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queryTables/queryTable1.xml" ContentType="application/vnd.openxmlformats-officedocument.spreadsheetml.queryTable+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1.xml" ContentType="application/vnd.openxmlformats-officedocument.spreadsheetml.comments+xml"/>
  <Override PartName="/xl/queryTables/queryTable2.xml" ContentType="application/vnd.openxmlformats-officedocument.spreadsheetml.queryTable+xml"/>
  <Override PartName="/xl/pivotTables/pivotTable7.xml" ContentType="application/vnd.openxmlformats-officedocument.spreadsheetml.pivotTab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mc:AlternateContent xmlns:mc="http://schemas.openxmlformats.org/markup-compatibility/2006">
    <mc:Choice Requires="x15">
      <x15ac:absPath xmlns:x15ac="http://schemas.microsoft.com/office/spreadsheetml/2010/11/ac" url="https://foundationcoza-my.sharepoint.com/personal/freedomm_foundation_co_za/Documents/Documents/Projects/TB Stigma/TB-Stigma/Metadata/"/>
    </mc:Choice>
  </mc:AlternateContent>
  <xr:revisionPtr revIDLastSave="86" documentId="13_ncr:1_{7F358A03-B4D2-4E65-B3FA-EF6319C05F1A}" xr6:coauthVersionLast="47" xr6:coauthVersionMax="47" xr10:uidLastSave="{8B89FBE5-32F2-4502-8FC8-823F259F1158}"/>
  <bookViews>
    <workbookView xWindow="-28920" yWindow="-1050" windowWidth="29040" windowHeight="15720" firstSheet="6" activeTab="10" xr2:uid="{00000000-000D-0000-FFFF-FFFF00000000}"/>
  </bookViews>
  <sheets>
    <sheet name="Sheet1" sheetId="13" state="hidden" r:id="rId1"/>
    <sheet name="Sheet2" sheetId="7" state="hidden" r:id="rId2"/>
    <sheet name="Sheet6" sheetId="12" state="hidden" r:id="rId3"/>
    <sheet name="Extra Demographic Analysis" sheetId="10" state="hidden" r:id="rId4"/>
    <sheet name="Consort Chart" sheetId="23" state="hidden" r:id="rId5"/>
    <sheet name="Consort Chart 1" sheetId="24" r:id="rId6"/>
    <sheet name="Consort Chart 2 (NI)" sheetId="25" r:id="rId7"/>
    <sheet name="Consort Chart 3 (Ex)" sheetId="26" r:id="rId8"/>
    <sheet name="Aim 1 - Index Patients" sheetId="2" r:id="rId9"/>
    <sheet name="Aim 1 - Household Contacts" sheetId="15" r:id="rId10"/>
    <sheet name="Aim 1 - Newly Initiated IPs" sheetId="22" r:id="rId11"/>
    <sheet name="Time" sheetId="19" state="hidden" r:id="rId12"/>
    <sheet name="Sheet3" sheetId="20" state="hidden" r:id="rId13"/>
    <sheet name="Aim 2 - Passive Presenters" sheetId="16" state="hidden" r:id="rId14"/>
  </sheets>
  <definedNames>
    <definedName name="_xlnm._FilterDatabase" localSheetId="3" hidden="1">'Extra Demographic Analysis'!$A$1:$KB$835</definedName>
    <definedName name="TBStigmaHouseholdSur_CompletenessCheckDem_DATA_LABELS_2022_07_15_0854" localSheetId="3">'Extra Demographic Analysis'!$A$1:$KB$835</definedName>
    <definedName name="TBStigmaStudyAim1_RecruitmentDurationR_DATA_LABELS_2023_06_05_0733" localSheetId="11">Time!$A$1:$H$119</definedName>
  </definedNames>
  <calcPr calcId="191029"/>
  <pivotCaches>
    <pivotCache cacheId="12" r:id="rId15"/>
    <pivotCache cacheId="13" r:id="rId16"/>
    <pivotCache cacheId="14" r:id="rId17"/>
    <pivotCache cacheId="15" r:id="rId18"/>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P31" i="22" l="1"/>
  <c r="C61" i="25"/>
  <c r="C60" i="25"/>
  <c r="C59" i="25"/>
  <c r="C58" i="25"/>
  <c r="C57" i="25"/>
  <c r="C56" i="25"/>
  <c r="Z79" i="25"/>
  <c r="D26" i="25"/>
  <c r="Z79" i="26"/>
  <c r="D26" i="26"/>
  <c r="Z85" i="24"/>
  <c r="D26" i="24"/>
  <c r="S27" i="2"/>
  <c r="K27" i="2"/>
  <c r="C27" i="2"/>
  <c r="N31" i="22"/>
  <c r="L31" i="22"/>
  <c r="J31" i="22"/>
  <c r="AM79" i="15" l="1"/>
  <c r="Z79" i="15"/>
  <c r="M79" i="15"/>
  <c r="Z59" i="15"/>
  <c r="C25" i="25" s="1"/>
  <c r="AM59" i="15"/>
  <c r="C25" i="26" s="1"/>
  <c r="AJ78" i="15"/>
  <c r="AJ77" i="15"/>
  <c r="C61" i="26" s="1"/>
  <c r="AJ76" i="15"/>
  <c r="AJ75" i="15"/>
  <c r="AJ74" i="15"/>
  <c r="AJ73" i="15"/>
  <c r="C57" i="26" s="1"/>
  <c r="AJ72" i="15"/>
  <c r="AJ71" i="15"/>
  <c r="AJ70" i="15"/>
  <c r="AJ69" i="15"/>
  <c r="AJ68" i="15"/>
  <c r="D52" i="26" s="1"/>
  <c r="AJ67" i="15"/>
  <c r="AG77" i="15"/>
  <c r="AG76" i="15"/>
  <c r="AG75" i="15"/>
  <c r="C47" i="26" s="1"/>
  <c r="AG74" i="15"/>
  <c r="AG73" i="15"/>
  <c r="C45" i="26" s="1"/>
  <c r="AG72" i="15"/>
  <c r="AG71" i="15"/>
  <c r="C43" i="26" s="1"/>
  <c r="AG70" i="15"/>
  <c r="AG69" i="15"/>
  <c r="C41" i="26" s="1"/>
  <c r="AG68" i="15"/>
  <c r="C40" i="26" s="1"/>
  <c r="AG62" i="15"/>
  <c r="AG61" i="15"/>
  <c r="AG60" i="15"/>
  <c r="AG59" i="15"/>
  <c r="C18" i="26" s="1"/>
  <c r="AG67" i="15"/>
  <c r="C39" i="26" s="1"/>
  <c r="AG65" i="15"/>
  <c r="AG64" i="15"/>
  <c r="AG63" i="15"/>
  <c r="W78" i="15"/>
  <c r="W77" i="15"/>
  <c r="W76" i="15"/>
  <c r="W75" i="15"/>
  <c r="W74" i="15"/>
  <c r="W73" i="15"/>
  <c r="W72" i="15"/>
  <c r="W71" i="15"/>
  <c r="W70" i="15"/>
  <c r="C54" i="25" s="1"/>
  <c r="W69" i="15"/>
  <c r="C53" i="25" s="1"/>
  <c r="W68" i="15"/>
  <c r="D52" i="25" s="1"/>
  <c r="W67" i="15"/>
  <c r="T77" i="15"/>
  <c r="T76" i="15"/>
  <c r="T75" i="15"/>
  <c r="T74" i="15"/>
  <c r="T73" i="15"/>
  <c r="T72" i="15"/>
  <c r="T71" i="15"/>
  <c r="T70" i="15"/>
  <c r="T69" i="15"/>
  <c r="T68" i="15"/>
  <c r="D40" i="25" s="1"/>
  <c r="T67" i="15"/>
  <c r="T65" i="15"/>
  <c r="T64" i="15"/>
  <c r="T63" i="15"/>
  <c r="T62" i="15"/>
  <c r="T61" i="15"/>
  <c r="C20" i="25" s="1"/>
  <c r="T60" i="15"/>
  <c r="C19" i="25" s="1"/>
  <c r="T59" i="15"/>
  <c r="C18" i="25" s="1"/>
  <c r="Q77" i="15"/>
  <c r="C37" i="25" s="1"/>
  <c r="Q76" i="15"/>
  <c r="C36" i="25" s="1"/>
  <c r="Q75" i="15"/>
  <c r="C35" i="25" s="1"/>
  <c r="Q74" i="15"/>
  <c r="Q73" i="15"/>
  <c r="C33" i="25" s="1"/>
  <c r="Q72" i="15"/>
  <c r="C32" i="25" s="1"/>
  <c r="Q71" i="15"/>
  <c r="C31" i="25" s="1"/>
  <c r="Q69" i="15"/>
  <c r="Q68" i="15"/>
  <c r="D21" i="25" s="1"/>
  <c r="Q70" i="15"/>
  <c r="C30" i="25" s="1"/>
  <c r="Q67" i="15"/>
  <c r="C27" i="25" s="1"/>
  <c r="AI67" i="15"/>
  <c r="C51" i="26" s="1"/>
  <c r="AF67" i="15"/>
  <c r="V67" i="15"/>
  <c r="S67" i="15"/>
  <c r="C2" i="24"/>
  <c r="C1" i="24"/>
  <c r="T5" i="2"/>
  <c r="L5" i="2"/>
  <c r="D5" i="2"/>
  <c r="D52" i="24"/>
  <c r="D40" i="24"/>
  <c r="D41" i="24"/>
  <c r="AD82" i="24"/>
  <c r="AC83" i="24"/>
  <c r="AC82" i="24"/>
  <c r="AD81" i="24"/>
  <c r="AD80" i="24"/>
  <c r="AD79" i="24"/>
  <c r="AC79" i="24"/>
  <c r="AC80" i="24"/>
  <c r="AC81" i="24"/>
  <c r="D40" i="26"/>
  <c r="C52" i="25"/>
  <c r="C52" i="24"/>
  <c r="C40" i="24"/>
  <c r="J68" i="15"/>
  <c r="I67" i="15"/>
  <c r="D68" i="15"/>
  <c r="G68" i="15"/>
  <c r="F67" i="15"/>
  <c r="C20" i="26"/>
  <c r="C20" i="24"/>
  <c r="N45" i="2"/>
  <c r="L45" i="2"/>
  <c r="M45" i="2" s="1"/>
  <c r="M43" i="2"/>
  <c r="M42" i="2"/>
  <c r="L26" i="2"/>
  <c r="L25" i="2"/>
  <c r="L24" i="2"/>
  <c r="L23" i="2"/>
  <c r="L22" i="2"/>
  <c r="L21" i="2"/>
  <c r="L20" i="2"/>
  <c r="L19" i="2"/>
  <c r="K14" i="2"/>
  <c r="L14" i="2" s="1"/>
  <c r="L13" i="2"/>
  <c r="L12" i="2"/>
  <c r="L11" i="2"/>
  <c r="L10" i="2"/>
  <c r="L9" i="2"/>
  <c r="L8" i="2"/>
  <c r="L7" i="2"/>
  <c r="L6" i="2"/>
  <c r="M35" i="2"/>
  <c r="M34" i="2"/>
  <c r="C8" i="25" s="1"/>
  <c r="M33" i="2"/>
  <c r="M32" i="2"/>
  <c r="C60" i="26"/>
  <c r="C59" i="26"/>
  <c r="C58" i="26"/>
  <c r="C56" i="26"/>
  <c r="C55" i="26"/>
  <c r="C54" i="26"/>
  <c r="C53" i="26"/>
  <c r="C50" i="26"/>
  <c r="C49" i="26"/>
  <c r="C48" i="26"/>
  <c r="C46" i="26"/>
  <c r="C44" i="26"/>
  <c r="C42" i="26"/>
  <c r="C37" i="26"/>
  <c r="C36" i="26"/>
  <c r="C35" i="26"/>
  <c r="C34" i="26"/>
  <c r="C33" i="26"/>
  <c r="C32" i="26"/>
  <c r="C31" i="26"/>
  <c r="C30" i="26"/>
  <c r="C29" i="26"/>
  <c r="C28" i="26"/>
  <c r="C27" i="26"/>
  <c r="C26" i="26"/>
  <c r="C24" i="26"/>
  <c r="C23" i="26"/>
  <c r="C22" i="26"/>
  <c r="C19" i="26"/>
  <c r="C17" i="26"/>
  <c r="C16" i="26"/>
  <c r="C15" i="26"/>
  <c r="C14" i="26"/>
  <c r="C13" i="26"/>
  <c r="C12" i="26"/>
  <c r="C11" i="26"/>
  <c r="C10" i="26"/>
  <c r="C9" i="26"/>
  <c r="D41" i="25"/>
  <c r="D29" i="25"/>
  <c r="D28" i="25"/>
  <c r="D15" i="25"/>
  <c r="D13" i="25"/>
  <c r="D11" i="25"/>
  <c r="D10" i="25"/>
  <c r="D9" i="25"/>
  <c r="D53" i="26"/>
  <c r="D34" i="26"/>
  <c r="D29" i="26"/>
  <c r="D28" i="26"/>
  <c r="D21" i="26"/>
  <c r="D15" i="26"/>
  <c r="D13" i="26"/>
  <c r="D11" i="26"/>
  <c r="D10" i="26"/>
  <c r="D9" i="26"/>
  <c r="C2" i="26"/>
  <c r="C55" i="25"/>
  <c r="C49" i="25"/>
  <c r="C48" i="25"/>
  <c r="C47" i="25"/>
  <c r="C46" i="25"/>
  <c r="C45" i="25"/>
  <c r="C44" i="25"/>
  <c r="C43" i="25"/>
  <c r="C42" i="25"/>
  <c r="C41" i="25"/>
  <c r="C34" i="25"/>
  <c r="C29" i="25"/>
  <c r="C28" i="25"/>
  <c r="C26" i="25"/>
  <c r="C24" i="25"/>
  <c r="C23" i="25"/>
  <c r="C22" i="25"/>
  <c r="C21" i="25"/>
  <c r="C17" i="25"/>
  <c r="C13" i="25"/>
  <c r="C12" i="25"/>
  <c r="C11" i="25"/>
  <c r="V45" i="2"/>
  <c r="T45" i="2"/>
  <c r="U45" i="2" s="1"/>
  <c r="U43" i="2"/>
  <c r="C7" i="26" s="1"/>
  <c r="U42" i="2"/>
  <c r="C6" i="26" s="1"/>
  <c r="U35" i="2"/>
  <c r="U34" i="2"/>
  <c r="C8" i="26" s="1"/>
  <c r="U33" i="2"/>
  <c r="C5" i="26" s="1"/>
  <c r="U32" i="2"/>
  <c r="T26" i="2"/>
  <c r="T25" i="2"/>
  <c r="T24" i="2"/>
  <c r="T23" i="2"/>
  <c r="T22" i="2"/>
  <c r="T21" i="2"/>
  <c r="T20" i="2"/>
  <c r="D6" i="26" s="1"/>
  <c r="T19" i="2"/>
  <c r="S14" i="2"/>
  <c r="T14" i="2" s="1"/>
  <c r="T13" i="2"/>
  <c r="T12" i="2"/>
  <c r="T11" i="2"/>
  <c r="T10" i="2"/>
  <c r="T9" i="2"/>
  <c r="T8" i="2"/>
  <c r="C4" i="26" s="1"/>
  <c r="T7" i="2"/>
  <c r="T6" i="2"/>
  <c r="C3" i="26" s="1"/>
  <c r="AD77" i="15"/>
  <c r="AD76" i="15"/>
  <c r="AD75" i="15"/>
  <c r="AD74" i="15"/>
  <c r="AD73" i="15"/>
  <c r="AD72" i="15"/>
  <c r="AD71" i="15"/>
  <c r="AD70" i="15"/>
  <c r="AD69" i="15"/>
  <c r="AD68" i="15"/>
  <c r="AD67" i="15"/>
  <c r="AC67" i="15"/>
  <c r="AD53" i="15"/>
  <c r="AD52" i="15"/>
  <c r="C51" i="25"/>
  <c r="C39" i="25"/>
  <c r="P67" i="15"/>
  <c r="Q53" i="15"/>
  <c r="Q52" i="15"/>
  <c r="C10" i="25"/>
  <c r="C9" i="25"/>
  <c r="AD46" i="15"/>
  <c r="AD45" i="15"/>
  <c r="AD44" i="15"/>
  <c r="AD43" i="15"/>
  <c r="AD42" i="15"/>
  <c r="AD41" i="15"/>
  <c r="AD40" i="15"/>
  <c r="AD39" i="15"/>
  <c r="AD38" i="15"/>
  <c r="AD37" i="15"/>
  <c r="AD36" i="15"/>
  <c r="AD35" i="15"/>
  <c r="AD33" i="15"/>
  <c r="AD32" i="15"/>
  <c r="AD30" i="15"/>
  <c r="AD29" i="15"/>
  <c r="AD28" i="15"/>
  <c r="AD24" i="15"/>
  <c r="AD23" i="15"/>
  <c r="AD22" i="15"/>
  <c r="AD21" i="15"/>
  <c r="AD20" i="15"/>
  <c r="AD19" i="15"/>
  <c r="AD17" i="15"/>
  <c r="AD16" i="15"/>
  <c r="AD15" i="15"/>
  <c r="AC13" i="15"/>
  <c r="AD13" i="15" s="1"/>
  <c r="AD11" i="15"/>
  <c r="AD10" i="15"/>
  <c r="AD9" i="15"/>
  <c r="AD8" i="15"/>
  <c r="Q46" i="15"/>
  <c r="Q45" i="15"/>
  <c r="Q44" i="15"/>
  <c r="C16" i="25" s="1"/>
  <c r="Q43" i="15"/>
  <c r="C14" i="25" s="1"/>
  <c r="Q42" i="15"/>
  <c r="Q41" i="15"/>
  <c r="Q40" i="15"/>
  <c r="Q39" i="15"/>
  <c r="Q38" i="15"/>
  <c r="Q37" i="15"/>
  <c r="Q36" i="15"/>
  <c r="Q35" i="15"/>
  <c r="Q33" i="15"/>
  <c r="Q32" i="15"/>
  <c r="Q30" i="15"/>
  <c r="Q29" i="15"/>
  <c r="Q28" i="15"/>
  <c r="Q24" i="15"/>
  <c r="Q23" i="15"/>
  <c r="Q22" i="15"/>
  <c r="Q21" i="15"/>
  <c r="Q20" i="15"/>
  <c r="Q19" i="15"/>
  <c r="Q17" i="15"/>
  <c r="C15" i="25" s="1"/>
  <c r="Q16" i="15"/>
  <c r="Q15" i="15"/>
  <c r="P13" i="15"/>
  <c r="Q13" i="15" s="1"/>
  <c r="Q11" i="15"/>
  <c r="Q10" i="15"/>
  <c r="Q9" i="15"/>
  <c r="Q8" i="15"/>
  <c r="I4" i="15"/>
  <c r="C7" i="25"/>
  <c r="C5" i="25"/>
  <c r="C2" i="25"/>
  <c r="C34" i="24"/>
  <c r="C52" i="26" l="1"/>
  <c r="D41" i="26"/>
  <c r="D53" i="25"/>
  <c r="C40" i="25"/>
  <c r="C50" i="25"/>
  <c r="D34" i="25"/>
  <c r="D8" i="26"/>
  <c r="D3" i="26"/>
  <c r="C21" i="24"/>
  <c r="G61" i="15"/>
  <c r="G62" i="15"/>
  <c r="J73" i="15"/>
  <c r="G73" i="15"/>
  <c r="D73" i="15"/>
  <c r="J78" i="15"/>
  <c r="C46" i="24"/>
  <c r="C67" i="15"/>
  <c r="C58" i="24"/>
  <c r="D53" i="15"/>
  <c r="D52" i="15"/>
  <c r="D13" i="24"/>
  <c r="M59" i="15"/>
  <c r="J76" i="15"/>
  <c r="J77" i="15"/>
  <c r="J75" i="15"/>
  <c r="J74" i="15"/>
  <c r="J71" i="15"/>
  <c r="J72" i="15"/>
  <c r="J70" i="15"/>
  <c r="J69" i="15"/>
  <c r="G76" i="15"/>
  <c r="G77" i="15"/>
  <c r="G75" i="15"/>
  <c r="G74" i="15"/>
  <c r="G72" i="15"/>
  <c r="G71" i="15"/>
  <c r="G70" i="15"/>
  <c r="G69" i="15"/>
  <c r="D76" i="15"/>
  <c r="D77" i="15"/>
  <c r="D75" i="15"/>
  <c r="D74" i="15"/>
  <c r="D72" i="15"/>
  <c r="D71" i="15"/>
  <c r="D70" i="15"/>
  <c r="D69" i="15"/>
  <c r="G59" i="15"/>
  <c r="G65" i="15"/>
  <c r="G64" i="15"/>
  <c r="G63" i="15"/>
  <c r="G60" i="15"/>
  <c r="D33" i="15"/>
  <c r="D32" i="15"/>
  <c r="C14" i="2"/>
  <c r="D14" i="2" l="1"/>
  <c r="C55" i="24"/>
  <c r="C24" i="24"/>
  <c r="C35" i="24"/>
  <c r="C47" i="24"/>
  <c r="C59" i="24"/>
  <c r="C17" i="24"/>
  <c r="C18" i="24"/>
  <c r="C37" i="24"/>
  <c r="C49" i="24"/>
  <c r="C61" i="24"/>
  <c r="C26" i="24"/>
  <c r="C33" i="24"/>
  <c r="C22" i="24"/>
  <c r="C23" i="24"/>
  <c r="C48" i="24"/>
  <c r="C45" i="24"/>
  <c r="C32" i="24"/>
  <c r="C36" i="24"/>
  <c r="D29" i="24"/>
  <c r="D53" i="24"/>
  <c r="D67" i="15"/>
  <c r="C57" i="24"/>
  <c r="D28" i="24"/>
  <c r="D10" i="24"/>
  <c r="C30" i="24"/>
  <c r="C42" i="24"/>
  <c r="C54" i="24"/>
  <c r="C25" i="24"/>
  <c r="G67" i="15"/>
  <c r="C39" i="24" s="1"/>
  <c r="C44" i="24"/>
  <c r="C60" i="24"/>
  <c r="C19" i="24"/>
  <c r="C31" i="24"/>
  <c r="C43" i="24"/>
  <c r="C56" i="24"/>
  <c r="J67" i="15"/>
  <c r="C51" i="24" s="1"/>
  <c r="C53" i="24"/>
  <c r="D21" i="24"/>
  <c r="C28" i="24"/>
  <c r="C29" i="24"/>
  <c r="C41" i="24"/>
  <c r="C50" i="24"/>
  <c r="C10" i="24"/>
  <c r="C9" i="24"/>
  <c r="D16" i="15"/>
  <c r="D8" i="15"/>
  <c r="C13" i="15"/>
  <c r="D15" i="15"/>
  <c r="D24" i="15"/>
  <c r="D23" i="15"/>
  <c r="D22" i="15"/>
  <c r="D21" i="15"/>
  <c r="D20" i="15"/>
  <c r="D19" i="15"/>
  <c r="E35" i="2"/>
  <c r="E34" i="2"/>
  <c r="C8" i="24" s="1"/>
  <c r="E33" i="2"/>
  <c r="C5" i="24" s="1"/>
  <c r="E32" i="2"/>
  <c r="J6" i="23"/>
  <c r="K24" i="23"/>
  <c r="D8" i="24" l="1"/>
  <c r="C27" i="24"/>
  <c r="D34" i="24"/>
  <c r="C11" i="24"/>
  <c r="D13" i="15"/>
  <c r="D9" i="24" s="1"/>
  <c r="J24" i="23"/>
  <c r="D6" i="22"/>
  <c r="D5" i="22"/>
  <c r="C3" i="25" s="1"/>
  <c r="D30" i="15"/>
  <c r="D20" i="22"/>
  <c r="D19" i="22"/>
  <c r="D6" i="25" s="1"/>
  <c r="F45" i="2"/>
  <c r="D20" i="2"/>
  <c r="D9" i="22"/>
  <c r="D7" i="22"/>
  <c r="C4" i="25" s="1"/>
  <c r="D8" i="22"/>
  <c r="D12" i="22"/>
  <c r="D11" i="22"/>
  <c r="D10" i="22"/>
  <c r="D19" i="2"/>
  <c r="J18" i="23" s="1"/>
  <c r="D13" i="2"/>
  <c r="N12" i="23" s="1"/>
  <c r="D12" i="2"/>
  <c r="N11" i="23" s="1"/>
  <c r="D11" i="2"/>
  <c r="N10" i="23" s="1"/>
  <c r="D7" i="2"/>
  <c r="N6" i="23" s="1"/>
  <c r="D6" i="2"/>
  <c r="D3" i="25" l="1"/>
  <c r="D15" i="24"/>
  <c r="C3" i="24"/>
  <c r="J13" i="23"/>
  <c r="D41" i="15"/>
  <c r="N29" i="23" s="1"/>
  <c r="D40" i="15"/>
  <c r="N28" i="23" s="1"/>
  <c r="D42" i="15"/>
  <c r="N30" i="23" s="1"/>
  <c r="D39" i="15"/>
  <c r="N27" i="23" s="1"/>
  <c r="D38" i="15"/>
  <c r="N26" i="23" s="1"/>
  <c r="D37" i="15"/>
  <c r="N25" i="23" s="1"/>
  <c r="E43" i="2"/>
  <c r="C7" i="24" s="1"/>
  <c r="E42" i="2"/>
  <c r="C6" i="24" s="1"/>
  <c r="T31" i="22"/>
  <c r="E31" i="22"/>
  <c r="D25" i="22"/>
  <c r="D24" i="22"/>
  <c r="D23" i="22"/>
  <c r="D22" i="22"/>
  <c r="D21" i="22"/>
  <c r="D18" i="22"/>
  <c r="D23" i="2"/>
  <c r="D24" i="2"/>
  <c r="D25" i="2"/>
  <c r="D26" i="2"/>
  <c r="D22" i="2"/>
  <c r="D21" i="2"/>
  <c r="D6" i="24" s="1"/>
  <c r="D45" i="15"/>
  <c r="D46" i="15"/>
  <c r="D44" i="15"/>
  <c r="D43" i="15"/>
  <c r="D36" i="15"/>
  <c r="D35" i="15"/>
  <c r="D29" i="15"/>
  <c r="D28" i="15"/>
  <c r="D17" i="15"/>
  <c r="D10" i="15"/>
  <c r="D11" i="15"/>
  <c r="D9" i="15"/>
  <c r="D10" i="2"/>
  <c r="N9" i="23" s="1"/>
  <c r="D9" i="2"/>
  <c r="D8" i="2"/>
  <c r="C6" i="25" l="1"/>
  <c r="D8" i="25"/>
  <c r="E3" i="25"/>
  <c r="E3" i="26"/>
  <c r="C4" i="24"/>
  <c r="N7" i="23"/>
  <c r="E3" i="24"/>
  <c r="N8" i="23"/>
  <c r="D3" i="24"/>
  <c r="D11" i="24"/>
  <c r="C12" i="24"/>
  <c r="C14" i="24"/>
  <c r="C15" i="24"/>
  <c r="C13" i="24"/>
  <c r="K39" i="23"/>
  <c r="C16" i="24"/>
  <c r="N24" i="23"/>
  <c r="K33" i="23"/>
  <c r="I6" i="15"/>
  <c r="I5" i="15"/>
  <c r="D45" i="2" l="1"/>
  <c r="E45" i="2" s="1"/>
  <c r="H41" i="16"/>
  <c r="H40" i="16"/>
  <c r="H39" i="16"/>
  <c r="I40" i="16" s="1"/>
  <c r="H37" i="16"/>
  <c r="I37" i="16" s="1"/>
  <c r="H36" i="16"/>
  <c r="H35" i="16"/>
  <c r="H34" i="16"/>
  <c r="I34" i="16" s="1"/>
  <c r="C33" i="16"/>
  <c r="C34" i="16" s="1"/>
  <c r="D34" i="16" s="1"/>
  <c r="H31" i="16"/>
  <c r="I31" i="16" s="1"/>
  <c r="H30" i="16"/>
  <c r="I30" i="16" s="1"/>
  <c r="H29" i="16"/>
  <c r="H28" i="16"/>
  <c r="I28" i="16" s="1"/>
  <c r="H26" i="16"/>
  <c r="I26" i="16" s="1"/>
  <c r="H25" i="16"/>
  <c r="I25" i="16" s="1"/>
  <c r="H24" i="16"/>
  <c r="H23" i="16"/>
  <c r="I23" i="16" s="1"/>
  <c r="I22" i="16"/>
  <c r="H22" i="16"/>
  <c r="H21" i="16"/>
  <c r="H20" i="16"/>
  <c r="I20" i="16" s="1"/>
  <c r="H18" i="16"/>
  <c r="H17" i="16"/>
  <c r="H16" i="16"/>
  <c r="H15" i="16"/>
  <c r="I15" i="16" s="1"/>
  <c r="H13" i="16"/>
  <c r="H12" i="16"/>
  <c r="L11" i="16"/>
  <c r="J11" i="16"/>
  <c r="H11" i="16"/>
  <c r="H10" i="16"/>
  <c r="H8" i="16"/>
  <c r="H7" i="16"/>
  <c r="I7" i="16" s="1"/>
  <c r="I39" i="16" l="1"/>
  <c r="I8" i="16"/>
  <c r="I16" i="16"/>
  <c r="I24" i="16"/>
  <c r="D33" i="16"/>
  <c r="I35" i="16"/>
  <c r="I41" i="16"/>
  <c r="I36" i="16"/>
  <c r="I17" i="16"/>
  <c r="I18" i="16"/>
  <c r="I21" i="16"/>
  <c r="I29" i="16"/>
  <c r="I32" i="16"/>
  <c r="D26" i="7" l="1"/>
  <c r="D25" i="7"/>
  <c r="D24" i="7"/>
  <c r="D7" i="7"/>
  <c r="D6" i="7"/>
  <c r="D5" i="7"/>
  <c r="D4" i="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Dawie Olivier</author>
  </authors>
  <commentList>
    <comment ref="G3" authorId="0" shapeId="0" xr:uid="{00000000-0006-0000-0A00-000001000000}">
      <text>
        <r>
          <rPr>
            <b/>
            <sz val="9"/>
            <color indexed="81"/>
            <rFont val="Tahoma"/>
            <family val="2"/>
          </rPr>
          <t>Dawie Olivier:</t>
        </r>
        <r>
          <rPr>
            <sz val="9"/>
            <color indexed="81"/>
            <rFont val="Tahoma"/>
            <family val="2"/>
          </rPr>
          <t xml:space="preserve">
Something not adding up, Dawie to check</t>
        </r>
      </text>
    </comment>
    <comment ref="H3" authorId="0" shapeId="0" xr:uid="{00000000-0006-0000-0A00-000002000000}">
      <text>
        <r>
          <rPr>
            <b/>
            <sz val="9"/>
            <color indexed="81"/>
            <rFont val="Tahoma"/>
            <family val="2"/>
          </rPr>
          <t>Dawie Olivier:</t>
        </r>
        <r>
          <rPr>
            <sz val="9"/>
            <color indexed="81"/>
            <rFont val="Tahoma"/>
            <family val="2"/>
          </rPr>
          <t xml:space="preserve">
How many HHCs</t>
        </r>
      </text>
    </comment>
    <comment ref="J3" authorId="0" shapeId="0" xr:uid="{00000000-0006-0000-0A00-000003000000}">
      <text>
        <r>
          <rPr>
            <b/>
            <sz val="9"/>
            <color indexed="81"/>
            <rFont val="Tahoma"/>
            <family val="2"/>
          </rPr>
          <t>Dawie Olivier:</t>
        </r>
        <r>
          <rPr>
            <sz val="9"/>
            <color indexed="81"/>
            <rFont val="Tahoma"/>
            <family val="2"/>
          </rPr>
          <t xml:space="preserve">
Average time to 1st visit (IP enrol to 1st visit)</t>
        </r>
      </text>
    </comment>
    <comment ref="C44" authorId="0" shapeId="0" xr:uid="{00000000-0006-0000-0A00-000004000000}">
      <text>
        <r>
          <rPr>
            <b/>
            <sz val="9"/>
            <color indexed="81"/>
            <rFont val="Tahoma"/>
            <family val="2"/>
          </rPr>
          <t>Dawie Olivier:</t>
        </r>
        <r>
          <rPr>
            <sz val="9"/>
            <color indexed="81"/>
            <rFont val="Tahoma"/>
            <family val="2"/>
          </rPr>
          <t xml:space="preserve">
ID26, HHM#2
Enrolled and completed Questionnaire
Added additional screening criteria after this enrolment (Have you gone since IP, before HHCI)
Should we drop questionaiire data for thss participant and change to not-eligible?</t>
        </r>
      </text>
    </comment>
    <comment ref="P44" authorId="0" shapeId="0" xr:uid="{EEA732D7-13A8-4D87-BDB8-B5AB229EAFE9}">
      <text>
        <r>
          <rPr>
            <b/>
            <sz val="9"/>
            <color indexed="81"/>
            <rFont val="Tahoma"/>
            <family val="2"/>
          </rPr>
          <t>Dawie Olivier:</t>
        </r>
        <r>
          <rPr>
            <sz val="9"/>
            <color indexed="81"/>
            <rFont val="Tahoma"/>
            <family val="2"/>
          </rPr>
          <t xml:space="preserve">
ID26, HHM#2
Enrolled and completed Questionnaire
Added additional screening criteria after this enrolment (Have you gone since IP, before HHCI)
Should we drop questionaiire data for thss participant and change to not-eligible?</t>
        </r>
      </text>
    </comment>
    <comment ref="AC44" authorId="0" shapeId="0" xr:uid="{7DA288F3-FB51-4B05-8919-11E444042DB1}">
      <text>
        <r>
          <rPr>
            <b/>
            <sz val="9"/>
            <color indexed="81"/>
            <rFont val="Tahoma"/>
            <family val="2"/>
          </rPr>
          <t>Dawie Olivier:</t>
        </r>
        <r>
          <rPr>
            <sz val="9"/>
            <color indexed="81"/>
            <rFont val="Tahoma"/>
            <family val="2"/>
          </rPr>
          <t xml:space="preserve">
ID26, HHM#2
Enrolled and completed Questionnaire
Added additional screening criteria after this enrolment (Have you gone since IP, before HHCI)
Should we drop questionaiire data for thss participant and change to not-eligible?</t>
        </r>
      </text>
    </comment>
    <comment ref="C52" authorId="0" shapeId="0" xr:uid="{4B885D36-559C-4C68-9344-0608BD850D98}">
      <text>
        <r>
          <rPr>
            <b/>
            <sz val="9"/>
            <color indexed="81"/>
            <rFont val="Tahoma"/>
            <family val="2"/>
          </rPr>
          <t>Dawie Olivier:</t>
        </r>
        <r>
          <rPr>
            <sz val="9"/>
            <color indexed="81"/>
            <rFont val="Tahoma"/>
            <family val="2"/>
          </rPr>
          <t xml:space="preserve">
# of particpants currently within 30 days after referral - regardless of whether we have outcome (presentation at clinic) results for them</t>
        </r>
      </text>
    </comment>
    <comment ref="P52" authorId="0" shapeId="0" xr:uid="{D2270D6E-1AF6-4814-AA2E-4EB53BF3AF18}">
      <text>
        <r>
          <rPr>
            <b/>
            <sz val="9"/>
            <color indexed="81"/>
            <rFont val="Tahoma"/>
            <family val="2"/>
          </rPr>
          <t>Dawie Olivier:</t>
        </r>
        <r>
          <rPr>
            <sz val="9"/>
            <color indexed="81"/>
            <rFont val="Tahoma"/>
            <family val="2"/>
          </rPr>
          <t xml:space="preserve">
# of particpants currently within 30 days after referral - regardless of whether we have outcome (presentation at clinic) results for them</t>
        </r>
      </text>
    </comment>
    <comment ref="AC52" authorId="0" shapeId="0" xr:uid="{69B60B51-B0B4-41F9-AC10-FBF284FFFFE6}">
      <text>
        <r>
          <rPr>
            <b/>
            <sz val="9"/>
            <color indexed="81"/>
            <rFont val="Tahoma"/>
            <family val="2"/>
          </rPr>
          <t>Dawie Olivier:</t>
        </r>
        <r>
          <rPr>
            <sz val="9"/>
            <color indexed="81"/>
            <rFont val="Tahoma"/>
            <family val="2"/>
          </rPr>
          <t xml:space="preserve">
# of particpants currently within 30 days after referral - regardless of whether we have outcome (presentation at clinic) results for them</t>
        </r>
      </text>
    </comment>
    <comment ref="C53" authorId="0" shapeId="0" xr:uid="{31A34787-B6EC-40AB-ADF1-DB66A2DC5EA9}">
      <text>
        <r>
          <rPr>
            <b/>
            <sz val="9"/>
            <color indexed="81"/>
            <rFont val="Tahoma"/>
            <family val="2"/>
          </rPr>
          <t>Dawie Olivier:</t>
        </r>
        <r>
          <rPr>
            <sz val="9"/>
            <color indexed="81"/>
            <rFont val="Tahoma"/>
            <family val="2"/>
          </rPr>
          <t xml:space="preserve">
# of particpants &gt; 30 days after referral - regardless of whether we have outcome (presentation at clinic) results for them</t>
        </r>
      </text>
    </comment>
    <comment ref="P53" authorId="0" shapeId="0" xr:uid="{AED655B8-A0DC-456E-8711-0384E64C5639}">
      <text>
        <r>
          <rPr>
            <b/>
            <sz val="9"/>
            <color indexed="81"/>
            <rFont val="Tahoma"/>
            <family val="2"/>
          </rPr>
          <t>Dawie Olivier:</t>
        </r>
        <r>
          <rPr>
            <sz val="9"/>
            <color indexed="81"/>
            <rFont val="Tahoma"/>
            <family val="2"/>
          </rPr>
          <t xml:space="preserve">
# of particpants &gt; 30 days after referral - regardless of whether we have outcome (presentation at clinic) results for them</t>
        </r>
      </text>
    </comment>
    <comment ref="AC53" authorId="0" shapeId="0" xr:uid="{7FEEA512-948A-4656-9F89-F6DB33EC8424}">
      <text>
        <r>
          <rPr>
            <b/>
            <sz val="9"/>
            <color indexed="81"/>
            <rFont val="Tahoma"/>
            <family val="2"/>
          </rPr>
          <t>Dawie Olivier:</t>
        </r>
        <r>
          <rPr>
            <sz val="9"/>
            <color indexed="81"/>
            <rFont val="Tahoma"/>
            <family val="2"/>
          </rPr>
          <t xml:space="preserve">
# of particpants &gt; 30 days after referral - regardless of whether we have outcome (presentation at clinic) results for them</t>
        </r>
      </text>
    </comment>
    <comment ref="C54" authorId="0" shapeId="0" xr:uid="{083106FF-088D-4D1E-B79E-84709303390C}">
      <text>
        <r>
          <rPr>
            <b/>
            <sz val="9"/>
            <color indexed="81"/>
            <rFont val="Tahoma"/>
            <family val="2"/>
          </rPr>
          <t>Dawie Olivier:</t>
        </r>
        <r>
          <rPr>
            <sz val="9"/>
            <color indexed="81"/>
            <rFont val="Tahoma"/>
            <family val="2"/>
          </rPr>
          <t xml:space="preserve">
Please double check that this total adds up to the total number of HHC members enrolled</t>
        </r>
      </text>
    </comment>
    <comment ref="P54" authorId="0" shapeId="0" xr:uid="{A4454767-3AE1-4668-AC0D-332BDE8D0BA2}">
      <text>
        <r>
          <rPr>
            <b/>
            <sz val="9"/>
            <color indexed="81"/>
            <rFont val="Tahoma"/>
            <family val="2"/>
          </rPr>
          <t>Dawie Olivier:</t>
        </r>
        <r>
          <rPr>
            <sz val="9"/>
            <color indexed="81"/>
            <rFont val="Tahoma"/>
            <family val="2"/>
          </rPr>
          <t xml:space="preserve">
Please double check that this total adds up to the total number of HHC members enrolled</t>
        </r>
      </text>
    </comment>
    <comment ref="AC54" authorId="0" shapeId="0" xr:uid="{C07E8A27-BDE3-4E5A-B785-5CA7DF970E97}">
      <text>
        <r>
          <rPr>
            <b/>
            <sz val="9"/>
            <color indexed="81"/>
            <rFont val="Tahoma"/>
            <family val="2"/>
          </rPr>
          <t>Dawie Olivier:</t>
        </r>
        <r>
          <rPr>
            <sz val="9"/>
            <color indexed="81"/>
            <rFont val="Tahoma"/>
            <family val="2"/>
          </rPr>
          <t xml:space="preserve">
Please double check that this total adds up to the total number of HHC members enrolled</t>
        </r>
      </text>
    </comment>
    <comment ref="F59" authorId="0" shapeId="0" xr:uid="{473D1D55-D04C-48DB-8E4F-E1ED667D677E}">
      <text>
        <r>
          <rPr>
            <b/>
            <sz val="9"/>
            <color indexed="81"/>
            <rFont val="Tahoma"/>
            <family val="2"/>
          </rPr>
          <t>Dawie Olivier:</t>
        </r>
        <r>
          <rPr>
            <sz val="9"/>
            <color indexed="81"/>
            <rFont val="Tahoma"/>
            <family val="2"/>
          </rPr>
          <t xml:space="preserve">
# of participants (still within 30 days after referral) for whom we have presentation results extracted from patient files</t>
        </r>
      </text>
    </comment>
    <comment ref="G59" authorId="0" shapeId="0" xr:uid="{6FE3CF0E-86A6-4E8E-9364-1F228C37FA3A}">
      <text>
        <r>
          <rPr>
            <b/>
            <sz val="9"/>
            <color indexed="81"/>
            <rFont val="Tahoma"/>
            <family val="2"/>
          </rPr>
          <t>Dawie Olivier:</t>
        </r>
        <r>
          <rPr>
            <sz val="9"/>
            <color indexed="81"/>
            <rFont val="Tahoma"/>
            <family val="2"/>
          </rPr>
          <t xml:space="preserve">
Denominator is C49</t>
        </r>
      </text>
    </comment>
    <comment ref="L59" authorId="0" shapeId="0" xr:uid="{B5068607-0365-40A3-9737-09DD4EC86A4B}">
      <text>
        <r>
          <rPr>
            <b/>
            <sz val="9"/>
            <color indexed="81"/>
            <rFont val="Tahoma"/>
            <family val="2"/>
          </rPr>
          <t>Dawie Olivier:</t>
        </r>
        <r>
          <rPr>
            <sz val="9"/>
            <color indexed="81"/>
            <rFont val="Tahoma"/>
            <family val="2"/>
          </rPr>
          <t xml:space="preserve">
Cell C49 minus F57</t>
        </r>
      </text>
    </comment>
    <comment ref="M59" authorId="0" shapeId="0" xr:uid="{F124D55C-ED74-4204-AF9E-6B5F4F387E46}">
      <text>
        <r>
          <rPr>
            <b/>
            <sz val="9"/>
            <color indexed="81"/>
            <rFont val="Tahoma"/>
            <family val="2"/>
          </rPr>
          <t>Dawie Olivier:</t>
        </r>
        <r>
          <rPr>
            <sz val="9"/>
            <color indexed="81"/>
            <rFont val="Tahoma"/>
            <family val="2"/>
          </rPr>
          <t xml:space="preserve">
Denominatoir is Cell C49
</t>
        </r>
      </text>
    </comment>
    <comment ref="S59" authorId="0" shapeId="0" xr:uid="{A4DC36C1-FEAA-4CB1-8A12-E9252ED9CD2E}">
      <text>
        <r>
          <rPr>
            <b/>
            <sz val="9"/>
            <color indexed="81"/>
            <rFont val="Tahoma"/>
            <family val="2"/>
          </rPr>
          <t>Dawie Olivier:</t>
        </r>
        <r>
          <rPr>
            <sz val="9"/>
            <color indexed="81"/>
            <rFont val="Tahoma"/>
            <family val="2"/>
          </rPr>
          <t xml:space="preserve">
# of participants (still within 30 days after referral) for whom we have presentation results extracted from patient files</t>
        </r>
      </text>
    </comment>
    <comment ref="T59" authorId="0" shapeId="0" xr:uid="{4D982E9D-DE41-4ACA-BBA9-D3782803ACF1}">
      <text>
        <r>
          <rPr>
            <b/>
            <sz val="9"/>
            <color indexed="81"/>
            <rFont val="Tahoma"/>
            <family val="2"/>
          </rPr>
          <t>Dawie Olivier:</t>
        </r>
        <r>
          <rPr>
            <sz val="9"/>
            <color indexed="81"/>
            <rFont val="Tahoma"/>
            <family val="2"/>
          </rPr>
          <t xml:space="preserve">
Denominator is C49</t>
        </r>
      </text>
    </comment>
    <comment ref="Y59" authorId="0" shapeId="0" xr:uid="{D2F76DB9-6730-46DE-B10E-B196BD954D5E}">
      <text>
        <r>
          <rPr>
            <b/>
            <sz val="9"/>
            <color indexed="81"/>
            <rFont val="Tahoma"/>
            <family val="2"/>
          </rPr>
          <t>Dawie Olivier:</t>
        </r>
        <r>
          <rPr>
            <sz val="9"/>
            <color indexed="81"/>
            <rFont val="Tahoma"/>
            <family val="2"/>
          </rPr>
          <t xml:space="preserve">
Cell C49 minus F57</t>
        </r>
      </text>
    </comment>
    <comment ref="Z59" authorId="0" shapeId="0" xr:uid="{C68218BA-A1CE-460D-9FC7-DF9D90E7F3AF}">
      <text>
        <r>
          <rPr>
            <b/>
            <sz val="9"/>
            <color indexed="81"/>
            <rFont val="Tahoma"/>
            <family val="2"/>
          </rPr>
          <t>Dawie Olivier:</t>
        </r>
        <r>
          <rPr>
            <sz val="9"/>
            <color indexed="81"/>
            <rFont val="Tahoma"/>
            <family val="2"/>
          </rPr>
          <t xml:space="preserve">
Denominatoir is Cell C49
</t>
        </r>
      </text>
    </comment>
    <comment ref="AF59" authorId="0" shapeId="0" xr:uid="{6529F0E8-CC70-4CDF-A4FE-5E80E9152694}">
      <text>
        <r>
          <rPr>
            <b/>
            <sz val="9"/>
            <color indexed="81"/>
            <rFont val="Tahoma"/>
            <family val="2"/>
          </rPr>
          <t>Dawie Olivier:</t>
        </r>
        <r>
          <rPr>
            <sz val="9"/>
            <color indexed="81"/>
            <rFont val="Tahoma"/>
            <family val="2"/>
          </rPr>
          <t xml:space="preserve">
# of participants (still within 30 days after referral) for whom we have presentation results extracted from patient files</t>
        </r>
      </text>
    </comment>
    <comment ref="AG59" authorId="0" shapeId="0" xr:uid="{7C5C5A7E-322B-4AD1-A305-3D47E6485644}">
      <text>
        <r>
          <rPr>
            <b/>
            <sz val="9"/>
            <color indexed="81"/>
            <rFont val="Tahoma"/>
            <family val="2"/>
          </rPr>
          <t>Dawie Olivier:</t>
        </r>
        <r>
          <rPr>
            <sz val="9"/>
            <color indexed="81"/>
            <rFont val="Tahoma"/>
            <family val="2"/>
          </rPr>
          <t xml:space="preserve">
Denominator is C49</t>
        </r>
      </text>
    </comment>
    <comment ref="AL59" authorId="0" shapeId="0" xr:uid="{14CC20BE-C0C7-44A0-ABB2-1B2AFA0C26AB}">
      <text>
        <r>
          <rPr>
            <b/>
            <sz val="9"/>
            <color indexed="81"/>
            <rFont val="Tahoma"/>
            <family val="2"/>
          </rPr>
          <t>Dawie Olivier:</t>
        </r>
        <r>
          <rPr>
            <sz val="9"/>
            <color indexed="81"/>
            <rFont val="Tahoma"/>
            <family val="2"/>
          </rPr>
          <t xml:space="preserve">
Cell C49 minus F57</t>
        </r>
      </text>
    </comment>
    <comment ref="AM59" authorId="0" shapeId="0" xr:uid="{A701E881-2070-4990-B6D2-66E51CD0545C}">
      <text>
        <r>
          <rPr>
            <b/>
            <sz val="9"/>
            <color indexed="81"/>
            <rFont val="Tahoma"/>
            <family val="2"/>
          </rPr>
          <t>Dawie Olivier:</t>
        </r>
        <r>
          <rPr>
            <sz val="9"/>
            <color indexed="81"/>
            <rFont val="Tahoma"/>
            <family val="2"/>
          </rPr>
          <t xml:space="preserve">
Denominatoir is Cell C49
</t>
        </r>
      </text>
    </comment>
    <comment ref="F60" authorId="0" shapeId="0" xr:uid="{0E101B46-5377-4A1D-96FF-D06D5011CF96}">
      <text>
        <r>
          <rPr>
            <b/>
            <sz val="9"/>
            <color indexed="81"/>
            <rFont val="Tahoma"/>
            <family val="2"/>
          </rPr>
          <t>Dawie Olivier:</t>
        </r>
        <r>
          <rPr>
            <sz val="9"/>
            <color indexed="81"/>
            <rFont val="Tahoma"/>
            <family val="2"/>
          </rPr>
          <t xml:space="preserve">
If data is captured correctly, this number will always be the same as Cell F57</t>
        </r>
      </text>
    </comment>
    <comment ref="G60" authorId="0" shapeId="0" xr:uid="{ED6D0C4A-E42C-496C-98D6-0AA764756F52}">
      <text>
        <r>
          <rPr>
            <b/>
            <sz val="9"/>
            <color indexed="81"/>
            <rFont val="Tahoma"/>
            <family val="2"/>
          </rPr>
          <t>Dawie Olivier:</t>
        </r>
        <r>
          <rPr>
            <sz val="9"/>
            <color indexed="81"/>
            <rFont val="Tahoma"/>
            <family val="2"/>
          </rPr>
          <t xml:space="preserve">
Denominator is C49</t>
        </r>
      </text>
    </comment>
    <comment ref="S60" authorId="0" shapeId="0" xr:uid="{553F78FC-BA05-4F56-B28D-469EF7372D3E}">
      <text>
        <r>
          <rPr>
            <b/>
            <sz val="9"/>
            <color indexed="81"/>
            <rFont val="Tahoma"/>
            <family val="2"/>
          </rPr>
          <t>Dawie Olivier:</t>
        </r>
        <r>
          <rPr>
            <sz val="9"/>
            <color indexed="81"/>
            <rFont val="Tahoma"/>
            <family val="2"/>
          </rPr>
          <t xml:space="preserve">
If data is captured correctly, this number will always be the same as Cell F57</t>
        </r>
      </text>
    </comment>
    <comment ref="T60" authorId="0" shapeId="0" xr:uid="{92824455-5311-436F-A472-8618DC2B3685}">
      <text>
        <r>
          <rPr>
            <b/>
            <sz val="9"/>
            <color indexed="81"/>
            <rFont val="Tahoma"/>
            <family val="2"/>
          </rPr>
          <t>Dawie Olivier:</t>
        </r>
        <r>
          <rPr>
            <sz val="9"/>
            <color indexed="81"/>
            <rFont val="Tahoma"/>
            <family val="2"/>
          </rPr>
          <t xml:space="preserve">
Denominator is C49</t>
        </r>
      </text>
    </comment>
    <comment ref="AF60" authorId="0" shapeId="0" xr:uid="{F7D66DF9-FFEB-4641-A271-852126BBBC17}">
      <text>
        <r>
          <rPr>
            <b/>
            <sz val="9"/>
            <color indexed="81"/>
            <rFont val="Tahoma"/>
            <family val="2"/>
          </rPr>
          <t>Dawie Olivier:</t>
        </r>
        <r>
          <rPr>
            <sz val="9"/>
            <color indexed="81"/>
            <rFont val="Tahoma"/>
            <family val="2"/>
          </rPr>
          <t xml:space="preserve">
If data is captured correctly, this number will always be the same as Cell F57</t>
        </r>
      </text>
    </comment>
    <comment ref="AG60" authorId="0" shapeId="0" xr:uid="{6BB346AD-43EC-40D1-ADEA-B9CCAD40ED2A}">
      <text>
        <r>
          <rPr>
            <b/>
            <sz val="9"/>
            <color indexed="81"/>
            <rFont val="Tahoma"/>
            <family val="2"/>
          </rPr>
          <t>Dawie Olivier:</t>
        </r>
        <r>
          <rPr>
            <sz val="9"/>
            <color indexed="81"/>
            <rFont val="Tahoma"/>
            <family val="2"/>
          </rPr>
          <t xml:space="preserve">
Denominator is C49</t>
        </r>
      </text>
    </comment>
    <comment ref="F62" authorId="0" shapeId="0" xr:uid="{DF97BB4B-A1ED-49FB-9EED-3AE84A3E5954}">
      <text>
        <r>
          <rPr>
            <b/>
            <sz val="9"/>
            <color indexed="81"/>
            <rFont val="Tahoma"/>
            <family val="2"/>
          </rPr>
          <t>Dawie Olivier:</t>
        </r>
        <r>
          <rPr>
            <sz val="9"/>
            <color indexed="81"/>
            <rFont val="Tahoma"/>
            <family val="2"/>
          </rPr>
          <t xml:space="preserve">
# of participants (still within 30 days after referral) for whom we have presentation results extracted from patient files &amp; provided a sputum for testing
Please make sure that this number = SUM of F59, F60 and F61</t>
        </r>
      </text>
    </comment>
    <comment ref="G62" authorId="0" shapeId="0" xr:uid="{C0E20DB4-6A32-4131-AAEB-120ADF76B7E2}">
      <text>
        <r>
          <rPr>
            <b/>
            <sz val="9"/>
            <color indexed="81"/>
            <rFont val="Tahoma"/>
            <family val="2"/>
          </rPr>
          <t>Dawie Olivier:</t>
        </r>
        <r>
          <rPr>
            <sz val="9"/>
            <color indexed="81"/>
            <rFont val="Tahoma"/>
            <family val="2"/>
          </rPr>
          <t xml:space="preserve">
Denominator is C49</t>
        </r>
      </text>
    </comment>
    <comment ref="S62" authorId="0" shapeId="0" xr:uid="{331C5A28-541F-4419-8836-B537D8D3CB42}">
      <text>
        <r>
          <rPr>
            <b/>
            <sz val="9"/>
            <color indexed="81"/>
            <rFont val="Tahoma"/>
            <family val="2"/>
          </rPr>
          <t>Dawie Olivier:</t>
        </r>
        <r>
          <rPr>
            <sz val="9"/>
            <color indexed="81"/>
            <rFont val="Tahoma"/>
            <family val="2"/>
          </rPr>
          <t xml:space="preserve">
# of participants (still within 30 days after referral) for whom we have presentation results extracted from patient files &amp; provided a sputum for testing
Please make sure that this number = SUM of F59, F60 and F61</t>
        </r>
      </text>
    </comment>
    <comment ref="T62" authorId="0" shapeId="0" xr:uid="{34D623D4-C5BE-4A42-ACBB-DAE667EB1BEE}">
      <text>
        <r>
          <rPr>
            <b/>
            <sz val="9"/>
            <color indexed="81"/>
            <rFont val="Tahoma"/>
            <family val="2"/>
          </rPr>
          <t>Dawie Olivier:</t>
        </r>
        <r>
          <rPr>
            <sz val="9"/>
            <color indexed="81"/>
            <rFont val="Tahoma"/>
            <family val="2"/>
          </rPr>
          <t xml:space="preserve">
Denominator is C49</t>
        </r>
      </text>
    </comment>
    <comment ref="AF62" authorId="0" shapeId="0" xr:uid="{F7C044FF-8A74-481C-8C9B-338F729BC65B}">
      <text>
        <r>
          <rPr>
            <b/>
            <sz val="9"/>
            <color indexed="81"/>
            <rFont val="Tahoma"/>
            <family val="2"/>
          </rPr>
          <t>Dawie Olivier:</t>
        </r>
        <r>
          <rPr>
            <sz val="9"/>
            <color indexed="81"/>
            <rFont val="Tahoma"/>
            <family val="2"/>
          </rPr>
          <t xml:space="preserve">
# of participants (still within 30 days after referral) for whom we have presentation results extracted from patient files &amp; provided a sputum for testing
Please make sure that this number = SUM of F59, F60 and F61</t>
        </r>
      </text>
    </comment>
    <comment ref="AG62" authorId="0" shapeId="0" xr:uid="{DACCB122-ADFC-49E8-A006-23357573F329}">
      <text>
        <r>
          <rPr>
            <b/>
            <sz val="9"/>
            <color indexed="81"/>
            <rFont val="Tahoma"/>
            <family val="2"/>
          </rPr>
          <t>Dawie Olivier:</t>
        </r>
        <r>
          <rPr>
            <sz val="9"/>
            <color indexed="81"/>
            <rFont val="Tahoma"/>
            <family val="2"/>
          </rPr>
          <t xml:space="preserve">
Denominator is C49</t>
        </r>
      </text>
    </comment>
    <comment ref="G63" authorId="0" shapeId="0" xr:uid="{715F06A4-EFC7-4DFD-B6FD-180FC2AAD494}">
      <text>
        <r>
          <rPr>
            <b/>
            <sz val="9"/>
            <color indexed="81"/>
            <rFont val="Tahoma"/>
            <family val="2"/>
          </rPr>
          <t>Dawie Olivier:</t>
        </r>
        <r>
          <rPr>
            <sz val="9"/>
            <color indexed="81"/>
            <rFont val="Tahoma"/>
            <family val="2"/>
          </rPr>
          <t xml:space="preserve">
Denominator is F58</t>
        </r>
      </text>
    </comment>
    <comment ref="T63" authorId="0" shapeId="0" xr:uid="{15FCACD7-0CE5-45AF-9C28-421F113AE5A6}">
      <text>
        <r>
          <rPr>
            <b/>
            <sz val="9"/>
            <color indexed="81"/>
            <rFont val="Tahoma"/>
            <family val="2"/>
          </rPr>
          <t>Dawie Olivier:</t>
        </r>
        <r>
          <rPr>
            <sz val="9"/>
            <color indexed="81"/>
            <rFont val="Tahoma"/>
            <family val="2"/>
          </rPr>
          <t xml:space="preserve">
Denominator is F58</t>
        </r>
      </text>
    </comment>
    <comment ref="AG63" authorId="0" shapeId="0" xr:uid="{2D70C249-37FA-4E1A-8705-A1715D29CD08}">
      <text>
        <r>
          <rPr>
            <b/>
            <sz val="9"/>
            <color indexed="81"/>
            <rFont val="Tahoma"/>
            <family val="2"/>
          </rPr>
          <t>Dawie Olivier:</t>
        </r>
        <r>
          <rPr>
            <sz val="9"/>
            <color indexed="81"/>
            <rFont val="Tahoma"/>
            <family val="2"/>
          </rPr>
          <t xml:space="preserve">
Denominator is F58</t>
        </r>
      </text>
    </comment>
    <comment ref="G64" authorId="0" shapeId="0" xr:uid="{6C30FD41-3660-4A99-8E22-8A3078E60780}">
      <text>
        <r>
          <rPr>
            <b/>
            <sz val="9"/>
            <color indexed="81"/>
            <rFont val="Tahoma"/>
            <family val="2"/>
          </rPr>
          <t>Dawie Olivier:</t>
        </r>
        <r>
          <rPr>
            <sz val="9"/>
            <color indexed="81"/>
            <rFont val="Tahoma"/>
            <family val="2"/>
          </rPr>
          <t xml:space="preserve">
Denominator is F58</t>
        </r>
      </text>
    </comment>
    <comment ref="T64" authorId="0" shapeId="0" xr:uid="{8A96E743-C8BD-4E1E-9530-875402F9BD6C}">
      <text>
        <r>
          <rPr>
            <b/>
            <sz val="9"/>
            <color indexed="81"/>
            <rFont val="Tahoma"/>
            <family val="2"/>
          </rPr>
          <t>Dawie Olivier:</t>
        </r>
        <r>
          <rPr>
            <sz val="9"/>
            <color indexed="81"/>
            <rFont val="Tahoma"/>
            <family val="2"/>
          </rPr>
          <t xml:space="preserve">
Denominator is F58</t>
        </r>
      </text>
    </comment>
    <comment ref="AG64" authorId="0" shapeId="0" xr:uid="{EB6264D3-E428-4E43-8277-222C0A9B00EB}">
      <text>
        <r>
          <rPr>
            <b/>
            <sz val="9"/>
            <color indexed="81"/>
            <rFont val="Tahoma"/>
            <family val="2"/>
          </rPr>
          <t>Dawie Olivier:</t>
        </r>
        <r>
          <rPr>
            <sz val="9"/>
            <color indexed="81"/>
            <rFont val="Tahoma"/>
            <family val="2"/>
          </rPr>
          <t xml:space="preserve">
Denominator is F58</t>
        </r>
      </text>
    </comment>
    <comment ref="G65" authorId="0" shapeId="0" xr:uid="{DAF9AA8C-0D0F-4E7C-8AF9-745731B56D91}">
      <text>
        <r>
          <rPr>
            <b/>
            <sz val="9"/>
            <color indexed="81"/>
            <rFont val="Tahoma"/>
            <family val="2"/>
          </rPr>
          <t>Dawie Olivier:</t>
        </r>
        <r>
          <rPr>
            <sz val="9"/>
            <color indexed="81"/>
            <rFont val="Tahoma"/>
            <family val="2"/>
          </rPr>
          <t xml:space="preserve">
Denominator is F58</t>
        </r>
      </text>
    </comment>
    <comment ref="T65" authorId="0" shapeId="0" xr:uid="{907C115F-13BA-4780-9C8C-82D990EE8701}">
      <text>
        <r>
          <rPr>
            <b/>
            <sz val="9"/>
            <color indexed="81"/>
            <rFont val="Tahoma"/>
            <family val="2"/>
          </rPr>
          <t>Dawie Olivier:</t>
        </r>
        <r>
          <rPr>
            <sz val="9"/>
            <color indexed="81"/>
            <rFont val="Tahoma"/>
            <family val="2"/>
          </rPr>
          <t xml:space="preserve">
Denominator is F58</t>
        </r>
      </text>
    </comment>
    <comment ref="AG65" authorId="0" shapeId="0" xr:uid="{0AEC9840-B862-492A-84D9-1D5A5CEA2551}">
      <text>
        <r>
          <rPr>
            <b/>
            <sz val="9"/>
            <color indexed="81"/>
            <rFont val="Tahoma"/>
            <family val="2"/>
          </rPr>
          <t>Dawie Olivier:</t>
        </r>
        <r>
          <rPr>
            <sz val="9"/>
            <color indexed="81"/>
            <rFont val="Tahoma"/>
            <family val="2"/>
          </rPr>
          <t xml:space="preserve">
Denominator is F58</t>
        </r>
      </text>
    </comment>
    <comment ref="G67" authorId="0" shapeId="0" xr:uid="{ABEF8FE1-4E2E-4C0A-87F4-F9B7E078A35B}">
      <text>
        <r>
          <rPr>
            <b/>
            <sz val="9"/>
            <color indexed="81"/>
            <rFont val="Tahoma"/>
            <family val="2"/>
          </rPr>
          <t>Dawie Olivier:</t>
        </r>
        <r>
          <rPr>
            <sz val="9"/>
            <color indexed="81"/>
            <rFont val="Tahoma"/>
            <family val="2"/>
          </rPr>
          <t xml:space="preserve">
Denominator is C50</t>
        </r>
      </text>
    </comment>
    <comment ref="J67" authorId="0" shapeId="0" xr:uid="{6DAE2324-4C42-4FEC-80DA-0ECB5D652A65}">
      <text>
        <r>
          <rPr>
            <b/>
            <sz val="9"/>
            <color indexed="81"/>
            <rFont val="Tahoma"/>
            <family val="2"/>
          </rPr>
          <t>Dawie Olivier:</t>
        </r>
        <r>
          <rPr>
            <sz val="9"/>
            <color indexed="81"/>
            <rFont val="Tahoma"/>
            <family val="2"/>
          </rPr>
          <t xml:space="preserve">
Denominator is C50</t>
        </r>
      </text>
    </comment>
    <comment ref="T67" authorId="0" shapeId="0" xr:uid="{5C503D12-4B0E-44AA-BD86-42A4FAC3307D}">
      <text>
        <r>
          <rPr>
            <b/>
            <sz val="9"/>
            <color indexed="81"/>
            <rFont val="Tahoma"/>
            <family val="2"/>
          </rPr>
          <t>Dawie Olivier:</t>
        </r>
        <r>
          <rPr>
            <sz val="9"/>
            <color indexed="81"/>
            <rFont val="Tahoma"/>
            <family val="2"/>
          </rPr>
          <t xml:space="preserve">
Denominator is C50</t>
        </r>
      </text>
    </comment>
    <comment ref="W67" authorId="0" shapeId="0" xr:uid="{C2099CB6-F6FB-4071-B75A-31DAC0CE35D8}">
      <text>
        <r>
          <rPr>
            <b/>
            <sz val="9"/>
            <color indexed="81"/>
            <rFont val="Tahoma"/>
            <family val="2"/>
          </rPr>
          <t>Dawie Olivier:</t>
        </r>
        <r>
          <rPr>
            <sz val="9"/>
            <color indexed="81"/>
            <rFont val="Tahoma"/>
            <family val="2"/>
          </rPr>
          <t xml:space="preserve">
Denominator is C50</t>
        </r>
      </text>
    </comment>
    <comment ref="AG67" authorId="0" shapeId="0" xr:uid="{6F18F288-585E-4799-BCE3-CA2744F9929F}">
      <text>
        <r>
          <rPr>
            <b/>
            <sz val="9"/>
            <color indexed="81"/>
            <rFont val="Tahoma"/>
            <family val="2"/>
          </rPr>
          <t>Dawie Olivier:</t>
        </r>
        <r>
          <rPr>
            <sz val="9"/>
            <color indexed="81"/>
            <rFont val="Tahoma"/>
            <family val="2"/>
          </rPr>
          <t xml:space="preserve">
Denominator is C50</t>
        </r>
      </text>
    </comment>
    <comment ref="AJ67" authorId="0" shapeId="0" xr:uid="{DD4DD3E6-37A4-4311-8F71-424315AB0426}">
      <text>
        <r>
          <rPr>
            <b/>
            <sz val="9"/>
            <color indexed="81"/>
            <rFont val="Tahoma"/>
            <family val="2"/>
          </rPr>
          <t>Dawie Olivier:</t>
        </r>
        <r>
          <rPr>
            <sz val="9"/>
            <color indexed="81"/>
            <rFont val="Tahoma"/>
            <family val="2"/>
          </rPr>
          <t xml:space="preserve">
Denominator is C50</t>
        </r>
      </text>
    </comment>
    <comment ref="C68" authorId="0" shapeId="0" xr:uid="{709F3318-79FD-4765-9E0B-B178F50D843D}">
      <text>
        <r>
          <rPr>
            <b/>
            <sz val="9"/>
            <color indexed="81"/>
            <rFont val="Tahoma"/>
            <family val="2"/>
          </rPr>
          <t>Dawie Olivier:</t>
        </r>
        <r>
          <rPr>
            <sz val="9"/>
            <color indexed="81"/>
            <rFont val="Tahoma"/>
            <family val="2"/>
          </rPr>
          <t xml:space="preserve">
This should please be mutually exclusive from columns F and I</t>
        </r>
      </text>
    </comment>
    <comment ref="D68" authorId="0" shapeId="0" xr:uid="{5EE83EE4-3D6A-42DE-B9EA-3A4A0F6C23AE}">
      <text>
        <r>
          <rPr>
            <b/>
            <sz val="9"/>
            <color indexed="81"/>
            <rFont val="Tahoma"/>
            <family val="2"/>
          </rPr>
          <t>Dawie Olivier:</t>
        </r>
        <r>
          <rPr>
            <sz val="9"/>
            <color indexed="81"/>
            <rFont val="Tahoma"/>
            <family val="2"/>
          </rPr>
          <t xml:space="preserve">
Denominator is C49</t>
        </r>
      </text>
    </comment>
    <comment ref="I68" authorId="0" shapeId="0" xr:uid="{54449EB8-3A0A-4C1C-BC37-039DCB8A350F}">
      <text>
        <r>
          <rPr>
            <b/>
            <sz val="9"/>
            <color indexed="81"/>
            <rFont val="Tahoma"/>
            <family val="2"/>
          </rPr>
          <t>Dawie Olivier:</t>
        </r>
        <r>
          <rPr>
            <sz val="9"/>
            <color indexed="81"/>
            <rFont val="Tahoma"/>
            <family val="2"/>
          </rPr>
          <t xml:space="preserve">
This should please be mutually exclusive from columns C and F</t>
        </r>
      </text>
    </comment>
    <comment ref="J68" authorId="0" shapeId="0" xr:uid="{70359BC1-8D2F-4468-A022-ED1F7515CE7A}">
      <text>
        <r>
          <rPr>
            <b/>
            <sz val="9"/>
            <color indexed="81"/>
            <rFont val="Tahoma"/>
            <family val="2"/>
          </rPr>
          <t>Dawie Olivier:</t>
        </r>
        <r>
          <rPr>
            <sz val="9"/>
            <color indexed="81"/>
            <rFont val="Tahoma"/>
            <family val="2"/>
          </rPr>
          <t xml:space="preserve">
Denominator is C50</t>
        </r>
      </text>
    </comment>
    <comment ref="P68" authorId="0" shapeId="0" xr:uid="{0223D17A-0761-4130-ABA9-3135344AD89C}">
      <text>
        <r>
          <rPr>
            <b/>
            <sz val="9"/>
            <color indexed="81"/>
            <rFont val="Tahoma"/>
            <family val="2"/>
          </rPr>
          <t>Dawie Olivier:</t>
        </r>
        <r>
          <rPr>
            <sz val="9"/>
            <color indexed="81"/>
            <rFont val="Tahoma"/>
            <family val="2"/>
          </rPr>
          <t xml:space="preserve">
This should please be mutually exclusive from columns F and I</t>
        </r>
      </text>
    </comment>
    <comment ref="Q68" authorId="0" shapeId="0" xr:uid="{7AFA54E7-A9D0-46A1-8751-74D3D608EAF2}">
      <text>
        <r>
          <rPr>
            <b/>
            <sz val="9"/>
            <color indexed="81"/>
            <rFont val="Tahoma"/>
            <family val="2"/>
          </rPr>
          <t>Dawie Olivier:</t>
        </r>
        <r>
          <rPr>
            <sz val="9"/>
            <color indexed="81"/>
            <rFont val="Tahoma"/>
            <family val="2"/>
          </rPr>
          <t xml:space="preserve">
Denominator is C49</t>
        </r>
      </text>
    </comment>
    <comment ref="V68" authorId="0" shapeId="0" xr:uid="{04E52DAB-1ABB-4A05-B242-A0A88E09DDB4}">
      <text>
        <r>
          <rPr>
            <b/>
            <sz val="9"/>
            <color indexed="81"/>
            <rFont val="Tahoma"/>
            <family val="2"/>
          </rPr>
          <t>Dawie Olivier:</t>
        </r>
        <r>
          <rPr>
            <sz val="9"/>
            <color indexed="81"/>
            <rFont val="Tahoma"/>
            <family val="2"/>
          </rPr>
          <t xml:space="preserve">
This should please be mutually exclusive from columns C and F</t>
        </r>
      </text>
    </comment>
    <comment ref="W68" authorId="0" shapeId="0" xr:uid="{55EF8A51-3F75-4E5A-821B-BA3C51E8F117}">
      <text>
        <r>
          <rPr>
            <b/>
            <sz val="9"/>
            <color indexed="81"/>
            <rFont val="Tahoma"/>
            <family val="2"/>
          </rPr>
          <t>Dawie Olivier:</t>
        </r>
        <r>
          <rPr>
            <sz val="9"/>
            <color indexed="81"/>
            <rFont val="Tahoma"/>
            <family val="2"/>
          </rPr>
          <t xml:space="preserve">
Denominator is C50</t>
        </r>
      </text>
    </comment>
    <comment ref="AC68" authorId="0" shapeId="0" xr:uid="{27E36F61-DE93-48F9-8098-23AE5FE946B5}">
      <text>
        <r>
          <rPr>
            <b/>
            <sz val="9"/>
            <color indexed="81"/>
            <rFont val="Tahoma"/>
            <family val="2"/>
          </rPr>
          <t>Dawie Olivier:</t>
        </r>
        <r>
          <rPr>
            <sz val="9"/>
            <color indexed="81"/>
            <rFont val="Tahoma"/>
            <family val="2"/>
          </rPr>
          <t xml:space="preserve">
This should please be mutually exclusive from columns F and I</t>
        </r>
      </text>
    </comment>
    <comment ref="AD68" authorId="0" shapeId="0" xr:uid="{147CAF98-8217-49A3-9FF9-6BB71C871B29}">
      <text>
        <r>
          <rPr>
            <b/>
            <sz val="9"/>
            <color indexed="81"/>
            <rFont val="Tahoma"/>
            <family val="2"/>
          </rPr>
          <t>Dawie Olivier:</t>
        </r>
        <r>
          <rPr>
            <sz val="9"/>
            <color indexed="81"/>
            <rFont val="Tahoma"/>
            <family val="2"/>
          </rPr>
          <t xml:space="preserve">
Denominator is C49</t>
        </r>
      </text>
    </comment>
    <comment ref="AI68" authorId="0" shapeId="0" xr:uid="{8529A35B-8F2D-4443-8CCD-FE71D961A140}">
      <text>
        <r>
          <rPr>
            <b/>
            <sz val="9"/>
            <color indexed="81"/>
            <rFont val="Tahoma"/>
            <family val="2"/>
          </rPr>
          <t>Dawie Olivier:</t>
        </r>
        <r>
          <rPr>
            <sz val="9"/>
            <color indexed="81"/>
            <rFont val="Tahoma"/>
            <family val="2"/>
          </rPr>
          <t xml:space="preserve">
This should please be mutually exclusive from columns C and F</t>
        </r>
      </text>
    </comment>
    <comment ref="AJ68" authorId="0" shapeId="0" xr:uid="{F7A20579-EDCD-4B75-AA8E-B6A61A22A671}">
      <text>
        <r>
          <rPr>
            <b/>
            <sz val="9"/>
            <color indexed="81"/>
            <rFont val="Tahoma"/>
            <family val="2"/>
          </rPr>
          <t>Dawie Olivier:</t>
        </r>
        <r>
          <rPr>
            <sz val="9"/>
            <color indexed="81"/>
            <rFont val="Tahoma"/>
            <family val="2"/>
          </rPr>
          <t xml:space="preserve">
Denominator is C50</t>
        </r>
      </text>
    </comment>
    <comment ref="C69" authorId="0" shapeId="0" xr:uid="{DC00251E-96D3-46CF-8406-1A3136577E55}">
      <text>
        <r>
          <rPr>
            <b/>
            <sz val="9"/>
            <color indexed="81"/>
            <rFont val="Tahoma"/>
            <family val="2"/>
          </rPr>
          <t>Dawie Olivier:</t>
        </r>
        <r>
          <rPr>
            <sz val="9"/>
            <color indexed="81"/>
            <rFont val="Tahoma"/>
            <family val="2"/>
          </rPr>
          <t xml:space="preserve">
This should please be mutually exclusive from columns F and I</t>
        </r>
      </text>
    </comment>
    <comment ref="D69" authorId="0" shapeId="0" xr:uid="{DDC279B3-61F4-42BC-B1D2-E2F6158FE712}">
      <text>
        <r>
          <rPr>
            <b/>
            <sz val="9"/>
            <color indexed="81"/>
            <rFont val="Tahoma"/>
            <family val="2"/>
          </rPr>
          <t>Dawie Olivier:</t>
        </r>
        <r>
          <rPr>
            <sz val="9"/>
            <color indexed="81"/>
            <rFont val="Tahoma"/>
            <family val="2"/>
          </rPr>
          <t xml:space="preserve">
Denominator is C50</t>
        </r>
      </text>
    </comment>
    <comment ref="F69" authorId="0" shapeId="0" xr:uid="{97FD1578-F394-4A27-BA0F-4AC61F29DBF6}">
      <text>
        <r>
          <rPr>
            <b/>
            <sz val="9"/>
            <color indexed="81"/>
            <rFont val="Tahoma"/>
            <family val="2"/>
          </rPr>
          <t>Dawie Olivier:</t>
        </r>
        <r>
          <rPr>
            <sz val="9"/>
            <color indexed="81"/>
            <rFont val="Tahoma"/>
            <family val="2"/>
          </rPr>
          <t xml:space="preserve">
This should please be mutually exclusive from columns C and I</t>
        </r>
      </text>
    </comment>
    <comment ref="G69" authorId="0" shapeId="0" xr:uid="{15ED4743-53C3-498B-94B4-8C830B66B36A}">
      <text>
        <r>
          <rPr>
            <b/>
            <sz val="9"/>
            <color indexed="81"/>
            <rFont val="Tahoma"/>
            <family val="2"/>
          </rPr>
          <t>Dawie Olivier:</t>
        </r>
        <r>
          <rPr>
            <sz val="9"/>
            <color indexed="81"/>
            <rFont val="Tahoma"/>
            <family val="2"/>
          </rPr>
          <t xml:space="preserve">
Denominator is C50</t>
        </r>
      </text>
    </comment>
    <comment ref="I69" authorId="0" shapeId="0" xr:uid="{5866B69D-86F0-425C-9EE4-6C38EE31B8ED}">
      <text>
        <r>
          <rPr>
            <b/>
            <sz val="9"/>
            <color indexed="81"/>
            <rFont val="Tahoma"/>
            <family val="2"/>
          </rPr>
          <t>Dawie Olivier:</t>
        </r>
        <r>
          <rPr>
            <sz val="9"/>
            <color indexed="81"/>
            <rFont val="Tahoma"/>
            <family val="2"/>
          </rPr>
          <t xml:space="preserve">
This should please be mutually exclusive from columns C and F</t>
        </r>
      </text>
    </comment>
    <comment ref="J69" authorId="0" shapeId="0" xr:uid="{66F0B13B-804B-43D0-BC72-1B076D5D2929}">
      <text>
        <r>
          <rPr>
            <b/>
            <sz val="9"/>
            <color indexed="81"/>
            <rFont val="Tahoma"/>
            <family val="2"/>
          </rPr>
          <t>Dawie Olivier:</t>
        </r>
        <r>
          <rPr>
            <sz val="9"/>
            <color indexed="81"/>
            <rFont val="Tahoma"/>
            <family val="2"/>
          </rPr>
          <t xml:space="preserve">
Denominator is C50</t>
        </r>
      </text>
    </comment>
    <comment ref="P69" authorId="0" shapeId="0" xr:uid="{7E4941ED-ECDD-4CBB-A745-79832C03D4B4}">
      <text>
        <r>
          <rPr>
            <b/>
            <sz val="9"/>
            <color indexed="81"/>
            <rFont val="Tahoma"/>
            <family val="2"/>
          </rPr>
          <t>Dawie Olivier:</t>
        </r>
        <r>
          <rPr>
            <sz val="9"/>
            <color indexed="81"/>
            <rFont val="Tahoma"/>
            <family val="2"/>
          </rPr>
          <t xml:space="preserve">
This should please be mutually exclusive from columns F and I</t>
        </r>
      </text>
    </comment>
    <comment ref="Q69" authorId="0" shapeId="0" xr:uid="{932A6E80-6BE1-44DB-947D-AA4C1B7FA1F9}">
      <text>
        <r>
          <rPr>
            <b/>
            <sz val="9"/>
            <color indexed="81"/>
            <rFont val="Tahoma"/>
            <family val="2"/>
          </rPr>
          <t>Dawie Olivier:</t>
        </r>
        <r>
          <rPr>
            <sz val="9"/>
            <color indexed="81"/>
            <rFont val="Tahoma"/>
            <family val="2"/>
          </rPr>
          <t xml:space="preserve">
Denominator is C50</t>
        </r>
      </text>
    </comment>
    <comment ref="S69" authorId="0" shapeId="0" xr:uid="{FD9CF6FD-FCAE-4F0D-B609-BC4BF336122C}">
      <text>
        <r>
          <rPr>
            <b/>
            <sz val="9"/>
            <color indexed="81"/>
            <rFont val="Tahoma"/>
            <family val="2"/>
          </rPr>
          <t>Dawie Olivier:</t>
        </r>
        <r>
          <rPr>
            <sz val="9"/>
            <color indexed="81"/>
            <rFont val="Tahoma"/>
            <family val="2"/>
          </rPr>
          <t xml:space="preserve">
This should please be mutually exclusive from columns C and I</t>
        </r>
      </text>
    </comment>
    <comment ref="T69" authorId="0" shapeId="0" xr:uid="{A65E358E-E42A-4953-AD5C-5D8FFCE894BC}">
      <text>
        <r>
          <rPr>
            <b/>
            <sz val="9"/>
            <color indexed="81"/>
            <rFont val="Tahoma"/>
            <family val="2"/>
          </rPr>
          <t>Dawie Olivier:</t>
        </r>
        <r>
          <rPr>
            <sz val="9"/>
            <color indexed="81"/>
            <rFont val="Tahoma"/>
            <family val="2"/>
          </rPr>
          <t xml:space="preserve">
Denominator is C50</t>
        </r>
      </text>
    </comment>
    <comment ref="V69" authorId="0" shapeId="0" xr:uid="{C21E719E-4233-4AD8-A6F9-830AACA7CDAE}">
      <text>
        <r>
          <rPr>
            <b/>
            <sz val="9"/>
            <color indexed="81"/>
            <rFont val="Tahoma"/>
            <family val="2"/>
          </rPr>
          <t>Dawie Olivier:</t>
        </r>
        <r>
          <rPr>
            <sz val="9"/>
            <color indexed="81"/>
            <rFont val="Tahoma"/>
            <family val="2"/>
          </rPr>
          <t xml:space="preserve">
This should please be mutually exclusive from columns C and F</t>
        </r>
      </text>
    </comment>
    <comment ref="W69" authorId="0" shapeId="0" xr:uid="{10DB57DD-782A-41CA-B542-807275ED5F9A}">
      <text>
        <r>
          <rPr>
            <b/>
            <sz val="9"/>
            <color indexed="81"/>
            <rFont val="Tahoma"/>
            <family val="2"/>
          </rPr>
          <t>Dawie Olivier:</t>
        </r>
        <r>
          <rPr>
            <sz val="9"/>
            <color indexed="81"/>
            <rFont val="Tahoma"/>
            <family val="2"/>
          </rPr>
          <t xml:space="preserve">
Denominator is C50</t>
        </r>
      </text>
    </comment>
    <comment ref="AC69" authorId="0" shapeId="0" xr:uid="{F2F7D8E4-553F-48F2-8E91-5CFE81119757}">
      <text>
        <r>
          <rPr>
            <b/>
            <sz val="9"/>
            <color indexed="81"/>
            <rFont val="Tahoma"/>
            <family val="2"/>
          </rPr>
          <t>Dawie Olivier:</t>
        </r>
        <r>
          <rPr>
            <sz val="9"/>
            <color indexed="81"/>
            <rFont val="Tahoma"/>
            <family val="2"/>
          </rPr>
          <t xml:space="preserve">
This should please be mutually exclusive from columns F and I</t>
        </r>
      </text>
    </comment>
    <comment ref="AD69" authorId="0" shapeId="0" xr:uid="{11018428-B65E-475C-93A2-78DFF91EC359}">
      <text>
        <r>
          <rPr>
            <b/>
            <sz val="9"/>
            <color indexed="81"/>
            <rFont val="Tahoma"/>
            <family val="2"/>
          </rPr>
          <t>Dawie Olivier:</t>
        </r>
        <r>
          <rPr>
            <sz val="9"/>
            <color indexed="81"/>
            <rFont val="Tahoma"/>
            <family val="2"/>
          </rPr>
          <t xml:space="preserve">
Denominator is C50</t>
        </r>
      </text>
    </comment>
    <comment ref="AF69" authorId="0" shapeId="0" xr:uid="{060B37C5-0998-4BB0-9E81-CAE09884C1C9}">
      <text>
        <r>
          <rPr>
            <b/>
            <sz val="9"/>
            <color indexed="81"/>
            <rFont val="Tahoma"/>
            <family val="2"/>
          </rPr>
          <t>Dawie Olivier:</t>
        </r>
        <r>
          <rPr>
            <sz val="9"/>
            <color indexed="81"/>
            <rFont val="Tahoma"/>
            <family val="2"/>
          </rPr>
          <t xml:space="preserve">
This should please be mutually exclusive from columns C and I</t>
        </r>
      </text>
    </comment>
    <comment ref="AG69" authorId="0" shapeId="0" xr:uid="{B0F012E7-8F6C-44F2-8651-645E05A23F58}">
      <text>
        <r>
          <rPr>
            <b/>
            <sz val="9"/>
            <color indexed="81"/>
            <rFont val="Tahoma"/>
            <family val="2"/>
          </rPr>
          <t>Dawie Olivier:</t>
        </r>
        <r>
          <rPr>
            <sz val="9"/>
            <color indexed="81"/>
            <rFont val="Tahoma"/>
            <family val="2"/>
          </rPr>
          <t xml:space="preserve">
Denominator is C50</t>
        </r>
      </text>
    </comment>
    <comment ref="AI69" authorId="0" shapeId="0" xr:uid="{B9967A1D-BCDA-430C-879C-97A829B39A58}">
      <text>
        <r>
          <rPr>
            <b/>
            <sz val="9"/>
            <color indexed="81"/>
            <rFont val="Tahoma"/>
            <family val="2"/>
          </rPr>
          <t>Dawie Olivier:</t>
        </r>
        <r>
          <rPr>
            <sz val="9"/>
            <color indexed="81"/>
            <rFont val="Tahoma"/>
            <family val="2"/>
          </rPr>
          <t xml:space="preserve">
This should please be mutually exclusive from columns C and F</t>
        </r>
      </text>
    </comment>
    <comment ref="AJ69" authorId="0" shapeId="0" xr:uid="{B32C1066-9EF4-4C23-B527-7336AD495BD6}">
      <text>
        <r>
          <rPr>
            <b/>
            <sz val="9"/>
            <color indexed="81"/>
            <rFont val="Tahoma"/>
            <family val="2"/>
          </rPr>
          <t>Dawie Olivier:</t>
        </r>
        <r>
          <rPr>
            <sz val="9"/>
            <color indexed="81"/>
            <rFont val="Tahoma"/>
            <family val="2"/>
          </rPr>
          <t xml:space="preserve">
Denominator is C50</t>
        </r>
      </text>
    </comment>
    <comment ref="M79" authorId="0" shapeId="0" xr:uid="{99DC6776-6D29-4DBF-80B6-711CDFB7D71B}">
      <text>
        <r>
          <rPr>
            <b/>
            <sz val="9"/>
            <color indexed="81"/>
            <rFont val="Tahoma"/>
            <family val="2"/>
          </rPr>
          <t>Dawie Olivier:</t>
        </r>
        <r>
          <rPr>
            <sz val="9"/>
            <color indexed="81"/>
            <rFont val="Tahoma"/>
            <family val="2"/>
          </rPr>
          <t xml:space="preserve">
Denominator is C50
</t>
        </r>
      </text>
    </comment>
    <comment ref="Z79" authorId="0" shapeId="0" xr:uid="{BB222483-BE01-4E35-932B-CED807E0F2C5}">
      <text>
        <r>
          <rPr>
            <b/>
            <sz val="9"/>
            <color indexed="81"/>
            <rFont val="Tahoma"/>
            <family val="2"/>
          </rPr>
          <t>Dawie Olivier:</t>
        </r>
        <r>
          <rPr>
            <sz val="9"/>
            <color indexed="81"/>
            <rFont val="Tahoma"/>
            <family val="2"/>
          </rPr>
          <t xml:space="preserve">
Denominator is C50
</t>
        </r>
      </text>
    </comment>
    <comment ref="AM79" authorId="0" shapeId="0" xr:uid="{3B4C823D-3F48-4F47-BAD5-6954BF9DB112}">
      <text>
        <r>
          <rPr>
            <b/>
            <sz val="9"/>
            <color indexed="81"/>
            <rFont val="Tahoma"/>
            <family val="2"/>
          </rPr>
          <t>Dawie Olivier:</t>
        </r>
        <r>
          <rPr>
            <sz val="9"/>
            <color indexed="81"/>
            <rFont val="Tahoma"/>
            <family val="2"/>
          </rPr>
          <t xml:space="preserve">
Denominator is C50
</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TBStigmaHouseholdSur-CompletenessCheckDem_DATA_LABELS_2022-07-15_0854" type="6" refreshedVersion="6" background="1" saveData="1">
    <textPr codePage="437" sourceFile="C:\Users\Dawie.Olivier\Downloads\TBStigmaHouseholdSur-CompletenessCheckDem_DATA_LABELS_2022-07-15_0854.csv" decimal="," thousands=" " tab="0" comma="1">
      <textFields count="288">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s>
    </textPr>
  </connection>
  <connection id="2" xr16:uid="{00000000-0015-0000-FFFF-FFFF03000000}" name="TBStigmaStudyAim1-RecruitmentDurationR_DATA_LABELS_2023-06-05_0733" type="6" refreshedVersion="6" background="1" saveData="1">
    <textPr codePage="437" sourceFile="C:\Users\Dawie.Olivier\Downloads\TBStigmaStudyAim1-RecruitmentDurationR_DATA_LABELS_2023-06-05_0733.csv" decimal="," thousands=" " tab="0" comma="1">
      <textFields count="8">
        <textField/>
        <textField/>
        <textField/>
        <textField/>
        <textField/>
        <textField/>
        <textField/>
        <textField/>
      </textFields>
    </textPr>
  </connection>
</connections>
</file>

<file path=xl/sharedStrings.xml><?xml version="1.0" encoding="utf-8"?>
<sst xmlns="http://schemas.openxmlformats.org/spreadsheetml/2006/main" count="107266" uniqueCount="1008">
  <si>
    <t>Record ID</t>
  </si>
  <si>
    <t>Repeat Instrument</t>
  </si>
  <si>
    <t>Repeat Instance</t>
  </si>
  <si>
    <t>Complete?</t>
  </si>
  <si>
    <t>sinazo</t>
  </si>
  <si>
    <t>siziphiwe</t>
  </si>
  <si>
    <t>Mdantsane</t>
  </si>
  <si>
    <t>No</t>
  </si>
  <si>
    <t>Unverified</t>
  </si>
  <si>
    <t>Yes</t>
  </si>
  <si>
    <t>thembelihle</t>
  </si>
  <si>
    <t>Proceed</t>
  </si>
  <si>
    <t>onelam</t>
  </si>
  <si>
    <t>English</t>
  </si>
  <si>
    <t>Other</t>
  </si>
  <si>
    <t>lwazi</t>
  </si>
  <si>
    <t>vuyolwethu</t>
  </si>
  <si>
    <t>asemahle</t>
  </si>
  <si>
    <t>zola</t>
  </si>
  <si>
    <t>mihlem</t>
  </si>
  <si>
    <t>zimbini</t>
  </si>
  <si>
    <t>ntombizodwa</t>
  </si>
  <si>
    <t>siyanda</t>
  </si>
  <si>
    <t>nosibusiso</t>
  </si>
  <si>
    <t>lona</t>
  </si>
  <si>
    <t>zimkhitha</t>
  </si>
  <si>
    <t>zukisani</t>
  </si>
  <si>
    <t>likhona</t>
  </si>
  <si>
    <t>n</t>
  </si>
  <si>
    <t>%</t>
  </si>
  <si>
    <t xml:space="preserve">   Eligible</t>
  </si>
  <si>
    <t>Participant Characteristics</t>
  </si>
  <si>
    <t>Sex</t>
  </si>
  <si>
    <t xml:space="preserve">   Female</t>
  </si>
  <si>
    <t xml:space="preserve">   Male</t>
  </si>
  <si>
    <t xml:space="preserve">   Other</t>
  </si>
  <si>
    <t>Nationality</t>
  </si>
  <si>
    <t xml:space="preserve">   South Africa</t>
  </si>
  <si>
    <t xml:space="preserve">   Zimbabwe</t>
  </si>
  <si>
    <t xml:space="preserve">   Malawi</t>
  </si>
  <si>
    <t>Race</t>
  </si>
  <si>
    <t xml:space="preserve">   Black</t>
  </si>
  <si>
    <t xml:space="preserve">   Colored</t>
  </si>
  <si>
    <t xml:space="preserve">   White</t>
  </si>
  <si>
    <t xml:space="preserve">   Indian</t>
  </si>
  <si>
    <t>Employment status</t>
  </si>
  <si>
    <t xml:space="preserve">   Unemployed</t>
  </si>
  <si>
    <t xml:space="preserve">   Employed full-time</t>
  </si>
  <si>
    <t xml:space="preserve">   Employed part-time</t>
  </si>
  <si>
    <t xml:space="preserve">   Self-Employed</t>
  </si>
  <si>
    <t>Educational level</t>
  </si>
  <si>
    <t xml:space="preserve">   Less than Matric</t>
  </si>
  <si>
    <t xml:space="preserve">   Matric</t>
  </si>
  <si>
    <t xml:space="preserve">   Tertiary</t>
  </si>
  <si>
    <t xml:space="preserve">   Mean</t>
  </si>
  <si>
    <t xml:space="preserve">   Minimum</t>
  </si>
  <si>
    <t xml:space="preserve">   Maximum</t>
  </si>
  <si>
    <t>Other, Specify</t>
  </si>
  <si>
    <t xml:space="preserve">   HoH Interested in the study / Screened</t>
  </si>
  <si>
    <t>Incomplete</t>
  </si>
  <si>
    <t>vuyelwa</t>
  </si>
  <si>
    <t>busisiwe</t>
  </si>
  <si>
    <t>yethu</t>
  </si>
  <si>
    <t xml:space="preserve">   HoH present</t>
  </si>
  <si>
    <t xml:space="preserve">   Enrolled</t>
  </si>
  <si>
    <t>HH Approached, Screened and Enrolled</t>
  </si>
  <si>
    <t>Enrolments / Site</t>
  </si>
  <si>
    <t>Age</t>
  </si>
  <si>
    <t xml:space="preserve">   18 - 35</t>
  </si>
  <si>
    <t xml:space="preserve">   36 - 50</t>
  </si>
  <si>
    <t xml:space="preserve">   51 - 65</t>
  </si>
  <si>
    <t>Age Range</t>
  </si>
  <si>
    <t xml:space="preserve">   Median</t>
  </si>
  <si>
    <t>nosiphiwo</t>
  </si>
  <si>
    <t>nozithembiso</t>
  </si>
  <si>
    <t>nomvuyo</t>
  </si>
  <si>
    <t>Household Visit Attempts (any HH)</t>
  </si>
  <si>
    <t>Listed households</t>
  </si>
  <si>
    <t xml:space="preserve">IQR = </t>
  </si>
  <si>
    <t>-</t>
  </si>
  <si>
    <t>Completion Method</t>
  </si>
  <si>
    <t>Participant-completed</t>
  </si>
  <si>
    <t>RA-completed</t>
  </si>
  <si>
    <t>Date of collecting demographics data</t>
  </si>
  <si>
    <t>Time started</t>
  </si>
  <si>
    <t xml:space="preserve">Research Assistant's Name </t>
  </si>
  <si>
    <t>Read the following out loud to the particpant: I'm going to ask you questions before I ask you to complete the questionnaire on the tablet. Should I ask you the general questions in isiXhosa or English? Which do you prefer?</t>
  </si>
  <si>
    <t>Is anyone or has anyone in your household participated in any other TB-related research studies?</t>
  </si>
  <si>
    <t>Ingaba ukho umntu okanye kukho nabani na ekhayeni lakho okhe wathatha inxaxheba kulo naluphi na uphando olunxulumene ne-TB?</t>
  </si>
  <si>
    <t>When did this household member participate in a TB-related study?</t>
  </si>
  <si>
    <t>Ingaba eli lungu lasekhaya lithathe inxaxheba nini kuphononongo olunxulumene ne-TB?</t>
  </si>
  <si>
    <t>What is your race?</t>
  </si>
  <si>
    <t xml:space="preserve">Specify </t>
  </si>
  <si>
    <t>Uloluphi uhlanga?</t>
  </si>
  <si>
    <t xml:space="preserve">Cacisa </t>
  </si>
  <si>
    <t>Were you born in South Africa?</t>
  </si>
  <si>
    <t>Where were you born?</t>
  </si>
  <si>
    <t>Specify</t>
  </si>
  <si>
    <t>Uzalelwe apha eMzantsi Afrika?</t>
  </si>
  <si>
    <t>Wawuzalelwephi?</t>
  </si>
  <si>
    <t>Cacisa</t>
  </si>
  <si>
    <t>What is your relationship status?</t>
  </si>
  <si>
    <t>Sithini isimo sakho sobudlelwane?</t>
  </si>
  <si>
    <t>Do you live together?</t>
  </si>
  <si>
    <t>Nihlala kunye na?</t>
  </si>
  <si>
    <t xml:space="preserve">What is the highest level of education that you have completed? </t>
  </si>
  <si>
    <t>Leliphi inqanaba lwemfundo eliphezulu oliphumeleleyo?</t>
  </si>
  <si>
    <t>What is your employment status?</t>
  </si>
  <si>
    <t>Sithini isimo sakho sengqesho?</t>
  </si>
  <si>
    <t>What is your total household income per month?</t>
  </si>
  <si>
    <t xml:space="preserve">Yimalini imali eyingeniso kwikhaya lakho ngenyanga  </t>
  </si>
  <si>
    <t xml:space="preserve">Have you ever had TB in the past? </t>
  </si>
  <si>
    <t>Wawukhe wanaso isifo sephepha ngaphambili?</t>
  </si>
  <si>
    <t xml:space="preserve">Which clinic did you go to for TB-care?   Yeyiphi ikliniki oye kuyo ukufumana ukhathalelo lwe-TB?  </t>
  </si>
  <si>
    <t>Please specify:  Cacisa:</t>
  </si>
  <si>
    <t>Has anyone in this household other than yourself had TB?</t>
  </si>
  <si>
    <t>Ingaba ukho umntu kweli khaya ngaphandle kwakho owakhe wane-TB?</t>
  </si>
  <si>
    <t>Which clinic did this person first go to for TB-care? Yeyiphi iklinikhi aqale waya kuyo lomntu ukuya kufuna ukhathalelo lwe-TB?</t>
  </si>
  <si>
    <t>Do you have a family member or friend outside of this household who has or has had TB?</t>
  </si>
  <si>
    <t>Unalo ilungu losapho lwakho okanye umhlobo onesifo sephepha okanye owakhe wanesifo sephepha?</t>
  </si>
  <si>
    <t>Have you been tested for HIV?</t>
  </si>
  <si>
    <t>Wawukhe wavavanyelwa intsholongwane ka gawulayo?</t>
  </si>
  <si>
    <t>Is anyone in this household living with HIV?</t>
  </si>
  <si>
    <t>Ingaba ukhona umntu ophila nentsholongwane kagawulayo kwelikhaya?</t>
  </si>
  <si>
    <t>Do you have a family member or friend, outside of this household, who is living with HIV/AIDS?</t>
  </si>
  <si>
    <t>Ingaba unalo ilungu losapho okanye umhlobo ngaphandle kweli khaya, ophila nentsholongwane kagawulayo?</t>
  </si>
  <si>
    <t>What do you think causes TB?RA Note: Participant should not be able to see answers (choice=I dont know)</t>
  </si>
  <si>
    <t>What do you think causes TB?RA Note: Participant should not be able to see answers (choice=Infection/Virus/Bacteria)</t>
  </si>
  <si>
    <t>What do you think causes TB?RA Note: Participant should not be able to see answers (choice=Witchcraft)</t>
  </si>
  <si>
    <t>What do you think causes TB?RA Note: Participant should not be able to see answers (choice=Infection from others)</t>
  </si>
  <si>
    <t>What do you think causes TB?RA Note: Participant should not be able to see answers (choice=Smoking)</t>
  </si>
  <si>
    <t>What do you think causes TB?RA Note: Participant should not be able to see answers (choice=Exposure to the cold)</t>
  </si>
  <si>
    <t>What do you think causes TB?RA Note: Participant should not be able to see answers (choice=Drinking alcohol)</t>
  </si>
  <si>
    <t>What do you think causes TB?RA Note: Participant should not be able to see answers (choice=Weak body)</t>
  </si>
  <si>
    <t>What do you think causes TB?RA Note: Participant should not be able to see answers (choice=Other, Specify)</t>
  </si>
  <si>
    <t>Ucinga ukuba senziwa yintoni isifo sephepha?RA Qaphela: Umthathi-nxaxheba akumelanga azibone ezimpendulo. (choice=Andiyazi)</t>
  </si>
  <si>
    <t>Ucinga ukuba senziwa yintoni isifo sephepha?RA Qaphela: Umthathi-nxaxheba akumelanga azibone ezimpendulo. (choice=Iintsholongwane)</t>
  </si>
  <si>
    <t>Ucinga ukuba senziwa yintoni isifo sephepha?RA Qaphela: Umthathi-nxaxheba akumelanga azibone ezimpendulo. (choice=Bubugqwirha)</t>
  </si>
  <si>
    <t>Ucinga ukuba senziwa yintoni isifo sephepha?RA Qaphela: Umthathi-nxaxheba akumelanga azibone ezimpendulo. (choice=Lulosuleleko kwabanye)</t>
  </si>
  <si>
    <t>Ucinga ukuba senziwa yintoni isifo sephepha?RA Qaphela: Umthathi-nxaxheba akumelanga azibone ezimpendulo. (choice=Ukutshaya)</t>
  </si>
  <si>
    <t>Ucinga ukuba senziwa yintoni isifo sephepha?RA Qaphela: Umthathi-nxaxheba akumelanga azibone ezimpendulo. (choice=Kukuba sengqeleni)</t>
  </si>
  <si>
    <t>Ucinga ukuba senziwa yintoni isifo sephepha?RA Qaphela: Umthathi-nxaxheba akumelanga azibone ezimpendulo. (choice=Ukusela)</t>
  </si>
  <si>
    <t>Ucinga ukuba senziwa yintoni isifo sephepha?RA Qaphela: Umthathi-nxaxheba akumelanga azibone ezimpendulo. (choice=Umzimba Obuthathaka)</t>
  </si>
  <si>
    <t>Ucinga ukuba senziwa yintoni isifo sephepha?RA Qaphela: Umthathi-nxaxheba akumelanga azibone ezimpendulo. (choice=Okunye, cacisa)</t>
  </si>
  <si>
    <t>Specify:</t>
  </si>
  <si>
    <t>How is TB spread from person to person?RA NOTE: Participant should not be able to see answers (choice=I dont know)</t>
  </si>
  <si>
    <t>How is TB spread from person to person?RA NOTE: Participant should not be able to see answers (choice=Physical contact (shaking hands, kissing, and so on))</t>
  </si>
  <si>
    <t>How is TB spread from person to person?RA NOTE: Participant should not be able to see answers (choice=Sharing foods/drinks/utensils)</t>
  </si>
  <si>
    <t>How is TB spread from person to person?RA NOTE: Participant should not be able to see answers (choice=Coughing/sneezing/talking/singing)</t>
  </si>
  <si>
    <t>How is TB spread from person to person?RA NOTE: Participant should not be able to see answers (choice=Poor sanitation/ sharing toilet seats)</t>
  </si>
  <si>
    <t>How is TB spread from person to person?RA NOTE: Participant should not be able to see answers (choice=Sex)</t>
  </si>
  <si>
    <t>How is TB spread from person to person?RA NOTE: Participant should not be able to see answers (choice=Other - Specify)</t>
  </si>
  <si>
    <t>Sosulela njani isifo sephepha ukusuka komnye umntu ukuya komnye?RA Qaphela: Umthathi-nxaxheba akumelanga azibone ezimpendulo. (choice=Andiyazi)</t>
  </si>
  <si>
    <t>Sosulela njani isifo sephepha ukusuka komnye umntu ukuya komnye?RA Qaphela: Umthathi-nxaxheba akumelanga azibone ezimpendulo. (choice=Ukubambana (Ukubambana zezandla, ukuphuzana, nezinye nezinye))</t>
  </si>
  <si>
    <t>Sosulela njani isifo sephepha ukusuka komnye umntu ukuya komnye?RA Qaphela: Umthathi-nxaxheba akumelanga azibone ezimpendulo. (choice=Ukutya kunye, ukusela kunye, ukusebenzisa icephe elinye, ezinye ne zinye.)</t>
  </si>
  <si>
    <t>Sosulela njani isifo sephepha ukusuka komnye umntu ukuya komnye?RA Qaphela: Umthathi-nxaxheba akumelanga azibone ezimpendulo. (choice=Ukukhohlela, ukuthimla, ukuthetha, ukucula.)</t>
  </si>
  <si>
    <t>Sosulela njani isifo sephepha ukusuka komnye umntu ukuya komnye?RA Qaphela: Umthathi-nxaxheba akumelanga azibone ezimpendulo. (choice=Indawo engacocekanga, ukutshintshisana ngezihlalo zezindlu zangasese)</t>
  </si>
  <si>
    <t>Sosulela njani isifo sephepha ukusuka komnye umntu ukuya komnye?RA Qaphela: Umthathi-nxaxheba akumelanga azibone ezimpendulo. (choice=Isondo)</t>
  </si>
  <si>
    <t>Sosulela njani isifo sephepha ukusuka komnye umntu ukuya komnye?RA Qaphela: Umthathi-nxaxheba akumelanga azibone ezimpendulo. (choice=Ezinye, cacisa)</t>
  </si>
  <si>
    <t>What are the signs and symptoms of TB? RA Note: Participant should not be able to see answers (choice=I dont know)</t>
  </si>
  <si>
    <t>What are the signs and symptoms of TB? RA Note: Participant should not be able to see answers (choice=Fever)</t>
  </si>
  <si>
    <t>What are the signs and symptoms of TB? RA Note: Participant should not be able to see answers (choice=Weight loss)</t>
  </si>
  <si>
    <t>What are the signs and symptoms of TB? RA Note: Participant should not be able to see answers (choice=Coughing)</t>
  </si>
  <si>
    <t>What are the signs and symptoms of TB? RA Note: Participant should not be able to see answers (choice=Night sweats)</t>
  </si>
  <si>
    <t>What are the signs and symptoms of TB? RA Note: Participant should not be able to see answers (choice=Coughing up blood)</t>
  </si>
  <si>
    <t>What are the signs and symptoms of TB? RA Note: Participant should not be able to see answers (choice=Loss of appetite)</t>
  </si>
  <si>
    <t>What are the signs and symptoms of TB? RA Note: Participant should not be able to see answers (choice=Chest pain)</t>
  </si>
  <si>
    <t>What are the signs and symptoms of TB? RA Note: Participant should not be able to see answers (choice=Breathlessness)</t>
  </si>
  <si>
    <t>What are the signs and symptoms of TB? RA Note: Participant should not be able to see answers (choice=Feeling weak)</t>
  </si>
  <si>
    <t>What are the signs and symptoms of TB? RA Note: Participant should not be able to see answers (choice=Other - Specify)</t>
  </si>
  <si>
    <t>Zeziphi impawo zesifo sephepha ozaziyo?RA Qaphela: Umthathi-nxaxheba akumelanga azibone ezimpendulo. (choice=Andiyazi)</t>
  </si>
  <si>
    <t>Zeziphi impawo zesifo sephepha ozaziyo?RA Qaphela: Umthathi-nxaxheba akumelanga azibone ezimpendulo. (choice=Umkhuhlane)</t>
  </si>
  <si>
    <t>Zeziphi impawo zesifo sephepha ozaziyo?RA Qaphela: Umthathi-nxaxheba akumelanga azibone ezimpendulo. (choice=Ukwehla komzimba)</t>
  </si>
  <si>
    <t>Zeziphi impawo zesifo sephepha ozaziyo?RA Qaphela: Umthathi-nxaxheba akumelanga azibone ezimpendulo. (choice=Ukukhohlela)</t>
  </si>
  <si>
    <t>Zeziphi impawo zesifo sephepha ozaziyo?RA Qaphela: Umthathi-nxaxheba akumelanga azibone ezimpendulo. (choice=Ukubila ebusuku)</t>
  </si>
  <si>
    <t>Zeziphi impawo zesifo sephepha ozaziyo?RA Qaphela: Umthathi-nxaxheba akumelanga azibone ezimpendulo. (choice=Ukukhohlela igazi)</t>
  </si>
  <si>
    <t>Zeziphi impawo zesifo sephepha ozaziyo?RA Qaphela: Umthathi-nxaxheba akumelanga azibone ezimpendulo. (choice=Ukungacaceli kutya,)</t>
  </si>
  <si>
    <t>Zeziphi impawo zesifo sephepha ozaziyo?RA Qaphela: Umthathi-nxaxheba akumelanga azibone ezimpendulo. (choice=Isifuba esibuhlungu)</t>
  </si>
  <si>
    <t>Zeziphi impawo zesifo sephepha ozaziyo?RA Qaphela: Umthathi-nxaxheba akumelanga azibone ezimpendulo. (choice=Ukuphefumla nzima)</t>
  </si>
  <si>
    <t>Zeziphi impawo zesifo sephepha ozaziyo?RA Qaphela: Umthathi-nxaxheba akumelanga azibone ezimpendulo. (choice=Ukuziva ubuthathaka)</t>
  </si>
  <si>
    <t>Zeziphi impawo zesifo sephepha ozaziyo?RA Qaphela: Umthathi-nxaxheba akumelanga azibone ezimpendulo. (choice=Okanye , cacisa)</t>
  </si>
  <si>
    <t>Can TB be cured?</t>
  </si>
  <si>
    <t>Ingaba siyanyangeka na isifo sephepha?</t>
  </si>
  <si>
    <t>Does having HIV/AIDS increase the chances of developing TB?</t>
  </si>
  <si>
    <t>Ingaba ukuba nentsholongwane kagawulayo- HIV/AIDS kuyawanyusa amathuba okuba ne - TB?</t>
  </si>
  <si>
    <t>Have you ever been diagnosed with a mental health disorder? (Select All that Apply)  (choice=Depression)</t>
  </si>
  <si>
    <t>Have you ever been diagnosed with a mental health disorder? (Select All that Apply)  (choice=Anxiety)</t>
  </si>
  <si>
    <t>Have you ever been diagnosed with a mental health disorder? (Select All that Apply)  (choice=PTSD)</t>
  </si>
  <si>
    <t>Have you ever been diagnosed with a mental health disorder? (Select All that Apply)  (choice=Bipolar Disorder)</t>
  </si>
  <si>
    <t>Have you ever been diagnosed with a mental health disorder? (Select All that Apply)  (choice=Epilepsy)</t>
  </si>
  <si>
    <t>Have you ever been diagnosed with a mental health disorder? (Select All that Apply)  (choice=Panic)</t>
  </si>
  <si>
    <t>Have you ever been diagnosed with a mental health disorder? (Select All that Apply)  (choice=Suicidality)</t>
  </si>
  <si>
    <t>Have you ever been diagnosed with a mental health disorder? (Select All that Apply)  (choice=Alcohol/Substance abuse)</t>
  </si>
  <si>
    <t>Have you ever been diagnosed with a mental health disorder? (Select All that Apply)  (choice=Schizophrenia)</t>
  </si>
  <si>
    <t>Have you ever been diagnosed with a mental health disorder? (Select All that Apply)  (choice=Other)</t>
  </si>
  <si>
    <t>Have you ever been diagnosed with a mental health disorder? (Select All that Apply)  (choice=None)</t>
  </si>
  <si>
    <t>Please specify:</t>
  </si>
  <si>
    <t>Ingaba ukhe wafunyaniswa ukuba unengxaki yempilo yengqondo? (choice=Ukudakumba)</t>
  </si>
  <si>
    <t>Ingaba ukhe wafunyaniswa ukuba unengxaki yempilo yengqondo? (choice=Ukuxhalaba)</t>
  </si>
  <si>
    <t>Ingaba ukhe wafunyaniswa ukuba unengxaki yempilo yengqondo? (choice=I  PTSD)</t>
  </si>
  <si>
    <t>Ingaba ukhe wafunyaniswa ukuba unengxaki yempilo yengqondo? (choice=Ukugula ngengqondo)</t>
  </si>
  <si>
    <t>Ingaba ukhe wafunyaniswa ukuba unengxaki yempilo yengqondo? (choice=Isifo sokuwa)</t>
  </si>
  <si>
    <t>Ingaba ukhe wafunyaniswa ukuba unengxaki yempilo yengqondo? (choice=Ukuphaphazela)</t>
  </si>
  <si>
    <t>Ingaba ukhe wafunyaniswa ukuba unengxaki yempilo yengqondo? (choice=Ukufuna uzibulala)</t>
  </si>
  <si>
    <t>Ingaba ukhe wafunyaniswa ukuba unengxaki yempilo yengqondo? (choice=Ukusebenzisa kakubi kotywala neziyobisi)</t>
  </si>
  <si>
    <t>Ingaba ukhe wafunyaniswa ukuba unengxaki yempilo yengqondo? (choice=Schizophrenia)</t>
  </si>
  <si>
    <t>Ingaba ukhe wafunyaniswa ukuba unengxaki yempilo yengqondo? (choice=Ezinye)</t>
  </si>
  <si>
    <t>Ingaba ukhe wafunyaniswa ukuba unengxaki yempilo yengqondo? (choice=Akukho)</t>
  </si>
  <si>
    <t>Cacisa:</t>
  </si>
  <si>
    <t xml:space="preserve">Have you ever received treatment for your mental disorder? </t>
  </si>
  <si>
    <t>Ingaba wakhe walufuna unyango lokuphazamiseka kwengqondo?</t>
  </si>
  <si>
    <t xml:space="preserve">Have you ever had any contact or ever cared for individuals with mental illness?  </t>
  </si>
  <si>
    <t>Ingaba wakhe wahlala okanye wakhe wakhathalela abantu abanesifo sengqondo?</t>
  </si>
  <si>
    <t>Do you have a family member or friend who has or has had mental illness?</t>
  </si>
  <si>
    <t>Ingaba unalo ilungu losapho okanye umhlobo okhe wagula ngengqondo?</t>
  </si>
  <si>
    <t>Excluding yourself (participant), how many other people live in this household? Ngaphandle kwakho (umthathi-nxaxheba), bangaphi abanye abantu abahlala kweli khaya?</t>
  </si>
  <si>
    <t>Gender of/ Isini se:Household member/ Lungu lekhaya #1</t>
  </si>
  <si>
    <t>Age of/ Minyaka ye:Household member/ Lungu lekhaya #1</t>
  </si>
  <si>
    <t>Gender of/Isini se : Household member/ Lungu lekhaya #2</t>
  </si>
  <si>
    <t>Age of/ Minyaka ye:Household member/ Lungu lekhaya #2</t>
  </si>
  <si>
    <t>Gender of/Isini se : Household member/ Lungu lekhaya #3</t>
  </si>
  <si>
    <t>Age of/ Minyaka ye:Household member/ Lungu lekhaya #3</t>
  </si>
  <si>
    <t>Gender of/Isini se: Household member/ Lungu lekhaya #4</t>
  </si>
  <si>
    <t>Age of/ Minyaka ye:Household member/ Lungu lekhaya #4</t>
  </si>
  <si>
    <t>Gender of/Isini se : Household member/ Lungu lekhaya #5</t>
  </si>
  <si>
    <t>Age of/ Minyaka ye:Household member/ Lungu lekhaya #5</t>
  </si>
  <si>
    <t>Gender of/Isini se : Household member/ Lungu lekhaya #6</t>
  </si>
  <si>
    <t>Age of/ Minyaka ye:Household member/ Lungu lekhaya #6</t>
  </si>
  <si>
    <t>Gender of/Isini se : Household member/ Lungu lekhaya #7</t>
  </si>
  <si>
    <t>Age of/ Minyaka ye:Household member/ Lungu lekhaya #7</t>
  </si>
  <si>
    <t>Gender of/Isini se : Household member/ Lungu lekhaya #8</t>
  </si>
  <si>
    <t>Age of/ Minyaka ye:Household member/ Lungu lekhaya #8</t>
  </si>
  <si>
    <t>Gender of/Isini se : Household member/ Lungu lekhaya #9</t>
  </si>
  <si>
    <t>Age of/ Minyaka ye:Household member/ Lungu lekhaya #9</t>
  </si>
  <si>
    <t>Gender of/Isini se : Household member/ Lungu lekhaya #10</t>
  </si>
  <si>
    <t>Age of/ Minyaka ye:Household member/ Lungu lekhaya #10</t>
  </si>
  <si>
    <t>Gender of/Isini se : Household member/ Lungu lekhaya #11</t>
  </si>
  <si>
    <t>Age of/ Minyaka ye:Household member/ Lungu lekhaya #11</t>
  </si>
  <si>
    <t>Gender of/Isini se : Household member/ Lungu lekhaya #12</t>
  </si>
  <si>
    <t>Age of/ Minyaka ye:Household member/ Lungu lekhaya #12</t>
  </si>
  <si>
    <t>Gender of/Isini se : Household member/ Lungu lekhaya #13</t>
  </si>
  <si>
    <t>Age of/ Minyaka ye:Household member/ Lungu lekhaya #13</t>
  </si>
  <si>
    <t>Gender of/Isini se : Household member/ Lungu lekhaya #14</t>
  </si>
  <si>
    <t>Age of/ Minyaka ye:Household member/ Lungu lekhaya #14</t>
  </si>
  <si>
    <t>Gender of/Isini se : Household member/ Lungu lekhaya #15</t>
  </si>
  <si>
    <t>Age of/ Minyaka ye:Household member/ Lungu lekhaya #15</t>
  </si>
  <si>
    <t>RA Instruction:Do NOT ASK the participant the following question. Check the list of household participants above and select the correct response below:</t>
  </si>
  <si>
    <t>What is the highest level of education you have completed?</t>
  </si>
  <si>
    <t>Leliphi ibanga eliphezulu le mfundo oligqibileyo?</t>
  </si>
  <si>
    <t>What was the highest grade level you completed?</t>
  </si>
  <si>
    <t>Leliphi ibanga eliphezulu oligqibileyo?</t>
  </si>
  <si>
    <t>When considering ALL of the adults that live in the household, what is the highest level of education that anyone has completed?</t>
  </si>
  <si>
    <t>Xa uqwalasela BONKE abantu abadala abahlala endlwini, leliphi elona nqanaba liphakamileyo lwemfundo athe nabani na waligqiba?</t>
  </si>
  <si>
    <t>What was the highest grade level completed? (When considering ALL of the adults that live in the household)</t>
  </si>
  <si>
    <t>Ngawaphi awona mabanga aphezulu abawagqibileyo? (Xa uqwalasela BONKE abantu abadala abahlala ekhaya)</t>
  </si>
  <si>
    <t>Do the children aged between 6 and 13 go to school?</t>
  </si>
  <si>
    <t>Ingaba abantwana abaphakathi kwe-6 ne-13 ubudala baya esikolweni?</t>
  </si>
  <si>
    <t>How many children are not attending school?</t>
  </si>
  <si>
    <t>Bangaphi abantwana abangayiyo esikolweni?</t>
  </si>
  <si>
    <t>What is the highest grade completed by the child/children not attending school?</t>
  </si>
  <si>
    <t>Leliphi ibanga eliphezulu eligqitywe ngabantwana abangasayiyo esikolweni?</t>
  </si>
  <si>
    <t>Has anyone living in this household ever given birth to a boy or girl who was born alive but later died?</t>
  </si>
  <si>
    <t>Ingaba ukhona umntu ohlala kwelikhaya owakhe wazala umntana waze mva wasweleka?</t>
  </si>
  <si>
    <t xml:space="preserve">How old was the child when they died? </t>
  </si>
  <si>
    <t>Usweleke eneminyaka emingaphi umntwana?</t>
  </si>
  <si>
    <t>What is the main source of drinking water for members of your household?</t>
  </si>
  <si>
    <t>Ngowuphi owona mthombo wamanzi okusela wamalungu osapho lwakho?</t>
  </si>
  <si>
    <t xml:space="preserve"> Please specify the main source of drinking water for members of your household:</t>
  </si>
  <si>
    <t>Nceda uchaze owona mthombo wamanzi okusela wamalungu osapho lwakho:</t>
  </si>
  <si>
    <t>Where is that water source located?</t>
  </si>
  <si>
    <t>Uphi lo mthombo wamanzi</t>
  </si>
  <si>
    <t>How long does it take to go there, get water, and come back? (How many MINUTES)</t>
  </si>
  <si>
    <t xml:space="preserve">  Kuthatha ixesha elingakanani ukuya apho, ukukha amanzi, nokubuya? (Mingaphi imizuzu)</t>
  </si>
  <si>
    <t>What kind of toilet facility do members of your household usually use?</t>
  </si>
  <si>
    <t>Loluphi uhlobo lwendlu yangasese edla ngokusetyenziswa ngamalungu osapho lwakho?</t>
  </si>
  <si>
    <t>What type of energy/fuel does your household mainly use for cooking?</t>
  </si>
  <si>
    <t>Loluphi uhlobo lwamandla/lokubasa olusetyenziswa likhaya lakho ukupheka?</t>
  </si>
  <si>
    <t>Please specify main energy/fuel used for cooking:</t>
  </si>
  <si>
    <t>Nceda uchaze awona mandla aphambili/amafutha asetyenziswa ekuphekeni:</t>
  </si>
  <si>
    <t>Is the cooking usually done in the house, in a separate building, or outdoors?</t>
  </si>
  <si>
    <t>Ingaba kudla ngokuphekwa endlwini, kwisakhiwo esahlukileyo okanye ngaphandle?</t>
  </si>
  <si>
    <t>Please specify where cooking is usually done:</t>
  </si>
  <si>
    <t>Nceda ucacise apho kuphekwa khona:</t>
  </si>
  <si>
    <t>Do you have a separate room which is used as a kitchen?</t>
  </si>
  <si>
    <t>Ingaba unalo igumbi elahlukileyo elisetyenziswa njengekhitshi?</t>
  </si>
  <si>
    <t>Does your household have electricity that is connected to the mains?</t>
  </si>
  <si>
    <t>Ingaba ikhaya lakho linawo umbane oqhagamshelwe koomatshini bombane?</t>
  </si>
  <si>
    <t>A radio?</t>
  </si>
  <si>
    <t>A television?</t>
  </si>
  <si>
    <t>A landline telephone?</t>
  </si>
  <si>
    <t>A desktop or laptop computer?</t>
  </si>
  <si>
    <t>A refrigerator?</t>
  </si>
  <si>
    <t>A vacuum cleaner or floor polisher?</t>
  </si>
  <si>
    <t>A microwave oven?</t>
  </si>
  <si>
    <t>An electric or gas stove?</t>
  </si>
  <si>
    <t>A washing machine?</t>
  </si>
  <si>
    <t>Unomathotholo?</t>
  </si>
  <si>
    <t>Umabonakude?</t>
  </si>
  <si>
    <t>Imfono-mfono yasendlini?</t>
  </si>
  <si>
    <t>Ikhompyutha?</t>
  </si>
  <si>
    <t>Isikhenkcezisi?</t>
  </si>
  <si>
    <t>Ivatyum?</t>
  </si>
  <si>
    <t>Isifudumezi kutya?</t>
  </si>
  <si>
    <t>Isitovu serhasi okanye sombane?</t>
  </si>
  <si>
    <t>Matshini wokuhlamba impahla?</t>
  </si>
  <si>
    <t>A watch?</t>
  </si>
  <si>
    <t>A cell phone?</t>
  </si>
  <si>
    <t>A bicycle?</t>
  </si>
  <si>
    <t>A motorcycle or motor scooter?</t>
  </si>
  <si>
    <t>An animal-drawn cart?</t>
  </si>
  <si>
    <t>A car, bakkie, van or truck?</t>
  </si>
  <si>
    <t>A boat with a motor?</t>
  </si>
  <si>
    <t>Iwatshi?</t>
  </si>
  <si>
    <t>Iselula?</t>
  </si>
  <si>
    <t>Ibhayisekile?</t>
  </si>
  <si>
    <t>Isithuthuthu?</t>
  </si>
  <si>
    <t>Inqwelo?</t>
  </si>
  <si>
    <t>Imoto, ibhaki, ivan or ilori?</t>
  </si>
  <si>
    <t>Isikhitshane?</t>
  </si>
  <si>
    <t>How would you describe the floor of your house?</t>
  </si>
  <si>
    <t>Ungawuchaza njani umgangatho/ flori yendlu yakho?</t>
  </si>
  <si>
    <t>Please specify floor of dwelling:</t>
  </si>
  <si>
    <t>Nceda uchaze umgangatho/ flori yendlu yakho:</t>
  </si>
  <si>
    <t>How would you describe the roof of your house?</t>
  </si>
  <si>
    <t>Ungaluchaza njani uphahla lwendlu yakho?</t>
  </si>
  <si>
    <t>Please specify roof of dwelling:</t>
  </si>
  <si>
    <t>Nceda ucacise uphahla lwendlu yakho?</t>
  </si>
  <si>
    <t>Who usually makes decisions about making major household purchases?</t>
  </si>
  <si>
    <t>Ngubani odla ngokwenza izigqibo malunga nokuthenga izinto ezinkulu zendlu?</t>
  </si>
  <si>
    <t>Who usually makes decisions about making purchases for daily household needs?</t>
  </si>
  <si>
    <t>Ngubani odla ngokwenza izigqibo malunga nokuthenga iimfuno zemihla ngemihla zekhaya?</t>
  </si>
  <si>
    <t>Who usually makes decisions about visits to family or relatives?</t>
  </si>
  <si>
    <t>Ngubani odla ngokwenza izigqibo ngokutyelela intsapho okanye izalamane?</t>
  </si>
  <si>
    <t>Are you able to navigate a tablet or smartphone?</t>
  </si>
  <si>
    <t>Unalo ulwazi lokusebenzisa/ ukucofa i-Tablet?</t>
  </si>
  <si>
    <t>Note to RA:Please hand over the tablet to participant and ask him/her to read the following sentence OUT LOUD and click PROCEED when they are done. I had a cup of tea this morning and porridge for breakfast.</t>
  </si>
  <si>
    <t>Inqaku eliya kwi-RA:Nceda unike umthathi-nxaxheba i-Tablet uze umcele ukuba afunde esi sivakalisi silandelayo ngokuvakalayo wakugqiba ucofe u-'QHUBEKA'.Ndiye ndaphunga iti ekuseni ndatya nesidudu.</t>
  </si>
  <si>
    <t>Was the participant able to read sentence on their own?</t>
  </si>
  <si>
    <t>Ingaba umthathi-nxaxheba ubekwazile ukuzifundela isivakalisi?</t>
  </si>
  <si>
    <t>Soccer / football</t>
  </si>
  <si>
    <t>Cooking</t>
  </si>
  <si>
    <t>Spending time with family or friends</t>
  </si>
  <si>
    <t>Ibhola ekhatywayo</t>
  </si>
  <si>
    <t>Ukupheka</t>
  </si>
  <si>
    <t>Ukuchitha ixesha nosapho nabahlobo</t>
  </si>
  <si>
    <t>Which of these foods do you eat? (choice=Rice)</t>
  </si>
  <si>
    <t>Which of these foods do you eat? (choice=Meat)</t>
  </si>
  <si>
    <t>Which of these foods do you eat? (choice=Pap)</t>
  </si>
  <si>
    <t>Which of these foods do you eat? (choice=Vegetables)</t>
  </si>
  <si>
    <t>Which of these foods do you eat? (choice=Fruit)</t>
  </si>
  <si>
    <t>Which of these foods do you eat? (choice=Other)</t>
  </si>
  <si>
    <t>Kokuphi ukutya okutyayo koku? (choice=Rayisi)</t>
  </si>
  <si>
    <t>Kokuphi ukutya okutyayo koku? (choice=Nyama)</t>
  </si>
  <si>
    <t>Kokuphi ukutya okutyayo koku? (choice=Papa)</t>
  </si>
  <si>
    <t>Kokuphi ukutya okutyayo koku? (choice=Imifuno)</t>
  </si>
  <si>
    <t>Kokuphi ukutya okutyayo koku? (choice=Iziqhamo)</t>
  </si>
  <si>
    <t>Kokuphi ukutya okutyayo koku? (choice=Okunye)</t>
  </si>
  <si>
    <t>If you could visit any country in the world, which would you choose?</t>
  </si>
  <si>
    <t>Ukuba ubunokutyelela naliphi na ilizwe ehlabathini, ubuya kukhetha eliphi?</t>
  </si>
  <si>
    <t>DO NOT CLICK on the button below, please hand the tablet back to the research assistant</t>
  </si>
  <si>
    <t xml:space="preserve">Nceda ubuyisele iTabhulethi kwi RA  </t>
  </si>
  <si>
    <t>Unchecked</t>
  </si>
  <si>
    <t>Black</t>
  </si>
  <si>
    <t>Single</t>
  </si>
  <si>
    <t>Tertiary</t>
  </si>
  <si>
    <t>Employed full-time</t>
  </si>
  <si>
    <t>Under R1000</t>
  </si>
  <si>
    <t>Never</t>
  </si>
  <si>
    <t>I don't know</t>
  </si>
  <si>
    <t>Yes, less than 6 months ago</t>
  </si>
  <si>
    <t>Checked</t>
  </si>
  <si>
    <t>Female/ Ibhinqa</t>
  </si>
  <si>
    <t>Male/ Indoda</t>
  </si>
  <si>
    <t>There are NO children between the age of 6 and 13 living in this HH</t>
  </si>
  <si>
    <t>Completed secondary</t>
  </si>
  <si>
    <t>Piped to yard/plot</t>
  </si>
  <si>
    <t>Flush to piped sewer system</t>
  </si>
  <si>
    <t>Electricity from mains</t>
  </si>
  <si>
    <t>In the house</t>
  </si>
  <si>
    <t>Ceramic tiles</t>
  </si>
  <si>
    <t>Asbestos</t>
  </si>
  <si>
    <t>Respondent/Participant</t>
  </si>
  <si>
    <t>isiXhosa</t>
  </si>
  <si>
    <t>Hayi</t>
  </si>
  <si>
    <t>Mnyama</t>
  </si>
  <si>
    <t>Ewe</t>
  </si>
  <si>
    <t>Utshatile / umanyano lwasekuhlaleni</t>
  </si>
  <si>
    <t>Imfundo enomsila</t>
  </si>
  <si>
    <t>Awuphangeli</t>
  </si>
  <si>
    <t>R2501 - R5000</t>
  </si>
  <si>
    <t>Zange</t>
  </si>
  <si>
    <t>Ewe, kulo nyaka uphelileyo, kodwa ngaphezu kweenyanga ezi-6 ezidlulileyo</t>
  </si>
  <si>
    <t>There are children between the age of 6 and 13 living in this HH</t>
  </si>
  <si>
    <t>Ndigqibe amabanga aphezulu</t>
  </si>
  <si>
    <t>Ifakwe ngombhobho kwindawo yokuhlala/indlu</t>
  </si>
  <si>
    <t>Gungxulela kumbhobho wogutyulo</t>
  </si>
  <si>
    <t>Umbane ovela kwii-mains</t>
  </si>
  <si>
    <t>Endlini</t>
  </si>
  <si>
    <t>Isamente</t>
  </si>
  <si>
    <t>uMphenduli / uMthathi-nxaxheba</t>
  </si>
  <si>
    <t>Umlingane/iqabane</t>
  </si>
  <si>
    <t>Married / civil union</t>
  </si>
  <si>
    <t>Less than Matric</t>
  </si>
  <si>
    <t>Unemployed</t>
  </si>
  <si>
    <t>Some primary</t>
  </si>
  <si>
    <t>Grade 1</t>
  </si>
  <si>
    <t>Some secondary</t>
  </si>
  <si>
    <t>Earth/sand</t>
  </si>
  <si>
    <t>Zinc</t>
  </si>
  <si>
    <t>Not at all</t>
  </si>
  <si>
    <t>A lot</t>
  </si>
  <si>
    <t>United States of America</t>
  </si>
  <si>
    <t>Research Assistant please click here</t>
  </si>
  <si>
    <t>Awutshatanga</t>
  </si>
  <si>
    <t>Ngaphantsi kwebanga leshumi</t>
  </si>
  <si>
    <t>R5001 - R7500</t>
  </si>
  <si>
    <t>Ewe, ngaphezu kweminyaka emi-2 eyadlulayo</t>
  </si>
  <si>
    <t>ec Philani NU 1 Clinic</t>
  </si>
  <si>
    <t>Ewe, ngaphantsi kweenyanga ezi-6 ezidlulileyo</t>
  </si>
  <si>
    <t>Amabanga aphezulu</t>
  </si>
  <si>
    <t>Ndlu yangasese engagungxulwayo</t>
  </si>
  <si>
    <t>Iithayile zeCeramic</t>
  </si>
  <si>
    <t>intsimbi / iZinc</t>
  </si>
  <si>
    <t>R1000 - R2500</t>
  </si>
  <si>
    <t>Yes, more than a year ago</t>
  </si>
  <si>
    <t>Piped into dwelling/house</t>
  </si>
  <si>
    <t>Iqabane elizinzileyo</t>
  </si>
  <si>
    <t>Uziqeshile</t>
  </si>
  <si>
    <t>Impompo kawonke-wonke/yoluntu</t>
  </si>
  <si>
    <t>Kwindawo yokuhlala</t>
  </si>
  <si>
    <t>Qhubeka</t>
  </si>
  <si>
    <t>Kakhulu</t>
  </si>
  <si>
    <t>Ngandlel' ithile</t>
  </si>
  <si>
    <t>Mncedisi wophando nceda ucofe apha</t>
  </si>
  <si>
    <t>Ibanga leshumi</t>
  </si>
  <si>
    <t>Ngaphantsi kwe-R1000</t>
  </si>
  <si>
    <t>Andiyazi</t>
  </si>
  <si>
    <t>Yes, less than 2 years ago</t>
  </si>
  <si>
    <t>Exposure to dust</t>
  </si>
  <si>
    <t>Grade 4</t>
  </si>
  <si>
    <t>Cement</t>
  </si>
  <si>
    <t>Tiles</t>
  </si>
  <si>
    <t>More than 6 months ago</t>
  </si>
  <si>
    <t>Matric</t>
  </si>
  <si>
    <t>Germ</t>
  </si>
  <si>
    <t>Respondent/Participant and Spouse/partner jointly</t>
  </si>
  <si>
    <t>Somewhat</t>
  </si>
  <si>
    <t>Uqeshwa okwexeshana</t>
  </si>
  <si>
    <t>Ndigqibe amabanga aphantsi</t>
  </si>
  <si>
    <t>Tertiary or post-secondary certification</t>
  </si>
  <si>
    <t>Vinyl/asphalt strips</t>
  </si>
  <si>
    <t>Uqhawulo mtshato</t>
  </si>
  <si>
    <t>Ubanomsindo</t>
  </si>
  <si>
    <t>Ikhaphethi</t>
  </si>
  <si>
    <t>Malawi</t>
  </si>
  <si>
    <t>No education/did not attend primary school</t>
  </si>
  <si>
    <t>Wood planks</t>
  </si>
  <si>
    <t>Corrugated metal</t>
  </si>
  <si>
    <t>Ewe - Ngaphezulu kweminyaka emibini eyadlulayo</t>
  </si>
  <si>
    <t xml:space="preserve">Day Clinic </t>
  </si>
  <si>
    <t>Ewe, ngaphezu konyaka odlulileyo</t>
  </si>
  <si>
    <t>Gungxulela kwitanki logutyula</t>
  </si>
  <si>
    <t>Umhlaba/isanti</t>
  </si>
  <si>
    <t>Amabanga aphantsi</t>
  </si>
  <si>
    <t>Ibanga lesithandathu</t>
  </si>
  <si>
    <t>Umhlolo/Umhlolokazi</t>
  </si>
  <si>
    <t xml:space="preserve">Santa hospital </t>
  </si>
  <si>
    <t>Andifundanga/ Andiwafundanga amabanga aphantsi</t>
  </si>
  <si>
    <t>Omnye umntu</t>
  </si>
  <si>
    <t>Self-Employed</t>
  </si>
  <si>
    <t>Yes, more than 2 years ago</t>
  </si>
  <si>
    <t>Yes, in the last year, but more than 6 months ago</t>
  </si>
  <si>
    <t>Paraffin</t>
  </si>
  <si>
    <t>Carpet</t>
  </si>
  <si>
    <t>Jamaica</t>
  </si>
  <si>
    <t>Employed part-time</t>
  </si>
  <si>
    <t>Completed primary</t>
  </si>
  <si>
    <t>Grade 7</t>
  </si>
  <si>
    <t>Public/communal tap</t>
  </si>
  <si>
    <t>Elsewhere/outside yard</t>
  </si>
  <si>
    <t>Ibanga lokuqala</t>
  </si>
  <si>
    <t xml:space="preserve">Hygiene </t>
  </si>
  <si>
    <t>Nqubela hospital</t>
  </si>
  <si>
    <t>Ibanga lesine</t>
  </si>
  <si>
    <t>Kwenye indawo/ngaphandle kweyadi</t>
  </si>
  <si>
    <t>Widowed</t>
  </si>
  <si>
    <t>Ibanga lesihlanu</t>
  </si>
  <si>
    <t>Steady partner</t>
  </si>
  <si>
    <t>Gas</t>
  </si>
  <si>
    <t>France</t>
  </si>
  <si>
    <t>Botswana</t>
  </si>
  <si>
    <t>Grade 2</t>
  </si>
  <si>
    <t>Dust</t>
  </si>
  <si>
    <t>Ibanga lesibini</t>
  </si>
  <si>
    <t>Irhasi</t>
  </si>
  <si>
    <t xml:space="preserve">Nqubela hospital </t>
  </si>
  <si>
    <t>Akunjalo kwaphela</t>
  </si>
  <si>
    <t>Nontyatyambo</t>
  </si>
  <si>
    <t>Ngaphandle</t>
  </si>
  <si>
    <t>Ibanga lesithathu</t>
  </si>
  <si>
    <t>Akukho kutya kuphekwa endlwini</t>
  </si>
  <si>
    <t>ec NU 12 Clinic</t>
  </si>
  <si>
    <t>Ewe, ngaphantsi kweminyaka emi-2 eyadlulayo</t>
  </si>
  <si>
    <t>ibanga lesixhenxe</t>
  </si>
  <si>
    <t>iiThayile</t>
  </si>
  <si>
    <t>Kuku ngatyi itreatment ngendlela efanelekileyo</t>
  </si>
  <si>
    <t>R10 001 - R20 000</t>
  </si>
  <si>
    <t>Living in shacks</t>
  </si>
  <si>
    <t>Shivering</t>
  </si>
  <si>
    <t>Bottled water</t>
  </si>
  <si>
    <t>Flush to somewhere else</t>
  </si>
  <si>
    <t>Someone else</t>
  </si>
  <si>
    <t>Uqeshwe isigxina</t>
  </si>
  <si>
    <t>Gungxulela kwenye indawo</t>
  </si>
  <si>
    <t>Umbane osuka komnye umthombo</t>
  </si>
  <si>
    <t>Kwiyadi/kwibala lakho</t>
  </si>
  <si>
    <t>Umphenduli / uMthathi-nxaxheba kunye noMlingane / iqabane ngokudibeneyo</t>
  </si>
  <si>
    <t>Umbhobho ukuya eyadini/iploti</t>
  </si>
  <si>
    <t>Abafundanga/ Abawafundanga amabanga aphantsi</t>
  </si>
  <si>
    <t>Spouse/partner</t>
  </si>
  <si>
    <t>Cold</t>
  </si>
  <si>
    <t>Ngapha kwenyanga ezintandathu- 6 ezigqithileyo</t>
  </si>
  <si>
    <t>Chest</t>
  </si>
  <si>
    <t>Flush, don't know where</t>
  </si>
  <si>
    <t>Makhiwane</t>
  </si>
  <si>
    <t>R7501 - R10 000</t>
  </si>
  <si>
    <t>Divorced</t>
  </si>
  <si>
    <t>ec Gompo B Jwayi Clinic</t>
  </si>
  <si>
    <t>Acid chemicals</t>
  </si>
  <si>
    <t>ec Duncan Village CHC</t>
  </si>
  <si>
    <t xml:space="preserve">Zinc </t>
  </si>
  <si>
    <t xml:space="preserve">Inheriting it from your bloodline </t>
  </si>
  <si>
    <t>Electricity from other source</t>
  </si>
  <si>
    <t xml:space="preserve">Nkqubela Hosptal </t>
  </si>
  <si>
    <t>Victoria Hospital in Alice</t>
  </si>
  <si>
    <t>Grade 3</t>
  </si>
  <si>
    <t>Grade 6</t>
  </si>
  <si>
    <t>Umbhobho ukuya kummelwane</t>
  </si>
  <si>
    <t>Flush to pit latrine</t>
  </si>
  <si>
    <t xml:space="preserve">Zink </t>
  </si>
  <si>
    <t xml:space="preserve">Aggressive </t>
  </si>
  <si>
    <t>Working in mines</t>
  </si>
  <si>
    <t>Notyatyambo clinic</t>
  </si>
  <si>
    <t xml:space="preserve">Nkqubela Hospital </t>
  </si>
  <si>
    <t>Endle / ityholo / intsimi</t>
  </si>
  <si>
    <t>Ewe - ngaphantsi kweminyaka emibini eyadlulayo.</t>
  </si>
  <si>
    <t xml:space="preserve">Cecilia Makhiwane Hospital </t>
  </si>
  <si>
    <t>In the last 6 months</t>
  </si>
  <si>
    <t>ec NU 13 Clinic</t>
  </si>
  <si>
    <t xml:space="preserve">Lung failure </t>
  </si>
  <si>
    <t>More than R 20 000</t>
  </si>
  <si>
    <t>Laminated or Polished Wood</t>
  </si>
  <si>
    <t xml:space="preserve">Meningitis </t>
  </si>
  <si>
    <t>Private family doctor</t>
  </si>
  <si>
    <t>IParafini</t>
  </si>
  <si>
    <t xml:space="preserve">Santa TB Hospital </t>
  </si>
  <si>
    <t xml:space="preserve">Illegal connections </t>
  </si>
  <si>
    <t>Izandla zibemhlophe</t>
  </si>
  <si>
    <t xml:space="preserve">Not eating treatment </t>
  </si>
  <si>
    <t>Pit latrine without ventilation pipe</t>
  </si>
  <si>
    <t xml:space="preserve">Chemicals </t>
  </si>
  <si>
    <t>Victoria Hospital Alice</t>
  </si>
  <si>
    <t>No facility/bush/field</t>
  </si>
  <si>
    <t>Illegal connections</t>
  </si>
  <si>
    <t xml:space="preserve">Environment </t>
  </si>
  <si>
    <t>Notyatyambo Clinic</t>
  </si>
  <si>
    <t>Nu11 clinic</t>
  </si>
  <si>
    <t>Xa unraveling amayeza wayo ungayidlulisela kwabanye</t>
  </si>
  <si>
    <t>indlu yangasese yomngxuma ngaphandle kombhobho wokungenisa umoya</t>
  </si>
  <si>
    <t>Cicilia Makhiwane</t>
  </si>
  <si>
    <t>Don't know</t>
  </si>
  <si>
    <t>Nqubela</t>
  </si>
  <si>
    <t>Dust that affects the lungs</t>
  </si>
  <si>
    <t>Piped to neighbor</t>
  </si>
  <si>
    <t xml:space="preserve">Ukutya unhealthy </t>
  </si>
  <si>
    <t xml:space="preserve">Substance or drug abuse </t>
  </si>
  <si>
    <t>Okunye</t>
  </si>
  <si>
    <t>Ngaphezulu kwe-R20 000</t>
  </si>
  <si>
    <t>Colored</t>
  </si>
  <si>
    <t>Flush to septic tank</t>
  </si>
  <si>
    <t>Grade 5</t>
  </si>
  <si>
    <t>Uthuli</t>
  </si>
  <si>
    <t>Cardboard</t>
  </si>
  <si>
    <t>ec Fezeka NU 3 Clinic</t>
  </si>
  <si>
    <t>ec Empilweni Gompo CHC</t>
  </si>
  <si>
    <t>Utya into ezibandayo</t>
  </si>
  <si>
    <t>Welcome wood Clinic</t>
  </si>
  <si>
    <t>Cecilia Makhiwane</t>
  </si>
  <si>
    <t>Being exposed to dust.</t>
  </si>
  <si>
    <t xml:space="preserve">Illegal electricity connections </t>
  </si>
  <si>
    <t xml:space="preserve">Nkqubela TB Hospital </t>
  </si>
  <si>
    <t>Iithayile</t>
  </si>
  <si>
    <t>Unusual sores</t>
  </si>
  <si>
    <t>Zimbabwe</t>
  </si>
  <si>
    <t>Notyatyambo</t>
  </si>
  <si>
    <t>Amanzi asebhotileni</t>
  </si>
  <si>
    <t>White</t>
  </si>
  <si>
    <t>None</t>
  </si>
  <si>
    <t>Mudfloor</t>
  </si>
  <si>
    <t xml:space="preserve">Vomiting </t>
  </si>
  <si>
    <t>ec Pefferville Clinic</t>
  </si>
  <si>
    <t>ec Chris Hani Clinic</t>
  </si>
  <si>
    <t>Indlu yangasese ephuculweyo enomngxuma ephuma umoya</t>
  </si>
  <si>
    <t>Urbane ongekho semthethweni/Izinyoka</t>
  </si>
  <si>
    <t>In a separate building</t>
  </si>
  <si>
    <t xml:space="preserve">Breathing dirty oxygen </t>
  </si>
  <si>
    <t>Ventilated improved pit latrine</t>
  </si>
  <si>
    <t>Ubumdaka bendlu</t>
  </si>
  <si>
    <t>Ilori yokuthwala amanzi / iTanki</t>
  </si>
  <si>
    <t xml:space="preserve">Zimbabwe </t>
  </si>
  <si>
    <t>Illegal electrricity</t>
  </si>
  <si>
    <t>Nontyantyambo</t>
  </si>
  <si>
    <t>Cart with small tank/Water vendor</t>
  </si>
  <si>
    <t>ec Gompo C Jabavu Clinic</t>
  </si>
  <si>
    <t>Iinkuni</t>
  </si>
  <si>
    <t>Zimbabwean</t>
  </si>
  <si>
    <t xml:space="preserve">Coughing </t>
  </si>
  <si>
    <t>black skin</t>
  </si>
  <si>
    <t>Row Labels</t>
  </si>
  <si>
    <t>(blank)</t>
  </si>
  <si>
    <t>Grand Total</t>
  </si>
  <si>
    <t>Count of What is your employment status?</t>
  </si>
  <si>
    <t>Count of Sithini isimo sakho sengqesho?</t>
  </si>
  <si>
    <t xml:space="preserve">Count of What is the highest level of education that you have completed? </t>
  </si>
  <si>
    <t>Count of Leliphi inqanaba lwemfundo eliphezulu oliphumeleleyo?</t>
  </si>
  <si>
    <t>Matruc</t>
  </si>
  <si>
    <t>Tert</t>
  </si>
  <si>
    <t>Phumlani</t>
  </si>
  <si>
    <t>&lt;2022/06/14</t>
  </si>
  <si>
    <t>Jun</t>
  </si>
  <si>
    <t>14-Jun</t>
  </si>
  <si>
    <t>15-Jun</t>
  </si>
  <si>
    <t>18-Jun</t>
  </si>
  <si>
    <t>21-Jun</t>
  </si>
  <si>
    <t>22-Jun</t>
  </si>
  <si>
    <t>23-Jun</t>
  </si>
  <si>
    <t>28-Jun</t>
  </si>
  <si>
    <t>29-Jun</t>
  </si>
  <si>
    <t>30-Jun</t>
  </si>
  <si>
    <t>Jul</t>
  </si>
  <si>
    <t>01-Jul</t>
  </si>
  <si>
    <t>05-Jul</t>
  </si>
  <si>
    <t>06-Jul</t>
  </si>
  <si>
    <t>07-Jul</t>
  </si>
  <si>
    <t>08-Jul</t>
  </si>
  <si>
    <t>09-Jul</t>
  </si>
  <si>
    <t>12-Jul</t>
  </si>
  <si>
    <t>13-Jul</t>
  </si>
  <si>
    <t>14-Jul</t>
  </si>
  <si>
    <t>Mpongo clinic</t>
  </si>
  <si>
    <t>Izinki</t>
  </si>
  <si>
    <t>Beacon Bay Clinic</t>
  </si>
  <si>
    <t>Nkqubela hospital</t>
  </si>
  <si>
    <t>Mobile clinic</t>
  </si>
  <si>
    <t xml:space="preserve">Beacon Bay </t>
  </si>
  <si>
    <t>Ubulongwe</t>
  </si>
  <si>
    <t>Potsdam</t>
  </si>
  <si>
    <t xml:space="preserve">Frere gateway  clinic </t>
  </si>
  <si>
    <t>Ukutica isikhohlela phambi kwabantu</t>
  </si>
  <si>
    <t xml:space="preserve">Nxarhuni clinic </t>
  </si>
  <si>
    <t>Beacon Bay clinic</t>
  </si>
  <si>
    <t>Water-carrier/Tanker truck</t>
  </si>
  <si>
    <t>ec Ndevana Clinic</t>
  </si>
  <si>
    <t>Westbank</t>
  </si>
  <si>
    <t>Plastic</t>
  </si>
  <si>
    <t>Modulus clinic</t>
  </si>
  <si>
    <t>Iqula elibiyelweyo</t>
  </si>
  <si>
    <t xml:space="preserve">African </t>
  </si>
  <si>
    <t xml:space="preserve">Komani </t>
  </si>
  <si>
    <t>Beaconsfield clinic</t>
  </si>
  <si>
    <t>Gungxulela noba kuphi</t>
  </si>
  <si>
    <t>Wood</t>
  </si>
  <si>
    <t>Outdoors</t>
  </si>
  <si>
    <t>Dung</t>
  </si>
  <si>
    <t>Iisamente</t>
  </si>
  <si>
    <t>Cwecu</t>
  </si>
  <si>
    <t>Ducats clinic</t>
  </si>
  <si>
    <t>Ngumqhumo</t>
  </si>
  <si>
    <t>Iqula elingabiyelwanga</t>
  </si>
  <si>
    <t>Kwinyanga ezintandathu-6 ezigqithileyo</t>
  </si>
  <si>
    <t>Mozambique</t>
  </si>
  <si>
    <t xml:space="preserve">Dust from construction companies </t>
  </si>
  <si>
    <t>Stress</t>
  </si>
  <si>
    <t>Umthombo obiyelweyo</t>
  </si>
  <si>
    <t>Air polution, smoking drugs</t>
  </si>
  <si>
    <t>TB is a result of HIV</t>
  </si>
  <si>
    <t>Lesotho</t>
  </si>
  <si>
    <t>Shona</t>
  </si>
  <si>
    <t>Santa clinic</t>
  </si>
  <si>
    <t>Becon bay</t>
  </si>
  <si>
    <t>In own yard/plot</t>
  </si>
  <si>
    <t>ec Luyolo NU 9 Clinic</t>
  </si>
  <si>
    <t>Ubasemoyeni</t>
  </si>
  <si>
    <t>Indian</t>
  </si>
  <si>
    <t xml:space="preserve">Makiwane Hospital </t>
  </si>
  <si>
    <t>Inqwelo enetanki encinci / umthengisi wamanzi</t>
  </si>
  <si>
    <t>In own dwelling</t>
  </si>
  <si>
    <t>ec Grey Gateway Clinic</t>
  </si>
  <si>
    <t>Iiplanga</t>
  </si>
  <si>
    <t>Plastic tile</t>
  </si>
  <si>
    <t>Santa</t>
  </si>
  <si>
    <t>Chemical toilet</t>
  </si>
  <si>
    <t>Pit latrine with ventilation pipe but no gauze/mesh/netting</t>
  </si>
  <si>
    <t>Alphandale</t>
  </si>
  <si>
    <t>Free hospital</t>
  </si>
  <si>
    <t xml:space="preserve">Sophumelela Centre in East London </t>
  </si>
  <si>
    <t>ec Alphendale Clinic</t>
  </si>
  <si>
    <t xml:space="preserve">   Mozambique</t>
  </si>
  <si>
    <t xml:space="preserve">   Lesotho</t>
  </si>
  <si>
    <t xml:space="preserve">Loyiso clinic </t>
  </si>
  <si>
    <t>Cecilia Makhiwane Clinic</t>
  </si>
  <si>
    <t>Indiya</t>
  </si>
  <si>
    <t xml:space="preserve">Contracting dust </t>
  </si>
  <si>
    <t xml:space="preserve">Spreading by smoking </t>
  </si>
  <si>
    <t>Nu17</t>
  </si>
  <si>
    <t>Count of Read the following out loud to the particpant: I'm going to ask you questions before I ask you to complete the questionnaire on the tablet. Should I ask you the general questions in isiXhosa or English? Which do you prefer?</t>
  </si>
  <si>
    <t>Enrolments / day</t>
  </si>
  <si>
    <t>15-Jul</t>
  </si>
  <si>
    <t>16-Jul</t>
  </si>
  <si>
    <t>19-Jul</t>
  </si>
  <si>
    <t>20-Jul</t>
  </si>
  <si>
    <t>21-Jul</t>
  </si>
  <si>
    <t>22-Jul</t>
  </si>
  <si>
    <t>23-Jul</t>
  </si>
  <si>
    <t>26-Jul</t>
  </si>
  <si>
    <t>27-Jul</t>
  </si>
  <si>
    <t>28-Jul</t>
  </si>
  <si>
    <t>29-Jul</t>
  </si>
  <si>
    <t>30-Jul</t>
  </si>
  <si>
    <t>01-Aug</t>
  </si>
  <si>
    <t>02-Aug</t>
  </si>
  <si>
    <t>03-Aug</t>
  </si>
  <si>
    <t>Count of CONSENTED The person has agreed to provide consent. You will now obtain a unique PIN. This PIN will be generated by REDcap and should be used on all hard copy documents, if required. Select 'Generate' below to get the PIN.</t>
  </si>
  <si>
    <t xml:space="preserve">   &gt; 65</t>
  </si>
  <si>
    <t xml:space="preserve">   Ethiopia</t>
  </si>
  <si>
    <t xml:space="preserve">   Libya</t>
  </si>
  <si>
    <t>Larger East London Area</t>
  </si>
  <si>
    <t xml:space="preserve">   Nompumelelo &amp; Ducats</t>
  </si>
  <si>
    <t xml:space="preserve">   Buffalo Flats</t>
  </si>
  <si>
    <t xml:space="preserve">   Duncan Village</t>
  </si>
  <si>
    <t xml:space="preserve">   Ndevana</t>
  </si>
  <si>
    <t xml:space="preserve">   Ginsberg</t>
  </si>
  <si>
    <t>Ndevana &amp; Surroundings</t>
  </si>
  <si>
    <t xml:space="preserve">   Zwelitsha</t>
  </si>
  <si>
    <t xml:space="preserve">   Scenery Park</t>
  </si>
  <si>
    <t xml:space="preserve">   Unit 1</t>
  </si>
  <si>
    <t xml:space="preserve">   Unit 3</t>
  </si>
  <si>
    <t xml:space="preserve">   Unit 4</t>
  </si>
  <si>
    <t xml:space="preserve">   Unit 6</t>
  </si>
  <si>
    <t>% of 
previous step</t>
  </si>
  <si>
    <t>% of 
listed HHs</t>
  </si>
  <si>
    <t>Data extracted on: Date here</t>
  </si>
  <si>
    <t>Eligible</t>
  </si>
  <si>
    <t>Enrolled</t>
  </si>
  <si>
    <t>TOTAL</t>
  </si>
  <si>
    <t>Newly initiated</t>
  </si>
  <si>
    <t>Rx Experienced</t>
  </si>
  <si>
    <t>Baseline</t>
  </si>
  <si>
    <t>Permission to visit HH</t>
  </si>
  <si>
    <t>Screened</t>
  </si>
  <si>
    <t>Screening ID</t>
  </si>
  <si>
    <t>Event Name</t>
  </si>
  <si>
    <t>Name of the facility</t>
  </si>
  <si>
    <t>Ginsberg Clinic</t>
  </si>
  <si>
    <t>Alphendale Clinic</t>
  </si>
  <si>
    <t>Pefferville Clinic</t>
  </si>
  <si>
    <t>Gompo C Jabavu Clinic</t>
  </si>
  <si>
    <t>Zwelitsha Zone 5 Clinic</t>
  </si>
  <si>
    <t>John Dube Clinic</t>
  </si>
  <si>
    <t>NU 12 Clinic</t>
  </si>
  <si>
    <t>Luyolo NU 9 Clinic</t>
  </si>
  <si>
    <t>Ndevana Clinic</t>
  </si>
  <si>
    <t>Chris Hani Clinic</t>
  </si>
  <si>
    <t>Follow-up 1 Completed</t>
  </si>
  <si>
    <t>Eligible for Follow-up 2</t>
  </si>
  <si>
    <t>Follow-up 2 Completed</t>
  </si>
  <si>
    <t>Aim 1 - Participant groups</t>
  </si>
  <si>
    <t>Aim 1- Study visits / Retention</t>
  </si>
  <si>
    <t xml:space="preserve">     &lt;18 years</t>
  </si>
  <si>
    <t xml:space="preserve">     &gt;=18 years</t>
  </si>
  <si>
    <t>Screening</t>
  </si>
  <si>
    <t>Clinic Name</t>
  </si>
  <si>
    <t>Enrolled on Study</t>
  </si>
  <si>
    <t>Empilweni Gompo CHC</t>
  </si>
  <si>
    <t>Duncan Village CHC</t>
  </si>
  <si>
    <t>Fezeka NU 3 Clinic</t>
  </si>
  <si>
    <t>Gompo A Ndende Clinic</t>
  </si>
  <si>
    <t>Philani NU 1 Clinic</t>
  </si>
  <si>
    <t>Aspiranza Clinic</t>
  </si>
  <si>
    <t>Masakhane Clinic (Zwelitsha)</t>
  </si>
  <si>
    <t>Gompo B Jwayi Clinic</t>
  </si>
  <si>
    <t>Clinic enrolment rate</t>
  </si>
  <si>
    <t xml:space="preserve">Start Time </t>
  </si>
  <si>
    <t>Questionnaire/s end time:</t>
  </si>
  <si>
    <t>Time taken to complete data collection.</t>
  </si>
  <si>
    <t>3.066666666666667</t>
  </si>
  <si>
    <t>1.4166666666666667</t>
  </si>
  <si>
    <t>2.0833333333333335</t>
  </si>
  <si>
    <t>2.283333333333333</t>
  </si>
  <si>
    <t>2.15</t>
  </si>
  <si>
    <t>1.1166666666666667</t>
  </si>
  <si>
    <t>1.7166666666666666</t>
  </si>
  <si>
    <t>1.85</t>
  </si>
  <si>
    <t>1.75</t>
  </si>
  <si>
    <t>2.4833333333333334</t>
  </si>
  <si>
    <t>2.3333333333333335</t>
  </si>
  <si>
    <t>2.433333333333333</t>
  </si>
  <si>
    <t>2.1333333333333333</t>
  </si>
  <si>
    <t>1.5666666666666667</t>
  </si>
  <si>
    <t>2.033333333333333</t>
  </si>
  <si>
    <t>1.7666666666666666</t>
  </si>
  <si>
    <t>2.45</t>
  </si>
  <si>
    <t>2.65</t>
  </si>
  <si>
    <t>2.1666666666666665</t>
  </si>
  <si>
    <t>1.6333333333333333</t>
  </si>
  <si>
    <t>1.35</t>
  </si>
  <si>
    <t>1.5833333333333333</t>
  </si>
  <si>
    <t>1.8666666666666667</t>
  </si>
  <si>
    <t>2.1</t>
  </si>
  <si>
    <t>1.7333333333333334</t>
  </si>
  <si>
    <t>1.9333333333333333</t>
  </si>
  <si>
    <t>1.2166666666666666</t>
  </si>
  <si>
    <t>Participant time</t>
  </si>
  <si>
    <t xml:space="preserve">     Mean</t>
  </si>
  <si>
    <t xml:space="preserve">     Median</t>
  </si>
  <si>
    <t xml:space="preserve">     Mode</t>
  </si>
  <si>
    <t>(hours)</t>
  </si>
  <si>
    <t>HHCI: Screening &amp; Enrolment</t>
  </si>
  <si>
    <t>1.2833333333333334</t>
  </si>
  <si>
    <t>1.6666666666666667</t>
  </si>
  <si>
    <t>2.066666666666667</t>
  </si>
  <si>
    <t>2.0166666666666666</t>
  </si>
  <si>
    <t>1.95</t>
  </si>
  <si>
    <t>1.3833333333333333</t>
  </si>
  <si>
    <t>1.1666666666666667</t>
  </si>
  <si>
    <t>0.9166666666666666</t>
  </si>
  <si>
    <t>1.9166666666666667</t>
  </si>
  <si>
    <t>0.95</t>
  </si>
  <si>
    <t>2.183333333333333</t>
  </si>
  <si>
    <t>1.2</t>
  </si>
  <si>
    <t>Within 30 days after referral</t>
  </si>
  <si>
    <t xml:space="preserve">     Presented at clinic</t>
  </si>
  <si>
    <t>More than 30 days after referral</t>
  </si>
  <si>
    <t>0.16666666666666666</t>
  </si>
  <si>
    <t>1.5333333333333334</t>
  </si>
  <si>
    <t>1.65</t>
  </si>
  <si>
    <t>2.25</t>
  </si>
  <si>
    <t>1.6833333333333333</t>
  </si>
  <si>
    <t>1.4</t>
  </si>
  <si>
    <t>1.1</t>
  </si>
  <si>
    <t>2.2</t>
  </si>
  <si>
    <t>1.3333333333333333</t>
  </si>
  <si>
    <t>1.4833333333333334</t>
  </si>
  <si>
    <t>1.25</t>
  </si>
  <si>
    <t>1.5166666666666666</t>
  </si>
  <si>
    <t>2.8333333333333335</t>
  </si>
  <si>
    <t>2.3666666666666667</t>
  </si>
  <si>
    <t>1.7</t>
  </si>
  <si>
    <t>1st HHCI</t>
  </si>
  <si>
    <t>2nd HHCI</t>
  </si>
  <si>
    <t>3rd HHCI</t>
  </si>
  <si>
    <t>HHCs Screened</t>
  </si>
  <si>
    <t>HHCs Listed</t>
  </si>
  <si>
    <t>Count of Event Name</t>
  </si>
  <si>
    <t>Column Labels</t>
  </si>
  <si>
    <t>μ Days to HHCI</t>
  </si>
  <si>
    <t xml:space="preserve">     Provided sputum</t>
  </si>
  <si>
    <t>HHC Visit</t>
  </si>
  <si>
    <t>Caregiver permission</t>
  </si>
  <si>
    <t>Enrolment</t>
  </si>
  <si>
    <t xml:space="preserve">   </t>
  </si>
  <si>
    <t>Baseline Completed</t>
  </si>
  <si>
    <t>HHCs Screened for study eligibility</t>
  </si>
  <si>
    <t>NA</t>
  </si>
  <si>
    <t xml:space="preserve">     No outcome recorded yet</t>
  </si>
  <si>
    <t xml:space="preserve">          Within 30 days</t>
  </si>
  <si>
    <t xml:space="preserve">          After 30 days</t>
  </si>
  <si>
    <t xml:space="preserve">     Did not present</t>
  </si>
  <si>
    <t xml:space="preserve">          Do  not remember</t>
  </si>
  <si>
    <t>Household Contacts</t>
  </si>
  <si>
    <t xml:space="preserve">Households </t>
  </si>
  <si>
    <t xml:space="preserve">     Not eligible</t>
  </si>
  <si>
    <t xml:space="preserve">     Eligible</t>
  </si>
  <si>
    <t xml:space="preserve">             Visited clinic before HHCI</t>
  </si>
  <si>
    <t xml:space="preserve">            TB asymptomatic</t>
  </si>
  <si>
    <t xml:space="preserve">            &lt;18 Years Old</t>
  </si>
  <si>
    <t xml:space="preserve">           Agreed to participate</t>
  </si>
  <si>
    <t xml:space="preserve">          Refused to participate</t>
  </si>
  <si>
    <t xml:space="preserve">          Cannot Comprehend</t>
  </si>
  <si>
    <t>&lt;18 years old</t>
  </si>
  <si>
    <t xml:space="preserve">             On Treatment</t>
  </si>
  <si>
    <t xml:space="preserve">            Not interested</t>
  </si>
  <si>
    <t xml:space="preserve">            Not fluent in Xhosa or English</t>
  </si>
  <si>
    <t xml:space="preserve">     Not-eligible</t>
  </si>
  <si>
    <t xml:space="preserve">             &lt;18 years old</t>
  </si>
  <si>
    <t xml:space="preserve">             Lives outside study communities</t>
  </si>
  <si>
    <t xml:space="preserve">             Not Pulmonary TB Positive</t>
  </si>
  <si>
    <t xml:space="preserve">     Agreed to participate</t>
  </si>
  <si>
    <t xml:space="preserve">     Refused to participate</t>
  </si>
  <si>
    <t xml:space="preserve">             Not interested</t>
  </si>
  <si>
    <t xml:space="preserve">             Enrolled in another study</t>
  </si>
  <si>
    <t xml:space="preserve">             Do not have time</t>
  </si>
  <si>
    <t xml:space="preserve">             Tired</t>
  </si>
  <si>
    <t xml:space="preserve">             Other</t>
  </si>
  <si>
    <t xml:space="preserve">     Caregiver not present</t>
  </si>
  <si>
    <t xml:space="preserve">     Caregiver present</t>
  </si>
  <si>
    <t xml:space="preserve">             Caregiver provided permission for HHCI</t>
  </si>
  <si>
    <t xml:space="preserve">             Caregiver did not provide permission for HHCI</t>
  </si>
  <si>
    <t xml:space="preserve">             No household contacts</t>
  </si>
  <si>
    <t xml:space="preserve">             Not fluent in Xhosa or English</t>
  </si>
  <si>
    <t xml:space="preserve">             Enrolled on other Cohort / HHC</t>
  </si>
  <si>
    <t xml:space="preserve">              Lives outside study communities</t>
  </si>
  <si>
    <t xml:space="preserve">     Cannot Comprehend</t>
  </si>
  <si>
    <t xml:space="preserve">     Age not available</t>
  </si>
  <si>
    <r>
      <rPr>
        <b/>
        <sz val="11"/>
        <color theme="1"/>
        <rFont val="Calibri"/>
        <family val="2"/>
        <scheme val="minor"/>
      </rPr>
      <t>Proportion</t>
    </r>
    <r>
      <rPr>
        <sz val="11"/>
        <color theme="1"/>
        <rFont val="Calibri"/>
        <family val="2"/>
        <scheme val="minor"/>
      </rPr>
      <t xml:space="preserve"> </t>
    </r>
  </si>
  <si>
    <t>TB Index Patients Screened</t>
  </si>
  <si>
    <t>TB Index Patients Eligible</t>
  </si>
  <si>
    <t>TB Index Patients Consented/Enrolled</t>
  </si>
  <si>
    <t>Households and Contacts listed</t>
  </si>
  <si>
    <t>HH Listed</t>
  </si>
  <si>
    <t>HHC Listed</t>
  </si>
  <si>
    <t>Eligible in Study</t>
  </si>
  <si>
    <t>Households</t>
  </si>
  <si>
    <t>Contacts</t>
  </si>
  <si>
    <t>Enrolled in Study</t>
  </si>
  <si>
    <t>Caregiver Present</t>
  </si>
  <si>
    <t>New Initiated</t>
  </si>
  <si>
    <t>Experienced</t>
  </si>
  <si>
    <t>Caregiver Permission Granted</t>
  </si>
  <si>
    <t>Households Listed</t>
  </si>
  <si>
    <t>Contacts Present</t>
  </si>
  <si>
    <t>Households (EniS)</t>
  </si>
  <si>
    <t>Households (EliS)</t>
  </si>
  <si>
    <t>Contacts (EliS)</t>
  </si>
  <si>
    <t>Contacts (EniS)</t>
  </si>
  <si>
    <t>HH Not Investigated</t>
  </si>
  <si>
    <t xml:space="preserve">          Households visited once</t>
  </si>
  <si>
    <t xml:space="preserve">          Households visited twice</t>
  </si>
  <si>
    <t xml:space="preserve">          Households visited thrice</t>
  </si>
  <si>
    <t xml:space="preserve">          HH Not Found</t>
  </si>
  <si>
    <t xml:space="preserve">          Refused Investigation</t>
  </si>
  <si>
    <t xml:space="preserve">          No One @ Home</t>
  </si>
  <si>
    <t xml:space="preserve">          Incorrect Address</t>
  </si>
  <si>
    <t xml:space="preserve">          Other</t>
  </si>
  <si>
    <t>HH Investigated</t>
  </si>
  <si>
    <t>Household Listed</t>
  </si>
  <si>
    <t>Households visited</t>
  </si>
  <si>
    <t>Pending Visits</t>
  </si>
  <si>
    <t xml:space="preserve">     Households with enrolled HHCs</t>
  </si>
  <si>
    <t>HHCs listed by IPs or Caregivers</t>
  </si>
  <si>
    <t xml:space="preserve">     Households with eligible HHCs</t>
  </si>
  <si>
    <t xml:space="preserve">          Negative</t>
  </si>
  <si>
    <t xml:space="preserve">          Positive</t>
  </si>
  <si>
    <t>Not-eligible exl. Under age</t>
  </si>
  <si>
    <t xml:space="preserve">     HHCs Listed at the Clinic</t>
  </si>
  <si>
    <t xml:space="preserve">     HHCs Listed at the HH</t>
  </si>
  <si>
    <t>Clinic Presentation</t>
  </si>
  <si>
    <t xml:space="preserve"> Within 30 days after referral</t>
  </si>
  <si>
    <t xml:space="preserve"> More than 30 days after referral</t>
  </si>
  <si>
    <t xml:space="preserve"> Total</t>
  </si>
  <si>
    <t>Self-reported only</t>
  </si>
  <si>
    <t>Clinic data extraction only</t>
  </si>
  <si>
    <t xml:space="preserve"> Self-report &amp; Clinic data extraction</t>
  </si>
  <si>
    <t xml:space="preserve">No outcome </t>
  </si>
  <si>
    <t xml:space="preserve">          Not available yet</t>
  </si>
  <si>
    <t xml:space="preserve">          Missing / unknown</t>
  </si>
  <si>
    <t>TB Index Patients Under 18</t>
  </si>
  <si>
    <t>Referrals still within 30 Days</t>
  </si>
  <si>
    <t xml:space="preserve">    Presented</t>
  </si>
  <si>
    <t xml:space="preserve">    Provided sputum</t>
  </si>
  <si>
    <t xml:space="preserve">        Negative</t>
  </si>
  <si>
    <t xml:space="preserve">        Positive</t>
  </si>
  <si>
    <t xml:space="preserve">        Missing</t>
  </si>
  <si>
    <t xml:space="preserve">    No outcome</t>
  </si>
  <si>
    <t xml:space="preserve">    Did not present</t>
  </si>
  <si>
    <t xml:space="preserve">        Presented (&lt;30 Days)</t>
  </si>
  <si>
    <t xml:space="preserve">        Presented (&gt;30 Days)</t>
  </si>
  <si>
    <t xml:space="preserve">        Do not remember</t>
  </si>
  <si>
    <t xml:space="preserve">        Missing\Unknown</t>
  </si>
  <si>
    <t>Referrals over 30 Days (Self Report &amp; Extraction)</t>
  </si>
  <si>
    <t>Self Reported</t>
  </si>
  <si>
    <t xml:space="preserve">Referrals over 30 Days </t>
  </si>
  <si>
    <t>Extraction</t>
  </si>
  <si>
    <t>Self Report &amp; Extraction</t>
  </si>
  <si>
    <t xml:space="preserve">     Discordant</t>
  </si>
  <si>
    <t xml:space="preserve">    Did not provide sputum</t>
  </si>
  <si>
    <t xml:space="preserve">     Did not provide sputum</t>
  </si>
  <si>
    <t>*Some participants fail to meet multiple eligibility criteria.</t>
  </si>
  <si>
    <t>HHCI: Screening &amp; Enrolment (New Initiated)</t>
  </si>
  <si>
    <t>HHCI: Screening &amp; Enrolment (Experienced)</t>
  </si>
  <si>
    <t xml:space="preserve">TB Experienced </t>
  </si>
  <si>
    <t xml:space="preserve">Newly Initiated </t>
  </si>
  <si>
    <t xml:space="preserve"> </t>
  </si>
  <si>
    <t>Extraction Only</t>
  </si>
  <si>
    <t>Self Reported Only</t>
  </si>
  <si>
    <t>Did not present</t>
  </si>
  <si>
    <t>After 30 days</t>
  </si>
  <si>
    <t>Within 30 days</t>
  </si>
  <si>
    <t>Do not remember</t>
  </si>
  <si>
    <t>Total</t>
  </si>
  <si>
    <t>Approached</t>
  </si>
  <si>
    <t>TB Index Patients Approached</t>
  </si>
  <si>
    <t>Positive</t>
  </si>
  <si>
    <t>Negative</t>
  </si>
  <si>
    <t>Smear at Baseline</t>
  </si>
  <si>
    <t>Reached Week 7</t>
  </si>
  <si>
    <t>Clinic Returned</t>
  </si>
  <si>
    <t>Eligible for FU 1 (SeroConverted)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</si>
</sst>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
  </numFmts>
  <fonts count="23" x14ac:knownFonts="1">
    <font>
      <sz val="11"/>
      <color theme="1"/>
      <name val="Calibri"/>
      <family val="2"/>
      <scheme val="minor"/>
    </font>
    <font>
      <sz val="11"/>
      <color rgb="FFFF0000"/>
      <name val="Calibri"/>
      <family val="2"/>
      <scheme val="minor"/>
    </font>
    <font>
      <b/>
      <sz val="11"/>
      <color theme="1"/>
      <name val="Calibri"/>
      <family val="2"/>
      <scheme val="minor"/>
    </font>
    <font>
      <sz val="11"/>
      <name val="Calibri"/>
      <family val="2"/>
      <scheme val="minor"/>
    </font>
    <font>
      <b/>
      <u/>
      <sz val="11"/>
      <color theme="1"/>
      <name val="Calibri"/>
      <family val="2"/>
      <scheme val="minor"/>
    </font>
    <font>
      <b/>
      <i/>
      <u/>
      <sz val="11"/>
      <color rgb="FF00B0F0"/>
      <name val="Calibri"/>
      <family val="2"/>
      <scheme val="minor"/>
    </font>
    <font>
      <b/>
      <sz val="11"/>
      <color theme="0"/>
      <name val="Calibri"/>
      <family val="2"/>
      <scheme val="minor"/>
    </font>
    <font>
      <sz val="11"/>
      <color theme="4" tint="0.79998168889431442"/>
      <name val="Calibri"/>
      <family val="2"/>
      <scheme val="minor"/>
    </font>
    <font>
      <b/>
      <sz val="9"/>
      <color theme="1"/>
      <name val="Calibri"/>
      <family val="2"/>
      <scheme val="minor"/>
    </font>
    <font>
      <i/>
      <sz val="11"/>
      <color theme="1"/>
      <name val="Calibri"/>
      <family val="2"/>
      <scheme val="minor"/>
    </font>
    <font>
      <b/>
      <sz val="11"/>
      <name val="Calibri"/>
      <family val="2"/>
      <scheme val="minor"/>
    </font>
    <font>
      <sz val="9"/>
      <color indexed="81"/>
      <name val="Tahoma"/>
      <family val="2"/>
    </font>
    <font>
      <b/>
      <sz val="9"/>
      <color indexed="81"/>
      <name val="Tahoma"/>
      <family val="2"/>
    </font>
    <font>
      <i/>
      <sz val="11"/>
      <name val="Calibri"/>
      <family val="2"/>
      <scheme val="minor"/>
    </font>
    <font>
      <b/>
      <sz val="11"/>
      <color rgb="FF000000"/>
      <name val="Calibri"/>
      <family val="2"/>
      <scheme val="minor"/>
    </font>
    <font>
      <sz val="11"/>
      <color rgb="FF000000"/>
      <name val="Calibri"/>
      <family val="2"/>
      <scheme val="minor"/>
    </font>
    <font>
      <i/>
      <sz val="11"/>
      <color rgb="FF000000"/>
      <name val="Calibri"/>
      <family val="2"/>
      <scheme val="minor"/>
    </font>
    <font>
      <sz val="11"/>
      <color theme="1"/>
      <name val="Calibri"/>
      <family val="2"/>
      <scheme val="minor"/>
    </font>
    <font>
      <sz val="10"/>
      <color theme="1"/>
      <name val="Calibri"/>
      <family val="2"/>
      <scheme val="minor"/>
    </font>
    <font>
      <b/>
      <i/>
      <sz val="11"/>
      <color theme="1"/>
      <name val="Calibri"/>
      <family val="2"/>
      <scheme val="minor"/>
    </font>
    <font>
      <sz val="11"/>
      <color theme="0"/>
      <name val="Calibri"/>
      <family val="2"/>
      <scheme val="minor"/>
    </font>
    <font>
      <sz val="10"/>
      <color theme="0"/>
      <name val="Calibri"/>
      <family val="2"/>
      <scheme val="minor"/>
    </font>
    <font>
      <sz val="10"/>
      <name val="Calibri"/>
      <family val="2"/>
      <scheme val="minor"/>
    </font>
  </fonts>
  <fills count="18">
    <fill>
      <patternFill patternType="none"/>
    </fill>
    <fill>
      <patternFill patternType="gray125"/>
    </fill>
    <fill>
      <patternFill patternType="solid">
        <fgColor theme="0" tint="-0.14999847407452621"/>
        <bgColor indexed="64"/>
      </patternFill>
    </fill>
    <fill>
      <patternFill patternType="solid">
        <fgColor theme="0"/>
        <bgColor indexed="64"/>
      </patternFill>
    </fill>
    <fill>
      <patternFill patternType="solid">
        <fgColor theme="4" tint="-0.249977111117893"/>
        <bgColor indexed="64"/>
      </patternFill>
    </fill>
    <fill>
      <patternFill patternType="solid">
        <fgColor theme="5" tint="0.399975585192419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4.9989318521683403E-2"/>
        <bgColor indexed="64"/>
      </patternFill>
    </fill>
    <fill>
      <patternFill patternType="solid">
        <fgColor rgb="FFAEAAAA"/>
        <bgColor rgb="FF000000"/>
      </patternFill>
    </fill>
    <fill>
      <patternFill patternType="solid">
        <fgColor rgb="FFFFFFFF"/>
        <bgColor rgb="FF000000"/>
      </patternFill>
    </fill>
    <fill>
      <patternFill patternType="solid">
        <fgColor theme="7" tint="0.39997558519241921"/>
        <bgColor indexed="64"/>
      </patternFill>
    </fill>
    <fill>
      <patternFill patternType="solid">
        <fgColor theme="4" tint="0.39997558519241921"/>
        <bgColor indexed="64"/>
      </patternFill>
    </fill>
    <fill>
      <patternFill patternType="solid">
        <fgColor rgb="FFFF0000"/>
        <bgColor indexed="64"/>
      </patternFill>
    </fill>
    <fill>
      <patternFill patternType="solid">
        <fgColor theme="2" tint="-0.249977111117893"/>
        <bgColor rgb="FF000000"/>
      </patternFill>
    </fill>
    <fill>
      <patternFill patternType="solid">
        <fgColor theme="0"/>
        <bgColor rgb="FF000000"/>
      </patternFill>
    </fill>
    <fill>
      <patternFill patternType="solid">
        <fgColor theme="0" tint="-4.9989318521683403E-2"/>
        <bgColor rgb="FF000000"/>
      </patternFill>
    </fill>
    <fill>
      <patternFill patternType="solid">
        <fgColor theme="0" tint="-0.14999847407452621"/>
        <bgColor rgb="FF000000"/>
      </patternFill>
    </fill>
  </fills>
  <borders count="18">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style="thick">
        <color indexed="64"/>
      </right>
      <top/>
      <bottom/>
      <diagonal/>
    </border>
    <border>
      <left style="thick">
        <color indexed="64"/>
      </left>
      <right style="thick">
        <color indexed="64"/>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9" fontId="17" fillId="0" borderId="0" applyFont="0" applyFill="0" applyBorder="0" applyAlignment="0" applyProtection="0"/>
  </cellStyleXfs>
  <cellXfs count="271">
    <xf numFmtId="0" fontId="0" fillId="0" borderId="0" xfId="0"/>
    <xf numFmtId="0" fontId="0" fillId="3" borderId="0" xfId="0" applyFill="1"/>
    <xf numFmtId="0" fontId="2" fillId="3" borderId="0" xfId="0" applyFont="1" applyFill="1" applyAlignment="1">
      <alignment horizontal="center"/>
    </xf>
    <xf numFmtId="0" fontId="2" fillId="3" borderId="4" xfId="0" applyFont="1" applyFill="1" applyBorder="1"/>
    <xf numFmtId="0" fontId="0" fillId="3" borderId="4" xfId="0" applyFill="1" applyBorder="1"/>
    <xf numFmtId="0" fontId="0" fillId="3" borderId="0" xfId="0" applyFill="1" applyAlignment="1">
      <alignment horizontal="center"/>
    </xf>
    <xf numFmtId="164" fontId="0" fillId="3" borderId="5" xfId="0" applyNumberFormat="1" applyFill="1" applyBorder="1" applyAlignment="1">
      <alignment horizontal="center"/>
    </xf>
    <xf numFmtId="0" fontId="3" fillId="3" borderId="0" xfId="0" applyFont="1" applyFill="1"/>
    <xf numFmtId="0" fontId="1" fillId="3" borderId="0" xfId="0" applyFont="1" applyFill="1"/>
    <xf numFmtId="164" fontId="0" fillId="3" borderId="5" xfId="0" applyNumberFormat="1" applyFill="1" applyBorder="1"/>
    <xf numFmtId="165" fontId="0" fillId="3" borderId="0" xfId="0" applyNumberFormat="1" applyFill="1" applyAlignment="1">
      <alignment horizontal="center"/>
    </xf>
    <xf numFmtId="1" fontId="0" fillId="3" borderId="5" xfId="0" quotePrefix="1" applyNumberFormat="1" applyFill="1" applyBorder="1" applyAlignment="1">
      <alignment horizontal="center"/>
    </xf>
    <xf numFmtId="1" fontId="0" fillId="3" borderId="0" xfId="0" applyNumberFormat="1" applyFill="1" applyAlignment="1">
      <alignment horizontal="center"/>
    </xf>
    <xf numFmtId="0" fontId="0" fillId="3" borderId="6" xfId="0" applyFill="1" applyBorder="1"/>
    <xf numFmtId="0" fontId="4" fillId="3" borderId="0" xfId="0" applyFont="1" applyFill="1"/>
    <xf numFmtId="164" fontId="0" fillId="3" borderId="0" xfId="0" applyNumberFormat="1" applyFill="1" applyAlignment="1">
      <alignment horizontal="center"/>
    </xf>
    <xf numFmtId="0" fontId="2" fillId="3" borderId="10" xfId="0" applyFont="1" applyFill="1" applyBorder="1" applyAlignment="1">
      <alignment horizontal="center"/>
    </xf>
    <xf numFmtId="0" fontId="0" fillId="3" borderId="7" xfId="0" applyFill="1" applyBorder="1" applyAlignment="1">
      <alignment horizontal="center"/>
    </xf>
    <xf numFmtId="0" fontId="0" fillId="3" borderId="9" xfId="0" applyFill="1" applyBorder="1"/>
    <xf numFmtId="164" fontId="2" fillId="3" borderId="11" xfId="0" applyNumberFormat="1" applyFont="1" applyFill="1" applyBorder="1" applyAlignment="1">
      <alignment horizontal="center"/>
    </xf>
    <xf numFmtId="0" fontId="0" fillId="3" borderId="5" xfId="0" applyFill="1" applyBorder="1"/>
    <xf numFmtId="164" fontId="0" fillId="3" borderId="8" xfId="0" applyNumberFormat="1" applyFill="1" applyBorder="1" applyAlignment="1">
      <alignment horizontal="center"/>
    </xf>
    <xf numFmtId="0" fontId="2" fillId="3" borderId="9" xfId="0" applyFont="1" applyFill="1" applyBorder="1"/>
    <xf numFmtId="1" fontId="0" fillId="3" borderId="5" xfId="0" applyNumberFormat="1" applyFill="1" applyBorder="1" applyAlignment="1">
      <alignment horizontal="center"/>
    </xf>
    <xf numFmtId="0" fontId="2" fillId="3" borderId="0" xfId="0" applyFont="1" applyFill="1"/>
    <xf numFmtId="164" fontId="2" fillId="3" borderId="0" xfId="0" applyNumberFormat="1" applyFont="1" applyFill="1" applyAlignment="1">
      <alignment horizontal="center"/>
    </xf>
    <xf numFmtId="164" fontId="0" fillId="3" borderId="0" xfId="0" applyNumberFormat="1" applyFill="1"/>
    <xf numFmtId="1" fontId="0" fillId="3" borderId="0" xfId="0" quotePrefix="1" applyNumberFormat="1" applyFill="1" applyAlignment="1">
      <alignment horizontal="center"/>
    </xf>
    <xf numFmtId="164" fontId="2" fillId="3" borderId="0" xfId="0" quotePrefix="1" applyNumberFormat="1" applyFont="1" applyFill="1" applyAlignment="1">
      <alignment horizontal="center"/>
    </xf>
    <xf numFmtId="164" fontId="0" fillId="3" borderId="0" xfId="0" quotePrefix="1" applyNumberFormat="1" applyFill="1" applyAlignment="1">
      <alignment horizontal="center"/>
    </xf>
    <xf numFmtId="0" fontId="2" fillId="3" borderId="9" xfId="0" applyFont="1" applyFill="1" applyBorder="1" applyAlignment="1">
      <alignment horizontal="center"/>
    </xf>
    <xf numFmtId="165" fontId="0" fillId="0" borderId="0" xfId="0" applyNumberFormat="1" applyAlignment="1">
      <alignment horizontal="center"/>
    </xf>
    <xf numFmtId="164" fontId="2" fillId="3" borderId="10" xfId="0" applyNumberFormat="1" applyFont="1" applyFill="1" applyBorder="1" applyAlignment="1">
      <alignment horizontal="center"/>
    </xf>
    <xf numFmtId="0" fontId="2" fillId="3" borderId="4" xfId="0" applyFont="1" applyFill="1" applyBorder="1" applyAlignment="1">
      <alignment horizontal="center"/>
    </xf>
    <xf numFmtId="164" fontId="2" fillId="3" borderId="5" xfId="0" applyNumberFormat="1" applyFont="1" applyFill="1" applyBorder="1" applyAlignment="1">
      <alignment horizontal="center"/>
    </xf>
    <xf numFmtId="1" fontId="0" fillId="3" borderId="5" xfId="0" applyNumberFormat="1" applyFill="1" applyBorder="1" applyAlignment="1">
      <alignment horizontal="left"/>
    </xf>
    <xf numFmtId="0" fontId="0" fillId="3" borderId="0" xfId="0" quotePrefix="1" applyFill="1" applyAlignment="1">
      <alignment horizontal="center"/>
    </xf>
    <xf numFmtId="0" fontId="0" fillId="3" borderId="0" xfId="0" applyFill="1" applyAlignment="1">
      <alignment horizontal="right"/>
    </xf>
    <xf numFmtId="164" fontId="2" fillId="3" borderId="10" xfId="0" applyNumberFormat="1" applyFont="1" applyFill="1" applyBorder="1" applyAlignment="1">
      <alignment horizontal="right"/>
    </xf>
    <xf numFmtId="164" fontId="0" fillId="3" borderId="0" xfId="0" applyNumberFormat="1" applyFill="1" applyAlignment="1">
      <alignment horizontal="right"/>
    </xf>
    <xf numFmtId="1" fontId="0" fillId="3" borderId="0" xfId="0" quotePrefix="1" applyNumberFormat="1" applyFill="1" applyAlignment="1">
      <alignment horizontal="right"/>
    </xf>
    <xf numFmtId="1" fontId="0" fillId="3" borderId="0" xfId="0" applyNumberFormat="1" applyFill="1" applyAlignment="1">
      <alignment horizontal="right"/>
    </xf>
    <xf numFmtId="0" fontId="0" fillId="3" borderId="7" xfId="0" applyFill="1" applyBorder="1" applyAlignment="1">
      <alignment horizontal="right"/>
    </xf>
    <xf numFmtId="0" fontId="1" fillId="3" borderId="0" xfId="0" applyFont="1" applyFill="1" applyAlignment="1">
      <alignment horizontal="right"/>
    </xf>
    <xf numFmtId="0" fontId="0" fillId="3" borderId="0" xfId="0" applyFill="1" applyAlignment="1">
      <alignment horizontal="left"/>
    </xf>
    <xf numFmtId="14" fontId="0" fillId="0" borderId="0" xfId="0" applyNumberFormat="1"/>
    <xf numFmtId="20" fontId="0" fillId="0" borderId="0" xfId="0" applyNumberFormat="1"/>
    <xf numFmtId="0" fontId="5" fillId="3" borderId="0" xfId="0" applyFont="1" applyFill="1"/>
    <xf numFmtId="0" fontId="0" fillId="0" borderId="0" xfId="0" pivotButton="1"/>
    <xf numFmtId="0" fontId="0" fillId="0" borderId="0" xfId="0" applyAlignment="1">
      <alignment horizontal="left"/>
    </xf>
    <xf numFmtId="164" fontId="0" fillId="3" borderId="7" xfId="0" applyNumberFormat="1" applyFill="1" applyBorder="1" applyAlignment="1">
      <alignment horizontal="center"/>
    </xf>
    <xf numFmtId="0" fontId="0" fillId="0" borderId="0" xfId="0" applyAlignment="1">
      <alignment horizontal="left" indent="1"/>
    </xf>
    <xf numFmtId="0" fontId="7" fillId="0" borderId="0" xfId="0" applyFont="1" applyAlignment="1">
      <alignment wrapText="1"/>
    </xf>
    <xf numFmtId="0" fontId="0" fillId="0" borderId="7" xfId="0" applyBorder="1" applyAlignment="1">
      <alignment horizontal="center"/>
    </xf>
    <xf numFmtId="1" fontId="0" fillId="3" borderId="0" xfId="0" applyNumberFormat="1" applyFill="1"/>
    <xf numFmtId="49" fontId="0" fillId="3" borderId="0" xfId="0" applyNumberFormat="1" applyFill="1" applyAlignment="1">
      <alignment horizontal="center"/>
    </xf>
    <xf numFmtId="49" fontId="0" fillId="3" borderId="0" xfId="0" applyNumberFormat="1" applyFill="1"/>
    <xf numFmtId="0" fontId="0" fillId="5" borderId="0" xfId="0" applyFill="1" applyAlignment="1">
      <alignment horizontal="center"/>
    </xf>
    <xf numFmtId="0" fontId="0" fillId="5" borderId="7" xfId="0" applyFill="1" applyBorder="1" applyAlignment="1">
      <alignment horizontal="center"/>
    </xf>
    <xf numFmtId="0" fontId="3" fillId="3" borderId="0" xfId="0" applyFont="1" applyFill="1" applyAlignment="1">
      <alignment horizontal="center"/>
    </xf>
    <xf numFmtId="0" fontId="3" fillId="3" borderId="7" xfId="0" applyFont="1" applyFill="1" applyBorder="1" applyAlignment="1">
      <alignment horizontal="center"/>
    </xf>
    <xf numFmtId="164" fontId="0" fillId="3" borderId="7" xfId="0" applyNumberFormat="1" applyFill="1" applyBorder="1" applyAlignment="1">
      <alignment horizontal="right"/>
    </xf>
    <xf numFmtId="0" fontId="2" fillId="2" borderId="1" xfId="0" applyFont="1" applyFill="1" applyBorder="1" applyAlignment="1">
      <alignment horizontal="center"/>
    </xf>
    <xf numFmtId="0" fontId="2" fillId="2" borderId="2" xfId="0" applyFont="1" applyFill="1" applyBorder="1" applyAlignment="1">
      <alignment horizontal="center"/>
    </xf>
    <xf numFmtId="0" fontId="2" fillId="2" borderId="3" xfId="0" applyFont="1" applyFill="1" applyBorder="1" applyAlignment="1">
      <alignment horizontal="center"/>
    </xf>
    <xf numFmtId="0" fontId="2" fillId="3" borderId="0" xfId="0" applyFont="1" applyFill="1" applyAlignment="1">
      <alignment horizontal="center" vertical="center"/>
    </xf>
    <xf numFmtId="0" fontId="2" fillId="3" borderId="0" xfId="0" applyFont="1" applyFill="1" applyAlignment="1">
      <alignment horizontal="center" vertical="center" wrapText="1"/>
    </xf>
    <xf numFmtId="0" fontId="1" fillId="3" borderId="7" xfId="0" applyFont="1" applyFill="1" applyBorder="1"/>
    <xf numFmtId="0" fontId="0" fillId="8" borderId="0" xfId="0" applyFill="1" applyAlignment="1">
      <alignment horizontal="center"/>
    </xf>
    <xf numFmtId="0" fontId="9" fillId="3" borderId="0" xfId="0" applyFont="1" applyFill="1" applyAlignment="1">
      <alignment horizontal="center"/>
    </xf>
    <xf numFmtId="0" fontId="0" fillId="3" borderId="10" xfId="0" applyFill="1" applyBorder="1" applyAlignment="1">
      <alignment horizontal="center"/>
    </xf>
    <xf numFmtId="0" fontId="9" fillId="3" borderId="4" xfId="0" applyFont="1" applyFill="1" applyBorder="1"/>
    <xf numFmtId="0" fontId="9" fillId="3" borderId="6" xfId="0" applyFont="1" applyFill="1" applyBorder="1"/>
    <xf numFmtId="0" fontId="2" fillId="3" borderId="5" xfId="0" applyFont="1" applyFill="1" applyBorder="1" applyAlignment="1">
      <alignment horizontal="center"/>
    </xf>
    <xf numFmtId="0" fontId="0" fillId="8" borderId="7" xfId="0" applyFill="1" applyBorder="1" applyAlignment="1">
      <alignment horizontal="center"/>
    </xf>
    <xf numFmtId="0" fontId="0" fillId="8" borderId="5" xfId="0" applyFill="1" applyBorder="1" applyAlignment="1">
      <alignment horizontal="center"/>
    </xf>
    <xf numFmtId="0" fontId="0" fillId="8" borderId="8" xfId="0" applyFill="1" applyBorder="1" applyAlignment="1">
      <alignment horizontal="center"/>
    </xf>
    <xf numFmtId="0" fontId="2" fillId="8" borderId="0" xfId="0" applyFont="1" applyFill="1" applyAlignment="1">
      <alignment horizontal="center" vertical="center"/>
    </xf>
    <xf numFmtId="0" fontId="2" fillId="8" borderId="5" xfId="0" applyFont="1" applyFill="1" applyBorder="1" applyAlignment="1">
      <alignment horizontal="center" vertical="center" wrapText="1"/>
    </xf>
    <xf numFmtId="0" fontId="2" fillId="3" borderId="4" xfId="0" applyFont="1" applyFill="1" applyBorder="1" applyAlignment="1">
      <alignment horizontal="center" vertical="center"/>
    </xf>
    <xf numFmtId="0" fontId="10" fillId="3" borderId="9" xfId="0" applyFont="1" applyFill="1" applyBorder="1" applyAlignment="1">
      <alignment horizontal="center"/>
    </xf>
    <xf numFmtId="0" fontId="10" fillId="3" borderId="11" xfId="0" applyFont="1" applyFill="1" applyBorder="1" applyAlignment="1">
      <alignment horizontal="center"/>
    </xf>
    <xf numFmtId="164" fontId="0" fillId="3" borderId="5" xfId="0" quotePrefix="1" applyNumberFormat="1" applyFill="1" applyBorder="1" applyAlignment="1">
      <alignment horizontal="center"/>
    </xf>
    <xf numFmtId="9" fontId="0" fillId="3" borderId="0" xfId="0" applyNumberFormat="1" applyFill="1" applyAlignment="1">
      <alignment horizontal="center"/>
    </xf>
    <xf numFmtId="9" fontId="0" fillId="3" borderId="0" xfId="0" quotePrefix="1" applyNumberFormat="1" applyFill="1" applyAlignment="1">
      <alignment horizontal="center"/>
    </xf>
    <xf numFmtId="9" fontId="0" fillId="3" borderId="0" xfId="0" applyNumberFormat="1" applyFill="1"/>
    <xf numFmtId="164" fontId="9" fillId="3" borderId="5" xfId="0" applyNumberFormat="1" applyFont="1" applyFill="1" applyBorder="1" applyAlignment="1">
      <alignment horizontal="center"/>
    </xf>
    <xf numFmtId="0" fontId="0" fillId="3" borderId="9" xfId="0" applyFill="1" applyBorder="1" applyAlignment="1">
      <alignment horizontal="center"/>
    </xf>
    <xf numFmtId="0" fontId="0" fillId="3" borderId="11" xfId="0" applyFill="1" applyBorder="1" applyAlignment="1">
      <alignment horizontal="center"/>
    </xf>
    <xf numFmtId="164" fontId="2" fillId="3" borderId="5" xfId="0" quotePrefix="1" applyNumberFormat="1" applyFont="1" applyFill="1" applyBorder="1" applyAlignment="1">
      <alignment horizontal="center"/>
    </xf>
    <xf numFmtId="0" fontId="2" fillId="3" borderId="6" xfId="0" applyFont="1" applyFill="1" applyBorder="1"/>
    <xf numFmtId="164" fontId="2" fillId="3" borderId="8" xfId="0" applyNumberFormat="1" applyFont="1" applyFill="1" applyBorder="1" applyAlignment="1">
      <alignment horizontal="center"/>
    </xf>
    <xf numFmtId="0" fontId="2" fillId="3" borderId="7" xfId="0" applyFont="1" applyFill="1" applyBorder="1" applyAlignment="1">
      <alignment horizontal="center"/>
    </xf>
    <xf numFmtId="0" fontId="2" fillId="7" borderId="1" xfId="0" applyFont="1" applyFill="1" applyBorder="1" applyAlignment="1">
      <alignment horizontal="center"/>
    </xf>
    <xf numFmtId="0" fontId="2" fillId="7" borderId="12" xfId="0" applyFont="1" applyFill="1" applyBorder="1" applyAlignment="1">
      <alignment horizontal="center"/>
    </xf>
    <xf numFmtId="164" fontId="0" fillId="3" borderId="10" xfId="0" applyNumberFormat="1" applyFill="1" applyBorder="1" applyAlignment="1">
      <alignment horizontal="center"/>
    </xf>
    <xf numFmtId="0" fontId="0" fillId="3" borderId="4" xfId="0" applyFill="1" applyBorder="1" applyAlignment="1">
      <alignment horizontal="left"/>
    </xf>
    <xf numFmtId="0" fontId="0" fillId="0" borderId="0" xfId="0" applyAlignment="1">
      <alignment horizontal="center"/>
    </xf>
    <xf numFmtId="0" fontId="13" fillId="3" borderId="0" xfId="0" applyFont="1" applyFill="1" applyAlignment="1">
      <alignment horizontal="center"/>
    </xf>
    <xf numFmtId="0" fontId="13" fillId="3" borderId="7" xfId="0" applyFont="1" applyFill="1" applyBorder="1" applyAlignment="1">
      <alignment horizontal="center"/>
    </xf>
    <xf numFmtId="0" fontId="0" fillId="6" borderId="9" xfId="0" applyFill="1" applyBorder="1" applyAlignment="1">
      <alignment horizontal="center"/>
    </xf>
    <xf numFmtId="0" fontId="0" fillId="6" borderId="4" xfId="0" applyFill="1" applyBorder="1" applyAlignment="1">
      <alignment horizontal="center"/>
    </xf>
    <xf numFmtId="0" fontId="0" fillId="6" borderId="12" xfId="0" applyFill="1" applyBorder="1" applyAlignment="1">
      <alignment horizontal="center"/>
    </xf>
    <xf numFmtId="0" fontId="0" fillId="6" borderId="13" xfId="0" applyFill="1" applyBorder="1" applyAlignment="1">
      <alignment horizontal="center"/>
    </xf>
    <xf numFmtId="0" fontId="2" fillId="3" borderId="11" xfId="0" applyFont="1" applyFill="1" applyBorder="1" applyAlignment="1">
      <alignment horizontal="center"/>
    </xf>
    <xf numFmtId="0" fontId="2" fillId="7" borderId="9" xfId="0" applyFont="1" applyFill="1" applyBorder="1" applyAlignment="1">
      <alignment horizontal="center"/>
    </xf>
    <xf numFmtId="0" fontId="2" fillId="7" borderId="10" xfId="0" applyFont="1" applyFill="1" applyBorder="1" applyAlignment="1">
      <alignment horizontal="center"/>
    </xf>
    <xf numFmtId="0" fontId="14" fillId="10" borderId="9" xfId="0" applyFont="1" applyFill="1" applyBorder="1" applyAlignment="1">
      <alignment horizontal="center"/>
    </xf>
    <xf numFmtId="0" fontId="14" fillId="10" borderId="10" xfId="0" applyFont="1" applyFill="1" applyBorder="1" applyAlignment="1">
      <alignment horizontal="center"/>
    </xf>
    <xf numFmtId="0" fontId="14" fillId="10" borderId="4" xfId="0" applyFont="1" applyFill="1" applyBorder="1" applyAlignment="1">
      <alignment horizontal="center"/>
    </xf>
    <xf numFmtId="0" fontId="15" fillId="10" borderId="4" xfId="0" applyFont="1" applyFill="1" applyBorder="1"/>
    <xf numFmtId="0" fontId="15" fillId="10" borderId="0" xfId="0" applyFont="1" applyFill="1" applyAlignment="1">
      <alignment horizontal="center"/>
    </xf>
    <xf numFmtId="0" fontId="16" fillId="10" borderId="4" xfId="0" applyFont="1" applyFill="1" applyBorder="1"/>
    <xf numFmtId="0" fontId="16" fillId="10" borderId="0" xfId="0" applyFont="1" applyFill="1" applyAlignment="1">
      <alignment horizontal="center"/>
    </xf>
    <xf numFmtId="0" fontId="16" fillId="10" borderId="6" xfId="0" applyFont="1" applyFill="1" applyBorder="1"/>
    <xf numFmtId="0" fontId="15" fillId="10" borderId="10" xfId="0" applyFont="1" applyFill="1" applyBorder="1" applyAlignment="1">
      <alignment horizontal="center"/>
    </xf>
    <xf numFmtId="0" fontId="15" fillId="10" borderId="10" xfId="0" applyFont="1" applyFill="1" applyBorder="1"/>
    <xf numFmtId="0" fontId="15" fillId="10" borderId="11" xfId="0" applyFont="1" applyFill="1" applyBorder="1" applyAlignment="1">
      <alignment horizontal="center"/>
    </xf>
    <xf numFmtId="0" fontId="15" fillId="10" borderId="5" xfId="0" applyFont="1" applyFill="1" applyBorder="1" applyAlignment="1">
      <alignment horizontal="center"/>
    </xf>
    <xf numFmtId="0" fontId="14" fillId="10" borderId="0" xfId="0" applyFont="1" applyFill="1" applyAlignment="1">
      <alignment horizontal="center"/>
    </xf>
    <xf numFmtId="0" fontId="15" fillId="10" borderId="7" xfId="0" applyFont="1" applyFill="1" applyBorder="1" applyAlignment="1">
      <alignment horizontal="center"/>
    </xf>
    <xf numFmtId="0" fontId="15" fillId="10" borderId="0" xfId="0" applyFont="1" applyFill="1"/>
    <xf numFmtId="2" fontId="0" fillId="3" borderId="5" xfId="0" applyNumberFormat="1" applyFill="1" applyBorder="1" applyAlignment="1">
      <alignment horizontal="center"/>
    </xf>
    <xf numFmtId="2" fontId="0" fillId="3" borderId="8" xfId="0" applyNumberFormat="1" applyFill="1" applyBorder="1" applyAlignment="1">
      <alignment horizontal="center"/>
    </xf>
    <xf numFmtId="9" fontId="0" fillId="3" borderId="5" xfId="1" applyFont="1" applyFill="1" applyBorder="1" applyAlignment="1">
      <alignment horizontal="center"/>
    </xf>
    <xf numFmtId="9" fontId="0" fillId="3" borderId="8" xfId="1" applyFont="1" applyFill="1" applyBorder="1" applyAlignment="1">
      <alignment horizontal="center"/>
    </xf>
    <xf numFmtId="164" fontId="2" fillId="3" borderId="0" xfId="0" applyNumberFormat="1" applyFont="1" applyFill="1" applyAlignment="1">
      <alignment horizontal="center" vertical="center" wrapText="1"/>
    </xf>
    <xf numFmtId="164" fontId="2" fillId="8" borderId="0" xfId="0" applyNumberFormat="1" applyFont="1" applyFill="1" applyAlignment="1">
      <alignment horizontal="center" vertical="center" wrapText="1"/>
    </xf>
    <xf numFmtId="164" fontId="0" fillId="3" borderId="11" xfId="0" applyNumberFormat="1" applyFill="1" applyBorder="1" applyAlignment="1">
      <alignment horizontal="center"/>
    </xf>
    <xf numFmtId="0" fontId="4" fillId="3" borderId="4" xfId="0" applyFont="1" applyFill="1" applyBorder="1"/>
    <xf numFmtId="0" fontId="4" fillId="3" borderId="4" xfId="0" applyFont="1" applyFill="1" applyBorder="1" applyAlignment="1">
      <alignment horizontal="left"/>
    </xf>
    <xf numFmtId="9" fontId="15" fillId="10" borderId="0" xfId="1" applyFont="1" applyFill="1" applyBorder="1" applyAlignment="1">
      <alignment horizontal="center"/>
    </xf>
    <xf numFmtId="9" fontId="15" fillId="10" borderId="7" xfId="1" applyFont="1" applyFill="1" applyBorder="1" applyAlignment="1">
      <alignment horizontal="center"/>
    </xf>
    <xf numFmtId="0" fontId="0" fillId="3" borderId="6" xfId="0" applyFill="1" applyBorder="1" applyAlignment="1">
      <alignment horizontal="center"/>
    </xf>
    <xf numFmtId="1" fontId="0" fillId="8" borderId="7" xfId="0" quotePrefix="1" applyNumberFormat="1" applyFill="1" applyBorder="1" applyAlignment="1">
      <alignment horizontal="center"/>
    </xf>
    <xf numFmtId="1" fontId="0" fillId="3" borderId="7" xfId="0" quotePrefix="1" applyNumberFormat="1" applyFill="1" applyBorder="1" applyAlignment="1">
      <alignment horizontal="center"/>
    </xf>
    <xf numFmtId="0" fontId="2" fillId="2" borderId="1" xfId="0" applyFont="1" applyFill="1" applyBorder="1"/>
    <xf numFmtId="0" fontId="2" fillId="2" borderId="2" xfId="0" applyFont="1" applyFill="1" applyBorder="1"/>
    <xf numFmtId="0" fontId="0" fillId="8" borderId="0" xfId="0" quotePrefix="1" applyFill="1" applyAlignment="1">
      <alignment horizontal="center"/>
    </xf>
    <xf numFmtId="0" fontId="2" fillId="3" borderId="4" xfId="0" applyFont="1" applyFill="1" applyBorder="1" applyAlignment="1">
      <alignment vertical="center"/>
    </xf>
    <xf numFmtId="0" fontId="0" fillId="3" borderId="5" xfId="0" applyFill="1" applyBorder="1" applyAlignment="1">
      <alignment horizontal="center"/>
    </xf>
    <xf numFmtId="0" fontId="9" fillId="3" borderId="7" xfId="0" applyFont="1" applyFill="1" applyBorder="1" applyAlignment="1">
      <alignment horizontal="center"/>
    </xf>
    <xf numFmtId="0" fontId="0" fillId="3" borderId="13" xfId="0" applyFill="1" applyBorder="1" applyAlignment="1">
      <alignment horizontal="center"/>
    </xf>
    <xf numFmtId="0" fontId="2" fillId="3" borderId="13" xfId="0" applyFont="1" applyFill="1" applyBorder="1" applyAlignment="1">
      <alignment horizontal="center"/>
    </xf>
    <xf numFmtId="0" fontId="0" fillId="3" borderId="4" xfId="0" applyFill="1" applyBorder="1" applyAlignment="1">
      <alignment horizontal="center"/>
    </xf>
    <xf numFmtId="164" fontId="0" fillId="3" borderId="13" xfId="0" applyNumberFormat="1" applyFill="1" applyBorder="1" applyAlignment="1">
      <alignment horizontal="center"/>
    </xf>
    <xf numFmtId="164" fontId="0" fillId="3" borderId="14" xfId="0" applyNumberFormat="1" applyFill="1" applyBorder="1" applyAlignment="1">
      <alignment horizontal="center"/>
    </xf>
    <xf numFmtId="0" fontId="0" fillId="3" borderId="15" xfId="0" applyFill="1" applyBorder="1" applyAlignment="1">
      <alignment horizontal="center"/>
    </xf>
    <xf numFmtId="0" fontId="0" fillId="3" borderId="16" xfId="0" applyFill="1" applyBorder="1" applyAlignment="1">
      <alignment horizontal="center"/>
    </xf>
    <xf numFmtId="164" fontId="0" fillId="3" borderId="16" xfId="0" applyNumberFormat="1" applyFill="1" applyBorder="1" applyAlignment="1">
      <alignment horizontal="center"/>
    </xf>
    <xf numFmtId="0" fontId="0" fillId="8" borderId="15" xfId="0" applyFill="1" applyBorder="1" applyAlignment="1">
      <alignment horizontal="center"/>
    </xf>
    <xf numFmtId="0" fontId="18" fillId="0" borderId="0" xfId="0" applyFont="1"/>
    <xf numFmtId="0" fontId="3" fillId="0" borderId="0" xfId="0" applyFont="1"/>
    <xf numFmtId="0" fontId="2" fillId="3" borderId="4" xfId="0" applyFont="1" applyFill="1" applyBorder="1" applyAlignment="1">
      <alignment horizontal="left"/>
    </xf>
    <xf numFmtId="9" fontId="2" fillId="3" borderId="0" xfId="0" applyNumberFormat="1" applyFont="1" applyFill="1" applyAlignment="1">
      <alignment horizontal="center"/>
    </xf>
    <xf numFmtId="0" fontId="0" fillId="6" borderId="6" xfId="0" applyFill="1" applyBorder="1" applyAlignment="1">
      <alignment horizontal="center"/>
    </xf>
    <xf numFmtId="0" fontId="0" fillId="6" borderId="14" xfId="0" applyFill="1" applyBorder="1" applyAlignment="1">
      <alignment horizontal="center"/>
    </xf>
    <xf numFmtId="0" fontId="19" fillId="3" borderId="0" xfId="0" applyFont="1" applyFill="1" applyAlignment="1">
      <alignment horizontal="center"/>
    </xf>
    <xf numFmtId="164" fontId="19" fillId="3" borderId="5" xfId="0" applyNumberFormat="1" applyFont="1" applyFill="1" applyBorder="1" applyAlignment="1">
      <alignment horizontal="center"/>
    </xf>
    <xf numFmtId="0" fontId="2" fillId="13" borderId="4" xfId="0" applyFont="1" applyFill="1" applyBorder="1"/>
    <xf numFmtId="0" fontId="19" fillId="13" borderId="0" xfId="0" applyFont="1" applyFill="1" applyAlignment="1">
      <alignment horizontal="center"/>
    </xf>
    <xf numFmtId="164" fontId="19" fillId="13" borderId="5" xfId="0" applyNumberFormat="1" applyFont="1" applyFill="1" applyBorder="1" applyAlignment="1">
      <alignment horizontal="center"/>
    </xf>
    <xf numFmtId="0" fontId="0" fillId="13" borderId="4" xfId="0" applyFill="1" applyBorder="1"/>
    <xf numFmtId="0" fontId="9" fillId="13" borderId="0" xfId="0" applyFont="1" applyFill="1" applyAlignment="1">
      <alignment horizontal="center"/>
    </xf>
    <xf numFmtId="164" fontId="9" fillId="13" borderId="5" xfId="0" applyNumberFormat="1" applyFont="1" applyFill="1" applyBorder="1" applyAlignment="1">
      <alignment horizontal="center"/>
    </xf>
    <xf numFmtId="0" fontId="20" fillId="3" borderId="0" xfId="0" applyFont="1" applyFill="1"/>
    <xf numFmtId="0" fontId="20" fillId="3" borderId="0" xfId="0" applyFont="1" applyFill="1" applyAlignment="1">
      <alignment horizontal="center"/>
    </xf>
    <xf numFmtId="164" fontId="20" fillId="3" borderId="0" xfId="0" applyNumberFormat="1" applyFont="1" applyFill="1" applyAlignment="1">
      <alignment horizontal="center"/>
    </xf>
    <xf numFmtId="0" fontId="15" fillId="10" borderId="4" xfId="0" applyFont="1" applyFill="1" applyBorder="1" applyAlignment="1">
      <alignment horizontal="left"/>
    </xf>
    <xf numFmtId="0" fontId="14" fillId="15" borderId="0" xfId="0" applyFont="1" applyFill="1" applyAlignment="1">
      <alignment horizontal="center"/>
    </xf>
    <xf numFmtId="0" fontId="14" fillId="16" borderId="0" xfId="0" applyFont="1" applyFill="1" applyAlignment="1">
      <alignment horizontal="center"/>
    </xf>
    <xf numFmtId="0" fontId="14" fillId="17" borderId="0" xfId="0" applyFont="1" applyFill="1" applyAlignment="1">
      <alignment horizontal="center"/>
    </xf>
    <xf numFmtId="0" fontId="15" fillId="15" borderId="0" xfId="0" applyFont="1" applyFill="1" applyAlignment="1">
      <alignment horizontal="center"/>
    </xf>
    <xf numFmtId="0" fontId="14" fillId="17" borderId="5" xfId="0" applyFont="1" applyFill="1" applyBorder="1" applyAlignment="1">
      <alignment horizontal="center"/>
    </xf>
    <xf numFmtId="0" fontId="15" fillId="16" borderId="0" xfId="0" applyFont="1" applyFill="1" applyAlignment="1">
      <alignment horizontal="center"/>
    </xf>
    <xf numFmtId="0" fontId="15" fillId="17" borderId="0" xfId="0" applyFont="1" applyFill="1" applyAlignment="1">
      <alignment horizontal="center"/>
    </xf>
    <xf numFmtId="9" fontId="15" fillId="17" borderId="0" xfId="1" applyFont="1" applyFill="1" applyBorder="1" applyAlignment="1">
      <alignment horizontal="center"/>
    </xf>
    <xf numFmtId="9" fontId="15" fillId="17" borderId="5" xfId="1" applyFont="1" applyFill="1" applyBorder="1" applyAlignment="1">
      <alignment horizontal="center"/>
    </xf>
    <xf numFmtId="0" fontId="16" fillId="16" borderId="0" xfId="0" applyFont="1" applyFill="1" applyAlignment="1">
      <alignment horizontal="center"/>
    </xf>
    <xf numFmtId="0" fontId="16" fillId="17" borderId="0" xfId="0" applyFont="1" applyFill="1" applyAlignment="1">
      <alignment horizontal="center"/>
    </xf>
    <xf numFmtId="0" fontId="16" fillId="17" borderId="5" xfId="0" applyFont="1" applyFill="1" applyBorder="1" applyAlignment="1">
      <alignment horizontal="center"/>
    </xf>
    <xf numFmtId="0" fontId="15" fillId="17" borderId="5" xfId="0" applyFont="1" applyFill="1" applyBorder="1" applyAlignment="1">
      <alignment horizontal="center"/>
    </xf>
    <xf numFmtId="1" fontId="15" fillId="16" borderId="0" xfId="1" applyNumberFormat="1" applyFont="1" applyFill="1" applyBorder="1" applyAlignment="1">
      <alignment horizontal="center"/>
    </xf>
    <xf numFmtId="0" fontId="15" fillId="16" borderId="0" xfId="0" quotePrefix="1" applyFont="1" applyFill="1" applyAlignment="1">
      <alignment horizontal="center"/>
    </xf>
    <xf numFmtId="0" fontId="16" fillId="16" borderId="7" xfId="0" applyFont="1" applyFill="1" applyBorder="1" applyAlignment="1">
      <alignment horizontal="center"/>
    </xf>
    <xf numFmtId="9" fontId="15" fillId="17" borderId="7" xfId="1" applyFont="1" applyFill="1" applyBorder="1" applyAlignment="1">
      <alignment horizontal="center"/>
    </xf>
    <xf numFmtId="0" fontId="15" fillId="16" borderId="7" xfId="0" applyFont="1" applyFill="1" applyBorder="1" applyAlignment="1">
      <alignment horizontal="center"/>
    </xf>
    <xf numFmtId="1" fontId="15" fillId="16" borderId="7" xfId="1" applyNumberFormat="1" applyFont="1" applyFill="1" applyBorder="1" applyAlignment="1">
      <alignment horizontal="center"/>
    </xf>
    <xf numFmtId="9" fontId="15" fillId="17" borderId="8" xfId="1" applyFont="1" applyFill="1" applyBorder="1" applyAlignment="1">
      <alignment horizontal="center"/>
    </xf>
    <xf numFmtId="1" fontId="15" fillId="16" borderId="0" xfId="0" applyNumberFormat="1" applyFont="1" applyFill="1" applyAlignment="1">
      <alignment horizontal="center"/>
    </xf>
    <xf numFmtId="9" fontId="15" fillId="10" borderId="0" xfId="1" applyFont="1" applyFill="1" applyAlignment="1">
      <alignment horizontal="center"/>
    </xf>
    <xf numFmtId="0" fontId="20" fillId="0" borderId="0" xfId="0" applyFont="1"/>
    <xf numFmtId="0" fontId="21" fillId="0" borderId="0" xfId="0" applyFont="1"/>
    <xf numFmtId="0" fontId="14" fillId="3" borderId="0" xfId="0" applyFont="1" applyFill="1" applyAlignment="1">
      <alignment horizontal="center"/>
    </xf>
    <xf numFmtId="0" fontId="15" fillId="3" borderId="0" xfId="0" applyFont="1" applyFill="1" applyAlignment="1">
      <alignment horizontal="center"/>
    </xf>
    <xf numFmtId="9" fontId="15" fillId="3" borderId="0" xfId="1" applyFont="1" applyFill="1" applyBorder="1" applyAlignment="1">
      <alignment horizontal="center"/>
    </xf>
    <xf numFmtId="0" fontId="16" fillId="3" borderId="0" xfId="0" applyFont="1" applyFill="1" applyAlignment="1">
      <alignment horizontal="center"/>
    </xf>
    <xf numFmtId="0" fontId="22" fillId="0" borderId="0" xfId="0" applyFont="1"/>
    <xf numFmtId="0" fontId="20" fillId="3" borderId="0" xfId="0" applyFont="1" applyFill="1" applyAlignment="1">
      <alignment horizontal="left"/>
    </xf>
    <xf numFmtId="0" fontId="21" fillId="3" borderId="0" xfId="0" applyFont="1" applyFill="1" applyAlignment="1">
      <alignment horizontal="center"/>
    </xf>
    <xf numFmtId="0" fontId="21" fillId="0" borderId="0" xfId="0" applyFont="1" applyAlignment="1">
      <alignment horizontal="center"/>
    </xf>
    <xf numFmtId="0" fontId="21" fillId="3" borderId="0" xfId="0" applyFont="1" applyFill="1"/>
    <xf numFmtId="0" fontId="0" fillId="0" borderId="17" xfId="0" applyBorder="1"/>
    <xf numFmtId="0" fontId="0" fillId="12" borderId="17" xfId="0" applyFill="1" applyBorder="1"/>
    <xf numFmtId="0" fontId="0" fillId="12" borderId="17" xfId="0" applyFill="1" applyBorder="1" applyAlignment="1">
      <alignment horizontal="center"/>
    </xf>
    <xf numFmtId="0" fontId="0" fillId="0" borderId="17" xfId="0" applyBorder="1" applyAlignment="1">
      <alignment horizontal="center"/>
    </xf>
    <xf numFmtId="1" fontId="0" fillId="0" borderId="17" xfId="0" applyNumberFormat="1" applyBorder="1" applyAlignment="1">
      <alignment horizontal="center"/>
    </xf>
    <xf numFmtId="10" fontId="0" fillId="0" borderId="17" xfId="1" applyNumberFormat="1" applyFont="1" applyBorder="1" applyAlignment="1">
      <alignment horizontal="center"/>
    </xf>
    <xf numFmtId="0" fontId="20" fillId="0" borderId="0" xfId="0" applyFont="1" applyAlignment="1">
      <alignment horizontal="left"/>
    </xf>
    <xf numFmtId="0" fontId="6" fillId="0" borderId="0" xfId="0" applyFont="1"/>
    <xf numFmtId="0" fontId="2" fillId="2" borderId="0" xfId="0" applyFont="1" applyFill="1" applyAlignment="1">
      <alignment horizontal="center" vertical="center" wrapText="1"/>
    </xf>
    <xf numFmtId="0" fontId="2" fillId="2" borderId="0" xfId="0" applyFont="1" applyFill="1" applyAlignment="1">
      <alignment horizontal="center" vertical="center"/>
    </xf>
    <xf numFmtId="0" fontId="0" fillId="2" borderId="7" xfId="0" applyFill="1" applyBorder="1" applyAlignment="1">
      <alignment horizontal="center"/>
    </xf>
    <xf numFmtId="9" fontId="0" fillId="2" borderId="7" xfId="1" applyFont="1" applyFill="1" applyBorder="1" applyAlignment="1">
      <alignment horizontal="center"/>
    </xf>
    <xf numFmtId="9" fontId="0" fillId="3" borderId="7" xfId="1" applyFont="1" applyFill="1" applyBorder="1" applyAlignment="1">
      <alignment horizontal="center"/>
    </xf>
    <xf numFmtId="9" fontId="0" fillId="3" borderId="7" xfId="0" applyNumberFormat="1" applyFill="1" applyBorder="1" applyAlignment="1">
      <alignment horizontal="center"/>
    </xf>
    <xf numFmtId="9" fontId="0" fillId="8" borderId="7" xfId="1" quotePrefix="1" applyFont="1" applyFill="1" applyBorder="1" applyAlignment="1">
      <alignment horizontal="center"/>
    </xf>
    <xf numFmtId="164" fontId="2" fillId="8" borderId="5" xfId="0" applyNumberFormat="1" applyFont="1" applyFill="1" applyBorder="1" applyAlignment="1">
      <alignment horizontal="center" vertical="center" wrapText="1"/>
    </xf>
    <xf numFmtId="1" fontId="0" fillId="8" borderId="8" xfId="0" quotePrefix="1" applyNumberFormat="1" applyFill="1" applyBorder="1" applyAlignment="1">
      <alignment horizontal="center"/>
    </xf>
    <xf numFmtId="0" fontId="9" fillId="0" borderId="0" xfId="0" applyFont="1"/>
    <xf numFmtId="0" fontId="6" fillId="4" borderId="0" xfId="0" applyFont="1" applyFill="1" applyAlignment="1">
      <alignment horizontal="center"/>
    </xf>
    <xf numFmtId="0" fontId="0" fillId="0" borderId="0" xfId="0" applyAlignment="1">
      <alignment horizontal="center"/>
    </xf>
    <xf numFmtId="0" fontId="0" fillId="12" borderId="0" xfId="0" applyFill="1" applyAlignment="1">
      <alignment horizontal="center"/>
    </xf>
    <xf numFmtId="0" fontId="0" fillId="11" borderId="0" xfId="0" applyFill="1" applyAlignment="1">
      <alignment horizontal="center"/>
    </xf>
    <xf numFmtId="0" fontId="0" fillId="3" borderId="1" xfId="0" applyFill="1" applyBorder="1" applyAlignment="1">
      <alignment horizontal="center"/>
    </xf>
    <xf numFmtId="0" fontId="0" fillId="3" borderId="3" xfId="0" applyFill="1" applyBorder="1" applyAlignment="1">
      <alignment horizontal="center"/>
    </xf>
    <xf numFmtId="0" fontId="2" fillId="2" borderId="9" xfId="0" applyFont="1" applyFill="1" applyBorder="1" applyAlignment="1">
      <alignment horizontal="center"/>
    </xf>
    <xf numFmtId="0" fontId="2" fillId="2" borderId="10" xfId="0" applyFont="1" applyFill="1" applyBorder="1" applyAlignment="1">
      <alignment horizontal="center"/>
    </xf>
    <xf numFmtId="0" fontId="2" fillId="2" borderId="11" xfId="0" applyFont="1" applyFill="1" applyBorder="1" applyAlignment="1">
      <alignment horizontal="center"/>
    </xf>
    <xf numFmtId="0" fontId="2" fillId="3" borderId="10" xfId="0" applyFont="1" applyFill="1" applyBorder="1" applyAlignment="1">
      <alignment horizontal="center" vertical="center"/>
    </xf>
    <xf numFmtId="0" fontId="2" fillId="3" borderId="0" xfId="0" applyFont="1" applyFill="1" applyAlignment="1">
      <alignment horizontal="center" vertical="center"/>
    </xf>
    <xf numFmtId="0" fontId="2" fillId="8" borderId="10" xfId="0" applyFont="1" applyFill="1" applyBorder="1" applyAlignment="1">
      <alignment horizontal="center" vertical="center"/>
    </xf>
    <xf numFmtId="0" fontId="2" fillId="8" borderId="0" xfId="0" applyFont="1" applyFill="1" applyAlignment="1">
      <alignment horizontal="center" vertical="center"/>
    </xf>
    <xf numFmtId="0" fontId="2" fillId="2" borderId="1" xfId="0" applyFont="1" applyFill="1" applyBorder="1" applyAlignment="1">
      <alignment horizontal="center"/>
    </xf>
    <xf numFmtId="0" fontId="2" fillId="2" borderId="2" xfId="0" applyFont="1" applyFill="1" applyBorder="1" applyAlignment="1">
      <alignment horizontal="center"/>
    </xf>
    <xf numFmtId="0" fontId="2" fillId="2" borderId="3" xfId="0" applyFont="1" applyFill="1" applyBorder="1" applyAlignment="1">
      <alignment horizontal="center"/>
    </xf>
    <xf numFmtId="0" fontId="2" fillId="3" borderId="4" xfId="0" applyFont="1" applyFill="1" applyBorder="1" applyAlignment="1">
      <alignment horizontal="center" vertical="center"/>
    </xf>
    <xf numFmtId="0" fontId="0" fillId="3" borderId="4" xfId="0" applyFill="1" applyBorder="1"/>
    <xf numFmtId="0" fontId="0" fillId="3" borderId="0" xfId="0" applyFill="1"/>
    <xf numFmtId="0" fontId="2" fillId="8" borderId="11" xfId="0" applyFont="1" applyFill="1" applyBorder="1" applyAlignment="1">
      <alignment horizontal="center" vertical="center" wrapText="1"/>
    </xf>
    <xf numFmtId="0" fontId="2" fillId="8" borderId="5" xfId="0" applyFont="1" applyFill="1" applyBorder="1" applyAlignment="1">
      <alignment horizontal="center" vertical="center" wrapText="1"/>
    </xf>
    <xf numFmtId="0" fontId="10" fillId="7" borderId="9" xfId="0" applyFont="1" applyFill="1" applyBorder="1" applyAlignment="1">
      <alignment horizontal="center"/>
    </xf>
    <xf numFmtId="0" fontId="10" fillId="7" borderId="11" xfId="0" applyFont="1" applyFill="1" applyBorder="1" applyAlignment="1">
      <alignment horizontal="center"/>
    </xf>
    <xf numFmtId="0" fontId="0" fillId="3" borderId="6" xfId="0" applyFill="1" applyBorder="1"/>
    <xf numFmtId="0" fontId="0" fillId="3" borderId="7" xfId="0" applyFill="1" applyBorder="1"/>
    <xf numFmtId="0" fontId="0" fillId="3" borderId="0" xfId="0" applyFill="1" applyAlignment="1">
      <alignment horizontal="center"/>
    </xf>
    <xf numFmtId="0" fontId="0" fillId="8" borderId="0" xfId="0" applyFill="1" applyAlignment="1">
      <alignment horizontal="center"/>
    </xf>
    <xf numFmtId="0" fontId="2" fillId="7" borderId="1" xfId="0" applyFont="1" applyFill="1" applyBorder="1" applyAlignment="1">
      <alignment horizontal="center"/>
    </xf>
    <xf numFmtId="0" fontId="2" fillId="7" borderId="2" xfId="0" applyFont="1" applyFill="1" applyBorder="1" applyAlignment="1">
      <alignment horizontal="center"/>
    </xf>
    <xf numFmtId="0" fontId="2" fillId="7" borderId="3" xfId="0" applyFont="1" applyFill="1" applyBorder="1" applyAlignment="1">
      <alignment horizontal="center"/>
    </xf>
    <xf numFmtId="0" fontId="14" fillId="9" borderId="1" xfId="0" applyFont="1" applyFill="1" applyBorder="1" applyAlignment="1">
      <alignment horizontal="center"/>
    </xf>
    <xf numFmtId="0" fontId="14" fillId="9" borderId="2" xfId="0" applyFont="1" applyFill="1" applyBorder="1" applyAlignment="1">
      <alignment horizontal="center"/>
    </xf>
    <xf numFmtId="0" fontId="14" fillId="9" borderId="3" xfId="0" applyFont="1" applyFill="1" applyBorder="1" applyAlignment="1">
      <alignment horizontal="center"/>
    </xf>
    <xf numFmtId="0" fontId="14" fillId="14" borderId="0" xfId="0" applyFont="1" applyFill="1" applyAlignment="1">
      <alignment horizontal="center"/>
    </xf>
    <xf numFmtId="0" fontId="14" fillId="14" borderId="5" xfId="0" applyFont="1" applyFill="1" applyBorder="1" applyAlignment="1">
      <alignment horizontal="center"/>
    </xf>
    <xf numFmtId="164" fontId="2" fillId="8" borderId="10" xfId="0" applyNumberFormat="1" applyFont="1" applyFill="1" applyBorder="1" applyAlignment="1">
      <alignment horizontal="center" vertical="center" wrapText="1"/>
    </xf>
    <xf numFmtId="164" fontId="2" fillId="8" borderId="0" xfId="0" applyNumberFormat="1" applyFont="1" applyFill="1" applyAlignment="1">
      <alignment horizontal="center" vertical="center" wrapText="1"/>
    </xf>
    <xf numFmtId="0" fontId="2" fillId="3" borderId="10" xfId="0" applyFont="1" applyFill="1" applyBorder="1" applyAlignment="1">
      <alignment horizontal="center" vertical="center" wrapText="1"/>
    </xf>
    <xf numFmtId="0" fontId="2" fillId="3" borderId="0" xfId="0" applyFont="1" applyFill="1" applyAlignment="1">
      <alignment horizontal="center" vertical="center" wrapText="1"/>
    </xf>
    <xf numFmtId="0" fontId="2" fillId="2" borderId="10" xfId="0" applyFont="1" applyFill="1" applyBorder="1" applyAlignment="1">
      <alignment horizontal="center" vertical="center" wrapText="1"/>
    </xf>
    <xf numFmtId="0" fontId="2" fillId="2" borderId="0" xfId="0" applyFont="1" applyFill="1" applyAlignment="1">
      <alignment horizontal="center" vertical="center" wrapText="1"/>
    </xf>
    <xf numFmtId="164" fontId="2" fillId="3" borderId="10" xfId="0" applyNumberFormat="1" applyFont="1" applyFill="1" applyBorder="1" applyAlignment="1">
      <alignment horizontal="center" vertical="center" wrapText="1"/>
    </xf>
    <xf numFmtId="164" fontId="2" fillId="3" borderId="0" xfId="0" applyNumberFormat="1" applyFont="1" applyFill="1" applyAlignment="1">
      <alignment horizontal="center" vertical="center" wrapText="1"/>
    </xf>
    <xf numFmtId="164" fontId="2" fillId="8" borderId="11" xfId="0" applyNumberFormat="1" applyFont="1" applyFill="1" applyBorder="1" applyAlignment="1">
      <alignment horizontal="center" vertical="center" wrapText="1"/>
    </xf>
    <xf numFmtId="164" fontId="2" fillId="8" borderId="5" xfId="0" applyNumberFormat="1" applyFont="1" applyFill="1" applyBorder="1" applyAlignment="1">
      <alignment horizontal="center" vertical="center" wrapText="1"/>
    </xf>
    <xf numFmtId="0" fontId="2" fillId="3" borderId="9" xfId="0" applyFont="1" applyFill="1" applyBorder="1" applyAlignment="1">
      <alignment horizontal="center" vertical="center" wrapText="1"/>
    </xf>
    <xf numFmtId="0" fontId="2" fillId="3" borderId="4" xfId="0" applyFont="1" applyFill="1" applyBorder="1" applyAlignment="1">
      <alignment horizontal="center" vertical="center" wrapText="1"/>
    </xf>
    <xf numFmtId="164" fontId="8" fillId="3" borderId="0" xfId="0" applyNumberFormat="1" applyFont="1" applyFill="1" applyAlignment="1">
      <alignment horizontal="center" vertical="center" wrapText="1"/>
    </xf>
    <xf numFmtId="164" fontId="8" fillId="3" borderId="0" xfId="0" applyNumberFormat="1" applyFont="1" applyFill="1" applyAlignment="1">
      <alignment horizontal="center" vertical="center"/>
    </xf>
    <xf numFmtId="164" fontId="8" fillId="3" borderId="5" xfId="0" applyNumberFormat="1" applyFont="1" applyFill="1" applyBorder="1" applyAlignment="1">
      <alignment horizontal="center" vertical="center" wrapText="1"/>
    </xf>
    <xf numFmtId="164" fontId="8" fillId="3" borderId="5" xfId="0" applyNumberFormat="1" applyFont="1" applyFill="1" applyBorder="1" applyAlignment="1">
      <alignment horizontal="center" vertical="center"/>
    </xf>
  </cellXfs>
  <cellStyles count="2">
    <cellStyle name="Normal" xfId="0" builtinId="0"/>
    <cellStyle name="Percent" xfId="1" builtinId="5"/>
  </cellStyles>
  <dxfs count="6">
    <dxf>
      <font>
        <color theme="4" tint="0.79998168889431442"/>
      </font>
    </dxf>
    <dxf>
      <font>
        <color theme="4" tint="0.79998168889431442"/>
      </font>
    </dxf>
    <dxf>
      <alignment wrapText="1" readingOrder="0"/>
    </dxf>
    <dxf>
      <alignment wrapText="1" readingOrder="0"/>
    </dxf>
    <dxf>
      <font>
        <color theme="0"/>
      </font>
    </dxf>
    <dxf>
      <font>
        <color theme="0"/>
      </font>
    </dxf>
  </dxfs>
  <tableStyles count="0" defaultTableStyle="TableStyleMedium2" defaultPivotStyle="PivotStyleLight16"/>
  <colors>
    <mruColors>
      <color rgb="FF00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pivotCacheDefinition" Target="pivotCache/pivotCacheDefinition4.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3.xml"/><Relationship Id="rId2" Type="http://schemas.openxmlformats.org/officeDocument/2006/relationships/worksheet" Target="worksheets/sheet2.xml"/><Relationship Id="rId16" Type="http://schemas.openxmlformats.org/officeDocument/2006/relationships/pivotCacheDefinition" Target="pivotCache/pivotCacheDefinition2.xml"/><Relationship Id="rId20" Type="http://schemas.openxmlformats.org/officeDocument/2006/relationships/connections" Target="connection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drawings/drawing1.xml><?xml version="1.0" encoding="utf-8"?>
<xdr:wsDr xmlns:xdr="http://schemas.openxmlformats.org/drawingml/2006/spreadsheetDrawing" xmlns:a="http://schemas.openxmlformats.org/drawingml/2006/main">
  <xdr:twoCellAnchor>
    <xdr:from>
      <xdr:col>8</xdr:col>
      <xdr:colOff>605790</xdr:colOff>
      <xdr:row>11</xdr:row>
      <xdr:rowOff>0</xdr:rowOff>
    </xdr:from>
    <xdr:to>
      <xdr:col>8</xdr:col>
      <xdr:colOff>605790</xdr:colOff>
      <xdr:row>13</xdr:row>
      <xdr:rowOff>0</xdr:rowOff>
    </xdr:to>
    <xdr:cxnSp macro="">
      <xdr:nvCxnSpPr>
        <xdr:cNvPr id="94" name="Straight Connector 93">
          <a:extLst>
            <a:ext uri="{FF2B5EF4-FFF2-40B4-BE49-F238E27FC236}">
              <a16:creationId xmlns:a16="http://schemas.microsoft.com/office/drawing/2014/main" id="{F152D187-3E38-52C1-890A-F3890AF0B122}"/>
            </a:ext>
          </a:extLst>
        </xdr:cNvPr>
        <xdr:cNvCxnSpPr/>
      </xdr:nvCxnSpPr>
      <xdr:spPr>
        <a:xfrm>
          <a:off x="6351270" y="1645920"/>
          <a:ext cx="0" cy="36576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601980</xdr:colOff>
      <xdr:row>12</xdr:row>
      <xdr:rowOff>179070</xdr:rowOff>
    </xdr:from>
    <xdr:to>
      <xdr:col>11</xdr:col>
      <xdr:colOff>11430</xdr:colOff>
      <xdr:row>12</xdr:row>
      <xdr:rowOff>179070</xdr:rowOff>
    </xdr:to>
    <xdr:cxnSp macro="">
      <xdr:nvCxnSpPr>
        <xdr:cNvPr id="99" name="Straight Connector 98">
          <a:extLst>
            <a:ext uri="{FF2B5EF4-FFF2-40B4-BE49-F238E27FC236}">
              <a16:creationId xmlns:a16="http://schemas.microsoft.com/office/drawing/2014/main" id="{FF8914BC-99E1-1592-40AE-C35362F7FE40}"/>
            </a:ext>
          </a:extLst>
        </xdr:cNvPr>
        <xdr:cNvCxnSpPr/>
      </xdr:nvCxnSpPr>
      <xdr:spPr>
        <a:xfrm>
          <a:off x="6347460" y="2007870"/>
          <a:ext cx="244221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0</xdr:colOff>
      <xdr:row>4</xdr:row>
      <xdr:rowOff>0</xdr:rowOff>
    </xdr:from>
    <xdr:to>
      <xdr:col>9</xdr:col>
      <xdr:colOff>0</xdr:colOff>
      <xdr:row>6</xdr:row>
      <xdr:rowOff>0</xdr:rowOff>
    </xdr:to>
    <xdr:cxnSp macro="">
      <xdr:nvCxnSpPr>
        <xdr:cNvPr id="103" name="Straight Connector 102">
          <a:extLst>
            <a:ext uri="{FF2B5EF4-FFF2-40B4-BE49-F238E27FC236}">
              <a16:creationId xmlns:a16="http://schemas.microsoft.com/office/drawing/2014/main" id="{F0E72B6E-A1EE-74AA-F788-54FA5BA0D52F}"/>
            </a:ext>
          </a:extLst>
        </xdr:cNvPr>
        <xdr:cNvCxnSpPr/>
      </xdr:nvCxnSpPr>
      <xdr:spPr>
        <a:xfrm>
          <a:off x="6355080" y="731520"/>
          <a:ext cx="0" cy="36576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0</xdr:colOff>
      <xdr:row>5</xdr:row>
      <xdr:rowOff>179070</xdr:rowOff>
    </xdr:from>
    <xdr:to>
      <xdr:col>11</xdr:col>
      <xdr:colOff>0</xdr:colOff>
      <xdr:row>5</xdr:row>
      <xdr:rowOff>179070</xdr:rowOff>
    </xdr:to>
    <xdr:cxnSp macro="">
      <xdr:nvCxnSpPr>
        <xdr:cNvPr id="105" name="Straight Connector 104">
          <a:extLst>
            <a:ext uri="{FF2B5EF4-FFF2-40B4-BE49-F238E27FC236}">
              <a16:creationId xmlns:a16="http://schemas.microsoft.com/office/drawing/2014/main" id="{C2F28043-7E5B-B79C-ED97-DA654F3A3168}"/>
            </a:ext>
          </a:extLst>
        </xdr:cNvPr>
        <xdr:cNvCxnSpPr/>
      </xdr:nvCxnSpPr>
      <xdr:spPr>
        <a:xfrm>
          <a:off x="6355080" y="1093470"/>
          <a:ext cx="242316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0</xdr:colOff>
      <xdr:row>16</xdr:row>
      <xdr:rowOff>3810</xdr:rowOff>
    </xdr:from>
    <xdr:to>
      <xdr:col>9</xdr:col>
      <xdr:colOff>0</xdr:colOff>
      <xdr:row>18</xdr:row>
      <xdr:rowOff>3810</xdr:rowOff>
    </xdr:to>
    <xdr:cxnSp macro="">
      <xdr:nvCxnSpPr>
        <xdr:cNvPr id="127" name="Straight Connector 126">
          <a:extLst>
            <a:ext uri="{FF2B5EF4-FFF2-40B4-BE49-F238E27FC236}">
              <a16:creationId xmlns:a16="http://schemas.microsoft.com/office/drawing/2014/main" id="{54D58D6C-E6E6-E16C-361C-1967BB9E4553}"/>
            </a:ext>
          </a:extLst>
        </xdr:cNvPr>
        <xdr:cNvCxnSpPr/>
      </xdr:nvCxnSpPr>
      <xdr:spPr>
        <a:xfrm>
          <a:off x="6355080" y="2564130"/>
          <a:ext cx="0" cy="36576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601980</xdr:colOff>
      <xdr:row>18</xdr:row>
      <xdr:rowOff>3810</xdr:rowOff>
    </xdr:from>
    <xdr:to>
      <xdr:col>11</xdr:col>
      <xdr:colOff>3810</xdr:colOff>
      <xdr:row>18</xdr:row>
      <xdr:rowOff>3810</xdr:rowOff>
    </xdr:to>
    <xdr:cxnSp macro="">
      <xdr:nvCxnSpPr>
        <xdr:cNvPr id="3074" name="Straight Connector 3073">
          <a:extLst>
            <a:ext uri="{FF2B5EF4-FFF2-40B4-BE49-F238E27FC236}">
              <a16:creationId xmlns:a16="http://schemas.microsoft.com/office/drawing/2014/main" id="{90AF4127-B447-3B3C-1E52-BC08AC323CC1}"/>
            </a:ext>
          </a:extLst>
        </xdr:cNvPr>
        <xdr:cNvCxnSpPr/>
      </xdr:nvCxnSpPr>
      <xdr:spPr>
        <a:xfrm>
          <a:off x="6347460" y="2929890"/>
          <a:ext cx="243459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0</xdr:colOff>
      <xdr:row>16</xdr:row>
      <xdr:rowOff>0</xdr:rowOff>
    </xdr:from>
    <xdr:to>
      <xdr:col>11</xdr:col>
      <xdr:colOff>0</xdr:colOff>
      <xdr:row>18</xdr:row>
      <xdr:rowOff>11430</xdr:rowOff>
    </xdr:to>
    <xdr:cxnSp macro="">
      <xdr:nvCxnSpPr>
        <xdr:cNvPr id="3076" name="Straight Connector 3075">
          <a:extLst>
            <a:ext uri="{FF2B5EF4-FFF2-40B4-BE49-F238E27FC236}">
              <a16:creationId xmlns:a16="http://schemas.microsoft.com/office/drawing/2014/main" id="{46DB30DC-C55B-81FB-21BC-088EF3AC9F63}"/>
            </a:ext>
          </a:extLst>
        </xdr:cNvPr>
        <xdr:cNvCxnSpPr/>
      </xdr:nvCxnSpPr>
      <xdr:spPr>
        <a:xfrm>
          <a:off x="8778240" y="2560320"/>
          <a:ext cx="0" cy="37719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0</xdr:colOff>
      <xdr:row>16</xdr:row>
      <xdr:rowOff>3810</xdr:rowOff>
    </xdr:from>
    <xdr:to>
      <xdr:col>11</xdr:col>
      <xdr:colOff>0</xdr:colOff>
      <xdr:row>16</xdr:row>
      <xdr:rowOff>3810</xdr:rowOff>
    </xdr:to>
    <xdr:cxnSp macro="">
      <xdr:nvCxnSpPr>
        <xdr:cNvPr id="3078" name="Straight Connector 3077">
          <a:extLst>
            <a:ext uri="{FF2B5EF4-FFF2-40B4-BE49-F238E27FC236}">
              <a16:creationId xmlns:a16="http://schemas.microsoft.com/office/drawing/2014/main" id="{21A9BBB6-4101-D653-F543-138262FBE66E}"/>
            </a:ext>
          </a:extLst>
        </xdr:cNvPr>
        <xdr:cNvCxnSpPr/>
      </xdr:nvCxnSpPr>
      <xdr:spPr>
        <a:xfrm>
          <a:off x="6355080" y="2564130"/>
          <a:ext cx="242316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601980</xdr:colOff>
      <xdr:row>21</xdr:row>
      <xdr:rowOff>0</xdr:rowOff>
    </xdr:from>
    <xdr:to>
      <xdr:col>10</xdr:col>
      <xdr:colOff>1592580</xdr:colOff>
      <xdr:row>21</xdr:row>
      <xdr:rowOff>0</xdr:rowOff>
    </xdr:to>
    <xdr:cxnSp macro="">
      <xdr:nvCxnSpPr>
        <xdr:cNvPr id="3080" name="Straight Connector 3079">
          <a:extLst>
            <a:ext uri="{FF2B5EF4-FFF2-40B4-BE49-F238E27FC236}">
              <a16:creationId xmlns:a16="http://schemas.microsoft.com/office/drawing/2014/main" id="{4C742730-36A2-8C65-9235-C5AC6AC61A9A}"/>
            </a:ext>
          </a:extLst>
        </xdr:cNvPr>
        <xdr:cNvCxnSpPr/>
      </xdr:nvCxnSpPr>
      <xdr:spPr>
        <a:xfrm>
          <a:off x="6347460" y="3840480"/>
          <a:ext cx="352044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0</xdr:colOff>
      <xdr:row>4</xdr:row>
      <xdr:rowOff>181707</xdr:rowOff>
    </xdr:from>
    <xdr:to>
      <xdr:col>13</xdr:col>
      <xdr:colOff>0</xdr:colOff>
      <xdr:row>12</xdr:row>
      <xdr:rowOff>0</xdr:rowOff>
    </xdr:to>
    <xdr:cxnSp macro="">
      <xdr:nvCxnSpPr>
        <xdr:cNvPr id="3100" name="Straight Connector 3099">
          <a:extLst>
            <a:ext uri="{FF2B5EF4-FFF2-40B4-BE49-F238E27FC236}">
              <a16:creationId xmlns:a16="http://schemas.microsoft.com/office/drawing/2014/main" id="{2EC90715-7F8F-72A0-C2F8-F232E4164749}"/>
            </a:ext>
          </a:extLst>
        </xdr:cNvPr>
        <xdr:cNvCxnSpPr/>
      </xdr:nvCxnSpPr>
      <xdr:spPr>
        <a:xfrm>
          <a:off x="9993923" y="908538"/>
          <a:ext cx="0" cy="1271954"/>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0</xdr:colOff>
      <xdr:row>12</xdr:row>
      <xdr:rowOff>0</xdr:rowOff>
    </xdr:from>
    <xdr:to>
      <xdr:col>14</xdr:col>
      <xdr:colOff>0</xdr:colOff>
      <xdr:row>12</xdr:row>
      <xdr:rowOff>0</xdr:rowOff>
    </xdr:to>
    <xdr:cxnSp macro="">
      <xdr:nvCxnSpPr>
        <xdr:cNvPr id="3102" name="Straight Connector 3101">
          <a:extLst>
            <a:ext uri="{FF2B5EF4-FFF2-40B4-BE49-F238E27FC236}">
              <a16:creationId xmlns:a16="http://schemas.microsoft.com/office/drawing/2014/main" id="{A59D5F01-82CA-4499-970B-EA1578B28BDB}"/>
            </a:ext>
          </a:extLst>
        </xdr:cNvPr>
        <xdr:cNvCxnSpPr/>
      </xdr:nvCxnSpPr>
      <xdr:spPr>
        <a:xfrm>
          <a:off x="9997440" y="2194560"/>
          <a:ext cx="257556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0</xdr:colOff>
      <xdr:row>4</xdr:row>
      <xdr:rowOff>181707</xdr:rowOff>
    </xdr:from>
    <xdr:to>
      <xdr:col>14</xdr:col>
      <xdr:colOff>0</xdr:colOff>
      <xdr:row>4</xdr:row>
      <xdr:rowOff>181707</xdr:rowOff>
    </xdr:to>
    <xdr:cxnSp macro="">
      <xdr:nvCxnSpPr>
        <xdr:cNvPr id="3104" name="Straight Connector 3103">
          <a:extLst>
            <a:ext uri="{FF2B5EF4-FFF2-40B4-BE49-F238E27FC236}">
              <a16:creationId xmlns:a16="http://schemas.microsoft.com/office/drawing/2014/main" id="{7AA58621-77A7-DD21-0FA1-551244848476}"/>
            </a:ext>
          </a:extLst>
        </xdr:cNvPr>
        <xdr:cNvCxnSpPr/>
      </xdr:nvCxnSpPr>
      <xdr:spPr>
        <a:xfrm>
          <a:off x="9997440" y="913227"/>
          <a:ext cx="257556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14</xdr:col>
      <xdr:colOff>0</xdr:colOff>
      <xdr:row>4</xdr:row>
      <xdr:rowOff>181707</xdr:rowOff>
    </xdr:from>
    <xdr:to>
      <xdr:col>14</xdr:col>
      <xdr:colOff>0</xdr:colOff>
      <xdr:row>12</xdr:row>
      <xdr:rowOff>0</xdr:rowOff>
    </xdr:to>
    <xdr:cxnSp macro="">
      <xdr:nvCxnSpPr>
        <xdr:cNvPr id="3106" name="Straight Connector 3105">
          <a:extLst>
            <a:ext uri="{FF2B5EF4-FFF2-40B4-BE49-F238E27FC236}">
              <a16:creationId xmlns:a16="http://schemas.microsoft.com/office/drawing/2014/main" id="{F9D79D06-95F0-342A-9B49-6A0FBDE0135A}"/>
            </a:ext>
          </a:extLst>
        </xdr:cNvPr>
        <xdr:cNvCxnSpPr/>
      </xdr:nvCxnSpPr>
      <xdr:spPr>
        <a:xfrm>
          <a:off x="12573000" y="913227"/>
          <a:ext cx="0" cy="1281333"/>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3810</xdr:colOff>
      <xdr:row>21</xdr:row>
      <xdr:rowOff>0</xdr:rowOff>
    </xdr:from>
    <xdr:to>
      <xdr:col>9</xdr:col>
      <xdr:colOff>3810</xdr:colOff>
      <xdr:row>24</xdr:row>
      <xdr:rowOff>0</xdr:rowOff>
    </xdr:to>
    <xdr:cxnSp macro="">
      <xdr:nvCxnSpPr>
        <xdr:cNvPr id="3110" name="Straight Connector 3109">
          <a:extLst>
            <a:ext uri="{FF2B5EF4-FFF2-40B4-BE49-F238E27FC236}">
              <a16:creationId xmlns:a16="http://schemas.microsoft.com/office/drawing/2014/main" id="{F6D7F267-F84E-2F18-AD91-4753D9DB54C2}"/>
            </a:ext>
          </a:extLst>
        </xdr:cNvPr>
        <xdr:cNvCxnSpPr/>
      </xdr:nvCxnSpPr>
      <xdr:spPr>
        <a:xfrm>
          <a:off x="6358890" y="3840480"/>
          <a:ext cx="0" cy="54864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0</xdr:colOff>
      <xdr:row>24</xdr:row>
      <xdr:rowOff>0</xdr:rowOff>
    </xdr:from>
    <xdr:to>
      <xdr:col>11</xdr:col>
      <xdr:colOff>0</xdr:colOff>
      <xdr:row>24</xdr:row>
      <xdr:rowOff>0</xdr:rowOff>
    </xdr:to>
    <xdr:cxnSp macro="">
      <xdr:nvCxnSpPr>
        <xdr:cNvPr id="3113" name="Straight Connector 3112">
          <a:extLst>
            <a:ext uri="{FF2B5EF4-FFF2-40B4-BE49-F238E27FC236}">
              <a16:creationId xmlns:a16="http://schemas.microsoft.com/office/drawing/2014/main" id="{3705C93E-D3B2-F470-8755-341F4CF5F3FC}"/>
            </a:ext>
          </a:extLst>
        </xdr:cNvPr>
        <xdr:cNvCxnSpPr/>
      </xdr:nvCxnSpPr>
      <xdr:spPr>
        <a:xfrm>
          <a:off x="6355080" y="4389120"/>
          <a:ext cx="352044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0</xdr:colOff>
      <xdr:row>21</xdr:row>
      <xdr:rowOff>0</xdr:rowOff>
    </xdr:from>
    <xdr:to>
      <xdr:col>11</xdr:col>
      <xdr:colOff>0</xdr:colOff>
      <xdr:row>24</xdr:row>
      <xdr:rowOff>0</xdr:rowOff>
    </xdr:to>
    <xdr:cxnSp macro="">
      <xdr:nvCxnSpPr>
        <xdr:cNvPr id="3117" name="Straight Connector 3116">
          <a:extLst>
            <a:ext uri="{FF2B5EF4-FFF2-40B4-BE49-F238E27FC236}">
              <a16:creationId xmlns:a16="http://schemas.microsoft.com/office/drawing/2014/main" id="{1DF73485-8A5D-41DB-C686-BE804FB44D38}"/>
            </a:ext>
          </a:extLst>
        </xdr:cNvPr>
        <xdr:cNvCxnSpPr/>
      </xdr:nvCxnSpPr>
      <xdr:spPr>
        <a:xfrm>
          <a:off x="9875520" y="3840480"/>
          <a:ext cx="0" cy="54864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3810</xdr:colOff>
      <xdr:row>22</xdr:row>
      <xdr:rowOff>0</xdr:rowOff>
    </xdr:from>
    <xdr:to>
      <xdr:col>11</xdr:col>
      <xdr:colOff>0</xdr:colOff>
      <xdr:row>22</xdr:row>
      <xdr:rowOff>0</xdr:rowOff>
    </xdr:to>
    <xdr:cxnSp macro="">
      <xdr:nvCxnSpPr>
        <xdr:cNvPr id="3119" name="Straight Connector 3118">
          <a:extLst>
            <a:ext uri="{FF2B5EF4-FFF2-40B4-BE49-F238E27FC236}">
              <a16:creationId xmlns:a16="http://schemas.microsoft.com/office/drawing/2014/main" id="{11C75DE2-D1FF-5B91-434A-656C3717415E}"/>
            </a:ext>
          </a:extLst>
        </xdr:cNvPr>
        <xdr:cNvCxnSpPr/>
      </xdr:nvCxnSpPr>
      <xdr:spPr>
        <a:xfrm>
          <a:off x="6358890" y="4023360"/>
          <a:ext cx="351663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0</xdr:colOff>
      <xdr:row>23</xdr:row>
      <xdr:rowOff>0</xdr:rowOff>
    </xdr:from>
    <xdr:to>
      <xdr:col>11</xdr:col>
      <xdr:colOff>0</xdr:colOff>
      <xdr:row>23</xdr:row>
      <xdr:rowOff>0</xdr:rowOff>
    </xdr:to>
    <xdr:cxnSp macro="">
      <xdr:nvCxnSpPr>
        <xdr:cNvPr id="3121" name="Straight Connector 3120">
          <a:extLst>
            <a:ext uri="{FF2B5EF4-FFF2-40B4-BE49-F238E27FC236}">
              <a16:creationId xmlns:a16="http://schemas.microsoft.com/office/drawing/2014/main" id="{2DF32934-0694-72B1-C816-E8BE3ADE233E}"/>
            </a:ext>
          </a:extLst>
        </xdr:cNvPr>
        <xdr:cNvCxnSpPr/>
      </xdr:nvCxnSpPr>
      <xdr:spPr>
        <a:xfrm>
          <a:off x="6355080" y="4206240"/>
          <a:ext cx="352044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0</xdr:colOff>
      <xdr:row>22</xdr:row>
      <xdr:rowOff>0</xdr:rowOff>
    </xdr:from>
    <xdr:to>
      <xdr:col>10</xdr:col>
      <xdr:colOff>0</xdr:colOff>
      <xdr:row>24</xdr:row>
      <xdr:rowOff>0</xdr:rowOff>
    </xdr:to>
    <xdr:cxnSp macro="">
      <xdr:nvCxnSpPr>
        <xdr:cNvPr id="3123" name="Straight Connector 3122">
          <a:extLst>
            <a:ext uri="{FF2B5EF4-FFF2-40B4-BE49-F238E27FC236}">
              <a16:creationId xmlns:a16="http://schemas.microsoft.com/office/drawing/2014/main" id="{6BF2E135-7DBA-9868-A9A3-5E86C5EAB61B}"/>
            </a:ext>
          </a:extLst>
        </xdr:cNvPr>
        <xdr:cNvCxnSpPr/>
      </xdr:nvCxnSpPr>
      <xdr:spPr>
        <a:xfrm>
          <a:off x="8275320" y="4023360"/>
          <a:ext cx="0" cy="36576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0</xdr:colOff>
      <xdr:row>24</xdr:row>
      <xdr:rowOff>0</xdr:rowOff>
    </xdr:from>
    <xdr:to>
      <xdr:col>10</xdr:col>
      <xdr:colOff>0</xdr:colOff>
      <xdr:row>25</xdr:row>
      <xdr:rowOff>0</xdr:rowOff>
    </xdr:to>
    <xdr:cxnSp macro="">
      <xdr:nvCxnSpPr>
        <xdr:cNvPr id="3139" name="Straight Connector 3138">
          <a:extLst>
            <a:ext uri="{FF2B5EF4-FFF2-40B4-BE49-F238E27FC236}">
              <a16:creationId xmlns:a16="http://schemas.microsoft.com/office/drawing/2014/main" id="{41B5F64C-5E96-8C55-F0EB-B272FCD75B49}"/>
            </a:ext>
          </a:extLst>
        </xdr:cNvPr>
        <xdr:cNvCxnSpPr/>
      </xdr:nvCxnSpPr>
      <xdr:spPr>
        <a:xfrm>
          <a:off x="8275320" y="5120640"/>
          <a:ext cx="0" cy="36576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605790</xdr:colOff>
      <xdr:row>30</xdr:row>
      <xdr:rowOff>0</xdr:rowOff>
    </xdr:from>
    <xdr:to>
      <xdr:col>11</xdr:col>
      <xdr:colOff>0</xdr:colOff>
      <xdr:row>30</xdr:row>
      <xdr:rowOff>0</xdr:rowOff>
    </xdr:to>
    <xdr:cxnSp macro="">
      <xdr:nvCxnSpPr>
        <xdr:cNvPr id="3141" name="Straight Connector 3140">
          <a:extLst>
            <a:ext uri="{FF2B5EF4-FFF2-40B4-BE49-F238E27FC236}">
              <a16:creationId xmlns:a16="http://schemas.microsoft.com/office/drawing/2014/main" id="{FFE212C2-034C-D86A-BC81-3C55D85224E7}"/>
            </a:ext>
          </a:extLst>
        </xdr:cNvPr>
        <xdr:cNvCxnSpPr/>
      </xdr:nvCxnSpPr>
      <xdr:spPr>
        <a:xfrm>
          <a:off x="6351270" y="6400800"/>
          <a:ext cx="352425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0</xdr:colOff>
      <xdr:row>31</xdr:row>
      <xdr:rowOff>0</xdr:rowOff>
    </xdr:from>
    <xdr:to>
      <xdr:col>11</xdr:col>
      <xdr:colOff>0</xdr:colOff>
      <xdr:row>31</xdr:row>
      <xdr:rowOff>0</xdr:rowOff>
    </xdr:to>
    <xdr:cxnSp macro="">
      <xdr:nvCxnSpPr>
        <xdr:cNvPr id="3143" name="Straight Connector 3142">
          <a:extLst>
            <a:ext uri="{FF2B5EF4-FFF2-40B4-BE49-F238E27FC236}">
              <a16:creationId xmlns:a16="http://schemas.microsoft.com/office/drawing/2014/main" id="{8DF5DE1F-7ACB-2C2E-40BC-CFAD1C6BB7A0}"/>
            </a:ext>
          </a:extLst>
        </xdr:cNvPr>
        <xdr:cNvCxnSpPr/>
      </xdr:nvCxnSpPr>
      <xdr:spPr>
        <a:xfrm>
          <a:off x="6355080" y="6583680"/>
          <a:ext cx="352044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3810</xdr:colOff>
      <xdr:row>32</xdr:row>
      <xdr:rowOff>0</xdr:rowOff>
    </xdr:from>
    <xdr:to>
      <xdr:col>11</xdr:col>
      <xdr:colOff>0</xdr:colOff>
      <xdr:row>32</xdr:row>
      <xdr:rowOff>0</xdr:rowOff>
    </xdr:to>
    <xdr:cxnSp macro="">
      <xdr:nvCxnSpPr>
        <xdr:cNvPr id="3145" name="Straight Connector 3144">
          <a:extLst>
            <a:ext uri="{FF2B5EF4-FFF2-40B4-BE49-F238E27FC236}">
              <a16:creationId xmlns:a16="http://schemas.microsoft.com/office/drawing/2014/main" id="{10795F3C-3A10-425A-1C8A-4D550CBFBB5F}"/>
            </a:ext>
          </a:extLst>
        </xdr:cNvPr>
        <xdr:cNvCxnSpPr/>
      </xdr:nvCxnSpPr>
      <xdr:spPr>
        <a:xfrm>
          <a:off x="6358890" y="6766560"/>
          <a:ext cx="351663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0</xdr:colOff>
      <xdr:row>33</xdr:row>
      <xdr:rowOff>0</xdr:rowOff>
    </xdr:from>
    <xdr:to>
      <xdr:col>11</xdr:col>
      <xdr:colOff>0</xdr:colOff>
      <xdr:row>33</xdr:row>
      <xdr:rowOff>0</xdr:rowOff>
    </xdr:to>
    <xdr:cxnSp macro="">
      <xdr:nvCxnSpPr>
        <xdr:cNvPr id="3147" name="Straight Connector 3146">
          <a:extLst>
            <a:ext uri="{FF2B5EF4-FFF2-40B4-BE49-F238E27FC236}">
              <a16:creationId xmlns:a16="http://schemas.microsoft.com/office/drawing/2014/main" id="{8EADE39E-BCFB-C799-A976-813DE8E02162}"/>
            </a:ext>
          </a:extLst>
        </xdr:cNvPr>
        <xdr:cNvCxnSpPr/>
      </xdr:nvCxnSpPr>
      <xdr:spPr>
        <a:xfrm>
          <a:off x="6355080" y="6949440"/>
          <a:ext cx="352044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0</xdr:colOff>
      <xdr:row>31</xdr:row>
      <xdr:rowOff>0</xdr:rowOff>
    </xdr:from>
    <xdr:to>
      <xdr:col>10</xdr:col>
      <xdr:colOff>0</xdr:colOff>
      <xdr:row>33</xdr:row>
      <xdr:rowOff>0</xdr:rowOff>
    </xdr:to>
    <xdr:cxnSp macro="">
      <xdr:nvCxnSpPr>
        <xdr:cNvPr id="3149" name="Straight Connector 3148">
          <a:extLst>
            <a:ext uri="{FF2B5EF4-FFF2-40B4-BE49-F238E27FC236}">
              <a16:creationId xmlns:a16="http://schemas.microsoft.com/office/drawing/2014/main" id="{1B6E4958-76BC-86C2-6B38-1100E138BE08}"/>
            </a:ext>
          </a:extLst>
        </xdr:cNvPr>
        <xdr:cNvCxnSpPr/>
      </xdr:nvCxnSpPr>
      <xdr:spPr>
        <a:xfrm>
          <a:off x="8275320" y="6583680"/>
          <a:ext cx="0" cy="36576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3810</xdr:colOff>
      <xdr:row>30</xdr:row>
      <xdr:rowOff>0</xdr:rowOff>
    </xdr:from>
    <xdr:to>
      <xdr:col>11</xdr:col>
      <xdr:colOff>3810</xdr:colOff>
      <xdr:row>33</xdr:row>
      <xdr:rowOff>0</xdr:rowOff>
    </xdr:to>
    <xdr:cxnSp macro="">
      <xdr:nvCxnSpPr>
        <xdr:cNvPr id="3151" name="Straight Connector 3150">
          <a:extLst>
            <a:ext uri="{FF2B5EF4-FFF2-40B4-BE49-F238E27FC236}">
              <a16:creationId xmlns:a16="http://schemas.microsoft.com/office/drawing/2014/main" id="{ADB4E56A-E644-C61E-030B-DAFE4B78F657}"/>
            </a:ext>
          </a:extLst>
        </xdr:cNvPr>
        <xdr:cNvCxnSpPr/>
      </xdr:nvCxnSpPr>
      <xdr:spPr>
        <a:xfrm>
          <a:off x="9879330" y="6400800"/>
          <a:ext cx="0" cy="54864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0</xdr:colOff>
      <xdr:row>30</xdr:row>
      <xdr:rowOff>0</xdr:rowOff>
    </xdr:from>
    <xdr:to>
      <xdr:col>9</xdr:col>
      <xdr:colOff>0</xdr:colOff>
      <xdr:row>33</xdr:row>
      <xdr:rowOff>0</xdr:rowOff>
    </xdr:to>
    <xdr:cxnSp macro="">
      <xdr:nvCxnSpPr>
        <xdr:cNvPr id="3155" name="Straight Connector 3154">
          <a:extLst>
            <a:ext uri="{FF2B5EF4-FFF2-40B4-BE49-F238E27FC236}">
              <a16:creationId xmlns:a16="http://schemas.microsoft.com/office/drawing/2014/main" id="{3258A8E1-E92E-E300-50BC-324295AF96F7}"/>
            </a:ext>
          </a:extLst>
        </xdr:cNvPr>
        <xdr:cNvCxnSpPr/>
      </xdr:nvCxnSpPr>
      <xdr:spPr>
        <a:xfrm>
          <a:off x="6355080" y="6400800"/>
          <a:ext cx="0" cy="54864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0</xdr:colOff>
      <xdr:row>38</xdr:row>
      <xdr:rowOff>0</xdr:rowOff>
    </xdr:from>
    <xdr:to>
      <xdr:col>11</xdr:col>
      <xdr:colOff>0</xdr:colOff>
      <xdr:row>38</xdr:row>
      <xdr:rowOff>0</xdr:rowOff>
    </xdr:to>
    <xdr:cxnSp macro="">
      <xdr:nvCxnSpPr>
        <xdr:cNvPr id="3161" name="Straight Connector 3160">
          <a:extLst>
            <a:ext uri="{FF2B5EF4-FFF2-40B4-BE49-F238E27FC236}">
              <a16:creationId xmlns:a16="http://schemas.microsoft.com/office/drawing/2014/main" id="{17F53B36-FE74-E3A2-894E-3E5118D301F3}"/>
            </a:ext>
          </a:extLst>
        </xdr:cNvPr>
        <xdr:cNvCxnSpPr/>
      </xdr:nvCxnSpPr>
      <xdr:spPr>
        <a:xfrm>
          <a:off x="6355080" y="7863840"/>
          <a:ext cx="352044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3810</xdr:colOff>
      <xdr:row>36</xdr:row>
      <xdr:rowOff>0</xdr:rowOff>
    </xdr:from>
    <xdr:to>
      <xdr:col>11</xdr:col>
      <xdr:colOff>0</xdr:colOff>
      <xdr:row>36</xdr:row>
      <xdr:rowOff>0</xdr:rowOff>
    </xdr:to>
    <xdr:cxnSp macro="">
      <xdr:nvCxnSpPr>
        <xdr:cNvPr id="3163" name="Straight Connector 3162">
          <a:extLst>
            <a:ext uri="{FF2B5EF4-FFF2-40B4-BE49-F238E27FC236}">
              <a16:creationId xmlns:a16="http://schemas.microsoft.com/office/drawing/2014/main" id="{05A0D3BE-81B9-DE59-20A7-77C7400C231B}"/>
            </a:ext>
          </a:extLst>
        </xdr:cNvPr>
        <xdr:cNvCxnSpPr/>
      </xdr:nvCxnSpPr>
      <xdr:spPr>
        <a:xfrm>
          <a:off x="6358890" y="7498080"/>
          <a:ext cx="351663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3810</xdr:colOff>
      <xdr:row>37</xdr:row>
      <xdr:rowOff>0</xdr:rowOff>
    </xdr:from>
    <xdr:to>
      <xdr:col>11</xdr:col>
      <xdr:colOff>0</xdr:colOff>
      <xdr:row>37</xdr:row>
      <xdr:rowOff>0</xdr:rowOff>
    </xdr:to>
    <xdr:cxnSp macro="">
      <xdr:nvCxnSpPr>
        <xdr:cNvPr id="3165" name="Straight Connector 3164">
          <a:extLst>
            <a:ext uri="{FF2B5EF4-FFF2-40B4-BE49-F238E27FC236}">
              <a16:creationId xmlns:a16="http://schemas.microsoft.com/office/drawing/2014/main" id="{423637A8-8AFB-8AAF-656E-03FBE907199F}"/>
            </a:ext>
          </a:extLst>
        </xdr:cNvPr>
        <xdr:cNvCxnSpPr/>
      </xdr:nvCxnSpPr>
      <xdr:spPr>
        <a:xfrm>
          <a:off x="6358890" y="7680960"/>
          <a:ext cx="351663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0</xdr:colOff>
      <xdr:row>39</xdr:row>
      <xdr:rowOff>0</xdr:rowOff>
    </xdr:from>
    <xdr:to>
      <xdr:col>11</xdr:col>
      <xdr:colOff>0</xdr:colOff>
      <xdr:row>39</xdr:row>
      <xdr:rowOff>0</xdr:rowOff>
    </xdr:to>
    <xdr:cxnSp macro="">
      <xdr:nvCxnSpPr>
        <xdr:cNvPr id="3167" name="Straight Connector 3166">
          <a:extLst>
            <a:ext uri="{FF2B5EF4-FFF2-40B4-BE49-F238E27FC236}">
              <a16:creationId xmlns:a16="http://schemas.microsoft.com/office/drawing/2014/main" id="{F661BCB5-20CD-5886-D631-2CF833FB9938}"/>
            </a:ext>
          </a:extLst>
        </xdr:cNvPr>
        <xdr:cNvCxnSpPr/>
      </xdr:nvCxnSpPr>
      <xdr:spPr>
        <a:xfrm>
          <a:off x="6355080" y="8046720"/>
          <a:ext cx="352044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0</xdr:colOff>
      <xdr:row>37</xdr:row>
      <xdr:rowOff>0</xdr:rowOff>
    </xdr:from>
    <xdr:to>
      <xdr:col>10</xdr:col>
      <xdr:colOff>0</xdr:colOff>
      <xdr:row>39</xdr:row>
      <xdr:rowOff>0</xdr:rowOff>
    </xdr:to>
    <xdr:cxnSp macro="">
      <xdr:nvCxnSpPr>
        <xdr:cNvPr id="3169" name="Straight Connector 3168">
          <a:extLst>
            <a:ext uri="{FF2B5EF4-FFF2-40B4-BE49-F238E27FC236}">
              <a16:creationId xmlns:a16="http://schemas.microsoft.com/office/drawing/2014/main" id="{B727FF4A-A4D6-E958-AB19-1EAC1CE3669C}"/>
            </a:ext>
          </a:extLst>
        </xdr:cNvPr>
        <xdr:cNvCxnSpPr/>
      </xdr:nvCxnSpPr>
      <xdr:spPr>
        <a:xfrm>
          <a:off x="8275320" y="7680960"/>
          <a:ext cx="0" cy="36576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3810</xdr:colOff>
      <xdr:row>36</xdr:row>
      <xdr:rowOff>0</xdr:rowOff>
    </xdr:from>
    <xdr:to>
      <xdr:col>9</xdr:col>
      <xdr:colOff>3810</xdr:colOff>
      <xdr:row>39</xdr:row>
      <xdr:rowOff>0</xdr:rowOff>
    </xdr:to>
    <xdr:cxnSp macro="">
      <xdr:nvCxnSpPr>
        <xdr:cNvPr id="3171" name="Straight Connector 3170">
          <a:extLst>
            <a:ext uri="{FF2B5EF4-FFF2-40B4-BE49-F238E27FC236}">
              <a16:creationId xmlns:a16="http://schemas.microsoft.com/office/drawing/2014/main" id="{DA65F5D8-0E72-E972-2066-C50F89879154}"/>
            </a:ext>
          </a:extLst>
        </xdr:cNvPr>
        <xdr:cNvCxnSpPr/>
      </xdr:nvCxnSpPr>
      <xdr:spPr>
        <a:xfrm>
          <a:off x="6358890" y="7498080"/>
          <a:ext cx="0" cy="54864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0</xdr:colOff>
      <xdr:row>36</xdr:row>
      <xdr:rowOff>0</xdr:rowOff>
    </xdr:from>
    <xdr:to>
      <xdr:col>11</xdr:col>
      <xdr:colOff>0</xdr:colOff>
      <xdr:row>39</xdr:row>
      <xdr:rowOff>0</xdr:rowOff>
    </xdr:to>
    <xdr:cxnSp macro="">
      <xdr:nvCxnSpPr>
        <xdr:cNvPr id="3173" name="Straight Connector 3172">
          <a:extLst>
            <a:ext uri="{FF2B5EF4-FFF2-40B4-BE49-F238E27FC236}">
              <a16:creationId xmlns:a16="http://schemas.microsoft.com/office/drawing/2014/main" id="{00FC4F6D-17A7-1899-ABB1-A44BDCCF7EB6}"/>
            </a:ext>
          </a:extLst>
        </xdr:cNvPr>
        <xdr:cNvCxnSpPr/>
      </xdr:nvCxnSpPr>
      <xdr:spPr>
        <a:xfrm>
          <a:off x="9875520" y="7498080"/>
          <a:ext cx="0" cy="54864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0</xdr:colOff>
      <xdr:row>6</xdr:row>
      <xdr:rowOff>0</xdr:rowOff>
    </xdr:from>
    <xdr:to>
      <xdr:col>10</xdr:col>
      <xdr:colOff>0</xdr:colOff>
      <xdr:row>10</xdr:row>
      <xdr:rowOff>179070</xdr:rowOff>
    </xdr:to>
    <xdr:cxnSp macro="">
      <xdr:nvCxnSpPr>
        <xdr:cNvPr id="3175" name="Straight Arrow Connector 3174">
          <a:extLst>
            <a:ext uri="{FF2B5EF4-FFF2-40B4-BE49-F238E27FC236}">
              <a16:creationId xmlns:a16="http://schemas.microsoft.com/office/drawing/2014/main" id="{D7AC5BD2-05C2-C5EA-4ADE-4EC3380CB78D}"/>
            </a:ext>
          </a:extLst>
        </xdr:cNvPr>
        <xdr:cNvCxnSpPr/>
      </xdr:nvCxnSpPr>
      <xdr:spPr>
        <a:xfrm>
          <a:off x="8275320" y="1097280"/>
          <a:ext cx="0" cy="91059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0</xdr:colOff>
      <xdr:row>13</xdr:row>
      <xdr:rowOff>0</xdr:rowOff>
    </xdr:from>
    <xdr:to>
      <xdr:col>10</xdr:col>
      <xdr:colOff>0</xdr:colOff>
      <xdr:row>16</xdr:row>
      <xdr:rowOff>0</xdr:rowOff>
    </xdr:to>
    <xdr:cxnSp macro="">
      <xdr:nvCxnSpPr>
        <xdr:cNvPr id="3177" name="Straight Arrow Connector 3176">
          <a:extLst>
            <a:ext uri="{FF2B5EF4-FFF2-40B4-BE49-F238E27FC236}">
              <a16:creationId xmlns:a16="http://schemas.microsoft.com/office/drawing/2014/main" id="{2BEFECC8-000C-9B2B-5A6F-B420873C3DB1}"/>
            </a:ext>
          </a:extLst>
        </xdr:cNvPr>
        <xdr:cNvCxnSpPr/>
      </xdr:nvCxnSpPr>
      <xdr:spPr>
        <a:xfrm>
          <a:off x="8275320" y="2377440"/>
          <a:ext cx="0" cy="54864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0</xdr:colOff>
      <xdr:row>18</xdr:row>
      <xdr:rowOff>0</xdr:rowOff>
    </xdr:from>
    <xdr:to>
      <xdr:col>10</xdr:col>
      <xdr:colOff>0</xdr:colOff>
      <xdr:row>21</xdr:row>
      <xdr:rowOff>0</xdr:rowOff>
    </xdr:to>
    <xdr:cxnSp macro="">
      <xdr:nvCxnSpPr>
        <xdr:cNvPr id="3179" name="Straight Arrow Connector 3178">
          <a:extLst>
            <a:ext uri="{FF2B5EF4-FFF2-40B4-BE49-F238E27FC236}">
              <a16:creationId xmlns:a16="http://schemas.microsoft.com/office/drawing/2014/main" id="{61D2B63A-84F2-59CB-8D07-AF245EFA6FCC}"/>
            </a:ext>
          </a:extLst>
        </xdr:cNvPr>
        <xdr:cNvCxnSpPr/>
      </xdr:nvCxnSpPr>
      <xdr:spPr>
        <a:xfrm>
          <a:off x="8275320" y="3291840"/>
          <a:ext cx="0" cy="54864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0</xdr:colOff>
      <xdr:row>25</xdr:row>
      <xdr:rowOff>0</xdr:rowOff>
    </xdr:from>
    <xdr:to>
      <xdr:col>10</xdr:col>
      <xdr:colOff>0</xdr:colOff>
      <xdr:row>30</xdr:row>
      <xdr:rowOff>0</xdr:rowOff>
    </xdr:to>
    <xdr:cxnSp macro="">
      <xdr:nvCxnSpPr>
        <xdr:cNvPr id="3183" name="Straight Arrow Connector 3182">
          <a:extLst>
            <a:ext uri="{FF2B5EF4-FFF2-40B4-BE49-F238E27FC236}">
              <a16:creationId xmlns:a16="http://schemas.microsoft.com/office/drawing/2014/main" id="{DC4976C9-FBB8-87D3-0A4C-9230F01BF9AF}"/>
            </a:ext>
          </a:extLst>
        </xdr:cNvPr>
        <xdr:cNvCxnSpPr/>
      </xdr:nvCxnSpPr>
      <xdr:spPr>
        <a:xfrm>
          <a:off x="8275320" y="5486400"/>
          <a:ext cx="0" cy="91440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0</xdr:colOff>
      <xdr:row>33</xdr:row>
      <xdr:rowOff>0</xdr:rowOff>
    </xdr:from>
    <xdr:to>
      <xdr:col>10</xdr:col>
      <xdr:colOff>0</xdr:colOff>
      <xdr:row>36</xdr:row>
      <xdr:rowOff>0</xdr:rowOff>
    </xdr:to>
    <xdr:cxnSp macro="">
      <xdr:nvCxnSpPr>
        <xdr:cNvPr id="3185" name="Straight Arrow Connector 3184">
          <a:extLst>
            <a:ext uri="{FF2B5EF4-FFF2-40B4-BE49-F238E27FC236}">
              <a16:creationId xmlns:a16="http://schemas.microsoft.com/office/drawing/2014/main" id="{36BDF135-01B7-B97B-6CB8-F8D8B8FC258E}"/>
            </a:ext>
          </a:extLst>
        </xdr:cNvPr>
        <xdr:cNvCxnSpPr/>
      </xdr:nvCxnSpPr>
      <xdr:spPr>
        <a:xfrm>
          <a:off x="8275320" y="6949440"/>
          <a:ext cx="0" cy="54864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0</xdr:colOff>
      <xdr:row>9</xdr:row>
      <xdr:rowOff>0</xdr:rowOff>
    </xdr:from>
    <xdr:to>
      <xdr:col>13</xdr:col>
      <xdr:colOff>0</xdr:colOff>
      <xdr:row>9</xdr:row>
      <xdr:rowOff>0</xdr:rowOff>
    </xdr:to>
    <xdr:cxnSp macro="">
      <xdr:nvCxnSpPr>
        <xdr:cNvPr id="3187" name="Straight Arrow Connector 3186">
          <a:extLst>
            <a:ext uri="{FF2B5EF4-FFF2-40B4-BE49-F238E27FC236}">
              <a16:creationId xmlns:a16="http://schemas.microsoft.com/office/drawing/2014/main" id="{F3E5EDF4-672B-EBF4-4144-2E2602945CFF}"/>
            </a:ext>
          </a:extLst>
        </xdr:cNvPr>
        <xdr:cNvCxnSpPr/>
      </xdr:nvCxnSpPr>
      <xdr:spPr>
        <a:xfrm>
          <a:off x="8275320" y="1645920"/>
          <a:ext cx="2819400" cy="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0</xdr:colOff>
      <xdr:row>30</xdr:row>
      <xdr:rowOff>0</xdr:rowOff>
    </xdr:from>
    <xdr:to>
      <xdr:col>14</xdr:col>
      <xdr:colOff>0</xdr:colOff>
      <xdr:row>30</xdr:row>
      <xdr:rowOff>0</xdr:rowOff>
    </xdr:to>
    <xdr:cxnSp macro="">
      <xdr:nvCxnSpPr>
        <xdr:cNvPr id="3193" name="Straight Connector 3192">
          <a:extLst>
            <a:ext uri="{FF2B5EF4-FFF2-40B4-BE49-F238E27FC236}">
              <a16:creationId xmlns:a16="http://schemas.microsoft.com/office/drawing/2014/main" id="{ADF485A6-EE38-D7C5-6CB2-13C93F5C7F71}"/>
            </a:ext>
          </a:extLst>
        </xdr:cNvPr>
        <xdr:cNvCxnSpPr/>
      </xdr:nvCxnSpPr>
      <xdr:spPr>
        <a:xfrm>
          <a:off x="11094720" y="6400800"/>
          <a:ext cx="257556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0</xdr:colOff>
      <xdr:row>24</xdr:row>
      <xdr:rowOff>0</xdr:rowOff>
    </xdr:from>
    <xdr:to>
      <xdr:col>13</xdr:col>
      <xdr:colOff>0</xdr:colOff>
      <xdr:row>30</xdr:row>
      <xdr:rowOff>0</xdr:rowOff>
    </xdr:to>
    <xdr:cxnSp macro="">
      <xdr:nvCxnSpPr>
        <xdr:cNvPr id="3195" name="Straight Connector 3194">
          <a:extLst>
            <a:ext uri="{FF2B5EF4-FFF2-40B4-BE49-F238E27FC236}">
              <a16:creationId xmlns:a16="http://schemas.microsoft.com/office/drawing/2014/main" id="{85CAA7D8-D4F4-A1C7-9A3E-A9103F3A596D}"/>
            </a:ext>
          </a:extLst>
        </xdr:cNvPr>
        <xdr:cNvCxnSpPr/>
      </xdr:nvCxnSpPr>
      <xdr:spPr>
        <a:xfrm>
          <a:off x="11094720" y="5120640"/>
          <a:ext cx="0" cy="128016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14</xdr:col>
      <xdr:colOff>0</xdr:colOff>
      <xdr:row>24</xdr:row>
      <xdr:rowOff>0</xdr:rowOff>
    </xdr:from>
    <xdr:to>
      <xdr:col>14</xdr:col>
      <xdr:colOff>0</xdr:colOff>
      <xdr:row>30</xdr:row>
      <xdr:rowOff>0</xdr:rowOff>
    </xdr:to>
    <xdr:cxnSp macro="">
      <xdr:nvCxnSpPr>
        <xdr:cNvPr id="3197" name="Straight Connector 3196">
          <a:extLst>
            <a:ext uri="{FF2B5EF4-FFF2-40B4-BE49-F238E27FC236}">
              <a16:creationId xmlns:a16="http://schemas.microsoft.com/office/drawing/2014/main" id="{2CC066E7-71D9-7D97-B133-0195FA8825C8}"/>
            </a:ext>
          </a:extLst>
        </xdr:cNvPr>
        <xdr:cNvCxnSpPr/>
      </xdr:nvCxnSpPr>
      <xdr:spPr>
        <a:xfrm>
          <a:off x="13670280" y="5120640"/>
          <a:ext cx="0" cy="128016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0</xdr:colOff>
      <xdr:row>27</xdr:row>
      <xdr:rowOff>0</xdr:rowOff>
    </xdr:from>
    <xdr:to>
      <xdr:col>13</xdr:col>
      <xdr:colOff>0</xdr:colOff>
      <xdr:row>27</xdr:row>
      <xdr:rowOff>0</xdr:rowOff>
    </xdr:to>
    <xdr:cxnSp macro="">
      <xdr:nvCxnSpPr>
        <xdr:cNvPr id="3199" name="Straight Arrow Connector 3198">
          <a:extLst>
            <a:ext uri="{FF2B5EF4-FFF2-40B4-BE49-F238E27FC236}">
              <a16:creationId xmlns:a16="http://schemas.microsoft.com/office/drawing/2014/main" id="{D87F8C03-1909-5119-F707-5B3775BA4C32}"/>
            </a:ext>
          </a:extLst>
        </xdr:cNvPr>
        <xdr:cNvCxnSpPr/>
      </xdr:nvCxnSpPr>
      <xdr:spPr>
        <a:xfrm>
          <a:off x="8275320" y="5852160"/>
          <a:ext cx="2819400" cy="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0</xdr:colOff>
      <xdr:row>23</xdr:row>
      <xdr:rowOff>0</xdr:rowOff>
    </xdr:from>
    <xdr:to>
      <xdr:col>13</xdr:col>
      <xdr:colOff>0</xdr:colOff>
      <xdr:row>23</xdr:row>
      <xdr:rowOff>0</xdr:rowOff>
    </xdr:to>
    <xdr:cxnSp macro="">
      <xdr:nvCxnSpPr>
        <xdr:cNvPr id="3201" name="Straight Connector 3200">
          <a:extLst>
            <a:ext uri="{FF2B5EF4-FFF2-40B4-BE49-F238E27FC236}">
              <a16:creationId xmlns:a16="http://schemas.microsoft.com/office/drawing/2014/main" id="{35C54013-4184-BC70-BA7F-0896FB953F8A}"/>
            </a:ext>
          </a:extLst>
        </xdr:cNvPr>
        <xdr:cNvCxnSpPr/>
      </xdr:nvCxnSpPr>
      <xdr:spPr>
        <a:xfrm>
          <a:off x="11094720" y="4206240"/>
          <a:ext cx="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0</xdr:colOff>
      <xdr:row>23</xdr:row>
      <xdr:rowOff>0</xdr:rowOff>
    </xdr:from>
    <xdr:to>
      <xdr:col>14</xdr:col>
      <xdr:colOff>0</xdr:colOff>
      <xdr:row>23</xdr:row>
      <xdr:rowOff>0</xdr:rowOff>
    </xdr:to>
    <xdr:cxnSp macro="">
      <xdr:nvCxnSpPr>
        <xdr:cNvPr id="3203" name="Straight Connector 3202">
          <a:extLst>
            <a:ext uri="{FF2B5EF4-FFF2-40B4-BE49-F238E27FC236}">
              <a16:creationId xmlns:a16="http://schemas.microsoft.com/office/drawing/2014/main" id="{61F1CF01-DEBE-3F40-E197-59D72BAB9628}"/>
            </a:ext>
          </a:extLst>
        </xdr:cNvPr>
        <xdr:cNvCxnSpPr/>
      </xdr:nvCxnSpPr>
      <xdr:spPr>
        <a:xfrm>
          <a:off x="11094720" y="4206240"/>
          <a:ext cx="257556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0</xdr:colOff>
      <xdr:row>23</xdr:row>
      <xdr:rowOff>0</xdr:rowOff>
    </xdr:from>
    <xdr:to>
      <xdr:col>13</xdr:col>
      <xdr:colOff>0</xdr:colOff>
      <xdr:row>24</xdr:row>
      <xdr:rowOff>0</xdr:rowOff>
    </xdr:to>
    <xdr:cxnSp macro="">
      <xdr:nvCxnSpPr>
        <xdr:cNvPr id="3205" name="Straight Connector 3204">
          <a:extLst>
            <a:ext uri="{FF2B5EF4-FFF2-40B4-BE49-F238E27FC236}">
              <a16:creationId xmlns:a16="http://schemas.microsoft.com/office/drawing/2014/main" id="{A2386C14-AD5F-18E9-3015-EBE86B352AAA}"/>
            </a:ext>
          </a:extLst>
        </xdr:cNvPr>
        <xdr:cNvCxnSpPr/>
      </xdr:nvCxnSpPr>
      <xdr:spPr>
        <a:xfrm>
          <a:off x="11094720" y="4206240"/>
          <a:ext cx="0" cy="18288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14</xdr:col>
      <xdr:colOff>0</xdr:colOff>
      <xdr:row>23</xdr:row>
      <xdr:rowOff>0</xdr:rowOff>
    </xdr:from>
    <xdr:to>
      <xdr:col>14</xdr:col>
      <xdr:colOff>0</xdr:colOff>
      <xdr:row>24</xdr:row>
      <xdr:rowOff>0</xdr:rowOff>
    </xdr:to>
    <xdr:cxnSp macro="">
      <xdr:nvCxnSpPr>
        <xdr:cNvPr id="3207" name="Straight Connector 3206">
          <a:extLst>
            <a:ext uri="{FF2B5EF4-FFF2-40B4-BE49-F238E27FC236}">
              <a16:creationId xmlns:a16="http://schemas.microsoft.com/office/drawing/2014/main" id="{12044FFF-E158-40BA-0E7D-BF208982979B}"/>
            </a:ext>
          </a:extLst>
        </xdr:cNvPr>
        <xdr:cNvCxnSpPr/>
      </xdr:nvCxnSpPr>
      <xdr:spPr>
        <a:xfrm>
          <a:off x="13670280" y="4206240"/>
          <a:ext cx="0" cy="18288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0</xdr:colOff>
      <xdr:row>4</xdr:row>
      <xdr:rowOff>0</xdr:rowOff>
    </xdr:from>
    <xdr:to>
      <xdr:col>10</xdr:col>
      <xdr:colOff>1592580</xdr:colOff>
      <xdr:row>4</xdr:row>
      <xdr:rowOff>0</xdr:rowOff>
    </xdr:to>
    <xdr:cxnSp macro="">
      <xdr:nvCxnSpPr>
        <xdr:cNvPr id="3213" name="Straight Connector 3212">
          <a:extLst>
            <a:ext uri="{FF2B5EF4-FFF2-40B4-BE49-F238E27FC236}">
              <a16:creationId xmlns:a16="http://schemas.microsoft.com/office/drawing/2014/main" id="{B32FD30D-E689-411E-5717-DCC6B93B65C1}"/>
            </a:ext>
          </a:extLst>
        </xdr:cNvPr>
        <xdr:cNvCxnSpPr/>
      </xdr:nvCxnSpPr>
      <xdr:spPr>
        <a:xfrm>
          <a:off x="6356350" y="736600"/>
          <a:ext cx="3513455"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0</xdr:colOff>
      <xdr:row>4</xdr:row>
      <xdr:rowOff>0</xdr:rowOff>
    </xdr:from>
    <xdr:to>
      <xdr:col>11</xdr:col>
      <xdr:colOff>0</xdr:colOff>
      <xdr:row>5</xdr:row>
      <xdr:rowOff>179070</xdr:rowOff>
    </xdr:to>
    <xdr:cxnSp macro="">
      <xdr:nvCxnSpPr>
        <xdr:cNvPr id="3215" name="Straight Connector 3214">
          <a:extLst>
            <a:ext uri="{FF2B5EF4-FFF2-40B4-BE49-F238E27FC236}">
              <a16:creationId xmlns:a16="http://schemas.microsoft.com/office/drawing/2014/main" id="{A6021DAD-6E71-5930-A875-8B79E8657548}"/>
            </a:ext>
          </a:extLst>
        </xdr:cNvPr>
        <xdr:cNvCxnSpPr/>
      </xdr:nvCxnSpPr>
      <xdr:spPr>
        <a:xfrm>
          <a:off x="9877425" y="736600"/>
          <a:ext cx="0" cy="36322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605790</xdr:colOff>
      <xdr:row>11</xdr:row>
      <xdr:rowOff>0</xdr:rowOff>
    </xdr:from>
    <xdr:to>
      <xdr:col>10</xdr:col>
      <xdr:colOff>1592580</xdr:colOff>
      <xdr:row>11</xdr:row>
      <xdr:rowOff>0</xdr:rowOff>
    </xdr:to>
    <xdr:cxnSp macro="">
      <xdr:nvCxnSpPr>
        <xdr:cNvPr id="3219" name="Straight Connector 3218">
          <a:extLst>
            <a:ext uri="{FF2B5EF4-FFF2-40B4-BE49-F238E27FC236}">
              <a16:creationId xmlns:a16="http://schemas.microsoft.com/office/drawing/2014/main" id="{C080A005-C3A2-25F9-C423-D2DF105E0EC8}"/>
            </a:ext>
          </a:extLst>
        </xdr:cNvPr>
        <xdr:cNvCxnSpPr/>
      </xdr:nvCxnSpPr>
      <xdr:spPr>
        <a:xfrm>
          <a:off x="6352540" y="2025650"/>
          <a:ext cx="3517265"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0</xdr:colOff>
      <xdr:row>10</xdr:row>
      <xdr:rowOff>179070</xdr:rowOff>
    </xdr:from>
    <xdr:to>
      <xdr:col>11</xdr:col>
      <xdr:colOff>0</xdr:colOff>
      <xdr:row>12</xdr:row>
      <xdr:rowOff>179070</xdr:rowOff>
    </xdr:to>
    <xdr:cxnSp macro="">
      <xdr:nvCxnSpPr>
        <xdr:cNvPr id="3221" name="Straight Connector 3220">
          <a:extLst>
            <a:ext uri="{FF2B5EF4-FFF2-40B4-BE49-F238E27FC236}">
              <a16:creationId xmlns:a16="http://schemas.microsoft.com/office/drawing/2014/main" id="{B795AD82-F872-C59B-F774-D4A8150B6265}"/>
            </a:ext>
          </a:extLst>
        </xdr:cNvPr>
        <xdr:cNvCxnSpPr/>
      </xdr:nvCxnSpPr>
      <xdr:spPr>
        <a:xfrm>
          <a:off x="9877425" y="2020570"/>
          <a:ext cx="0" cy="36830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xdr:from>
      <xdr:col>6</xdr:col>
      <xdr:colOff>0</xdr:colOff>
      <xdr:row>46</xdr:row>
      <xdr:rowOff>76200</xdr:rowOff>
    </xdr:from>
    <xdr:to>
      <xdr:col>6</xdr:col>
      <xdr:colOff>0</xdr:colOff>
      <xdr:row>46</xdr:row>
      <xdr:rowOff>76200</xdr:rowOff>
    </xdr:to>
    <xdr:cxnSp macro="">
      <xdr:nvCxnSpPr>
        <xdr:cNvPr id="36" name="Straight Connector 35">
          <a:extLst>
            <a:ext uri="{FF2B5EF4-FFF2-40B4-BE49-F238E27FC236}">
              <a16:creationId xmlns:a16="http://schemas.microsoft.com/office/drawing/2014/main" id="{60C39AC4-A01C-470C-B7B9-0CBE92CC63FC}"/>
            </a:ext>
          </a:extLst>
        </xdr:cNvPr>
        <xdr:cNvCxnSpPr/>
      </xdr:nvCxnSpPr>
      <xdr:spPr>
        <a:xfrm>
          <a:off x="5494020" y="8488680"/>
          <a:ext cx="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oneCellAnchor>
    <xdr:from>
      <xdr:col>6</xdr:col>
      <xdr:colOff>2072640</xdr:colOff>
      <xdr:row>20</xdr:row>
      <xdr:rowOff>140970</xdr:rowOff>
    </xdr:from>
    <xdr:ext cx="184731" cy="264560"/>
    <xdr:sp macro="" textlink="">
      <xdr:nvSpPr>
        <xdr:cNvPr id="42" name="TextBox 41">
          <a:extLst>
            <a:ext uri="{FF2B5EF4-FFF2-40B4-BE49-F238E27FC236}">
              <a16:creationId xmlns:a16="http://schemas.microsoft.com/office/drawing/2014/main" id="{00FC1B3F-8544-4A86-B6E4-76837D695873}"/>
            </a:ext>
          </a:extLst>
        </xdr:cNvPr>
        <xdr:cNvSpPr txBox="1"/>
      </xdr:nvSpPr>
      <xdr:spPr>
        <a:xfrm>
          <a:off x="7566660" y="379857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xdr:from>
      <xdr:col>10</xdr:col>
      <xdr:colOff>438150</xdr:colOff>
      <xdr:row>59</xdr:row>
      <xdr:rowOff>14727</xdr:rowOff>
    </xdr:from>
    <xdr:to>
      <xdr:col>13</xdr:col>
      <xdr:colOff>244680</xdr:colOff>
      <xdr:row>59</xdr:row>
      <xdr:rowOff>17145</xdr:rowOff>
    </xdr:to>
    <xdr:cxnSp macro="">
      <xdr:nvCxnSpPr>
        <xdr:cNvPr id="117" name="Straight Arrow Connector 116">
          <a:extLst>
            <a:ext uri="{FF2B5EF4-FFF2-40B4-BE49-F238E27FC236}">
              <a16:creationId xmlns:a16="http://schemas.microsoft.com/office/drawing/2014/main" id="{07A3C358-FDA0-47B4-8DED-F9A91EA8D567}"/>
            </a:ext>
          </a:extLst>
        </xdr:cNvPr>
        <xdr:cNvCxnSpPr>
          <a:stCxn id="137" idx="1"/>
        </xdr:cNvCxnSpPr>
      </xdr:nvCxnSpPr>
      <xdr:spPr>
        <a:xfrm flipH="1">
          <a:off x="9665970" y="10804647"/>
          <a:ext cx="1635330" cy="2418"/>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4</xdr:col>
      <xdr:colOff>250248</xdr:colOff>
      <xdr:row>7</xdr:row>
      <xdr:rowOff>24852</xdr:rowOff>
    </xdr:from>
    <xdr:to>
      <xdr:col>19</xdr:col>
      <xdr:colOff>352678</xdr:colOff>
      <xdr:row>28</xdr:row>
      <xdr:rowOff>179592</xdr:rowOff>
    </xdr:to>
    <xdr:grpSp>
      <xdr:nvGrpSpPr>
        <xdr:cNvPr id="14" name="Group 13">
          <a:extLst>
            <a:ext uri="{FF2B5EF4-FFF2-40B4-BE49-F238E27FC236}">
              <a16:creationId xmlns:a16="http://schemas.microsoft.com/office/drawing/2014/main" id="{69EC0420-EC52-5A48-129E-DB1DDB6BFA61}"/>
            </a:ext>
          </a:extLst>
        </xdr:cNvPr>
        <xdr:cNvGrpSpPr/>
      </xdr:nvGrpSpPr>
      <xdr:grpSpPr>
        <a:xfrm>
          <a:off x="4437438" y="1287867"/>
          <a:ext cx="10633270" cy="3957120"/>
          <a:chOff x="9248775" y="1200173"/>
          <a:chExt cx="10704075" cy="3096337"/>
        </a:xfrm>
      </xdr:grpSpPr>
      <xdr:grpSp>
        <xdr:nvGrpSpPr>
          <xdr:cNvPr id="39" name="Group 38">
            <a:extLst>
              <a:ext uri="{FF2B5EF4-FFF2-40B4-BE49-F238E27FC236}">
                <a16:creationId xmlns:a16="http://schemas.microsoft.com/office/drawing/2014/main" id="{703B58D2-BCD8-4336-BDEF-E707FEBED758}"/>
              </a:ext>
            </a:extLst>
          </xdr:cNvPr>
          <xdr:cNvGrpSpPr/>
        </xdr:nvGrpSpPr>
        <xdr:grpSpPr>
          <a:xfrm>
            <a:off x="13220439" y="1200173"/>
            <a:ext cx="2523807" cy="449123"/>
            <a:chOff x="8524875" y="558655"/>
            <a:chExt cx="2284038" cy="441470"/>
          </a:xfrm>
        </xdr:grpSpPr>
        <xdr:sp macro="" textlink="">
          <xdr:nvSpPr>
            <xdr:cNvPr id="40" name="Rectangle 39">
              <a:extLst>
                <a:ext uri="{FF2B5EF4-FFF2-40B4-BE49-F238E27FC236}">
                  <a16:creationId xmlns:a16="http://schemas.microsoft.com/office/drawing/2014/main" id="{0FD77C6A-25CD-7CB0-FC5C-04626C42F638}"/>
                </a:ext>
              </a:extLst>
            </xdr:cNvPr>
            <xdr:cNvSpPr/>
          </xdr:nvSpPr>
          <xdr:spPr>
            <a:xfrm>
              <a:off x="8525487" y="558655"/>
              <a:ext cx="2283180" cy="221707"/>
            </a:xfrm>
            <a:prstGeom prst="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sz="1100">
                  <a:solidFill>
                    <a:sysClr val="windowText" lastClr="000000"/>
                  </a:solidFill>
                </a:rPr>
                <a:t>TB Index Patients Screened</a:t>
              </a:r>
            </a:p>
          </xdr:txBody>
        </xdr:sp>
        <xdr:sp macro="" textlink="$C$2">
          <xdr:nvSpPr>
            <xdr:cNvPr id="41" name="Rectangle 40">
              <a:extLst>
                <a:ext uri="{FF2B5EF4-FFF2-40B4-BE49-F238E27FC236}">
                  <a16:creationId xmlns:a16="http://schemas.microsoft.com/office/drawing/2014/main" id="{F60C7627-84BB-8980-42FF-B0688F2C60F1}"/>
                </a:ext>
              </a:extLst>
            </xdr:cNvPr>
            <xdr:cNvSpPr/>
          </xdr:nvSpPr>
          <xdr:spPr>
            <a:xfrm>
              <a:off x="8524875" y="782076"/>
              <a:ext cx="2284038" cy="218049"/>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B99B1049-4BF6-4C68-BCDD-4D14A998711A}" type="TxLink">
                <a:rPr lang="en-US" sz="1100" b="0" i="0" u="none" strike="noStrike">
                  <a:solidFill>
                    <a:srgbClr val="000000"/>
                  </a:solidFill>
                  <a:latin typeface="Calibri"/>
                  <a:ea typeface="Calibri"/>
                  <a:cs typeface="Calibri"/>
                </a:rPr>
                <a:pPr algn="ctr"/>
                <a:t>2(67%)</a:t>
              </a:fld>
              <a:endParaRPr lang="en-US" sz="1100">
                <a:solidFill>
                  <a:sysClr val="windowText" lastClr="000000"/>
                </a:solidFill>
              </a:endParaRPr>
            </a:p>
          </xdr:txBody>
        </xdr:sp>
      </xdr:grpSp>
      <xdr:grpSp>
        <xdr:nvGrpSpPr>
          <xdr:cNvPr id="43" name="Group 42">
            <a:extLst>
              <a:ext uri="{FF2B5EF4-FFF2-40B4-BE49-F238E27FC236}">
                <a16:creationId xmlns:a16="http://schemas.microsoft.com/office/drawing/2014/main" id="{7A1758C8-2A71-49C5-B3E2-11E16638F120}"/>
              </a:ext>
            </a:extLst>
          </xdr:cNvPr>
          <xdr:cNvGrpSpPr/>
        </xdr:nvGrpSpPr>
        <xdr:grpSpPr>
          <a:xfrm>
            <a:off x="11841480" y="2486025"/>
            <a:ext cx="2516190" cy="432239"/>
            <a:chOff x="8524141" y="560070"/>
            <a:chExt cx="2520809" cy="443765"/>
          </a:xfrm>
        </xdr:grpSpPr>
        <xdr:sp macro="" textlink="">
          <xdr:nvSpPr>
            <xdr:cNvPr id="44" name="Rectangle 43">
              <a:extLst>
                <a:ext uri="{FF2B5EF4-FFF2-40B4-BE49-F238E27FC236}">
                  <a16:creationId xmlns:a16="http://schemas.microsoft.com/office/drawing/2014/main" id="{044E2D6A-0C4C-53AF-1956-4C6D72E3384B}"/>
                </a:ext>
              </a:extLst>
            </xdr:cNvPr>
            <xdr:cNvSpPr/>
          </xdr:nvSpPr>
          <xdr:spPr>
            <a:xfrm>
              <a:off x="8524141" y="560070"/>
              <a:ext cx="2520809" cy="221760"/>
            </a:xfrm>
            <a:prstGeom prst="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sz="1100">
                  <a:solidFill>
                    <a:sysClr val="windowText" lastClr="000000"/>
                  </a:solidFill>
                </a:rPr>
                <a:t>TB Index Patients Eligible</a:t>
              </a:r>
            </a:p>
          </xdr:txBody>
        </xdr:sp>
        <xdr:sp macro="" textlink="$C$3">
          <xdr:nvSpPr>
            <xdr:cNvPr id="45" name="Rectangle 44">
              <a:extLst>
                <a:ext uri="{FF2B5EF4-FFF2-40B4-BE49-F238E27FC236}">
                  <a16:creationId xmlns:a16="http://schemas.microsoft.com/office/drawing/2014/main" id="{1B40B012-BFC2-8D77-9C7C-5ED1F9266E60}"/>
                </a:ext>
              </a:extLst>
            </xdr:cNvPr>
            <xdr:cNvSpPr/>
          </xdr:nvSpPr>
          <xdr:spPr>
            <a:xfrm>
              <a:off x="8524874" y="782075"/>
              <a:ext cx="2517004" cy="22176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fld id="{5D4E2D5B-0D2B-45A3-BF6C-AD33D19BDFDB}" type="TxLink">
                <a:rPr lang="en-US" sz="1100" b="0" i="0" u="none" strike="noStrike">
                  <a:solidFill>
                    <a:srgbClr val="000000"/>
                  </a:solidFill>
                  <a:latin typeface="Calibri"/>
                  <a:ea typeface="Calibri"/>
                  <a:cs typeface="Calibri"/>
                </a:rPr>
                <a:pPr algn="ctr"/>
                <a:t>1(50%)</a:t>
              </a:fld>
              <a:endParaRPr lang="en-US" sz="1100">
                <a:solidFill>
                  <a:sysClr val="windowText" lastClr="000000"/>
                </a:solidFill>
              </a:endParaRPr>
            </a:p>
          </xdr:txBody>
        </xdr:sp>
      </xdr:grpSp>
      <xdr:grpSp>
        <xdr:nvGrpSpPr>
          <xdr:cNvPr id="46" name="Group 45">
            <a:extLst>
              <a:ext uri="{FF2B5EF4-FFF2-40B4-BE49-F238E27FC236}">
                <a16:creationId xmlns:a16="http://schemas.microsoft.com/office/drawing/2014/main" id="{B90468CF-B0E8-440C-88A6-FA9A78CA3870}"/>
              </a:ext>
            </a:extLst>
          </xdr:cNvPr>
          <xdr:cNvGrpSpPr/>
        </xdr:nvGrpSpPr>
        <xdr:grpSpPr>
          <a:xfrm>
            <a:off x="14716125" y="2486025"/>
            <a:ext cx="2531430" cy="421005"/>
            <a:chOff x="8524141" y="560070"/>
            <a:chExt cx="2286734" cy="440055"/>
          </a:xfrm>
        </xdr:grpSpPr>
        <xdr:sp macro="" textlink="">
          <xdr:nvSpPr>
            <xdr:cNvPr id="47" name="Rectangle 46">
              <a:extLst>
                <a:ext uri="{FF2B5EF4-FFF2-40B4-BE49-F238E27FC236}">
                  <a16:creationId xmlns:a16="http://schemas.microsoft.com/office/drawing/2014/main" id="{937E7183-951A-B3DD-DC26-A9629AA79827}"/>
                </a:ext>
              </a:extLst>
            </xdr:cNvPr>
            <xdr:cNvSpPr/>
          </xdr:nvSpPr>
          <xdr:spPr>
            <a:xfrm>
              <a:off x="8524141" y="560070"/>
              <a:ext cx="2286734" cy="223797"/>
            </a:xfrm>
            <a:prstGeom prst="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sz="1100">
                  <a:solidFill>
                    <a:sysClr val="windowText" lastClr="000000"/>
                  </a:solidFill>
                </a:rPr>
                <a:t>TB</a:t>
              </a:r>
              <a:r>
                <a:rPr lang="en-US" sz="1100" baseline="0">
                  <a:solidFill>
                    <a:sysClr val="windowText" lastClr="000000"/>
                  </a:solidFill>
                </a:rPr>
                <a:t> Index Patient Under 18</a:t>
              </a:r>
              <a:endParaRPr lang="en-US" sz="1100">
                <a:solidFill>
                  <a:sysClr val="windowText" lastClr="000000"/>
                </a:solidFill>
              </a:endParaRPr>
            </a:p>
          </xdr:txBody>
        </xdr:sp>
        <xdr:sp macro="" textlink="$C$4">
          <xdr:nvSpPr>
            <xdr:cNvPr id="48" name="Rectangle 47">
              <a:extLst>
                <a:ext uri="{FF2B5EF4-FFF2-40B4-BE49-F238E27FC236}">
                  <a16:creationId xmlns:a16="http://schemas.microsoft.com/office/drawing/2014/main" id="{EC89B616-3F37-1D97-6EA2-6B725F532C4E}"/>
                </a:ext>
              </a:extLst>
            </xdr:cNvPr>
            <xdr:cNvSpPr/>
          </xdr:nvSpPr>
          <xdr:spPr>
            <a:xfrm>
              <a:off x="8524875" y="782076"/>
              <a:ext cx="2286000" cy="218049"/>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5AD17F64-37F6-4664-A27E-27B3C93A81FE}" type="TxLink">
                <a:rPr lang="en-US" sz="1100" b="0" i="0" u="none" strike="noStrike">
                  <a:solidFill>
                    <a:srgbClr val="000000"/>
                  </a:solidFill>
                  <a:latin typeface="Calibri"/>
                  <a:ea typeface="Calibri"/>
                  <a:cs typeface="Calibri"/>
                </a:rPr>
                <a:pPr algn="ctr"/>
                <a:t>1(100%)</a:t>
              </a:fld>
              <a:endParaRPr lang="en-US" sz="1100">
                <a:solidFill>
                  <a:sysClr val="windowText" lastClr="000000"/>
                </a:solidFill>
              </a:endParaRPr>
            </a:p>
          </xdr:txBody>
        </xdr:sp>
      </xdr:grpSp>
      <xdr:grpSp>
        <xdr:nvGrpSpPr>
          <xdr:cNvPr id="49" name="Group 48">
            <a:extLst>
              <a:ext uri="{FF2B5EF4-FFF2-40B4-BE49-F238E27FC236}">
                <a16:creationId xmlns:a16="http://schemas.microsoft.com/office/drawing/2014/main" id="{8511CCC3-F068-487E-9EC0-3675FAA6FAC3}"/>
              </a:ext>
            </a:extLst>
          </xdr:cNvPr>
          <xdr:cNvGrpSpPr/>
        </xdr:nvGrpSpPr>
        <xdr:grpSpPr>
          <a:xfrm>
            <a:off x="14716125" y="3619500"/>
            <a:ext cx="2527620" cy="417195"/>
            <a:chOff x="8524141" y="560070"/>
            <a:chExt cx="2286734" cy="440055"/>
          </a:xfrm>
        </xdr:grpSpPr>
        <xdr:sp macro="" textlink="">
          <xdr:nvSpPr>
            <xdr:cNvPr id="50" name="Rectangle 49">
              <a:extLst>
                <a:ext uri="{FF2B5EF4-FFF2-40B4-BE49-F238E27FC236}">
                  <a16:creationId xmlns:a16="http://schemas.microsoft.com/office/drawing/2014/main" id="{C52392B4-5AF5-CDDD-122E-030F249BAE70}"/>
                </a:ext>
              </a:extLst>
            </xdr:cNvPr>
            <xdr:cNvSpPr/>
          </xdr:nvSpPr>
          <xdr:spPr>
            <a:xfrm>
              <a:off x="8524141" y="560070"/>
              <a:ext cx="2286734" cy="223797"/>
            </a:xfrm>
            <a:prstGeom prst="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sz="1100">
                  <a:solidFill>
                    <a:sysClr val="windowText" lastClr="000000"/>
                  </a:solidFill>
                </a:rPr>
                <a:t>Caregiver</a:t>
              </a:r>
              <a:r>
                <a:rPr lang="en-US" sz="1100" baseline="0">
                  <a:solidFill>
                    <a:sysClr val="windowText" lastClr="000000"/>
                  </a:solidFill>
                </a:rPr>
                <a:t> Permission Granted</a:t>
              </a:r>
              <a:endParaRPr lang="en-US" sz="1100">
                <a:solidFill>
                  <a:sysClr val="windowText" lastClr="000000"/>
                </a:solidFill>
              </a:endParaRPr>
            </a:p>
          </xdr:txBody>
        </xdr:sp>
        <xdr:sp macro="" textlink="$C$8">
          <xdr:nvSpPr>
            <xdr:cNvPr id="51" name="Rectangle 50">
              <a:extLst>
                <a:ext uri="{FF2B5EF4-FFF2-40B4-BE49-F238E27FC236}">
                  <a16:creationId xmlns:a16="http://schemas.microsoft.com/office/drawing/2014/main" id="{28547FFF-D01D-E474-8AE6-7B89511DAF89}"/>
                </a:ext>
              </a:extLst>
            </xdr:cNvPr>
            <xdr:cNvSpPr/>
          </xdr:nvSpPr>
          <xdr:spPr>
            <a:xfrm>
              <a:off x="8524875" y="782076"/>
              <a:ext cx="2286000" cy="218049"/>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351DEEC-34DC-4FAD-8925-A95CEF5E20FE}"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grpSp>
        <xdr:nvGrpSpPr>
          <xdr:cNvPr id="52" name="Group 51">
            <a:extLst>
              <a:ext uri="{FF2B5EF4-FFF2-40B4-BE49-F238E27FC236}">
                <a16:creationId xmlns:a16="http://schemas.microsoft.com/office/drawing/2014/main" id="{071D8AC0-9A58-4223-A997-8F20CEB0A341}"/>
              </a:ext>
            </a:extLst>
          </xdr:cNvPr>
          <xdr:cNvGrpSpPr/>
        </xdr:nvGrpSpPr>
        <xdr:grpSpPr>
          <a:xfrm>
            <a:off x="11837670" y="3640455"/>
            <a:ext cx="2515395" cy="656055"/>
            <a:chOff x="11574780" y="3636645"/>
            <a:chExt cx="2515395" cy="656055"/>
          </a:xfrm>
        </xdr:grpSpPr>
        <xdr:sp macro="" textlink="">
          <xdr:nvSpPr>
            <xdr:cNvPr id="53" name="Rectangle 52">
              <a:extLst>
                <a:ext uri="{FF2B5EF4-FFF2-40B4-BE49-F238E27FC236}">
                  <a16:creationId xmlns:a16="http://schemas.microsoft.com/office/drawing/2014/main" id="{8DA222F8-E5DF-51D4-712F-CE97D8C84902}"/>
                </a:ext>
              </a:extLst>
            </xdr:cNvPr>
            <xdr:cNvSpPr/>
          </xdr:nvSpPr>
          <xdr:spPr>
            <a:xfrm>
              <a:off x="11574780" y="3636645"/>
              <a:ext cx="2512380" cy="223620"/>
            </a:xfrm>
            <a:prstGeom prst="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sz="1100">
                  <a:solidFill>
                    <a:sysClr val="windowText" lastClr="000000"/>
                  </a:solidFill>
                </a:rPr>
                <a:t>TB Index Patients Consented/Enrolled</a:t>
              </a:r>
            </a:p>
          </xdr:txBody>
        </xdr:sp>
        <xdr:sp macro="" textlink="#REF!">
          <xdr:nvSpPr>
            <xdr:cNvPr id="54" name="Rectangle 53">
              <a:extLst>
                <a:ext uri="{FF2B5EF4-FFF2-40B4-BE49-F238E27FC236}">
                  <a16:creationId xmlns:a16="http://schemas.microsoft.com/office/drawing/2014/main" id="{134ADB3C-115E-47DF-29FE-28B30F912AC1}"/>
                </a:ext>
              </a:extLst>
            </xdr:cNvPr>
            <xdr:cNvSpPr/>
          </xdr:nvSpPr>
          <xdr:spPr>
            <a:xfrm>
              <a:off x="11579384" y="3856695"/>
              <a:ext cx="125238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New</a:t>
              </a:r>
              <a:r>
                <a:rPr lang="en-US" sz="1100" baseline="0">
                  <a:solidFill>
                    <a:sysClr val="windowText" lastClr="000000"/>
                  </a:solidFill>
                </a:rPr>
                <a:t> Initiated</a:t>
              </a:r>
              <a:endParaRPr lang="en-US" sz="1100">
                <a:solidFill>
                  <a:sysClr val="windowText" lastClr="000000"/>
                </a:solidFill>
              </a:endParaRPr>
            </a:p>
          </xdr:txBody>
        </xdr:sp>
        <xdr:sp macro="" textlink="#REF!">
          <xdr:nvSpPr>
            <xdr:cNvPr id="55" name="Rectangle 54">
              <a:extLst>
                <a:ext uri="{FF2B5EF4-FFF2-40B4-BE49-F238E27FC236}">
                  <a16:creationId xmlns:a16="http://schemas.microsoft.com/office/drawing/2014/main" id="{82B44E87-8D73-EF35-6656-5B4252FCA0D1}"/>
                </a:ext>
              </a:extLst>
            </xdr:cNvPr>
            <xdr:cNvSpPr/>
          </xdr:nvSpPr>
          <xdr:spPr>
            <a:xfrm>
              <a:off x="12830175" y="3853816"/>
              <a:ext cx="1260000" cy="22362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Experienced</a:t>
              </a:r>
            </a:p>
          </xdr:txBody>
        </xdr:sp>
        <xdr:sp macro="" textlink="$C$6">
          <xdr:nvSpPr>
            <xdr:cNvPr id="56" name="Rectangle 55">
              <a:extLst>
                <a:ext uri="{FF2B5EF4-FFF2-40B4-BE49-F238E27FC236}">
                  <a16:creationId xmlns:a16="http://schemas.microsoft.com/office/drawing/2014/main" id="{2C9B137C-6105-4064-5A47-9F8E2EA3F092}"/>
                </a:ext>
              </a:extLst>
            </xdr:cNvPr>
            <xdr:cNvSpPr/>
          </xdr:nvSpPr>
          <xdr:spPr>
            <a:xfrm>
              <a:off x="11574780" y="4076700"/>
              <a:ext cx="125238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DB80C2F-FB8B-4EEC-BF2A-CE6C5C7F1D0B}"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C$7">
          <xdr:nvSpPr>
            <xdr:cNvPr id="57" name="Rectangle 56">
              <a:extLst>
                <a:ext uri="{FF2B5EF4-FFF2-40B4-BE49-F238E27FC236}">
                  <a16:creationId xmlns:a16="http://schemas.microsoft.com/office/drawing/2014/main" id="{A2659BFD-FB7C-D8AC-977B-EBDF04D52023}"/>
                </a:ext>
              </a:extLst>
            </xdr:cNvPr>
            <xdr:cNvSpPr/>
          </xdr:nvSpPr>
          <xdr:spPr>
            <a:xfrm>
              <a:off x="12833191" y="4076700"/>
              <a:ext cx="125238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804F0121-E4BD-4B1A-A0D2-DAE3659E7199}"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xnSp macro="">
        <xdr:nvCxnSpPr>
          <xdr:cNvPr id="58" name="Straight Arrow Connector 57">
            <a:extLst>
              <a:ext uri="{FF2B5EF4-FFF2-40B4-BE49-F238E27FC236}">
                <a16:creationId xmlns:a16="http://schemas.microsoft.com/office/drawing/2014/main" id="{0328B4F4-A19A-481C-B8F2-3DA34902DFF8}"/>
              </a:ext>
            </a:extLst>
          </xdr:cNvPr>
          <xdr:cNvCxnSpPr>
            <a:cxnSpLocks/>
            <a:stCxn id="41" idx="2"/>
            <a:endCxn id="44" idx="0"/>
          </xdr:cNvCxnSpPr>
        </xdr:nvCxnSpPr>
        <xdr:spPr>
          <a:xfrm rot="5400000">
            <a:off x="13372596" y="1376276"/>
            <a:ext cx="836728" cy="1382768"/>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cxnSp macro="">
        <xdr:nvCxnSpPr>
          <xdr:cNvPr id="59" name="Straight Arrow Connector 58">
            <a:extLst>
              <a:ext uri="{FF2B5EF4-FFF2-40B4-BE49-F238E27FC236}">
                <a16:creationId xmlns:a16="http://schemas.microsoft.com/office/drawing/2014/main" id="{81919544-21F9-4822-99D8-72427EA83FC7}"/>
              </a:ext>
            </a:extLst>
          </xdr:cNvPr>
          <xdr:cNvCxnSpPr>
            <a:stCxn id="41" idx="2"/>
            <a:endCxn id="47" idx="0"/>
          </xdr:cNvCxnSpPr>
        </xdr:nvCxnSpPr>
        <xdr:spPr>
          <a:xfrm rot="16200000" flipH="1">
            <a:off x="14813727" y="1317911"/>
            <a:ext cx="836728" cy="1499497"/>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cxnSp macro="">
        <xdr:nvCxnSpPr>
          <xdr:cNvPr id="60" name="Straight Arrow Connector 59">
            <a:extLst>
              <a:ext uri="{FF2B5EF4-FFF2-40B4-BE49-F238E27FC236}">
                <a16:creationId xmlns:a16="http://schemas.microsoft.com/office/drawing/2014/main" id="{9A433D81-3C06-4786-9DA2-48DF8C61D441}"/>
              </a:ext>
            </a:extLst>
          </xdr:cNvPr>
          <xdr:cNvCxnSpPr>
            <a:stCxn id="45" idx="2"/>
            <a:endCxn id="53" idx="0"/>
          </xdr:cNvCxnSpPr>
        </xdr:nvCxnSpPr>
        <xdr:spPr>
          <a:xfrm flipH="1">
            <a:off x="13093860" y="2918264"/>
            <a:ext cx="4548" cy="722191"/>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xnSp macro="">
        <xdr:nvCxnSpPr>
          <xdr:cNvPr id="61" name="Straight Arrow Connector 60">
            <a:extLst>
              <a:ext uri="{FF2B5EF4-FFF2-40B4-BE49-F238E27FC236}">
                <a16:creationId xmlns:a16="http://schemas.microsoft.com/office/drawing/2014/main" id="{8F879DC4-4C23-4AE6-880F-4EEFED85FE12}"/>
              </a:ext>
            </a:extLst>
          </xdr:cNvPr>
          <xdr:cNvCxnSpPr>
            <a:stCxn id="48" idx="2"/>
            <a:endCxn id="50" idx="0"/>
          </xdr:cNvCxnSpPr>
        </xdr:nvCxnSpPr>
        <xdr:spPr>
          <a:xfrm flipH="1">
            <a:off x="15980888" y="2905125"/>
            <a:ext cx="405" cy="714375"/>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sp macro="" textlink="$D$3">
        <xdr:nvSpPr>
          <xdr:cNvPr id="86" name="TextBox 85">
            <a:extLst>
              <a:ext uri="{FF2B5EF4-FFF2-40B4-BE49-F238E27FC236}">
                <a16:creationId xmlns:a16="http://schemas.microsoft.com/office/drawing/2014/main" id="{38048DAA-2659-4B37-9929-E8893CA31E87}"/>
              </a:ext>
            </a:extLst>
          </xdr:cNvPr>
          <xdr:cNvSpPr txBox="1"/>
        </xdr:nvSpPr>
        <xdr:spPr>
          <a:xfrm>
            <a:off x="9271664" y="1800474"/>
            <a:ext cx="2425937" cy="959491"/>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7227FF97-8F68-4FD7-A3AF-EE09F7BF3EF8}" type="TxLink">
              <a:rPr lang="en-US" sz="900" b="0" i="0" u="none" strike="noStrike">
                <a:solidFill>
                  <a:srgbClr val="000000"/>
                </a:solidFill>
                <a:latin typeface="Calibri"/>
                <a:ea typeface="Calibri"/>
                <a:cs typeface="Calibri"/>
              </a:rPr>
              <a:pPr/>
              <a:t>Not Eligible (excl. &lt;18) = 0(-)
     Lives outside study communities = 1(100%)
     Not Pulmonary TB Positive = 1(100%)
     Not fluent in Xhosa or English = 1(100%)
     No household contacts = 1(100%)
     Enrolled on other Cohort / HHC = 1(100%)
</a:t>
            </a:fld>
            <a:endParaRPr lang="en-US" sz="900"/>
          </a:p>
        </xdr:txBody>
      </xdr:sp>
      <xdr:sp macro="" textlink="$D$8">
        <xdr:nvSpPr>
          <xdr:cNvPr id="87" name="TextBox 86">
            <a:extLst>
              <a:ext uri="{FF2B5EF4-FFF2-40B4-BE49-F238E27FC236}">
                <a16:creationId xmlns:a16="http://schemas.microsoft.com/office/drawing/2014/main" id="{398EAFBB-FB7F-4B93-ADC1-8E580C9B5738}"/>
              </a:ext>
            </a:extLst>
          </xdr:cNvPr>
          <xdr:cNvSpPr txBox="1"/>
        </xdr:nvSpPr>
        <xdr:spPr>
          <a:xfrm>
            <a:off x="17449454" y="2943675"/>
            <a:ext cx="2503396" cy="646575"/>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8A0A4C63-B47A-42A6-A4EF-EEFE752E110D}" type="TxLink">
              <a:rPr lang="en-US" sz="1000" b="0" i="0" u="none" strike="noStrike">
                <a:solidFill>
                  <a:srgbClr val="000000"/>
                </a:solidFill>
                <a:latin typeface="Calibri"/>
                <a:ea typeface="Calibri"/>
                <a:cs typeface="Calibri"/>
              </a:rPr>
              <a:pPr/>
              <a:t>Excluded:
Caregiver Not Present = 0(-)
Caregiver Permission Not Granted = 0(-)
</a:t>
            </a:fld>
            <a:endParaRPr lang="en-US" sz="900"/>
          </a:p>
        </xdr:txBody>
      </xdr:sp>
      <xdr:cxnSp macro="">
        <xdr:nvCxnSpPr>
          <xdr:cNvPr id="88" name="Straight Arrow Connector 87">
            <a:extLst>
              <a:ext uri="{FF2B5EF4-FFF2-40B4-BE49-F238E27FC236}">
                <a16:creationId xmlns:a16="http://schemas.microsoft.com/office/drawing/2014/main" id="{216F3609-A4AE-49BB-A78C-7930737FF461}"/>
              </a:ext>
            </a:extLst>
          </xdr:cNvPr>
          <xdr:cNvCxnSpPr>
            <a:endCxn id="86" idx="3"/>
          </xdr:cNvCxnSpPr>
        </xdr:nvCxnSpPr>
        <xdr:spPr>
          <a:xfrm flipH="1" flipV="1">
            <a:off x="11697601" y="2280220"/>
            <a:ext cx="1438479" cy="4176"/>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xnSp macro="">
        <xdr:nvCxnSpPr>
          <xdr:cNvPr id="89" name="Straight Arrow Connector 88">
            <a:extLst>
              <a:ext uri="{FF2B5EF4-FFF2-40B4-BE49-F238E27FC236}">
                <a16:creationId xmlns:a16="http://schemas.microsoft.com/office/drawing/2014/main" id="{AF0A88E8-3717-4B1D-B1E2-4C66837A018C}"/>
              </a:ext>
            </a:extLst>
          </xdr:cNvPr>
          <xdr:cNvCxnSpPr>
            <a:stCxn id="87" idx="1"/>
          </xdr:cNvCxnSpPr>
        </xdr:nvCxnSpPr>
        <xdr:spPr>
          <a:xfrm flipH="1">
            <a:off x="16012421" y="3266963"/>
            <a:ext cx="1437033" cy="4785"/>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sp macro="" textlink="$D$6">
        <xdr:nvSpPr>
          <xdr:cNvPr id="90" name="TextBox 89">
            <a:extLst>
              <a:ext uri="{FF2B5EF4-FFF2-40B4-BE49-F238E27FC236}">
                <a16:creationId xmlns:a16="http://schemas.microsoft.com/office/drawing/2014/main" id="{CD07F11B-8120-48F7-88E7-D1B9A1CCD252}"/>
              </a:ext>
            </a:extLst>
          </xdr:cNvPr>
          <xdr:cNvSpPr txBox="1"/>
        </xdr:nvSpPr>
        <xdr:spPr>
          <a:xfrm>
            <a:off x="9248775" y="2943225"/>
            <a:ext cx="2343150" cy="695325"/>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9A486C68-5BD5-4979-A0B5-D0D6BCD82FFC}" type="TxLink">
              <a:rPr lang="en-US" sz="900" b="0" i="0" u="none" strike="noStrike">
                <a:solidFill>
                  <a:srgbClr val="000000"/>
                </a:solidFill>
                <a:latin typeface="Calibri"/>
                <a:ea typeface="Calibri"/>
                <a:cs typeface="Calibri"/>
              </a:rPr>
              <a:pPr/>
              <a:t>Not Enrolled = 2(0%)
     Cannot Comprehend = 1(100%)
     Refused to participate = 1(100%)</a:t>
            </a:fld>
            <a:endParaRPr lang="en-US" sz="900"/>
          </a:p>
        </xdr:txBody>
      </xdr:sp>
      <xdr:cxnSp macro="">
        <xdr:nvCxnSpPr>
          <xdr:cNvPr id="91" name="Straight Arrow Connector 90">
            <a:extLst>
              <a:ext uri="{FF2B5EF4-FFF2-40B4-BE49-F238E27FC236}">
                <a16:creationId xmlns:a16="http://schemas.microsoft.com/office/drawing/2014/main" id="{826A3D1F-1206-438D-ADF3-12C9C90DA10B}"/>
              </a:ext>
            </a:extLst>
          </xdr:cNvPr>
          <xdr:cNvCxnSpPr/>
        </xdr:nvCxnSpPr>
        <xdr:spPr>
          <a:xfrm flipH="1" flipV="1">
            <a:off x="11572875" y="3272790"/>
            <a:ext cx="1531620" cy="1143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grpSp>
    <xdr:clientData/>
  </xdr:twoCellAnchor>
  <xdr:twoCellAnchor>
    <xdr:from>
      <xdr:col>8</xdr:col>
      <xdr:colOff>378123</xdr:colOff>
      <xdr:row>53</xdr:row>
      <xdr:rowOff>3940</xdr:rowOff>
    </xdr:from>
    <xdr:to>
      <xdr:col>12</xdr:col>
      <xdr:colOff>462805</xdr:colOff>
      <xdr:row>57</xdr:row>
      <xdr:rowOff>28190</xdr:rowOff>
    </xdr:to>
    <xdr:grpSp>
      <xdr:nvGrpSpPr>
        <xdr:cNvPr id="71" name="Group 70">
          <a:extLst>
            <a:ext uri="{FF2B5EF4-FFF2-40B4-BE49-F238E27FC236}">
              <a16:creationId xmlns:a16="http://schemas.microsoft.com/office/drawing/2014/main" id="{AFC8D539-F99D-14DD-3641-BC7F505BC8D1}"/>
            </a:ext>
          </a:extLst>
        </xdr:cNvPr>
        <xdr:cNvGrpSpPr/>
      </xdr:nvGrpSpPr>
      <xdr:grpSpPr>
        <a:xfrm>
          <a:off x="8388648" y="9597520"/>
          <a:ext cx="2524987" cy="744340"/>
          <a:chOff x="12960509" y="5121675"/>
          <a:chExt cx="2520000" cy="660735"/>
        </a:xfrm>
      </xdr:grpSpPr>
      <xdr:sp macro="" textlink="">
        <xdr:nvSpPr>
          <xdr:cNvPr id="73" name="Rectangle 72">
            <a:extLst>
              <a:ext uri="{FF2B5EF4-FFF2-40B4-BE49-F238E27FC236}">
                <a16:creationId xmlns:a16="http://schemas.microsoft.com/office/drawing/2014/main" id="{3D3AB6E2-4FB3-FC01-C477-20349DCA205C}"/>
              </a:ext>
            </a:extLst>
          </xdr:cNvPr>
          <xdr:cNvSpPr>
            <a:spLocks noChangeAspect="1"/>
          </xdr:cNvSpPr>
        </xdr:nvSpPr>
        <xdr:spPr>
          <a:xfrm>
            <a:off x="12961193" y="5121675"/>
            <a:ext cx="2517418" cy="217173"/>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Eligible in Study</a:t>
            </a:r>
          </a:p>
        </xdr:txBody>
      </xdr:sp>
      <xdr:sp macro="" textlink="#REF!">
        <xdr:nvSpPr>
          <xdr:cNvPr id="74" name="Rectangle 73">
            <a:extLst>
              <a:ext uri="{FF2B5EF4-FFF2-40B4-BE49-F238E27FC236}">
                <a16:creationId xmlns:a16="http://schemas.microsoft.com/office/drawing/2014/main" id="{5EDC6192-1EF1-91A7-72D1-9C958D714139}"/>
              </a:ext>
            </a:extLst>
          </xdr:cNvPr>
          <xdr:cNvSpPr/>
        </xdr:nvSpPr>
        <xdr:spPr>
          <a:xfrm>
            <a:off x="12960510" y="5340689"/>
            <a:ext cx="1260000" cy="21409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Households</a:t>
            </a:r>
          </a:p>
        </xdr:txBody>
      </xdr:sp>
      <xdr:sp macro="" textlink="#REF!">
        <xdr:nvSpPr>
          <xdr:cNvPr id="75" name="Rectangle 74">
            <a:extLst>
              <a:ext uri="{FF2B5EF4-FFF2-40B4-BE49-F238E27FC236}">
                <a16:creationId xmlns:a16="http://schemas.microsoft.com/office/drawing/2014/main" id="{49CDD79D-2303-0435-1682-D1AE0405B290}"/>
              </a:ext>
            </a:extLst>
          </xdr:cNvPr>
          <xdr:cNvSpPr>
            <a:spLocks/>
          </xdr:cNvSpPr>
        </xdr:nvSpPr>
        <xdr:spPr>
          <a:xfrm>
            <a:off x="14220509" y="5340689"/>
            <a:ext cx="1260000" cy="21981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Contacts</a:t>
            </a:r>
          </a:p>
        </xdr:txBody>
      </xdr:sp>
      <xdr:sp macro="" textlink="$C$13">
        <xdr:nvSpPr>
          <xdr:cNvPr id="76" name="Rectangle 75">
            <a:extLst>
              <a:ext uri="{FF2B5EF4-FFF2-40B4-BE49-F238E27FC236}">
                <a16:creationId xmlns:a16="http://schemas.microsoft.com/office/drawing/2014/main" id="{E7F4D927-3A2B-CF14-B8E0-30DD5811A017}"/>
              </a:ext>
            </a:extLst>
          </xdr:cNvPr>
          <xdr:cNvSpPr/>
        </xdr:nvSpPr>
        <xdr:spPr>
          <a:xfrm>
            <a:off x="12960509" y="5558790"/>
            <a:ext cx="1260000" cy="2232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22A3D86-925C-41DC-8D8B-A45DEA0C8826}"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C$14">
        <xdr:nvSpPr>
          <xdr:cNvPr id="77" name="Rectangle 76">
            <a:extLst>
              <a:ext uri="{FF2B5EF4-FFF2-40B4-BE49-F238E27FC236}">
                <a16:creationId xmlns:a16="http://schemas.microsoft.com/office/drawing/2014/main" id="{7F276573-E112-395F-5D8C-87E2591BC607}"/>
              </a:ext>
            </a:extLst>
          </xdr:cNvPr>
          <xdr:cNvSpPr/>
        </xdr:nvSpPr>
        <xdr:spPr>
          <a:xfrm>
            <a:off x="14220509" y="5558790"/>
            <a:ext cx="1260000" cy="22362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4D841311-F4F3-4D6D-A26E-4C5E85BCDDF3}"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10</xdr:col>
      <xdr:colOff>419857</xdr:colOff>
      <xdr:row>45</xdr:row>
      <xdr:rowOff>173369</xdr:rowOff>
    </xdr:from>
    <xdr:to>
      <xdr:col>10</xdr:col>
      <xdr:colOff>419865</xdr:colOff>
      <xdr:row>53</xdr:row>
      <xdr:rowOff>3940</xdr:rowOff>
    </xdr:to>
    <xdr:cxnSp macro="">
      <xdr:nvCxnSpPr>
        <xdr:cNvPr id="72" name="Straight Arrow Connector 71">
          <a:extLst>
            <a:ext uri="{FF2B5EF4-FFF2-40B4-BE49-F238E27FC236}">
              <a16:creationId xmlns:a16="http://schemas.microsoft.com/office/drawing/2014/main" id="{F4FB2B4A-0CC3-0E96-6FD3-15B05088D2DD}"/>
            </a:ext>
          </a:extLst>
        </xdr:cNvPr>
        <xdr:cNvCxnSpPr>
          <a:stCxn id="97" idx="2"/>
          <a:endCxn id="73" idx="0"/>
        </xdr:cNvCxnSpPr>
      </xdr:nvCxnSpPr>
      <xdr:spPr>
        <a:xfrm flipH="1">
          <a:off x="9647677" y="8402969"/>
          <a:ext cx="8" cy="1293611"/>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8</xdr:col>
      <xdr:colOff>378205</xdr:colOff>
      <xdr:row>61</xdr:row>
      <xdr:rowOff>76932</xdr:rowOff>
    </xdr:from>
    <xdr:to>
      <xdr:col>12</xdr:col>
      <xdr:colOff>462724</xdr:colOff>
      <xdr:row>65</xdr:row>
      <xdr:rowOff>64599</xdr:rowOff>
    </xdr:to>
    <xdr:grpSp>
      <xdr:nvGrpSpPr>
        <xdr:cNvPr id="79" name="Group 78">
          <a:extLst>
            <a:ext uri="{FF2B5EF4-FFF2-40B4-BE49-F238E27FC236}">
              <a16:creationId xmlns:a16="http://schemas.microsoft.com/office/drawing/2014/main" id="{CE9588D4-C267-2C3E-3CA2-00EE8140D14B}"/>
            </a:ext>
          </a:extLst>
        </xdr:cNvPr>
        <xdr:cNvGrpSpPr/>
      </xdr:nvGrpSpPr>
      <xdr:grpSpPr>
        <a:xfrm>
          <a:off x="8388730" y="11116407"/>
          <a:ext cx="2524824" cy="707757"/>
          <a:chOff x="12950959" y="5122880"/>
          <a:chExt cx="2529550" cy="659530"/>
        </a:xfrm>
      </xdr:grpSpPr>
      <xdr:sp macro="" textlink="">
        <xdr:nvSpPr>
          <xdr:cNvPr id="81" name="Rectangle 80">
            <a:extLst>
              <a:ext uri="{FF2B5EF4-FFF2-40B4-BE49-F238E27FC236}">
                <a16:creationId xmlns:a16="http://schemas.microsoft.com/office/drawing/2014/main" id="{D493B0EF-2E7B-7EAB-6F76-F216810597AC}"/>
              </a:ext>
            </a:extLst>
          </xdr:cNvPr>
          <xdr:cNvSpPr>
            <a:spLocks noChangeAspect="1"/>
          </xdr:cNvSpPr>
        </xdr:nvSpPr>
        <xdr:spPr>
          <a:xfrm>
            <a:off x="12950959" y="5122880"/>
            <a:ext cx="2513790" cy="217173"/>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Enrolled in Study</a:t>
            </a:r>
          </a:p>
        </xdr:txBody>
      </xdr:sp>
      <xdr:sp macro="" textlink="#REF!">
        <xdr:nvSpPr>
          <xdr:cNvPr id="82" name="Rectangle 81">
            <a:extLst>
              <a:ext uri="{FF2B5EF4-FFF2-40B4-BE49-F238E27FC236}">
                <a16:creationId xmlns:a16="http://schemas.microsoft.com/office/drawing/2014/main" id="{86DA92E2-AC76-60CC-2FBD-E7C47C975738}"/>
              </a:ext>
            </a:extLst>
          </xdr:cNvPr>
          <xdr:cNvSpPr/>
        </xdr:nvSpPr>
        <xdr:spPr>
          <a:xfrm>
            <a:off x="12960509" y="5340689"/>
            <a:ext cx="1260000" cy="21409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Households</a:t>
            </a:r>
          </a:p>
        </xdr:txBody>
      </xdr:sp>
      <xdr:sp macro="" textlink="#REF!">
        <xdr:nvSpPr>
          <xdr:cNvPr id="83" name="Rectangle 82">
            <a:extLst>
              <a:ext uri="{FF2B5EF4-FFF2-40B4-BE49-F238E27FC236}">
                <a16:creationId xmlns:a16="http://schemas.microsoft.com/office/drawing/2014/main" id="{88AB28C1-B3AD-1185-7ACC-C00D671AD5AF}"/>
              </a:ext>
            </a:extLst>
          </xdr:cNvPr>
          <xdr:cNvSpPr>
            <a:spLocks/>
          </xdr:cNvSpPr>
        </xdr:nvSpPr>
        <xdr:spPr>
          <a:xfrm>
            <a:off x="14220509" y="5340689"/>
            <a:ext cx="1260000" cy="21981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Contacts</a:t>
            </a:r>
          </a:p>
        </xdr:txBody>
      </xdr:sp>
      <xdr:sp macro="" textlink="$C$15">
        <xdr:nvSpPr>
          <xdr:cNvPr id="84" name="Rectangle 83">
            <a:extLst>
              <a:ext uri="{FF2B5EF4-FFF2-40B4-BE49-F238E27FC236}">
                <a16:creationId xmlns:a16="http://schemas.microsoft.com/office/drawing/2014/main" id="{860FF11C-28CF-A7A7-25A3-FF85C761BF1A}"/>
              </a:ext>
            </a:extLst>
          </xdr:cNvPr>
          <xdr:cNvSpPr/>
        </xdr:nvSpPr>
        <xdr:spPr>
          <a:xfrm>
            <a:off x="12960509" y="5558790"/>
            <a:ext cx="1260000" cy="2232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F6B80232-D0E6-457B-AFD5-B155E801F73A}"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C$16">
        <xdr:nvSpPr>
          <xdr:cNvPr id="85" name="Rectangle 84">
            <a:extLst>
              <a:ext uri="{FF2B5EF4-FFF2-40B4-BE49-F238E27FC236}">
                <a16:creationId xmlns:a16="http://schemas.microsoft.com/office/drawing/2014/main" id="{465F4042-3540-4DB9-A018-5AE068B2ABE0}"/>
              </a:ext>
            </a:extLst>
          </xdr:cNvPr>
          <xdr:cNvSpPr/>
        </xdr:nvSpPr>
        <xdr:spPr>
          <a:xfrm>
            <a:off x="14220509" y="5558790"/>
            <a:ext cx="1260000" cy="22362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A7FC980C-6433-42B9-8367-A6784C63B2FB}"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10</xdr:col>
      <xdr:colOff>419857</xdr:colOff>
      <xdr:row>54</xdr:row>
      <xdr:rowOff>68870</xdr:rowOff>
    </xdr:from>
    <xdr:to>
      <xdr:col>10</xdr:col>
      <xdr:colOff>434936</xdr:colOff>
      <xdr:row>61</xdr:row>
      <xdr:rowOff>76932</xdr:rowOff>
    </xdr:to>
    <xdr:cxnSp macro="">
      <xdr:nvCxnSpPr>
        <xdr:cNvPr id="80" name="Straight Arrow Connector 79">
          <a:extLst>
            <a:ext uri="{FF2B5EF4-FFF2-40B4-BE49-F238E27FC236}">
              <a16:creationId xmlns:a16="http://schemas.microsoft.com/office/drawing/2014/main" id="{47118D2F-9367-7501-E3F3-8841BE651EA3}"/>
            </a:ext>
          </a:extLst>
        </xdr:cNvPr>
        <xdr:cNvCxnSpPr>
          <a:stCxn id="73" idx="2"/>
        </xdr:cNvCxnSpPr>
      </xdr:nvCxnSpPr>
      <xdr:spPr>
        <a:xfrm>
          <a:off x="9647677" y="9944390"/>
          <a:ext cx="15079" cy="1288222"/>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13</xdr:col>
      <xdr:colOff>248490</xdr:colOff>
      <xdr:row>57</xdr:row>
      <xdr:rowOff>165206</xdr:rowOff>
    </xdr:from>
    <xdr:to>
      <xdr:col>16</xdr:col>
      <xdr:colOff>455111</xdr:colOff>
      <xdr:row>60</xdr:row>
      <xdr:rowOff>43318</xdr:rowOff>
    </xdr:to>
    <xdr:sp macro="" textlink="$D$15">
      <xdr:nvSpPr>
        <xdr:cNvPr id="137" name="TextBox 136">
          <a:extLst>
            <a:ext uri="{FF2B5EF4-FFF2-40B4-BE49-F238E27FC236}">
              <a16:creationId xmlns:a16="http://schemas.microsoft.com/office/drawing/2014/main" id="{9BA15B16-FD1A-448E-900B-636BBFECB879}"/>
            </a:ext>
          </a:extLst>
        </xdr:cNvPr>
        <xdr:cNvSpPr txBox="1"/>
      </xdr:nvSpPr>
      <xdr:spPr>
        <a:xfrm>
          <a:off x="11305110" y="10589366"/>
          <a:ext cx="2035421" cy="426752"/>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41AEA2DD-0103-4709-B415-B6E99AD8BD89}" type="TxLink">
            <a:rPr lang="en-US" sz="900" b="0" i="0" u="none" strike="noStrike">
              <a:solidFill>
                <a:srgbClr val="000000"/>
              </a:solidFill>
              <a:latin typeface="Calibri"/>
              <a:ea typeface="Calibri"/>
              <a:cs typeface="Calibri"/>
            </a:rPr>
            <a:pPr/>
            <a:t>Cannot Comprehend = 1(100%)</a:t>
          </a:fld>
          <a:endParaRPr lang="en-US" sz="900"/>
        </a:p>
      </xdr:txBody>
    </xdr:sp>
    <xdr:clientData/>
  </xdr:twoCellAnchor>
  <xdr:twoCellAnchor>
    <xdr:from>
      <xdr:col>10</xdr:col>
      <xdr:colOff>401637</xdr:colOff>
      <xdr:row>47</xdr:row>
      <xdr:rowOff>85049</xdr:rowOff>
    </xdr:from>
    <xdr:to>
      <xdr:col>17</xdr:col>
      <xdr:colOff>117432</xdr:colOff>
      <xdr:row>53</xdr:row>
      <xdr:rowOff>140066</xdr:rowOff>
    </xdr:to>
    <xdr:grpSp>
      <xdr:nvGrpSpPr>
        <xdr:cNvPr id="32" name="Group 31">
          <a:extLst>
            <a:ext uri="{FF2B5EF4-FFF2-40B4-BE49-F238E27FC236}">
              <a16:creationId xmlns:a16="http://schemas.microsoft.com/office/drawing/2014/main" id="{928EF580-8808-4001-ECC0-CB4772364020}"/>
            </a:ext>
          </a:extLst>
        </xdr:cNvPr>
        <xdr:cNvGrpSpPr/>
      </xdr:nvGrpSpPr>
      <xdr:grpSpPr>
        <a:xfrm>
          <a:off x="9627552" y="8592779"/>
          <a:ext cx="3986805" cy="1135152"/>
          <a:chOff x="9631362" y="7428824"/>
          <a:chExt cx="3982995" cy="1140867"/>
        </a:xfrm>
      </xdr:grpSpPr>
      <xdr:sp macro="" textlink="$D$11">
        <xdr:nvSpPr>
          <xdr:cNvPr id="93" name="TextBox 92">
            <a:extLst>
              <a:ext uri="{FF2B5EF4-FFF2-40B4-BE49-F238E27FC236}">
                <a16:creationId xmlns:a16="http://schemas.microsoft.com/office/drawing/2014/main" id="{648A84F2-1F07-476B-970A-98C9B6C764D7}"/>
              </a:ext>
            </a:extLst>
          </xdr:cNvPr>
          <xdr:cNvSpPr txBox="1"/>
        </xdr:nvSpPr>
        <xdr:spPr>
          <a:xfrm>
            <a:off x="11288522" y="7428824"/>
            <a:ext cx="2325835" cy="1140867"/>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B677E054-E9D1-4A3A-9773-85D76AC92EBA}" type="TxLink">
              <a:rPr lang="en-US" sz="900" b="0" i="0" u="none" strike="noStrike">
                <a:solidFill>
                  <a:srgbClr val="000000"/>
                </a:solidFill>
                <a:latin typeface="Calibri"/>
                <a:ea typeface="Calibri"/>
                <a:cs typeface="Calibri"/>
              </a:rPr>
              <a:pPr/>
              <a:t>Not Eligible =  0(-)
     &lt;18 Years Old =  0(-)
     On Treatment =  0(-)
     Visited clinic before HHCI =  0(-)
     TB asymptomatic =  0(-)
     Not Interested  =  0(-)
     Not fluent in Xhosa or English  =  0(-)
     &lt;18 Years Old  =  0(-)</a:t>
            </a:fld>
            <a:endParaRPr lang="en-US" sz="900"/>
          </a:p>
        </xdr:txBody>
      </xdr:sp>
      <xdr:cxnSp macro="">
        <xdr:nvCxnSpPr>
          <xdr:cNvPr id="115" name="Straight Arrow Connector 114">
            <a:extLst>
              <a:ext uri="{FF2B5EF4-FFF2-40B4-BE49-F238E27FC236}">
                <a16:creationId xmlns:a16="http://schemas.microsoft.com/office/drawing/2014/main" id="{962B0891-01C5-463A-8710-3591E0B53A23}"/>
              </a:ext>
            </a:extLst>
          </xdr:cNvPr>
          <xdr:cNvCxnSpPr>
            <a:stCxn id="93" idx="1"/>
          </xdr:cNvCxnSpPr>
        </xdr:nvCxnSpPr>
        <xdr:spPr>
          <a:xfrm flipH="1" flipV="1">
            <a:off x="9631362" y="8088139"/>
            <a:ext cx="1657160" cy="6036"/>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grpSp>
    <xdr:clientData/>
  </xdr:twoCellAnchor>
  <xdr:twoCellAnchor>
    <xdr:from>
      <xdr:col>12</xdr:col>
      <xdr:colOff>45067</xdr:colOff>
      <xdr:row>80</xdr:row>
      <xdr:rowOff>144779</xdr:rowOff>
    </xdr:from>
    <xdr:to>
      <xdr:col>14</xdr:col>
      <xdr:colOff>495300</xdr:colOff>
      <xdr:row>82</xdr:row>
      <xdr:rowOff>81832</xdr:rowOff>
    </xdr:to>
    <xdr:sp macro="" textlink="$D$28">
      <xdr:nvSpPr>
        <xdr:cNvPr id="5" name="Rectangle 4">
          <a:extLst>
            <a:ext uri="{FF2B5EF4-FFF2-40B4-BE49-F238E27FC236}">
              <a16:creationId xmlns:a16="http://schemas.microsoft.com/office/drawing/2014/main" id="{832FF05C-9CAB-5450-8068-22FE9158FAAB}"/>
            </a:ext>
          </a:extLst>
        </xdr:cNvPr>
        <xdr:cNvSpPr>
          <a:spLocks/>
        </xdr:cNvSpPr>
      </xdr:nvSpPr>
      <xdr:spPr>
        <a:xfrm>
          <a:off x="10492087" y="14775179"/>
          <a:ext cx="1669433" cy="30281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F30DD898-F133-49AC-9E5F-3466D0477DAF}" type="TxLink">
            <a:rPr lang="en-US" sz="900" b="0" i="0" u="none" strike="noStrike">
              <a:solidFill>
                <a:srgbClr val="000000"/>
              </a:solidFill>
              <a:latin typeface="Calibri"/>
              <a:ea typeface="Calibri"/>
              <a:cs typeface="Calibri"/>
            </a:rPr>
            <a:pPr algn="l"/>
            <a:t>Did not present = 0(-)</a:t>
          </a:fld>
          <a:endParaRPr lang="en-US" sz="900">
            <a:solidFill>
              <a:sysClr val="windowText" lastClr="000000"/>
            </a:solidFill>
          </a:endParaRPr>
        </a:p>
      </xdr:txBody>
    </xdr:sp>
    <xdr:clientData/>
  </xdr:twoCellAnchor>
  <xdr:twoCellAnchor>
    <xdr:from>
      <xdr:col>8</xdr:col>
      <xdr:colOff>394322</xdr:colOff>
      <xdr:row>36</xdr:row>
      <xdr:rowOff>151551</xdr:rowOff>
    </xdr:from>
    <xdr:to>
      <xdr:col>12</xdr:col>
      <xdr:colOff>446606</xdr:colOff>
      <xdr:row>48</xdr:row>
      <xdr:rowOff>136133</xdr:rowOff>
    </xdr:to>
    <xdr:grpSp>
      <xdr:nvGrpSpPr>
        <xdr:cNvPr id="29" name="Group 28">
          <a:extLst>
            <a:ext uri="{FF2B5EF4-FFF2-40B4-BE49-F238E27FC236}">
              <a16:creationId xmlns:a16="http://schemas.microsoft.com/office/drawing/2014/main" id="{004A7596-FE4A-1559-F856-4F91E46DB956}"/>
            </a:ext>
          </a:extLst>
        </xdr:cNvPr>
        <xdr:cNvGrpSpPr/>
      </xdr:nvGrpSpPr>
      <xdr:grpSpPr>
        <a:xfrm>
          <a:off x="8408657" y="6666651"/>
          <a:ext cx="2484969" cy="2152472"/>
          <a:chOff x="8404847" y="5504623"/>
          <a:chExt cx="2490684" cy="2156300"/>
        </a:xfrm>
      </xdr:grpSpPr>
      <xdr:grpSp>
        <xdr:nvGrpSpPr>
          <xdr:cNvPr id="95" name="Group 94">
            <a:extLst>
              <a:ext uri="{FF2B5EF4-FFF2-40B4-BE49-F238E27FC236}">
                <a16:creationId xmlns:a16="http://schemas.microsoft.com/office/drawing/2014/main" id="{A7ECEDC6-3820-6A65-5B88-B0A075B83EDB}"/>
              </a:ext>
            </a:extLst>
          </xdr:cNvPr>
          <xdr:cNvGrpSpPr/>
        </xdr:nvGrpSpPr>
        <xdr:grpSpPr>
          <a:xfrm>
            <a:off x="8404847" y="6899172"/>
            <a:ext cx="2490684" cy="761751"/>
            <a:chOff x="12960509" y="5113227"/>
            <a:chExt cx="2520002" cy="660918"/>
          </a:xfrm>
        </xdr:grpSpPr>
        <xdr:sp macro="" textlink="">
          <xdr:nvSpPr>
            <xdr:cNvPr id="97" name="Rectangle 96">
              <a:extLst>
                <a:ext uri="{FF2B5EF4-FFF2-40B4-BE49-F238E27FC236}">
                  <a16:creationId xmlns:a16="http://schemas.microsoft.com/office/drawing/2014/main" id="{50E36865-E532-FCB9-586D-9EA380851F74}"/>
                </a:ext>
              </a:extLst>
            </xdr:cNvPr>
            <xdr:cNvSpPr>
              <a:spLocks noChangeAspect="1"/>
            </xdr:cNvSpPr>
          </xdr:nvSpPr>
          <xdr:spPr>
            <a:xfrm>
              <a:off x="12961196" y="5113227"/>
              <a:ext cx="2517419" cy="217174"/>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Households</a:t>
              </a:r>
              <a:r>
                <a:rPr lang="en-US" sz="1100" baseline="0">
                  <a:solidFill>
                    <a:sysClr val="windowText" lastClr="000000"/>
                  </a:solidFill>
                </a:rPr>
                <a:t> Visited</a:t>
              </a:r>
              <a:endParaRPr lang="en-US" sz="1100">
                <a:solidFill>
                  <a:sysClr val="windowText" lastClr="000000"/>
                </a:solidFill>
              </a:endParaRPr>
            </a:p>
          </xdr:txBody>
        </xdr:sp>
        <xdr:sp macro="" textlink="#REF!">
          <xdr:nvSpPr>
            <xdr:cNvPr id="98" name="Rectangle 97">
              <a:extLst>
                <a:ext uri="{FF2B5EF4-FFF2-40B4-BE49-F238E27FC236}">
                  <a16:creationId xmlns:a16="http://schemas.microsoft.com/office/drawing/2014/main" id="{8CA36978-8207-4D8B-B4B8-D09C35A6F104}"/>
                </a:ext>
              </a:extLst>
            </xdr:cNvPr>
            <xdr:cNvSpPr/>
          </xdr:nvSpPr>
          <xdr:spPr>
            <a:xfrm>
              <a:off x="12960510" y="5332425"/>
              <a:ext cx="1260001" cy="21409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Households Listed</a:t>
              </a:r>
            </a:p>
          </xdr:txBody>
        </xdr:sp>
        <xdr:sp macro="" textlink="#REF!">
          <xdr:nvSpPr>
            <xdr:cNvPr id="99" name="Rectangle 98">
              <a:extLst>
                <a:ext uri="{FF2B5EF4-FFF2-40B4-BE49-F238E27FC236}">
                  <a16:creationId xmlns:a16="http://schemas.microsoft.com/office/drawing/2014/main" id="{D1446CCB-C5C3-1C1D-C677-856F5FBE5F75}"/>
                </a:ext>
              </a:extLst>
            </xdr:cNvPr>
            <xdr:cNvSpPr>
              <a:spLocks/>
            </xdr:cNvSpPr>
          </xdr:nvSpPr>
          <xdr:spPr>
            <a:xfrm>
              <a:off x="14220510" y="5332425"/>
              <a:ext cx="1260001" cy="21981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Contacts</a:t>
              </a:r>
              <a:r>
                <a:rPr lang="en-US" sz="1100" baseline="0">
                  <a:solidFill>
                    <a:sysClr val="windowText" lastClr="000000"/>
                  </a:solidFill>
                </a:rPr>
                <a:t> Present</a:t>
              </a:r>
              <a:endParaRPr lang="en-US" sz="1100">
                <a:solidFill>
                  <a:sysClr val="windowText" lastClr="000000"/>
                </a:solidFill>
              </a:endParaRPr>
            </a:p>
          </xdr:txBody>
        </xdr:sp>
        <xdr:sp macro="" textlink="$C$11">
          <xdr:nvSpPr>
            <xdr:cNvPr id="100" name="Rectangle 99">
              <a:extLst>
                <a:ext uri="{FF2B5EF4-FFF2-40B4-BE49-F238E27FC236}">
                  <a16:creationId xmlns:a16="http://schemas.microsoft.com/office/drawing/2014/main" id="{8A9ED423-C930-7A7E-1EB7-650E3871DD7A}"/>
                </a:ext>
              </a:extLst>
            </xdr:cNvPr>
            <xdr:cNvSpPr/>
          </xdr:nvSpPr>
          <xdr:spPr>
            <a:xfrm>
              <a:off x="12960509" y="5550525"/>
              <a:ext cx="1260000" cy="2232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0CF1E68-BD71-4A7A-95D7-9F21A00B9E4C}"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C$12">
          <xdr:nvSpPr>
            <xdr:cNvPr id="101" name="Rectangle 100">
              <a:extLst>
                <a:ext uri="{FF2B5EF4-FFF2-40B4-BE49-F238E27FC236}">
                  <a16:creationId xmlns:a16="http://schemas.microsoft.com/office/drawing/2014/main" id="{9AED9CC5-E2B8-2931-105A-4AADFF58C5FD}"/>
                </a:ext>
              </a:extLst>
            </xdr:cNvPr>
            <xdr:cNvSpPr/>
          </xdr:nvSpPr>
          <xdr:spPr>
            <a:xfrm>
              <a:off x="14220509" y="5550525"/>
              <a:ext cx="1260000" cy="22362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B4A57806-1D4B-4CC3-A757-5F594E000838}"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xnSp macro="">
        <xdr:nvCxnSpPr>
          <xdr:cNvPr id="96" name="Straight Arrow Connector 95">
            <a:extLst>
              <a:ext uri="{FF2B5EF4-FFF2-40B4-BE49-F238E27FC236}">
                <a16:creationId xmlns:a16="http://schemas.microsoft.com/office/drawing/2014/main" id="{5F73AAD7-0C98-87EB-A8CB-70CCB92A1C4E}"/>
              </a:ext>
            </a:extLst>
          </xdr:cNvPr>
          <xdr:cNvCxnSpPr>
            <a:stCxn id="65" idx="2"/>
            <a:endCxn id="97" idx="0"/>
          </xdr:cNvCxnSpPr>
        </xdr:nvCxnSpPr>
        <xdr:spPr>
          <a:xfrm>
            <a:off x="9647332" y="5504623"/>
            <a:ext cx="2260" cy="139454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grpSp>
    <xdr:clientData/>
  </xdr:twoCellAnchor>
  <xdr:twoCellAnchor>
    <xdr:from>
      <xdr:col>6</xdr:col>
      <xdr:colOff>95694</xdr:colOff>
      <xdr:row>41</xdr:row>
      <xdr:rowOff>20413</xdr:rowOff>
    </xdr:from>
    <xdr:to>
      <xdr:col>10</xdr:col>
      <xdr:colOff>397072</xdr:colOff>
      <xdr:row>42</xdr:row>
      <xdr:rowOff>168449</xdr:rowOff>
    </xdr:to>
    <xdr:grpSp>
      <xdr:nvGrpSpPr>
        <xdr:cNvPr id="22" name="Group 21">
          <a:extLst>
            <a:ext uri="{FF2B5EF4-FFF2-40B4-BE49-F238E27FC236}">
              <a16:creationId xmlns:a16="http://schemas.microsoft.com/office/drawing/2014/main" id="{43F66126-3F35-AED2-DCA1-C1EBFF439087}"/>
            </a:ext>
          </a:extLst>
        </xdr:cNvPr>
        <xdr:cNvGrpSpPr/>
      </xdr:nvGrpSpPr>
      <xdr:grpSpPr>
        <a:xfrm>
          <a:off x="5587809" y="7436578"/>
          <a:ext cx="4042798" cy="336631"/>
          <a:chOff x="5591619" y="6280243"/>
          <a:chExt cx="4035178" cy="327106"/>
        </a:xfrm>
      </xdr:grpSpPr>
      <xdr:sp macro="" textlink="$D$9">
        <xdr:nvSpPr>
          <xdr:cNvPr id="92" name="TextBox 91">
            <a:extLst>
              <a:ext uri="{FF2B5EF4-FFF2-40B4-BE49-F238E27FC236}">
                <a16:creationId xmlns:a16="http://schemas.microsoft.com/office/drawing/2014/main" id="{2F6F4483-81D6-4CEC-9F9E-6247FAE2983F}"/>
              </a:ext>
            </a:extLst>
          </xdr:cNvPr>
          <xdr:cNvSpPr txBox="1"/>
        </xdr:nvSpPr>
        <xdr:spPr>
          <a:xfrm>
            <a:off x="5591619" y="6280243"/>
            <a:ext cx="2401025" cy="327106"/>
          </a:xfrm>
          <a:prstGeom prst="rect">
            <a:avLst/>
          </a:prstGeom>
          <a:solidFill>
            <a:sysClr val="window" lastClr="FFFFFF"/>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pPr rtl="0" eaLnBrk="1" latinLnBrk="0" hangingPunct="1"/>
            <a:fld id="{A7F45EE3-30B3-4E0C-934F-EE215B4F5F25}" type="TxLink">
              <a:rPr lang="en-US" sz="1000" b="0" i="0" u="none" strike="noStrike">
                <a:solidFill>
                  <a:srgbClr val="000000"/>
                </a:solidFill>
                <a:effectLst/>
                <a:latin typeface="Calibri"/>
                <a:ea typeface="Calibri"/>
                <a:cs typeface="Calibri"/>
              </a:rPr>
              <a:pPr rtl="0" eaLnBrk="1" latinLnBrk="0" hangingPunct="1"/>
              <a:t>Pending Household Visits = 0(-)</a:t>
            </a:fld>
            <a:endParaRPr lang="en-US">
              <a:effectLst/>
            </a:endParaRPr>
          </a:p>
        </xdr:txBody>
      </xdr:sp>
      <xdr:cxnSp macro="">
        <xdr:nvCxnSpPr>
          <xdr:cNvPr id="11" name="Straight Arrow Connector 10">
            <a:extLst>
              <a:ext uri="{FF2B5EF4-FFF2-40B4-BE49-F238E27FC236}">
                <a16:creationId xmlns:a16="http://schemas.microsoft.com/office/drawing/2014/main" id="{3FDC272F-718A-41A6-A47D-EF60E974C656}"/>
              </a:ext>
            </a:extLst>
          </xdr:cNvPr>
          <xdr:cNvCxnSpPr>
            <a:endCxn id="92" idx="3"/>
          </xdr:cNvCxnSpPr>
        </xdr:nvCxnSpPr>
        <xdr:spPr>
          <a:xfrm flipH="1">
            <a:off x="7988837" y="6430064"/>
            <a:ext cx="1637960" cy="707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grpSp>
    <xdr:clientData/>
  </xdr:twoCellAnchor>
  <xdr:twoCellAnchor>
    <xdr:from>
      <xdr:col>21</xdr:col>
      <xdr:colOff>20957</xdr:colOff>
      <xdr:row>72</xdr:row>
      <xdr:rowOff>148590</xdr:rowOff>
    </xdr:from>
    <xdr:to>
      <xdr:col>23</xdr:col>
      <xdr:colOff>511250</xdr:colOff>
      <xdr:row>75</xdr:row>
      <xdr:rowOff>34290</xdr:rowOff>
    </xdr:to>
    <xdr:sp macro="" textlink="$D$26">
      <xdr:nvSpPr>
        <xdr:cNvPr id="12" name="TextBox 11">
          <a:extLst>
            <a:ext uri="{FF2B5EF4-FFF2-40B4-BE49-F238E27FC236}">
              <a16:creationId xmlns:a16="http://schemas.microsoft.com/office/drawing/2014/main" id="{10B95744-04F0-4082-B32C-89B08E83286D}"/>
            </a:ext>
          </a:extLst>
        </xdr:cNvPr>
        <xdr:cNvSpPr txBox="1"/>
      </xdr:nvSpPr>
      <xdr:spPr>
        <a:xfrm>
          <a:off x="15954377" y="13315950"/>
          <a:ext cx="1709493" cy="434340"/>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381A6322-20C1-4C67-A34D-1C27CB5E11D8}" type="TxLink">
            <a:rPr lang="en-US" sz="1000" b="0" i="0" u="none" strike="noStrike">
              <a:solidFill>
                <a:srgbClr val="000000"/>
              </a:solidFill>
              <a:latin typeface="Calibri"/>
              <a:ea typeface="Calibri"/>
              <a:cs typeface="Calibri"/>
            </a:rPr>
            <a:pPr/>
            <a:t>Not Outcome Yet = 0(-)</a:t>
          </a:fld>
          <a:endParaRPr lang="en-US" sz="1000"/>
        </a:p>
      </xdr:txBody>
    </xdr:sp>
    <xdr:clientData/>
  </xdr:twoCellAnchor>
  <xdr:twoCellAnchor>
    <xdr:from>
      <xdr:col>11</xdr:col>
      <xdr:colOff>182880</xdr:colOff>
      <xdr:row>81</xdr:row>
      <xdr:rowOff>113306</xdr:rowOff>
    </xdr:from>
    <xdr:to>
      <xdr:col>12</xdr:col>
      <xdr:colOff>45067</xdr:colOff>
      <xdr:row>81</xdr:row>
      <xdr:rowOff>114300</xdr:rowOff>
    </xdr:to>
    <xdr:cxnSp macro="">
      <xdr:nvCxnSpPr>
        <xdr:cNvPr id="13" name="Straight Arrow Connector 12">
          <a:extLst>
            <a:ext uri="{FF2B5EF4-FFF2-40B4-BE49-F238E27FC236}">
              <a16:creationId xmlns:a16="http://schemas.microsoft.com/office/drawing/2014/main" id="{32A17036-6F5C-408E-9682-C52CC0E990CB}"/>
            </a:ext>
          </a:extLst>
        </xdr:cNvPr>
        <xdr:cNvCxnSpPr>
          <a:cxnSpLocks/>
          <a:stCxn id="5" idx="1"/>
        </xdr:cNvCxnSpPr>
      </xdr:nvCxnSpPr>
      <xdr:spPr>
        <a:xfrm flipH="1">
          <a:off x="10020300" y="14926586"/>
          <a:ext cx="471787" cy="994"/>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17</xdr:col>
      <xdr:colOff>211455</xdr:colOff>
      <xdr:row>74</xdr:row>
      <xdr:rowOff>0</xdr:rowOff>
    </xdr:from>
    <xdr:to>
      <xdr:col>21</xdr:col>
      <xdr:colOff>17147</xdr:colOff>
      <xdr:row>74</xdr:row>
      <xdr:rowOff>0</xdr:rowOff>
    </xdr:to>
    <xdr:cxnSp macro="">
      <xdr:nvCxnSpPr>
        <xdr:cNvPr id="38" name="Straight Arrow Connector 37">
          <a:extLst>
            <a:ext uri="{FF2B5EF4-FFF2-40B4-BE49-F238E27FC236}">
              <a16:creationId xmlns:a16="http://schemas.microsoft.com/office/drawing/2014/main" id="{1B33AF1D-B9B6-40CB-A921-7D531345A14C}"/>
            </a:ext>
          </a:extLst>
        </xdr:cNvPr>
        <xdr:cNvCxnSpPr>
          <a:stCxn id="12" idx="1"/>
        </xdr:cNvCxnSpPr>
      </xdr:nvCxnSpPr>
      <xdr:spPr>
        <a:xfrm flipH="1" flipV="1">
          <a:off x="13706475" y="13533120"/>
          <a:ext cx="2244092" cy="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8</xdr:col>
      <xdr:colOff>249542</xdr:colOff>
      <xdr:row>25</xdr:row>
      <xdr:rowOff>177878</xdr:rowOff>
    </xdr:from>
    <xdr:to>
      <xdr:col>16</xdr:col>
      <xdr:colOff>514350</xdr:colOff>
      <xdr:row>40</xdr:row>
      <xdr:rowOff>64859</xdr:rowOff>
    </xdr:to>
    <xdr:grpSp>
      <xdr:nvGrpSpPr>
        <xdr:cNvPr id="30" name="Group 29">
          <a:extLst>
            <a:ext uri="{FF2B5EF4-FFF2-40B4-BE49-F238E27FC236}">
              <a16:creationId xmlns:a16="http://schemas.microsoft.com/office/drawing/2014/main" id="{6566E24D-F0A4-A86A-1F92-5CBAE1E93F0C}"/>
            </a:ext>
          </a:extLst>
        </xdr:cNvPr>
        <xdr:cNvGrpSpPr/>
      </xdr:nvGrpSpPr>
      <xdr:grpSpPr>
        <a:xfrm>
          <a:off x="8256257" y="4698443"/>
          <a:ext cx="5141608" cy="2603511"/>
          <a:chOff x="8260067" y="3540116"/>
          <a:chExt cx="5141608" cy="2603559"/>
        </a:xfrm>
      </xdr:grpSpPr>
      <xdr:cxnSp macro="">
        <xdr:nvCxnSpPr>
          <xdr:cNvPr id="62" name="Straight Arrow Connector 61">
            <a:extLst>
              <a:ext uri="{FF2B5EF4-FFF2-40B4-BE49-F238E27FC236}">
                <a16:creationId xmlns:a16="http://schemas.microsoft.com/office/drawing/2014/main" id="{F72050D2-4272-4A39-8E75-A92E1AAEC795}"/>
              </a:ext>
            </a:extLst>
          </xdr:cNvPr>
          <xdr:cNvCxnSpPr>
            <a:stCxn id="53" idx="2"/>
            <a:endCxn id="65" idx="0"/>
          </xdr:cNvCxnSpPr>
        </xdr:nvCxnSpPr>
        <xdr:spPr>
          <a:xfrm rot="16200000" flipH="1">
            <a:off x="8124407" y="3675776"/>
            <a:ext cx="1658586" cy="1387265"/>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cxnSp macro="">
        <xdr:nvCxnSpPr>
          <xdr:cNvPr id="63" name="Straight Arrow Connector 62">
            <a:extLst>
              <a:ext uri="{FF2B5EF4-FFF2-40B4-BE49-F238E27FC236}">
                <a16:creationId xmlns:a16="http://schemas.microsoft.com/office/drawing/2014/main" id="{6E501D52-6BB3-4F2D-8BDA-5102962037B4}"/>
              </a:ext>
            </a:extLst>
          </xdr:cNvPr>
          <xdr:cNvCxnSpPr>
            <a:stCxn id="51" idx="2"/>
            <a:endCxn id="65" idx="0"/>
          </xdr:cNvCxnSpPr>
        </xdr:nvCxnSpPr>
        <xdr:spPr>
          <a:xfrm rot="5400000">
            <a:off x="9667312" y="3740615"/>
            <a:ext cx="1438108" cy="1478067"/>
          </a:xfrm>
          <a:prstGeom prst="bentConnector3">
            <a:avLst>
              <a:gd name="adj1" fmla="val 41608"/>
            </a:avLst>
          </a:prstGeom>
          <a:ln>
            <a:tailEnd type="triangle"/>
          </a:ln>
        </xdr:spPr>
        <xdr:style>
          <a:lnRef idx="2">
            <a:schemeClr val="dk1"/>
          </a:lnRef>
          <a:fillRef idx="0">
            <a:schemeClr val="dk1"/>
          </a:fillRef>
          <a:effectRef idx="1">
            <a:schemeClr val="dk1"/>
          </a:effectRef>
          <a:fontRef idx="minor">
            <a:schemeClr val="tx1"/>
          </a:fontRef>
        </xdr:style>
      </xdr:cxnSp>
      <xdr:grpSp>
        <xdr:nvGrpSpPr>
          <xdr:cNvPr id="64" name="Group 63">
            <a:extLst>
              <a:ext uri="{FF2B5EF4-FFF2-40B4-BE49-F238E27FC236}">
                <a16:creationId xmlns:a16="http://schemas.microsoft.com/office/drawing/2014/main" id="{0EF89F12-2734-4417-A100-8D0A6EA21EC3}"/>
              </a:ext>
            </a:extLst>
          </xdr:cNvPr>
          <xdr:cNvGrpSpPr/>
        </xdr:nvGrpSpPr>
        <xdr:grpSpPr>
          <a:xfrm>
            <a:off x="8408579" y="5198703"/>
            <a:ext cx="2477506" cy="944972"/>
            <a:chOff x="12960509" y="5116830"/>
            <a:chExt cx="2520000" cy="665580"/>
          </a:xfrm>
        </xdr:grpSpPr>
        <xdr:sp macro="" textlink="">
          <xdr:nvSpPr>
            <xdr:cNvPr id="65" name="Rectangle 64">
              <a:extLst>
                <a:ext uri="{FF2B5EF4-FFF2-40B4-BE49-F238E27FC236}">
                  <a16:creationId xmlns:a16="http://schemas.microsoft.com/office/drawing/2014/main" id="{12D4BB52-A773-E0EE-7E79-163485BB16A5}"/>
                </a:ext>
              </a:extLst>
            </xdr:cNvPr>
            <xdr:cNvSpPr>
              <a:spLocks noChangeAspect="1"/>
            </xdr:cNvSpPr>
          </xdr:nvSpPr>
          <xdr:spPr>
            <a:xfrm>
              <a:off x="12960509" y="5116830"/>
              <a:ext cx="2520000" cy="2160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Households and Contacts listed</a:t>
              </a:r>
            </a:p>
          </xdr:txBody>
        </xdr:sp>
        <xdr:sp macro="" textlink="#REF!">
          <xdr:nvSpPr>
            <xdr:cNvPr id="66" name="Rectangle 65">
              <a:extLst>
                <a:ext uri="{FF2B5EF4-FFF2-40B4-BE49-F238E27FC236}">
                  <a16:creationId xmlns:a16="http://schemas.microsoft.com/office/drawing/2014/main" id="{1108170A-CB7B-FCC5-6F43-925E3CBB8453}"/>
                </a:ext>
              </a:extLst>
            </xdr:cNvPr>
            <xdr:cNvSpPr/>
          </xdr:nvSpPr>
          <xdr:spPr>
            <a:xfrm>
              <a:off x="12960510" y="5340689"/>
              <a:ext cx="1260000" cy="21409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HH Listed</a:t>
              </a:r>
            </a:p>
          </xdr:txBody>
        </xdr:sp>
        <xdr:sp macro="" textlink="#REF!">
          <xdr:nvSpPr>
            <xdr:cNvPr id="67" name="Rectangle 66">
              <a:extLst>
                <a:ext uri="{FF2B5EF4-FFF2-40B4-BE49-F238E27FC236}">
                  <a16:creationId xmlns:a16="http://schemas.microsoft.com/office/drawing/2014/main" id="{9BCAFA34-475F-30DB-4B1E-AD53AEE6462F}"/>
                </a:ext>
              </a:extLst>
            </xdr:cNvPr>
            <xdr:cNvSpPr>
              <a:spLocks/>
            </xdr:cNvSpPr>
          </xdr:nvSpPr>
          <xdr:spPr>
            <a:xfrm>
              <a:off x="14220509" y="5340689"/>
              <a:ext cx="1260000" cy="21981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HHC</a:t>
              </a:r>
              <a:r>
                <a:rPr lang="en-US" sz="1100" baseline="0">
                  <a:solidFill>
                    <a:sysClr val="windowText" lastClr="000000"/>
                  </a:solidFill>
                </a:rPr>
                <a:t> Listed*</a:t>
              </a:r>
              <a:endParaRPr lang="en-US" sz="1100">
                <a:solidFill>
                  <a:sysClr val="windowText" lastClr="000000"/>
                </a:solidFill>
              </a:endParaRPr>
            </a:p>
          </xdr:txBody>
        </xdr:sp>
        <xdr:sp macro="" textlink="$C$9">
          <xdr:nvSpPr>
            <xdr:cNvPr id="68" name="Rectangle 67">
              <a:extLst>
                <a:ext uri="{FF2B5EF4-FFF2-40B4-BE49-F238E27FC236}">
                  <a16:creationId xmlns:a16="http://schemas.microsoft.com/office/drawing/2014/main" id="{59A46C93-C705-CC26-6430-6031F2CF4ADB}"/>
                </a:ext>
              </a:extLst>
            </xdr:cNvPr>
            <xdr:cNvSpPr/>
          </xdr:nvSpPr>
          <xdr:spPr>
            <a:xfrm>
              <a:off x="12960509" y="5558790"/>
              <a:ext cx="1260000" cy="2232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6577551-EE15-49B4-B0C9-F9F12D833CC9}"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C$10">
          <xdr:nvSpPr>
            <xdr:cNvPr id="69" name="Rectangle 68">
              <a:extLst>
                <a:ext uri="{FF2B5EF4-FFF2-40B4-BE49-F238E27FC236}">
                  <a16:creationId xmlns:a16="http://schemas.microsoft.com/office/drawing/2014/main" id="{CA7BA06F-6AD8-DA55-2790-5165F8E0160D}"/>
                </a:ext>
              </a:extLst>
            </xdr:cNvPr>
            <xdr:cNvSpPr/>
          </xdr:nvSpPr>
          <xdr:spPr>
            <a:xfrm>
              <a:off x="14220509" y="5558790"/>
              <a:ext cx="1260000" cy="22362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690F794-2C6B-4ECF-9532-4A82C2873346}"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sp macro="" textlink="$D$10">
        <xdr:nvSpPr>
          <xdr:cNvPr id="132" name="TextBox 131">
            <a:extLst>
              <a:ext uri="{FF2B5EF4-FFF2-40B4-BE49-F238E27FC236}">
                <a16:creationId xmlns:a16="http://schemas.microsoft.com/office/drawing/2014/main" id="{237F50DA-50DC-491A-B8CA-4269F3238F89}"/>
              </a:ext>
            </a:extLst>
          </xdr:cNvPr>
          <xdr:cNvSpPr txBox="1"/>
        </xdr:nvSpPr>
        <xdr:spPr>
          <a:xfrm>
            <a:off x="11714641" y="5305425"/>
            <a:ext cx="1687034" cy="723900"/>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9368148B-AFE9-443D-927E-8D65377B10B6}" type="TxLink">
              <a:rPr lang="en-US" sz="900" b="0" i="0" u="none" strike="noStrike">
                <a:solidFill>
                  <a:srgbClr val="000000"/>
                </a:solidFill>
                <a:latin typeface="Calibri"/>
                <a:ea typeface="Calibri"/>
                <a:cs typeface="Calibri"/>
              </a:rPr>
              <a:pPr/>
              <a:t>HHCs listed at:
Clinic = 0(-)
Household = 0(-)
</a:t>
            </a:fld>
            <a:endParaRPr lang="en-US" sz="900"/>
          </a:p>
        </xdr:txBody>
      </xdr:sp>
      <xdr:cxnSp macro="">
        <xdr:nvCxnSpPr>
          <xdr:cNvPr id="141" name="Straight Arrow Connector 140">
            <a:extLst>
              <a:ext uri="{FF2B5EF4-FFF2-40B4-BE49-F238E27FC236}">
                <a16:creationId xmlns:a16="http://schemas.microsoft.com/office/drawing/2014/main" id="{75031FDA-E5DB-4A16-A306-3968B3C404B6}"/>
              </a:ext>
            </a:extLst>
          </xdr:cNvPr>
          <xdr:cNvCxnSpPr>
            <a:stCxn id="67" idx="3"/>
            <a:endCxn id="132" idx="1"/>
          </xdr:cNvCxnSpPr>
        </xdr:nvCxnSpPr>
        <xdr:spPr>
          <a:xfrm flipV="1">
            <a:off x="10886086" y="5663565"/>
            <a:ext cx="830460" cy="5186"/>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grpSp>
    <xdr:clientData/>
  </xdr:twoCellAnchor>
  <xdr:twoCellAnchor>
    <xdr:from>
      <xdr:col>6</xdr:col>
      <xdr:colOff>1187718</xdr:colOff>
      <xdr:row>65</xdr:row>
      <xdr:rowOff>64599</xdr:rowOff>
    </xdr:from>
    <xdr:to>
      <xdr:col>11</xdr:col>
      <xdr:colOff>443976</xdr:colOff>
      <xdr:row>70</xdr:row>
      <xdr:rowOff>34595</xdr:rowOff>
    </xdr:to>
    <xdr:cxnSp macro="">
      <xdr:nvCxnSpPr>
        <xdr:cNvPr id="189" name="Straight Arrow Connector 118">
          <a:extLst>
            <a:ext uri="{FF2B5EF4-FFF2-40B4-BE49-F238E27FC236}">
              <a16:creationId xmlns:a16="http://schemas.microsoft.com/office/drawing/2014/main" id="{3086D4B7-9411-0697-2F62-73A18D84D38C}"/>
            </a:ext>
          </a:extLst>
        </xdr:cNvPr>
        <xdr:cNvCxnSpPr>
          <a:stCxn id="85" idx="2"/>
          <a:endCxn id="201" idx="0"/>
        </xdr:cNvCxnSpPr>
      </xdr:nvCxnSpPr>
      <xdr:spPr>
        <a:xfrm rot="5400000">
          <a:off x="8039369" y="10594168"/>
          <a:ext cx="884396" cy="3599658"/>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5</xdr:col>
      <xdr:colOff>195452</xdr:colOff>
      <xdr:row>70</xdr:row>
      <xdr:rowOff>34595</xdr:rowOff>
    </xdr:from>
    <xdr:to>
      <xdr:col>7</xdr:col>
      <xdr:colOff>229263</xdr:colOff>
      <xdr:row>72</xdr:row>
      <xdr:rowOff>112891</xdr:rowOff>
    </xdr:to>
    <xdr:grpSp>
      <xdr:nvGrpSpPr>
        <xdr:cNvPr id="190" name="Group 189">
          <a:extLst>
            <a:ext uri="{FF2B5EF4-FFF2-40B4-BE49-F238E27FC236}">
              <a16:creationId xmlns:a16="http://schemas.microsoft.com/office/drawing/2014/main" id="{604ED9D0-D1DD-08D9-7B2C-D996E9E33648}"/>
            </a:ext>
          </a:extLst>
        </xdr:cNvPr>
        <xdr:cNvGrpSpPr/>
      </xdr:nvGrpSpPr>
      <xdr:grpSpPr>
        <a:xfrm>
          <a:off x="5436107" y="12702845"/>
          <a:ext cx="2498881" cy="440246"/>
          <a:chOff x="5487612" y="10158055"/>
          <a:chExt cx="2509659" cy="429563"/>
        </a:xfrm>
      </xdr:grpSpPr>
      <xdr:sp macro="" textlink="">
        <xdr:nvSpPr>
          <xdr:cNvPr id="201" name="Rectangle 200">
            <a:extLst>
              <a:ext uri="{FF2B5EF4-FFF2-40B4-BE49-F238E27FC236}">
                <a16:creationId xmlns:a16="http://schemas.microsoft.com/office/drawing/2014/main" id="{CEFF3CDA-4BAE-631A-5D0D-4DA7B6C87680}"/>
              </a:ext>
            </a:extLst>
          </xdr:cNvPr>
          <xdr:cNvSpPr>
            <a:spLocks/>
          </xdr:cNvSpPr>
        </xdr:nvSpPr>
        <xdr:spPr>
          <a:xfrm>
            <a:off x="5487612" y="10158055"/>
            <a:ext cx="2509659" cy="214518"/>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aseline="0">
                <a:solidFill>
                  <a:sysClr val="windowText" lastClr="000000"/>
                </a:solidFill>
              </a:rPr>
              <a:t>Referrals still within 30 Days</a:t>
            </a:r>
          </a:p>
        </xdr:txBody>
      </xdr:sp>
      <xdr:sp macro="" textlink="$C$17">
        <xdr:nvSpPr>
          <xdr:cNvPr id="202" name="Rectangle 201">
            <a:extLst>
              <a:ext uri="{FF2B5EF4-FFF2-40B4-BE49-F238E27FC236}">
                <a16:creationId xmlns:a16="http://schemas.microsoft.com/office/drawing/2014/main" id="{492EA5B8-C3F1-C51F-3436-4775D744C47B}"/>
              </a:ext>
            </a:extLst>
          </xdr:cNvPr>
          <xdr:cNvSpPr/>
        </xdr:nvSpPr>
        <xdr:spPr>
          <a:xfrm>
            <a:off x="5491735" y="10368538"/>
            <a:ext cx="2501523" cy="21908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F6419FDC-81B4-4C54-AC31-2219B19B0AF6}"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15</xdr:col>
      <xdr:colOff>184071</xdr:colOff>
      <xdr:row>70</xdr:row>
      <xdr:rowOff>34595</xdr:rowOff>
    </xdr:from>
    <xdr:to>
      <xdr:col>19</xdr:col>
      <xdr:colOff>271587</xdr:colOff>
      <xdr:row>72</xdr:row>
      <xdr:rowOff>110391</xdr:rowOff>
    </xdr:to>
    <xdr:grpSp>
      <xdr:nvGrpSpPr>
        <xdr:cNvPr id="193" name="Group 192">
          <a:extLst>
            <a:ext uri="{FF2B5EF4-FFF2-40B4-BE49-F238E27FC236}">
              <a16:creationId xmlns:a16="http://schemas.microsoft.com/office/drawing/2014/main" id="{FC167A83-CC32-1639-F635-5C9C6456730A}"/>
            </a:ext>
          </a:extLst>
        </xdr:cNvPr>
        <xdr:cNvGrpSpPr/>
      </xdr:nvGrpSpPr>
      <xdr:grpSpPr>
        <a:xfrm>
          <a:off x="12459891" y="12702845"/>
          <a:ext cx="2529726" cy="435841"/>
          <a:chOff x="12515278" y="10147857"/>
          <a:chExt cx="2532878" cy="442341"/>
        </a:xfrm>
      </xdr:grpSpPr>
      <xdr:sp macro="" textlink="">
        <xdr:nvSpPr>
          <xdr:cNvPr id="195" name="Rectangle 194">
            <a:extLst>
              <a:ext uri="{FF2B5EF4-FFF2-40B4-BE49-F238E27FC236}">
                <a16:creationId xmlns:a16="http://schemas.microsoft.com/office/drawing/2014/main" id="{97862E79-4874-56A4-6483-4A25526F996F}"/>
              </a:ext>
            </a:extLst>
          </xdr:cNvPr>
          <xdr:cNvSpPr>
            <a:spLocks/>
          </xdr:cNvSpPr>
        </xdr:nvSpPr>
        <xdr:spPr>
          <a:xfrm>
            <a:off x="12515278" y="10147857"/>
            <a:ext cx="2532878" cy="260338"/>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aseline="0">
                <a:solidFill>
                  <a:sysClr val="windowText" lastClr="000000"/>
                </a:solidFill>
              </a:rPr>
              <a:t>Referrals over 30 Days</a:t>
            </a:r>
          </a:p>
        </xdr:txBody>
      </xdr:sp>
      <xdr:sp macro="" textlink="$C$26">
        <xdr:nvSpPr>
          <xdr:cNvPr id="200" name="Rectangle 199">
            <a:extLst>
              <a:ext uri="{FF2B5EF4-FFF2-40B4-BE49-F238E27FC236}">
                <a16:creationId xmlns:a16="http://schemas.microsoft.com/office/drawing/2014/main" id="{74F83BEB-114C-2359-C49A-C3294D66E531}"/>
              </a:ext>
            </a:extLst>
          </xdr:cNvPr>
          <xdr:cNvSpPr/>
        </xdr:nvSpPr>
        <xdr:spPr>
          <a:xfrm>
            <a:off x="12517175" y="10375730"/>
            <a:ext cx="2525322" cy="214468"/>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36C4C6F9-D451-4AC4-A8CE-B637DC57C6EA}"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11</xdr:col>
      <xdr:colOff>443975</xdr:colOff>
      <xdr:row>65</xdr:row>
      <xdr:rowOff>64599</xdr:rowOff>
    </xdr:from>
    <xdr:to>
      <xdr:col>17</xdr:col>
      <xdr:colOff>227828</xdr:colOff>
      <xdr:row>70</xdr:row>
      <xdr:rowOff>34595</xdr:rowOff>
    </xdr:to>
    <xdr:cxnSp macro="">
      <xdr:nvCxnSpPr>
        <xdr:cNvPr id="194" name="Straight Arrow Connector 118">
          <a:extLst>
            <a:ext uri="{FF2B5EF4-FFF2-40B4-BE49-F238E27FC236}">
              <a16:creationId xmlns:a16="http://schemas.microsoft.com/office/drawing/2014/main" id="{3F67CD34-406F-6466-19B5-F543354F345A}"/>
            </a:ext>
          </a:extLst>
        </xdr:cNvPr>
        <xdr:cNvCxnSpPr>
          <a:stCxn id="85" idx="2"/>
          <a:endCxn id="195" idx="0"/>
        </xdr:cNvCxnSpPr>
      </xdr:nvCxnSpPr>
      <xdr:spPr>
        <a:xfrm rot="16200000" flipH="1">
          <a:off x="11559924" y="10673270"/>
          <a:ext cx="884396" cy="3441453"/>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11</xdr:col>
      <xdr:colOff>218430</xdr:colOff>
      <xdr:row>88</xdr:row>
      <xdr:rowOff>79024</xdr:rowOff>
    </xdr:from>
    <xdr:to>
      <xdr:col>11</xdr:col>
      <xdr:colOff>224679</xdr:colOff>
      <xdr:row>91</xdr:row>
      <xdr:rowOff>154562</xdr:rowOff>
    </xdr:to>
    <xdr:cxnSp macro="">
      <xdr:nvCxnSpPr>
        <xdr:cNvPr id="156" name="Straight Arrow Connector 155">
          <a:extLst>
            <a:ext uri="{FF2B5EF4-FFF2-40B4-BE49-F238E27FC236}">
              <a16:creationId xmlns:a16="http://schemas.microsoft.com/office/drawing/2014/main" id="{2A1EA0CE-AC17-D05F-EAE7-DE543123C429}"/>
            </a:ext>
          </a:extLst>
        </xdr:cNvPr>
        <xdr:cNvCxnSpPr>
          <a:stCxn id="108" idx="2"/>
          <a:endCxn id="183" idx="0"/>
        </xdr:cNvCxnSpPr>
      </xdr:nvCxnSpPr>
      <xdr:spPr>
        <a:xfrm>
          <a:off x="10055850" y="16172464"/>
          <a:ext cx="6249" cy="624178"/>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6</xdr:col>
      <xdr:colOff>1179003</xdr:colOff>
      <xdr:row>87</xdr:row>
      <xdr:rowOff>181386</xdr:rowOff>
    </xdr:from>
    <xdr:to>
      <xdr:col>6</xdr:col>
      <xdr:colOff>1192374</xdr:colOff>
      <xdr:row>93</xdr:row>
      <xdr:rowOff>127781</xdr:rowOff>
    </xdr:to>
    <xdr:cxnSp macro="">
      <xdr:nvCxnSpPr>
        <xdr:cNvPr id="158" name="Straight Arrow Connector 157">
          <a:extLst>
            <a:ext uri="{FF2B5EF4-FFF2-40B4-BE49-F238E27FC236}">
              <a16:creationId xmlns:a16="http://schemas.microsoft.com/office/drawing/2014/main" id="{61B58952-637B-32D1-6E82-738D1400D7A6}"/>
            </a:ext>
          </a:extLst>
        </xdr:cNvPr>
        <xdr:cNvCxnSpPr>
          <a:stCxn id="134" idx="2"/>
          <a:endCxn id="165" idx="0"/>
        </xdr:cNvCxnSpPr>
      </xdr:nvCxnSpPr>
      <xdr:spPr>
        <a:xfrm flipH="1">
          <a:off x="6673023" y="16091946"/>
          <a:ext cx="13371" cy="1043675"/>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22</xdr:col>
      <xdr:colOff>37103</xdr:colOff>
      <xdr:row>94</xdr:row>
      <xdr:rowOff>10727</xdr:rowOff>
    </xdr:from>
    <xdr:to>
      <xdr:col>23</xdr:col>
      <xdr:colOff>516891</xdr:colOff>
      <xdr:row>95</xdr:row>
      <xdr:rowOff>43847</xdr:rowOff>
    </xdr:to>
    <xdr:sp macro="" textlink="#REF!">
      <xdr:nvSpPr>
        <xdr:cNvPr id="173" name="Rectangle 172">
          <a:extLst>
            <a:ext uri="{FF2B5EF4-FFF2-40B4-BE49-F238E27FC236}">
              <a16:creationId xmlns:a16="http://schemas.microsoft.com/office/drawing/2014/main" id="{D45C10BA-EB83-FA7F-F59D-34C9CCEBBA07}"/>
            </a:ext>
          </a:extLst>
        </xdr:cNvPr>
        <xdr:cNvSpPr>
          <a:spLocks/>
        </xdr:cNvSpPr>
      </xdr:nvSpPr>
      <xdr:spPr>
        <a:xfrm>
          <a:off x="16580123" y="17201447"/>
          <a:ext cx="1089388"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Negative</a:t>
          </a:r>
        </a:p>
      </xdr:txBody>
    </xdr:sp>
    <xdr:clientData/>
  </xdr:twoCellAnchor>
  <xdr:twoCellAnchor>
    <xdr:from>
      <xdr:col>17</xdr:col>
      <xdr:colOff>211986</xdr:colOff>
      <xdr:row>84</xdr:row>
      <xdr:rowOff>155892</xdr:rowOff>
    </xdr:from>
    <xdr:to>
      <xdr:col>17</xdr:col>
      <xdr:colOff>217637</xdr:colOff>
      <xdr:row>91</xdr:row>
      <xdr:rowOff>121337</xdr:rowOff>
    </xdr:to>
    <xdr:cxnSp macro="">
      <xdr:nvCxnSpPr>
        <xdr:cNvPr id="161" name="Straight Arrow Connector 160">
          <a:extLst>
            <a:ext uri="{FF2B5EF4-FFF2-40B4-BE49-F238E27FC236}">
              <a16:creationId xmlns:a16="http://schemas.microsoft.com/office/drawing/2014/main" id="{454B01A6-418A-E04D-45C3-4C9D0370CB7C}"/>
            </a:ext>
          </a:extLst>
        </xdr:cNvPr>
        <xdr:cNvCxnSpPr>
          <a:stCxn id="116" idx="2"/>
          <a:endCxn id="176" idx="0"/>
        </xdr:cNvCxnSpPr>
      </xdr:nvCxnSpPr>
      <xdr:spPr>
        <a:xfrm flipH="1">
          <a:off x="13707006" y="15517812"/>
          <a:ext cx="5651" cy="1245605"/>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22</xdr:col>
      <xdr:colOff>574852</xdr:colOff>
      <xdr:row>84</xdr:row>
      <xdr:rowOff>168499</xdr:rowOff>
    </xdr:from>
    <xdr:to>
      <xdr:col>22</xdr:col>
      <xdr:colOff>577881</xdr:colOff>
      <xdr:row>91</xdr:row>
      <xdr:rowOff>129777</xdr:rowOff>
    </xdr:to>
    <xdr:cxnSp macro="">
      <xdr:nvCxnSpPr>
        <xdr:cNvPr id="162" name="Straight Arrow Connector 161">
          <a:extLst>
            <a:ext uri="{FF2B5EF4-FFF2-40B4-BE49-F238E27FC236}">
              <a16:creationId xmlns:a16="http://schemas.microsoft.com/office/drawing/2014/main" id="{375C5E36-8808-96F2-78F9-AAAD16B9AD5C}"/>
            </a:ext>
          </a:extLst>
        </xdr:cNvPr>
        <xdr:cNvCxnSpPr>
          <a:cxnSpLocks/>
          <a:stCxn id="109" idx="2"/>
          <a:endCxn id="171" idx="0"/>
        </xdr:cNvCxnSpPr>
      </xdr:nvCxnSpPr>
      <xdr:spPr>
        <a:xfrm>
          <a:off x="17117872" y="15530419"/>
          <a:ext cx="3029" cy="1241438"/>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4</xdr:col>
      <xdr:colOff>858982</xdr:colOff>
      <xdr:row>91</xdr:row>
      <xdr:rowOff>127781</xdr:rowOff>
    </xdr:from>
    <xdr:to>
      <xdr:col>8</xdr:col>
      <xdr:colOff>289341</xdr:colOff>
      <xdr:row>96</xdr:row>
      <xdr:rowOff>97354</xdr:rowOff>
    </xdr:to>
    <xdr:grpSp>
      <xdr:nvGrpSpPr>
        <xdr:cNvPr id="163" name="Group 162">
          <a:extLst>
            <a:ext uri="{FF2B5EF4-FFF2-40B4-BE49-F238E27FC236}">
              <a16:creationId xmlns:a16="http://schemas.microsoft.com/office/drawing/2014/main" id="{730F47CE-0D99-7BD1-BD4B-A3CA817CE1E6}"/>
            </a:ext>
          </a:extLst>
        </xdr:cNvPr>
        <xdr:cNvGrpSpPr/>
      </xdr:nvGrpSpPr>
      <xdr:grpSpPr>
        <a:xfrm>
          <a:off x="5046172" y="16600316"/>
          <a:ext cx="3249884" cy="866828"/>
          <a:chOff x="5495421" y="13596066"/>
          <a:chExt cx="3240007" cy="874558"/>
        </a:xfrm>
      </xdr:grpSpPr>
      <xdr:sp macro="" textlink="$C$22">
        <xdr:nvSpPr>
          <xdr:cNvPr id="164" name="Rectangle 163">
            <a:extLst>
              <a:ext uri="{FF2B5EF4-FFF2-40B4-BE49-F238E27FC236}">
                <a16:creationId xmlns:a16="http://schemas.microsoft.com/office/drawing/2014/main" id="{E79937F8-C2DA-79D5-429A-5E4BAEB72C71}"/>
              </a:ext>
            </a:extLst>
          </xdr:cNvPr>
          <xdr:cNvSpPr/>
        </xdr:nvSpPr>
        <xdr:spPr>
          <a:xfrm>
            <a:off x="6572767" y="14254613"/>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9FA5287-58F8-4936-949F-19FD0947ADAB}"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C$21">
        <xdr:nvSpPr>
          <xdr:cNvPr id="165" name="Rectangle 164">
            <a:extLst>
              <a:ext uri="{FF2B5EF4-FFF2-40B4-BE49-F238E27FC236}">
                <a16:creationId xmlns:a16="http://schemas.microsoft.com/office/drawing/2014/main" id="{AF3737A1-DFC7-4055-6C99-8AE5195AFF5E}"/>
              </a:ext>
            </a:extLst>
          </xdr:cNvPr>
          <xdr:cNvSpPr>
            <a:spLocks/>
          </xdr:cNvSpPr>
        </xdr:nvSpPr>
        <xdr:spPr>
          <a:xfrm>
            <a:off x="5495428" y="13596066"/>
            <a:ext cx="3240000" cy="428321"/>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DB9689D-63A3-4D9D-821B-5DDCC0DCCE44}" type="TxLink">
              <a:rPr lang="en-US" sz="1100" b="0" i="0" u="none" strike="noStrike">
                <a:solidFill>
                  <a:srgbClr val="000000"/>
                </a:solidFill>
                <a:latin typeface="Calibri"/>
                <a:ea typeface="Calibri"/>
                <a:cs typeface="Calibri"/>
              </a:rPr>
              <a:pPr algn="ctr"/>
              <a:t>    Provided sputum
(N=0)</a:t>
            </a:fld>
            <a:endParaRPr lang="en-US" sz="1000">
              <a:solidFill>
                <a:sysClr val="windowText" lastClr="000000"/>
              </a:solidFill>
            </a:endParaRPr>
          </a:p>
        </xdr:txBody>
      </xdr:sp>
      <xdr:sp macro="" textlink="#REF!">
        <xdr:nvSpPr>
          <xdr:cNvPr id="166" name="Rectangle 165">
            <a:extLst>
              <a:ext uri="{FF2B5EF4-FFF2-40B4-BE49-F238E27FC236}">
                <a16:creationId xmlns:a16="http://schemas.microsoft.com/office/drawing/2014/main" id="{5A952A38-475A-C6FA-FBBE-90BC9075D6A6}"/>
              </a:ext>
            </a:extLst>
          </xdr:cNvPr>
          <xdr:cNvSpPr/>
        </xdr:nvSpPr>
        <xdr:spPr>
          <a:xfrm>
            <a:off x="5495423" y="14034969"/>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Positive</a:t>
            </a:r>
          </a:p>
        </xdr:txBody>
      </xdr:sp>
      <xdr:sp macro="" textlink="#REF!">
        <xdr:nvSpPr>
          <xdr:cNvPr id="167" name="Rectangle 166">
            <a:extLst>
              <a:ext uri="{FF2B5EF4-FFF2-40B4-BE49-F238E27FC236}">
                <a16:creationId xmlns:a16="http://schemas.microsoft.com/office/drawing/2014/main" id="{87024F08-35B8-8881-442F-F9F6E2CC577D}"/>
              </a:ext>
            </a:extLst>
          </xdr:cNvPr>
          <xdr:cNvSpPr>
            <a:spLocks/>
          </xdr:cNvSpPr>
        </xdr:nvSpPr>
        <xdr:spPr>
          <a:xfrm>
            <a:off x="6572768" y="14034969"/>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Negative</a:t>
            </a:r>
          </a:p>
        </xdr:txBody>
      </xdr:sp>
      <xdr:sp macro="" textlink="$C$23">
        <xdr:nvSpPr>
          <xdr:cNvPr id="168" name="Rectangle 167">
            <a:extLst>
              <a:ext uri="{FF2B5EF4-FFF2-40B4-BE49-F238E27FC236}">
                <a16:creationId xmlns:a16="http://schemas.microsoft.com/office/drawing/2014/main" id="{88BC3412-A41D-DE07-B7A5-DC0BFA81EBE9}"/>
              </a:ext>
            </a:extLst>
          </xdr:cNvPr>
          <xdr:cNvSpPr/>
        </xdr:nvSpPr>
        <xdr:spPr>
          <a:xfrm>
            <a:off x="5495421" y="14254624"/>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6D8DC3B-8384-4A13-AB4D-75B2DE29D1D9}"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REF!">
        <xdr:nvSpPr>
          <xdr:cNvPr id="169" name="Rectangle 168">
            <a:extLst>
              <a:ext uri="{FF2B5EF4-FFF2-40B4-BE49-F238E27FC236}">
                <a16:creationId xmlns:a16="http://schemas.microsoft.com/office/drawing/2014/main" id="{2246A85E-896F-79C9-D837-32A33F8C23A4}"/>
              </a:ext>
            </a:extLst>
          </xdr:cNvPr>
          <xdr:cNvSpPr>
            <a:spLocks/>
          </xdr:cNvSpPr>
        </xdr:nvSpPr>
        <xdr:spPr>
          <a:xfrm>
            <a:off x="7653136" y="14033246"/>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Missing\Unknown</a:t>
            </a:r>
          </a:p>
        </xdr:txBody>
      </xdr:sp>
      <xdr:sp macro="" textlink="$C$24">
        <xdr:nvSpPr>
          <xdr:cNvPr id="170" name="Rectangle 169">
            <a:extLst>
              <a:ext uri="{FF2B5EF4-FFF2-40B4-BE49-F238E27FC236}">
                <a16:creationId xmlns:a16="http://schemas.microsoft.com/office/drawing/2014/main" id="{A99FD991-1936-3ECF-E47C-9FB6A131F64A}"/>
              </a:ext>
            </a:extLst>
          </xdr:cNvPr>
          <xdr:cNvSpPr/>
        </xdr:nvSpPr>
        <xdr:spPr>
          <a:xfrm>
            <a:off x="7653135" y="14252889"/>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DB7F1DB-A4E2-43B1-9AAC-DEA453477FEE}"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11</xdr:col>
      <xdr:colOff>200926</xdr:colOff>
      <xdr:row>72</xdr:row>
      <xdr:rowOff>110391</xdr:rowOff>
    </xdr:from>
    <xdr:to>
      <xdr:col>17</xdr:col>
      <xdr:colOff>225954</xdr:colOff>
      <xdr:row>77</xdr:row>
      <xdr:rowOff>52285</xdr:rowOff>
    </xdr:to>
    <xdr:cxnSp macro="">
      <xdr:nvCxnSpPr>
        <xdr:cNvPr id="138" name="Straight Arrow Connector 7">
          <a:extLst>
            <a:ext uri="{FF2B5EF4-FFF2-40B4-BE49-F238E27FC236}">
              <a16:creationId xmlns:a16="http://schemas.microsoft.com/office/drawing/2014/main" id="{FC5A3605-9D95-385E-B0B9-D49D568BAA1D}"/>
            </a:ext>
          </a:extLst>
        </xdr:cNvPr>
        <xdr:cNvCxnSpPr>
          <a:stCxn id="200" idx="2"/>
          <a:endCxn id="153" idx="0"/>
        </xdr:cNvCxnSpPr>
      </xdr:nvCxnSpPr>
      <xdr:spPr>
        <a:xfrm rot="5400000">
          <a:off x="11451513" y="11864584"/>
          <a:ext cx="856294" cy="3682628"/>
        </a:xfrm>
        <a:prstGeom prst="bentConnector3">
          <a:avLst>
            <a:gd name="adj1" fmla="val 80168"/>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17</xdr:col>
      <xdr:colOff>231001</xdr:colOff>
      <xdr:row>72</xdr:row>
      <xdr:rowOff>114229</xdr:rowOff>
    </xdr:from>
    <xdr:to>
      <xdr:col>17</xdr:col>
      <xdr:colOff>236326</xdr:colOff>
      <xdr:row>78</xdr:row>
      <xdr:rowOff>45736</xdr:rowOff>
    </xdr:to>
    <xdr:cxnSp macro="">
      <xdr:nvCxnSpPr>
        <xdr:cNvPr id="139" name="Straight Arrow Connector 138">
          <a:extLst>
            <a:ext uri="{FF2B5EF4-FFF2-40B4-BE49-F238E27FC236}">
              <a16:creationId xmlns:a16="http://schemas.microsoft.com/office/drawing/2014/main" id="{81DBFFC9-43F7-857F-D72D-5D9E3B4A3DD7}"/>
            </a:ext>
          </a:extLst>
        </xdr:cNvPr>
        <xdr:cNvCxnSpPr/>
      </xdr:nvCxnSpPr>
      <xdr:spPr>
        <a:xfrm>
          <a:off x="13726021" y="13281589"/>
          <a:ext cx="5325" cy="1028787"/>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17</xdr:col>
      <xdr:colOff>225954</xdr:colOff>
      <xdr:row>72</xdr:row>
      <xdr:rowOff>110391</xdr:rowOff>
    </xdr:from>
    <xdr:to>
      <xdr:col>22</xdr:col>
      <xdr:colOff>571686</xdr:colOff>
      <xdr:row>77</xdr:row>
      <xdr:rowOff>46535</xdr:rowOff>
    </xdr:to>
    <xdr:cxnSp macro="">
      <xdr:nvCxnSpPr>
        <xdr:cNvPr id="140" name="Straight Arrow Connector 229">
          <a:extLst>
            <a:ext uri="{FF2B5EF4-FFF2-40B4-BE49-F238E27FC236}">
              <a16:creationId xmlns:a16="http://schemas.microsoft.com/office/drawing/2014/main" id="{FCC31CBF-C142-98E0-5280-A4FAB898C74F}"/>
            </a:ext>
          </a:extLst>
        </xdr:cNvPr>
        <xdr:cNvCxnSpPr>
          <a:stCxn id="200" idx="2"/>
          <a:endCxn id="149" idx="0"/>
        </xdr:cNvCxnSpPr>
      </xdr:nvCxnSpPr>
      <xdr:spPr>
        <a:xfrm rot="16200000" flipH="1">
          <a:off x="14992568" y="12006157"/>
          <a:ext cx="850544" cy="3393732"/>
        </a:xfrm>
        <a:prstGeom prst="bentConnector3">
          <a:avLst>
            <a:gd name="adj1" fmla="val 8044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10</xdr:col>
      <xdr:colOff>174652</xdr:colOff>
      <xdr:row>77</xdr:row>
      <xdr:rowOff>52285</xdr:rowOff>
    </xdr:from>
    <xdr:to>
      <xdr:col>12</xdr:col>
      <xdr:colOff>227200</xdr:colOff>
      <xdr:row>79</xdr:row>
      <xdr:rowOff>136613</xdr:rowOff>
    </xdr:to>
    <xdr:grpSp>
      <xdr:nvGrpSpPr>
        <xdr:cNvPr id="144" name="Group 143">
          <a:extLst>
            <a:ext uri="{FF2B5EF4-FFF2-40B4-BE49-F238E27FC236}">
              <a16:creationId xmlns:a16="http://schemas.microsoft.com/office/drawing/2014/main" id="{84CC904C-99A2-E7E9-6003-46081334975C}"/>
            </a:ext>
          </a:extLst>
        </xdr:cNvPr>
        <xdr:cNvGrpSpPr/>
      </xdr:nvGrpSpPr>
      <xdr:grpSpPr>
        <a:xfrm>
          <a:off x="9400567" y="13991170"/>
          <a:ext cx="1275558" cy="438658"/>
          <a:chOff x="6068524" y="11900853"/>
          <a:chExt cx="1265704" cy="443195"/>
        </a:xfrm>
      </xdr:grpSpPr>
      <xdr:sp macro="" textlink="$C$27">
        <xdr:nvSpPr>
          <xdr:cNvPr id="152" name="Rectangle 151">
            <a:extLst>
              <a:ext uri="{FF2B5EF4-FFF2-40B4-BE49-F238E27FC236}">
                <a16:creationId xmlns:a16="http://schemas.microsoft.com/office/drawing/2014/main" id="{7FC32394-CF32-1827-09EB-7ABA4B095591}"/>
              </a:ext>
            </a:extLst>
          </xdr:cNvPr>
          <xdr:cNvSpPr/>
        </xdr:nvSpPr>
        <xdr:spPr>
          <a:xfrm>
            <a:off x="6068524" y="12124436"/>
            <a:ext cx="1263793" cy="21961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5CFDB5A-376C-42FE-89BE-D73479974199}"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
        <xdr:nvSpPr>
          <xdr:cNvPr id="153" name="Rectangle 152">
            <a:extLst>
              <a:ext uri="{FF2B5EF4-FFF2-40B4-BE49-F238E27FC236}">
                <a16:creationId xmlns:a16="http://schemas.microsoft.com/office/drawing/2014/main" id="{018FDE20-21CE-99EB-6B77-1C6FA00A0467}"/>
              </a:ext>
            </a:extLst>
          </xdr:cNvPr>
          <xdr:cNvSpPr>
            <a:spLocks/>
          </xdr:cNvSpPr>
        </xdr:nvSpPr>
        <xdr:spPr>
          <a:xfrm>
            <a:off x="6068524" y="11900853"/>
            <a:ext cx="1265704" cy="2176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Self Report Only</a:t>
            </a:r>
          </a:p>
        </xdr:txBody>
      </xdr:sp>
    </xdr:grpSp>
    <xdr:clientData/>
  </xdr:twoCellAnchor>
  <xdr:twoCellAnchor>
    <xdr:from>
      <xdr:col>15</xdr:col>
      <xdr:colOff>359185</xdr:colOff>
      <xdr:row>77</xdr:row>
      <xdr:rowOff>52285</xdr:rowOff>
    </xdr:from>
    <xdr:to>
      <xdr:col>19</xdr:col>
      <xdr:colOff>97196</xdr:colOff>
      <xdr:row>79</xdr:row>
      <xdr:rowOff>136613</xdr:rowOff>
    </xdr:to>
    <xdr:grpSp>
      <xdr:nvGrpSpPr>
        <xdr:cNvPr id="146" name="Group 145">
          <a:extLst>
            <a:ext uri="{FF2B5EF4-FFF2-40B4-BE49-F238E27FC236}">
              <a16:creationId xmlns:a16="http://schemas.microsoft.com/office/drawing/2014/main" id="{B4DF77B0-8E22-F7EB-DD27-8AD0ACF01016}"/>
            </a:ext>
          </a:extLst>
        </xdr:cNvPr>
        <xdr:cNvGrpSpPr/>
      </xdr:nvGrpSpPr>
      <xdr:grpSpPr>
        <a:xfrm>
          <a:off x="12640720" y="13991170"/>
          <a:ext cx="2168791" cy="438658"/>
          <a:chOff x="6091447" y="11900853"/>
          <a:chExt cx="1265704" cy="443195"/>
        </a:xfrm>
      </xdr:grpSpPr>
      <xdr:sp macro="" textlink="$C$39">
        <xdr:nvSpPr>
          <xdr:cNvPr id="150" name="Rectangle 149">
            <a:extLst>
              <a:ext uri="{FF2B5EF4-FFF2-40B4-BE49-F238E27FC236}">
                <a16:creationId xmlns:a16="http://schemas.microsoft.com/office/drawing/2014/main" id="{2B9DCCCB-C5F2-2F5F-D66C-909B6F8146D2}"/>
              </a:ext>
            </a:extLst>
          </xdr:cNvPr>
          <xdr:cNvSpPr/>
        </xdr:nvSpPr>
        <xdr:spPr>
          <a:xfrm>
            <a:off x="6091447" y="12124436"/>
            <a:ext cx="1263793" cy="21961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D2FAB32-0A15-4941-8DB1-3EE3EB38ED86}"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
        <xdr:nvSpPr>
          <xdr:cNvPr id="151" name="Rectangle 150">
            <a:extLst>
              <a:ext uri="{FF2B5EF4-FFF2-40B4-BE49-F238E27FC236}">
                <a16:creationId xmlns:a16="http://schemas.microsoft.com/office/drawing/2014/main" id="{D1F2D670-AC1B-70AD-1D26-9FDDA8173535}"/>
              </a:ext>
            </a:extLst>
          </xdr:cNvPr>
          <xdr:cNvSpPr>
            <a:spLocks/>
          </xdr:cNvSpPr>
        </xdr:nvSpPr>
        <xdr:spPr>
          <a:xfrm>
            <a:off x="6091447" y="11900853"/>
            <a:ext cx="1265704" cy="2176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Extraction Only</a:t>
            </a:r>
          </a:p>
        </xdr:txBody>
      </xdr:sp>
    </xdr:grpSp>
    <xdr:clientData/>
  </xdr:twoCellAnchor>
  <xdr:twoCellAnchor>
    <xdr:from>
      <xdr:col>21</xdr:col>
      <xdr:colOff>93081</xdr:colOff>
      <xdr:row>77</xdr:row>
      <xdr:rowOff>46535</xdr:rowOff>
    </xdr:from>
    <xdr:to>
      <xdr:col>24</xdr:col>
      <xdr:colOff>440691</xdr:colOff>
      <xdr:row>79</xdr:row>
      <xdr:rowOff>136613</xdr:rowOff>
    </xdr:to>
    <xdr:grpSp>
      <xdr:nvGrpSpPr>
        <xdr:cNvPr id="147" name="Group 146">
          <a:extLst>
            <a:ext uri="{FF2B5EF4-FFF2-40B4-BE49-F238E27FC236}">
              <a16:creationId xmlns:a16="http://schemas.microsoft.com/office/drawing/2014/main" id="{7678A193-0C73-DA66-E729-CEF8C4891681}"/>
            </a:ext>
          </a:extLst>
        </xdr:cNvPr>
        <xdr:cNvGrpSpPr/>
      </xdr:nvGrpSpPr>
      <xdr:grpSpPr>
        <a:xfrm>
          <a:off x="16032216" y="13983515"/>
          <a:ext cx="2168790" cy="446313"/>
          <a:chOff x="6091447" y="11900853"/>
          <a:chExt cx="1265704" cy="443195"/>
        </a:xfrm>
      </xdr:grpSpPr>
      <xdr:sp macro="" textlink="$C$51">
        <xdr:nvSpPr>
          <xdr:cNvPr id="148" name="Rectangle 147">
            <a:extLst>
              <a:ext uri="{FF2B5EF4-FFF2-40B4-BE49-F238E27FC236}">
                <a16:creationId xmlns:a16="http://schemas.microsoft.com/office/drawing/2014/main" id="{35099AE8-C29E-DCB0-0DC2-3E0F39904181}"/>
              </a:ext>
            </a:extLst>
          </xdr:cNvPr>
          <xdr:cNvSpPr/>
        </xdr:nvSpPr>
        <xdr:spPr>
          <a:xfrm>
            <a:off x="6091447" y="12124436"/>
            <a:ext cx="1263793" cy="21961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EDAF5069-6FD8-41C5-8588-42B8BD9EE357}"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
        <xdr:nvSpPr>
          <xdr:cNvPr id="149" name="Rectangle 148">
            <a:extLst>
              <a:ext uri="{FF2B5EF4-FFF2-40B4-BE49-F238E27FC236}">
                <a16:creationId xmlns:a16="http://schemas.microsoft.com/office/drawing/2014/main" id="{E170087D-BAA6-366A-0003-C4B080788A24}"/>
              </a:ext>
            </a:extLst>
          </xdr:cNvPr>
          <xdr:cNvSpPr>
            <a:spLocks/>
          </xdr:cNvSpPr>
        </xdr:nvSpPr>
        <xdr:spPr>
          <a:xfrm>
            <a:off x="6091447" y="11900853"/>
            <a:ext cx="1265704" cy="2176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Self Report &amp; Extraction</a:t>
            </a:r>
          </a:p>
        </xdr:txBody>
      </xdr:sp>
    </xdr:grpSp>
    <xdr:clientData/>
  </xdr:twoCellAnchor>
  <xdr:twoCellAnchor>
    <xdr:from>
      <xdr:col>5</xdr:col>
      <xdr:colOff>190500</xdr:colOff>
      <xdr:row>85</xdr:row>
      <xdr:rowOff>117051</xdr:rowOff>
    </xdr:from>
    <xdr:to>
      <xdr:col>7</xdr:col>
      <xdr:colOff>241620</xdr:colOff>
      <xdr:row>88</xdr:row>
      <xdr:rowOff>411</xdr:rowOff>
    </xdr:to>
    <xdr:grpSp>
      <xdr:nvGrpSpPr>
        <xdr:cNvPr id="18" name="Group 17">
          <a:extLst>
            <a:ext uri="{FF2B5EF4-FFF2-40B4-BE49-F238E27FC236}">
              <a16:creationId xmlns:a16="http://schemas.microsoft.com/office/drawing/2014/main" id="{7392E76E-5342-F7CC-38B5-830E847B66F9}"/>
            </a:ext>
          </a:extLst>
        </xdr:cNvPr>
        <xdr:cNvGrpSpPr/>
      </xdr:nvGrpSpPr>
      <xdr:grpSpPr>
        <a:xfrm>
          <a:off x="5429250" y="15499926"/>
          <a:ext cx="2521905" cy="426285"/>
          <a:chOff x="6091447" y="12101675"/>
          <a:chExt cx="1265704" cy="425765"/>
        </a:xfrm>
      </xdr:grpSpPr>
      <xdr:sp macro="" textlink="$C$19">
        <xdr:nvSpPr>
          <xdr:cNvPr id="134" name="Rectangle 133">
            <a:extLst>
              <a:ext uri="{FF2B5EF4-FFF2-40B4-BE49-F238E27FC236}">
                <a16:creationId xmlns:a16="http://schemas.microsoft.com/office/drawing/2014/main" id="{533862B9-BBA0-023B-5D84-F08F68C0B0BA}"/>
              </a:ext>
            </a:extLst>
          </xdr:cNvPr>
          <xdr:cNvSpPr/>
        </xdr:nvSpPr>
        <xdr:spPr>
          <a:xfrm>
            <a:off x="6091447" y="12307828"/>
            <a:ext cx="1263793" cy="21961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C95AE575-BDBE-4E1E-B4A2-9EB3D723C314}" type="TxLink">
              <a:rPr lang="en-US" sz="900" b="0" i="0" u="none" strike="noStrike">
                <a:solidFill>
                  <a:srgbClr val="000000"/>
                </a:solidFill>
                <a:latin typeface="Calibri"/>
                <a:ea typeface="Calibri"/>
                <a:cs typeface="Calibri"/>
              </a:rPr>
              <a:pPr algn="ctr"/>
              <a:t>0(-)</a:t>
            </a:fld>
            <a:endParaRPr lang="en-US" sz="900">
              <a:solidFill>
                <a:sysClr val="windowText" lastClr="000000"/>
              </a:solidFill>
            </a:endParaRPr>
          </a:p>
        </xdr:txBody>
      </xdr:sp>
      <xdr:sp macro="" textlink="">
        <xdr:nvSpPr>
          <xdr:cNvPr id="135" name="Rectangle 134">
            <a:extLst>
              <a:ext uri="{FF2B5EF4-FFF2-40B4-BE49-F238E27FC236}">
                <a16:creationId xmlns:a16="http://schemas.microsoft.com/office/drawing/2014/main" id="{115185C7-E045-0BD7-EF09-EC8FA8DA31DC}"/>
              </a:ext>
            </a:extLst>
          </xdr:cNvPr>
          <xdr:cNvSpPr>
            <a:spLocks/>
          </xdr:cNvSpPr>
        </xdr:nvSpPr>
        <xdr:spPr>
          <a:xfrm>
            <a:off x="6091447" y="12101675"/>
            <a:ext cx="1265704" cy="2176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Presented (Extraction</a:t>
            </a:r>
            <a:r>
              <a:rPr lang="en-US" sz="1100" baseline="0">
                <a:solidFill>
                  <a:sysClr val="windowText" lastClr="000000"/>
                </a:solidFill>
              </a:rPr>
              <a:t> Only)</a:t>
            </a:r>
            <a:endParaRPr lang="en-US" sz="1100">
              <a:solidFill>
                <a:sysClr val="windowText" lastClr="000000"/>
              </a:solidFill>
            </a:endParaRPr>
          </a:p>
        </xdr:txBody>
      </xdr:sp>
    </xdr:grpSp>
    <xdr:clientData/>
  </xdr:twoCellAnchor>
  <xdr:twoCellAnchor>
    <xdr:from>
      <xdr:col>8</xdr:col>
      <xdr:colOff>417212</xdr:colOff>
      <xdr:row>83</xdr:row>
      <xdr:rowOff>124666</xdr:rowOff>
    </xdr:from>
    <xdr:to>
      <xdr:col>24</xdr:col>
      <xdr:colOff>436884</xdr:colOff>
      <xdr:row>88</xdr:row>
      <xdr:rowOff>134562</xdr:rowOff>
    </xdr:to>
    <xdr:grpSp>
      <xdr:nvGrpSpPr>
        <xdr:cNvPr id="119" name="Group 118">
          <a:extLst>
            <a:ext uri="{FF2B5EF4-FFF2-40B4-BE49-F238E27FC236}">
              <a16:creationId xmlns:a16="http://schemas.microsoft.com/office/drawing/2014/main" id="{01769FE0-00D6-C24A-904C-1E8D72B33702}"/>
            </a:ext>
          </a:extLst>
        </xdr:cNvPr>
        <xdr:cNvGrpSpPr/>
      </xdr:nvGrpSpPr>
      <xdr:grpSpPr>
        <a:xfrm>
          <a:off x="8427737" y="15147496"/>
          <a:ext cx="9777082" cy="909056"/>
          <a:chOff x="8427737" y="13038666"/>
          <a:chExt cx="9777082" cy="918585"/>
        </a:xfrm>
      </xdr:grpSpPr>
      <xdr:grpSp>
        <xdr:nvGrpSpPr>
          <xdr:cNvPr id="21" name="Group 20">
            <a:extLst>
              <a:ext uri="{FF2B5EF4-FFF2-40B4-BE49-F238E27FC236}">
                <a16:creationId xmlns:a16="http://schemas.microsoft.com/office/drawing/2014/main" id="{E50FF92B-C8DE-1C27-2C07-A76D8BA0AF15}"/>
              </a:ext>
            </a:extLst>
          </xdr:cNvPr>
          <xdr:cNvGrpSpPr/>
        </xdr:nvGrpSpPr>
        <xdr:grpSpPr>
          <a:xfrm>
            <a:off x="12631704" y="13038666"/>
            <a:ext cx="2171473" cy="892684"/>
            <a:chOff x="12115101" y="10732413"/>
            <a:chExt cx="2165743" cy="912889"/>
          </a:xfrm>
        </xdr:grpSpPr>
        <xdr:sp macro="" textlink="$D$41">
          <xdr:nvSpPr>
            <xdr:cNvPr id="116" name="Rectangle 115">
              <a:extLst>
                <a:ext uri="{FF2B5EF4-FFF2-40B4-BE49-F238E27FC236}">
                  <a16:creationId xmlns:a16="http://schemas.microsoft.com/office/drawing/2014/main" id="{A8FA3351-9746-F548-A12B-EE210E2DE634}"/>
                </a:ext>
              </a:extLst>
            </xdr:cNvPr>
            <xdr:cNvSpPr>
              <a:spLocks/>
            </xdr:cNvSpPr>
          </xdr:nvSpPr>
          <xdr:spPr>
            <a:xfrm>
              <a:off x="12115101" y="10732413"/>
              <a:ext cx="2160000" cy="223311"/>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3341476-4BD0-450E-BA74-3ED22E57F79B}" type="TxLink">
                <a:rPr lang="en-US" sz="1100" b="0" i="0" u="none" strike="noStrike" baseline="0">
                  <a:solidFill>
                    <a:srgbClr val="000000"/>
                  </a:solidFill>
                  <a:latin typeface="Calibri"/>
                  <a:ea typeface="Calibri"/>
                  <a:cs typeface="Calibri"/>
                </a:rPr>
                <a:pPr algn="ctr"/>
                <a:t>Presented (N=0(-))</a:t>
              </a:fld>
              <a:endParaRPr lang="en-US" sz="1100">
                <a:solidFill>
                  <a:sysClr val="windowText" lastClr="000000"/>
                </a:solidFill>
              </a:endParaRPr>
            </a:p>
          </xdr:txBody>
        </xdr:sp>
        <xdr:sp macro="" textlink="#REF!">
          <xdr:nvSpPr>
            <xdr:cNvPr id="129" name="Rectangle 128">
              <a:extLst>
                <a:ext uri="{FF2B5EF4-FFF2-40B4-BE49-F238E27FC236}">
                  <a16:creationId xmlns:a16="http://schemas.microsoft.com/office/drawing/2014/main" id="{D9816CF8-5F64-DB67-9760-7C15095A8403}"/>
                </a:ext>
              </a:extLst>
            </xdr:cNvPr>
            <xdr:cNvSpPr/>
          </xdr:nvSpPr>
          <xdr:spPr>
            <a:xfrm>
              <a:off x="12117658" y="10964982"/>
              <a:ext cx="1086555" cy="44662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With</a:t>
              </a:r>
              <a:r>
                <a:rPr lang="en-US" sz="900" baseline="0">
                  <a:solidFill>
                    <a:sysClr val="windowText" lastClr="000000"/>
                  </a:solidFill>
                  <a:latin typeface="+mn-lt"/>
                </a:rPr>
                <a:t>in </a:t>
              </a:r>
              <a:r>
                <a:rPr lang="en-US" sz="900">
                  <a:solidFill>
                    <a:sysClr val="windowText" lastClr="000000"/>
                  </a:solidFill>
                  <a:latin typeface="+mn-lt"/>
                </a:rPr>
                <a:t>30 Days</a:t>
              </a:r>
            </a:p>
          </xdr:txBody>
        </xdr:sp>
        <xdr:sp macro="" textlink="#REF!">
          <xdr:nvSpPr>
            <xdr:cNvPr id="130" name="Rectangle 129">
              <a:extLst>
                <a:ext uri="{FF2B5EF4-FFF2-40B4-BE49-F238E27FC236}">
                  <a16:creationId xmlns:a16="http://schemas.microsoft.com/office/drawing/2014/main" id="{417F6BB3-305B-12BA-49F0-320B6D4CEC45}"/>
                </a:ext>
              </a:extLst>
            </xdr:cNvPr>
            <xdr:cNvSpPr>
              <a:spLocks/>
            </xdr:cNvSpPr>
          </xdr:nvSpPr>
          <xdr:spPr>
            <a:xfrm>
              <a:off x="13194289" y="10964985"/>
              <a:ext cx="1086555" cy="44662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After</a:t>
              </a:r>
              <a:r>
                <a:rPr lang="en-US" sz="900" baseline="0">
                  <a:solidFill>
                    <a:sysClr val="windowText" lastClr="000000"/>
                  </a:solidFill>
                  <a:latin typeface="+mn-lt"/>
                </a:rPr>
                <a:t> </a:t>
              </a:r>
              <a:r>
                <a:rPr lang="en-US" sz="900">
                  <a:solidFill>
                    <a:sysClr val="windowText" lastClr="000000"/>
                  </a:solidFill>
                  <a:latin typeface="+mn-lt"/>
                </a:rPr>
                <a:t>30</a:t>
              </a:r>
              <a:r>
                <a:rPr lang="en-US" sz="900" baseline="0">
                  <a:solidFill>
                    <a:sysClr val="windowText" lastClr="000000"/>
                  </a:solidFill>
                  <a:latin typeface="+mn-lt"/>
                </a:rPr>
                <a:t> Days</a:t>
              </a:r>
              <a:endParaRPr lang="en-US" sz="900">
                <a:solidFill>
                  <a:sysClr val="windowText" lastClr="000000"/>
                </a:solidFill>
                <a:latin typeface="+mn-lt"/>
              </a:endParaRPr>
            </a:p>
          </xdr:txBody>
        </xdr:sp>
        <xdr:sp macro="" textlink="$C$42">
          <xdr:nvSpPr>
            <xdr:cNvPr id="131" name="Rectangle 130">
              <a:extLst>
                <a:ext uri="{FF2B5EF4-FFF2-40B4-BE49-F238E27FC236}">
                  <a16:creationId xmlns:a16="http://schemas.microsoft.com/office/drawing/2014/main" id="{A710BA6F-DF80-D919-C90E-6A4AAB1BBFDE}"/>
                </a:ext>
              </a:extLst>
            </xdr:cNvPr>
            <xdr:cNvSpPr/>
          </xdr:nvSpPr>
          <xdr:spPr>
            <a:xfrm>
              <a:off x="12117658" y="11414680"/>
              <a:ext cx="1086555" cy="23062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A6ADAFC9-E6AC-4AA3-807B-5F2EB72B8340}" type="TxLink">
                <a:rPr lang="en-US" sz="11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C$43">
          <xdr:nvSpPr>
            <xdr:cNvPr id="133" name="Rectangle 132">
              <a:extLst>
                <a:ext uri="{FF2B5EF4-FFF2-40B4-BE49-F238E27FC236}">
                  <a16:creationId xmlns:a16="http://schemas.microsoft.com/office/drawing/2014/main" id="{251FC990-0526-EF02-897F-6FBEA7841F69}"/>
                </a:ext>
              </a:extLst>
            </xdr:cNvPr>
            <xdr:cNvSpPr/>
          </xdr:nvSpPr>
          <xdr:spPr>
            <a:xfrm>
              <a:off x="13194289" y="11414675"/>
              <a:ext cx="1086555" cy="23062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6DE7329-4585-4EBC-AA02-250C4E2E9B7D}" type="TxLink">
                <a:rPr lang="en-US" sz="11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grpSp>
      <xdr:grpSp>
        <xdr:nvGrpSpPr>
          <xdr:cNvPr id="31" name="Group 30">
            <a:extLst>
              <a:ext uri="{FF2B5EF4-FFF2-40B4-BE49-F238E27FC236}">
                <a16:creationId xmlns:a16="http://schemas.microsoft.com/office/drawing/2014/main" id="{DB238338-2BFB-75DB-4FA3-B6242E1E1497}"/>
              </a:ext>
            </a:extLst>
          </xdr:cNvPr>
          <xdr:cNvGrpSpPr/>
        </xdr:nvGrpSpPr>
        <xdr:grpSpPr>
          <a:xfrm>
            <a:off x="16030706" y="13045735"/>
            <a:ext cx="2174113" cy="911516"/>
            <a:chOff x="15322062" y="10761790"/>
            <a:chExt cx="2170905" cy="908984"/>
          </a:xfrm>
        </xdr:grpSpPr>
        <xdr:sp macro="" textlink="$D$53">
          <xdr:nvSpPr>
            <xdr:cNvPr id="109" name="Rectangle 108">
              <a:extLst>
                <a:ext uri="{FF2B5EF4-FFF2-40B4-BE49-F238E27FC236}">
                  <a16:creationId xmlns:a16="http://schemas.microsoft.com/office/drawing/2014/main" id="{8D97BDFA-048F-04A1-F254-7C823DC28536}"/>
                </a:ext>
              </a:extLst>
            </xdr:cNvPr>
            <xdr:cNvSpPr>
              <a:spLocks/>
            </xdr:cNvSpPr>
          </xdr:nvSpPr>
          <xdr:spPr>
            <a:xfrm>
              <a:off x="15327223" y="10761790"/>
              <a:ext cx="2164605" cy="223311"/>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829EC2E6-3576-4151-BD2F-26DC80C14285}" type="TxLink">
                <a:rPr lang="en-US" sz="1100" b="0" i="0" u="none" strike="noStrike">
                  <a:solidFill>
                    <a:srgbClr val="000000"/>
                  </a:solidFill>
                  <a:latin typeface="Calibri"/>
                  <a:ea typeface="Calibri"/>
                  <a:cs typeface="Calibri"/>
                </a:rPr>
                <a:pPr algn="ctr"/>
                <a:t>Presented (N=0(-))</a:t>
              </a:fld>
              <a:endParaRPr lang="en-US" sz="1100">
                <a:solidFill>
                  <a:sysClr val="windowText" lastClr="000000"/>
                </a:solidFill>
              </a:endParaRPr>
            </a:p>
          </xdr:txBody>
        </xdr:sp>
        <xdr:sp macro="" textlink="#REF!">
          <xdr:nvSpPr>
            <xdr:cNvPr id="110" name="Rectangle 109">
              <a:extLst>
                <a:ext uri="{FF2B5EF4-FFF2-40B4-BE49-F238E27FC236}">
                  <a16:creationId xmlns:a16="http://schemas.microsoft.com/office/drawing/2014/main" id="{E325E981-7952-A16E-403D-2AF536F67EF3}"/>
                </a:ext>
              </a:extLst>
            </xdr:cNvPr>
            <xdr:cNvSpPr/>
          </xdr:nvSpPr>
          <xdr:spPr>
            <a:xfrm>
              <a:off x="15322062" y="10990454"/>
              <a:ext cx="1086555" cy="44662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With</a:t>
              </a:r>
              <a:r>
                <a:rPr lang="en-US" sz="900" baseline="0">
                  <a:solidFill>
                    <a:sysClr val="windowText" lastClr="000000"/>
                  </a:solidFill>
                  <a:latin typeface="+mn-lt"/>
                </a:rPr>
                <a:t>in </a:t>
              </a:r>
              <a:r>
                <a:rPr lang="en-US" sz="900">
                  <a:solidFill>
                    <a:sysClr val="windowText" lastClr="000000"/>
                  </a:solidFill>
                  <a:latin typeface="+mn-lt"/>
                </a:rPr>
                <a:t>30 Days</a:t>
              </a:r>
            </a:p>
          </xdr:txBody>
        </xdr:sp>
        <xdr:sp macro="" textlink="#REF!">
          <xdr:nvSpPr>
            <xdr:cNvPr id="111" name="Rectangle 110">
              <a:extLst>
                <a:ext uri="{FF2B5EF4-FFF2-40B4-BE49-F238E27FC236}">
                  <a16:creationId xmlns:a16="http://schemas.microsoft.com/office/drawing/2014/main" id="{85AF63C8-248B-FB1F-0602-8043892DF0AC}"/>
                </a:ext>
              </a:extLst>
            </xdr:cNvPr>
            <xdr:cNvSpPr>
              <a:spLocks/>
            </xdr:cNvSpPr>
          </xdr:nvSpPr>
          <xdr:spPr>
            <a:xfrm>
              <a:off x="16406412" y="10990457"/>
              <a:ext cx="1086555" cy="44662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After</a:t>
              </a:r>
              <a:r>
                <a:rPr lang="en-US" sz="900" baseline="0">
                  <a:solidFill>
                    <a:sysClr val="windowText" lastClr="000000"/>
                  </a:solidFill>
                  <a:latin typeface="+mn-lt"/>
                </a:rPr>
                <a:t> </a:t>
              </a:r>
              <a:r>
                <a:rPr lang="en-US" sz="900">
                  <a:solidFill>
                    <a:sysClr val="windowText" lastClr="000000"/>
                  </a:solidFill>
                  <a:latin typeface="+mn-lt"/>
                </a:rPr>
                <a:t>30</a:t>
              </a:r>
              <a:r>
                <a:rPr lang="en-US" sz="900" baseline="0">
                  <a:solidFill>
                    <a:sysClr val="windowText" lastClr="000000"/>
                  </a:solidFill>
                  <a:latin typeface="+mn-lt"/>
                </a:rPr>
                <a:t> Days</a:t>
              </a:r>
              <a:endParaRPr lang="en-US" sz="900">
                <a:solidFill>
                  <a:sysClr val="windowText" lastClr="000000"/>
                </a:solidFill>
                <a:latin typeface="+mn-lt"/>
              </a:endParaRPr>
            </a:p>
          </xdr:txBody>
        </xdr:sp>
        <xdr:sp macro="" textlink="$C$54">
          <xdr:nvSpPr>
            <xdr:cNvPr id="113" name="Rectangle 112">
              <a:extLst>
                <a:ext uri="{FF2B5EF4-FFF2-40B4-BE49-F238E27FC236}">
                  <a16:creationId xmlns:a16="http://schemas.microsoft.com/office/drawing/2014/main" id="{6937D6D6-ECC7-D76E-3364-86E00F64FB3E}"/>
                </a:ext>
              </a:extLst>
            </xdr:cNvPr>
            <xdr:cNvSpPr/>
          </xdr:nvSpPr>
          <xdr:spPr>
            <a:xfrm>
              <a:off x="15322062" y="11440152"/>
              <a:ext cx="1086555" cy="23062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60E6E48-2927-4C17-9B75-19ABA499820C}" type="TxLink">
                <a:rPr lang="en-US" sz="11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C$55">
          <xdr:nvSpPr>
            <xdr:cNvPr id="114" name="Rectangle 113">
              <a:extLst>
                <a:ext uri="{FF2B5EF4-FFF2-40B4-BE49-F238E27FC236}">
                  <a16:creationId xmlns:a16="http://schemas.microsoft.com/office/drawing/2014/main" id="{25C1D698-0605-3FB8-9CDF-B36790E094B8}"/>
                </a:ext>
              </a:extLst>
            </xdr:cNvPr>
            <xdr:cNvSpPr/>
          </xdr:nvSpPr>
          <xdr:spPr>
            <a:xfrm>
              <a:off x="16406412" y="11440147"/>
              <a:ext cx="1086555" cy="23062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C73DEC11-7058-414F-85BB-5254004438D5}" type="TxLink">
                <a:rPr lang="en-US" sz="11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grpSp>
      <xdr:grpSp>
        <xdr:nvGrpSpPr>
          <xdr:cNvPr id="33" name="Group 32">
            <a:extLst>
              <a:ext uri="{FF2B5EF4-FFF2-40B4-BE49-F238E27FC236}">
                <a16:creationId xmlns:a16="http://schemas.microsoft.com/office/drawing/2014/main" id="{7EAEEDEA-102B-0384-0A9B-CBCDE7B2D066}"/>
              </a:ext>
            </a:extLst>
          </xdr:cNvPr>
          <xdr:cNvGrpSpPr/>
        </xdr:nvGrpSpPr>
        <xdr:grpSpPr>
          <a:xfrm>
            <a:off x="8427737" y="13038806"/>
            <a:ext cx="3237401" cy="868342"/>
            <a:chOff x="8297173" y="11314859"/>
            <a:chExt cx="3237719" cy="879025"/>
          </a:xfrm>
        </xdr:grpSpPr>
        <xdr:sp macro="" textlink="$D$29">
          <xdr:nvSpPr>
            <xdr:cNvPr id="94" name="Rectangle 93">
              <a:extLst>
                <a:ext uri="{FF2B5EF4-FFF2-40B4-BE49-F238E27FC236}">
                  <a16:creationId xmlns:a16="http://schemas.microsoft.com/office/drawing/2014/main" id="{EA801E53-362E-B500-C720-E8A74FAE877F}"/>
                </a:ext>
              </a:extLst>
            </xdr:cNvPr>
            <xdr:cNvSpPr>
              <a:spLocks noChangeAspect="1"/>
            </xdr:cNvSpPr>
          </xdr:nvSpPr>
          <xdr:spPr>
            <a:xfrm>
              <a:off x="8297173" y="11314859"/>
              <a:ext cx="3232760" cy="222751"/>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C4F8BCE-15D4-45AD-8EA7-1F7DBAED02F3}" type="TxLink">
                <a:rPr lang="en-US" sz="1100" b="0" i="0" u="none" strike="noStrike">
                  <a:solidFill>
                    <a:srgbClr val="000000"/>
                  </a:solidFill>
                  <a:latin typeface="Calibri"/>
                  <a:ea typeface="Calibri"/>
                  <a:cs typeface="Calibri"/>
                </a:rPr>
                <a:pPr algn="ctr"/>
                <a:t>Presented (N=0(-))</a:t>
              </a:fld>
              <a:endParaRPr lang="en-US" sz="1100">
                <a:solidFill>
                  <a:sysClr val="windowText" lastClr="000000"/>
                </a:solidFill>
              </a:endParaRPr>
            </a:p>
          </xdr:txBody>
        </xdr:sp>
        <xdr:sp macro="" textlink="$C$32">
          <xdr:nvSpPr>
            <xdr:cNvPr id="102" name="Rectangle 101">
              <a:extLst>
                <a:ext uri="{FF2B5EF4-FFF2-40B4-BE49-F238E27FC236}">
                  <a16:creationId xmlns:a16="http://schemas.microsoft.com/office/drawing/2014/main" id="{A1F2F3C1-3946-C17A-65C8-179CAEDBDBF1}"/>
                </a:ext>
              </a:extLst>
            </xdr:cNvPr>
            <xdr:cNvSpPr/>
          </xdr:nvSpPr>
          <xdr:spPr>
            <a:xfrm>
              <a:off x="10454786" y="11980570"/>
              <a:ext cx="1080106" cy="213314"/>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F5E7DA63-5E5C-40F4-9F54-C8B02B3823BF}" type="TxLink">
                <a:rPr lang="en-US" sz="1100" b="0" i="0" u="none" strike="noStrike">
                  <a:solidFill>
                    <a:sysClr val="windowText" lastClr="000000"/>
                  </a:solidFill>
                  <a:latin typeface="Calibri"/>
                  <a:ea typeface="Calibri"/>
                  <a:cs typeface="Calibri"/>
                </a:rPr>
                <a:pPr algn="ctr"/>
                <a:t>0(-)</a:t>
              </a:fld>
              <a:endParaRPr lang="en-US" sz="900">
                <a:solidFill>
                  <a:sysClr val="windowText" lastClr="000000"/>
                </a:solidFill>
                <a:latin typeface="+mn-lt"/>
              </a:endParaRPr>
            </a:p>
          </xdr:txBody>
        </xdr:sp>
        <xdr:sp macro="" textlink="#REF!">
          <xdr:nvSpPr>
            <xdr:cNvPr id="103" name="Rectangle 102">
              <a:extLst>
                <a:ext uri="{FF2B5EF4-FFF2-40B4-BE49-F238E27FC236}">
                  <a16:creationId xmlns:a16="http://schemas.microsoft.com/office/drawing/2014/main" id="{D88A5C3A-1CC3-1BB2-3F87-23BDCDE2887B}"/>
                </a:ext>
              </a:extLst>
            </xdr:cNvPr>
            <xdr:cNvSpPr>
              <a:spLocks/>
            </xdr:cNvSpPr>
          </xdr:nvSpPr>
          <xdr:spPr>
            <a:xfrm>
              <a:off x="10456697" y="11544238"/>
              <a:ext cx="1075331" cy="431638"/>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Do</a:t>
              </a:r>
              <a:r>
                <a:rPr lang="en-US" sz="900" baseline="0">
                  <a:solidFill>
                    <a:sysClr val="windowText" lastClr="000000"/>
                  </a:solidFill>
                  <a:latin typeface="+mn-lt"/>
                </a:rPr>
                <a:t> not remember</a:t>
              </a:r>
              <a:endParaRPr lang="en-US" sz="900">
                <a:solidFill>
                  <a:sysClr val="windowText" lastClr="000000"/>
                </a:solidFill>
                <a:latin typeface="+mn-lt"/>
              </a:endParaRPr>
            </a:p>
          </xdr:txBody>
        </xdr:sp>
        <xdr:sp macro="" textlink="#REF!">
          <xdr:nvSpPr>
            <xdr:cNvPr id="104" name="Rectangle 103">
              <a:extLst>
                <a:ext uri="{FF2B5EF4-FFF2-40B4-BE49-F238E27FC236}">
                  <a16:creationId xmlns:a16="http://schemas.microsoft.com/office/drawing/2014/main" id="{5C327659-DF14-58D6-1654-5336CF474825}"/>
                </a:ext>
              </a:extLst>
            </xdr:cNvPr>
            <xdr:cNvSpPr>
              <a:spLocks/>
            </xdr:cNvSpPr>
          </xdr:nvSpPr>
          <xdr:spPr>
            <a:xfrm>
              <a:off x="8302277" y="11540482"/>
              <a:ext cx="1077586" cy="431638"/>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With</a:t>
              </a:r>
              <a:r>
                <a:rPr lang="en-US" sz="900" baseline="0">
                  <a:solidFill>
                    <a:sysClr val="windowText" lastClr="000000"/>
                  </a:solidFill>
                  <a:latin typeface="+mn-lt"/>
                </a:rPr>
                <a:t>in </a:t>
              </a:r>
              <a:r>
                <a:rPr lang="en-US" sz="900">
                  <a:solidFill>
                    <a:sysClr val="windowText" lastClr="000000"/>
                  </a:solidFill>
                  <a:latin typeface="+mn-lt"/>
                </a:rPr>
                <a:t>30 Days</a:t>
              </a:r>
            </a:p>
          </xdr:txBody>
        </xdr:sp>
        <xdr:sp macro="" textlink="#REF!">
          <xdr:nvSpPr>
            <xdr:cNvPr id="105" name="Rectangle 104">
              <a:extLst>
                <a:ext uri="{FF2B5EF4-FFF2-40B4-BE49-F238E27FC236}">
                  <a16:creationId xmlns:a16="http://schemas.microsoft.com/office/drawing/2014/main" id="{CDA36237-7ED4-57F9-FB54-98CD6C6C823E}"/>
                </a:ext>
              </a:extLst>
            </xdr:cNvPr>
            <xdr:cNvSpPr>
              <a:spLocks/>
            </xdr:cNvSpPr>
          </xdr:nvSpPr>
          <xdr:spPr>
            <a:xfrm>
              <a:off x="9378280" y="11538712"/>
              <a:ext cx="1077586" cy="431638"/>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After</a:t>
              </a:r>
              <a:r>
                <a:rPr lang="en-US" sz="900" baseline="0">
                  <a:solidFill>
                    <a:sysClr val="windowText" lastClr="000000"/>
                  </a:solidFill>
                  <a:latin typeface="+mn-lt"/>
                </a:rPr>
                <a:t> </a:t>
              </a:r>
              <a:r>
                <a:rPr lang="en-US" sz="900">
                  <a:solidFill>
                    <a:sysClr val="windowText" lastClr="000000"/>
                  </a:solidFill>
                  <a:latin typeface="+mn-lt"/>
                </a:rPr>
                <a:t>30</a:t>
              </a:r>
              <a:r>
                <a:rPr lang="en-US" sz="900" baseline="0">
                  <a:solidFill>
                    <a:sysClr val="windowText" lastClr="000000"/>
                  </a:solidFill>
                  <a:latin typeface="+mn-lt"/>
                </a:rPr>
                <a:t> Days</a:t>
              </a:r>
              <a:endParaRPr lang="en-US" sz="900">
                <a:solidFill>
                  <a:sysClr val="windowText" lastClr="000000"/>
                </a:solidFill>
                <a:latin typeface="+mn-lt"/>
              </a:endParaRPr>
            </a:p>
          </xdr:txBody>
        </xdr:sp>
        <xdr:sp macro="" textlink="$C$30">
          <xdr:nvSpPr>
            <xdr:cNvPr id="107" name="Rectangle 106">
              <a:extLst>
                <a:ext uri="{FF2B5EF4-FFF2-40B4-BE49-F238E27FC236}">
                  <a16:creationId xmlns:a16="http://schemas.microsoft.com/office/drawing/2014/main" id="{562476DD-D107-D71B-5375-5057F2C414CE}"/>
                </a:ext>
              </a:extLst>
            </xdr:cNvPr>
            <xdr:cNvSpPr/>
          </xdr:nvSpPr>
          <xdr:spPr>
            <a:xfrm>
              <a:off x="8302277" y="11968962"/>
              <a:ext cx="1082936" cy="221859"/>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09D0663-9CCF-4C10-AE85-1E5A9616FD71}" type="TxLink">
                <a:rPr lang="en-US" sz="900" b="0" i="0" u="none" strike="noStrike">
                  <a:solidFill>
                    <a:srgbClr val="000000"/>
                  </a:solidFill>
                  <a:latin typeface="+mn-lt"/>
                  <a:ea typeface="Calibri"/>
                  <a:cs typeface="Calibri"/>
                </a:rPr>
                <a:pPr algn="ctr"/>
                <a:t>0(-)</a:t>
              </a:fld>
              <a:endParaRPr lang="en-US" sz="900">
                <a:solidFill>
                  <a:sysClr val="windowText" lastClr="000000"/>
                </a:solidFill>
                <a:latin typeface="+mn-lt"/>
              </a:endParaRPr>
            </a:p>
          </xdr:txBody>
        </xdr:sp>
        <xdr:sp macro="" textlink="$C$31">
          <xdr:nvSpPr>
            <xdr:cNvPr id="108" name="Rectangle 107">
              <a:extLst>
                <a:ext uri="{FF2B5EF4-FFF2-40B4-BE49-F238E27FC236}">
                  <a16:creationId xmlns:a16="http://schemas.microsoft.com/office/drawing/2014/main" id="{943A35F9-2C05-B043-6177-DA7F9F9249DA}"/>
                </a:ext>
              </a:extLst>
            </xdr:cNvPr>
            <xdr:cNvSpPr/>
          </xdr:nvSpPr>
          <xdr:spPr>
            <a:xfrm>
              <a:off x="9385883" y="11970270"/>
              <a:ext cx="1082936" cy="221859"/>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0E949C0-96B4-4B59-92D6-E268882F2126}" type="TxLink">
                <a:rPr lang="en-US" sz="900" b="0" i="0" u="none" strike="noStrike">
                  <a:solidFill>
                    <a:srgbClr val="000000"/>
                  </a:solidFill>
                  <a:latin typeface="+mn-lt"/>
                  <a:ea typeface="Calibri"/>
                  <a:cs typeface="Calibri"/>
                </a:rPr>
                <a:pPr algn="ctr"/>
                <a:t>0(-)</a:t>
              </a:fld>
              <a:endParaRPr lang="en-US" sz="900">
                <a:solidFill>
                  <a:sysClr val="windowText" lastClr="000000"/>
                </a:solidFill>
                <a:latin typeface="+mn-lt"/>
              </a:endParaRPr>
            </a:p>
          </xdr:txBody>
        </xdr:sp>
      </xdr:grpSp>
    </xdr:grpSp>
    <xdr:clientData/>
  </xdr:twoCellAnchor>
  <xdr:twoCellAnchor>
    <xdr:from>
      <xdr:col>6</xdr:col>
      <xdr:colOff>1187773</xdr:colOff>
      <xdr:row>72</xdr:row>
      <xdr:rowOff>112891</xdr:rowOff>
    </xdr:from>
    <xdr:to>
      <xdr:col>6</xdr:col>
      <xdr:colOff>1191420</xdr:colOff>
      <xdr:row>85</xdr:row>
      <xdr:rowOff>117051</xdr:rowOff>
    </xdr:to>
    <xdr:cxnSp macro="">
      <xdr:nvCxnSpPr>
        <xdr:cNvPr id="35" name="Straight Arrow Connector 34">
          <a:extLst>
            <a:ext uri="{FF2B5EF4-FFF2-40B4-BE49-F238E27FC236}">
              <a16:creationId xmlns:a16="http://schemas.microsoft.com/office/drawing/2014/main" id="{C77C100A-A1FE-A6DC-E01A-795DC01E4899}"/>
            </a:ext>
          </a:extLst>
        </xdr:cNvPr>
        <xdr:cNvCxnSpPr>
          <a:cxnSpLocks/>
          <a:stCxn id="202" idx="2"/>
          <a:endCxn id="135" idx="0"/>
        </xdr:cNvCxnSpPr>
      </xdr:nvCxnSpPr>
      <xdr:spPr>
        <a:xfrm>
          <a:off x="6681793" y="13280251"/>
          <a:ext cx="3647" cy="2381600"/>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11</xdr:col>
      <xdr:colOff>199966</xdr:colOff>
      <xdr:row>79</xdr:row>
      <xdr:rowOff>136613</xdr:rowOff>
    </xdr:from>
    <xdr:to>
      <xdr:col>11</xdr:col>
      <xdr:colOff>204634</xdr:colOff>
      <xdr:row>83</xdr:row>
      <xdr:rowOff>119092</xdr:rowOff>
    </xdr:to>
    <xdr:cxnSp macro="">
      <xdr:nvCxnSpPr>
        <xdr:cNvPr id="37" name="Straight Arrow Connector 36">
          <a:extLst>
            <a:ext uri="{FF2B5EF4-FFF2-40B4-BE49-F238E27FC236}">
              <a16:creationId xmlns:a16="http://schemas.microsoft.com/office/drawing/2014/main" id="{D945175C-A6E8-1CBE-3125-246F2700559E}"/>
            </a:ext>
          </a:extLst>
        </xdr:cNvPr>
        <xdr:cNvCxnSpPr>
          <a:stCxn id="152" idx="2"/>
          <a:endCxn id="94" idx="0"/>
        </xdr:cNvCxnSpPr>
      </xdr:nvCxnSpPr>
      <xdr:spPr>
        <a:xfrm>
          <a:off x="10037386" y="14584133"/>
          <a:ext cx="4668" cy="713999"/>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17</xdr:col>
      <xdr:colOff>217637</xdr:colOff>
      <xdr:row>79</xdr:row>
      <xdr:rowOff>136613</xdr:rowOff>
    </xdr:from>
    <xdr:to>
      <xdr:col>17</xdr:col>
      <xdr:colOff>226548</xdr:colOff>
      <xdr:row>83</xdr:row>
      <xdr:rowOff>118952</xdr:rowOff>
    </xdr:to>
    <xdr:cxnSp macro="">
      <xdr:nvCxnSpPr>
        <xdr:cNvPr id="70" name="Straight Arrow Connector 69">
          <a:extLst>
            <a:ext uri="{FF2B5EF4-FFF2-40B4-BE49-F238E27FC236}">
              <a16:creationId xmlns:a16="http://schemas.microsoft.com/office/drawing/2014/main" id="{D31B5820-18DC-30A2-5E0D-7A9CEF4E37A3}"/>
            </a:ext>
          </a:extLst>
        </xdr:cNvPr>
        <xdr:cNvCxnSpPr>
          <a:stCxn id="150" idx="2"/>
          <a:endCxn id="116" idx="0"/>
        </xdr:cNvCxnSpPr>
      </xdr:nvCxnSpPr>
      <xdr:spPr>
        <a:xfrm flipH="1">
          <a:off x="13712657" y="14584133"/>
          <a:ext cx="8911" cy="713859"/>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22</xdr:col>
      <xdr:colOff>570043</xdr:colOff>
      <xdr:row>79</xdr:row>
      <xdr:rowOff>136613</xdr:rowOff>
    </xdr:from>
    <xdr:to>
      <xdr:col>22</xdr:col>
      <xdr:colOff>574852</xdr:colOff>
      <xdr:row>83</xdr:row>
      <xdr:rowOff>126006</xdr:rowOff>
    </xdr:to>
    <xdr:cxnSp macro="">
      <xdr:nvCxnSpPr>
        <xdr:cNvPr id="78" name="Straight Arrow Connector 77">
          <a:extLst>
            <a:ext uri="{FF2B5EF4-FFF2-40B4-BE49-F238E27FC236}">
              <a16:creationId xmlns:a16="http://schemas.microsoft.com/office/drawing/2014/main" id="{CABCB719-025D-0424-52A8-E3A17B266696}"/>
            </a:ext>
          </a:extLst>
        </xdr:cNvPr>
        <xdr:cNvCxnSpPr>
          <a:stCxn id="148" idx="2"/>
          <a:endCxn id="109" idx="0"/>
        </xdr:cNvCxnSpPr>
      </xdr:nvCxnSpPr>
      <xdr:spPr>
        <a:xfrm>
          <a:off x="17113063" y="14584133"/>
          <a:ext cx="4809" cy="720913"/>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8</xdr:col>
      <xdr:colOff>422838</xdr:colOff>
      <xdr:row>91</xdr:row>
      <xdr:rowOff>154562</xdr:rowOff>
    </xdr:from>
    <xdr:to>
      <xdr:col>14</xdr:col>
      <xdr:colOff>31733</xdr:colOff>
      <xdr:row>96</xdr:row>
      <xdr:rowOff>97354</xdr:rowOff>
    </xdr:to>
    <xdr:grpSp>
      <xdr:nvGrpSpPr>
        <xdr:cNvPr id="8" name="Group 7">
          <a:extLst>
            <a:ext uri="{FF2B5EF4-FFF2-40B4-BE49-F238E27FC236}">
              <a16:creationId xmlns:a16="http://schemas.microsoft.com/office/drawing/2014/main" id="{EAB84150-0F5E-F1A8-4604-28B5579E8F44}"/>
            </a:ext>
          </a:extLst>
        </xdr:cNvPr>
        <xdr:cNvGrpSpPr/>
      </xdr:nvGrpSpPr>
      <xdr:grpSpPr>
        <a:xfrm>
          <a:off x="8433363" y="16623287"/>
          <a:ext cx="3264590" cy="843857"/>
          <a:chOff x="8972478" y="14856482"/>
          <a:chExt cx="3268400" cy="861002"/>
        </a:xfrm>
      </xdr:grpSpPr>
      <xdr:sp macro="" textlink="$C$34">
        <xdr:nvSpPr>
          <xdr:cNvPr id="183" name="Rectangle 182">
            <a:extLst>
              <a:ext uri="{FF2B5EF4-FFF2-40B4-BE49-F238E27FC236}">
                <a16:creationId xmlns:a16="http://schemas.microsoft.com/office/drawing/2014/main" id="{52E51D9B-D611-5D3F-3B4E-4FB43A9F6E98}"/>
              </a:ext>
            </a:extLst>
          </xdr:cNvPr>
          <xdr:cNvSpPr>
            <a:spLocks/>
          </xdr:cNvSpPr>
        </xdr:nvSpPr>
        <xdr:spPr>
          <a:xfrm>
            <a:off x="8972478" y="14856482"/>
            <a:ext cx="3263184" cy="4320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BED0852B-6D49-4938-B7A6-E0C97EF2067C}" type="TxLink">
              <a:rPr lang="en-US" sz="1000" b="0" i="0" u="none" strike="noStrike">
                <a:solidFill>
                  <a:srgbClr val="000000"/>
                </a:solidFill>
                <a:latin typeface="Calibri"/>
                <a:ea typeface="Calibri"/>
                <a:cs typeface="Calibri"/>
              </a:rPr>
              <a:pPr algn="ctr"/>
              <a:t>    Provided sputum
(N=0)</a:t>
            </a:fld>
            <a:endParaRPr lang="en-US" sz="1000">
              <a:solidFill>
                <a:sysClr val="windowText" lastClr="000000"/>
              </a:solidFill>
            </a:endParaRPr>
          </a:p>
        </xdr:txBody>
      </xdr:sp>
      <xdr:sp macro="" textlink="#REF!">
        <xdr:nvSpPr>
          <xdr:cNvPr id="184" name="Rectangle 183">
            <a:extLst>
              <a:ext uri="{FF2B5EF4-FFF2-40B4-BE49-F238E27FC236}">
                <a16:creationId xmlns:a16="http://schemas.microsoft.com/office/drawing/2014/main" id="{859BB60E-49C5-05FF-177F-C214BB5B9DFC}"/>
              </a:ext>
            </a:extLst>
          </xdr:cNvPr>
          <xdr:cNvSpPr/>
        </xdr:nvSpPr>
        <xdr:spPr>
          <a:xfrm>
            <a:off x="8972478" y="15282381"/>
            <a:ext cx="1089916"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Positive</a:t>
            </a:r>
          </a:p>
        </xdr:txBody>
      </xdr:sp>
      <xdr:sp macro="" textlink="#REF!">
        <xdr:nvSpPr>
          <xdr:cNvPr id="185" name="Rectangle 184">
            <a:extLst>
              <a:ext uri="{FF2B5EF4-FFF2-40B4-BE49-F238E27FC236}">
                <a16:creationId xmlns:a16="http://schemas.microsoft.com/office/drawing/2014/main" id="{2A5AD44E-6CFA-E63B-B8A8-CBFB445CA88D}"/>
              </a:ext>
            </a:extLst>
          </xdr:cNvPr>
          <xdr:cNvSpPr>
            <a:spLocks/>
          </xdr:cNvSpPr>
        </xdr:nvSpPr>
        <xdr:spPr>
          <a:xfrm>
            <a:off x="10068715" y="15282403"/>
            <a:ext cx="1091823"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Negative</a:t>
            </a:r>
          </a:p>
        </xdr:txBody>
      </xdr:sp>
      <xdr:sp macro="" textlink="$C$36">
        <xdr:nvSpPr>
          <xdr:cNvPr id="186" name="Rectangle 185">
            <a:extLst>
              <a:ext uri="{FF2B5EF4-FFF2-40B4-BE49-F238E27FC236}">
                <a16:creationId xmlns:a16="http://schemas.microsoft.com/office/drawing/2014/main" id="{8811B4BD-0748-479C-147B-4311C78E2FE6}"/>
              </a:ext>
            </a:extLst>
          </xdr:cNvPr>
          <xdr:cNvSpPr/>
        </xdr:nvSpPr>
        <xdr:spPr>
          <a:xfrm>
            <a:off x="8972478" y="15499721"/>
            <a:ext cx="1094554"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6932740-827F-4112-B07A-C99FC1ED1C33}" type="TxLink">
              <a:rPr lang="en-US" sz="900" b="0" i="0" u="none" strike="noStrike">
                <a:solidFill>
                  <a:srgbClr val="000000"/>
                </a:solidFill>
                <a:latin typeface="Calibri"/>
                <a:ea typeface="Calibri"/>
                <a:cs typeface="Calibri"/>
              </a:rPr>
              <a:pPr algn="ctr"/>
              <a:t>0(-)</a:t>
            </a:fld>
            <a:endParaRPr lang="en-US" sz="900">
              <a:solidFill>
                <a:sysClr val="windowText" lastClr="000000"/>
              </a:solidFill>
            </a:endParaRPr>
          </a:p>
        </xdr:txBody>
      </xdr:sp>
      <xdr:sp macro="" textlink="$C$35">
        <xdr:nvSpPr>
          <xdr:cNvPr id="188" name="Rectangle 187">
            <a:extLst>
              <a:ext uri="{FF2B5EF4-FFF2-40B4-BE49-F238E27FC236}">
                <a16:creationId xmlns:a16="http://schemas.microsoft.com/office/drawing/2014/main" id="{8310C595-9A8A-E068-BB3B-696B8B018B11}"/>
              </a:ext>
            </a:extLst>
          </xdr:cNvPr>
          <xdr:cNvSpPr/>
        </xdr:nvSpPr>
        <xdr:spPr>
          <a:xfrm>
            <a:off x="10068716" y="15499693"/>
            <a:ext cx="1094553"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8BC5E3D6-ECD7-4085-9B9D-0864E1FC4324}" type="TxLink">
              <a:rPr lang="en-US" sz="1100" b="0" i="0" u="none" strike="noStrike">
                <a:solidFill>
                  <a:srgbClr val="000000"/>
                </a:solidFill>
                <a:latin typeface="Calibri"/>
                <a:ea typeface="Calibri"/>
                <a:cs typeface="Calibri"/>
              </a:rPr>
              <a:pPr algn="ctr"/>
              <a:t>0(-)</a:t>
            </a:fld>
            <a:endParaRPr lang="en-US" sz="900">
              <a:solidFill>
                <a:sysClr val="windowText" lastClr="000000"/>
              </a:solidFill>
            </a:endParaRPr>
          </a:p>
        </xdr:txBody>
      </xdr:sp>
      <xdr:sp macro="" textlink="#REF!">
        <xdr:nvSpPr>
          <xdr:cNvPr id="3" name="Rectangle 2">
            <a:extLst>
              <a:ext uri="{FF2B5EF4-FFF2-40B4-BE49-F238E27FC236}">
                <a16:creationId xmlns:a16="http://schemas.microsoft.com/office/drawing/2014/main" id="{C661A61C-581D-494E-8756-112653E58DCC}"/>
              </a:ext>
            </a:extLst>
          </xdr:cNvPr>
          <xdr:cNvSpPr>
            <a:spLocks/>
          </xdr:cNvSpPr>
        </xdr:nvSpPr>
        <xdr:spPr>
          <a:xfrm>
            <a:off x="11155681" y="15278100"/>
            <a:ext cx="1085197" cy="21785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Missing\Unknown</a:t>
            </a:r>
          </a:p>
        </xdr:txBody>
      </xdr:sp>
      <xdr:sp macro="" textlink="$C$37">
        <xdr:nvSpPr>
          <xdr:cNvPr id="4" name="Rectangle 3">
            <a:extLst>
              <a:ext uri="{FF2B5EF4-FFF2-40B4-BE49-F238E27FC236}">
                <a16:creationId xmlns:a16="http://schemas.microsoft.com/office/drawing/2014/main" id="{BC690A94-122D-4CA0-8D8B-BAECEFE7606A}"/>
              </a:ext>
            </a:extLst>
          </xdr:cNvPr>
          <xdr:cNvSpPr/>
        </xdr:nvSpPr>
        <xdr:spPr>
          <a:xfrm>
            <a:off x="11155680" y="15499629"/>
            <a:ext cx="1085197" cy="21785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5064CD7D-74AC-42A0-B2CD-73C337F16632}"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14</xdr:col>
      <xdr:colOff>420140</xdr:colOff>
      <xdr:row>91</xdr:row>
      <xdr:rowOff>121337</xdr:rowOff>
    </xdr:from>
    <xdr:to>
      <xdr:col>20</xdr:col>
      <xdr:colOff>22208</xdr:colOff>
      <xdr:row>96</xdr:row>
      <xdr:rowOff>97354</xdr:rowOff>
    </xdr:to>
    <xdr:grpSp>
      <xdr:nvGrpSpPr>
        <xdr:cNvPr id="23" name="Group 22">
          <a:extLst>
            <a:ext uri="{FF2B5EF4-FFF2-40B4-BE49-F238E27FC236}">
              <a16:creationId xmlns:a16="http://schemas.microsoft.com/office/drawing/2014/main" id="{E5AB1C36-C643-C7FC-BDD7-A72C9A6C1215}"/>
            </a:ext>
          </a:extLst>
        </xdr:cNvPr>
        <xdr:cNvGrpSpPr/>
      </xdr:nvGrpSpPr>
      <xdr:grpSpPr>
        <a:xfrm>
          <a:off x="12088265" y="16591967"/>
          <a:ext cx="3255858" cy="875177"/>
          <a:chOff x="12619760" y="14856512"/>
          <a:chExt cx="3263478" cy="888512"/>
        </a:xfrm>
      </xdr:grpSpPr>
      <xdr:sp macro="" textlink="$C$46">
        <xdr:nvSpPr>
          <xdr:cNvPr id="176" name="Rectangle 175">
            <a:extLst>
              <a:ext uri="{FF2B5EF4-FFF2-40B4-BE49-F238E27FC236}">
                <a16:creationId xmlns:a16="http://schemas.microsoft.com/office/drawing/2014/main" id="{3723C0AC-7202-16ED-780D-72D4FB69285B}"/>
              </a:ext>
            </a:extLst>
          </xdr:cNvPr>
          <xdr:cNvSpPr>
            <a:spLocks/>
          </xdr:cNvSpPr>
        </xdr:nvSpPr>
        <xdr:spPr>
          <a:xfrm>
            <a:off x="12619760" y="14856512"/>
            <a:ext cx="3245080" cy="443428"/>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D749A9F-0D4A-48A2-8CA6-5B91AFAB32CC}" type="TxLink">
              <a:rPr lang="en-US" sz="900" b="0" i="0" u="none" strike="noStrike">
                <a:solidFill>
                  <a:srgbClr val="000000"/>
                </a:solidFill>
                <a:latin typeface="Calibri"/>
                <a:ea typeface="Calibri"/>
                <a:cs typeface="Calibri"/>
              </a:rPr>
              <a:pPr algn="ctr"/>
              <a:t>    Provided sputum
(N=0)</a:t>
            </a:fld>
            <a:endParaRPr lang="en-US" sz="900">
              <a:solidFill>
                <a:sysClr val="windowText" lastClr="000000"/>
              </a:solidFill>
            </a:endParaRPr>
          </a:p>
        </xdr:txBody>
      </xdr:sp>
      <xdr:sp macro="" textlink="#REF!">
        <xdr:nvSpPr>
          <xdr:cNvPr id="177" name="Rectangle 176">
            <a:extLst>
              <a:ext uri="{FF2B5EF4-FFF2-40B4-BE49-F238E27FC236}">
                <a16:creationId xmlns:a16="http://schemas.microsoft.com/office/drawing/2014/main" id="{5B26636A-9677-23DE-9529-252E3A5C3FE6}"/>
              </a:ext>
            </a:extLst>
          </xdr:cNvPr>
          <xdr:cNvSpPr/>
        </xdr:nvSpPr>
        <xdr:spPr>
          <a:xfrm>
            <a:off x="12621746" y="15300003"/>
            <a:ext cx="1091042" cy="22171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Positive</a:t>
            </a:r>
          </a:p>
        </xdr:txBody>
      </xdr:sp>
      <xdr:sp macro="" textlink="#REF!">
        <xdr:nvSpPr>
          <xdr:cNvPr id="178" name="Rectangle 177">
            <a:extLst>
              <a:ext uri="{FF2B5EF4-FFF2-40B4-BE49-F238E27FC236}">
                <a16:creationId xmlns:a16="http://schemas.microsoft.com/office/drawing/2014/main" id="{8A0EBBE4-A47B-0C5C-C958-4B8EE17AC83C}"/>
              </a:ext>
            </a:extLst>
          </xdr:cNvPr>
          <xdr:cNvSpPr>
            <a:spLocks/>
          </xdr:cNvSpPr>
        </xdr:nvSpPr>
        <xdr:spPr>
          <a:xfrm>
            <a:off x="13714469" y="15300020"/>
            <a:ext cx="1091042" cy="22171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Negative</a:t>
            </a:r>
          </a:p>
        </xdr:txBody>
      </xdr:sp>
      <xdr:sp macro="" textlink="$C$48">
        <xdr:nvSpPr>
          <xdr:cNvPr id="180" name="Rectangle 179">
            <a:extLst>
              <a:ext uri="{FF2B5EF4-FFF2-40B4-BE49-F238E27FC236}">
                <a16:creationId xmlns:a16="http://schemas.microsoft.com/office/drawing/2014/main" id="{0A48ECA6-EA79-31E4-2441-91AEECE2B372}"/>
              </a:ext>
            </a:extLst>
          </xdr:cNvPr>
          <xdr:cNvSpPr/>
        </xdr:nvSpPr>
        <xdr:spPr>
          <a:xfrm>
            <a:off x="12621746" y="15523311"/>
            <a:ext cx="1091042" cy="22171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6ED38045-1566-4F75-A5A6-88F526C756B5}" type="TxLink">
              <a:rPr lang="en-US" sz="11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C$47">
        <xdr:nvSpPr>
          <xdr:cNvPr id="181" name="Rectangle 180">
            <a:extLst>
              <a:ext uri="{FF2B5EF4-FFF2-40B4-BE49-F238E27FC236}">
                <a16:creationId xmlns:a16="http://schemas.microsoft.com/office/drawing/2014/main" id="{DB506DE0-4E04-BC80-263B-4C287B434C65}"/>
              </a:ext>
            </a:extLst>
          </xdr:cNvPr>
          <xdr:cNvSpPr/>
        </xdr:nvSpPr>
        <xdr:spPr>
          <a:xfrm>
            <a:off x="13714470" y="15523288"/>
            <a:ext cx="1091041" cy="22171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A4642726-E11F-48E8-BAF3-06FF7C930B04}" type="TxLink">
              <a:rPr lang="en-US" sz="11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REF!">
        <xdr:nvSpPr>
          <xdr:cNvPr id="19" name="Rectangle 18">
            <a:extLst>
              <a:ext uri="{FF2B5EF4-FFF2-40B4-BE49-F238E27FC236}">
                <a16:creationId xmlns:a16="http://schemas.microsoft.com/office/drawing/2014/main" id="{E669E5EB-FA4C-45EC-AC80-5795512064D1}"/>
              </a:ext>
            </a:extLst>
          </xdr:cNvPr>
          <xdr:cNvSpPr>
            <a:spLocks/>
          </xdr:cNvSpPr>
        </xdr:nvSpPr>
        <xdr:spPr>
          <a:xfrm>
            <a:off x="14798041" y="15300960"/>
            <a:ext cx="1085197" cy="21785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Missing\Unknown</a:t>
            </a:r>
          </a:p>
        </xdr:txBody>
      </xdr:sp>
      <xdr:sp macro="" textlink="$C$49">
        <xdr:nvSpPr>
          <xdr:cNvPr id="20" name="Rectangle 19">
            <a:extLst>
              <a:ext uri="{FF2B5EF4-FFF2-40B4-BE49-F238E27FC236}">
                <a16:creationId xmlns:a16="http://schemas.microsoft.com/office/drawing/2014/main" id="{A9B63EBF-3A7B-4076-B678-0CFE945E73E4}"/>
              </a:ext>
            </a:extLst>
          </xdr:cNvPr>
          <xdr:cNvSpPr/>
        </xdr:nvSpPr>
        <xdr:spPr>
          <a:xfrm>
            <a:off x="14798040" y="15522489"/>
            <a:ext cx="1085197" cy="21785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2B9BC4B-7AB6-4184-8B19-0BA6C0F0D038}"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20</xdr:col>
      <xdr:colOff>165159</xdr:colOff>
      <xdr:row>91</xdr:row>
      <xdr:rowOff>129777</xdr:rowOff>
    </xdr:from>
    <xdr:to>
      <xdr:col>25</xdr:col>
      <xdr:colOff>384158</xdr:colOff>
      <xdr:row>96</xdr:row>
      <xdr:rowOff>97354</xdr:rowOff>
    </xdr:to>
    <xdr:grpSp>
      <xdr:nvGrpSpPr>
        <xdr:cNvPr id="27" name="Group 26">
          <a:extLst>
            <a:ext uri="{FF2B5EF4-FFF2-40B4-BE49-F238E27FC236}">
              <a16:creationId xmlns:a16="http://schemas.microsoft.com/office/drawing/2014/main" id="{79ED5FDC-046C-F1A4-7456-F5EA2C693A81}"/>
            </a:ext>
          </a:extLst>
        </xdr:cNvPr>
        <xdr:cNvGrpSpPr/>
      </xdr:nvGrpSpPr>
      <xdr:grpSpPr>
        <a:xfrm>
          <a:off x="15494694" y="16602312"/>
          <a:ext cx="3263189" cy="864832"/>
          <a:chOff x="15487074" y="14856512"/>
          <a:chExt cx="3268904" cy="881977"/>
        </a:xfrm>
      </xdr:grpSpPr>
      <xdr:sp macro="" textlink="$C$58">
        <xdr:nvSpPr>
          <xdr:cNvPr id="171" name="Rectangle 170">
            <a:extLst>
              <a:ext uri="{FF2B5EF4-FFF2-40B4-BE49-F238E27FC236}">
                <a16:creationId xmlns:a16="http://schemas.microsoft.com/office/drawing/2014/main" id="{A10E1AFC-110E-D0B4-C325-309D736A64A6}"/>
              </a:ext>
            </a:extLst>
          </xdr:cNvPr>
          <xdr:cNvSpPr>
            <a:spLocks/>
          </xdr:cNvSpPr>
        </xdr:nvSpPr>
        <xdr:spPr>
          <a:xfrm>
            <a:off x="15487074" y="14856512"/>
            <a:ext cx="3265746" cy="4320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B1F309D-0B10-49A9-A1A9-8828CEBF690C}" type="TxLink">
              <a:rPr lang="en-US" sz="900" b="0" i="0" u="none" strike="noStrike">
                <a:solidFill>
                  <a:srgbClr val="000000"/>
                </a:solidFill>
                <a:latin typeface="Calibri"/>
                <a:ea typeface="Calibri"/>
                <a:cs typeface="Calibri"/>
              </a:rPr>
              <a:pPr algn="ctr"/>
              <a:t>    Provided sputum
(N=0)</a:t>
            </a:fld>
            <a:endParaRPr lang="en-US" sz="900">
              <a:solidFill>
                <a:sysClr val="windowText" lastClr="000000"/>
              </a:solidFill>
            </a:endParaRPr>
          </a:p>
        </xdr:txBody>
      </xdr:sp>
      <xdr:sp macro="" textlink="#REF!">
        <xdr:nvSpPr>
          <xdr:cNvPr id="172" name="Rectangle 171">
            <a:extLst>
              <a:ext uri="{FF2B5EF4-FFF2-40B4-BE49-F238E27FC236}">
                <a16:creationId xmlns:a16="http://schemas.microsoft.com/office/drawing/2014/main" id="{6B111948-EB60-E345-76F0-43A8F6E515F6}"/>
              </a:ext>
            </a:extLst>
          </xdr:cNvPr>
          <xdr:cNvSpPr/>
        </xdr:nvSpPr>
        <xdr:spPr>
          <a:xfrm>
            <a:off x="15489057" y="15296447"/>
            <a:ext cx="1089388"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Positive</a:t>
            </a:r>
          </a:p>
        </xdr:txBody>
      </xdr:sp>
      <xdr:sp macro="" textlink="$C$60">
        <xdr:nvSpPr>
          <xdr:cNvPr id="174" name="Rectangle 173">
            <a:extLst>
              <a:ext uri="{FF2B5EF4-FFF2-40B4-BE49-F238E27FC236}">
                <a16:creationId xmlns:a16="http://schemas.microsoft.com/office/drawing/2014/main" id="{DFB42FC8-D03A-A206-5186-798D73D573B3}"/>
              </a:ext>
            </a:extLst>
          </xdr:cNvPr>
          <xdr:cNvSpPr/>
        </xdr:nvSpPr>
        <xdr:spPr>
          <a:xfrm>
            <a:off x="15489057" y="15521828"/>
            <a:ext cx="1089388"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4A7EB649-09C1-47B5-AFA9-0A2671BD332B}" type="TxLink">
              <a:rPr lang="en-US" sz="11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C$59">
        <xdr:nvSpPr>
          <xdr:cNvPr id="175" name="Rectangle 174">
            <a:extLst>
              <a:ext uri="{FF2B5EF4-FFF2-40B4-BE49-F238E27FC236}">
                <a16:creationId xmlns:a16="http://schemas.microsoft.com/office/drawing/2014/main" id="{AB853D5F-E641-B357-3A6F-D51802E83478}"/>
              </a:ext>
            </a:extLst>
          </xdr:cNvPr>
          <xdr:cNvSpPr/>
        </xdr:nvSpPr>
        <xdr:spPr>
          <a:xfrm>
            <a:off x="16580124" y="15521804"/>
            <a:ext cx="1089387"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56B9BC14-7149-406E-8F35-960576D02F80}" type="TxLink">
              <a:rPr lang="en-US" sz="11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REF!">
        <xdr:nvSpPr>
          <xdr:cNvPr id="24" name="Rectangle 23">
            <a:extLst>
              <a:ext uri="{FF2B5EF4-FFF2-40B4-BE49-F238E27FC236}">
                <a16:creationId xmlns:a16="http://schemas.microsoft.com/office/drawing/2014/main" id="{F8259F2C-59D5-4C45-9DD6-871729B4F4DB}"/>
              </a:ext>
            </a:extLst>
          </xdr:cNvPr>
          <xdr:cNvSpPr>
            <a:spLocks/>
          </xdr:cNvSpPr>
        </xdr:nvSpPr>
        <xdr:spPr>
          <a:xfrm>
            <a:off x="17670781" y="15296447"/>
            <a:ext cx="1085197"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Missing\Unknown</a:t>
            </a:r>
          </a:p>
        </xdr:txBody>
      </xdr:sp>
      <xdr:sp macro="" textlink="$C$61">
        <xdr:nvSpPr>
          <xdr:cNvPr id="25" name="Rectangle 24">
            <a:extLst>
              <a:ext uri="{FF2B5EF4-FFF2-40B4-BE49-F238E27FC236}">
                <a16:creationId xmlns:a16="http://schemas.microsoft.com/office/drawing/2014/main" id="{015D1424-D236-4BAE-B2BD-D9A1CD2F22DA}"/>
              </a:ext>
            </a:extLst>
          </xdr:cNvPr>
          <xdr:cNvSpPr/>
        </xdr:nvSpPr>
        <xdr:spPr>
          <a:xfrm>
            <a:off x="17670780" y="15522489"/>
            <a:ext cx="1085197"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80893D8-6665-442B-8ED7-A3A98FCC71D7}"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12</xdr:col>
      <xdr:colOff>136507</xdr:colOff>
      <xdr:row>89</xdr:row>
      <xdr:rowOff>99059</xdr:rowOff>
    </xdr:from>
    <xdr:to>
      <xdr:col>15</xdr:col>
      <xdr:colOff>179707</xdr:colOff>
      <xdr:row>90</xdr:row>
      <xdr:rowOff>134084</xdr:rowOff>
    </xdr:to>
    <xdr:sp macro="" textlink="$C$33">
      <xdr:nvSpPr>
        <xdr:cNvPr id="2" name="Rectangle 1">
          <a:extLst>
            <a:ext uri="{FF2B5EF4-FFF2-40B4-BE49-F238E27FC236}">
              <a16:creationId xmlns:a16="http://schemas.microsoft.com/office/drawing/2014/main" id="{3DB261E9-3D1F-43F5-B896-0DA2A711B20B}"/>
            </a:ext>
          </a:extLst>
        </xdr:cNvPr>
        <xdr:cNvSpPr>
          <a:spLocks/>
        </xdr:cNvSpPr>
      </xdr:nvSpPr>
      <xdr:spPr>
        <a:xfrm>
          <a:off x="10583527" y="16375379"/>
          <a:ext cx="1872000" cy="21790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DCA11ECD-FE43-48A1-BDC9-6BA9B1215519}" type="TxLink">
            <a:rPr lang="en-US" sz="900" b="0" i="0" u="none" strike="noStrike">
              <a:solidFill>
                <a:srgbClr val="000000"/>
              </a:solidFill>
              <a:latin typeface="Calibri"/>
              <a:ea typeface="Calibri"/>
              <a:cs typeface="Calibri"/>
            </a:rPr>
            <a:pPr algn="l"/>
            <a:t>Did not provide sputum(N=0(-))</a:t>
          </a:fld>
          <a:endParaRPr lang="en-US" sz="900">
            <a:solidFill>
              <a:sysClr val="windowText" lastClr="000000"/>
            </a:solidFill>
          </a:endParaRPr>
        </a:p>
      </xdr:txBody>
    </xdr:sp>
    <xdr:clientData/>
  </xdr:twoCellAnchor>
  <xdr:twoCellAnchor>
    <xdr:from>
      <xdr:col>11</xdr:col>
      <xdr:colOff>228600</xdr:colOff>
      <xdr:row>90</xdr:row>
      <xdr:rowOff>20369</xdr:rowOff>
    </xdr:from>
    <xdr:to>
      <xdr:col>12</xdr:col>
      <xdr:colOff>132697</xdr:colOff>
      <xdr:row>90</xdr:row>
      <xdr:rowOff>27989</xdr:rowOff>
    </xdr:to>
    <xdr:cxnSp macro="">
      <xdr:nvCxnSpPr>
        <xdr:cNvPr id="6" name="Straight Arrow Connector 5">
          <a:extLst>
            <a:ext uri="{FF2B5EF4-FFF2-40B4-BE49-F238E27FC236}">
              <a16:creationId xmlns:a16="http://schemas.microsoft.com/office/drawing/2014/main" id="{F9B5B65D-FBA7-47F9-8732-E849BEAD98F4}"/>
            </a:ext>
          </a:extLst>
        </xdr:cNvPr>
        <xdr:cNvCxnSpPr>
          <a:cxnSpLocks/>
          <a:stCxn id="2" idx="1"/>
        </xdr:cNvCxnSpPr>
      </xdr:nvCxnSpPr>
      <xdr:spPr>
        <a:xfrm flipH="1">
          <a:off x="10066020" y="16479569"/>
          <a:ext cx="513697" cy="762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18</xdr:col>
      <xdr:colOff>130791</xdr:colOff>
      <xdr:row>89</xdr:row>
      <xdr:rowOff>99059</xdr:rowOff>
    </xdr:from>
    <xdr:to>
      <xdr:col>21</xdr:col>
      <xdr:colOff>173991</xdr:colOff>
      <xdr:row>90</xdr:row>
      <xdr:rowOff>134084</xdr:rowOff>
    </xdr:to>
    <xdr:sp macro="" textlink="$C$45">
      <xdr:nvSpPr>
        <xdr:cNvPr id="7" name="Rectangle 6">
          <a:extLst>
            <a:ext uri="{FF2B5EF4-FFF2-40B4-BE49-F238E27FC236}">
              <a16:creationId xmlns:a16="http://schemas.microsoft.com/office/drawing/2014/main" id="{9F8AC8BC-F405-47C1-A5B5-4DEAD8D5F518}"/>
            </a:ext>
          </a:extLst>
        </xdr:cNvPr>
        <xdr:cNvSpPr>
          <a:spLocks/>
        </xdr:cNvSpPr>
      </xdr:nvSpPr>
      <xdr:spPr>
        <a:xfrm>
          <a:off x="14235411" y="16375379"/>
          <a:ext cx="1872000" cy="21790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809944B4-8623-4F19-804F-5E5251CC289A}" type="TxLink">
            <a:rPr lang="en-US" sz="900" b="0" i="0" u="none" strike="noStrike">
              <a:solidFill>
                <a:srgbClr val="000000"/>
              </a:solidFill>
              <a:latin typeface="Calibri"/>
              <a:ea typeface="Calibri"/>
              <a:cs typeface="Calibri"/>
            </a:rPr>
            <a:pPr algn="l"/>
            <a:t>Did not provide sputum(N=0(-))</a:t>
          </a:fld>
          <a:endParaRPr lang="en-US" sz="900">
            <a:solidFill>
              <a:sysClr val="windowText" lastClr="000000"/>
            </a:solidFill>
          </a:endParaRPr>
        </a:p>
      </xdr:txBody>
    </xdr:sp>
    <xdr:clientData/>
  </xdr:twoCellAnchor>
  <xdr:twoCellAnchor>
    <xdr:from>
      <xdr:col>17</xdr:col>
      <xdr:colOff>211455</xdr:colOff>
      <xdr:row>90</xdr:row>
      <xdr:rowOff>20369</xdr:rowOff>
    </xdr:from>
    <xdr:to>
      <xdr:col>18</xdr:col>
      <xdr:colOff>134601</xdr:colOff>
      <xdr:row>90</xdr:row>
      <xdr:rowOff>28575</xdr:rowOff>
    </xdr:to>
    <xdr:cxnSp macro="">
      <xdr:nvCxnSpPr>
        <xdr:cNvPr id="9" name="Straight Arrow Connector 8">
          <a:extLst>
            <a:ext uri="{FF2B5EF4-FFF2-40B4-BE49-F238E27FC236}">
              <a16:creationId xmlns:a16="http://schemas.microsoft.com/office/drawing/2014/main" id="{5D250315-8B1A-46E0-A23C-65E20F2FE082}"/>
            </a:ext>
          </a:extLst>
        </xdr:cNvPr>
        <xdr:cNvCxnSpPr>
          <a:cxnSpLocks/>
          <a:stCxn id="7" idx="1"/>
        </xdr:cNvCxnSpPr>
      </xdr:nvCxnSpPr>
      <xdr:spPr>
        <a:xfrm flipH="1">
          <a:off x="13706475" y="16479569"/>
          <a:ext cx="532746" cy="8206"/>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23</xdr:col>
      <xdr:colOff>479406</xdr:colOff>
      <xdr:row>89</xdr:row>
      <xdr:rowOff>93345</xdr:rowOff>
    </xdr:from>
    <xdr:to>
      <xdr:col>26</xdr:col>
      <xdr:colOff>522606</xdr:colOff>
      <xdr:row>90</xdr:row>
      <xdr:rowOff>135990</xdr:rowOff>
    </xdr:to>
    <xdr:sp macro="" textlink="$C$57">
      <xdr:nvSpPr>
        <xdr:cNvPr id="10" name="Rectangle 9">
          <a:extLst>
            <a:ext uri="{FF2B5EF4-FFF2-40B4-BE49-F238E27FC236}">
              <a16:creationId xmlns:a16="http://schemas.microsoft.com/office/drawing/2014/main" id="{E00050A1-69CE-428D-A23A-F7DA7E79F9BB}"/>
            </a:ext>
          </a:extLst>
        </xdr:cNvPr>
        <xdr:cNvSpPr>
          <a:spLocks/>
        </xdr:cNvSpPr>
      </xdr:nvSpPr>
      <xdr:spPr>
        <a:xfrm>
          <a:off x="17632026" y="16369665"/>
          <a:ext cx="1872000" cy="22552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3CA31A0F-BA78-48E9-B306-89B45EE8C5C5}" type="TxLink">
            <a:rPr lang="en-US" sz="900" b="0" i="0" u="none" strike="noStrike">
              <a:solidFill>
                <a:srgbClr val="000000"/>
              </a:solidFill>
              <a:latin typeface="Calibri"/>
              <a:ea typeface="Calibri"/>
              <a:cs typeface="Calibri"/>
            </a:rPr>
            <a:pPr algn="l"/>
            <a:t>Did not provide sputum(N=0(-))</a:t>
          </a:fld>
          <a:endParaRPr lang="en-US" sz="900">
            <a:solidFill>
              <a:sysClr val="windowText" lastClr="000000"/>
            </a:solidFill>
          </a:endParaRPr>
        </a:p>
      </xdr:txBody>
    </xdr:sp>
    <xdr:clientData/>
  </xdr:twoCellAnchor>
  <xdr:twoCellAnchor>
    <xdr:from>
      <xdr:col>22</xdr:col>
      <xdr:colOff>590550</xdr:colOff>
      <xdr:row>90</xdr:row>
      <xdr:rowOff>22275</xdr:rowOff>
    </xdr:from>
    <xdr:to>
      <xdr:col>23</xdr:col>
      <xdr:colOff>475596</xdr:colOff>
      <xdr:row>90</xdr:row>
      <xdr:rowOff>29895</xdr:rowOff>
    </xdr:to>
    <xdr:cxnSp macro="">
      <xdr:nvCxnSpPr>
        <xdr:cNvPr id="15" name="Straight Arrow Connector 14">
          <a:extLst>
            <a:ext uri="{FF2B5EF4-FFF2-40B4-BE49-F238E27FC236}">
              <a16:creationId xmlns:a16="http://schemas.microsoft.com/office/drawing/2014/main" id="{2C875F2A-2284-4182-AE10-1AE1F7225CBF}"/>
            </a:ext>
          </a:extLst>
        </xdr:cNvPr>
        <xdr:cNvCxnSpPr>
          <a:cxnSpLocks/>
          <a:stCxn id="10" idx="1"/>
        </xdr:cNvCxnSpPr>
      </xdr:nvCxnSpPr>
      <xdr:spPr>
        <a:xfrm flipH="1">
          <a:off x="17133570" y="16481475"/>
          <a:ext cx="494646" cy="762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6</xdr:col>
      <xdr:colOff>1698606</xdr:colOff>
      <xdr:row>89</xdr:row>
      <xdr:rowOff>62864</xdr:rowOff>
    </xdr:from>
    <xdr:to>
      <xdr:col>9</xdr:col>
      <xdr:colOff>446406</xdr:colOff>
      <xdr:row>90</xdr:row>
      <xdr:rowOff>92174</xdr:rowOff>
    </xdr:to>
    <xdr:sp macro="" textlink="$C$20">
      <xdr:nvSpPr>
        <xdr:cNvPr id="26" name="Rectangle 25">
          <a:extLst>
            <a:ext uri="{FF2B5EF4-FFF2-40B4-BE49-F238E27FC236}">
              <a16:creationId xmlns:a16="http://schemas.microsoft.com/office/drawing/2014/main" id="{251EF90F-CB5A-4148-84D0-571548E041FA}"/>
            </a:ext>
          </a:extLst>
        </xdr:cNvPr>
        <xdr:cNvSpPr>
          <a:spLocks/>
        </xdr:cNvSpPr>
      </xdr:nvSpPr>
      <xdr:spPr>
        <a:xfrm>
          <a:off x="7192626" y="16339184"/>
          <a:ext cx="1872000" cy="21219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77640128-A318-4044-AB20-450D34890E02}" type="TxLink">
            <a:rPr lang="en-US" sz="900" b="0" i="0" u="none" strike="noStrike">
              <a:solidFill>
                <a:srgbClr val="000000"/>
              </a:solidFill>
              <a:latin typeface="Calibri"/>
              <a:ea typeface="Calibri"/>
              <a:cs typeface="Calibri"/>
            </a:rPr>
            <a:pPr algn="l"/>
            <a:t>Did not provide sputum(N=0(-))</a:t>
          </a:fld>
          <a:endParaRPr lang="en-US" sz="900">
            <a:solidFill>
              <a:sysClr val="windowText" lastClr="000000"/>
            </a:solidFill>
          </a:endParaRPr>
        </a:p>
      </xdr:txBody>
    </xdr:sp>
    <xdr:clientData/>
  </xdr:twoCellAnchor>
  <xdr:twoCellAnchor>
    <xdr:from>
      <xdr:col>6</xdr:col>
      <xdr:colOff>1200150</xdr:colOff>
      <xdr:row>91</xdr:row>
      <xdr:rowOff>154305</xdr:rowOff>
    </xdr:from>
    <xdr:to>
      <xdr:col>6</xdr:col>
      <xdr:colOff>1694796</xdr:colOff>
      <xdr:row>91</xdr:row>
      <xdr:rowOff>172769</xdr:rowOff>
    </xdr:to>
    <xdr:cxnSp macro="">
      <xdr:nvCxnSpPr>
        <xdr:cNvPr id="28" name="Straight Arrow Connector 27">
          <a:extLst>
            <a:ext uri="{FF2B5EF4-FFF2-40B4-BE49-F238E27FC236}">
              <a16:creationId xmlns:a16="http://schemas.microsoft.com/office/drawing/2014/main" id="{9DA7FB40-1CCD-4BAE-A093-6F70170F30AB}"/>
            </a:ext>
          </a:extLst>
        </xdr:cNvPr>
        <xdr:cNvCxnSpPr>
          <a:cxnSpLocks/>
          <a:stCxn id="26" idx="1"/>
        </xdr:cNvCxnSpPr>
      </xdr:nvCxnSpPr>
      <xdr:spPr>
        <a:xfrm flipH="1" flipV="1">
          <a:off x="6694170" y="16796385"/>
          <a:ext cx="494646" cy="18464"/>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6</xdr:col>
      <xdr:colOff>45720</xdr:colOff>
      <xdr:row>32</xdr:row>
      <xdr:rowOff>76200</xdr:rowOff>
    </xdr:from>
    <xdr:to>
      <xdr:col>10</xdr:col>
      <xdr:colOff>352178</xdr:colOff>
      <xdr:row>34</xdr:row>
      <xdr:rowOff>41356</xdr:rowOff>
    </xdr:to>
    <xdr:grpSp>
      <xdr:nvGrpSpPr>
        <xdr:cNvPr id="106" name="Group 105">
          <a:extLst>
            <a:ext uri="{FF2B5EF4-FFF2-40B4-BE49-F238E27FC236}">
              <a16:creationId xmlns:a16="http://schemas.microsoft.com/office/drawing/2014/main" id="{6E1F5A5C-46B3-4334-9472-81CABE1DF87C}"/>
            </a:ext>
          </a:extLst>
        </xdr:cNvPr>
        <xdr:cNvGrpSpPr/>
      </xdr:nvGrpSpPr>
      <xdr:grpSpPr>
        <a:xfrm>
          <a:off x="5543550" y="5867400"/>
          <a:ext cx="4040258" cy="327106"/>
          <a:chOff x="5591619" y="6280243"/>
          <a:chExt cx="4035178" cy="327106"/>
        </a:xfrm>
      </xdr:grpSpPr>
      <xdr:sp macro="" textlink="">
        <xdr:nvSpPr>
          <xdr:cNvPr id="112" name="TextBox 111">
            <a:extLst>
              <a:ext uri="{FF2B5EF4-FFF2-40B4-BE49-F238E27FC236}">
                <a16:creationId xmlns:a16="http://schemas.microsoft.com/office/drawing/2014/main" id="{90E7F914-EFF7-5D97-AE0B-E2C4C62844DA}"/>
              </a:ext>
            </a:extLst>
          </xdr:cNvPr>
          <xdr:cNvSpPr txBox="1"/>
        </xdr:nvSpPr>
        <xdr:spPr>
          <a:xfrm>
            <a:off x="5591619" y="6280243"/>
            <a:ext cx="2401025" cy="327106"/>
          </a:xfrm>
          <a:prstGeom prst="rect">
            <a:avLst/>
          </a:prstGeom>
          <a:solidFill>
            <a:sysClr val="window" lastClr="FFFFFF"/>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pPr rtl="0" eaLnBrk="1" latinLnBrk="0" hangingPunct="1"/>
            <a:r>
              <a:rPr lang="en-US" sz="1000" b="0" i="0" u="none" strike="noStrike">
                <a:solidFill>
                  <a:sysClr val="windowText" lastClr="000000"/>
                </a:solidFill>
                <a:effectLst/>
                <a:latin typeface="Calibri"/>
                <a:ea typeface="Calibri"/>
                <a:cs typeface="Calibri"/>
              </a:rPr>
              <a:t>Incomplete enrolment = 1</a:t>
            </a:r>
            <a:r>
              <a:rPr lang="en-US" sz="1000" b="0" i="0" u="none" strike="noStrike">
                <a:solidFill>
                  <a:srgbClr val="FFFFFF"/>
                </a:solidFill>
                <a:effectLst/>
                <a:latin typeface="Calibri"/>
                <a:ea typeface="Calibri"/>
                <a:cs typeface="Calibri"/>
              </a:rPr>
              <a:t>Visits = 13(6%)</a:t>
            </a:r>
          </a:p>
        </xdr:txBody>
      </xdr:sp>
      <xdr:cxnSp macro="">
        <xdr:nvCxnSpPr>
          <xdr:cNvPr id="118" name="Straight Arrow Connector 117">
            <a:extLst>
              <a:ext uri="{FF2B5EF4-FFF2-40B4-BE49-F238E27FC236}">
                <a16:creationId xmlns:a16="http://schemas.microsoft.com/office/drawing/2014/main" id="{E7259EE1-C781-137A-D898-F4F512D1AAB8}"/>
              </a:ext>
            </a:extLst>
          </xdr:cNvPr>
          <xdr:cNvCxnSpPr>
            <a:endCxn id="112" idx="3"/>
          </xdr:cNvCxnSpPr>
        </xdr:nvCxnSpPr>
        <xdr:spPr>
          <a:xfrm flipH="1">
            <a:off x="7988837" y="6430064"/>
            <a:ext cx="1637960" cy="707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grpSp>
    <xdr:clientData/>
  </xdr:twoCellAnchor>
  <xdr:twoCellAnchor>
    <xdr:from>
      <xdr:col>18</xdr:col>
      <xdr:colOff>117457</xdr:colOff>
      <xdr:row>80</xdr:row>
      <xdr:rowOff>138058</xdr:rowOff>
    </xdr:from>
    <xdr:to>
      <xdr:col>20</xdr:col>
      <xdr:colOff>590550</xdr:colOff>
      <xdr:row>82</xdr:row>
      <xdr:rowOff>72307</xdr:rowOff>
    </xdr:to>
    <xdr:sp macro="" textlink="$D$40">
      <xdr:nvSpPr>
        <xdr:cNvPr id="34" name="Rectangle 33">
          <a:extLst>
            <a:ext uri="{FF2B5EF4-FFF2-40B4-BE49-F238E27FC236}">
              <a16:creationId xmlns:a16="http://schemas.microsoft.com/office/drawing/2014/main" id="{A0A8FA24-BA2C-4E21-BF02-9E4040697064}"/>
            </a:ext>
          </a:extLst>
        </xdr:cNvPr>
        <xdr:cNvSpPr>
          <a:spLocks/>
        </xdr:cNvSpPr>
      </xdr:nvSpPr>
      <xdr:spPr>
        <a:xfrm>
          <a:off x="14222077" y="14768458"/>
          <a:ext cx="1692293" cy="300009"/>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8C2A867F-78C1-477D-8760-D275E7880BCF}" type="TxLink">
            <a:rPr lang="en-US" sz="900" b="0" i="0" u="none" strike="noStrike">
              <a:solidFill>
                <a:srgbClr val="000000"/>
              </a:solidFill>
              <a:latin typeface="Calibri"/>
              <a:ea typeface="Calibri"/>
              <a:cs typeface="Calibri"/>
            </a:rPr>
            <a:pPr algn="l"/>
            <a:t>Did not presented = 0(-)</a:t>
          </a:fld>
          <a:endParaRPr lang="en-US" sz="900">
            <a:solidFill>
              <a:sysClr val="windowText" lastClr="000000"/>
            </a:solidFill>
          </a:endParaRPr>
        </a:p>
      </xdr:txBody>
    </xdr:sp>
    <xdr:clientData/>
  </xdr:twoCellAnchor>
  <xdr:twoCellAnchor>
    <xdr:from>
      <xdr:col>17</xdr:col>
      <xdr:colOff>220980</xdr:colOff>
      <xdr:row>81</xdr:row>
      <xdr:rowOff>105183</xdr:rowOff>
    </xdr:from>
    <xdr:to>
      <xdr:col>18</xdr:col>
      <xdr:colOff>117457</xdr:colOff>
      <xdr:row>81</xdr:row>
      <xdr:rowOff>114300</xdr:rowOff>
    </xdr:to>
    <xdr:cxnSp macro="">
      <xdr:nvCxnSpPr>
        <xdr:cNvPr id="120" name="Straight Arrow Connector 119">
          <a:extLst>
            <a:ext uri="{FF2B5EF4-FFF2-40B4-BE49-F238E27FC236}">
              <a16:creationId xmlns:a16="http://schemas.microsoft.com/office/drawing/2014/main" id="{584191BC-2782-4A28-884C-4A95549F2822}"/>
            </a:ext>
          </a:extLst>
        </xdr:cNvPr>
        <xdr:cNvCxnSpPr>
          <a:cxnSpLocks/>
          <a:stCxn id="34" idx="1"/>
        </xdr:cNvCxnSpPr>
      </xdr:nvCxnSpPr>
      <xdr:spPr>
        <a:xfrm flipH="1">
          <a:off x="13716000" y="14918463"/>
          <a:ext cx="506077" cy="9117"/>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23</xdr:col>
      <xdr:colOff>469882</xdr:colOff>
      <xdr:row>80</xdr:row>
      <xdr:rowOff>115808</xdr:rowOff>
    </xdr:from>
    <xdr:to>
      <xdr:col>26</xdr:col>
      <xdr:colOff>320040</xdr:colOff>
      <xdr:row>82</xdr:row>
      <xdr:rowOff>57068</xdr:rowOff>
    </xdr:to>
    <xdr:sp macro="" textlink="$D$52">
      <xdr:nvSpPr>
        <xdr:cNvPr id="123" name="Rectangle 122">
          <a:extLst>
            <a:ext uri="{FF2B5EF4-FFF2-40B4-BE49-F238E27FC236}">
              <a16:creationId xmlns:a16="http://schemas.microsoft.com/office/drawing/2014/main" id="{8145ECEF-3D7D-4C35-8C51-309A9BB6BE6C}"/>
            </a:ext>
          </a:extLst>
        </xdr:cNvPr>
        <xdr:cNvSpPr>
          <a:spLocks/>
        </xdr:cNvSpPr>
      </xdr:nvSpPr>
      <xdr:spPr>
        <a:xfrm>
          <a:off x="17622502" y="14746208"/>
          <a:ext cx="1678958" cy="30702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0A96261C-AF44-4A6B-A3E2-BA5A715FB5EE}" type="TxLink">
            <a:rPr lang="en-US" sz="900" b="0" i="0" u="none" strike="noStrike">
              <a:solidFill>
                <a:srgbClr val="000000"/>
              </a:solidFill>
              <a:latin typeface="Calibri"/>
              <a:ea typeface="Calibri"/>
              <a:cs typeface="Calibri"/>
            </a:rPr>
            <a:pPr algn="l"/>
            <a:t>Did not present =0(-)</a:t>
          </a:fld>
          <a:endParaRPr lang="en-US" sz="900">
            <a:solidFill>
              <a:sysClr val="windowText" lastClr="000000"/>
            </a:solidFill>
          </a:endParaRPr>
        </a:p>
      </xdr:txBody>
    </xdr:sp>
    <xdr:clientData/>
  </xdr:twoCellAnchor>
  <xdr:twoCellAnchor>
    <xdr:from>
      <xdr:col>22</xdr:col>
      <xdr:colOff>579120</xdr:colOff>
      <xdr:row>81</xdr:row>
      <xdr:rowOff>86438</xdr:rowOff>
    </xdr:from>
    <xdr:to>
      <xdr:col>23</xdr:col>
      <xdr:colOff>469882</xdr:colOff>
      <xdr:row>81</xdr:row>
      <xdr:rowOff>91440</xdr:rowOff>
    </xdr:to>
    <xdr:cxnSp macro="">
      <xdr:nvCxnSpPr>
        <xdr:cNvPr id="124" name="Straight Arrow Connector 123">
          <a:extLst>
            <a:ext uri="{FF2B5EF4-FFF2-40B4-BE49-F238E27FC236}">
              <a16:creationId xmlns:a16="http://schemas.microsoft.com/office/drawing/2014/main" id="{E52F2239-1CD1-4ACF-9E22-7CA64E74947A}"/>
            </a:ext>
          </a:extLst>
        </xdr:cNvPr>
        <xdr:cNvCxnSpPr>
          <a:cxnSpLocks/>
          <a:stCxn id="123" idx="1"/>
        </xdr:cNvCxnSpPr>
      </xdr:nvCxnSpPr>
      <xdr:spPr>
        <a:xfrm flipH="1">
          <a:off x="17122140" y="14899718"/>
          <a:ext cx="500362" cy="5002"/>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8</xdr:col>
      <xdr:colOff>374051</xdr:colOff>
      <xdr:row>0</xdr:row>
      <xdr:rowOff>137160</xdr:rowOff>
    </xdr:from>
    <xdr:to>
      <xdr:col>12</xdr:col>
      <xdr:colOff>440026</xdr:colOff>
      <xdr:row>2</xdr:row>
      <xdr:rowOff>62429</xdr:rowOff>
    </xdr:to>
    <xdr:sp macro="" textlink="">
      <xdr:nvSpPr>
        <xdr:cNvPr id="121" name="Rectangle 120">
          <a:extLst>
            <a:ext uri="{FF2B5EF4-FFF2-40B4-BE49-F238E27FC236}">
              <a16:creationId xmlns:a16="http://schemas.microsoft.com/office/drawing/2014/main" id="{8A065205-B583-4830-9BE8-41B55CEFFAAB}"/>
            </a:ext>
          </a:extLst>
        </xdr:cNvPr>
        <xdr:cNvSpPr/>
      </xdr:nvSpPr>
      <xdr:spPr>
        <a:xfrm>
          <a:off x="8382671" y="137160"/>
          <a:ext cx="2504375" cy="291029"/>
        </a:xfrm>
        <a:prstGeom prst="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sz="1100">
              <a:solidFill>
                <a:sysClr val="windowText" lastClr="000000"/>
              </a:solidFill>
            </a:rPr>
            <a:t>TB Index Patients Approached</a:t>
          </a:r>
        </a:p>
      </xdr:txBody>
    </xdr:sp>
    <xdr:clientData/>
  </xdr:twoCellAnchor>
  <xdr:twoCellAnchor>
    <xdr:from>
      <xdr:col>8</xdr:col>
      <xdr:colOff>373380</xdr:colOff>
      <xdr:row>2</xdr:row>
      <xdr:rowOff>64679</xdr:rowOff>
    </xdr:from>
    <xdr:to>
      <xdr:col>12</xdr:col>
      <xdr:colOff>440296</xdr:colOff>
      <xdr:row>3</xdr:row>
      <xdr:rowOff>168026</xdr:rowOff>
    </xdr:to>
    <xdr:sp macro="" textlink="$C$1">
      <xdr:nvSpPr>
        <xdr:cNvPr id="122" name="Rectangle 121">
          <a:extLst>
            <a:ext uri="{FF2B5EF4-FFF2-40B4-BE49-F238E27FC236}">
              <a16:creationId xmlns:a16="http://schemas.microsoft.com/office/drawing/2014/main" id="{31777692-874F-449A-BB53-BF3BF433BE68}"/>
            </a:ext>
          </a:extLst>
        </xdr:cNvPr>
        <xdr:cNvSpPr/>
      </xdr:nvSpPr>
      <xdr:spPr>
        <a:xfrm>
          <a:off x="8382000" y="430439"/>
          <a:ext cx="2505316" cy="286227"/>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948F9281-9F6A-481A-B23F-BB11F11AA9E9}" type="TxLink">
            <a:rPr lang="en-US" sz="1100" b="0" i="0" u="none" strike="noStrike">
              <a:solidFill>
                <a:srgbClr val="000000"/>
              </a:solidFill>
              <a:latin typeface="Calibri"/>
              <a:ea typeface="Calibri"/>
              <a:cs typeface="Calibri"/>
            </a:rPr>
            <a:pPr algn="ctr"/>
            <a:t>3</a:t>
          </a:fld>
          <a:endParaRPr lang="en-US" sz="1100">
            <a:solidFill>
              <a:sysClr val="windowText" lastClr="000000"/>
            </a:solidFill>
          </a:endParaRPr>
        </a:p>
      </xdr:txBody>
    </xdr:sp>
    <xdr:clientData/>
  </xdr:twoCellAnchor>
  <xdr:twoCellAnchor>
    <xdr:from>
      <xdr:col>10</xdr:col>
      <xdr:colOff>406838</xdr:colOff>
      <xdr:row>3</xdr:row>
      <xdr:rowOff>168026</xdr:rowOff>
    </xdr:from>
    <xdr:to>
      <xdr:col>10</xdr:col>
      <xdr:colOff>408852</xdr:colOff>
      <xdr:row>7</xdr:row>
      <xdr:rowOff>24852</xdr:rowOff>
    </xdr:to>
    <xdr:cxnSp macro="">
      <xdr:nvCxnSpPr>
        <xdr:cNvPr id="126" name="Straight Arrow Connector 125">
          <a:extLst>
            <a:ext uri="{FF2B5EF4-FFF2-40B4-BE49-F238E27FC236}">
              <a16:creationId xmlns:a16="http://schemas.microsoft.com/office/drawing/2014/main" id="{DF84AEE1-AD77-4B0A-8E69-38BFAAA41109}"/>
            </a:ext>
          </a:extLst>
        </xdr:cNvPr>
        <xdr:cNvCxnSpPr>
          <a:stCxn id="122" idx="2"/>
          <a:endCxn id="40" idx="0"/>
        </xdr:cNvCxnSpPr>
      </xdr:nvCxnSpPr>
      <xdr:spPr>
        <a:xfrm>
          <a:off x="9634658" y="716666"/>
          <a:ext cx="2014" cy="588346"/>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13</xdr:col>
      <xdr:colOff>220980</xdr:colOff>
      <xdr:row>53</xdr:row>
      <xdr:rowOff>160020</xdr:rowOff>
    </xdr:from>
    <xdr:to>
      <xdr:col>19</xdr:col>
      <xdr:colOff>60960</xdr:colOff>
      <xdr:row>55</xdr:row>
      <xdr:rowOff>83820</xdr:rowOff>
    </xdr:to>
    <xdr:sp macro="" textlink="">
      <xdr:nvSpPr>
        <xdr:cNvPr id="136" name="TextBox 135">
          <a:extLst>
            <a:ext uri="{FF2B5EF4-FFF2-40B4-BE49-F238E27FC236}">
              <a16:creationId xmlns:a16="http://schemas.microsoft.com/office/drawing/2014/main" id="{F6FAEE5E-0201-8638-1010-792B0F994996}"/>
            </a:ext>
          </a:extLst>
        </xdr:cNvPr>
        <xdr:cNvSpPr txBox="1"/>
      </xdr:nvSpPr>
      <xdr:spPr>
        <a:xfrm>
          <a:off x="11277600" y="9852660"/>
          <a:ext cx="3497580" cy="28956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i="1"/>
            <a:t>*Some participants fail to meet multiple eligibility criteria.</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6</xdr:col>
      <xdr:colOff>0</xdr:colOff>
      <xdr:row>39</xdr:row>
      <xdr:rowOff>0</xdr:rowOff>
    </xdr:from>
    <xdr:to>
      <xdr:col>6</xdr:col>
      <xdr:colOff>0</xdr:colOff>
      <xdr:row>39</xdr:row>
      <xdr:rowOff>0</xdr:rowOff>
    </xdr:to>
    <xdr:cxnSp macro="">
      <xdr:nvCxnSpPr>
        <xdr:cNvPr id="2" name="Straight Connector 1">
          <a:extLst>
            <a:ext uri="{FF2B5EF4-FFF2-40B4-BE49-F238E27FC236}">
              <a16:creationId xmlns:a16="http://schemas.microsoft.com/office/drawing/2014/main" id="{9491102D-3A4C-439A-92CF-DC05FF1D4243}"/>
            </a:ext>
          </a:extLst>
        </xdr:cNvPr>
        <xdr:cNvCxnSpPr/>
      </xdr:nvCxnSpPr>
      <xdr:spPr>
        <a:xfrm>
          <a:off x="5494020" y="7132320"/>
          <a:ext cx="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oneCellAnchor>
    <xdr:from>
      <xdr:col>6</xdr:col>
      <xdr:colOff>2072640</xdr:colOff>
      <xdr:row>14</xdr:row>
      <xdr:rowOff>64770</xdr:rowOff>
    </xdr:from>
    <xdr:ext cx="184731" cy="264560"/>
    <xdr:sp macro="" textlink="">
      <xdr:nvSpPr>
        <xdr:cNvPr id="3" name="TextBox 2">
          <a:extLst>
            <a:ext uri="{FF2B5EF4-FFF2-40B4-BE49-F238E27FC236}">
              <a16:creationId xmlns:a16="http://schemas.microsoft.com/office/drawing/2014/main" id="{C34B491E-D107-4646-9539-AA13446071B4}"/>
            </a:ext>
          </a:extLst>
        </xdr:cNvPr>
        <xdr:cNvSpPr txBox="1"/>
      </xdr:nvSpPr>
      <xdr:spPr>
        <a:xfrm>
          <a:off x="7566660" y="262509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xdr:from>
      <xdr:col>10</xdr:col>
      <xdr:colOff>438150</xdr:colOff>
      <xdr:row>52</xdr:row>
      <xdr:rowOff>121407</xdr:rowOff>
    </xdr:from>
    <xdr:to>
      <xdr:col>13</xdr:col>
      <xdr:colOff>244680</xdr:colOff>
      <xdr:row>52</xdr:row>
      <xdr:rowOff>123825</xdr:rowOff>
    </xdr:to>
    <xdr:cxnSp macro="">
      <xdr:nvCxnSpPr>
        <xdr:cNvPr id="4" name="Straight Arrow Connector 3">
          <a:extLst>
            <a:ext uri="{FF2B5EF4-FFF2-40B4-BE49-F238E27FC236}">
              <a16:creationId xmlns:a16="http://schemas.microsoft.com/office/drawing/2014/main" id="{07F534D9-FB8A-4BCE-BEF6-11C0272CE8AF}"/>
            </a:ext>
          </a:extLst>
        </xdr:cNvPr>
        <xdr:cNvCxnSpPr>
          <a:stCxn id="48" idx="1"/>
        </xdr:cNvCxnSpPr>
      </xdr:nvCxnSpPr>
      <xdr:spPr>
        <a:xfrm flipH="1">
          <a:off x="9665970" y="9631167"/>
          <a:ext cx="1635330" cy="2418"/>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8</xdr:col>
      <xdr:colOff>374210</xdr:colOff>
      <xdr:row>0</xdr:row>
      <xdr:rowOff>135342</xdr:rowOff>
    </xdr:from>
    <xdr:to>
      <xdr:col>12</xdr:col>
      <xdr:colOff>441018</xdr:colOff>
      <xdr:row>3</xdr:row>
      <xdr:rowOff>121355</xdr:rowOff>
    </xdr:to>
    <xdr:grpSp>
      <xdr:nvGrpSpPr>
        <xdr:cNvPr id="6" name="Group 5">
          <a:extLst>
            <a:ext uri="{FF2B5EF4-FFF2-40B4-BE49-F238E27FC236}">
              <a16:creationId xmlns:a16="http://schemas.microsoft.com/office/drawing/2014/main" id="{5EB60EF1-2AC7-5EB3-4FF2-6AEF646E68D1}"/>
            </a:ext>
          </a:extLst>
        </xdr:cNvPr>
        <xdr:cNvGrpSpPr/>
      </xdr:nvGrpSpPr>
      <xdr:grpSpPr>
        <a:xfrm>
          <a:off x="8389180" y="131532"/>
          <a:ext cx="2499070" cy="547353"/>
          <a:chOff x="8524875" y="558655"/>
          <a:chExt cx="2284038" cy="441470"/>
        </a:xfrm>
      </xdr:grpSpPr>
      <xdr:sp macro="" textlink="">
        <xdr:nvSpPr>
          <xdr:cNvPr id="32" name="Rectangle 31">
            <a:extLst>
              <a:ext uri="{FF2B5EF4-FFF2-40B4-BE49-F238E27FC236}">
                <a16:creationId xmlns:a16="http://schemas.microsoft.com/office/drawing/2014/main" id="{19EBFE3E-39BB-E4E2-290C-CE2DDDE018EA}"/>
              </a:ext>
            </a:extLst>
          </xdr:cNvPr>
          <xdr:cNvSpPr/>
        </xdr:nvSpPr>
        <xdr:spPr>
          <a:xfrm>
            <a:off x="8525487" y="558655"/>
            <a:ext cx="2283180" cy="221707"/>
          </a:xfrm>
          <a:prstGeom prst="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sz="1100">
                <a:solidFill>
                  <a:sysClr val="windowText" lastClr="000000"/>
                </a:solidFill>
              </a:rPr>
              <a:t>TB Index Patients Screened</a:t>
            </a:r>
          </a:p>
        </xdr:txBody>
      </xdr:sp>
      <xdr:sp macro="" textlink="$C$2">
        <xdr:nvSpPr>
          <xdr:cNvPr id="33" name="Rectangle 32">
            <a:extLst>
              <a:ext uri="{FF2B5EF4-FFF2-40B4-BE49-F238E27FC236}">
                <a16:creationId xmlns:a16="http://schemas.microsoft.com/office/drawing/2014/main" id="{25098D83-78C4-D992-662B-F108B91D3F6B}"/>
              </a:ext>
            </a:extLst>
          </xdr:cNvPr>
          <xdr:cNvSpPr/>
        </xdr:nvSpPr>
        <xdr:spPr>
          <a:xfrm>
            <a:off x="8524875" y="782076"/>
            <a:ext cx="2284038" cy="218049"/>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B99B1049-4BF6-4C68-BCDD-4D14A998711A}"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6</xdr:col>
      <xdr:colOff>1520878</xdr:colOff>
      <xdr:row>9</xdr:row>
      <xdr:rowOff>18766</xdr:rowOff>
    </xdr:from>
    <xdr:to>
      <xdr:col>10</xdr:col>
      <xdr:colOff>307078</xdr:colOff>
      <xdr:row>11</xdr:row>
      <xdr:rowOff>167703</xdr:rowOff>
    </xdr:to>
    <xdr:grpSp>
      <xdr:nvGrpSpPr>
        <xdr:cNvPr id="7" name="Group 6">
          <a:extLst>
            <a:ext uri="{FF2B5EF4-FFF2-40B4-BE49-F238E27FC236}">
              <a16:creationId xmlns:a16="http://schemas.microsoft.com/office/drawing/2014/main" id="{9F9C9320-822C-5F37-E83B-F77D9F69C4CA}"/>
            </a:ext>
          </a:extLst>
        </xdr:cNvPr>
        <xdr:cNvGrpSpPr/>
      </xdr:nvGrpSpPr>
      <xdr:grpSpPr>
        <a:xfrm>
          <a:off x="7015392" y="1689451"/>
          <a:ext cx="2525644" cy="519354"/>
          <a:chOff x="8524141" y="560070"/>
          <a:chExt cx="2520809" cy="443765"/>
        </a:xfrm>
      </xdr:grpSpPr>
      <xdr:sp macro="" textlink="">
        <xdr:nvSpPr>
          <xdr:cNvPr id="30" name="Rectangle 29">
            <a:extLst>
              <a:ext uri="{FF2B5EF4-FFF2-40B4-BE49-F238E27FC236}">
                <a16:creationId xmlns:a16="http://schemas.microsoft.com/office/drawing/2014/main" id="{6BFEF8B4-E853-408E-F074-DDC4354E15E4}"/>
              </a:ext>
            </a:extLst>
          </xdr:cNvPr>
          <xdr:cNvSpPr/>
        </xdr:nvSpPr>
        <xdr:spPr>
          <a:xfrm>
            <a:off x="8524141" y="560070"/>
            <a:ext cx="2520809" cy="221760"/>
          </a:xfrm>
          <a:prstGeom prst="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sz="1100">
                <a:solidFill>
                  <a:sysClr val="windowText" lastClr="000000"/>
                </a:solidFill>
              </a:rPr>
              <a:t>TB Index Patients Eligible</a:t>
            </a:r>
          </a:p>
        </xdr:txBody>
      </xdr:sp>
      <xdr:sp macro="" textlink="$C$3">
        <xdr:nvSpPr>
          <xdr:cNvPr id="31" name="Rectangle 30">
            <a:extLst>
              <a:ext uri="{FF2B5EF4-FFF2-40B4-BE49-F238E27FC236}">
                <a16:creationId xmlns:a16="http://schemas.microsoft.com/office/drawing/2014/main" id="{A0945A2F-68F1-46A5-5F06-CC1B78D2193A}"/>
              </a:ext>
            </a:extLst>
          </xdr:cNvPr>
          <xdr:cNvSpPr/>
        </xdr:nvSpPr>
        <xdr:spPr>
          <a:xfrm>
            <a:off x="8524874" y="782075"/>
            <a:ext cx="2517004" cy="22176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fld id="{5D4E2D5B-0D2B-45A3-BF6C-AD33D19BDFDB}"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11</xdr:col>
      <xdr:colOff>31203</xdr:colOff>
      <xdr:row>9</xdr:row>
      <xdr:rowOff>18766</xdr:rowOff>
    </xdr:from>
    <xdr:to>
      <xdr:col>15</xdr:col>
      <xdr:colOff>107488</xdr:colOff>
      <xdr:row>11</xdr:row>
      <xdr:rowOff>160140</xdr:rowOff>
    </xdr:to>
    <xdr:grpSp>
      <xdr:nvGrpSpPr>
        <xdr:cNvPr id="8" name="Group 7">
          <a:extLst>
            <a:ext uri="{FF2B5EF4-FFF2-40B4-BE49-F238E27FC236}">
              <a16:creationId xmlns:a16="http://schemas.microsoft.com/office/drawing/2014/main" id="{A6B449EA-89B3-B54C-8986-3EE471062054}"/>
            </a:ext>
          </a:extLst>
        </xdr:cNvPr>
        <xdr:cNvGrpSpPr/>
      </xdr:nvGrpSpPr>
      <xdr:grpSpPr>
        <a:xfrm>
          <a:off x="9871798" y="1689451"/>
          <a:ext cx="2510452" cy="509886"/>
          <a:chOff x="8524141" y="560070"/>
          <a:chExt cx="2286734" cy="440055"/>
        </a:xfrm>
      </xdr:grpSpPr>
      <xdr:sp macro="" textlink="">
        <xdr:nvSpPr>
          <xdr:cNvPr id="28" name="Rectangle 27">
            <a:extLst>
              <a:ext uri="{FF2B5EF4-FFF2-40B4-BE49-F238E27FC236}">
                <a16:creationId xmlns:a16="http://schemas.microsoft.com/office/drawing/2014/main" id="{CC67F6CE-BDE0-3F50-E1A7-23CD95BB25CD}"/>
              </a:ext>
            </a:extLst>
          </xdr:cNvPr>
          <xdr:cNvSpPr/>
        </xdr:nvSpPr>
        <xdr:spPr>
          <a:xfrm>
            <a:off x="8524141" y="560070"/>
            <a:ext cx="2286734" cy="223797"/>
          </a:xfrm>
          <a:prstGeom prst="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sz="1100">
                <a:solidFill>
                  <a:sysClr val="windowText" lastClr="000000"/>
                </a:solidFill>
              </a:rPr>
              <a:t>TB</a:t>
            </a:r>
            <a:r>
              <a:rPr lang="en-US" sz="1100" baseline="0">
                <a:solidFill>
                  <a:sysClr val="windowText" lastClr="000000"/>
                </a:solidFill>
              </a:rPr>
              <a:t> Index Patient Under 18</a:t>
            </a:r>
            <a:endParaRPr lang="en-US" sz="1100">
              <a:solidFill>
                <a:sysClr val="windowText" lastClr="000000"/>
              </a:solidFill>
            </a:endParaRPr>
          </a:p>
        </xdr:txBody>
      </xdr:sp>
      <xdr:sp macro="" textlink="$C$4">
        <xdr:nvSpPr>
          <xdr:cNvPr id="29" name="Rectangle 28">
            <a:extLst>
              <a:ext uri="{FF2B5EF4-FFF2-40B4-BE49-F238E27FC236}">
                <a16:creationId xmlns:a16="http://schemas.microsoft.com/office/drawing/2014/main" id="{9A25B576-7F90-BDB4-5465-A090E086FACD}"/>
              </a:ext>
            </a:extLst>
          </xdr:cNvPr>
          <xdr:cNvSpPr/>
        </xdr:nvSpPr>
        <xdr:spPr>
          <a:xfrm>
            <a:off x="8524875" y="782076"/>
            <a:ext cx="2286000" cy="218049"/>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5AD17F64-37F6-4664-A27E-27B3C93A81FE}"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6</xdr:col>
      <xdr:colOff>1520878</xdr:colOff>
      <xdr:row>19</xdr:row>
      <xdr:rowOff>177381</xdr:rowOff>
    </xdr:from>
    <xdr:to>
      <xdr:col>15</xdr:col>
      <xdr:colOff>98368</xdr:colOff>
      <xdr:row>23</xdr:row>
      <xdr:rowOff>15501</xdr:rowOff>
    </xdr:to>
    <xdr:grpSp>
      <xdr:nvGrpSpPr>
        <xdr:cNvPr id="175" name="Group 174">
          <a:extLst>
            <a:ext uri="{FF2B5EF4-FFF2-40B4-BE49-F238E27FC236}">
              <a16:creationId xmlns:a16="http://schemas.microsoft.com/office/drawing/2014/main" id="{9C569B64-873F-F214-7BD7-B031409BB4E6}"/>
            </a:ext>
          </a:extLst>
        </xdr:cNvPr>
        <xdr:cNvGrpSpPr/>
      </xdr:nvGrpSpPr>
      <xdr:grpSpPr>
        <a:xfrm>
          <a:off x="7015392" y="3692529"/>
          <a:ext cx="5355833" cy="586574"/>
          <a:chOff x="7016803" y="3615906"/>
          <a:chExt cx="5359290" cy="562020"/>
        </a:xfrm>
      </xdr:grpSpPr>
      <xdr:grpSp>
        <xdr:nvGrpSpPr>
          <xdr:cNvPr id="173" name="Group 172">
            <a:extLst>
              <a:ext uri="{FF2B5EF4-FFF2-40B4-BE49-F238E27FC236}">
                <a16:creationId xmlns:a16="http://schemas.microsoft.com/office/drawing/2014/main" id="{CEBFCF18-C3EB-3934-C82D-BAD01802C954}"/>
              </a:ext>
            </a:extLst>
          </xdr:cNvPr>
          <xdr:cNvGrpSpPr/>
        </xdr:nvGrpSpPr>
        <xdr:grpSpPr>
          <a:xfrm>
            <a:off x="7016803" y="3612096"/>
            <a:ext cx="2533335" cy="569640"/>
            <a:chOff x="7060821" y="2991066"/>
            <a:chExt cx="2450891" cy="538969"/>
          </a:xfrm>
        </xdr:grpSpPr>
        <xdr:sp macro="" textlink="">
          <xdr:nvSpPr>
            <xdr:cNvPr id="21" name="Rectangle 20">
              <a:extLst>
                <a:ext uri="{FF2B5EF4-FFF2-40B4-BE49-F238E27FC236}">
                  <a16:creationId xmlns:a16="http://schemas.microsoft.com/office/drawing/2014/main" id="{EB195E47-97FB-EE26-75F8-8C19675D259F}"/>
                </a:ext>
              </a:extLst>
            </xdr:cNvPr>
            <xdr:cNvSpPr/>
          </xdr:nvSpPr>
          <xdr:spPr>
            <a:xfrm>
              <a:off x="7016803" y="2987255"/>
              <a:ext cx="2527620" cy="260685"/>
            </a:xfrm>
            <a:prstGeom prst="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sz="1100">
                  <a:solidFill>
                    <a:sysClr val="windowText" lastClr="000000"/>
                  </a:solidFill>
                </a:rPr>
                <a:t>TB Index Patients Consented/Enrolled</a:t>
              </a:r>
            </a:p>
          </xdr:txBody>
        </xdr:sp>
        <xdr:sp macro="" textlink="$C$6">
          <xdr:nvSpPr>
            <xdr:cNvPr id="24" name="Rectangle 23">
              <a:extLst>
                <a:ext uri="{FF2B5EF4-FFF2-40B4-BE49-F238E27FC236}">
                  <a16:creationId xmlns:a16="http://schemas.microsoft.com/office/drawing/2014/main" id="{308FDC08-4593-A9C9-1111-F5055DCA49E6}"/>
                </a:ext>
              </a:extLst>
            </xdr:cNvPr>
            <xdr:cNvSpPr/>
          </xdr:nvSpPr>
          <xdr:spPr>
            <a:xfrm>
              <a:off x="7016803" y="3247803"/>
              <a:ext cx="2527620" cy="26068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DB80C2F-FB8B-4EEC-BF2A-CE6C5C7F1D0B}"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grpSp>
        <xdr:nvGrpSpPr>
          <xdr:cNvPr id="67" name="Group 66">
            <a:extLst>
              <a:ext uri="{FF2B5EF4-FFF2-40B4-BE49-F238E27FC236}">
                <a16:creationId xmlns:a16="http://schemas.microsoft.com/office/drawing/2014/main" id="{C2D9DF82-ECAA-02DB-06FA-7E729DE09DE3}"/>
              </a:ext>
            </a:extLst>
          </xdr:cNvPr>
          <xdr:cNvGrpSpPr/>
        </xdr:nvGrpSpPr>
        <xdr:grpSpPr>
          <a:xfrm>
            <a:off x="9861003" y="3612096"/>
            <a:ext cx="2511280" cy="544092"/>
            <a:chOff x="9868623" y="2991066"/>
            <a:chExt cx="2510900" cy="524002"/>
          </a:xfrm>
        </xdr:grpSpPr>
        <xdr:sp macro="" textlink="">
          <xdr:nvSpPr>
            <xdr:cNvPr id="26" name="Rectangle 25">
              <a:extLst>
                <a:ext uri="{FF2B5EF4-FFF2-40B4-BE49-F238E27FC236}">
                  <a16:creationId xmlns:a16="http://schemas.microsoft.com/office/drawing/2014/main" id="{DB2A8654-0C50-DC6F-D57A-C5F891A9B2D8}"/>
                </a:ext>
              </a:extLst>
            </xdr:cNvPr>
            <xdr:cNvSpPr/>
          </xdr:nvSpPr>
          <xdr:spPr>
            <a:xfrm>
              <a:off x="9857193" y="2991066"/>
              <a:ext cx="2523810" cy="258780"/>
            </a:xfrm>
            <a:prstGeom prst="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sz="1100">
                  <a:solidFill>
                    <a:sysClr val="windowText" lastClr="000000"/>
                  </a:solidFill>
                </a:rPr>
                <a:t>Caregiver</a:t>
              </a:r>
              <a:r>
                <a:rPr lang="en-US" sz="1100" baseline="0">
                  <a:solidFill>
                    <a:sysClr val="windowText" lastClr="000000"/>
                  </a:solidFill>
                </a:rPr>
                <a:t> Permission Granted</a:t>
              </a:r>
              <a:endParaRPr lang="en-US" sz="1100">
                <a:solidFill>
                  <a:sysClr val="windowText" lastClr="000000"/>
                </a:solidFill>
              </a:endParaRPr>
            </a:p>
          </xdr:txBody>
        </xdr:sp>
        <xdr:sp macro="" textlink="$C$8">
          <xdr:nvSpPr>
            <xdr:cNvPr id="27" name="Rectangle 26">
              <a:extLst>
                <a:ext uri="{FF2B5EF4-FFF2-40B4-BE49-F238E27FC236}">
                  <a16:creationId xmlns:a16="http://schemas.microsoft.com/office/drawing/2014/main" id="{39B04B18-489D-B1C3-AE88-BBD6A2D07AFF}"/>
                </a:ext>
              </a:extLst>
            </xdr:cNvPr>
            <xdr:cNvSpPr/>
          </xdr:nvSpPr>
          <xdr:spPr>
            <a:xfrm>
              <a:off x="9857998" y="3247803"/>
              <a:ext cx="2523810" cy="2664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351DEEC-34DC-4FAD-8925-A95CEF5E20FE}"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grpSp>
    <xdr:clientData/>
  </xdr:twoCellAnchor>
  <xdr:twoCellAnchor>
    <xdr:from>
      <xdr:col>8</xdr:col>
      <xdr:colOff>266279</xdr:colOff>
      <xdr:row>3</xdr:row>
      <xdr:rowOff>123259</xdr:rowOff>
    </xdr:from>
    <xdr:to>
      <xdr:col>10</xdr:col>
      <xdr:colOff>403805</xdr:colOff>
      <xdr:row>9</xdr:row>
      <xdr:rowOff>18765</xdr:rowOff>
    </xdr:to>
    <xdr:cxnSp macro="">
      <xdr:nvCxnSpPr>
        <xdr:cNvPr id="11" name="Straight Arrow Connector 57">
          <a:extLst>
            <a:ext uri="{FF2B5EF4-FFF2-40B4-BE49-F238E27FC236}">
              <a16:creationId xmlns:a16="http://schemas.microsoft.com/office/drawing/2014/main" id="{F454B1BF-5109-E517-580B-32F40559748C}"/>
            </a:ext>
          </a:extLst>
        </xdr:cNvPr>
        <xdr:cNvCxnSpPr>
          <a:cxnSpLocks/>
          <a:stCxn id="33" idx="2"/>
          <a:endCxn id="30" idx="0"/>
        </xdr:cNvCxnSpPr>
      </xdr:nvCxnSpPr>
      <xdr:spPr>
        <a:xfrm rot="5400000">
          <a:off x="8464489" y="478499"/>
          <a:ext cx="981356" cy="1356726"/>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10</xdr:col>
      <xdr:colOff>408568</xdr:colOff>
      <xdr:row>3</xdr:row>
      <xdr:rowOff>121353</xdr:rowOff>
    </xdr:from>
    <xdr:to>
      <xdr:col>13</xdr:col>
      <xdr:colOff>69346</xdr:colOff>
      <xdr:row>9</xdr:row>
      <xdr:rowOff>18763</xdr:rowOff>
    </xdr:to>
    <xdr:cxnSp macro="">
      <xdr:nvCxnSpPr>
        <xdr:cNvPr id="12" name="Straight Arrow Connector 58">
          <a:extLst>
            <a:ext uri="{FF2B5EF4-FFF2-40B4-BE49-F238E27FC236}">
              <a16:creationId xmlns:a16="http://schemas.microsoft.com/office/drawing/2014/main" id="{217A55FF-A0F0-96B1-679C-5C8BF7BF63A8}"/>
            </a:ext>
          </a:extLst>
        </xdr:cNvPr>
        <xdr:cNvCxnSpPr>
          <a:stCxn id="33" idx="2"/>
          <a:endCxn id="28" idx="0"/>
        </xdr:cNvCxnSpPr>
      </xdr:nvCxnSpPr>
      <xdr:spPr>
        <a:xfrm rot="16200000" flipH="1">
          <a:off x="9891452" y="411119"/>
          <a:ext cx="983260" cy="1489578"/>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8</xdr:col>
      <xdr:colOff>265109</xdr:colOff>
      <xdr:row>11</xdr:row>
      <xdr:rowOff>171513</xdr:rowOff>
    </xdr:from>
    <xdr:to>
      <xdr:col>8</xdr:col>
      <xdr:colOff>267102</xdr:colOff>
      <xdr:row>19</xdr:row>
      <xdr:rowOff>175352</xdr:rowOff>
    </xdr:to>
    <xdr:cxnSp macro="">
      <xdr:nvCxnSpPr>
        <xdr:cNvPr id="13" name="Straight Arrow Connector 12">
          <a:extLst>
            <a:ext uri="{FF2B5EF4-FFF2-40B4-BE49-F238E27FC236}">
              <a16:creationId xmlns:a16="http://schemas.microsoft.com/office/drawing/2014/main" id="{A15A5ED9-EF5D-A82A-7C5B-5BCAA8D5FEDF}"/>
            </a:ext>
          </a:extLst>
        </xdr:cNvPr>
        <xdr:cNvCxnSpPr>
          <a:stCxn id="31" idx="2"/>
          <a:endCxn id="21" idx="0"/>
        </xdr:cNvCxnSpPr>
      </xdr:nvCxnSpPr>
      <xdr:spPr>
        <a:xfrm>
          <a:off x="8275634" y="2162238"/>
          <a:ext cx="1993" cy="1451639"/>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13</xdr:col>
      <xdr:colOff>53142</xdr:colOff>
      <xdr:row>11</xdr:row>
      <xdr:rowOff>162045</xdr:rowOff>
    </xdr:from>
    <xdr:to>
      <xdr:col>13</xdr:col>
      <xdr:colOff>67844</xdr:colOff>
      <xdr:row>19</xdr:row>
      <xdr:rowOff>179286</xdr:rowOff>
    </xdr:to>
    <xdr:cxnSp macro="">
      <xdr:nvCxnSpPr>
        <xdr:cNvPr id="14" name="Straight Arrow Connector 13">
          <a:extLst>
            <a:ext uri="{FF2B5EF4-FFF2-40B4-BE49-F238E27FC236}">
              <a16:creationId xmlns:a16="http://schemas.microsoft.com/office/drawing/2014/main" id="{98EF54A0-9492-BD09-945F-3C48EC9FD8EA}"/>
            </a:ext>
          </a:extLst>
        </xdr:cNvPr>
        <xdr:cNvCxnSpPr>
          <a:stCxn id="29" idx="2"/>
          <a:endCxn id="26" idx="0"/>
        </xdr:cNvCxnSpPr>
      </xdr:nvCxnSpPr>
      <xdr:spPr>
        <a:xfrm flipH="1">
          <a:off x="11111667" y="2152770"/>
          <a:ext cx="14702" cy="1465041"/>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4</xdr:col>
      <xdr:colOff>274890</xdr:colOff>
      <xdr:row>4</xdr:row>
      <xdr:rowOff>117161</xdr:rowOff>
    </xdr:from>
    <xdr:to>
      <xdr:col>6</xdr:col>
      <xdr:colOff>1379855</xdr:colOff>
      <xdr:row>10</xdr:row>
      <xdr:rowOff>169195</xdr:rowOff>
    </xdr:to>
    <xdr:sp macro="" textlink="$D$3">
      <xdr:nvSpPr>
        <xdr:cNvPr id="15" name="TextBox 14">
          <a:extLst>
            <a:ext uri="{FF2B5EF4-FFF2-40B4-BE49-F238E27FC236}">
              <a16:creationId xmlns:a16="http://schemas.microsoft.com/office/drawing/2014/main" id="{97A2D8CD-582B-3C35-2678-DD49CE5B85B1}"/>
            </a:ext>
          </a:extLst>
        </xdr:cNvPr>
        <xdr:cNvSpPr txBox="1"/>
      </xdr:nvSpPr>
      <xdr:spPr>
        <a:xfrm>
          <a:off x="4465890" y="841061"/>
          <a:ext cx="2409890" cy="1137884"/>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7227FF97-8F68-4FD7-A3AF-EE09F7BF3EF8}" type="TxLink">
            <a:rPr lang="en-US" sz="900" b="0" i="0" u="none" strike="noStrike">
              <a:solidFill>
                <a:srgbClr val="000000"/>
              </a:solidFill>
              <a:latin typeface="Calibri"/>
              <a:ea typeface="Calibri"/>
              <a:cs typeface="Calibri"/>
            </a:rPr>
            <a:pPr/>
            <a:t>Not Eligible (excl. &lt;18) = (0%)
     Lives outside study communities = (0%)
     Not Pulmonary TB Positive = 0(-)
     Not fluent in Xhosa or English = 0(-)
     No household contacts = 0(-)
     Enrolled on other Cohort / HHC = 0(-)
</a:t>
          </a:fld>
          <a:endParaRPr lang="en-US" sz="900"/>
        </a:p>
      </xdr:txBody>
    </xdr:sp>
    <xdr:clientData/>
  </xdr:twoCellAnchor>
  <xdr:twoCellAnchor>
    <xdr:from>
      <xdr:col>15</xdr:col>
      <xdr:colOff>287097</xdr:colOff>
      <xdr:row>13</xdr:row>
      <xdr:rowOff>112012</xdr:rowOff>
    </xdr:from>
    <xdr:to>
      <xdr:col>19</xdr:col>
      <xdr:colOff>322198</xdr:colOff>
      <xdr:row>17</xdr:row>
      <xdr:rowOff>175194</xdr:rowOff>
    </xdr:to>
    <xdr:sp macro="" textlink="$D$8">
      <xdr:nvSpPr>
        <xdr:cNvPr id="16" name="TextBox 15">
          <a:extLst>
            <a:ext uri="{FF2B5EF4-FFF2-40B4-BE49-F238E27FC236}">
              <a16:creationId xmlns:a16="http://schemas.microsoft.com/office/drawing/2014/main" id="{DCCBA3F8-A499-DE2E-EECC-D4AF41DD23F5}"/>
            </a:ext>
          </a:extLst>
        </xdr:cNvPr>
        <xdr:cNvSpPr txBox="1"/>
      </xdr:nvSpPr>
      <xdr:spPr>
        <a:xfrm>
          <a:off x="12564822" y="2464687"/>
          <a:ext cx="2473501" cy="787082"/>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8A0A4C63-B47A-42A6-A4EF-EEFE752E110D}" type="TxLink">
            <a:rPr lang="en-US" sz="1000" b="0" i="0" u="none" strike="noStrike">
              <a:solidFill>
                <a:srgbClr val="000000"/>
              </a:solidFill>
              <a:latin typeface="Calibri"/>
              <a:ea typeface="Calibri"/>
              <a:cs typeface="Calibri"/>
            </a:rPr>
            <a:pPr/>
            <a:t>Excluded:
Caregiver Not Present = 0(-)
Caregiver Permission Not Granted = (0%)
</a:t>
          </a:fld>
          <a:endParaRPr lang="en-US" sz="900"/>
        </a:p>
      </xdr:txBody>
    </xdr:sp>
    <xdr:clientData/>
  </xdr:twoCellAnchor>
  <xdr:twoCellAnchor>
    <xdr:from>
      <xdr:col>6</xdr:col>
      <xdr:colOff>1379855</xdr:colOff>
      <xdr:row>7</xdr:row>
      <xdr:rowOff>139368</xdr:rowOff>
    </xdr:from>
    <xdr:to>
      <xdr:col>8</xdr:col>
      <xdr:colOff>288504</xdr:colOff>
      <xdr:row>7</xdr:row>
      <xdr:rowOff>144304</xdr:rowOff>
    </xdr:to>
    <xdr:cxnSp macro="">
      <xdr:nvCxnSpPr>
        <xdr:cNvPr id="17" name="Straight Arrow Connector 16">
          <a:extLst>
            <a:ext uri="{FF2B5EF4-FFF2-40B4-BE49-F238E27FC236}">
              <a16:creationId xmlns:a16="http://schemas.microsoft.com/office/drawing/2014/main" id="{49A5DAB8-C9BE-AC11-08B3-9E7C4C09D834}"/>
            </a:ext>
          </a:extLst>
        </xdr:cNvPr>
        <xdr:cNvCxnSpPr>
          <a:endCxn id="15" idx="3"/>
        </xdr:cNvCxnSpPr>
      </xdr:nvCxnSpPr>
      <xdr:spPr>
        <a:xfrm flipH="1" flipV="1">
          <a:off x="6875780" y="1406193"/>
          <a:ext cx="1423249" cy="4936"/>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13</xdr:col>
      <xdr:colOff>59719</xdr:colOff>
      <xdr:row>15</xdr:row>
      <xdr:rowOff>149318</xdr:rowOff>
    </xdr:from>
    <xdr:to>
      <xdr:col>15</xdr:col>
      <xdr:colOff>287096</xdr:colOff>
      <xdr:row>15</xdr:row>
      <xdr:rowOff>153069</xdr:rowOff>
    </xdr:to>
    <xdr:cxnSp macro="">
      <xdr:nvCxnSpPr>
        <xdr:cNvPr id="18" name="Straight Arrow Connector 17">
          <a:extLst>
            <a:ext uri="{FF2B5EF4-FFF2-40B4-BE49-F238E27FC236}">
              <a16:creationId xmlns:a16="http://schemas.microsoft.com/office/drawing/2014/main" id="{3B7DB0E1-90E9-2294-8C99-D3D839FD3851}"/>
            </a:ext>
          </a:extLst>
        </xdr:cNvPr>
        <xdr:cNvCxnSpPr>
          <a:stCxn id="16" idx="1"/>
        </xdr:cNvCxnSpPr>
      </xdr:nvCxnSpPr>
      <xdr:spPr>
        <a:xfrm flipH="1">
          <a:off x="11118244" y="2863943"/>
          <a:ext cx="1446577" cy="3751"/>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4</xdr:col>
      <xdr:colOff>267393</xdr:colOff>
      <xdr:row>13</xdr:row>
      <xdr:rowOff>155295</xdr:rowOff>
    </xdr:from>
    <xdr:to>
      <xdr:col>6</xdr:col>
      <xdr:colOff>1288214</xdr:colOff>
      <xdr:row>18</xdr:row>
      <xdr:rowOff>57023</xdr:rowOff>
    </xdr:to>
    <xdr:sp macro="" textlink="$D$6">
      <xdr:nvSpPr>
        <xdr:cNvPr id="19" name="TextBox 18">
          <a:extLst>
            <a:ext uri="{FF2B5EF4-FFF2-40B4-BE49-F238E27FC236}">
              <a16:creationId xmlns:a16="http://schemas.microsoft.com/office/drawing/2014/main" id="{E56227FA-E097-5D55-0E0C-36C917B89313}"/>
            </a:ext>
          </a:extLst>
        </xdr:cNvPr>
        <xdr:cNvSpPr txBox="1"/>
      </xdr:nvSpPr>
      <xdr:spPr>
        <a:xfrm>
          <a:off x="4458393" y="2507970"/>
          <a:ext cx="2325746" cy="806603"/>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9A486C68-5BD5-4979-A0B5-D0D6BCD82FFC}" type="TxLink">
            <a:rPr lang="en-US" sz="900" b="0" i="0" u="none" strike="noStrike">
              <a:solidFill>
                <a:srgbClr val="000000"/>
              </a:solidFill>
              <a:latin typeface="Calibri"/>
              <a:ea typeface="Calibri"/>
              <a:cs typeface="Calibri"/>
            </a:rPr>
            <a:pPr/>
            <a:t>Not Enrolled = (0%)
     Cannot Comprehend = 0(-)
     Refused to participate = 0(-)</a:t>
          </a:fld>
          <a:endParaRPr lang="en-US" sz="900"/>
        </a:p>
      </xdr:txBody>
    </xdr:sp>
    <xdr:clientData/>
  </xdr:twoCellAnchor>
  <xdr:twoCellAnchor>
    <xdr:from>
      <xdr:col>6</xdr:col>
      <xdr:colOff>1267384</xdr:colOff>
      <xdr:row>15</xdr:row>
      <xdr:rowOff>171446</xdr:rowOff>
    </xdr:from>
    <xdr:to>
      <xdr:col>8</xdr:col>
      <xdr:colOff>278082</xdr:colOff>
      <xdr:row>15</xdr:row>
      <xdr:rowOff>171446</xdr:rowOff>
    </xdr:to>
    <xdr:cxnSp macro="">
      <xdr:nvCxnSpPr>
        <xdr:cNvPr id="20" name="Straight Arrow Connector 19">
          <a:extLst>
            <a:ext uri="{FF2B5EF4-FFF2-40B4-BE49-F238E27FC236}">
              <a16:creationId xmlns:a16="http://schemas.microsoft.com/office/drawing/2014/main" id="{3143FAE4-FE8D-8FDB-15A3-15D2FF474C18}"/>
            </a:ext>
          </a:extLst>
        </xdr:cNvPr>
        <xdr:cNvCxnSpPr/>
      </xdr:nvCxnSpPr>
      <xdr:spPr>
        <a:xfrm flipH="1" flipV="1">
          <a:off x="6763309" y="2886071"/>
          <a:ext cx="1525298" cy="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8</xdr:col>
      <xdr:colOff>378123</xdr:colOff>
      <xdr:row>46</xdr:row>
      <xdr:rowOff>110620</xdr:rowOff>
    </xdr:from>
    <xdr:to>
      <xdr:col>12</xdr:col>
      <xdr:colOff>462805</xdr:colOff>
      <xdr:row>50</xdr:row>
      <xdr:rowOff>134870</xdr:rowOff>
    </xdr:to>
    <xdr:grpSp>
      <xdr:nvGrpSpPr>
        <xdr:cNvPr id="34" name="Group 33">
          <a:extLst>
            <a:ext uri="{FF2B5EF4-FFF2-40B4-BE49-F238E27FC236}">
              <a16:creationId xmlns:a16="http://schemas.microsoft.com/office/drawing/2014/main" id="{1F8A8A1A-CCC5-425A-91C6-A16FBBB6DA1F}"/>
            </a:ext>
          </a:extLst>
        </xdr:cNvPr>
        <xdr:cNvGrpSpPr/>
      </xdr:nvGrpSpPr>
      <xdr:grpSpPr>
        <a:xfrm>
          <a:off x="8394998" y="8630203"/>
          <a:ext cx="2520754" cy="761274"/>
          <a:chOff x="12960509" y="5121675"/>
          <a:chExt cx="2520000" cy="660735"/>
        </a:xfrm>
      </xdr:grpSpPr>
      <xdr:sp macro="" textlink="">
        <xdr:nvSpPr>
          <xdr:cNvPr id="35" name="Rectangle 34">
            <a:extLst>
              <a:ext uri="{FF2B5EF4-FFF2-40B4-BE49-F238E27FC236}">
                <a16:creationId xmlns:a16="http://schemas.microsoft.com/office/drawing/2014/main" id="{F9D93836-4AE1-2036-B0F2-08F97DEE0CEB}"/>
              </a:ext>
            </a:extLst>
          </xdr:cNvPr>
          <xdr:cNvSpPr>
            <a:spLocks noChangeAspect="1"/>
          </xdr:cNvSpPr>
        </xdr:nvSpPr>
        <xdr:spPr>
          <a:xfrm>
            <a:off x="12961193" y="5121675"/>
            <a:ext cx="2517418" cy="217173"/>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Eligible in Study</a:t>
            </a:r>
          </a:p>
        </xdr:txBody>
      </xdr:sp>
      <xdr:sp macro="" textlink="#REF!">
        <xdr:nvSpPr>
          <xdr:cNvPr id="36" name="Rectangle 35">
            <a:extLst>
              <a:ext uri="{FF2B5EF4-FFF2-40B4-BE49-F238E27FC236}">
                <a16:creationId xmlns:a16="http://schemas.microsoft.com/office/drawing/2014/main" id="{52120D3E-82C1-6DE3-C8E2-750311BD74BA}"/>
              </a:ext>
            </a:extLst>
          </xdr:cNvPr>
          <xdr:cNvSpPr/>
        </xdr:nvSpPr>
        <xdr:spPr>
          <a:xfrm>
            <a:off x="12960510" y="5340689"/>
            <a:ext cx="1260000" cy="21409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Households</a:t>
            </a:r>
          </a:p>
        </xdr:txBody>
      </xdr:sp>
      <xdr:sp macro="" textlink="#REF!">
        <xdr:nvSpPr>
          <xdr:cNvPr id="37" name="Rectangle 36">
            <a:extLst>
              <a:ext uri="{FF2B5EF4-FFF2-40B4-BE49-F238E27FC236}">
                <a16:creationId xmlns:a16="http://schemas.microsoft.com/office/drawing/2014/main" id="{CADA8AC2-9F1F-9FC6-CA1C-6802979682AF}"/>
              </a:ext>
            </a:extLst>
          </xdr:cNvPr>
          <xdr:cNvSpPr>
            <a:spLocks/>
          </xdr:cNvSpPr>
        </xdr:nvSpPr>
        <xdr:spPr>
          <a:xfrm>
            <a:off x="14220509" y="5340689"/>
            <a:ext cx="1260000" cy="21981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Contacts</a:t>
            </a:r>
          </a:p>
        </xdr:txBody>
      </xdr:sp>
      <xdr:sp macro="" textlink="$C$13">
        <xdr:nvSpPr>
          <xdr:cNvPr id="38" name="Rectangle 37">
            <a:extLst>
              <a:ext uri="{FF2B5EF4-FFF2-40B4-BE49-F238E27FC236}">
                <a16:creationId xmlns:a16="http://schemas.microsoft.com/office/drawing/2014/main" id="{8077270E-24E1-3F28-FEF4-EFC46609E64F}"/>
              </a:ext>
            </a:extLst>
          </xdr:cNvPr>
          <xdr:cNvSpPr/>
        </xdr:nvSpPr>
        <xdr:spPr>
          <a:xfrm>
            <a:off x="12960509" y="5558790"/>
            <a:ext cx="1260000" cy="2232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22A3D86-925C-41DC-8D8B-A45DEA0C8826}"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C$14">
        <xdr:nvSpPr>
          <xdr:cNvPr id="39" name="Rectangle 38">
            <a:extLst>
              <a:ext uri="{FF2B5EF4-FFF2-40B4-BE49-F238E27FC236}">
                <a16:creationId xmlns:a16="http://schemas.microsoft.com/office/drawing/2014/main" id="{A91441BF-165D-56D8-666F-D138DF5BC995}"/>
              </a:ext>
            </a:extLst>
          </xdr:cNvPr>
          <xdr:cNvSpPr/>
        </xdr:nvSpPr>
        <xdr:spPr>
          <a:xfrm>
            <a:off x="14220509" y="5558790"/>
            <a:ext cx="1260000" cy="22362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4D841311-F4F3-4D6D-A26E-4C5E85BCDDF3}"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10</xdr:col>
      <xdr:colOff>419857</xdr:colOff>
      <xdr:row>39</xdr:row>
      <xdr:rowOff>97169</xdr:rowOff>
    </xdr:from>
    <xdr:to>
      <xdr:col>10</xdr:col>
      <xdr:colOff>419865</xdr:colOff>
      <xdr:row>46</xdr:row>
      <xdr:rowOff>110620</xdr:rowOff>
    </xdr:to>
    <xdr:cxnSp macro="">
      <xdr:nvCxnSpPr>
        <xdr:cNvPr id="40" name="Straight Arrow Connector 39">
          <a:extLst>
            <a:ext uri="{FF2B5EF4-FFF2-40B4-BE49-F238E27FC236}">
              <a16:creationId xmlns:a16="http://schemas.microsoft.com/office/drawing/2014/main" id="{9F061E92-B92B-4623-B36E-647C9F5C4B3D}"/>
            </a:ext>
          </a:extLst>
        </xdr:cNvPr>
        <xdr:cNvCxnSpPr>
          <a:stCxn id="56" idx="2"/>
          <a:endCxn id="35" idx="0"/>
        </xdr:cNvCxnSpPr>
      </xdr:nvCxnSpPr>
      <xdr:spPr>
        <a:xfrm flipH="1">
          <a:off x="9647677" y="7229489"/>
          <a:ext cx="8" cy="1293611"/>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8</xdr:col>
      <xdr:colOff>378205</xdr:colOff>
      <xdr:row>55</xdr:row>
      <xdr:rowOff>732</xdr:rowOff>
    </xdr:from>
    <xdr:to>
      <xdr:col>12</xdr:col>
      <xdr:colOff>462724</xdr:colOff>
      <xdr:row>58</xdr:row>
      <xdr:rowOff>171279</xdr:rowOff>
    </xdr:to>
    <xdr:grpSp>
      <xdr:nvGrpSpPr>
        <xdr:cNvPr id="41" name="Group 40">
          <a:extLst>
            <a:ext uri="{FF2B5EF4-FFF2-40B4-BE49-F238E27FC236}">
              <a16:creationId xmlns:a16="http://schemas.microsoft.com/office/drawing/2014/main" id="{ABC19E17-F56F-449F-9874-C2078C6CC12B}"/>
            </a:ext>
          </a:extLst>
        </xdr:cNvPr>
        <xdr:cNvGrpSpPr/>
      </xdr:nvGrpSpPr>
      <xdr:grpSpPr>
        <a:xfrm>
          <a:off x="8395080" y="10187190"/>
          <a:ext cx="2520591" cy="729982"/>
          <a:chOff x="12950959" y="5122880"/>
          <a:chExt cx="2529550" cy="659530"/>
        </a:xfrm>
      </xdr:grpSpPr>
      <xdr:sp macro="" textlink="">
        <xdr:nvSpPr>
          <xdr:cNvPr id="42" name="Rectangle 41">
            <a:extLst>
              <a:ext uri="{FF2B5EF4-FFF2-40B4-BE49-F238E27FC236}">
                <a16:creationId xmlns:a16="http://schemas.microsoft.com/office/drawing/2014/main" id="{89CD802F-F1F0-528B-B853-4B9CCF87BD3C}"/>
              </a:ext>
            </a:extLst>
          </xdr:cNvPr>
          <xdr:cNvSpPr>
            <a:spLocks noChangeAspect="1"/>
          </xdr:cNvSpPr>
        </xdr:nvSpPr>
        <xdr:spPr>
          <a:xfrm>
            <a:off x="12950959" y="5122880"/>
            <a:ext cx="2513790" cy="217173"/>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Enrolled in Study</a:t>
            </a:r>
          </a:p>
        </xdr:txBody>
      </xdr:sp>
      <xdr:sp macro="" textlink="#REF!">
        <xdr:nvSpPr>
          <xdr:cNvPr id="43" name="Rectangle 42">
            <a:extLst>
              <a:ext uri="{FF2B5EF4-FFF2-40B4-BE49-F238E27FC236}">
                <a16:creationId xmlns:a16="http://schemas.microsoft.com/office/drawing/2014/main" id="{A31F5646-5500-62B9-8C32-A4C8032685F5}"/>
              </a:ext>
            </a:extLst>
          </xdr:cNvPr>
          <xdr:cNvSpPr/>
        </xdr:nvSpPr>
        <xdr:spPr>
          <a:xfrm>
            <a:off x="12960509" y="5340689"/>
            <a:ext cx="1260000" cy="21409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Households</a:t>
            </a:r>
          </a:p>
        </xdr:txBody>
      </xdr:sp>
      <xdr:sp macro="" textlink="#REF!">
        <xdr:nvSpPr>
          <xdr:cNvPr id="44" name="Rectangle 43">
            <a:extLst>
              <a:ext uri="{FF2B5EF4-FFF2-40B4-BE49-F238E27FC236}">
                <a16:creationId xmlns:a16="http://schemas.microsoft.com/office/drawing/2014/main" id="{D773E1B8-015E-E5B9-99A0-B1B4F417171C}"/>
              </a:ext>
            </a:extLst>
          </xdr:cNvPr>
          <xdr:cNvSpPr>
            <a:spLocks/>
          </xdr:cNvSpPr>
        </xdr:nvSpPr>
        <xdr:spPr>
          <a:xfrm>
            <a:off x="14220509" y="5340689"/>
            <a:ext cx="1260000" cy="21981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Contacts</a:t>
            </a:r>
          </a:p>
        </xdr:txBody>
      </xdr:sp>
      <xdr:sp macro="" textlink="$C$15">
        <xdr:nvSpPr>
          <xdr:cNvPr id="45" name="Rectangle 44">
            <a:extLst>
              <a:ext uri="{FF2B5EF4-FFF2-40B4-BE49-F238E27FC236}">
                <a16:creationId xmlns:a16="http://schemas.microsoft.com/office/drawing/2014/main" id="{382CE5DB-A16E-6711-3B77-9191CDCBEBAD}"/>
              </a:ext>
            </a:extLst>
          </xdr:cNvPr>
          <xdr:cNvSpPr/>
        </xdr:nvSpPr>
        <xdr:spPr>
          <a:xfrm>
            <a:off x="12960509" y="5558790"/>
            <a:ext cx="1260000" cy="2232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F6B80232-D0E6-457B-AFD5-B155E801F73A}"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C$16">
        <xdr:nvSpPr>
          <xdr:cNvPr id="46" name="Rectangle 45">
            <a:extLst>
              <a:ext uri="{FF2B5EF4-FFF2-40B4-BE49-F238E27FC236}">
                <a16:creationId xmlns:a16="http://schemas.microsoft.com/office/drawing/2014/main" id="{4D65958E-6F15-5CA1-C200-3428BB44C9CC}"/>
              </a:ext>
            </a:extLst>
          </xdr:cNvPr>
          <xdr:cNvSpPr/>
        </xdr:nvSpPr>
        <xdr:spPr>
          <a:xfrm>
            <a:off x="14220509" y="5558790"/>
            <a:ext cx="1260000" cy="22362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A7FC980C-6433-42B9-8367-A6784C63B2FB}"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10</xdr:col>
      <xdr:colOff>419857</xdr:colOff>
      <xdr:row>47</xdr:row>
      <xdr:rowOff>175550</xdr:rowOff>
    </xdr:from>
    <xdr:to>
      <xdr:col>10</xdr:col>
      <xdr:colOff>434936</xdr:colOff>
      <xdr:row>55</xdr:row>
      <xdr:rowOff>732</xdr:rowOff>
    </xdr:to>
    <xdr:cxnSp macro="">
      <xdr:nvCxnSpPr>
        <xdr:cNvPr id="47" name="Straight Arrow Connector 46">
          <a:extLst>
            <a:ext uri="{FF2B5EF4-FFF2-40B4-BE49-F238E27FC236}">
              <a16:creationId xmlns:a16="http://schemas.microsoft.com/office/drawing/2014/main" id="{05420FCD-1CE6-4F20-8529-B77F1EBCAD54}"/>
            </a:ext>
          </a:extLst>
        </xdr:cNvPr>
        <xdr:cNvCxnSpPr>
          <a:stCxn id="35" idx="2"/>
        </xdr:cNvCxnSpPr>
      </xdr:nvCxnSpPr>
      <xdr:spPr>
        <a:xfrm>
          <a:off x="9647677" y="8770910"/>
          <a:ext cx="15079" cy="1288222"/>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13</xdr:col>
      <xdr:colOff>248490</xdr:colOff>
      <xdr:row>51</xdr:row>
      <xdr:rowOff>89006</xdr:rowOff>
    </xdr:from>
    <xdr:to>
      <xdr:col>16</xdr:col>
      <xdr:colOff>455111</xdr:colOff>
      <xdr:row>53</xdr:row>
      <xdr:rowOff>149998</xdr:rowOff>
    </xdr:to>
    <xdr:sp macro="" textlink="$D$15">
      <xdr:nvSpPr>
        <xdr:cNvPr id="48" name="TextBox 47">
          <a:extLst>
            <a:ext uri="{FF2B5EF4-FFF2-40B4-BE49-F238E27FC236}">
              <a16:creationId xmlns:a16="http://schemas.microsoft.com/office/drawing/2014/main" id="{6CBDCF9F-0151-4AD0-A7D3-87DE33BAE3EF}"/>
            </a:ext>
          </a:extLst>
        </xdr:cNvPr>
        <xdr:cNvSpPr txBox="1"/>
      </xdr:nvSpPr>
      <xdr:spPr>
        <a:xfrm>
          <a:off x="11305110" y="9415886"/>
          <a:ext cx="2035421" cy="426752"/>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41AEA2DD-0103-4709-B415-B6E99AD8BD89}" type="TxLink">
            <a:rPr lang="en-US" sz="900" b="0" i="0" u="none" strike="noStrike">
              <a:solidFill>
                <a:srgbClr val="000000"/>
              </a:solidFill>
              <a:latin typeface="Calibri"/>
              <a:ea typeface="Calibri"/>
              <a:cs typeface="Calibri"/>
            </a:rPr>
            <a:pPr/>
            <a:t>Cannot Comprehend = (0%)</a:t>
          </a:fld>
          <a:endParaRPr lang="en-US" sz="900"/>
        </a:p>
      </xdr:txBody>
    </xdr:sp>
    <xdr:clientData/>
  </xdr:twoCellAnchor>
  <xdr:twoCellAnchor>
    <xdr:from>
      <xdr:col>10</xdr:col>
      <xdr:colOff>401637</xdr:colOff>
      <xdr:row>41</xdr:row>
      <xdr:rowOff>8849</xdr:rowOff>
    </xdr:from>
    <xdr:to>
      <xdr:col>17</xdr:col>
      <xdr:colOff>117432</xdr:colOff>
      <xdr:row>47</xdr:row>
      <xdr:rowOff>63866</xdr:rowOff>
    </xdr:to>
    <xdr:grpSp>
      <xdr:nvGrpSpPr>
        <xdr:cNvPr id="49" name="Group 48">
          <a:extLst>
            <a:ext uri="{FF2B5EF4-FFF2-40B4-BE49-F238E27FC236}">
              <a16:creationId xmlns:a16="http://schemas.microsoft.com/office/drawing/2014/main" id="{CB534EB1-DF93-44DE-B9C7-2A7A8CBED3E5}"/>
            </a:ext>
          </a:extLst>
        </xdr:cNvPr>
        <xdr:cNvGrpSpPr/>
      </xdr:nvGrpSpPr>
      <xdr:grpSpPr>
        <a:xfrm>
          <a:off x="9631785" y="7604296"/>
          <a:ext cx="3979397" cy="1160552"/>
          <a:chOff x="9631362" y="7428824"/>
          <a:chExt cx="3982995" cy="1140867"/>
        </a:xfrm>
      </xdr:grpSpPr>
      <xdr:sp macro="" textlink="$D$11">
        <xdr:nvSpPr>
          <xdr:cNvPr id="50" name="TextBox 49">
            <a:extLst>
              <a:ext uri="{FF2B5EF4-FFF2-40B4-BE49-F238E27FC236}">
                <a16:creationId xmlns:a16="http://schemas.microsoft.com/office/drawing/2014/main" id="{7AA0F93E-823E-7EE7-C54B-AA52964729D8}"/>
              </a:ext>
            </a:extLst>
          </xdr:cNvPr>
          <xdr:cNvSpPr txBox="1"/>
        </xdr:nvSpPr>
        <xdr:spPr>
          <a:xfrm>
            <a:off x="11288522" y="7428824"/>
            <a:ext cx="2325835" cy="1140867"/>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B677E054-E9D1-4A3A-9773-85D76AC92EBA}" type="TxLink">
              <a:rPr lang="en-US" sz="900" b="0" i="0" u="none" strike="noStrike">
                <a:solidFill>
                  <a:srgbClr val="000000"/>
                </a:solidFill>
                <a:latin typeface="Calibri"/>
                <a:ea typeface="Calibri"/>
                <a:cs typeface="Calibri"/>
              </a:rPr>
              <a:pPr/>
              <a:t>Not Eligible =  0(-)
     &lt;18 Years Old =  0(-)
     On Treatment =  0(-)
     Visited clinic before HHCI =  0(-)
     TB asymptomatic =  0(-)
     Not Interested  =  0(-)
     Not fluent in Xhosa or English  =  0(-)
     &lt;18 Years Old  =  0(-)</a:t>
            </a:fld>
            <a:endParaRPr lang="en-US" sz="900"/>
          </a:p>
        </xdr:txBody>
      </xdr:sp>
      <xdr:cxnSp macro="">
        <xdr:nvCxnSpPr>
          <xdr:cNvPr id="51" name="Straight Arrow Connector 50">
            <a:extLst>
              <a:ext uri="{FF2B5EF4-FFF2-40B4-BE49-F238E27FC236}">
                <a16:creationId xmlns:a16="http://schemas.microsoft.com/office/drawing/2014/main" id="{D3107708-76A7-A568-2549-881F3072A989}"/>
              </a:ext>
            </a:extLst>
          </xdr:cNvPr>
          <xdr:cNvCxnSpPr>
            <a:stCxn id="50" idx="1"/>
          </xdr:cNvCxnSpPr>
        </xdr:nvCxnSpPr>
        <xdr:spPr>
          <a:xfrm flipH="1" flipV="1">
            <a:off x="9631362" y="8088139"/>
            <a:ext cx="1657160" cy="6036"/>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grpSp>
    <xdr:clientData/>
  </xdr:twoCellAnchor>
  <xdr:twoCellAnchor>
    <xdr:from>
      <xdr:col>12</xdr:col>
      <xdr:colOff>98407</xdr:colOff>
      <xdr:row>73</xdr:row>
      <xdr:rowOff>173355</xdr:rowOff>
    </xdr:from>
    <xdr:to>
      <xdr:col>14</xdr:col>
      <xdr:colOff>548640</xdr:colOff>
      <xdr:row>76</xdr:row>
      <xdr:rowOff>36113</xdr:rowOff>
    </xdr:to>
    <xdr:sp macro="" textlink="$D$28">
      <xdr:nvSpPr>
        <xdr:cNvPr id="52" name="Rectangle 51">
          <a:extLst>
            <a:ext uri="{FF2B5EF4-FFF2-40B4-BE49-F238E27FC236}">
              <a16:creationId xmlns:a16="http://schemas.microsoft.com/office/drawing/2014/main" id="{5D3741F3-F4F6-4506-8CEC-CDD0955D7974}"/>
            </a:ext>
          </a:extLst>
        </xdr:cNvPr>
        <xdr:cNvSpPr>
          <a:spLocks/>
        </xdr:cNvSpPr>
      </xdr:nvSpPr>
      <xdr:spPr>
        <a:xfrm>
          <a:off x="10545427" y="13523595"/>
          <a:ext cx="1669433" cy="411398"/>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fld id="{F30DD898-F133-49AC-9E5F-3466D0477DAF}" type="TxLink">
            <a:rPr lang="en-US" sz="900" b="0" i="0" u="none" strike="noStrike">
              <a:solidFill>
                <a:srgbClr val="000000"/>
              </a:solidFill>
              <a:latin typeface="Calibri"/>
              <a:ea typeface="Calibri"/>
              <a:cs typeface="Calibri"/>
            </a:rPr>
            <a:pPr algn="l"/>
            <a:t>Did not present = 0(-)</a:t>
          </a:fld>
          <a:endParaRPr lang="en-US" sz="900">
            <a:solidFill>
              <a:sysClr val="windowText" lastClr="000000"/>
            </a:solidFill>
          </a:endParaRPr>
        </a:p>
      </xdr:txBody>
    </xdr:sp>
    <xdr:clientData/>
  </xdr:twoCellAnchor>
  <xdr:twoCellAnchor>
    <xdr:from>
      <xdr:col>8</xdr:col>
      <xdr:colOff>394322</xdr:colOff>
      <xdr:row>30</xdr:row>
      <xdr:rowOff>75351</xdr:rowOff>
    </xdr:from>
    <xdr:to>
      <xdr:col>12</xdr:col>
      <xdr:colOff>446606</xdr:colOff>
      <xdr:row>42</xdr:row>
      <xdr:rowOff>59933</xdr:rowOff>
    </xdr:to>
    <xdr:grpSp>
      <xdr:nvGrpSpPr>
        <xdr:cNvPr id="53" name="Group 52">
          <a:extLst>
            <a:ext uri="{FF2B5EF4-FFF2-40B4-BE49-F238E27FC236}">
              <a16:creationId xmlns:a16="http://schemas.microsoft.com/office/drawing/2014/main" id="{8EE1A906-AE77-4EAF-B1C5-EDAED3559E17}"/>
            </a:ext>
          </a:extLst>
        </xdr:cNvPr>
        <xdr:cNvGrpSpPr/>
      </xdr:nvGrpSpPr>
      <xdr:grpSpPr>
        <a:xfrm>
          <a:off x="8415007" y="5631601"/>
          <a:ext cx="2480736" cy="2203272"/>
          <a:chOff x="8404847" y="5504623"/>
          <a:chExt cx="2490684" cy="2156300"/>
        </a:xfrm>
      </xdr:grpSpPr>
      <xdr:grpSp>
        <xdr:nvGrpSpPr>
          <xdr:cNvPr id="54" name="Group 53">
            <a:extLst>
              <a:ext uri="{FF2B5EF4-FFF2-40B4-BE49-F238E27FC236}">
                <a16:creationId xmlns:a16="http://schemas.microsoft.com/office/drawing/2014/main" id="{B04E07A4-D7C9-D8B1-A50C-E5671EAB4DB0}"/>
              </a:ext>
            </a:extLst>
          </xdr:cNvPr>
          <xdr:cNvGrpSpPr/>
        </xdr:nvGrpSpPr>
        <xdr:grpSpPr>
          <a:xfrm>
            <a:off x="8404847" y="6899172"/>
            <a:ext cx="2490684" cy="761751"/>
            <a:chOff x="12960509" y="5113227"/>
            <a:chExt cx="2520002" cy="660918"/>
          </a:xfrm>
        </xdr:grpSpPr>
        <xdr:sp macro="" textlink="">
          <xdr:nvSpPr>
            <xdr:cNvPr id="56" name="Rectangle 55">
              <a:extLst>
                <a:ext uri="{FF2B5EF4-FFF2-40B4-BE49-F238E27FC236}">
                  <a16:creationId xmlns:a16="http://schemas.microsoft.com/office/drawing/2014/main" id="{D9E3B290-3AF7-AAC8-C5FC-A30795876999}"/>
                </a:ext>
              </a:extLst>
            </xdr:cNvPr>
            <xdr:cNvSpPr>
              <a:spLocks noChangeAspect="1"/>
            </xdr:cNvSpPr>
          </xdr:nvSpPr>
          <xdr:spPr>
            <a:xfrm>
              <a:off x="12961196" y="5113227"/>
              <a:ext cx="2517419" cy="217174"/>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Households</a:t>
              </a:r>
              <a:r>
                <a:rPr lang="en-US" sz="1100" baseline="0">
                  <a:solidFill>
                    <a:sysClr val="windowText" lastClr="000000"/>
                  </a:solidFill>
                </a:rPr>
                <a:t> Visited</a:t>
              </a:r>
              <a:endParaRPr lang="en-US" sz="1100">
                <a:solidFill>
                  <a:sysClr val="windowText" lastClr="000000"/>
                </a:solidFill>
              </a:endParaRPr>
            </a:p>
          </xdr:txBody>
        </xdr:sp>
        <xdr:sp macro="" textlink="#REF!">
          <xdr:nvSpPr>
            <xdr:cNvPr id="57" name="Rectangle 56">
              <a:extLst>
                <a:ext uri="{FF2B5EF4-FFF2-40B4-BE49-F238E27FC236}">
                  <a16:creationId xmlns:a16="http://schemas.microsoft.com/office/drawing/2014/main" id="{C8E1D649-ADCA-702A-C845-D25742CDFA4E}"/>
                </a:ext>
              </a:extLst>
            </xdr:cNvPr>
            <xdr:cNvSpPr/>
          </xdr:nvSpPr>
          <xdr:spPr>
            <a:xfrm>
              <a:off x="12960510" y="5332425"/>
              <a:ext cx="1260001" cy="21409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Households Listed</a:t>
              </a:r>
            </a:p>
          </xdr:txBody>
        </xdr:sp>
        <xdr:sp macro="" textlink="#REF!">
          <xdr:nvSpPr>
            <xdr:cNvPr id="58" name="Rectangle 57">
              <a:extLst>
                <a:ext uri="{FF2B5EF4-FFF2-40B4-BE49-F238E27FC236}">
                  <a16:creationId xmlns:a16="http://schemas.microsoft.com/office/drawing/2014/main" id="{74F2E3B8-2105-1153-9D42-963A41F16957}"/>
                </a:ext>
              </a:extLst>
            </xdr:cNvPr>
            <xdr:cNvSpPr>
              <a:spLocks/>
            </xdr:cNvSpPr>
          </xdr:nvSpPr>
          <xdr:spPr>
            <a:xfrm>
              <a:off x="14220510" y="5332425"/>
              <a:ext cx="1260001" cy="21981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Contacts</a:t>
              </a:r>
              <a:r>
                <a:rPr lang="en-US" sz="1100" baseline="0">
                  <a:solidFill>
                    <a:sysClr val="windowText" lastClr="000000"/>
                  </a:solidFill>
                </a:rPr>
                <a:t> Present</a:t>
              </a:r>
              <a:endParaRPr lang="en-US" sz="1100">
                <a:solidFill>
                  <a:sysClr val="windowText" lastClr="000000"/>
                </a:solidFill>
              </a:endParaRPr>
            </a:p>
          </xdr:txBody>
        </xdr:sp>
        <xdr:sp macro="" textlink="$C$11">
          <xdr:nvSpPr>
            <xdr:cNvPr id="59" name="Rectangle 58">
              <a:extLst>
                <a:ext uri="{FF2B5EF4-FFF2-40B4-BE49-F238E27FC236}">
                  <a16:creationId xmlns:a16="http://schemas.microsoft.com/office/drawing/2014/main" id="{D5C829EF-F936-DE83-7FF7-1CBF319CDCD2}"/>
                </a:ext>
              </a:extLst>
            </xdr:cNvPr>
            <xdr:cNvSpPr/>
          </xdr:nvSpPr>
          <xdr:spPr>
            <a:xfrm>
              <a:off x="12960509" y="5550525"/>
              <a:ext cx="1260000" cy="2232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0CF1E68-BD71-4A7A-95D7-9F21A00B9E4C}"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C$12">
          <xdr:nvSpPr>
            <xdr:cNvPr id="60" name="Rectangle 59">
              <a:extLst>
                <a:ext uri="{FF2B5EF4-FFF2-40B4-BE49-F238E27FC236}">
                  <a16:creationId xmlns:a16="http://schemas.microsoft.com/office/drawing/2014/main" id="{47540637-758B-8B2F-DA94-8F9A22BD81D9}"/>
                </a:ext>
              </a:extLst>
            </xdr:cNvPr>
            <xdr:cNvSpPr/>
          </xdr:nvSpPr>
          <xdr:spPr>
            <a:xfrm>
              <a:off x="14220509" y="5550525"/>
              <a:ext cx="1260000" cy="22362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B4A57806-1D4B-4CC3-A757-5F594E000838}"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xnSp macro="">
        <xdr:nvCxnSpPr>
          <xdr:cNvPr id="55" name="Straight Arrow Connector 54">
            <a:extLst>
              <a:ext uri="{FF2B5EF4-FFF2-40B4-BE49-F238E27FC236}">
                <a16:creationId xmlns:a16="http://schemas.microsoft.com/office/drawing/2014/main" id="{503C0E9F-78F7-DC43-DA63-2BD24AD191C7}"/>
              </a:ext>
            </a:extLst>
          </xdr:cNvPr>
          <xdr:cNvCxnSpPr>
            <a:stCxn id="73" idx="2"/>
            <a:endCxn id="56" idx="0"/>
          </xdr:cNvCxnSpPr>
        </xdr:nvCxnSpPr>
        <xdr:spPr>
          <a:xfrm>
            <a:off x="9647332" y="5504623"/>
            <a:ext cx="2260" cy="139454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grpSp>
    <xdr:clientData/>
  </xdr:twoCellAnchor>
  <xdr:twoCellAnchor>
    <xdr:from>
      <xdr:col>6</xdr:col>
      <xdr:colOff>95694</xdr:colOff>
      <xdr:row>34</xdr:row>
      <xdr:rowOff>127093</xdr:rowOff>
    </xdr:from>
    <xdr:to>
      <xdr:col>10</xdr:col>
      <xdr:colOff>397072</xdr:colOff>
      <xdr:row>36</xdr:row>
      <xdr:rowOff>92249</xdr:rowOff>
    </xdr:to>
    <xdr:grpSp>
      <xdr:nvGrpSpPr>
        <xdr:cNvPr id="61" name="Group 60">
          <a:extLst>
            <a:ext uri="{FF2B5EF4-FFF2-40B4-BE49-F238E27FC236}">
              <a16:creationId xmlns:a16="http://schemas.microsoft.com/office/drawing/2014/main" id="{FDD97DBB-17B8-4D6F-8A13-0B0EBD9192F7}"/>
            </a:ext>
          </a:extLst>
        </xdr:cNvPr>
        <xdr:cNvGrpSpPr/>
      </xdr:nvGrpSpPr>
      <xdr:grpSpPr>
        <a:xfrm>
          <a:off x="5586398" y="6427986"/>
          <a:ext cx="4048442" cy="335573"/>
          <a:chOff x="5591619" y="6280243"/>
          <a:chExt cx="4035178" cy="327106"/>
        </a:xfrm>
      </xdr:grpSpPr>
      <xdr:sp macro="" textlink="$D$9">
        <xdr:nvSpPr>
          <xdr:cNvPr id="62" name="TextBox 61">
            <a:extLst>
              <a:ext uri="{FF2B5EF4-FFF2-40B4-BE49-F238E27FC236}">
                <a16:creationId xmlns:a16="http://schemas.microsoft.com/office/drawing/2014/main" id="{EC7A230D-649D-E6F5-9D5E-844A64084CC9}"/>
              </a:ext>
            </a:extLst>
          </xdr:cNvPr>
          <xdr:cNvSpPr txBox="1"/>
        </xdr:nvSpPr>
        <xdr:spPr>
          <a:xfrm>
            <a:off x="5591619" y="6280243"/>
            <a:ext cx="2401025" cy="327106"/>
          </a:xfrm>
          <a:prstGeom prst="rect">
            <a:avLst/>
          </a:prstGeom>
          <a:solidFill>
            <a:sysClr val="window" lastClr="FFFFFF"/>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pPr rtl="0" eaLnBrk="1" latinLnBrk="0" hangingPunct="1"/>
            <a:fld id="{A7F45EE3-30B3-4E0C-934F-EE215B4F5F25}" type="TxLink">
              <a:rPr lang="en-US" sz="1000" b="0" i="0" u="none" strike="noStrike">
                <a:solidFill>
                  <a:srgbClr val="000000"/>
                </a:solidFill>
                <a:effectLst/>
                <a:latin typeface="Calibri"/>
                <a:ea typeface="Calibri"/>
                <a:cs typeface="Calibri"/>
              </a:rPr>
              <a:pPr rtl="0" eaLnBrk="1" latinLnBrk="0" hangingPunct="1"/>
              <a:t>Pending Household Visits = 0(-)</a:t>
            </a:fld>
            <a:endParaRPr lang="en-US">
              <a:effectLst/>
            </a:endParaRPr>
          </a:p>
        </xdr:txBody>
      </xdr:sp>
      <xdr:cxnSp macro="">
        <xdr:nvCxnSpPr>
          <xdr:cNvPr id="63" name="Straight Arrow Connector 62">
            <a:extLst>
              <a:ext uri="{FF2B5EF4-FFF2-40B4-BE49-F238E27FC236}">
                <a16:creationId xmlns:a16="http://schemas.microsoft.com/office/drawing/2014/main" id="{4BA08B11-E165-F8A7-0A3A-F8D198D4158A}"/>
              </a:ext>
            </a:extLst>
          </xdr:cNvPr>
          <xdr:cNvCxnSpPr>
            <a:endCxn id="62" idx="3"/>
          </xdr:cNvCxnSpPr>
        </xdr:nvCxnSpPr>
        <xdr:spPr>
          <a:xfrm flipH="1">
            <a:off x="7988837" y="6430064"/>
            <a:ext cx="1637960" cy="707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grpSp>
    <xdr:clientData/>
  </xdr:twoCellAnchor>
  <xdr:twoCellAnchor>
    <xdr:from>
      <xdr:col>21</xdr:col>
      <xdr:colOff>20957</xdr:colOff>
      <xdr:row>66</xdr:row>
      <xdr:rowOff>72390</xdr:rowOff>
    </xdr:from>
    <xdr:to>
      <xdr:col>23</xdr:col>
      <xdr:colOff>511250</xdr:colOff>
      <xdr:row>68</xdr:row>
      <xdr:rowOff>140970</xdr:rowOff>
    </xdr:to>
    <xdr:sp macro="" textlink="$D$26">
      <xdr:nvSpPr>
        <xdr:cNvPr id="64" name="TextBox 63">
          <a:extLst>
            <a:ext uri="{FF2B5EF4-FFF2-40B4-BE49-F238E27FC236}">
              <a16:creationId xmlns:a16="http://schemas.microsoft.com/office/drawing/2014/main" id="{84F518F2-80CF-4E69-B20F-D47E08F1E5CD}"/>
            </a:ext>
          </a:extLst>
        </xdr:cNvPr>
        <xdr:cNvSpPr txBox="1"/>
      </xdr:nvSpPr>
      <xdr:spPr>
        <a:xfrm>
          <a:off x="15954377" y="12142470"/>
          <a:ext cx="1709493" cy="434340"/>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381A6322-20C1-4C67-A34D-1C27CB5E11D8}" type="TxLink">
            <a:rPr lang="en-US" sz="1000" b="0" i="0" u="none" strike="noStrike">
              <a:solidFill>
                <a:srgbClr val="000000"/>
              </a:solidFill>
              <a:latin typeface="Calibri"/>
              <a:ea typeface="Calibri"/>
              <a:cs typeface="Calibri"/>
            </a:rPr>
            <a:pPr/>
            <a:t>Not Outcome Yet = 0(-)</a:t>
          </a:fld>
          <a:endParaRPr lang="en-US" sz="1000"/>
        </a:p>
      </xdr:txBody>
    </xdr:sp>
    <xdr:clientData/>
  </xdr:twoCellAnchor>
  <xdr:twoCellAnchor>
    <xdr:from>
      <xdr:col>11</xdr:col>
      <xdr:colOff>209550</xdr:colOff>
      <xdr:row>75</xdr:row>
      <xdr:rowOff>19962</xdr:rowOff>
    </xdr:from>
    <xdr:to>
      <xdr:col>12</xdr:col>
      <xdr:colOff>94597</xdr:colOff>
      <xdr:row>75</xdr:row>
      <xdr:rowOff>19962</xdr:rowOff>
    </xdr:to>
    <xdr:cxnSp macro="">
      <xdr:nvCxnSpPr>
        <xdr:cNvPr id="65" name="Straight Arrow Connector 64">
          <a:extLst>
            <a:ext uri="{FF2B5EF4-FFF2-40B4-BE49-F238E27FC236}">
              <a16:creationId xmlns:a16="http://schemas.microsoft.com/office/drawing/2014/main" id="{2CAAA7B3-ED8A-4DB4-87E9-CBDA0E784CB4}"/>
            </a:ext>
          </a:extLst>
        </xdr:cNvPr>
        <xdr:cNvCxnSpPr>
          <a:cxnSpLocks/>
          <a:stCxn id="52" idx="1"/>
        </xdr:cNvCxnSpPr>
      </xdr:nvCxnSpPr>
      <xdr:spPr>
        <a:xfrm flipH="1">
          <a:off x="10046970" y="13735962"/>
          <a:ext cx="494647" cy="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17</xdr:col>
      <xdr:colOff>211455</xdr:colOff>
      <xdr:row>67</xdr:row>
      <xdr:rowOff>106680</xdr:rowOff>
    </xdr:from>
    <xdr:to>
      <xdr:col>21</xdr:col>
      <xdr:colOff>17147</xdr:colOff>
      <xdr:row>67</xdr:row>
      <xdr:rowOff>106680</xdr:rowOff>
    </xdr:to>
    <xdr:cxnSp macro="">
      <xdr:nvCxnSpPr>
        <xdr:cNvPr id="66" name="Straight Arrow Connector 65">
          <a:extLst>
            <a:ext uri="{FF2B5EF4-FFF2-40B4-BE49-F238E27FC236}">
              <a16:creationId xmlns:a16="http://schemas.microsoft.com/office/drawing/2014/main" id="{14B3A801-7AF8-4C7B-B69E-222EE323EAA3}"/>
            </a:ext>
          </a:extLst>
        </xdr:cNvPr>
        <xdr:cNvCxnSpPr>
          <a:stCxn id="64" idx="1"/>
        </xdr:cNvCxnSpPr>
      </xdr:nvCxnSpPr>
      <xdr:spPr>
        <a:xfrm flipH="1" flipV="1">
          <a:off x="13706475" y="12359640"/>
          <a:ext cx="2244092" cy="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8</xdr:col>
      <xdr:colOff>267101</xdr:colOff>
      <xdr:row>22</xdr:row>
      <xdr:rowOff>170426</xdr:rowOff>
    </xdr:from>
    <xdr:to>
      <xdr:col>16</xdr:col>
      <xdr:colOff>518155</xdr:colOff>
      <xdr:row>33</xdr:row>
      <xdr:rowOff>174996</xdr:rowOff>
    </xdr:to>
    <xdr:grpSp>
      <xdr:nvGrpSpPr>
        <xdr:cNvPr id="178" name="Group 177">
          <a:extLst>
            <a:ext uri="{FF2B5EF4-FFF2-40B4-BE49-F238E27FC236}">
              <a16:creationId xmlns:a16="http://schemas.microsoft.com/office/drawing/2014/main" id="{E2FC9C9E-7496-96E5-A585-EB0690C5E236}"/>
            </a:ext>
          </a:extLst>
        </xdr:cNvPr>
        <xdr:cNvGrpSpPr/>
      </xdr:nvGrpSpPr>
      <xdr:grpSpPr>
        <a:xfrm>
          <a:off x="8283976" y="4248819"/>
          <a:ext cx="5115577" cy="2034242"/>
          <a:chOff x="8249793" y="3975008"/>
          <a:chExt cx="5149977" cy="2231571"/>
        </a:xfrm>
      </xdr:grpSpPr>
      <xdr:cxnSp macro="">
        <xdr:nvCxnSpPr>
          <xdr:cNvPr id="68" name="Straight Arrow Connector 61">
            <a:extLst>
              <a:ext uri="{FF2B5EF4-FFF2-40B4-BE49-F238E27FC236}">
                <a16:creationId xmlns:a16="http://schemas.microsoft.com/office/drawing/2014/main" id="{AEC27E92-5B70-AC63-28F9-9DFF8DCE60EF}"/>
              </a:ext>
            </a:extLst>
          </xdr:cNvPr>
          <xdr:cNvCxnSpPr>
            <a:stCxn id="24" idx="2"/>
            <a:endCxn id="73" idx="0"/>
          </xdr:cNvCxnSpPr>
        </xdr:nvCxnSpPr>
        <xdr:spPr>
          <a:xfrm rot="16200000" flipH="1">
            <a:off x="8309142" y="3915659"/>
            <a:ext cx="1276936" cy="1395633"/>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cxnSp macro="">
        <xdr:nvCxnSpPr>
          <xdr:cNvPr id="69" name="Straight Arrow Connector 62">
            <a:extLst>
              <a:ext uri="{FF2B5EF4-FFF2-40B4-BE49-F238E27FC236}">
                <a16:creationId xmlns:a16="http://schemas.microsoft.com/office/drawing/2014/main" id="{E3DDBEC4-19DA-C9FA-4565-EB3C15C6AA08}"/>
              </a:ext>
            </a:extLst>
          </xdr:cNvPr>
          <xdr:cNvCxnSpPr>
            <a:stCxn id="27" idx="2"/>
            <a:endCxn id="73" idx="0"/>
          </xdr:cNvCxnSpPr>
        </xdr:nvCxnSpPr>
        <xdr:spPr>
          <a:xfrm rot="5400000">
            <a:off x="9737786" y="3892860"/>
            <a:ext cx="1266726" cy="1451442"/>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grpSp>
        <xdr:nvGrpSpPr>
          <xdr:cNvPr id="70" name="Group 69">
            <a:extLst>
              <a:ext uri="{FF2B5EF4-FFF2-40B4-BE49-F238E27FC236}">
                <a16:creationId xmlns:a16="http://schemas.microsoft.com/office/drawing/2014/main" id="{04F493F8-5E0F-9907-23C4-F4883A84C2E4}"/>
              </a:ext>
            </a:extLst>
          </xdr:cNvPr>
          <xdr:cNvGrpSpPr/>
        </xdr:nvGrpSpPr>
        <xdr:grpSpPr>
          <a:xfrm>
            <a:off x="8406674" y="5251944"/>
            <a:ext cx="2477506" cy="954635"/>
            <a:chOff x="12960509" y="5116830"/>
            <a:chExt cx="2520000" cy="665580"/>
          </a:xfrm>
        </xdr:grpSpPr>
        <xdr:sp macro="" textlink="">
          <xdr:nvSpPr>
            <xdr:cNvPr id="73" name="Rectangle 72">
              <a:extLst>
                <a:ext uri="{FF2B5EF4-FFF2-40B4-BE49-F238E27FC236}">
                  <a16:creationId xmlns:a16="http://schemas.microsoft.com/office/drawing/2014/main" id="{D139C968-41F9-8A75-B893-E6E795A26401}"/>
                </a:ext>
              </a:extLst>
            </xdr:cNvPr>
            <xdr:cNvSpPr>
              <a:spLocks noChangeAspect="1"/>
            </xdr:cNvSpPr>
          </xdr:nvSpPr>
          <xdr:spPr>
            <a:xfrm>
              <a:off x="12960509" y="5116830"/>
              <a:ext cx="2520000" cy="2160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Households and Contacts listed</a:t>
              </a:r>
            </a:p>
          </xdr:txBody>
        </xdr:sp>
        <xdr:sp macro="" textlink="#REF!">
          <xdr:nvSpPr>
            <xdr:cNvPr id="74" name="Rectangle 73">
              <a:extLst>
                <a:ext uri="{FF2B5EF4-FFF2-40B4-BE49-F238E27FC236}">
                  <a16:creationId xmlns:a16="http://schemas.microsoft.com/office/drawing/2014/main" id="{317A2A33-AC14-0436-68A3-D882773960BE}"/>
                </a:ext>
              </a:extLst>
            </xdr:cNvPr>
            <xdr:cNvSpPr/>
          </xdr:nvSpPr>
          <xdr:spPr>
            <a:xfrm>
              <a:off x="12960510" y="5340689"/>
              <a:ext cx="1260000" cy="21409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HH Listed</a:t>
              </a:r>
            </a:p>
          </xdr:txBody>
        </xdr:sp>
        <xdr:sp macro="" textlink="#REF!">
          <xdr:nvSpPr>
            <xdr:cNvPr id="75" name="Rectangle 74">
              <a:extLst>
                <a:ext uri="{FF2B5EF4-FFF2-40B4-BE49-F238E27FC236}">
                  <a16:creationId xmlns:a16="http://schemas.microsoft.com/office/drawing/2014/main" id="{96257F6D-F05E-BC7A-D550-68E6C13647C6}"/>
                </a:ext>
              </a:extLst>
            </xdr:cNvPr>
            <xdr:cNvSpPr>
              <a:spLocks/>
            </xdr:cNvSpPr>
          </xdr:nvSpPr>
          <xdr:spPr>
            <a:xfrm>
              <a:off x="14220509" y="5340689"/>
              <a:ext cx="1260000" cy="21981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HHC</a:t>
              </a:r>
              <a:r>
                <a:rPr lang="en-US" sz="1100" baseline="0">
                  <a:solidFill>
                    <a:sysClr val="windowText" lastClr="000000"/>
                  </a:solidFill>
                </a:rPr>
                <a:t> Listed*</a:t>
              </a:r>
              <a:endParaRPr lang="en-US" sz="1100">
                <a:solidFill>
                  <a:sysClr val="windowText" lastClr="000000"/>
                </a:solidFill>
              </a:endParaRPr>
            </a:p>
          </xdr:txBody>
        </xdr:sp>
        <xdr:sp macro="" textlink="$C$9">
          <xdr:nvSpPr>
            <xdr:cNvPr id="76" name="Rectangle 75">
              <a:extLst>
                <a:ext uri="{FF2B5EF4-FFF2-40B4-BE49-F238E27FC236}">
                  <a16:creationId xmlns:a16="http://schemas.microsoft.com/office/drawing/2014/main" id="{CCF68B1E-FE77-077E-0ACB-02E3331035E1}"/>
                </a:ext>
              </a:extLst>
            </xdr:cNvPr>
            <xdr:cNvSpPr/>
          </xdr:nvSpPr>
          <xdr:spPr>
            <a:xfrm>
              <a:off x="12960509" y="5558790"/>
              <a:ext cx="1260000" cy="2232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6577551-EE15-49B4-B0C9-F9F12D833CC9}"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C$10">
          <xdr:nvSpPr>
            <xdr:cNvPr id="77" name="Rectangle 76">
              <a:extLst>
                <a:ext uri="{FF2B5EF4-FFF2-40B4-BE49-F238E27FC236}">
                  <a16:creationId xmlns:a16="http://schemas.microsoft.com/office/drawing/2014/main" id="{C427DCBF-E776-C46E-227E-3B3621D908CA}"/>
                </a:ext>
              </a:extLst>
            </xdr:cNvPr>
            <xdr:cNvSpPr/>
          </xdr:nvSpPr>
          <xdr:spPr>
            <a:xfrm>
              <a:off x="14220509" y="5558790"/>
              <a:ext cx="1260000" cy="22362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690F794-2C6B-4ECF-9532-4A82C2873346}"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sp macro="" textlink="$D$10">
        <xdr:nvSpPr>
          <xdr:cNvPr id="71" name="TextBox 70">
            <a:extLst>
              <a:ext uri="{FF2B5EF4-FFF2-40B4-BE49-F238E27FC236}">
                <a16:creationId xmlns:a16="http://schemas.microsoft.com/office/drawing/2014/main" id="{1F51F8B6-6B4A-C1B6-224D-5613749B420A}"/>
              </a:ext>
            </a:extLst>
          </xdr:cNvPr>
          <xdr:cNvSpPr txBox="1"/>
        </xdr:nvSpPr>
        <xdr:spPr>
          <a:xfrm>
            <a:off x="11712736" y="5359758"/>
            <a:ext cx="1687034" cy="731302"/>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9368148B-AFE9-443D-927E-8D65377B10B6}" type="TxLink">
              <a:rPr lang="en-US" sz="900" b="0" i="0" u="none" strike="noStrike">
                <a:solidFill>
                  <a:srgbClr val="000000"/>
                </a:solidFill>
                <a:latin typeface="Calibri"/>
                <a:ea typeface="Calibri"/>
                <a:cs typeface="Calibri"/>
              </a:rPr>
              <a:pPr/>
              <a:t>HHCs listed at:
Clinic = 0(-)
Household = 0(-)
</a:t>
            </a:fld>
            <a:endParaRPr lang="en-US" sz="900"/>
          </a:p>
        </xdr:txBody>
      </xdr:sp>
      <xdr:cxnSp macro="">
        <xdr:nvCxnSpPr>
          <xdr:cNvPr id="72" name="Straight Arrow Connector 71">
            <a:extLst>
              <a:ext uri="{FF2B5EF4-FFF2-40B4-BE49-F238E27FC236}">
                <a16:creationId xmlns:a16="http://schemas.microsoft.com/office/drawing/2014/main" id="{32D287F7-72BC-4C0B-072C-EFFE94705723}"/>
              </a:ext>
            </a:extLst>
          </xdr:cNvPr>
          <xdr:cNvCxnSpPr>
            <a:stCxn id="75" idx="3"/>
            <a:endCxn id="71" idx="1"/>
          </xdr:cNvCxnSpPr>
        </xdr:nvCxnSpPr>
        <xdr:spPr>
          <a:xfrm flipV="1">
            <a:off x="10884180" y="5725409"/>
            <a:ext cx="828556" cy="525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grpSp>
    <xdr:clientData/>
  </xdr:twoCellAnchor>
  <xdr:twoCellAnchor>
    <xdr:from>
      <xdr:col>6</xdr:col>
      <xdr:colOff>1183907</xdr:colOff>
      <xdr:row>58</xdr:row>
      <xdr:rowOff>172487</xdr:rowOff>
    </xdr:from>
    <xdr:to>
      <xdr:col>11</xdr:col>
      <xdr:colOff>417454</xdr:colOff>
      <xdr:row>63</xdr:row>
      <xdr:rowOff>145145</xdr:rowOff>
    </xdr:to>
    <xdr:cxnSp macro="">
      <xdr:nvCxnSpPr>
        <xdr:cNvPr id="78" name="Straight Arrow Connector 118">
          <a:extLst>
            <a:ext uri="{FF2B5EF4-FFF2-40B4-BE49-F238E27FC236}">
              <a16:creationId xmlns:a16="http://schemas.microsoft.com/office/drawing/2014/main" id="{3C039911-7F95-4FD0-B95D-4D3DE4BF4E2C}"/>
            </a:ext>
          </a:extLst>
        </xdr:cNvPr>
        <xdr:cNvCxnSpPr>
          <a:endCxn id="80" idx="0"/>
        </xdr:cNvCxnSpPr>
      </xdr:nvCxnSpPr>
      <xdr:spPr>
        <a:xfrm rot="5400000">
          <a:off x="8022872" y="9434582"/>
          <a:ext cx="887058" cy="3576947"/>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5</xdr:col>
      <xdr:colOff>195452</xdr:colOff>
      <xdr:row>63</xdr:row>
      <xdr:rowOff>141275</xdr:rowOff>
    </xdr:from>
    <xdr:to>
      <xdr:col>7</xdr:col>
      <xdr:colOff>229263</xdr:colOff>
      <xdr:row>66</xdr:row>
      <xdr:rowOff>36691</xdr:rowOff>
    </xdr:to>
    <xdr:grpSp>
      <xdr:nvGrpSpPr>
        <xdr:cNvPr id="79" name="Group 78">
          <a:extLst>
            <a:ext uri="{FF2B5EF4-FFF2-40B4-BE49-F238E27FC236}">
              <a16:creationId xmlns:a16="http://schemas.microsoft.com/office/drawing/2014/main" id="{3DA995CB-F4A8-49A9-8EA9-D13A7C99F713}"/>
            </a:ext>
          </a:extLst>
        </xdr:cNvPr>
        <xdr:cNvGrpSpPr/>
      </xdr:nvGrpSpPr>
      <xdr:grpSpPr>
        <a:xfrm>
          <a:off x="5436107" y="11807495"/>
          <a:ext cx="2501350" cy="452946"/>
          <a:chOff x="5487612" y="10158055"/>
          <a:chExt cx="2509659" cy="429563"/>
        </a:xfrm>
      </xdr:grpSpPr>
      <xdr:sp macro="" textlink="">
        <xdr:nvSpPr>
          <xdr:cNvPr id="80" name="Rectangle 79">
            <a:extLst>
              <a:ext uri="{FF2B5EF4-FFF2-40B4-BE49-F238E27FC236}">
                <a16:creationId xmlns:a16="http://schemas.microsoft.com/office/drawing/2014/main" id="{D3F29F12-D14D-843D-EA85-8089A5D4AD97}"/>
              </a:ext>
            </a:extLst>
          </xdr:cNvPr>
          <xdr:cNvSpPr>
            <a:spLocks/>
          </xdr:cNvSpPr>
        </xdr:nvSpPr>
        <xdr:spPr>
          <a:xfrm>
            <a:off x="5487612" y="10158055"/>
            <a:ext cx="2509659" cy="214518"/>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aseline="0">
                <a:solidFill>
                  <a:sysClr val="windowText" lastClr="000000"/>
                </a:solidFill>
              </a:rPr>
              <a:t>Referrals still within 30 Days</a:t>
            </a:r>
          </a:p>
        </xdr:txBody>
      </xdr:sp>
      <xdr:sp macro="" textlink="$C$17">
        <xdr:nvSpPr>
          <xdr:cNvPr id="81" name="Rectangle 80">
            <a:extLst>
              <a:ext uri="{FF2B5EF4-FFF2-40B4-BE49-F238E27FC236}">
                <a16:creationId xmlns:a16="http://schemas.microsoft.com/office/drawing/2014/main" id="{3687B3AA-E7B3-F4CA-0ABC-3376C68DAF19}"/>
              </a:ext>
            </a:extLst>
          </xdr:cNvPr>
          <xdr:cNvSpPr/>
        </xdr:nvSpPr>
        <xdr:spPr>
          <a:xfrm>
            <a:off x="5491735" y="10368538"/>
            <a:ext cx="2501523" cy="21908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F6419FDC-81B4-4C54-AC31-2219B19B0AF6}"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15</xdr:col>
      <xdr:colOff>184071</xdr:colOff>
      <xdr:row>63</xdr:row>
      <xdr:rowOff>141275</xdr:rowOff>
    </xdr:from>
    <xdr:to>
      <xdr:col>19</xdr:col>
      <xdr:colOff>271587</xdr:colOff>
      <xdr:row>66</xdr:row>
      <xdr:rowOff>34191</xdr:rowOff>
    </xdr:to>
    <xdr:grpSp>
      <xdr:nvGrpSpPr>
        <xdr:cNvPr id="82" name="Group 81">
          <a:extLst>
            <a:ext uri="{FF2B5EF4-FFF2-40B4-BE49-F238E27FC236}">
              <a16:creationId xmlns:a16="http://schemas.microsoft.com/office/drawing/2014/main" id="{CDBD2011-7BED-43AB-B01A-6A80BBC79022}"/>
            </a:ext>
          </a:extLst>
        </xdr:cNvPr>
        <xdr:cNvGrpSpPr/>
      </xdr:nvGrpSpPr>
      <xdr:grpSpPr>
        <a:xfrm>
          <a:off x="12458833" y="11807495"/>
          <a:ext cx="2525492" cy="448541"/>
          <a:chOff x="12515278" y="10147857"/>
          <a:chExt cx="2532878" cy="442341"/>
        </a:xfrm>
      </xdr:grpSpPr>
      <xdr:sp macro="" textlink="">
        <xdr:nvSpPr>
          <xdr:cNvPr id="83" name="Rectangle 82">
            <a:extLst>
              <a:ext uri="{FF2B5EF4-FFF2-40B4-BE49-F238E27FC236}">
                <a16:creationId xmlns:a16="http://schemas.microsoft.com/office/drawing/2014/main" id="{B9F3386F-104F-2473-C8A8-EAF124293830}"/>
              </a:ext>
            </a:extLst>
          </xdr:cNvPr>
          <xdr:cNvSpPr>
            <a:spLocks/>
          </xdr:cNvSpPr>
        </xdr:nvSpPr>
        <xdr:spPr>
          <a:xfrm>
            <a:off x="12515278" y="10147857"/>
            <a:ext cx="2532878" cy="260338"/>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aseline="0">
                <a:solidFill>
                  <a:sysClr val="windowText" lastClr="000000"/>
                </a:solidFill>
              </a:rPr>
              <a:t>Referrals over 30 Days</a:t>
            </a:r>
          </a:p>
        </xdr:txBody>
      </xdr:sp>
      <xdr:sp macro="" textlink="$C$26">
        <xdr:nvSpPr>
          <xdr:cNvPr id="84" name="Rectangle 83">
            <a:extLst>
              <a:ext uri="{FF2B5EF4-FFF2-40B4-BE49-F238E27FC236}">
                <a16:creationId xmlns:a16="http://schemas.microsoft.com/office/drawing/2014/main" id="{7A15DA2D-207F-3454-641F-B1C7C28B18B0}"/>
              </a:ext>
            </a:extLst>
          </xdr:cNvPr>
          <xdr:cNvSpPr/>
        </xdr:nvSpPr>
        <xdr:spPr>
          <a:xfrm>
            <a:off x="12517175" y="10375730"/>
            <a:ext cx="2525322" cy="214468"/>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36C4C6F9-D451-4AC4-A8CE-B637DC57C6EA}"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11</xdr:col>
      <xdr:colOff>417454</xdr:colOff>
      <xdr:row>58</xdr:row>
      <xdr:rowOff>172484</xdr:rowOff>
    </xdr:from>
    <xdr:to>
      <xdr:col>17</xdr:col>
      <xdr:colOff>224018</xdr:colOff>
      <xdr:row>63</xdr:row>
      <xdr:rowOff>145142</xdr:rowOff>
    </xdr:to>
    <xdr:cxnSp macro="">
      <xdr:nvCxnSpPr>
        <xdr:cNvPr id="85" name="Straight Arrow Connector 118">
          <a:extLst>
            <a:ext uri="{FF2B5EF4-FFF2-40B4-BE49-F238E27FC236}">
              <a16:creationId xmlns:a16="http://schemas.microsoft.com/office/drawing/2014/main" id="{ABDC587E-2DF2-43E6-84A0-2B7DB83FB111}"/>
            </a:ext>
          </a:extLst>
        </xdr:cNvPr>
        <xdr:cNvCxnSpPr/>
      </xdr:nvCxnSpPr>
      <xdr:spPr>
        <a:xfrm rot="16200000" flipH="1">
          <a:off x="11543427" y="9490971"/>
          <a:ext cx="887058" cy="3464164"/>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11</xdr:col>
      <xdr:colOff>218430</xdr:colOff>
      <xdr:row>82</xdr:row>
      <xdr:rowOff>2824</xdr:rowOff>
    </xdr:from>
    <xdr:to>
      <xdr:col>11</xdr:col>
      <xdr:colOff>224679</xdr:colOff>
      <xdr:row>85</xdr:row>
      <xdr:rowOff>78362</xdr:rowOff>
    </xdr:to>
    <xdr:cxnSp macro="">
      <xdr:nvCxnSpPr>
        <xdr:cNvPr id="86" name="Straight Arrow Connector 85">
          <a:extLst>
            <a:ext uri="{FF2B5EF4-FFF2-40B4-BE49-F238E27FC236}">
              <a16:creationId xmlns:a16="http://schemas.microsoft.com/office/drawing/2014/main" id="{34CF5CF6-55D6-4BD8-AA53-4AD77D5C4B0F}"/>
            </a:ext>
          </a:extLst>
        </xdr:cNvPr>
        <xdr:cNvCxnSpPr>
          <a:stCxn id="124" idx="2"/>
          <a:endCxn id="140" idx="0"/>
        </xdr:cNvCxnSpPr>
      </xdr:nvCxnSpPr>
      <xdr:spPr>
        <a:xfrm>
          <a:off x="10055850" y="14998984"/>
          <a:ext cx="6249" cy="624178"/>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6</xdr:col>
      <xdr:colOff>1179003</xdr:colOff>
      <xdr:row>79</xdr:row>
      <xdr:rowOff>105186</xdr:rowOff>
    </xdr:from>
    <xdr:to>
      <xdr:col>6</xdr:col>
      <xdr:colOff>1192374</xdr:colOff>
      <xdr:row>85</xdr:row>
      <xdr:rowOff>51581</xdr:rowOff>
    </xdr:to>
    <xdr:cxnSp macro="">
      <xdr:nvCxnSpPr>
        <xdr:cNvPr id="87" name="Straight Arrow Connector 86">
          <a:extLst>
            <a:ext uri="{FF2B5EF4-FFF2-40B4-BE49-F238E27FC236}">
              <a16:creationId xmlns:a16="http://schemas.microsoft.com/office/drawing/2014/main" id="{7D98E60F-F5EB-4349-A373-3A302B10C51D}"/>
            </a:ext>
          </a:extLst>
        </xdr:cNvPr>
        <xdr:cNvCxnSpPr>
          <a:stCxn id="112" idx="2"/>
          <a:endCxn id="93" idx="0"/>
        </xdr:cNvCxnSpPr>
      </xdr:nvCxnSpPr>
      <xdr:spPr>
        <a:xfrm flipH="1">
          <a:off x="6673023" y="14552706"/>
          <a:ext cx="13371" cy="1043675"/>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22</xdr:col>
      <xdr:colOff>37103</xdr:colOff>
      <xdr:row>87</xdr:row>
      <xdr:rowOff>117407</xdr:rowOff>
    </xdr:from>
    <xdr:to>
      <xdr:col>23</xdr:col>
      <xdr:colOff>516891</xdr:colOff>
      <xdr:row>88</xdr:row>
      <xdr:rowOff>150527</xdr:rowOff>
    </xdr:to>
    <xdr:sp macro="" textlink="#REF!">
      <xdr:nvSpPr>
        <xdr:cNvPr id="88" name="Rectangle 87">
          <a:extLst>
            <a:ext uri="{FF2B5EF4-FFF2-40B4-BE49-F238E27FC236}">
              <a16:creationId xmlns:a16="http://schemas.microsoft.com/office/drawing/2014/main" id="{BC7537C8-278B-49E9-84B4-303EB69F7427}"/>
            </a:ext>
          </a:extLst>
        </xdr:cNvPr>
        <xdr:cNvSpPr>
          <a:spLocks/>
        </xdr:cNvSpPr>
      </xdr:nvSpPr>
      <xdr:spPr>
        <a:xfrm>
          <a:off x="16580123" y="16027967"/>
          <a:ext cx="1089388"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Negative</a:t>
          </a:r>
        </a:p>
      </xdr:txBody>
    </xdr:sp>
    <xdr:clientData/>
  </xdr:twoCellAnchor>
  <xdr:twoCellAnchor>
    <xdr:from>
      <xdr:col>17</xdr:col>
      <xdr:colOff>211986</xdr:colOff>
      <xdr:row>78</xdr:row>
      <xdr:rowOff>79692</xdr:rowOff>
    </xdr:from>
    <xdr:to>
      <xdr:col>17</xdr:col>
      <xdr:colOff>217637</xdr:colOff>
      <xdr:row>85</xdr:row>
      <xdr:rowOff>45137</xdr:rowOff>
    </xdr:to>
    <xdr:cxnSp macro="">
      <xdr:nvCxnSpPr>
        <xdr:cNvPr id="89" name="Straight Arrow Connector 88">
          <a:extLst>
            <a:ext uri="{FF2B5EF4-FFF2-40B4-BE49-F238E27FC236}">
              <a16:creationId xmlns:a16="http://schemas.microsoft.com/office/drawing/2014/main" id="{C914EAF0-36D7-46E6-9DC5-E92850ABE182}"/>
            </a:ext>
          </a:extLst>
        </xdr:cNvPr>
        <xdr:cNvCxnSpPr>
          <a:stCxn id="130" idx="2"/>
          <a:endCxn id="148" idx="0"/>
        </xdr:cNvCxnSpPr>
      </xdr:nvCxnSpPr>
      <xdr:spPr>
        <a:xfrm flipH="1">
          <a:off x="13707006" y="14344332"/>
          <a:ext cx="5651" cy="1245605"/>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22</xdr:col>
      <xdr:colOff>574852</xdr:colOff>
      <xdr:row>78</xdr:row>
      <xdr:rowOff>92299</xdr:rowOff>
    </xdr:from>
    <xdr:to>
      <xdr:col>22</xdr:col>
      <xdr:colOff>577881</xdr:colOff>
      <xdr:row>85</xdr:row>
      <xdr:rowOff>53577</xdr:rowOff>
    </xdr:to>
    <xdr:cxnSp macro="">
      <xdr:nvCxnSpPr>
        <xdr:cNvPr id="90" name="Straight Arrow Connector 89">
          <a:extLst>
            <a:ext uri="{FF2B5EF4-FFF2-40B4-BE49-F238E27FC236}">
              <a16:creationId xmlns:a16="http://schemas.microsoft.com/office/drawing/2014/main" id="{FC29B6C8-6C17-4941-B978-DDF5B413C2E2}"/>
            </a:ext>
          </a:extLst>
        </xdr:cNvPr>
        <xdr:cNvCxnSpPr>
          <a:cxnSpLocks/>
          <a:stCxn id="125" idx="2"/>
          <a:endCxn id="156" idx="0"/>
        </xdr:cNvCxnSpPr>
      </xdr:nvCxnSpPr>
      <xdr:spPr>
        <a:xfrm>
          <a:off x="17117872" y="14356939"/>
          <a:ext cx="3029" cy="1241438"/>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4</xdr:col>
      <xdr:colOff>858982</xdr:colOff>
      <xdr:row>85</xdr:row>
      <xdr:rowOff>51581</xdr:rowOff>
    </xdr:from>
    <xdr:to>
      <xdr:col>8</xdr:col>
      <xdr:colOff>289341</xdr:colOff>
      <xdr:row>90</xdr:row>
      <xdr:rowOff>21154</xdr:rowOff>
    </xdr:to>
    <xdr:grpSp>
      <xdr:nvGrpSpPr>
        <xdr:cNvPr id="91" name="Group 90">
          <a:extLst>
            <a:ext uri="{FF2B5EF4-FFF2-40B4-BE49-F238E27FC236}">
              <a16:creationId xmlns:a16="http://schemas.microsoft.com/office/drawing/2014/main" id="{427D8AEB-4CB8-4BF6-991B-EF03E094DBB3}"/>
            </a:ext>
          </a:extLst>
        </xdr:cNvPr>
        <xdr:cNvGrpSpPr/>
      </xdr:nvGrpSpPr>
      <xdr:grpSpPr>
        <a:xfrm>
          <a:off x="5044408" y="15798099"/>
          <a:ext cx="3257998" cy="887995"/>
          <a:chOff x="5495421" y="13596066"/>
          <a:chExt cx="3240007" cy="874558"/>
        </a:xfrm>
      </xdr:grpSpPr>
      <xdr:sp macro="" textlink="$C$22">
        <xdr:nvSpPr>
          <xdr:cNvPr id="92" name="Rectangle 91">
            <a:extLst>
              <a:ext uri="{FF2B5EF4-FFF2-40B4-BE49-F238E27FC236}">
                <a16:creationId xmlns:a16="http://schemas.microsoft.com/office/drawing/2014/main" id="{82716696-43F6-1414-6543-6B3F6B26A784}"/>
              </a:ext>
            </a:extLst>
          </xdr:cNvPr>
          <xdr:cNvSpPr/>
        </xdr:nvSpPr>
        <xdr:spPr>
          <a:xfrm>
            <a:off x="6572767" y="14254613"/>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9FA5287-58F8-4936-949F-19FD0947ADAB}"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C$21">
        <xdr:nvSpPr>
          <xdr:cNvPr id="93" name="Rectangle 92">
            <a:extLst>
              <a:ext uri="{FF2B5EF4-FFF2-40B4-BE49-F238E27FC236}">
                <a16:creationId xmlns:a16="http://schemas.microsoft.com/office/drawing/2014/main" id="{4230C0DB-1A02-5434-194B-2BAB4CF2DC9C}"/>
              </a:ext>
            </a:extLst>
          </xdr:cNvPr>
          <xdr:cNvSpPr>
            <a:spLocks/>
          </xdr:cNvSpPr>
        </xdr:nvSpPr>
        <xdr:spPr>
          <a:xfrm>
            <a:off x="5495428" y="13596066"/>
            <a:ext cx="3240000" cy="428321"/>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DB9689D-63A3-4D9D-821B-5DDCC0DCCE44}" type="TxLink">
              <a:rPr lang="en-US" sz="1100" b="0" i="0" u="none" strike="noStrike">
                <a:solidFill>
                  <a:srgbClr val="000000"/>
                </a:solidFill>
                <a:latin typeface="Calibri"/>
                <a:ea typeface="Calibri"/>
                <a:cs typeface="Calibri"/>
              </a:rPr>
              <a:pPr algn="ctr"/>
              <a:t>    Provided sputum
(N=0)</a:t>
            </a:fld>
            <a:endParaRPr lang="en-US" sz="1000">
              <a:solidFill>
                <a:sysClr val="windowText" lastClr="000000"/>
              </a:solidFill>
            </a:endParaRPr>
          </a:p>
        </xdr:txBody>
      </xdr:sp>
      <xdr:sp macro="" textlink="#REF!">
        <xdr:nvSpPr>
          <xdr:cNvPr id="94" name="Rectangle 93">
            <a:extLst>
              <a:ext uri="{FF2B5EF4-FFF2-40B4-BE49-F238E27FC236}">
                <a16:creationId xmlns:a16="http://schemas.microsoft.com/office/drawing/2014/main" id="{496DF4C8-0944-3E86-58AB-C0B3D832905F}"/>
              </a:ext>
            </a:extLst>
          </xdr:cNvPr>
          <xdr:cNvSpPr/>
        </xdr:nvSpPr>
        <xdr:spPr>
          <a:xfrm>
            <a:off x="5495423" y="14034969"/>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Positive</a:t>
            </a:r>
          </a:p>
        </xdr:txBody>
      </xdr:sp>
      <xdr:sp macro="" textlink="#REF!">
        <xdr:nvSpPr>
          <xdr:cNvPr id="95" name="Rectangle 94">
            <a:extLst>
              <a:ext uri="{FF2B5EF4-FFF2-40B4-BE49-F238E27FC236}">
                <a16:creationId xmlns:a16="http://schemas.microsoft.com/office/drawing/2014/main" id="{A09F7D30-A19D-267E-5129-5877F4835C08}"/>
              </a:ext>
            </a:extLst>
          </xdr:cNvPr>
          <xdr:cNvSpPr>
            <a:spLocks/>
          </xdr:cNvSpPr>
        </xdr:nvSpPr>
        <xdr:spPr>
          <a:xfrm>
            <a:off x="6572768" y="14034969"/>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Negative</a:t>
            </a:r>
          </a:p>
        </xdr:txBody>
      </xdr:sp>
      <xdr:sp macro="" textlink="$C$23">
        <xdr:nvSpPr>
          <xdr:cNvPr id="96" name="Rectangle 95">
            <a:extLst>
              <a:ext uri="{FF2B5EF4-FFF2-40B4-BE49-F238E27FC236}">
                <a16:creationId xmlns:a16="http://schemas.microsoft.com/office/drawing/2014/main" id="{103AEE14-3585-ECA1-F77A-9710B1FB1F17}"/>
              </a:ext>
            </a:extLst>
          </xdr:cNvPr>
          <xdr:cNvSpPr/>
        </xdr:nvSpPr>
        <xdr:spPr>
          <a:xfrm>
            <a:off x="5495421" y="14254624"/>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6D8DC3B-8384-4A13-AB4D-75B2DE29D1D9}"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REF!">
        <xdr:nvSpPr>
          <xdr:cNvPr id="97" name="Rectangle 96">
            <a:extLst>
              <a:ext uri="{FF2B5EF4-FFF2-40B4-BE49-F238E27FC236}">
                <a16:creationId xmlns:a16="http://schemas.microsoft.com/office/drawing/2014/main" id="{5AE66E60-0777-483B-6262-6A6CD6E1C8C0}"/>
              </a:ext>
            </a:extLst>
          </xdr:cNvPr>
          <xdr:cNvSpPr>
            <a:spLocks/>
          </xdr:cNvSpPr>
        </xdr:nvSpPr>
        <xdr:spPr>
          <a:xfrm>
            <a:off x="7653136" y="14033246"/>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Missing\Unknown</a:t>
            </a:r>
          </a:p>
        </xdr:txBody>
      </xdr:sp>
      <xdr:sp macro="" textlink="$C$24">
        <xdr:nvSpPr>
          <xdr:cNvPr id="98" name="Rectangle 97">
            <a:extLst>
              <a:ext uri="{FF2B5EF4-FFF2-40B4-BE49-F238E27FC236}">
                <a16:creationId xmlns:a16="http://schemas.microsoft.com/office/drawing/2014/main" id="{3D7712C0-80E2-3443-61B1-71D012E0C26A}"/>
              </a:ext>
            </a:extLst>
          </xdr:cNvPr>
          <xdr:cNvSpPr/>
        </xdr:nvSpPr>
        <xdr:spPr>
          <a:xfrm>
            <a:off x="7653135" y="14252889"/>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DB7F1DB-A4E2-43B1-9AAC-DEA453477FEE}"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11</xdr:col>
      <xdr:colOff>200927</xdr:colOff>
      <xdr:row>66</xdr:row>
      <xdr:rowOff>32286</xdr:rowOff>
    </xdr:from>
    <xdr:to>
      <xdr:col>17</xdr:col>
      <xdr:colOff>225952</xdr:colOff>
      <xdr:row>70</xdr:row>
      <xdr:rowOff>158965</xdr:rowOff>
    </xdr:to>
    <xdr:cxnSp macro="">
      <xdr:nvCxnSpPr>
        <xdr:cNvPr id="99" name="Straight Arrow Connector 7">
          <a:extLst>
            <a:ext uri="{FF2B5EF4-FFF2-40B4-BE49-F238E27FC236}">
              <a16:creationId xmlns:a16="http://schemas.microsoft.com/office/drawing/2014/main" id="{EFE2AEFA-3D37-44AD-BF4D-8738C02C258E}"/>
            </a:ext>
          </a:extLst>
        </xdr:cNvPr>
        <xdr:cNvCxnSpPr>
          <a:stCxn id="84" idx="2"/>
          <a:endCxn id="104" idx="0"/>
        </xdr:cNvCxnSpPr>
      </xdr:nvCxnSpPr>
      <xdr:spPr>
        <a:xfrm rot="5400000">
          <a:off x="11450560" y="10690153"/>
          <a:ext cx="858199" cy="3682625"/>
        </a:xfrm>
        <a:prstGeom prst="bentConnector3">
          <a:avLst>
            <a:gd name="adj1" fmla="val 62263"/>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17</xdr:col>
      <xdr:colOff>231001</xdr:colOff>
      <xdr:row>66</xdr:row>
      <xdr:rowOff>38029</xdr:rowOff>
    </xdr:from>
    <xdr:to>
      <xdr:col>17</xdr:col>
      <xdr:colOff>236326</xdr:colOff>
      <xdr:row>71</xdr:row>
      <xdr:rowOff>152416</xdr:rowOff>
    </xdr:to>
    <xdr:cxnSp macro="">
      <xdr:nvCxnSpPr>
        <xdr:cNvPr id="100" name="Straight Arrow Connector 99">
          <a:extLst>
            <a:ext uri="{FF2B5EF4-FFF2-40B4-BE49-F238E27FC236}">
              <a16:creationId xmlns:a16="http://schemas.microsoft.com/office/drawing/2014/main" id="{0FC9AC28-CE61-4840-A13C-06FBF4900A5E}"/>
            </a:ext>
          </a:extLst>
        </xdr:cNvPr>
        <xdr:cNvCxnSpPr/>
      </xdr:nvCxnSpPr>
      <xdr:spPr>
        <a:xfrm>
          <a:off x="13726021" y="12108109"/>
          <a:ext cx="5325" cy="1028787"/>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17</xdr:col>
      <xdr:colOff>225951</xdr:colOff>
      <xdr:row>66</xdr:row>
      <xdr:rowOff>32285</xdr:rowOff>
    </xdr:from>
    <xdr:to>
      <xdr:col>22</xdr:col>
      <xdr:colOff>571686</xdr:colOff>
      <xdr:row>70</xdr:row>
      <xdr:rowOff>153214</xdr:rowOff>
    </xdr:to>
    <xdr:cxnSp macro="">
      <xdr:nvCxnSpPr>
        <xdr:cNvPr id="101" name="Straight Arrow Connector 229">
          <a:extLst>
            <a:ext uri="{FF2B5EF4-FFF2-40B4-BE49-F238E27FC236}">
              <a16:creationId xmlns:a16="http://schemas.microsoft.com/office/drawing/2014/main" id="{137E248F-85C2-443B-9AAB-E5DB4E628F44}"/>
            </a:ext>
          </a:extLst>
        </xdr:cNvPr>
        <xdr:cNvCxnSpPr>
          <a:stCxn id="84" idx="2"/>
          <a:endCxn id="110" idx="0"/>
        </xdr:cNvCxnSpPr>
      </xdr:nvCxnSpPr>
      <xdr:spPr>
        <a:xfrm rot="16200000" flipH="1">
          <a:off x="14991614" y="10831722"/>
          <a:ext cx="852449" cy="3393735"/>
        </a:xfrm>
        <a:prstGeom prst="bentConnector3">
          <a:avLst>
            <a:gd name="adj1" fmla="val 63499"/>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10</xdr:col>
      <xdr:colOff>174652</xdr:colOff>
      <xdr:row>70</xdr:row>
      <xdr:rowOff>158965</xdr:rowOff>
    </xdr:from>
    <xdr:to>
      <xdr:col>12</xdr:col>
      <xdr:colOff>227200</xdr:colOff>
      <xdr:row>73</xdr:row>
      <xdr:rowOff>60413</xdr:rowOff>
    </xdr:to>
    <xdr:grpSp>
      <xdr:nvGrpSpPr>
        <xdr:cNvPr id="102" name="Group 101">
          <a:extLst>
            <a:ext uri="{FF2B5EF4-FFF2-40B4-BE49-F238E27FC236}">
              <a16:creationId xmlns:a16="http://schemas.microsoft.com/office/drawing/2014/main" id="{695BDBEF-496F-4AF9-8F34-7B0A02FD5E9D}"/>
            </a:ext>
          </a:extLst>
        </xdr:cNvPr>
        <xdr:cNvGrpSpPr/>
      </xdr:nvGrpSpPr>
      <xdr:grpSpPr>
        <a:xfrm>
          <a:off x="9404800" y="13125453"/>
          <a:ext cx="1273442" cy="451358"/>
          <a:chOff x="6068524" y="11900853"/>
          <a:chExt cx="1265704" cy="443195"/>
        </a:xfrm>
      </xdr:grpSpPr>
      <xdr:sp macro="" textlink="$C$27">
        <xdr:nvSpPr>
          <xdr:cNvPr id="103" name="Rectangle 102">
            <a:extLst>
              <a:ext uri="{FF2B5EF4-FFF2-40B4-BE49-F238E27FC236}">
                <a16:creationId xmlns:a16="http://schemas.microsoft.com/office/drawing/2014/main" id="{2448A020-6509-D73A-F587-B78D26DD13AE}"/>
              </a:ext>
            </a:extLst>
          </xdr:cNvPr>
          <xdr:cNvSpPr/>
        </xdr:nvSpPr>
        <xdr:spPr>
          <a:xfrm>
            <a:off x="6068524" y="12124436"/>
            <a:ext cx="1263793" cy="21961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5CFDB5A-376C-42FE-89BE-D73479974199}"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
        <xdr:nvSpPr>
          <xdr:cNvPr id="104" name="Rectangle 103">
            <a:extLst>
              <a:ext uri="{FF2B5EF4-FFF2-40B4-BE49-F238E27FC236}">
                <a16:creationId xmlns:a16="http://schemas.microsoft.com/office/drawing/2014/main" id="{796CF235-AF12-3158-3FAD-2C3C78E0BC24}"/>
              </a:ext>
            </a:extLst>
          </xdr:cNvPr>
          <xdr:cNvSpPr>
            <a:spLocks/>
          </xdr:cNvSpPr>
        </xdr:nvSpPr>
        <xdr:spPr>
          <a:xfrm>
            <a:off x="6068524" y="11900853"/>
            <a:ext cx="1265704" cy="2176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Self Report Only</a:t>
            </a:r>
          </a:p>
        </xdr:txBody>
      </xdr:sp>
    </xdr:grpSp>
    <xdr:clientData/>
  </xdr:twoCellAnchor>
  <xdr:twoCellAnchor>
    <xdr:from>
      <xdr:col>15</xdr:col>
      <xdr:colOff>359185</xdr:colOff>
      <xdr:row>70</xdr:row>
      <xdr:rowOff>158965</xdr:rowOff>
    </xdr:from>
    <xdr:to>
      <xdr:col>19</xdr:col>
      <xdr:colOff>97196</xdr:colOff>
      <xdr:row>73</xdr:row>
      <xdr:rowOff>60413</xdr:rowOff>
    </xdr:to>
    <xdr:grpSp>
      <xdr:nvGrpSpPr>
        <xdr:cNvPr id="105" name="Group 104">
          <a:extLst>
            <a:ext uri="{FF2B5EF4-FFF2-40B4-BE49-F238E27FC236}">
              <a16:creationId xmlns:a16="http://schemas.microsoft.com/office/drawing/2014/main" id="{DC365FB7-2A80-4D03-BD1B-CEBF79F7A803}"/>
            </a:ext>
          </a:extLst>
        </xdr:cNvPr>
        <xdr:cNvGrpSpPr/>
      </xdr:nvGrpSpPr>
      <xdr:grpSpPr>
        <a:xfrm>
          <a:off x="12639662" y="13125453"/>
          <a:ext cx="2164557" cy="451358"/>
          <a:chOff x="6091447" y="11900853"/>
          <a:chExt cx="1265704" cy="443195"/>
        </a:xfrm>
      </xdr:grpSpPr>
      <xdr:sp macro="" textlink="$C$39">
        <xdr:nvSpPr>
          <xdr:cNvPr id="106" name="Rectangle 105">
            <a:extLst>
              <a:ext uri="{FF2B5EF4-FFF2-40B4-BE49-F238E27FC236}">
                <a16:creationId xmlns:a16="http://schemas.microsoft.com/office/drawing/2014/main" id="{713D8E7A-B86B-D3F6-407D-34D5A7B2B129}"/>
              </a:ext>
            </a:extLst>
          </xdr:cNvPr>
          <xdr:cNvSpPr/>
        </xdr:nvSpPr>
        <xdr:spPr>
          <a:xfrm>
            <a:off x="6091447" y="12124436"/>
            <a:ext cx="1263793" cy="21961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D2FAB32-0A15-4941-8DB1-3EE3EB38ED86}"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
        <xdr:nvSpPr>
          <xdr:cNvPr id="107" name="Rectangle 106">
            <a:extLst>
              <a:ext uri="{FF2B5EF4-FFF2-40B4-BE49-F238E27FC236}">
                <a16:creationId xmlns:a16="http://schemas.microsoft.com/office/drawing/2014/main" id="{6C1018EB-E9B7-B00E-6A23-6B1D693579C0}"/>
              </a:ext>
            </a:extLst>
          </xdr:cNvPr>
          <xdr:cNvSpPr>
            <a:spLocks/>
          </xdr:cNvSpPr>
        </xdr:nvSpPr>
        <xdr:spPr>
          <a:xfrm>
            <a:off x="6091447" y="11900853"/>
            <a:ext cx="1265704" cy="2176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Extraction Only</a:t>
            </a:r>
          </a:p>
        </xdr:txBody>
      </xdr:sp>
    </xdr:grpSp>
    <xdr:clientData/>
  </xdr:twoCellAnchor>
  <xdr:twoCellAnchor>
    <xdr:from>
      <xdr:col>21</xdr:col>
      <xdr:colOff>93081</xdr:colOff>
      <xdr:row>70</xdr:row>
      <xdr:rowOff>153215</xdr:rowOff>
    </xdr:from>
    <xdr:to>
      <xdr:col>24</xdr:col>
      <xdr:colOff>440691</xdr:colOff>
      <xdr:row>73</xdr:row>
      <xdr:rowOff>60413</xdr:rowOff>
    </xdr:to>
    <xdr:grpSp>
      <xdr:nvGrpSpPr>
        <xdr:cNvPr id="108" name="Group 107">
          <a:extLst>
            <a:ext uri="{FF2B5EF4-FFF2-40B4-BE49-F238E27FC236}">
              <a16:creationId xmlns:a16="http://schemas.microsoft.com/office/drawing/2014/main" id="{6F8ABACE-2BB4-4985-88A2-6B45330F9D71}"/>
            </a:ext>
          </a:extLst>
        </xdr:cNvPr>
        <xdr:cNvGrpSpPr/>
      </xdr:nvGrpSpPr>
      <xdr:grpSpPr>
        <a:xfrm>
          <a:off x="16024808" y="13117798"/>
          <a:ext cx="2165615" cy="459013"/>
          <a:chOff x="6091447" y="11900853"/>
          <a:chExt cx="1265704" cy="443195"/>
        </a:xfrm>
      </xdr:grpSpPr>
      <xdr:sp macro="" textlink="$C$51">
        <xdr:nvSpPr>
          <xdr:cNvPr id="109" name="Rectangle 108">
            <a:extLst>
              <a:ext uri="{FF2B5EF4-FFF2-40B4-BE49-F238E27FC236}">
                <a16:creationId xmlns:a16="http://schemas.microsoft.com/office/drawing/2014/main" id="{91E3EB91-8D83-6987-9B64-E2445402DD53}"/>
              </a:ext>
            </a:extLst>
          </xdr:cNvPr>
          <xdr:cNvSpPr/>
        </xdr:nvSpPr>
        <xdr:spPr>
          <a:xfrm>
            <a:off x="6091447" y="12124436"/>
            <a:ext cx="1263793" cy="21961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EDAF5069-6FD8-41C5-8588-42B8BD9EE357}"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
        <xdr:nvSpPr>
          <xdr:cNvPr id="110" name="Rectangle 109">
            <a:extLst>
              <a:ext uri="{FF2B5EF4-FFF2-40B4-BE49-F238E27FC236}">
                <a16:creationId xmlns:a16="http://schemas.microsoft.com/office/drawing/2014/main" id="{48DA80AC-0FE8-2F13-CA28-C9BEC72AFA82}"/>
              </a:ext>
            </a:extLst>
          </xdr:cNvPr>
          <xdr:cNvSpPr>
            <a:spLocks/>
          </xdr:cNvSpPr>
        </xdr:nvSpPr>
        <xdr:spPr>
          <a:xfrm>
            <a:off x="6091447" y="11900853"/>
            <a:ext cx="1265704" cy="2176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Self Report &amp; Extraction</a:t>
            </a:r>
          </a:p>
        </xdr:txBody>
      </xdr:sp>
    </xdr:grpSp>
    <xdr:clientData/>
  </xdr:twoCellAnchor>
  <xdr:twoCellAnchor>
    <xdr:from>
      <xdr:col>5</xdr:col>
      <xdr:colOff>190500</xdr:colOff>
      <xdr:row>77</xdr:row>
      <xdr:rowOff>40851</xdr:rowOff>
    </xdr:from>
    <xdr:to>
      <xdr:col>7</xdr:col>
      <xdr:colOff>241620</xdr:colOff>
      <xdr:row>79</xdr:row>
      <xdr:rowOff>107091</xdr:rowOff>
    </xdr:to>
    <xdr:grpSp>
      <xdr:nvGrpSpPr>
        <xdr:cNvPr id="111" name="Group 110">
          <a:extLst>
            <a:ext uri="{FF2B5EF4-FFF2-40B4-BE49-F238E27FC236}">
              <a16:creationId xmlns:a16="http://schemas.microsoft.com/office/drawing/2014/main" id="{571F8051-F1B1-4B10-B818-9D4EBD18E492}"/>
            </a:ext>
          </a:extLst>
        </xdr:cNvPr>
        <xdr:cNvGrpSpPr/>
      </xdr:nvGrpSpPr>
      <xdr:grpSpPr>
        <a:xfrm>
          <a:off x="5429250" y="14301893"/>
          <a:ext cx="2524374" cy="434751"/>
          <a:chOff x="6091447" y="12101675"/>
          <a:chExt cx="1265704" cy="425765"/>
        </a:xfrm>
      </xdr:grpSpPr>
      <xdr:sp macro="" textlink="$C$19">
        <xdr:nvSpPr>
          <xdr:cNvPr id="112" name="Rectangle 111">
            <a:extLst>
              <a:ext uri="{FF2B5EF4-FFF2-40B4-BE49-F238E27FC236}">
                <a16:creationId xmlns:a16="http://schemas.microsoft.com/office/drawing/2014/main" id="{875B1052-48C3-1784-4FAE-4430CF2CF6CF}"/>
              </a:ext>
            </a:extLst>
          </xdr:cNvPr>
          <xdr:cNvSpPr/>
        </xdr:nvSpPr>
        <xdr:spPr>
          <a:xfrm>
            <a:off x="6091447" y="12307828"/>
            <a:ext cx="1263793" cy="21961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C95AE575-BDBE-4E1E-B4A2-9EB3D723C314}" type="TxLink">
              <a:rPr lang="en-US" sz="900" b="0" i="0" u="none" strike="noStrike">
                <a:solidFill>
                  <a:srgbClr val="000000"/>
                </a:solidFill>
                <a:latin typeface="Calibri"/>
                <a:ea typeface="Calibri"/>
                <a:cs typeface="Calibri"/>
              </a:rPr>
              <a:pPr algn="ctr"/>
              <a:t>0(-)</a:t>
            </a:fld>
            <a:endParaRPr lang="en-US" sz="900">
              <a:solidFill>
                <a:sysClr val="windowText" lastClr="000000"/>
              </a:solidFill>
            </a:endParaRPr>
          </a:p>
        </xdr:txBody>
      </xdr:sp>
      <xdr:sp macro="" textlink="">
        <xdr:nvSpPr>
          <xdr:cNvPr id="113" name="Rectangle 112">
            <a:extLst>
              <a:ext uri="{FF2B5EF4-FFF2-40B4-BE49-F238E27FC236}">
                <a16:creationId xmlns:a16="http://schemas.microsoft.com/office/drawing/2014/main" id="{59E06482-7E42-296D-5FE3-6E0177C5709A}"/>
              </a:ext>
            </a:extLst>
          </xdr:cNvPr>
          <xdr:cNvSpPr>
            <a:spLocks/>
          </xdr:cNvSpPr>
        </xdr:nvSpPr>
        <xdr:spPr>
          <a:xfrm>
            <a:off x="6091447" y="12101675"/>
            <a:ext cx="1265704" cy="2176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Presented (Extraction</a:t>
            </a:r>
            <a:r>
              <a:rPr lang="en-US" sz="1100" baseline="0">
                <a:solidFill>
                  <a:sysClr val="windowText" lastClr="000000"/>
                </a:solidFill>
              </a:rPr>
              <a:t> Only)</a:t>
            </a:r>
            <a:endParaRPr lang="en-US" sz="1100">
              <a:solidFill>
                <a:sysClr val="windowText" lastClr="000000"/>
              </a:solidFill>
            </a:endParaRPr>
          </a:p>
        </xdr:txBody>
      </xdr:sp>
    </xdr:grpSp>
    <xdr:clientData/>
  </xdr:twoCellAnchor>
  <xdr:twoCellAnchor>
    <xdr:from>
      <xdr:col>8</xdr:col>
      <xdr:colOff>417212</xdr:colOff>
      <xdr:row>77</xdr:row>
      <xdr:rowOff>48466</xdr:rowOff>
    </xdr:from>
    <xdr:to>
      <xdr:col>24</xdr:col>
      <xdr:colOff>436884</xdr:colOff>
      <xdr:row>82</xdr:row>
      <xdr:rowOff>58362</xdr:rowOff>
    </xdr:to>
    <xdr:grpSp>
      <xdr:nvGrpSpPr>
        <xdr:cNvPr id="114" name="Group 113">
          <a:extLst>
            <a:ext uri="{FF2B5EF4-FFF2-40B4-BE49-F238E27FC236}">
              <a16:creationId xmlns:a16="http://schemas.microsoft.com/office/drawing/2014/main" id="{96E4E63B-5E5C-435C-99B3-308B06F1B80E}"/>
            </a:ext>
          </a:extLst>
        </xdr:cNvPr>
        <xdr:cNvGrpSpPr/>
      </xdr:nvGrpSpPr>
      <xdr:grpSpPr>
        <a:xfrm>
          <a:off x="8434087" y="14311413"/>
          <a:ext cx="9760149" cy="930222"/>
          <a:chOff x="8427737" y="13038666"/>
          <a:chExt cx="9777082" cy="918585"/>
        </a:xfrm>
      </xdr:grpSpPr>
      <xdr:grpSp>
        <xdr:nvGrpSpPr>
          <xdr:cNvPr id="115" name="Group 114">
            <a:extLst>
              <a:ext uri="{FF2B5EF4-FFF2-40B4-BE49-F238E27FC236}">
                <a16:creationId xmlns:a16="http://schemas.microsoft.com/office/drawing/2014/main" id="{19486FC0-8387-A4E7-A247-DC5E216A9DDE}"/>
              </a:ext>
            </a:extLst>
          </xdr:cNvPr>
          <xdr:cNvGrpSpPr/>
        </xdr:nvGrpSpPr>
        <xdr:grpSpPr>
          <a:xfrm>
            <a:off x="12631704" y="13038666"/>
            <a:ext cx="2171473" cy="892684"/>
            <a:chOff x="12115101" y="10732413"/>
            <a:chExt cx="2165743" cy="912889"/>
          </a:xfrm>
        </xdr:grpSpPr>
        <xdr:sp macro="" textlink="$D$41">
          <xdr:nvSpPr>
            <xdr:cNvPr id="130" name="Rectangle 129">
              <a:extLst>
                <a:ext uri="{FF2B5EF4-FFF2-40B4-BE49-F238E27FC236}">
                  <a16:creationId xmlns:a16="http://schemas.microsoft.com/office/drawing/2014/main" id="{B8DC6355-DA49-522C-1700-2C76D7910086}"/>
                </a:ext>
              </a:extLst>
            </xdr:cNvPr>
            <xdr:cNvSpPr>
              <a:spLocks/>
            </xdr:cNvSpPr>
          </xdr:nvSpPr>
          <xdr:spPr>
            <a:xfrm>
              <a:off x="12115101" y="10732413"/>
              <a:ext cx="2160000" cy="223311"/>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3341476-4BD0-450E-BA74-3ED22E57F79B}" type="TxLink">
                <a:rPr lang="en-US" sz="1100" b="0" i="0" u="none" strike="noStrike" baseline="0">
                  <a:solidFill>
                    <a:srgbClr val="000000"/>
                  </a:solidFill>
                  <a:latin typeface="Calibri"/>
                  <a:ea typeface="Calibri"/>
                  <a:cs typeface="Calibri"/>
                </a:rPr>
                <a:pPr algn="ctr"/>
                <a:t>Presented (N=0(-))</a:t>
              </a:fld>
              <a:endParaRPr lang="en-US" sz="1100">
                <a:solidFill>
                  <a:sysClr val="windowText" lastClr="000000"/>
                </a:solidFill>
              </a:endParaRPr>
            </a:p>
          </xdr:txBody>
        </xdr:sp>
        <xdr:sp macro="" textlink="#REF!">
          <xdr:nvSpPr>
            <xdr:cNvPr id="131" name="Rectangle 130">
              <a:extLst>
                <a:ext uri="{FF2B5EF4-FFF2-40B4-BE49-F238E27FC236}">
                  <a16:creationId xmlns:a16="http://schemas.microsoft.com/office/drawing/2014/main" id="{9E725181-EA11-EFF1-7A81-E919A4EC50C3}"/>
                </a:ext>
              </a:extLst>
            </xdr:cNvPr>
            <xdr:cNvSpPr/>
          </xdr:nvSpPr>
          <xdr:spPr>
            <a:xfrm>
              <a:off x="12117658" y="10964982"/>
              <a:ext cx="1086555" cy="44662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With</a:t>
              </a:r>
              <a:r>
                <a:rPr lang="en-US" sz="900" baseline="0">
                  <a:solidFill>
                    <a:sysClr val="windowText" lastClr="000000"/>
                  </a:solidFill>
                  <a:latin typeface="+mn-lt"/>
                </a:rPr>
                <a:t>in </a:t>
              </a:r>
              <a:r>
                <a:rPr lang="en-US" sz="900">
                  <a:solidFill>
                    <a:sysClr val="windowText" lastClr="000000"/>
                  </a:solidFill>
                  <a:latin typeface="+mn-lt"/>
                </a:rPr>
                <a:t>30 Days</a:t>
              </a:r>
            </a:p>
          </xdr:txBody>
        </xdr:sp>
        <xdr:sp macro="" textlink="#REF!">
          <xdr:nvSpPr>
            <xdr:cNvPr id="132" name="Rectangle 131">
              <a:extLst>
                <a:ext uri="{FF2B5EF4-FFF2-40B4-BE49-F238E27FC236}">
                  <a16:creationId xmlns:a16="http://schemas.microsoft.com/office/drawing/2014/main" id="{FF62543E-A112-E63A-7A5D-AD37F5D7050E}"/>
                </a:ext>
              </a:extLst>
            </xdr:cNvPr>
            <xdr:cNvSpPr>
              <a:spLocks/>
            </xdr:cNvSpPr>
          </xdr:nvSpPr>
          <xdr:spPr>
            <a:xfrm>
              <a:off x="13194289" y="10964985"/>
              <a:ext cx="1086555" cy="44662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After</a:t>
              </a:r>
              <a:r>
                <a:rPr lang="en-US" sz="900" baseline="0">
                  <a:solidFill>
                    <a:sysClr val="windowText" lastClr="000000"/>
                  </a:solidFill>
                  <a:latin typeface="+mn-lt"/>
                </a:rPr>
                <a:t> </a:t>
              </a:r>
              <a:r>
                <a:rPr lang="en-US" sz="900">
                  <a:solidFill>
                    <a:sysClr val="windowText" lastClr="000000"/>
                  </a:solidFill>
                  <a:latin typeface="+mn-lt"/>
                </a:rPr>
                <a:t>30</a:t>
              </a:r>
              <a:r>
                <a:rPr lang="en-US" sz="900" baseline="0">
                  <a:solidFill>
                    <a:sysClr val="windowText" lastClr="000000"/>
                  </a:solidFill>
                  <a:latin typeface="+mn-lt"/>
                </a:rPr>
                <a:t> Days</a:t>
              </a:r>
              <a:endParaRPr lang="en-US" sz="900">
                <a:solidFill>
                  <a:sysClr val="windowText" lastClr="000000"/>
                </a:solidFill>
                <a:latin typeface="+mn-lt"/>
              </a:endParaRPr>
            </a:p>
          </xdr:txBody>
        </xdr:sp>
        <xdr:sp macro="" textlink="$C$42">
          <xdr:nvSpPr>
            <xdr:cNvPr id="133" name="Rectangle 132">
              <a:extLst>
                <a:ext uri="{FF2B5EF4-FFF2-40B4-BE49-F238E27FC236}">
                  <a16:creationId xmlns:a16="http://schemas.microsoft.com/office/drawing/2014/main" id="{BE1DAC87-7DD5-71D7-AE55-B1B1E26E96D6}"/>
                </a:ext>
              </a:extLst>
            </xdr:cNvPr>
            <xdr:cNvSpPr/>
          </xdr:nvSpPr>
          <xdr:spPr>
            <a:xfrm>
              <a:off x="12117658" y="11414680"/>
              <a:ext cx="1086555" cy="23062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A6ADAFC9-E6AC-4AA3-807B-5F2EB72B8340}" type="TxLink">
                <a:rPr lang="en-US" sz="11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C$43">
          <xdr:nvSpPr>
            <xdr:cNvPr id="134" name="Rectangle 133">
              <a:extLst>
                <a:ext uri="{FF2B5EF4-FFF2-40B4-BE49-F238E27FC236}">
                  <a16:creationId xmlns:a16="http://schemas.microsoft.com/office/drawing/2014/main" id="{067D7CA8-6CFD-2B9D-8850-80A4B8678882}"/>
                </a:ext>
              </a:extLst>
            </xdr:cNvPr>
            <xdr:cNvSpPr/>
          </xdr:nvSpPr>
          <xdr:spPr>
            <a:xfrm>
              <a:off x="13194289" y="11414675"/>
              <a:ext cx="1086555" cy="23062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6DE7329-4585-4EBC-AA02-250C4E2E9B7D}" type="TxLink">
                <a:rPr lang="en-US" sz="11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grpSp>
      <xdr:grpSp>
        <xdr:nvGrpSpPr>
          <xdr:cNvPr id="116" name="Group 115">
            <a:extLst>
              <a:ext uri="{FF2B5EF4-FFF2-40B4-BE49-F238E27FC236}">
                <a16:creationId xmlns:a16="http://schemas.microsoft.com/office/drawing/2014/main" id="{226B33D6-D84A-B5F0-BE09-534069D0BEC2}"/>
              </a:ext>
            </a:extLst>
          </xdr:cNvPr>
          <xdr:cNvGrpSpPr/>
        </xdr:nvGrpSpPr>
        <xdr:grpSpPr>
          <a:xfrm>
            <a:off x="16030706" y="13045735"/>
            <a:ext cx="2174113" cy="911516"/>
            <a:chOff x="15322062" y="10761790"/>
            <a:chExt cx="2170905" cy="908984"/>
          </a:xfrm>
        </xdr:grpSpPr>
        <xdr:sp macro="" textlink="$D$53">
          <xdr:nvSpPr>
            <xdr:cNvPr id="125" name="Rectangle 124">
              <a:extLst>
                <a:ext uri="{FF2B5EF4-FFF2-40B4-BE49-F238E27FC236}">
                  <a16:creationId xmlns:a16="http://schemas.microsoft.com/office/drawing/2014/main" id="{315AD01A-E0AB-62F6-5834-BF17B44FF908}"/>
                </a:ext>
              </a:extLst>
            </xdr:cNvPr>
            <xdr:cNvSpPr>
              <a:spLocks/>
            </xdr:cNvSpPr>
          </xdr:nvSpPr>
          <xdr:spPr>
            <a:xfrm>
              <a:off x="15327223" y="10761790"/>
              <a:ext cx="2164605" cy="223311"/>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829EC2E6-3576-4151-BD2F-26DC80C14285}" type="TxLink">
                <a:rPr lang="en-US" sz="1100" b="0" i="0" u="none" strike="noStrike">
                  <a:solidFill>
                    <a:srgbClr val="000000"/>
                  </a:solidFill>
                  <a:latin typeface="Calibri"/>
                  <a:ea typeface="Calibri"/>
                  <a:cs typeface="Calibri"/>
                </a:rPr>
                <a:pPr algn="ctr"/>
                <a:t>Presented (N=0(-))</a:t>
              </a:fld>
              <a:endParaRPr lang="en-US" sz="1100">
                <a:solidFill>
                  <a:sysClr val="windowText" lastClr="000000"/>
                </a:solidFill>
              </a:endParaRPr>
            </a:p>
          </xdr:txBody>
        </xdr:sp>
        <xdr:sp macro="" textlink="#REF!">
          <xdr:nvSpPr>
            <xdr:cNvPr id="126" name="Rectangle 125">
              <a:extLst>
                <a:ext uri="{FF2B5EF4-FFF2-40B4-BE49-F238E27FC236}">
                  <a16:creationId xmlns:a16="http://schemas.microsoft.com/office/drawing/2014/main" id="{572D6BF6-91DB-4D67-003D-2A4159CED771}"/>
                </a:ext>
              </a:extLst>
            </xdr:cNvPr>
            <xdr:cNvSpPr/>
          </xdr:nvSpPr>
          <xdr:spPr>
            <a:xfrm>
              <a:off x="15322062" y="10990454"/>
              <a:ext cx="1086555" cy="44662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With</a:t>
              </a:r>
              <a:r>
                <a:rPr lang="en-US" sz="900" baseline="0">
                  <a:solidFill>
                    <a:sysClr val="windowText" lastClr="000000"/>
                  </a:solidFill>
                  <a:latin typeface="+mn-lt"/>
                </a:rPr>
                <a:t>in </a:t>
              </a:r>
              <a:r>
                <a:rPr lang="en-US" sz="900">
                  <a:solidFill>
                    <a:sysClr val="windowText" lastClr="000000"/>
                  </a:solidFill>
                  <a:latin typeface="+mn-lt"/>
                </a:rPr>
                <a:t>30 Days</a:t>
              </a:r>
            </a:p>
          </xdr:txBody>
        </xdr:sp>
        <xdr:sp macro="" textlink="#REF!">
          <xdr:nvSpPr>
            <xdr:cNvPr id="127" name="Rectangle 126">
              <a:extLst>
                <a:ext uri="{FF2B5EF4-FFF2-40B4-BE49-F238E27FC236}">
                  <a16:creationId xmlns:a16="http://schemas.microsoft.com/office/drawing/2014/main" id="{82D8595E-A7A2-A920-A014-CCD54E7E0A4D}"/>
                </a:ext>
              </a:extLst>
            </xdr:cNvPr>
            <xdr:cNvSpPr>
              <a:spLocks/>
            </xdr:cNvSpPr>
          </xdr:nvSpPr>
          <xdr:spPr>
            <a:xfrm>
              <a:off x="16406412" y="10990457"/>
              <a:ext cx="1086555" cy="44662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After</a:t>
              </a:r>
              <a:r>
                <a:rPr lang="en-US" sz="900" baseline="0">
                  <a:solidFill>
                    <a:sysClr val="windowText" lastClr="000000"/>
                  </a:solidFill>
                  <a:latin typeface="+mn-lt"/>
                </a:rPr>
                <a:t> </a:t>
              </a:r>
              <a:r>
                <a:rPr lang="en-US" sz="900">
                  <a:solidFill>
                    <a:sysClr val="windowText" lastClr="000000"/>
                  </a:solidFill>
                  <a:latin typeface="+mn-lt"/>
                </a:rPr>
                <a:t>30</a:t>
              </a:r>
              <a:r>
                <a:rPr lang="en-US" sz="900" baseline="0">
                  <a:solidFill>
                    <a:sysClr val="windowText" lastClr="000000"/>
                  </a:solidFill>
                  <a:latin typeface="+mn-lt"/>
                </a:rPr>
                <a:t> Days</a:t>
              </a:r>
              <a:endParaRPr lang="en-US" sz="900">
                <a:solidFill>
                  <a:sysClr val="windowText" lastClr="000000"/>
                </a:solidFill>
                <a:latin typeface="+mn-lt"/>
              </a:endParaRPr>
            </a:p>
          </xdr:txBody>
        </xdr:sp>
        <xdr:sp macro="" textlink="$C$54">
          <xdr:nvSpPr>
            <xdr:cNvPr id="128" name="Rectangle 127">
              <a:extLst>
                <a:ext uri="{FF2B5EF4-FFF2-40B4-BE49-F238E27FC236}">
                  <a16:creationId xmlns:a16="http://schemas.microsoft.com/office/drawing/2014/main" id="{4E7EF922-C47F-1F39-1375-CD7E7AC5CA26}"/>
                </a:ext>
              </a:extLst>
            </xdr:cNvPr>
            <xdr:cNvSpPr/>
          </xdr:nvSpPr>
          <xdr:spPr>
            <a:xfrm>
              <a:off x="15322062" y="11440152"/>
              <a:ext cx="1086555" cy="23062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60E6E48-2927-4C17-9B75-19ABA499820C}" type="TxLink">
                <a:rPr lang="en-US" sz="11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C$55">
          <xdr:nvSpPr>
            <xdr:cNvPr id="129" name="Rectangle 128">
              <a:extLst>
                <a:ext uri="{FF2B5EF4-FFF2-40B4-BE49-F238E27FC236}">
                  <a16:creationId xmlns:a16="http://schemas.microsoft.com/office/drawing/2014/main" id="{7C7DB84B-0A27-CE32-3026-B122A0CE08AB}"/>
                </a:ext>
              </a:extLst>
            </xdr:cNvPr>
            <xdr:cNvSpPr/>
          </xdr:nvSpPr>
          <xdr:spPr>
            <a:xfrm>
              <a:off x="16406412" y="11440147"/>
              <a:ext cx="1086555" cy="23062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C73DEC11-7058-414F-85BB-5254004438D5}" type="TxLink">
                <a:rPr lang="en-US" sz="11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grpSp>
      <xdr:grpSp>
        <xdr:nvGrpSpPr>
          <xdr:cNvPr id="117" name="Group 116">
            <a:extLst>
              <a:ext uri="{FF2B5EF4-FFF2-40B4-BE49-F238E27FC236}">
                <a16:creationId xmlns:a16="http://schemas.microsoft.com/office/drawing/2014/main" id="{47AC5E99-8DBD-3DB1-5935-38B3E0F78FAD}"/>
              </a:ext>
            </a:extLst>
          </xdr:cNvPr>
          <xdr:cNvGrpSpPr/>
        </xdr:nvGrpSpPr>
        <xdr:grpSpPr>
          <a:xfrm>
            <a:off x="8427737" y="13038806"/>
            <a:ext cx="3237401" cy="868342"/>
            <a:chOff x="8297173" y="11314859"/>
            <a:chExt cx="3237719" cy="879025"/>
          </a:xfrm>
        </xdr:grpSpPr>
        <xdr:sp macro="" textlink="$D$29">
          <xdr:nvSpPr>
            <xdr:cNvPr id="118" name="Rectangle 117">
              <a:extLst>
                <a:ext uri="{FF2B5EF4-FFF2-40B4-BE49-F238E27FC236}">
                  <a16:creationId xmlns:a16="http://schemas.microsoft.com/office/drawing/2014/main" id="{8C0BA892-216B-6852-A340-1F8C077D5CC9}"/>
                </a:ext>
              </a:extLst>
            </xdr:cNvPr>
            <xdr:cNvSpPr>
              <a:spLocks noChangeAspect="1"/>
            </xdr:cNvSpPr>
          </xdr:nvSpPr>
          <xdr:spPr>
            <a:xfrm>
              <a:off x="8297173" y="11314859"/>
              <a:ext cx="3232760" cy="222751"/>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C4F8BCE-15D4-45AD-8EA7-1F7DBAED02F3}" type="TxLink">
                <a:rPr lang="en-US" sz="1100" b="0" i="0" u="none" strike="noStrike">
                  <a:solidFill>
                    <a:srgbClr val="000000"/>
                  </a:solidFill>
                  <a:latin typeface="Calibri"/>
                  <a:ea typeface="Calibri"/>
                  <a:cs typeface="Calibri"/>
                </a:rPr>
                <a:pPr algn="ctr"/>
                <a:t>Presented (N=0(-))</a:t>
              </a:fld>
              <a:endParaRPr lang="en-US" sz="1100">
                <a:solidFill>
                  <a:sysClr val="windowText" lastClr="000000"/>
                </a:solidFill>
              </a:endParaRPr>
            </a:p>
          </xdr:txBody>
        </xdr:sp>
        <xdr:sp macro="" textlink="$C$30">
          <xdr:nvSpPr>
            <xdr:cNvPr id="119" name="Rectangle 118">
              <a:extLst>
                <a:ext uri="{FF2B5EF4-FFF2-40B4-BE49-F238E27FC236}">
                  <a16:creationId xmlns:a16="http://schemas.microsoft.com/office/drawing/2014/main" id="{892BB6CA-1282-1325-6D1F-9ED7C0D7765B}"/>
                </a:ext>
              </a:extLst>
            </xdr:cNvPr>
            <xdr:cNvSpPr/>
          </xdr:nvSpPr>
          <xdr:spPr>
            <a:xfrm>
              <a:off x="10454786" y="11980570"/>
              <a:ext cx="1080106" cy="213314"/>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09D0663-9CCF-4C10-AE85-1E5A9616FD71}" type="TxLink">
                <a:rPr lang="en-US" sz="900" b="0" i="0" u="none" strike="noStrike">
                  <a:solidFill>
                    <a:srgbClr val="000000"/>
                  </a:solidFill>
                  <a:latin typeface="+mn-lt"/>
                  <a:ea typeface="Calibri"/>
                  <a:cs typeface="Calibri"/>
                </a:rPr>
                <a:pPr algn="ctr"/>
                <a:t>0(-)</a:t>
              </a:fld>
              <a:endParaRPr lang="en-US" sz="900">
                <a:solidFill>
                  <a:sysClr val="windowText" lastClr="000000"/>
                </a:solidFill>
                <a:latin typeface="+mn-lt"/>
              </a:endParaRPr>
            </a:p>
          </xdr:txBody>
        </xdr:sp>
        <xdr:sp macro="" textlink="#REF!">
          <xdr:nvSpPr>
            <xdr:cNvPr id="120" name="Rectangle 119">
              <a:extLst>
                <a:ext uri="{FF2B5EF4-FFF2-40B4-BE49-F238E27FC236}">
                  <a16:creationId xmlns:a16="http://schemas.microsoft.com/office/drawing/2014/main" id="{AB3E02DF-F000-B005-44E9-EEEA776BF761}"/>
                </a:ext>
              </a:extLst>
            </xdr:cNvPr>
            <xdr:cNvSpPr>
              <a:spLocks/>
            </xdr:cNvSpPr>
          </xdr:nvSpPr>
          <xdr:spPr>
            <a:xfrm>
              <a:off x="10456697" y="11544238"/>
              <a:ext cx="1075331" cy="431638"/>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Do</a:t>
              </a:r>
              <a:r>
                <a:rPr lang="en-US" sz="900" baseline="0">
                  <a:solidFill>
                    <a:sysClr val="windowText" lastClr="000000"/>
                  </a:solidFill>
                  <a:latin typeface="+mn-lt"/>
                </a:rPr>
                <a:t> not remember</a:t>
              </a:r>
              <a:endParaRPr lang="en-US" sz="900">
                <a:solidFill>
                  <a:sysClr val="windowText" lastClr="000000"/>
                </a:solidFill>
                <a:latin typeface="+mn-lt"/>
              </a:endParaRPr>
            </a:p>
          </xdr:txBody>
        </xdr:sp>
        <xdr:sp macro="" textlink="#REF!">
          <xdr:nvSpPr>
            <xdr:cNvPr id="121" name="Rectangle 120">
              <a:extLst>
                <a:ext uri="{FF2B5EF4-FFF2-40B4-BE49-F238E27FC236}">
                  <a16:creationId xmlns:a16="http://schemas.microsoft.com/office/drawing/2014/main" id="{B5A5BE7F-5E45-EE17-5EF7-72D65559C541}"/>
                </a:ext>
              </a:extLst>
            </xdr:cNvPr>
            <xdr:cNvSpPr>
              <a:spLocks/>
            </xdr:cNvSpPr>
          </xdr:nvSpPr>
          <xdr:spPr>
            <a:xfrm>
              <a:off x="8302277" y="11540482"/>
              <a:ext cx="1077586" cy="431638"/>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With</a:t>
              </a:r>
              <a:r>
                <a:rPr lang="en-US" sz="900" baseline="0">
                  <a:solidFill>
                    <a:sysClr val="windowText" lastClr="000000"/>
                  </a:solidFill>
                  <a:latin typeface="+mn-lt"/>
                </a:rPr>
                <a:t>in </a:t>
              </a:r>
              <a:r>
                <a:rPr lang="en-US" sz="900">
                  <a:solidFill>
                    <a:sysClr val="windowText" lastClr="000000"/>
                  </a:solidFill>
                  <a:latin typeface="+mn-lt"/>
                </a:rPr>
                <a:t>30 Days</a:t>
              </a:r>
            </a:p>
          </xdr:txBody>
        </xdr:sp>
        <xdr:sp macro="" textlink="#REF!">
          <xdr:nvSpPr>
            <xdr:cNvPr id="122" name="Rectangle 121">
              <a:extLst>
                <a:ext uri="{FF2B5EF4-FFF2-40B4-BE49-F238E27FC236}">
                  <a16:creationId xmlns:a16="http://schemas.microsoft.com/office/drawing/2014/main" id="{07E2D953-1202-0EF4-7E84-F98AA92E9360}"/>
                </a:ext>
              </a:extLst>
            </xdr:cNvPr>
            <xdr:cNvSpPr>
              <a:spLocks/>
            </xdr:cNvSpPr>
          </xdr:nvSpPr>
          <xdr:spPr>
            <a:xfrm>
              <a:off x="9378280" y="11538712"/>
              <a:ext cx="1077586" cy="431638"/>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After</a:t>
              </a:r>
              <a:r>
                <a:rPr lang="en-US" sz="900" baseline="0">
                  <a:solidFill>
                    <a:sysClr val="windowText" lastClr="000000"/>
                  </a:solidFill>
                  <a:latin typeface="+mn-lt"/>
                </a:rPr>
                <a:t> </a:t>
              </a:r>
              <a:r>
                <a:rPr lang="en-US" sz="900">
                  <a:solidFill>
                    <a:sysClr val="windowText" lastClr="000000"/>
                  </a:solidFill>
                  <a:latin typeface="+mn-lt"/>
                </a:rPr>
                <a:t>30</a:t>
              </a:r>
              <a:r>
                <a:rPr lang="en-US" sz="900" baseline="0">
                  <a:solidFill>
                    <a:sysClr val="windowText" lastClr="000000"/>
                  </a:solidFill>
                  <a:latin typeface="+mn-lt"/>
                </a:rPr>
                <a:t> Days</a:t>
              </a:r>
              <a:endParaRPr lang="en-US" sz="900">
                <a:solidFill>
                  <a:sysClr val="windowText" lastClr="000000"/>
                </a:solidFill>
                <a:latin typeface="+mn-lt"/>
              </a:endParaRPr>
            </a:p>
          </xdr:txBody>
        </xdr:sp>
        <xdr:sp macro="" textlink="$C$30">
          <xdr:nvSpPr>
            <xdr:cNvPr id="123" name="Rectangle 122">
              <a:extLst>
                <a:ext uri="{FF2B5EF4-FFF2-40B4-BE49-F238E27FC236}">
                  <a16:creationId xmlns:a16="http://schemas.microsoft.com/office/drawing/2014/main" id="{64C3F54D-FC5F-8A16-C667-94887A1E60B6}"/>
                </a:ext>
              </a:extLst>
            </xdr:cNvPr>
            <xdr:cNvSpPr/>
          </xdr:nvSpPr>
          <xdr:spPr>
            <a:xfrm>
              <a:off x="8302277" y="11968962"/>
              <a:ext cx="1082936" cy="221859"/>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09D0663-9CCF-4C10-AE85-1E5A9616FD71}" type="TxLink">
                <a:rPr lang="en-US" sz="900" b="0" i="0" u="none" strike="noStrike">
                  <a:solidFill>
                    <a:srgbClr val="000000"/>
                  </a:solidFill>
                  <a:latin typeface="+mn-lt"/>
                  <a:ea typeface="Calibri"/>
                  <a:cs typeface="Calibri"/>
                </a:rPr>
                <a:pPr algn="ctr"/>
                <a:t>0(-)</a:t>
              </a:fld>
              <a:endParaRPr lang="en-US" sz="900">
                <a:solidFill>
                  <a:sysClr val="windowText" lastClr="000000"/>
                </a:solidFill>
                <a:latin typeface="+mn-lt"/>
              </a:endParaRPr>
            </a:p>
          </xdr:txBody>
        </xdr:sp>
        <xdr:sp macro="" textlink="$C$31">
          <xdr:nvSpPr>
            <xdr:cNvPr id="124" name="Rectangle 123">
              <a:extLst>
                <a:ext uri="{FF2B5EF4-FFF2-40B4-BE49-F238E27FC236}">
                  <a16:creationId xmlns:a16="http://schemas.microsoft.com/office/drawing/2014/main" id="{184B806D-A762-9184-F427-6A4A567E4CB9}"/>
                </a:ext>
              </a:extLst>
            </xdr:cNvPr>
            <xdr:cNvSpPr/>
          </xdr:nvSpPr>
          <xdr:spPr>
            <a:xfrm>
              <a:off x="9385883" y="11970270"/>
              <a:ext cx="1082936" cy="221859"/>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0E949C0-96B4-4B59-92D6-E268882F2126}" type="TxLink">
                <a:rPr lang="en-US" sz="900" b="0" i="0" u="none" strike="noStrike">
                  <a:solidFill>
                    <a:srgbClr val="000000"/>
                  </a:solidFill>
                  <a:latin typeface="+mn-lt"/>
                  <a:ea typeface="Calibri"/>
                  <a:cs typeface="Calibri"/>
                </a:rPr>
                <a:pPr algn="ctr"/>
                <a:t>0(-)</a:t>
              </a:fld>
              <a:endParaRPr lang="en-US" sz="900">
                <a:solidFill>
                  <a:sysClr val="windowText" lastClr="000000"/>
                </a:solidFill>
                <a:latin typeface="+mn-lt"/>
              </a:endParaRPr>
            </a:p>
          </xdr:txBody>
        </xdr:sp>
      </xdr:grpSp>
    </xdr:grpSp>
    <xdr:clientData/>
  </xdr:twoCellAnchor>
  <xdr:twoCellAnchor>
    <xdr:from>
      <xdr:col>6</xdr:col>
      <xdr:colOff>1187773</xdr:colOff>
      <xdr:row>66</xdr:row>
      <xdr:rowOff>36691</xdr:rowOff>
    </xdr:from>
    <xdr:to>
      <xdr:col>6</xdr:col>
      <xdr:colOff>1191420</xdr:colOff>
      <xdr:row>77</xdr:row>
      <xdr:rowOff>40851</xdr:rowOff>
    </xdr:to>
    <xdr:cxnSp macro="">
      <xdr:nvCxnSpPr>
        <xdr:cNvPr id="135" name="Straight Arrow Connector 134">
          <a:extLst>
            <a:ext uri="{FF2B5EF4-FFF2-40B4-BE49-F238E27FC236}">
              <a16:creationId xmlns:a16="http://schemas.microsoft.com/office/drawing/2014/main" id="{60AD2A33-DAAE-45BF-974B-F7931594A9C3}"/>
            </a:ext>
          </a:extLst>
        </xdr:cNvPr>
        <xdr:cNvCxnSpPr>
          <a:cxnSpLocks/>
          <a:stCxn id="81" idx="2"/>
          <a:endCxn id="113" idx="0"/>
        </xdr:cNvCxnSpPr>
      </xdr:nvCxnSpPr>
      <xdr:spPr>
        <a:xfrm>
          <a:off x="6681793" y="12106771"/>
          <a:ext cx="3647" cy="2015840"/>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11</xdr:col>
      <xdr:colOff>199966</xdr:colOff>
      <xdr:row>73</xdr:row>
      <xdr:rowOff>60413</xdr:rowOff>
    </xdr:from>
    <xdr:to>
      <xdr:col>11</xdr:col>
      <xdr:colOff>204634</xdr:colOff>
      <xdr:row>77</xdr:row>
      <xdr:rowOff>42892</xdr:rowOff>
    </xdr:to>
    <xdr:cxnSp macro="">
      <xdr:nvCxnSpPr>
        <xdr:cNvPr id="136" name="Straight Arrow Connector 135">
          <a:extLst>
            <a:ext uri="{FF2B5EF4-FFF2-40B4-BE49-F238E27FC236}">
              <a16:creationId xmlns:a16="http://schemas.microsoft.com/office/drawing/2014/main" id="{0C208784-BA78-461D-9E12-0654BD15EC6D}"/>
            </a:ext>
          </a:extLst>
        </xdr:cNvPr>
        <xdr:cNvCxnSpPr>
          <a:stCxn id="103" idx="2"/>
          <a:endCxn id="118" idx="0"/>
        </xdr:cNvCxnSpPr>
      </xdr:nvCxnSpPr>
      <xdr:spPr>
        <a:xfrm>
          <a:off x="10037386" y="13410653"/>
          <a:ext cx="4668" cy="713999"/>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17</xdr:col>
      <xdr:colOff>217637</xdr:colOff>
      <xdr:row>73</xdr:row>
      <xdr:rowOff>60413</xdr:rowOff>
    </xdr:from>
    <xdr:to>
      <xdr:col>17</xdr:col>
      <xdr:colOff>226548</xdr:colOff>
      <xdr:row>77</xdr:row>
      <xdr:rowOff>42752</xdr:rowOff>
    </xdr:to>
    <xdr:cxnSp macro="">
      <xdr:nvCxnSpPr>
        <xdr:cNvPr id="137" name="Straight Arrow Connector 136">
          <a:extLst>
            <a:ext uri="{FF2B5EF4-FFF2-40B4-BE49-F238E27FC236}">
              <a16:creationId xmlns:a16="http://schemas.microsoft.com/office/drawing/2014/main" id="{38180641-7BDB-4CF8-8656-6E4C46299204}"/>
            </a:ext>
          </a:extLst>
        </xdr:cNvPr>
        <xdr:cNvCxnSpPr>
          <a:stCxn id="106" idx="2"/>
          <a:endCxn id="130" idx="0"/>
        </xdr:cNvCxnSpPr>
      </xdr:nvCxnSpPr>
      <xdr:spPr>
        <a:xfrm flipH="1">
          <a:off x="13712657" y="13410653"/>
          <a:ext cx="8911" cy="713859"/>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22</xdr:col>
      <xdr:colOff>570043</xdr:colOff>
      <xdr:row>73</xdr:row>
      <xdr:rowOff>60413</xdr:rowOff>
    </xdr:from>
    <xdr:to>
      <xdr:col>22</xdr:col>
      <xdr:colOff>574852</xdr:colOff>
      <xdr:row>77</xdr:row>
      <xdr:rowOff>49806</xdr:rowOff>
    </xdr:to>
    <xdr:cxnSp macro="">
      <xdr:nvCxnSpPr>
        <xdr:cNvPr id="138" name="Straight Arrow Connector 137">
          <a:extLst>
            <a:ext uri="{FF2B5EF4-FFF2-40B4-BE49-F238E27FC236}">
              <a16:creationId xmlns:a16="http://schemas.microsoft.com/office/drawing/2014/main" id="{565981F6-D557-40AA-A120-3FC7417EC732}"/>
            </a:ext>
          </a:extLst>
        </xdr:cNvPr>
        <xdr:cNvCxnSpPr>
          <a:stCxn id="109" idx="2"/>
          <a:endCxn id="125" idx="0"/>
        </xdr:cNvCxnSpPr>
      </xdr:nvCxnSpPr>
      <xdr:spPr>
        <a:xfrm>
          <a:off x="17113063" y="13410653"/>
          <a:ext cx="4809" cy="720913"/>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8</xdr:col>
      <xdr:colOff>422838</xdr:colOff>
      <xdr:row>85</xdr:row>
      <xdr:rowOff>78362</xdr:rowOff>
    </xdr:from>
    <xdr:to>
      <xdr:col>14</xdr:col>
      <xdr:colOff>31733</xdr:colOff>
      <xdr:row>90</xdr:row>
      <xdr:rowOff>21154</xdr:rowOff>
    </xdr:to>
    <xdr:grpSp>
      <xdr:nvGrpSpPr>
        <xdr:cNvPr id="139" name="Group 138">
          <a:extLst>
            <a:ext uri="{FF2B5EF4-FFF2-40B4-BE49-F238E27FC236}">
              <a16:creationId xmlns:a16="http://schemas.microsoft.com/office/drawing/2014/main" id="{6B190F52-7235-43AA-94EB-289F41FB15B7}"/>
            </a:ext>
          </a:extLst>
        </xdr:cNvPr>
        <xdr:cNvGrpSpPr/>
      </xdr:nvGrpSpPr>
      <xdr:grpSpPr>
        <a:xfrm>
          <a:off x="8439713" y="15821070"/>
          <a:ext cx="3258240" cy="865024"/>
          <a:chOff x="8972478" y="14856482"/>
          <a:chExt cx="3268400" cy="861002"/>
        </a:xfrm>
      </xdr:grpSpPr>
      <xdr:sp macro="" textlink="$C$34">
        <xdr:nvSpPr>
          <xdr:cNvPr id="140" name="Rectangle 139">
            <a:extLst>
              <a:ext uri="{FF2B5EF4-FFF2-40B4-BE49-F238E27FC236}">
                <a16:creationId xmlns:a16="http://schemas.microsoft.com/office/drawing/2014/main" id="{8E405A45-E067-5E1A-3F22-B886DC4BA255}"/>
              </a:ext>
            </a:extLst>
          </xdr:cNvPr>
          <xdr:cNvSpPr>
            <a:spLocks/>
          </xdr:cNvSpPr>
        </xdr:nvSpPr>
        <xdr:spPr>
          <a:xfrm>
            <a:off x="8972478" y="14856482"/>
            <a:ext cx="3263184" cy="4320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BED0852B-6D49-4938-B7A6-E0C97EF2067C}" type="TxLink">
              <a:rPr lang="en-US" sz="1000" b="0" i="0" u="none" strike="noStrike">
                <a:solidFill>
                  <a:srgbClr val="000000"/>
                </a:solidFill>
                <a:latin typeface="Calibri"/>
                <a:ea typeface="Calibri"/>
                <a:cs typeface="Calibri"/>
              </a:rPr>
              <a:pPr algn="ctr"/>
              <a:t>    Provided sputum
(N=0)</a:t>
            </a:fld>
            <a:endParaRPr lang="en-US" sz="1000">
              <a:solidFill>
                <a:sysClr val="windowText" lastClr="000000"/>
              </a:solidFill>
            </a:endParaRPr>
          </a:p>
        </xdr:txBody>
      </xdr:sp>
      <xdr:sp macro="" textlink="#REF!">
        <xdr:nvSpPr>
          <xdr:cNvPr id="141" name="Rectangle 140">
            <a:extLst>
              <a:ext uri="{FF2B5EF4-FFF2-40B4-BE49-F238E27FC236}">
                <a16:creationId xmlns:a16="http://schemas.microsoft.com/office/drawing/2014/main" id="{2DBB475A-FAAA-C644-B423-659D0B19902F}"/>
              </a:ext>
            </a:extLst>
          </xdr:cNvPr>
          <xdr:cNvSpPr/>
        </xdr:nvSpPr>
        <xdr:spPr>
          <a:xfrm>
            <a:off x="8972478" y="15282381"/>
            <a:ext cx="1089916"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Positive</a:t>
            </a:r>
          </a:p>
        </xdr:txBody>
      </xdr:sp>
      <xdr:sp macro="" textlink="#REF!">
        <xdr:nvSpPr>
          <xdr:cNvPr id="142" name="Rectangle 141">
            <a:extLst>
              <a:ext uri="{FF2B5EF4-FFF2-40B4-BE49-F238E27FC236}">
                <a16:creationId xmlns:a16="http://schemas.microsoft.com/office/drawing/2014/main" id="{EEF57D31-29B2-CD35-59C6-D5892FBD8F61}"/>
              </a:ext>
            </a:extLst>
          </xdr:cNvPr>
          <xdr:cNvSpPr>
            <a:spLocks/>
          </xdr:cNvSpPr>
        </xdr:nvSpPr>
        <xdr:spPr>
          <a:xfrm>
            <a:off x="10068715" y="15282403"/>
            <a:ext cx="1091823"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Negative</a:t>
            </a:r>
          </a:p>
        </xdr:txBody>
      </xdr:sp>
      <xdr:sp macro="" textlink="$C$36">
        <xdr:nvSpPr>
          <xdr:cNvPr id="143" name="Rectangle 142">
            <a:extLst>
              <a:ext uri="{FF2B5EF4-FFF2-40B4-BE49-F238E27FC236}">
                <a16:creationId xmlns:a16="http://schemas.microsoft.com/office/drawing/2014/main" id="{A2BCED08-DAB6-6E59-4E4F-C2B01E0D0B03}"/>
              </a:ext>
            </a:extLst>
          </xdr:cNvPr>
          <xdr:cNvSpPr/>
        </xdr:nvSpPr>
        <xdr:spPr>
          <a:xfrm>
            <a:off x="8972478" y="15499721"/>
            <a:ext cx="1094554"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6932740-827F-4112-B07A-C99FC1ED1C33}" type="TxLink">
              <a:rPr lang="en-US" sz="900" b="0" i="0" u="none" strike="noStrike">
                <a:solidFill>
                  <a:srgbClr val="000000"/>
                </a:solidFill>
                <a:latin typeface="Calibri"/>
                <a:ea typeface="Calibri"/>
                <a:cs typeface="Calibri"/>
              </a:rPr>
              <a:pPr algn="ctr"/>
              <a:t>0(-)</a:t>
            </a:fld>
            <a:endParaRPr lang="en-US" sz="900">
              <a:solidFill>
                <a:sysClr val="windowText" lastClr="000000"/>
              </a:solidFill>
            </a:endParaRPr>
          </a:p>
        </xdr:txBody>
      </xdr:sp>
      <xdr:sp macro="" textlink="$C$35">
        <xdr:nvSpPr>
          <xdr:cNvPr id="144" name="Rectangle 143">
            <a:extLst>
              <a:ext uri="{FF2B5EF4-FFF2-40B4-BE49-F238E27FC236}">
                <a16:creationId xmlns:a16="http://schemas.microsoft.com/office/drawing/2014/main" id="{D44A96A6-60A9-6166-AD8D-F6CBC0D4D107}"/>
              </a:ext>
            </a:extLst>
          </xdr:cNvPr>
          <xdr:cNvSpPr/>
        </xdr:nvSpPr>
        <xdr:spPr>
          <a:xfrm>
            <a:off x="10068716" y="15499693"/>
            <a:ext cx="1094553"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8BC5E3D6-ECD7-4085-9B9D-0864E1FC4324}" type="TxLink">
              <a:rPr lang="en-US" sz="1100" b="0" i="0" u="none" strike="noStrike">
                <a:solidFill>
                  <a:srgbClr val="000000"/>
                </a:solidFill>
                <a:latin typeface="Calibri"/>
                <a:ea typeface="Calibri"/>
                <a:cs typeface="Calibri"/>
              </a:rPr>
              <a:pPr algn="ctr"/>
              <a:t>0(-)</a:t>
            </a:fld>
            <a:endParaRPr lang="en-US" sz="900">
              <a:solidFill>
                <a:sysClr val="windowText" lastClr="000000"/>
              </a:solidFill>
            </a:endParaRPr>
          </a:p>
        </xdr:txBody>
      </xdr:sp>
      <xdr:sp macro="" textlink="#REF!">
        <xdr:nvSpPr>
          <xdr:cNvPr id="145" name="Rectangle 144">
            <a:extLst>
              <a:ext uri="{FF2B5EF4-FFF2-40B4-BE49-F238E27FC236}">
                <a16:creationId xmlns:a16="http://schemas.microsoft.com/office/drawing/2014/main" id="{388F1A7B-7ABC-1472-AD4F-A7EF092055E1}"/>
              </a:ext>
            </a:extLst>
          </xdr:cNvPr>
          <xdr:cNvSpPr>
            <a:spLocks/>
          </xdr:cNvSpPr>
        </xdr:nvSpPr>
        <xdr:spPr>
          <a:xfrm>
            <a:off x="11155681" y="15278100"/>
            <a:ext cx="1085197" cy="21785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Missing\Unknown</a:t>
            </a:r>
          </a:p>
        </xdr:txBody>
      </xdr:sp>
      <xdr:sp macro="" textlink="$C$37">
        <xdr:nvSpPr>
          <xdr:cNvPr id="146" name="Rectangle 145">
            <a:extLst>
              <a:ext uri="{FF2B5EF4-FFF2-40B4-BE49-F238E27FC236}">
                <a16:creationId xmlns:a16="http://schemas.microsoft.com/office/drawing/2014/main" id="{D8A5D658-EF84-9446-E987-70C06B492957}"/>
              </a:ext>
            </a:extLst>
          </xdr:cNvPr>
          <xdr:cNvSpPr/>
        </xdr:nvSpPr>
        <xdr:spPr>
          <a:xfrm>
            <a:off x="11155680" y="15499629"/>
            <a:ext cx="1085197" cy="21785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5064CD7D-74AC-42A0-B2CD-73C337F16632}"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14</xdr:col>
      <xdr:colOff>420140</xdr:colOff>
      <xdr:row>85</xdr:row>
      <xdr:rowOff>45137</xdr:rowOff>
    </xdr:from>
    <xdr:to>
      <xdr:col>20</xdr:col>
      <xdr:colOff>22208</xdr:colOff>
      <xdr:row>90</xdr:row>
      <xdr:rowOff>21154</xdr:rowOff>
    </xdr:to>
    <xdr:grpSp>
      <xdr:nvGrpSpPr>
        <xdr:cNvPr id="147" name="Group 146">
          <a:extLst>
            <a:ext uri="{FF2B5EF4-FFF2-40B4-BE49-F238E27FC236}">
              <a16:creationId xmlns:a16="http://schemas.microsoft.com/office/drawing/2014/main" id="{E2577423-13A3-4098-ACFB-3FF54F2CCE84}"/>
            </a:ext>
          </a:extLst>
        </xdr:cNvPr>
        <xdr:cNvGrpSpPr/>
      </xdr:nvGrpSpPr>
      <xdr:grpSpPr>
        <a:xfrm>
          <a:off x="12088265" y="15789750"/>
          <a:ext cx="3249508" cy="896344"/>
          <a:chOff x="12619760" y="14856512"/>
          <a:chExt cx="3263478" cy="888512"/>
        </a:xfrm>
      </xdr:grpSpPr>
      <xdr:sp macro="" textlink="$C$46">
        <xdr:nvSpPr>
          <xdr:cNvPr id="148" name="Rectangle 147">
            <a:extLst>
              <a:ext uri="{FF2B5EF4-FFF2-40B4-BE49-F238E27FC236}">
                <a16:creationId xmlns:a16="http://schemas.microsoft.com/office/drawing/2014/main" id="{93F4AC0C-46A3-2FE3-1D3D-20DF45027D1C}"/>
              </a:ext>
            </a:extLst>
          </xdr:cNvPr>
          <xdr:cNvSpPr>
            <a:spLocks/>
          </xdr:cNvSpPr>
        </xdr:nvSpPr>
        <xdr:spPr>
          <a:xfrm>
            <a:off x="12619760" y="14856512"/>
            <a:ext cx="3245080" cy="443428"/>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D749A9F-0D4A-48A2-8CA6-5B91AFAB32CC}" type="TxLink">
              <a:rPr lang="en-US" sz="900" b="0" i="0" u="none" strike="noStrike">
                <a:solidFill>
                  <a:srgbClr val="000000"/>
                </a:solidFill>
                <a:latin typeface="Calibri"/>
                <a:ea typeface="Calibri"/>
                <a:cs typeface="Calibri"/>
              </a:rPr>
              <a:pPr algn="ctr"/>
              <a:t>    Provided sputum
(N=0)</a:t>
            </a:fld>
            <a:endParaRPr lang="en-US" sz="900">
              <a:solidFill>
                <a:sysClr val="windowText" lastClr="000000"/>
              </a:solidFill>
            </a:endParaRPr>
          </a:p>
        </xdr:txBody>
      </xdr:sp>
      <xdr:sp macro="" textlink="#REF!">
        <xdr:nvSpPr>
          <xdr:cNvPr id="149" name="Rectangle 148">
            <a:extLst>
              <a:ext uri="{FF2B5EF4-FFF2-40B4-BE49-F238E27FC236}">
                <a16:creationId xmlns:a16="http://schemas.microsoft.com/office/drawing/2014/main" id="{54288740-DA1D-4C4F-EC09-2E0E2BCE720C}"/>
              </a:ext>
            </a:extLst>
          </xdr:cNvPr>
          <xdr:cNvSpPr/>
        </xdr:nvSpPr>
        <xdr:spPr>
          <a:xfrm>
            <a:off x="12621746" y="15300003"/>
            <a:ext cx="1091042" cy="22171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Positive</a:t>
            </a:r>
          </a:p>
        </xdr:txBody>
      </xdr:sp>
      <xdr:sp macro="" textlink="#REF!">
        <xdr:nvSpPr>
          <xdr:cNvPr id="150" name="Rectangle 149">
            <a:extLst>
              <a:ext uri="{FF2B5EF4-FFF2-40B4-BE49-F238E27FC236}">
                <a16:creationId xmlns:a16="http://schemas.microsoft.com/office/drawing/2014/main" id="{B89C3B4B-DBD4-6AD8-BAE1-9E69BB50B100}"/>
              </a:ext>
            </a:extLst>
          </xdr:cNvPr>
          <xdr:cNvSpPr>
            <a:spLocks/>
          </xdr:cNvSpPr>
        </xdr:nvSpPr>
        <xdr:spPr>
          <a:xfrm>
            <a:off x="13714469" y="15300020"/>
            <a:ext cx="1091042" cy="22171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Negative</a:t>
            </a:r>
          </a:p>
        </xdr:txBody>
      </xdr:sp>
      <xdr:sp macro="" textlink="$C$48">
        <xdr:nvSpPr>
          <xdr:cNvPr id="151" name="Rectangle 150">
            <a:extLst>
              <a:ext uri="{FF2B5EF4-FFF2-40B4-BE49-F238E27FC236}">
                <a16:creationId xmlns:a16="http://schemas.microsoft.com/office/drawing/2014/main" id="{EDBC9681-2969-D483-A76B-4246CFB1CA2C}"/>
              </a:ext>
            </a:extLst>
          </xdr:cNvPr>
          <xdr:cNvSpPr/>
        </xdr:nvSpPr>
        <xdr:spPr>
          <a:xfrm>
            <a:off x="12621746" y="15523311"/>
            <a:ext cx="1091042" cy="22171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6ED38045-1566-4F75-A5A6-88F526C756B5}" type="TxLink">
              <a:rPr lang="en-US" sz="11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C$47">
        <xdr:nvSpPr>
          <xdr:cNvPr id="152" name="Rectangle 151">
            <a:extLst>
              <a:ext uri="{FF2B5EF4-FFF2-40B4-BE49-F238E27FC236}">
                <a16:creationId xmlns:a16="http://schemas.microsoft.com/office/drawing/2014/main" id="{22329B86-3471-B47D-36E1-FFCEC4FE8360}"/>
              </a:ext>
            </a:extLst>
          </xdr:cNvPr>
          <xdr:cNvSpPr/>
        </xdr:nvSpPr>
        <xdr:spPr>
          <a:xfrm>
            <a:off x="13714470" y="15523288"/>
            <a:ext cx="1091041" cy="22171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A4642726-E11F-48E8-BAF3-06FF7C930B04}" type="TxLink">
              <a:rPr lang="en-US" sz="11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REF!">
        <xdr:nvSpPr>
          <xdr:cNvPr id="153" name="Rectangle 152">
            <a:extLst>
              <a:ext uri="{FF2B5EF4-FFF2-40B4-BE49-F238E27FC236}">
                <a16:creationId xmlns:a16="http://schemas.microsoft.com/office/drawing/2014/main" id="{37EEC4DC-EBC1-C156-7829-375BA51283A1}"/>
              </a:ext>
            </a:extLst>
          </xdr:cNvPr>
          <xdr:cNvSpPr>
            <a:spLocks/>
          </xdr:cNvSpPr>
        </xdr:nvSpPr>
        <xdr:spPr>
          <a:xfrm>
            <a:off x="14798041" y="15300960"/>
            <a:ext cx="1085197" cy="21785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Missing\Unknown</a:t>
            </a:r>
          </a:p>
        </xdr:txBody>
      </xdr:sp>
      <xdr:sp macro="" textlink="$C$49">
        <xdr:nvSpPr>
          <xdr:cNvPr id="154" name="Rectangle 153">
            <a:extLst>
              <a:ext uri="{FF2B5EF4-FFF2-40B4-BE49-F238E27FC236}">
                <a16:creationId xmlns:a16="http://schemas.microsoft.com/office/drawing/2014/main" id="{4F773FB5-2AFA-74E2-C2E1-E518521C5C53}"/>
              </a:ext>
            </a:extLst>
          </xdr:cNvPr>
          <xdr:cNvSpPr/>
        </xdr:nvSpPr>
        <xdr:spPr>
          <a:xfrm>
            <a:off x="14798040" y="15522489"/>
            <a:ext cx="1085197" cy="21785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2B9BC4B-7AB6-4184-8B19-0BA6C0F0D038}"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20</xdr:col>
      <xdr:colOff>165159</xdr:colOff>
      <xdr:row>85</xdr:row>
      <xdr:rowOff>53577</xdr:rowOff>
    </xdr:from>
    <xdr:to>
      <xdr:col>25</xdr:col>
      <xdr:colOff>384158</xdr:colOff>
      <xdr:row>90</xdr:row>
      <xdr:rowOff>21154</xdr:rowOff>
    </xdr:to>
    <xdr:grpSp>
      <xdr:nvGrpSpPr>
        <xdr:cNvPr id="155" name="Group 154">
          <a:extLst>
            <a:ext uri="{FF2B5EF4-FFF2-40B4-BE49-F238E27FC236}">
              <a16:creationId xmlns:a16="http://schemas.microsoft.com/office/drawing/2014/main" id="{31E8C43A-787E-42DF-8AA6-E57BDDEE0464}"/>
            </a:ext>
          </a:extLst>
        </xdr:cNvPr>
        <xdr:cNvGrpSpPr/>
      </xdr:nvGrpSpPr>
      <xdr:grpSpPr>
        <a:xfrm>
          <a:off x="15488344" y="15800095"/>
          <a:ext cx="3257897" cy="885999"/>
          <a:chOff x="15487074" y="14856512"/>
          <a:chExt cx="3268904" cy="881977"/>
        </a:xfrm>
      </xdr:grpSpPr>
      <xdr:sp macro="" textlink="$C$58">
        <xdr:nvSpPr>
          <xdr:cNvPr id="156" name="Rectangle 155">
            <a:extLst>
              <a:ext uri="{FF2B5EF4-FFF2-40B4-BE49-F238E27FC236}">
                <a16:creationId xmlns:a16="http://schemas.microsoft.com/office/drawing/2014/main" id="{F7DE4D45-B25F-5D31-3F9E-E3C53498132F}"/>
              </a:ext>
            </a:extLst>
          </xdr:cNvPr>
          <xdr:cNvSpPr>
            <a:spLocks/>
          </xdr:cNvSpPr>
        </xdr:nvSpPr>
        <xdr:spPr>
          <a:xfrm>
            <a:off x="15487074" y="14856512"/>
            <a:ext cx="3265746" cy="4320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B1F309D-0B10-49A9-A1A9-8828CEBF690C}" type="TxLink">
              <a:rPr lang="en-US" sz="900" b="0" i="0" u="none" strike="noStrike">
                <a:solidFill>
                  <a:srgbClr val="000000"/>
                </a:solidFill>
                <a:latin typeface="Calibri"/>
                <a:ea typeface="Calibri"/>
                <a:cs typeface="Calibri"/>
              </a:rPr>
              <a:pPr algn="ctr"/>
              <a:t>    Provided sputum
(N=0)</a:t>
            </a:fld>
            <a:endParaRPr lang="en-US" sz="900">
              <a:solidFill>
                <a:sysClr val="windowText" lastClr="000000"/>
              </a:solidFill>
            </a:endParaRPr>
          </a:p>
        </xdr:txBody>
      </xdr:sp>
      <xdr:sp macro="" textlink="#REF!">
        <xdr:nvSpPr>
          <xdr:cNvPr id="157" name="Rectangle 156">
            <a:extLst>
              <a:ext uri="{FF2B5EF4-FFF2-40B4-BE49-F238E27FC236}">
                <a16:creationId xmlns:a16="http://schemas.microsoft.com/office/drawing/2014/main" id="{FED17A94-43BD-FEC0-B287-FA36FDBE2DFE}"/>
              </a:ext>
            </a:extLst>
          </xdr:cNvPr>
          <xdr:cNvSpPr/>
        </xdr:nvSpPr>
        <xdr:spPr>
          <a:xfrm>
            <a:off x="15489057" y="15296447"/>
            <a:ext cx="1089388"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Positive</a:t>
            </a:r>
          </a:p>
        </xdr:txBody>
      </xdr:sp>
      <xdr:sp macro="" textlink="$C$60">
        <xdr:nvSpPr>
          <xdr:cNvPr id="158" name="Rectangle 157">
            <a:extLst>
              <a:ext uri="{FF2B5EF4-FFF2-40B4-BE49-F238E27FC236}">
                <a16:creationId xmlns:a16="http://schemas.microsoft.com/office/drawing/2014/main" id="{7344A23F-30C3-F022-54AA-2C5B73F7A3C3}"/>
              </a:ext>
            </a:extLst>
          </xdr:cNvPr>
          <xdr:cNvSpPr/>
        </xdr:nvSpPr>
        <xdr:spPr>
          <a:xfrm>
            <a:off x="15489057" y="15521828"/>
            <a:ext cx="1089388"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4A7EB649-09C1-47B5-AFA9-0A2671BD332B}" type="TxLink">
              <a:rPr lang="en-US" sz="11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C$59">
        <xdr:nvSpPr>
          <xdr:cNvPr id="159" name="Rectangle 158">
            <a:extLst>
              <a:ext uri="{FF2B5EF4-FFF2-40B4-BE49-F238E27FC236}">
                <a16:creationId xmlns:a16="http://schemas.microsoft.com/office/drawing/2014/main" id="{D84CEBEC-A7C5-CFCF-3332-B532517A7C2C}"/>
              </a:ext>
            </a:extLst>
          </xdr:cNvPr>
          <xdr:cNvSpPr/>
        </xdr:nvSpPr>
        <xdr:spPr>
          <a:xfrm>
            <a:off x="16580124" y="15521804"/>
            <a:ext cx="1089387"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56B9BC14-7149-406E-8F35-960576D02F80}" type="TxLink">
              <a:rPr lang="en-US" sz="11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REF!">
        <xdr:nvSpPr>
          <xdr:cNvPr id="160" name="Rectangle 159">
            <a:extLst>
              <a:ext uri="{FF2B5EF4-FFF2-40B4-BE49-F238E27FC236}">
                <a16:creationId xmlns:a16="http://schemas.microsoft.com/office/drawing/2014/main" id="{E57ACC7D-B26F-CC2E-1BA6-2427F2947E93}"/>
              </a:ext>
            </a:extLst>
          </xdr:cNvPr>
          <xdr:cNvSpPr>
            <a:spLocks/>
          </xdr:cNvSpPr>
        </xdr:nvSpPr>
        <xdr:spPr>
          <a:xfrm>
            <a:off x="17670781" y="15296447"/>
            <a:ext cx="1085197"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Missing\Unknown</a:t>
            </a:r>
          </a:p>
        </xdr:txBody>
      </xdr:sp>
      <xdr:sp macro="" textlink="$C$61">
        <xdr:nvSpPr>
          <xdr:cNvPr id="161" name="Rectangle 160">
            <a:extLst>
              <a:ext uri="{FF2B5EF4-FFF2-40B4-BE49-F238E27FC236}">
                <a16:creationId xmlns:a16="http://schemas.microsoft.com/office/drawing/2014/main" id="{D0897CC4-89F4-39FA-39AD-B090EDF5CACA}"/>
              </a:ext>
            </a:extLst>
          </xdr:cNvPr>
          <xdr:cNvSpPr/>
        </xdr:nvSpPr>
        <xdr:spPr>
          <a:xfrm>
            <a:off x="17670780" y="15522489"/>
            <a:ext cx="1085197"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80893D8-6665-442B-8ED7-A3A98FCC71D7}"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12</xdr:col>
      <xdr:colOff>136507</xdr:colOff>
      <xdr:row>83</xdr:row>
      <xdr:rowOff>22859</xdr:rowOff>
    </xdr:from>
    <xdr:to>
      <xdr:col>15</xdr:col>
      <xdr:colOff>179707</xdr:colOff>
      <xdr:row>84</xdr:row>
      <xdr:rowOff>57884</xdr:rowOff>
    </xdr:to>
    <xdr:sp macro="" textlink="$C$33">
      <xdr:nvSpPr>
        <xdr:cNvPr id="162" name="Rectangle 161">
          <a:extLst>
            <a:ext uri="{FF2B5EF4-FFF2-40B4-BE49-F238E27FC236}">
              <a16:creationId xmlns:a16="http://schemas.microsoft.com/office/drawing/2014/main" id="{B0A284E4-2B80-4F55-9ED2-3B30B24014AD}"/>
            </a:ext>
          </a:extLst>
        </xdr:cNvPr>
        <xdr:cNvSpPr>
          <a:spLocks/>
        </xdr:cNvSpPr>
      </xdr:nvSpPr>
      <xdr:spPr>
        <a:xfrm>
          <a:off x="10583527" y="15201899"/>
          <a:ext cx="1872000" cy="21790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DCA11ECD-FE43-48A1-BDC9-6BA9B1215519}" type="TxLink">
            <a:rPr lang="en-US" sz="900" b="0" i="0" u="none" strike="noStrike">
              <a:solidFill>
                <a:srgbClr val="000000"/>
              </a:solidFill>
              <a:latin typeface="Calibri"/>
              <a:ea typeface="Calibri"/>
              <a:cs typeface="Calibri"/>
            </a:rPr>
            <a:pPr algn="l"/>
            <a:t>Did not provide sputum(N=0(-))</a:t>
          </a:fld>
          <a:endParaRPr lang="en-US" sz="900">
            <a:solidFill>
              <a:sysClr val="windowText" lastClr="000000"/>
            </a:solidFill>
          </a:endParaRPr>
        </a:p>
      </xdr:txBody>
    </xdr:sp>
    <xdr:clientData/>
  </xdr:twoCellAnchor>
  <xdr:twoCellAnchor>
    <xdr:from>
      <xdr:col>11</xdr:col>
      <xdr:colOff>228600</xdr:colOff>
      <xdr:row>83</xdr:row>
      <xdr:rowOff>127049</xdr:rowOff>
    </xdr:from>
    <xdr:to>
      <xdr:col>12</xdr:col>
      <xdr:colOff>132697</xdr:colOff>
      <xdr:row>83</xdr:row>
      <xdr:rowOff>134669</xdr:rowOff>
    </xdr:to>
    <xdr:cxnSp macro="">
      <xdr:nvCxnSpPr>
        <xdr:cNvPr id="163" name="Straight Arrow Connector 162">
          <a:extLst>
            <a:ext uri="{FF2B5EF4-FFF2-40B4-BE49-F238E27FC236}">
              <a16:creationId xmlns:a16="http://schemas.microsoft.com/office/drawing/2014/main" id="{20D58F4D-CC8D-47F8-9998-999C498B038B}"/>
            </a:ext>
          </a:extLst>
        </xdr:cNvPr>
        <xdr:cNvCxnSpPr>
          <a:cxnSpLocks/>
          <a:stCxn id="162" idx="1"/>
        </xdr:cNvCxnSpPr>
      </xdr:nvCxnSpPr>
      <xdr:spPr>
        <a:xfrm flipH="1">
          <a:off x="10066020" y="15306089"/>
          <a:ext cx="513697" cy="762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18</xdr:col>
      <xdr:colOff>130791</xdr:colOff>
      <xdr:row>83</xdr:row>
      <xdr:rowOff>22859</xdr:rowOff>
    </xdr:from>
    <xdr:to>
      <xdr:col>21</xdr:col>
      <xdr:colOff>173991</xdr:colOff>
      <xdr:row>84</xdr:row>
      <xdr:rowOff>57884</xdr:rowOff>
    </xdr:to>
    <xdr:sp macro="" textlink="$C$45">
      <xdr:nvSpPr>
        <xdr:cNvPr id="164" name="Rectangle 163">
          <a:extLst>
            <a:ext uri="{FF2B5EF4-FFF2-40B4-BE49-F238E27FC236}">
              <a16:creationId xmlns:a16="http://schemas.microsoft.com/office/drawing/2014/main" id="{610A9EC6-4C75-48C5-BE62-9C7F03196D2E}"/>
            </a:ext>
          </a:extLst>
        </xdr:cNvPr>
        <xdr:cNvSpPr>
          <a:spLocks/>
        </xdr:cNvSpPr>
      </xdr:nvSpPr>
      <xdr:spPr>
        <a:xfrm>
          <a:off x="14235411" y="15201899"/>
          <a:ext cx="1872000" cy="21790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809944B4-8623-4F19-804F-5E5251CC289A}" type="TxLink">
            <a:rPr lang="en-US" sz="900" b="0" i="0" u="none" strike="noStrike">
              <a:solidFill>
                <a:srgbClr val="000000"/>
              </a:solidFill>
              <a:latin typeface="Calibri"/>
              <a:ea typeface="Calibri"/>
              <a:cs typeface="Calibri"/>
            </a:rPr>
            <a:pPr algn="l"/>
            <a:t>Did not provide sputum(N=0(-))</a:t>
          </a:fld>
          <a:endParaRPr lang="en-US" sz="900">
            <a:solidFill>
              <a:sysClr val="windowText" lastClr="000000"/>
            </a:solidFill>
          </a:endParaRPr>
        </a:p>
      </xdr:txBody>
    </xdr:sp>
    <xdr:clientData/>
  </xdr:twoCellAnchor>
  <xdr:twoCellAnchor>
    <xdr:from>
      <xdr:col>17</xdr:col>
      <xdr:colOff>211455</xdr:colOff>
      <xdr:row>83</xdr:row>
      <xdr:rowOff>127049</xdr:rowOff>
    </xdr:from>
    <xdr:to>
      <xdr:col>18</xdr:col>
      <xdr:colOff>134601</xdr:colOff>
      <xdr:row>83</xdr:row>
      <xdr:rowOff>135255</xdr:rowOff>
    </xdr:to>
    <xdr:cxnSp macro="">
      <xdr:nvCxnSpPr>
        <xdr:cNvPr id="165" name="Straight Arrow Connector 164">
          <a:extLst>
            <a:ext uri="{FF2B5EF4-FFF2-40B4-BE49-F238E27FC236}">
              <a16:creationId xmlns:a16="http://schemas.microsoft.com/office/drawing/2014/main" id="{B5EC2DEA-D9CA-4EF7-BC46-DD054375AC70}"/>
            </a:ext>
          </a:extLst>
        </xdr:cNvPr>
        <xdr:cNvCxnSpPr>
          <a:cxnSpLocks/>
          <a:stCxn id="164" idx="1"/>
        </xdr:cNvCxnSpPr>
      </xdr:nvCxnSpPr>
      <xdr:spPr>
        <a:xfrm flipH="1">
          <a:off x="13706475" y="15306089"/>
          <a:ext cx="532746" cy="8206"/>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23</xdr:col>
      <xdr:colOff>479406</xdr:colOff>
      <xdr:row>83</xdr:row>
      <xdr:rowOff>17145</xdr:rowOff>
    </xdr:from>
    <xdr:to>
      <xdr:col>26</xdr:col>
      <xdr:colOff>522606</xdr:colOff>
      <xdr:row>84</xdr:row>
      <xdr:rowOff>59790</xdr:rowOff>
    </xdr:to>
    <xdr:sp macro="" textlink="$C$57">
      <xdr:nvSpPr>
        <xdr:cNvPr id="166" name="Rectangle 165">
          <a:extLst>
            <a:ext uri="{FF2B5EF4-FFF2-40B4-BE49-F238E27FC236}">
              <a16:creationId xmlns:a16="http://schemas.microsoft.com/office/drawing/2014/main" id="{737D853D-2773-4972-940A-E3AE166B151C}"/>
            </a:ext>
          </a:extLst>
        </xdr:cNvPr>
        <xdr:cNvSpPr>
          <a:spLocks/>
        </xdr:cNvSpPr>
      </xdr:nvSpPr>
      <xdr:spPr>
        <a:xfrm>
          <a:off x="17632026" y="15196185"/>
          <a:ext cx="1872000" cy="22552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3CA31A0F-BA78-48E9-B306-89B45EE8C5C5}" type="TxLink">
            <a:rPr lang="en-US" sz="900" b="0" i="0" u="none" strike="noStrike">
              <a:solidFill>
                <a:srgbClr val="000000"/>
              </a:solidFill>
              <a:latin typeface="Calibri"/>
              <a:ea typeface="Calibri"/>
              <a:cs typeface="Calibri"/>
            </a:rPr>
            <a:pPr algn="l"/>
            <a:t>Did not provide sputum(N=0(-))</a:t>
          </a:fld>
          <a:endParaRPr lang="en-US" sz="900">
            <a:solidFill>
              <a:sysClr val="windowText" lastClr="000000"/>
            </a:solidFill>
          </a:endParaRPr>
        </a:p>
      </xdr:txBody>
    </xdr:sp>
    <xdr:clientData/>
  </xdr:twoCellAnchor>
  <xdr:twoCellAnchor>
    <xdr:from>
      <xdr:col>22</xdr:col>
      <xdr:colOff>590550</xdr:colOff>
      <xdr:row>83</xdr:row>
      <xdr:rowOff>128955</xdr:rowOff>
    </xdr:from>
    <xdr:to>
      <xdr:col>23</xdr:col>
      <xdr:colOff>475596</xdr:colOff>
      <xdr:row>83</xdr:row>
      <xdr:rowOff>136575</xdr:rowOff>
    </xdr:to>
    <xdr:cxnSp macro="">
      <xdr:nvCxnSpPr>
        <xdr:cNvPr id="167" name="Straight Arrow Connector 166">
          <a:extLst>
            <a:ext uri="{FF2B5EF4-FFF2-40B4-BE49-F238E27FC236}">
              <a16:creationId xmlns:a16="http://schemas.microsoft.com/office/drawing/2014/main" id="{F7FE4FD1-6E93-4071-ADF8-CD41C769E094}"/>
            </a:ext>
          </a:extLst>
        </xdr:cNvPr>
        <xdr:cNvCxnSpPr>
          <a:cxnSpLocks/>
          <a:stCxn id="166" idx="1"/>
        </xdr:cNvCxnSpPr>
      </xdr:nvCxnSpPr>
      <xdr:spPr>
        <a:xfrm flipH="1">
          <a:off x="17133570" y="15307995"/>
          <a:ext cx="494646" cy="762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6</xdr:col>
      <xdr:colOff>1698606</xdr:colOff>
      <xdr:row>82</xdr:row>
      <xdr:rowOff>169544</xdr:rowOff>
    </xdr:from>
    <xdr:to>
      <xdr:col>9</xdr:col>
      <xdr:colOff>446406</xdr:colOff>
      <xdr:row>84</xdr:row>
      <xdr:rowOff>15974</xdr:rowOff>
    </xdr:to>
    <xdr:sp macro="" textlink="$C$20">
      <xdr:nvSpPr>
        <xdr:cNvPr id="168" name="Rectangle 167">
          <a:extLst>
            <a:ext uri="{FF2B5EF4-FFF2-40B4-BE49-F238E27FC236}">
              <a16:creationId xmlns:a16="http://schemas.microsoft.com/office/drawing/2014/main" id="{7EE57FF7-6BD4-428A-95F5-CB6F39B3C3C9}"/>
            </a:ext>
          </a:extLst>
        </xdr:cNvPr>
        <xdr:cNvSpPr>
          <a:spLocks/>
        </xdr:cNvSpPr>
      </xdr:nvSpPr>
      <xdr:spPr>
        <a:xfrm>
          <a:off x="7192626" y="15165704"/>
          <a:ext cx="1872000" cy="21219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77640128-A318-4044-AB20-450D34890E02}" type="TxLink">
            <a:rPr lang="en-US" sz="900" b="0" i="0" u="none" strike="noStrike">
              <a:solidFill>
                <a:srgbClr val="000000"/>
              </a:solidFill>
              <a:latin typeface="Calibri"/>
              <a:ea typeface="Calibri"/>
              <a:cs typeface="Calibri"/>
            </a:rPr>
            <a:pPr algn="l"/>
            <a:t>Did not provide sputum(N=0(-))</a:t>
          </a:fld>
          <a:endParaRPr lang="en-US" sz="900">
            <a:solidFill>
              <a:sysClr val="windowText" lastClr="000000"/>
            </a:solidFill>
          </a:endParaRPr>
        </a:p>
      </xdr:txBody>
    </xdr:sp>
    <xdr:clientData/>
  </xdr:twoCellAnchor>
  <xdr:twoCellAnchor>
    <xdr:from>
      <xdr:col>6</xdr:col>
      <xdr:colOff>1200150</xdr:colOff>
      <xdr:row>83</xdr:row>
      <xdr:rowOff>78105</xdr:rowOff>
    </xdr:from>
    <xdr:to>
      <xdr:col>6</xdr:col>
      <xdr:colOff>1694796</xdr:colOff>
      <xdr:row>83</xdr:row>
      <xdr:rowOff>96569</xdr:rowOff>
    </xdr:to>
    <xdr:cxnSp macro="">
      <xdr:nvCxnSpPr>
        <xdr:cNvPr id="169" name="Straight Arrow Connector 168">
          <a:extLst>
            <a:ext uri="{FF2B5EF4-FFF2-40B4-BE49-F238E27FC236}">
              <a16:creationId xmlns:a16="http://schemas.microsoft.com/office/drawing/2014/main" id="{DC3780E6-4F9A-4062-A4B2-EF82449962F1}"/>
            </a:ext>
          </a:extLst>
        </xdr:cNvPr>
        <xdr:cNvCxnSpPr>
          <a:cxnSpLocks/>
          <a:stCxn id="168" idx="1"/>
        </xdr:cNvCxnSpPr>
      </xdr:nvCxnSpPr>
      <xdr:spPr>
        <a:xfrm flipH="1" flipV="1">
          <a:off x="6694170" y="15257145"/>
          <a:ext cx="494646" cy="18464"/>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6</xdr:col>
      <xdr:colOff>133350</xdr:colOff>
      <xdr:row>26</xdr:row>
      <xdr:rowOff>123825</xdr:rowOff>
    </xdr:from>
    <xdr:to>
      <xdr:col>10</xdr:col>
      <xdr:colOff>439808</xdr:colOff>
      <xdr:row>28</xdr:row>
      <xdr:rowOff>87076</xdr:rowOff>
    </xdr:to>
    <xdr:grpSp>
      <xdr:nvGrpSpPr>
        <xdr:cNvPr id="170" name="Group 169">
          <a:extLst>
            <a:ext uri="{FF2B5EF4-FFF2-40B4-BE49-F238E27FC236}">
              <a16:creationId xmlns:a16="http://schemas.microsoft.com/office/drawing/2014/main" id="{A5AD8EC7-B55E-440C-9904-3C43965422BC}"/>
            </a:ext>
          </a:extLst>
        </xdr:cNvPr>
        <xdr:cNvGrpSpPr/>
      </xdr:nvGrpSpPr>
      <xdr:grpSpPr>
        <a:xfrm>
          <a:off x="5624054" y="4941147"/>
          <a:ext cx="4045902" cy="333667"/>
          <a:chOff x="5591619" y="6280243"/>
          <a:chExt cx="4035178" cy="327106"/>
        </a:xfrm>
      </xdr:grpSpPr>
      <xdr:sp macro="" textlink="">
        <xdr:nvSpPr>
          <xdr:cNvPr id="171" name="TextBox 170">
            <a:extLst>
              <a:ext uri="{FF2B5EF4-FFF2-40B4-BE49-F238E27FC236}">
                <a16:creationId xmlns:a16="http://schemas.microsoft.com/office/drawing/2014/main" id="{AF3BEF17-C45A-087B-7A9B-ED75AD9FFE36}"/>
              </a:ext>
            </a:extLst>
          </xdr:cNvPr>
          <xdr:cNvSpPr txBox="1"/>
        </xdr:nvSpPr>
        <xdr:spPr>
          <a:xfrm>
            <a:off x="5591619" y="6280243"/>
            <a:ext cx="2401025" cy="327106"/>
          </a:xfrm>
          <a:prstGeom prst="rect">
            <a:avLst/>
          </a:prstGeom>
          <a:solidFill>
            <a:sysClr val="window" lastClr="FFFFFF"/>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pPr rtl="0" eaLnBrk="1" latinLnBrk="0" hangingPunct="1"/>
            <a:r>
              <a:rPr lang="en-US" sz="1000" b="0" i="0" u="none" strike="noStrike">
                <a:solidFill>
                  <a:sysClr val="windowText" lastClr="000000"/>
                </a:solidFill>
                <a:effectLst/>
                <a:latin typeface="Calibri"/>
                <a:ea typeface="Calibri"/>
                <a:cs typeface="Calibri"/>
              </a:rPr>
              <a:t>Incomplete enrolment = 1</a:t>
            </a:r>
            <a:r>
              <a:rPr lang="en-US" sz="1000" b="0" i="0" u="none" strike="noStrike">
                <a:solidFill>
                  <a:srgbClr val="FFFFFF"/>
                </a:solidFill>
                <a:effectLst/>
                <a:latin typeface="Calibri"/>
                <a:ea typeface="Calibri"/>
                <a:cs typeface="Calibri"/>
              </a:rPr>
              <a:t>Visits = 13(6%)</a:t>
            </a:r>
          </a:p>
        </xdr:txBody>
      </xdr:sp>
      <xdr:cxnSp macro="">
        <xdr:nvCxnSpPr>
          <xdr:cNvPr id="172" name="Straight Arrow Connector 171">
            <a:extLst>
              <a:ext uri="{FF2B5EF4-FFF2-40B4-BE49-F238E27FC236}">
                <a16:creationId xmlns:a16="http://schemas.microsoft.com/office/drawing/2014/main" id="{254A63CD-6648-548D-8DDF-4D35172154AB}"/>
              </a:ext>
            </a:extLst>
          </xdr:cNvPr>
          <xdr:cNvCxnSpPr>
            <a:endCxn id="171" idx="3"/>
          </xdr:cNvCxnSpPr>
        </xdr:nvCxnSpPr>
        <xdr:spPr>
          <a:xfrm flipH="1">
            <a:off x="7988837" y="6430064"/>
            <a:ext cx="1637960" cy="707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grpSp>
    <xdr:clientData/>
  </xdr:twoCellAnchor>
  <xdr:twoCellAnchor>
    <xdr:from>
      <xdr:col>18</xdr:col>
      <xdr:colOff>117457</xdr:colOff>
      <xdr:row>73</xdr:row>
      <xdr:rowOff>171450</xdr:rowOff>
    </xdr:from>
    <xdr:to>
      <xdr:col>20</xdr:col>
      <xdr:colOff>582930</xdr:colOff>
      <xdr:row>76</xdr:row>
      <xdr:rowOff>36113</xdr:rowOff>
    </xdr:to>
    <xdr:sp macro="" textlink="$D$40">
      <xdr:nvSpPr>
        <xdr:cNvPr id="10" name="Rectangle 9">
          <a:extLst>
            <a:ext uri="{FF2B5EF4-FFF2-40B4-BE49-F238E27FC236}">
              <a16:creationId xmlns:a16="http://schemas.microsoft.com/office/drawing/2014/main" id="{C914DE96-F654-45AA-84FE-7581E62F902D}"/>
            </a:ext>
          </a:extLst>
        </xdr:cNvPr>
        <xdr:cNvSpPr>
          <a:spLocks/>
        </xdr:cNvSpPr>
      </xdr:nvSpPr>
      <xdr:spPr>
        <a:xfrm>
          <a:off x="14223982" y="13382625"/>
          <a:ext cx="1684673" cy="407588"/>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fld id="{18F586AD-879A-443F-87CD-E291226DD92A}" type="TxLink">
            <a:rPr lang="en-US" sz="900" b="0" i="0" u="none" strike="noStrike">
              <a:solidFill>
                <a:srgbClr val="000000"/>
              </a:solidFill>
              <a:latin typeface="Calibri"/>
              <a:ea typeface="Calibri"/>
              <a:cs typeface="Calibri"/>
            </a:rPr>
            <a:pPr algn="l"/>
            <a:t>Did not present = 0(-)</a:t>
          </a:fld>
          <a:endParaRPr lang="en-US" sz="900">
            <a:solidFill>
              <a:sysClr val="windowText" lastClr="000000"/>
            </a:solidFill>
          </a:endParaRPr>
        </a:p>
      </xdr:txBody>
    </xdr:sp>
    <xdr:clientData/>
  </xdr:twoCellAnchor>
  <xdr:twoCellAnchor>
    <xdr:from>
      <xdr:col>17</xdr:col>
      <xdr:colOff>228600</xdr:colOff>
      <xdr:row>75</xdr:row>
      <xdr:rowOff>21867</xdr:rowOff>
    </xdr:from>
    <xdr:to>
      <xdr:col>18</xdr:col>
      <xdr:colOff>130792</xdr:colOff>
      <xdr:row>75</xdr:row>
      <xdr:rowOff>21867</xdr:rowOff>
    </xdr:to>
    <xdr:cxnSp macro="">
      <xdr:nvCxnSpPr>
        <xdr:cNvPr id="22" name="Straight Arrow Connector 21">
          <a:extLst>
            <a:ext uri="{FF2B5EF4-FFF2-40B4-BE49-F238E27FC236}">
              <a16:creationId xmlns:a16="http://schemas.microsoft.com/office/drawing/2014/main" id="{7D1447C0-1C84-4B21-98BB-A166A6D4A4D0}"/>
            </a:ext>
          </a:extLst>
        </xdr:cNvPr>
        <xdr:cNvCxnSpPr>
          <a:cxnSpLocks/>
          <a:stCxn id="10" idx="1"/>
        </xdr:cNvCxnSpPr>
      </xdr:nvCxnSpPr>
      <xdr:spPr>
        <a:xfrm flipH="1">
          <a:off x="13725525" y="13594992"/>
          <a:ext cx="511792" cy="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23</xdr:col>
      <xdr:colOff>460357</xdr:colOff>
      <xdr:row>73</xdr:row>
      <xdr:rowOff>173355</xdr:rowOff>
    </xdr:from>
    <xdr:to>
      <xdr:col>26</xdr:col>
      <xdr:colOff>323850</xdr:colOff>
      <xdr:row>76</xdr:row>
      <xdr:rowOff>45638</xdr:rowOff>
    </xdr:to>
    <xdr:sp macro="" textlink="$D$52">
      <xdr:nvSpPr>
        <xdr:cNvPr id="177" name="Rectangle 176">
          <a:extLst>
            <a:ext uri="{FF2B5EF4-FFF2-40B4-BE49-F238E27FC236}">
              <a16:creationId xmlns:a16="http://schemas.microsoft.com/office/drawing/2014/main" id="{8A1DD1B4-FF5B-437D-9CF4-3916485CDD81}"/>
            </a:ext>
          </a:extLst>
        </xdr:cNvPr>
        <xdr:cNvSpPr>
          <a:spLocks/>
        </xdr:cNvSpPr>
      </xdr:nvSpPr>
      <xdr:spPr>
        <a:xfrm>
          <a:off x="17614882" y="13384530"/>
          <a:ext cx="1692293" cy="415208"/>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fld id="{EB6D09C6-D131-4A08-A3EF-FC61E4DE0DD2}" type="TxLink">
            <a:rPr lang="en-US" sz="900" b="0" i="0" u="none" strike="noStrike">
              <a:solidFill>
                <a:srgbClr val="000000"/>
              </a:solidFill>
              <a:latin typeface="Calibri"/>
              <a:ea typeface="Calibri"/>
              <a:cs typeface="Calibri"/>
            </a:rPr>
            <a:pPr algn="l"/>
            <a:t>Did not present = 0(-)</a:t>
          </a:fld>
          <a:endParaRPr lang="en-US" sz="900">
            <a:solidFill>
              <a:sysClr val="windowText" lastClr="000000"/>
            </a:solidFill>
          </a:endParaRPr>
        </a:p>
      </xdr:txBody>
    </xdr:sp>
    <xdr:clientData/>
  </xdr:twoCellAnchor>
  <xdr:twoCellAnchor>
    <xdr:from>
      <xdr:col>22</xdr:col>
      <xdr:colOff>571500</xdr:colOff>
      <xdr:row>75</xdr:row>
      <xdr:rowOff>31392</xdr:rowOff>
    </xdr:from>
    <xdr:to>
      <xdr:col>23</xdr:col>
      <xdr:colOff>473692</xdr:colOff>
      <xdr:row>75</xdr:row>
      <xdr:rowOff>31392</xdr:rowOff>
    </xdr:to>
    <xdr:cxnSp macro="">
      <xdr:nvCxnSpPr>
        <xdr:cNvPr id="179" name="Straight Arrow Connector 178">
          <a:extLst>
            <a:ext uri="{FF2B5EF4-FFF2-40B4-BE49-F238E27FC236}">
              <a16:creationId xmlns:a16="http://schemas.microsoft.com/office/drawing/2014/main" id="{5B7BC239-6BB1-454B-A046-D0E14BA500B9}"/>
            </a:ext>
          </a:extLst>
        </xdr:cNvPr>
        <xdr:cNvCxnSpPr>
          <a:cxnSpLocks/>
          <a:stCxn id="177" idx="1"/>
        </xdr:cNvCxnSpPr>
      </xdr:nvCxnSpPr>
      <xdr:spPr>
        <a:xfrm flipH="1">
          <a:off x="17116425" y="13604517"/>
          <a:ext cx="511792" cy="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xdr:from>
      <xdr:col>6</xdr:col>
      <xdr:colOff>0</xdr:colOff>
      <xdr:row>39</xdr:row>
      <xdr:rowOff>0</xdr:rowOff>
    </xdr:from>
    <xdr:to>
      <xdr:col>6</xdr:col>
      <xdr:colOff>0</xdr:colOff>
      <xdr:row>39</xdr:row>
      <xdr:rowOff>0</xdr:rowOff>
    </xdr:to>
    <xdr:cxnSp macro="">
      <xdr:nvCxnSpPr>
        <xdr:cNvPr id="2" name="Straight Connector 1">
          <a:extLst>
            <a:ext uri="{FF2B5EF4-FFF2-40B4-BE49-F238E27FC236}">
              <a16:creationId xmlns:a16="http://schemas.microsoft.com/office/drawing/2014/main" id="{B5223A58-0603-4D02-BF27-55C03B1AF4E6}"/>
            </a:ext>
          </a:extLst>
        </xdr:cNvPr>
        <xdr:cNvCxnSpPr/>
      </xdr:nvCxnSpPr>
      <xdr:spPr>
        <a:xfrm>
          <a:off x="5494020" y="7132320"/>
          <a:ext cx="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oneCellAnchor>
    <xdr:from>
      <xdr:col>6</xdr:col>
      <xdr:colOff>2072640</xdr:colOff>
      <xdr:row>14</xdr:row>
      <xdr:rowOff>64770</xdr:rowOff>
    </xdr:from>
    <xdr:ext cx="184731" cy="264560"/>
    <xdr:sp macro="" textlink="">
      <xdr:nvSpPr>
        <xdr:cNvPr id="3" name="TextBox 2">
          <a:extLst>
            <a:ext uri="{FF2B5EF4-FFF2-40B4-BE49-F238E27FC236}">
              <a16:creationId xmlns:a16="http://schemas.microsoft.com/office/drawing/2014/main" id="{CA61B9E3-5DE4-445A-BA46-4E3DC5AF7E28}"/>
            </a:ext>
          </a:extLst>
        </xdr:cNvPr>
        <xdr:cNvSpPr txBox="1"/>
      </xdr:nvSpPr>
      <xdr:spPr>
        <a:xfrm>
          <a:off x="7566660" y="262509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xdr:from>
      <xdr:col>10</xdr:col>
      <xdr:colOff>438150</xdr:colOff>
      <xdr:row>52</xdr:row>
      <xdr:rowOff>121407</xdr:rowOff>
    </xdr:from>
    <xdr:to>
      <xdr:col>13</xdr:col>
      <xdr:colOff>244680</xdr:colOff>
      <xdr:row>52</xdr:row>
      <xdr:rowOff>123825</xdr:rowOff>
    </xdr:to>
    <xdr:cxnSp macro="">
      <xdr:nvCxnSpPr>
        <xdr:cNvPr id="4" name="Straight Arrow Connector 3">
          <a:extLst>
            <a:ext uri="{FF2B5EF4-FFF2-40B4-BE49-F238E27FC236}">
              <a16:creationId xmlns:a16="http://schemas.microsoft.com/office/drawing/2014/main" id="{1229A60C-1D1F-4F30-A045-275791FD35B6}"/>
            </a:ext>
          </a:extLst>
        </xdr:cNvPr>
        <xdr:cNvCxnSpPr>
          <a:stCxn id="48" idx="1"/>
        </xdr:cNvCxnSpPr>
      </xdr:nvCxnSpPr>
      <xdr:spPr>
        <a:xfrm flipH="1">
          <a:off x="9665970" y="9631167"/>
          <a:ext cx="1635330" cy="2418"/>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6</xdr:col>
      <xdr:colOff>1506855</xdr:colOff>
      <xdr:row>16</xdr:row>
      <xdr:rowOff>56127</xdr:rowOff>
    </xdr:from>
    <xdr:to>
      <xdr:col>10</xdr:col>
      <xdr:colOff>286090</xdr:colOff>
      <xdr:row>19</xdr:row>
      <xdr:rowOff>31974</xdr:rowOff>
    </xdr:to>
    <xdr:grpSp>
      <xdr:nvGrpSpPr>
        <xdr:cNvPr id="5" name="Group 4">
          <a:extLst>
            <a:ext uri="{FF2B5EF4-FFF2-40B4-BE49-F238E27FC236}">
              <a16:creationId xmlns:a16="http://schemas.microsoft.com/office/drawing/2014/main" id="{E3D20B3D-92CB-588B-587E-962A9A63EAA7}"/>
            </a:ext>
          </a:extLst>
        </xdr:cNvPr>
        <xdr:cNvGrpSpPr/>
      </xdr:nvGrpSpPr>
      <xdr:grpSpPr>
        <a:xfrm>
          <a:off x="6998970" y="2955537"/>
          <a:ext cx="2513035" cy="513057"/>
          <a:chOff x="7002780" y="2951727"/>
          <a:chExt cx="2513035" cy="518772"/>
        </a:xfrm>
      </xdr:grpSpPr>
      <xdr:sp macro="" textlink="">
        <xdr:nvSpPr>
          <xdr:cNvPr id="21" name="Rectangle 20">
            <a:extLst>
              <a:ext uri="{FF2B5EF4-FFF2-40B4-BE49-F238E27FC236}">
                <a16:creationId xmlns:a16="http://schemas.microsoft.com/office/drawing/2014/main" id="{CE1C6A30-E3F0-B9D0-2C13-B5408B672F05}"/>
              </a:ext>
            </a:extLst>
          </xdr:cNvPr>
          <xdr:cNvSpPr/>
        </xdr:nvSpPr>
        <xdr:spPr>
          <a:xfrm>
            <a:off x="7002780" y="2951727"/>
            <a:ext cx="2512708" cy="268305"/>
          </a:xfrm>
          <a:prstGeom prst="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sz="1100">
                <a:solidFill>
                  <a:sysClr val="windowText" lastClr="000000"/>
                </a:solidFill>
              </a:rPr>
              <a:t>TB Index Patients Consented/Enrolled</a:t>
            </a:r>
          </a:p>
        </xdr:txBody>
      </xdr:sp>
      <xdr:sp macro="" textlink="$C$7">
        <xdr:nvSpPr>
          <xdr:cNvPr id="25" name="Rectangle 24">
            <a:extLst>
              <a:ext uri="{FF2B5EF4-FFF2-40B4-BE49-F238E27FC236}">
                <a16:creationId xmlns:a16="http://schemas.microsoft.com/office/drawing/2014/main" id="{AAFFFEAC-68D7-B8CE-54CF-BDBA43A6AA30}"/>
              </a:ext>
            </a:extLst>
          </xdr:cNvPr>
          <xdr:cNvSpPr/>
        </xdr:nvSpPr>
        <xdr:spPr>
          <a:xfrm>
            <a:off x="7003910" y="3207909"/>
            <a:ext cx="2511905" cy="26259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804F0121-E4BD-4B1A-A0D2-DAE3659E7199}"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8</xdr:col>
      <xdr:colOff>372305</xdr:colOff>
      <xdr:row>0</xdr:row>
      <xdr:rowOff>135342</xdr:rowOff>
    </xdr:from>
    <xdr:to>
      <xdr:col>12</xdr:col>
      <xdr:colOff>441018</xdr:colOff>
      <xdr:row>3</xdr:row>
      <xdr:rowOff>116665</xdr:rowOff>
    </xdr:to>
    <xdr:grpSp>
      <xdr:nvGrpSpPr>
        <xdr:cNvPr id="6" name="Group 5">
          <a:extLst>
            <a:ext uri="{FF2B5EF4-FFF2-40B4-BE49-F238E27FC236}">
              <a16:creationId xmlns:a16="http://schemas.microsoft.com/office/drawing/2014/main" id="{99E9D99E-C3FA-2E1A-2C48-68204D28F819}"/>
            </a:ext>
          </a:extLst>
        </xdr:cNvPr>
        <xdr:cNvGrpSpPr/>
      </xdr:nvGrpSpPr>
      <xdr:grpSpPr>
        <a:xfrm>
          <a:off x="8380925" y="131532"/>
          <a:ext cx="2505208" cy="528058"/>
          <a:chOff x="8524875" y="558655"/>
          <a:chExt cx="2284038" cy="441470"/>
        </a:xfrm>
      </xdr:grpSpPr>
      <xdr:sp macro="" textlink="">
        <xdr:nvSpPr>
          <xdr:cNvPr id="32" name="Rectangle 31">
            <a:extLst>
              <a:ext uri="{FF2B5EF4-FFF2-40B4-BE49-F238E27FC236}">
                <a16:creationId xmlns:a16="http://schemas.microsoft.com/office/drawing/2014/main" id="{F50A907C-82C7-EF62-54E6-2B8E3649546F}"/>
              </a:ext>
            </a:extLst>
          </xdr:cNvPr>
          <xdr:cNvSpPr/>
        </xdr:nvSpPr>
        <xdr:spPr>
          <a:xfrm>
            <a:off x="8525487" y="558655"/>
            <a:ext cx="2283180" cy="221707"/>
          </a:xfrm>
          <a:prstGeom prst="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sz="1100">
                <a:solidFill>
                  <a:sysClr val="windowText" lastClr="000000"/>
                </a:solidFill>
              </a:rPr>
              <a:t>TB Index Patients Screened</a:t>
            </a:r>
          </a:p>
        </xdr:txBody>
      </xdr:sp>
      <xdr:sp macro="" textlink="$C$2">
        <xdr:nvSpPr>
          <xdr:cNvPr id="33" name="Rectangle 32">
            <a:extLst>
              <a:ext uri="{FF2B5EF4-FFF2-40B4-BE49-F238E27FC236}">
                <a16:creationId xmlns:a16="http://schemas.microsoft.com/office/drawing/2014/main" id="{A73D0AD9-560E-4C95-68C5-BAD64B1CA799}"/>
              </a:ext>
            </a:extLst>
          </xdr:cNvPr>
          <xdr:cNvSpPr/>
        </xdr:nvSpPr>
        <xdr:spPr>
          <a:xfrm>
            <a:off x="8524875" y="782076"/>
            <a:ext cx="2284038" cy="218049"/>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B99B1049-4BF6-4C68-BCDD-4D14A998711A}" type="TxLink">
              <a:rPr lang="en-US" sz="1100" b="0" i="0" u="none" strike="noStrike">
                <a:solidFill>
                  <a:srgbClr val="000000"/>
                </a:solidFill>
                <a:latin typeface="Calibri"/>
                <a:ea typeface="Calibri"/>
                <a:cs typeface="Calibri"/>
              </a:rPr>
              <a:pPr algn="ctr"/>
              <a:t>2</a:t>
            </a:fld>
            <a:endParaRPr lang="en-US" sz="1100">
              <a:solidFill>
                <a:sysClr val="windowText" lastClr="000000"/>
              </a:solidFill>
            </a:endParaRPr>
          </a:p>
        </xdr:txBody>
      </xdr:sp>
    </xdr:grpSp>
    <xdr:clientData/>
  </xdr:twoCellAnchor>
  <xdr:twoCellAnchor>
    <xdr:from>
      <xdr:col>6</xdr:col>
      <xdr:colOff>1517068</xdr:colOff>
      <xdr:row>9</xdr:row>
      <xdr:rowOff>7503</xdr:rowOff>
    </xdr:from>
    <xdr:to>
      <xdr:col>10</xdr:col>
      <xdr:colOff>282814</xdr:colOff>
      <xdr:row>11</xdr:row>
      <xdr:rowOff>150092</xdr:rowOff>
    </xdr:to>
    <xdr:grpSp>
      <xdr:nvGrpSpPr>
        <xdr:cNvPr id="7" name="Group 6">
          <a:extLst>
            <a:ext uri="{FF2B5EF4-FFF2-40B4-BE49-F238E27FC236}">
              <a16:creationId xmlns:a16="http://schemas.microsoft.com/office/drawing/2014/main" id="{9B02BEF7-07DF-085D-5E9D-E1BA71CCE3F9}"/>
            </a:ext>
          </a:extLst>
        </xdr:cNvPr>
        <xdr:cNvGrpSpPr/>
      </xdr:nvGrpSpPr>
      <xdr:grpSpPr>
        <a:xfrm>
          <a:off x="7011088" y="1638183"/>
          <a:ext cx="2505261" cy="502634"/>
          <a:chOff x="8524141" y="560070"/>
          <a:chExt cx="2520809" cy="443765"/>
        </a:xfrm>
      </xdr:grpSpPr>
      <xdr:sp macro="" textlink="">
        <xdr:nvSpPr>
          <xdr:cNvPr id="30" name="Rectangle 29">
            <a:extLst>
              <a:ext uri="{FF2B5EF4-FFF2-40B4-BE49-F238E27FC236}">
                <a16:creationId xmlns:a16="http://schemas.microsoft.com/office/drawing/2014/main" id="{9B10EE01-AED9-E706-BED3-E68DC02C971E}"/>
              </a:ext>
            </a:extLst>
          </xdr:cNvPr>
          <xdr:cNvSpPr/>
        </xdr:nvSpPr>
        <xdr:spPr>
          <a:xfrm>
            <a:off x="8524141" y="560070"/>
            <a:ext cx="2520809" cy="221760"/>
          </a:xfrm>
          <a:prstGeom prst="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sz="1100">
                <a:solidFill>
                  <a:sysClr val="windowText" lastClr="000000"/>
                </a:solidFill>
              </a:rPr>
              <a:t>TB Index Patients Eligible</a:t>
            </a:r>
          </a:p>
        </xdr:txBody>
      </xdr:sp>
      <xdr:sp macro="" textlink="$C$3">
        <xdr:nvSpPr>
          <xdr:cNvPr id="31" name="Rectangle 30">
            <a:extLst>
              <a:ext uri="{FF2B5EF4-FFF2-40B4-BE49-F238E27FC236}">
                <a16:creationId xmlns:a16="http://schemas.microsoft.com/office/drawing/2014/main" id="{D3F5EA86-B744-91BE-8A10-71C495EA5D82}"/>
              </a:ext>
            </a:extLst>
          </xdr:cNvPr>
          <xdr:cNvSpPr/>
        </xdr:nvSpPr>
        <xdr:spPr>
          <a:xfrm>
            <a:off x="8524874" y="782075"/>
            <a:ext cx="2517004" cy="22176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fld id="{5D4E2D5B-0D2B-45A3-BF6C-AD33D19BDFDB}" type="TxLink">
              <a:rPr lang="en-US" sz="1100" b="0" i="0" u="none" strike="noStrike">
                <a:solidFill>
                  <a:srgbClr val="000000"/>
                </a:solidFill>
                <a:latin typeface="Calibri"/>
                <a:ea typeface="Calibri"/>
                <a:cs typeface="Calibri"/>
              </a:rPr>
              <a:pPr algn="ctr"/>
              <a:t>1(50%)</a:t>
            </a:fld>
            <a:endParaRPr lang="en-US" sz="1100">
              <a:solidFill>
                <a:sysClr val="windowText" lastClr="000000"/>
              </a:solidFill>
            </a:endParaRPr>
          </a:p>
        </xdr:txBody>
      </xdr:sp>
    </xdr:grpSp>
    <xdr:clientData/>
  </xdr:twoCellAnchor>
  <xdr:twoCellAnchor>
    <xdr:from>
      <xdr:col>11</xdr:col>
      <xdr:colOff>29298</xdr:colOff>
      <xdr:row>9</xdr:row>
      <xdr:rowOff>7503</xdr:rowOff>
    </xdr:from>
    <xdr:to>
      <xdr:col>15</xdr:col>
      <xdr:colOff>105583</xdr:colOff>
      <xdr:row>11</xdr:row>
      <xdr:rowOff>136979</xdr:rowOff>
    </xdr:to>
    <xdr:grpSp>
      <xdr:nvGrpSpPr>
        <xdr:cNvPr id="8" name="Group 7">
          <a:extLst>
            <a:ext uri="{FF2B5EF4-FFF2-40B4-BE49-F238E27FC236}">
              <a16:creationId xmlns:a16="http://schemas.microsoft.com/office/drawing/2014/main" id="{44ACA6CA-F7F0-EE38-CA8F-69DCA338661A}"/>
            </a:ext>
          </a:extLst>
        </xdr:cNvPr>
        <xdr:cNvGrpSpPr/>
      </xdr:nvGrpSpPr>
      <xdr:grpSpPr>
        <a:xfrm>
          <a:off x="9866718" y="1638183"/>
          <a:ext cx="2514685" cy="485711"/>
          <a:chOff x="8524141" y="560070"/>
          <a:chExt cx="2286734" cy="440055"/>
        </a:xfrm>
      </xdr:grpSpPr>
      <xdr:sp macro="" textlink="">
        <xdr:nvSpPr>
          <xdr:cNvPr id="28" name="Rectangle 27">
            <a:extLst>
              <a:ext uri="{FF2B5EF4-FFF2-40B4-BE49-F238E27FC236}">
                <a16:creationId xmlns:a16="http://schemas.microsoft.com/office/drawing/2014/main" id="{A8D6BEF6-F4F3-B328-D683-8939092E086C}"/>
              </a:ext>
            </a:extLst>
          </xdr:cNvPr>
          <xdr:cNvSpPr/>
        </xdr:nvSpPr>
        <xdr:spPr>
          <a:xfrm>
            <a:off x="8524141" y="560070"/>
            <a:ext cx="2286734" cy="223797"/>
          </a:xfrm>
          <a:prstGeom prst="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sz="1100">
                <a:solidFill>
                  <a:sysClr val="windowText" lastClr="000000"/>
                </a:solidFill>
              </a:rPr>
              <a:t>TB</a:t>
            </a:r>
            <a:r>
              <a:rPr lang="en-US" sz="1100" baseline="0">
                <a:solidFill>
                  <a:sysClr val="windowText" lastClr="000000"/>
                </a:solidFill>
              </a:rPr>
              <a:t> Index Patient Under 18</a:t>
            </a:r>
            <a:endParaRPr lang="en-US" sz="1100">
              <a:solidFill>
                <a:sysClr val="windowText" lastClr="000000"/>
              </a:solidFill>
            </a:endParaRPr>
          </a:p>
        </xdr:txBody>
      </xdr:sp>
      <xdr:sp macro="" textlink="$C$4">
        <xdr:nvSpPr>
          <xdr:cNvPr id="29" name="Rectangle 28">
            <a:extLst>
              <a:ext uri="{FF2B5EF4-FFF2-40B4-BE49-F238E27FC236}">
                <a16:creationId xmlns:a16="http://schemas.microsoft.com/office/drawing/2014/main" id="{7A872257-E42C-A9A5-5E1E-AC29927011F2}"/>
              </a:ext>
            </a:extLst>
          </xdr:cNvPr>
          <xdr:cNvSpPr/>
        </xdr:nvSpPr>
        <xdr:spPr>
          <a:xfrm>
            <a:off x="8524875" y="782076"/>
            <a:ext cx="2286000" cy="218049"/>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5AD17F64-37F6-4664-A27E-27B3C93A81FE}" type="TxLink">
              <a:rPr lang="en-US" sz="1100" b="0" i="0" u="none" strike="noStrike">
                <a:solidFill>
                  <a:srgbClr val="000000"/>
                </a:solidFill>
                <a:latin typeface="Calibri"/>
                <a:ea typeface="Calibri"/>
                <a:cs typeface="Calibri"/>
              </a:rPr>
              <a:pPr algn="ctr"/>
              <a:t>1(100%)</a:t>
            </a:fld>
            <a:endParaRPr lang="en-US" sz="1100">
              <a:solidFill>
                <a:sysClr val="windowText" lastClr="000000"/>
              </a:solidFill>
            </a:endParaRPr>
          </a:p>
        </xdr:txBody>
      </xdr:sp>
    </xdr:grpSp>
    <xdr:clientData/>
  </xdr:twoCellAnchor>
  <xdr:twoCellAnchor>
    <xdr:from>
      <xdr:col>11</xdr:col>
      <xdr:colOff>17868</xdr:colOff>
      <xdr:row>16</xdr:row>
      <xdr:rowOff>56127</xdr:rowOff>
    </xdr:from>
    <xdr:to>
      <xdr:col>15</xdr:col>
      <xdr:colOff>94178</xdr:colOff>
      <xdr:row>19</xdr:row>
      <xdr:rowOff>35784</xdr:rowOff>
    </xdr:to>
    <xdr:grpSp>
      <xdr:nvGrpSpPr>
        <xdr:cNvPr id="10" name="Group 9">
          <a:extLst>
            <a:ext uri="{FF2B5EF4-FFF2-40B4-BE49-F238E27FC236}">
              <a16:creationId xmlns:a16="http://schemas.microsoft.com/office/drawing/2014/main" id="{7642284C-D7B2-540E-A9EF-DB669031C859}"/>
            </a:ext>
          </a:extLst>
        </xdr:cNvPr>
        <xdr:cNvGrpSpPr/>
      </xdr:nvGrpSpPr>
      <xdr:grpSpPr>
        <a:xfrm>
          <a:off x="9861003" y="2955537"/>
          <a:ext cx="2514710" cy="518772"/>
          <a:chOff x="9857193" y="2951727"/>
          <a:chExt cx="2514710" cy="522582"/>
        </a:xfrm>
      </xdr:grpSpPr>
      <xdr:sp macro="" textlink="">
        <xdr:nvSpPr>
          <xdr:cNvPr id="26" name="Rectangle 25">
            <a:extLst>
              <a:ext uri="{FF2B5EF4-FFF2-40B4-BE49-F238E27FC236}">
                <a16:creationId xmlns:a16="http://schemas.microsoft.com/office/drawing/2014/main" id="{A6615DB6-1A8F-B257-3507-21B878336F21}"/>
              </a:ext>
            </a:extLst>
          </xdr:cNvPr>
          <xdr:cNvSpPr/>
        </xdr:nvSpPr>
        <xdr:spPr>
          <a:xfrm>
            <a:off x="9857193" y="2951727"/>
            <a:ext cx="2514710" cy="268305"/>
          </a:xfrm>
          <a:prstGeom prst="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sz="1100">
                <a:solidFill>
                  <a:sysClr val="windowText" lastClr="000000"/>
                </a:solidFill>
              </a:rPr>
              <a:t>Caregiver</a:t>
            </a:r>
            <a:r>
              <a:rPr lang="en-US" sz="1100" baseline="0">
                <a:solidFill>
                  <a:sysClr val="windowText" lastClr="000000"/>
                </a:solidFill>
              </a:rPr>
              <a:t> Permission Granted</a:t>
            </a:r>
            <a:endParaRPr lang="en-US" sz="1100">
              <a:solidFill>
                <a:sysClr val="windowText" lastClr="000000"/>
              </a:solidFill>
            </a:endParaRPr>
          </a:p>
        </xdr:txBody>
      </xdr:sp>
      <xdr:sp macro="" textlink="$C$8">
        <xdr:nvSpPr>
          <xdr:cNvPr id="27" name="Rectangle 26">
            <a:extLst>
              <a:ext uri="{FF2B5EF4-FFF2-40B4-BE49-F238E27FC236}">
                <a16:creationId xmlns:a16="http://schemas.microsoft.com/office/drawing/2014/main" id="{3DFFDA62-0EE5-8F00-386F-E92E64FBA612}"/>
              </a:ext>
            </a:extLst>
          </xdr:cNvPr>
          <xdr:cNvSpPr/>
        </xdr:nvSpPr>
        <xdr:spPr>
          <a:xfrm>
            <a:off x="9857998" y="3207909"/>
            <a:ext cx="2513905" cy="2664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351DEEC-34DC-4FAD-8925-A95CEF5E20FE}"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8</xdr:col>
      <xdr:colOff>252242</xdr:colOff>
      <xdr:row>3</xdr:row>
      <xdr:rowOff>116665</xdr:rowOff>
    </xdr:from>
    <xdr:to>
      <xdr:col>10</xdr:col>
      <xdr:colOff>406663</xdr:colOff>
      <xdr:row>9</xdr:row>
      <xdr:rowOff>7502</xdr:rowOff>
    </xdr:to>
    <xdr:cxnSp macro="">
      <xdr:nvCxnSpPr>
        <xdr:cNvPr id="11" name="Straight Arrow Connector 57">
          <a:extLst>
            <a:ext uri="{FF2B5EF4-FFF2-40B4-BE49-F238E27FC236}">
              <a16:creationId xmlns:a16="http://schemas.microsoft.com/office/drawing/2014/main" id="{3B363A50-FD41-4EE2-6B61-DE7009496860}"/>
            </a:ext>
          </a:extLst>
        </xdr:cNvPr>
        <xdr:cNvCxnSpPr>
          <a:cxnSpLocks/>
          <a:stCxn id="33" idx="2"/>
          <a:endCxn id="30" idx="0"/>
        </xdr:cNvCxnSpPr>
      </xdr:nvCxnSpPr>
      <xdr:spPr>
        <a:xfrm rot="5400000">
          <a:off x="8461234" y="461123"/>
          <a:ext cx="976687" cy="1373621"/>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10</xdr:col>
      <xdr:colOff>406662</xdr:colOff>
      <xdr:row>3</xdr:row>
      <xdr:rowOff>116663</xdr:rowOff>
    </xdr:from>
    <xdr:to>
      <xdr:col>13</xdr:col>
      <xdr:colOff>67440</xdr:colOff>
      <xdr:row>9</xdr:row>
      <xdr:rowOff>7500</xdr:rowOff>
    </xdr:to>
    <xdr:cxnSp macro="">
      <xdr:nvCxnSpPr>
        <xdr:cNvPr id="12" name="Straight Arrow Connector 58">
          <a:extLst>
            <a:ext uri="{FF2B5EF4-FFF2-40B4-BE49-F238E27FC236}">
              <a16:creationId xmlns:a16="http://schemas.microsoft.com/office/drawing/2014/main" id="{9AA1341E-8619-6A0A-A7F1-5094F9EC152E}"/>
            </a:ext>
          </a:extLst>
        </xdr:cNvPr>
        <xdr:cNvCxnSpPr>
          <a:stCxn id="33" idx="2"/>
          <a:endCxn id="28" idx="0"/>
        </xdr:cNvCxnSpPr>
      </xdr:nvCxnSpPr>
      <xdr:spPr>
        <a:xfrm rot="16200000" flipH="1">
          <a:off x="9892832" y="403143"/>
          <a:ext cx="976687" cy="1489578"/>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8</xdr:col>
      <xdr:colOff>248609</xdr:colOff>
      <xdr:row>11</xdr:row>
      <xdr:rowOff>150092</xdr:rowOff>
    </xdr:from>
    <xdr:to>
      <xdr:col>8</xdr:col>
      <xdr:colOff>252031</xdr:colOff>
      <xdr:row>16</xdr:row>
      <xdr:rowOff>56127</xdr:rowOff>
    </xdr:to>
    <xdr:cxnSp macro="">
      <xdr:nvCxnSpPr>
        <xdr:cNvPr id="13" name="Straight Arrow Connector 12">
          <a:extLst>
            <a:ext uri="{FF2B5EF4-FFF2-40B4-BE49-F238E27FC236}">
              <a16:creationId xmlns:a16="http://schemas.microsoft.com/office/drawing/2014/main" id="{7C22B15C-BCC5-E3C9-0ABC-7F155DE50F9B}"/>
            </a:ext>
          </a:extLst>
        </xdr:cNvPr>
        <xdr:cNvCxnSpPr>
          <a:stCxn id="31" idx="2"/>
          <a:endCxn id="21" idx="0"/>
        </xdr:cNvCxnSpPr>
      </xdr:nvCxnSpPr>
      <xdr:spPr>
        <a:xfrm flipH="1">
          <a:off x="8259134" y="2140817"/>
          <a:ext cx="3422" cy="810910"/>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13</xdr:col>
      <xdr:colOff>56023</xdr:colOff>
      <xdr:row>11</xdr:row>
      <xdr:rowOff>133169</xdr:rowOff>
    </xdr:from>
    <xdr:to>
      <xdr:col>13</xdr:col>
      <xdr:colOff>65939</xdr:colOff>
      <xdr:row>16</xdr:row>
      <xdr:rowOff>56127</xdr:rowOff>
    </xdr:to>
    <xdr:cxnSp macro="">
      <xdr:nvCxnSpPr>
        <xdr:cNvPr id="14" name="Straight Arrow Connector 13">
          <a:extLst>
            <a:ext uri="{FF2B5EF4-FFF2-40B4-BE49-F238E27FC236}">
              <a16:creationId xmlns:a16="http://schemas.microsoft.com/office/drawing/2014/main" id="{C7636DFE-3745-9113-CFFB-847F1E698792}"/>
            </a:ext>
          </a:extLst>
        </xdr:cNvPr>
        <xdr:cNvCxnSpPr>
          <a:stCxn id="29" idx="2"/>
          <a:endCxn id="26" idx="0"/>
        </xdr:cNvCxnSpPr>
      </xdr:nvCxnSpPr>
      <xdr:spPr>
        <a:xfrm flipH="1">
          <a:off x="11114548" y="2123894"/>
          <a:ext cx="9916" cy="827833"/>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4</xdr:col>
      <xdr:colOff>269175</xdr:colOff>
      <xdr:row>4</xdr:row>
      <xdr:rowOff>112155</xdr:rowOff>
    </xdr:from>
    <xdr:to>
      <xdr:col>6</xdr:col>
      <xdr:colOff>1374140</xdr:colOff>
      <xdr:row>10</xdr:row>
      <xdr:rowOff>146289</xdr:rowOff>
    </xdr:to>
    <xdr:sp macro="" textlink="$D$3">
      <xdr:nvSpPr>
        <xdr:cNvPr id="15" name="TextBox 14">
          <a:extLst>
            <a:ext uri="{FF2B5EF4-FFF2-40B4-BE49-F238E27FC236}">
              <a16:creationId xmlns:a16="http://schemas.microsoft.com/office/drawing/2014/main" id="{0F096ABA-BF74-5B7A-60AE-7A5A0F1726D5}"/>
            </a:ext>
          </a:extLst>
        </xdr:cNvPr>
        <xdr:cNvSpPr txBox="1"/>
      </xdr:nvSpPr>
      <xdr:spPr>
        <a:xfrm>
          <a:off x="4460175" y="836055"/>
          <a:ext cx="2409890" cy="1119984"/>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7227FF97-8F68-4FD7-A3AF-EE09F7BF3EF8}" type="TxLink">
            <a:rPr lang="en-US" sz="900" b="0" i="0" u="none" strike="noStrike">
              <a:solidFill>
                <a:srgbClr val="000000"/>
              </a:solidFill>
              <a:latin typeface="Calibri"/>
              <a:ea typeface="Calibri"/>
              <a:cs typeface="Calibri"/>
            </a:rPr>
            <a:pPr/>
            <a:t>Not Eligible (excl. &lt;18) = 0(-)
     Lives outside study communities = 1(100%)
     Not Pulmonary TB Positive = 1(100%)
     Not fluent in Xhosa or English = 1(100%)
     No household contacts = 1(100%)
     Enrolled on other Cohort / HHC = 1(100%)
</a:t>
          </a:fld>
          <a:endParaRPr lang="en-US" sz="900"/>
        </a:p>
      </xdr:txBody>
    </xdr:sp>
    <xdr:clientData/>
  </xdr:twoCellAnchor>
  <xdr:twoCellAnchor>
    <xdr:from>
      <xdr:col>15</xdr:col>
      <xdr:colOff>306147</xdr:colOff>
      <xdr:row>11</xdr:row>
      <xdr:rowOff>179753</xdr:rowOff>
    </xdr:from>
    <xdr:to>
      <xdr:col>19</xdr:col>
      <xdr:colOff>354583</xdr:colOff>
      <xdr:row>16</xdr:row>
      <xdr:rowOff>29605</xdr:rowOff>
    </xdr:to>
    <xdr:sp macro="" textlink="$D$8">
      <xdr:nvSpPr>
        <xdr:cNvPr id="16" name="TextBox 15">
          <a:extLst>
            <a:ext uri="{FF2B5EF4-FFF2-40B4-BE49-F238E27FC236}">
              <a16:creationId xmlns:a16="http://schemas.microsoft.com/office/drawing/2014/main" id="{34E16C84-02FE-C0B4-EA2D-BADC0ED7F153}"/>
            </a:ext>
          </a:extLst>
        </xdr:cNvPr>
        <xdr:cNvSpPr txBox="1"/>
      </xdr:nvSpPr>
      <xdr:spPr>
        <a:xfrm>
          <a:off x="12583872" y="2170478"/>
          <a:ext cx="2486836" cy="754727"/>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8A0A4C63-B47A-42A6-A4EF-EEFE752E110D}" type="TxLink">
            <a:rPr lang="en-US" sz="1000" b="0" i="0" u="none" strike="noStrike">
              <a:solidFill>
                <a:srgbClr val="000000"/>
              </a:solidFill>
              <a:latin typeface="Calibri"/>
              <a:ea typeface="Calibri"/>
              <a:cs typeface="Calibri"/>
            </a:rPr>
            <a:pPr/>
            <a:t>Excluded:
Caregiver Not Present = 0(-)
Caregiver Permission Not Granted = 0(-)
</a:t>
          </a:fld>
          <a:endParaRPr lang="en-US" sz="900"/>
        </a:p>
      </xdr:txBody>
    </xdr:sp>
    <xdr:clientData/>
  </xdr:twoCellAnchor>
  <xdr:twoCellAnchor>
    <xdr:from>
      <xdr:col>6</xdr:col>
      <xdr:colOff>1374140</xdr:colOff>
      <xdr:row>7</xdr:row>
      <xdr:rowOff>129222</xdr:rowOff>
    </xdr:from>
    <xdr:to>
      <xdr:col>8</xdr:col>
      <xdr:colOff>288504</xdr:colOff>
      <xdr:row>7</xdr:row>
      <xdr:rowOff>134096</xdr:rowOff>
    </xdr:to>
    <xdr:cxnSp macro="">
      <xdr:nvCxnSpPr>
        <xdr:cNvPr id="17" name="Straight Arrow Connector 16">
          <a:extLst>
            <a:ext uri="{FF2B5EF4-FFF2-40B4-BE49-F238E27FC236}">
              <a16:creationId xmlns:a16="http://schemas.microsoft.com/office/drawing/2014/main" id="{ADC54073-2243-68F5-F036-66A117139636}"/>
            </a:ext>
          </a:extLst>
        </xdr:cNvPr>
        <xdr:cNvCxnSpPr>
          <a:endCxn id="15" idx="3"/>
        </xdr:cNvCxnSpPr>
      </xdr:nvCxnSpPr>
      <xdr:spPr>
        <a:xfrm flipH="1" flipV="1">
          <a:off x="6870065" y="1396047"/>
          <a:ext cx="1428964" cy="4874"/>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13</xdr:col>
      <xdr:colOff>97819</xdr:colOff>
      <xdr:row>14</xdr:row>
      <xdr:rowOff>14192</xdr:rowOff>
    </xdr:from>
    <xdr:to>
      <xdr:col>15</xdr:col>
      <xdr:colOff>306146</xdr:colOff>
      <xdr:row>14</xdr:row>
      <xdr:rowOff>19777</xdr:rowOff>
    </xdr:to>
    <xdr:cxnSp macro="">
      <xdr:nvCxnSpPr>
        <xdr:cNvPr id="18" name="Straight Arrow Connector 17">
          <a:extLst>
            <a:ext uri="{FF2B5EF4-FFF2-40B4-BE49-F238E27FC236}">
              <a16:creationId xmlns:a16="http://schemas.microsoft.com/office/drawing/2014/main" id="{71163D42-B3D8-4ABE-ED32-CF8EC8A93544}"/>
            </a:ext>
          </a:extLst>
        </xdr:cNvPr>
        <xdr:cNvCxnSpPr>
          <a:stCxn id="16" idx="1"/>
        </xdr:cNvCxnSpPr>
      </xdr:nvCxnSpPr>
      <xdr:spPr>
        <a:xfrm flipH="1">
          <a:off x="11156344" y="2547842"/>
          <a:ext cx="1427527" cy="5585"/>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4</xdr:col>
      <xdr:colOff>246438</xdr:colOff>
      <xdr:row>11</xdr:row>
      <xdr:rowOff>179228</xdr:rowOff>
    </xdr:from>
    <xdr:to>
      <xdr:col>6</xdr:col>
      <xdr:colOff>1269164</xdr:colOff>
      <xdr:row>16</xdr:row>
      <xdr:rowOff>85985</xdr:rowOff>
    </xdr:to>
    <xdr:sp macro="" textlink="$D$6">
      <xdr:nvSpPr>
        <xdr:cNvPr id="19" name="TextBox 18">
          <a:extLst>
            <a:ext uri="{FF2B5EF4-FFF2-40B4-BE49-F238E27FC236}">
              <a16:creationId xmlns:a16="http://schemas.microsoft.com/office/drawing/2014/main" id="{E94B4BAD-3FDE-1886-2EF6-3B06F6F1B18A}"/>
            </a:ext>
          </a:extLst>
        </xdr:cNvPr>
        <xdr:cNvSpPr txBox="1"/>
      </xdr:nvSpPr>
      <xdr:spPr>
        <a:xfrm>
          <a:off x="4437438" y="2169953"/>
          <a:ext cx="2327651" cy="811632"/>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9A486C68-5BD5-4979-A0B5-D0D6BCD82FFC}" type="TxLink">
            <a:rPr lang="en-US" sz="900" b="0" i="0" u="none" strike="noStrike">
              <a:solidFill>
                <a:srgbClr val="000000"/>
              </a:solidFill>
              <a:latin typeface="Calibri"/>
              <a:ea typeface="Calibri"/>
              <a:cs typeface="Calibri"/>
            </a:rPr>
            <a:pPr/>
            <a:t>Not Enrolled = 2(0%)
     Cannot Comprehend = 1(100%)
     Refused to participate = 1(100%)</a:t>
          </a:fld>
          <a:endParaRPr lang="en-US" sz="900"/>
        </a:p>
      </xdr:txBody>
    </xdr:sp>
    <xdr:clientData/>
  </xdr:twoCellAnchor>
  <xdr:twoCellAnchor>
    <xdr:from>
      <xdr:col>6</xdr:col>
      <xdr:colOff>1250239</xdr:colOff>
      <xdr:row>14</xdr:row>
      <xdr:rowOff>20994</xdr:rowOff>
    </xdr:from>
    <xdr:to>
      <xdr:col>8</xdr:col>
      <xdr:colOff>257127</xdr:colOff>
      <xdr:row>14</xdr:row>
      <xdr:rowOff>34336</xdr:rowOff>
    </xdr:to>
    <xdr:cxnSp macro="">
      <xdr:nvCxnSpPr>
        <xdr:cNvPr id="20" name="Straight Arrow Connector 19">
          <a:extLst>
            <a:ext uri="{FF2B5EF4-FFF2-40B4-BE49-F238E27FC236}">
              <a16:creationId xmlns:a16="http://schemas.microsoft.com/office/drawing/2014/main" id="{CC3CF946-23A3-B99B-6FCC-B868F5C9E73A}"/>
            </a:ext>
          </a:extLst>
        </xdr:cNvPr>
        <xdr:cNvCxnSpPr/>
      </xdr:nvCxnSpPr>
      <xdr:spPr>
        <a:xfrm flipH="1" flipV="1">
          <a:off x="6746164" y="2554644"/>
          <a:ext cx="1521488" cy="13342"/>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8</xdr:col>
      <xdr:colOff>378123</xdr:colOff>
      <xdr:row>46</xdr:row>
      <xdr:rowOff>110620</xdr:rowOff>
    </xdr:from>
    <xdr:to>
      <xdr:col>12</xdr:col>
      <xdr:colOff>462805</xdr:colOff>
      <xdr:row>50</xdr:row>
      <xdr:rowOff>134870</xdr:rowOff>
    </xdr:to>
    <xdr:grpSp>
      <xdr:nvGrpSpPr>
        <xdr:cNvPr id="34" name="Group 33">
          <a:extLst>
            <a:ext uri="{FF2B5EF4-FFF2-40B4-BE49-F238E27FC236}">
              <a16:creationId xmlns:a16="http://schemas.microsoft.com/office/drawing/2014/main" id="{815D609B-0D4C-4117-930C-E28F0FE09116}"/>
            </a:ext>
          </a:extLst>
        </xdr:cNvPr>
        <xdr:cNvGrpSpPr/>
      </xdr:nvGrpSpPr>
      <xdr:grpSpPr>
        <a:xfrm>
          <a:off x="8388648" y="8435470"/>
          <a:ext cx="2524987" cy="744340"/>
          <a:chOff x="12960509" y="5121675"/>
          <a:chExt cx="2520000" cy="660735"/>
        </a:xfrm>
      </xdr:grpSpPr>
      <xdr:sp macro="" textlink="">
        <xdr:nvSpPr>
          <xdr:cNvPr id="35" name="Rectangle 34">
            <a:extLst>
              <a:ext uri="{FF2B5EF4-FFF2-40B4-BE49-F238E27FC236}">
                <a16:creationId xmlns:a16="http://schemas.microsoft.com/office/drawing/2014/main" id="{E373D1CF-4C69-530D-FD18-58199D15E36B}"/>
              </a:ext>
            </a:extLst>
          </xdr:cNvPr>
          <xdr:cNvSpPr>
            <a:spLocks noChangeAspect="1"/>
          </xdr:cNvSpPr>
        </xdr:nvSpPr>
        <xdr:spPr>
          <a:xfrm>
            <a:off x="12961193" y="5121675"/>
            <a:ext cx="2517418" cy="217173"/>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Eligible in Study</a:t>
            </a:r>
          </a:p>
        </xdr:txBody>
      </xdr:sp>
      <xdr:sp macro="" textlink="#REF!">
        <xdr:nvSpPr>
          <xdr:cNvPr id="36" name="Rectangle 35">
            <a:extLst>
              <a:ext uri="{FF2B5EF4-FFF2-40B4-BE49-F238E27FC236}">
                <a16:creationId xmlns:a16="http://schemas.microsoft.com/office/drawing/2014/main" id="{BEAC7B0C-6EA8-247A-9241-8C40DCEFA18C}"/>
              </a:ext>
            </a:extLst>
          </xdr:cNvPr>
          <xdr:cNvSpPr/>
        </xdr:nvSpPr>
        <xdr:spPr>
          <a:xfrm>
            <a:off x="12960510" y="5340689"/>
            <a:ext cx="1260000" cy="21409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Households</a:t>
            </a:r>
          </a:p>
        </xdr:txBody>
      </xdr:sp>
      <xdr:sp macro="" textlink="#REF!">
        <xdr:nvSpPr>
          <xdr:cNvPr id="37" name="Rectangle 36">
            <a:extLst>
              <a:ext uri="{FF2B5EF4-FFF2-40B4-BE49-F238E27FC236}">
                <a16:creationId xmlns:a16="http://schemas.microsoft.com/office/drawing/2014/main" id="{EFCF62CD-81C0-60B4-4E87-854BF31DEE8C}"/>
              </a:ext>
            </a:extLst>
          </xdr:cNvPr>
          <xdr:cNvSpPr>
            <a:spLocks/>
          </xdr:cNvSpPr>
        </xdr:nvSpPr>
        <xdr:spPr>
          <a:xfrm>
            <a:off x="14220509" y="5340689"/>
            <a:ext cx="1260000" cy="21981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Contacts</a:t>
            </a:r>
          </a:p>
        </xdr:txBody>
      </xdr:sp>
      <xdr:sp macro="" textlink="$C$13">
        <xdr:nvSpPr>
          <xdr:cNvPr id="38" name="Rectangle 37">
            <a:extLst>
              <a:ext uri="{FF2B5EF4-FFF2-40B4-BE49-F238E27FC236}">
                <a16:creationId xmlns:a16="http://schemas.microsoft.com/office/drawing/2014/main" id="{C54F1D42-8FDC-5845-C5D6-CEDEC30CEC04}"/>
              </a:ext>
            </a:extLst>
          </xdr:cNvPr>
          <xdr:cNvSpPr/>
        </xdr:nvSpPr>
        <xdr:spPr>
          <a:xfrm>
            <a:off x="12960509" y="5558790"/>
            <a:ext cx="1260000" cy="2232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22A3D86-925C-41DC-8D8B-A45DEA0C8826}"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C$14">
        <xdr:nvSpPr>
          <xdr:cNvPr id="39" name="Rectangle 38">
            <a:extLst>
              <a:ext uri="{FF2B5EF4-FFF2-40B4-BE49-F238E27FC236}">
                <a16:creationId xmlns:a16="http://schemas.microsoft.com/office/drawing/2014/main" id="{97983556-167B-F059-B152-3A5D5F243201}"/>
              </a:ext>
            </a:extLst>
          </xdr:cNvPr>
          <xdr:cNvSpPr/>
        </xdr:nvSpPr>
        <xdr:spPr>
          <a:xfrm>
            <a:off x="14220509" y="5558790"/>
            <a:ext cx="1260000" cy="22362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4D841311-F4F3-4D6D-A26E-4C5E85BCDDF3}"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10</xdr:col>
      <xdr:colOff>419857</xdr:colOff>
      <xdr:row>39</xdr:row>
      <xdr:rowOff>97169</xdr:rowOff>
    </xdr:from>
    <xdr:to>
      <xdr:col>10</xdr:col>
      <xdr:colOff>419865</xdr:colOff>
      <xdr:row>46</xdr:row>
      <xdr:rowOff>110620</xdr:rowOff>
    </xdr:to>
    <xdr:cxnSp macro="">
      <xdr:nvCxnSpPr>
        <xdr:cNvPr id="40" name="Straight Arrow Connector 39">
          <a:extLst>
            <a:ext uri="{FF2B5EF4-FFF2-40B4-BE49-F238E27FC236}">
              <a16:creationId xmlns:a16="http://schemas.microsoft.com/office/drawing/2014/main" id="{0F98C388-6352-460C-A207-1732F01E1806}"/>
            </a:ext>
          </a:extLst>
        </xdr:cNvPr>
        <xdr:cNvCxnSpPr>
          <a:stCxn id="56" idx="2"/>
          <a:endCxn id="35" idx="0"/>
        </xdr:cNvCxnSpPr>
      </xdr:nvCxnSpPr>
      <xdr:spPr>
        <a:xfrm flipH="1">
          <a:off x="9647677" y="7229489"/>
          <a:ext cx="8" cy="1293611"/>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8</xdr:col>
      <xdr:colOff>378205</xdr:colOff>
      <xdr:row>55</xdr:row>
      <xdr:rowOff>732</xdr:rowOff>
    </xdr:from>
    <xdr:to>
      <xdr:col>12</xdr:col>
      <xdr:colOff>462724</xdr:colOff>
      <xdr:row>58</xdr:row>
      <xdr:rowOff>171279</xdr:rowOff>
    </xdr:to>
    <xdr:grpSp>
      <xdr:nvGrpSpPr>
        <xdr:cNvPr id="41" name="Group 40">
          <a:extLst>
            <a:ext uri="{FF2B5EF4-FFF2-40B4-BE49-F238E27FC236}">
              <a16:creationId xmlns:a16="http://schemas.microsoft.com/office/drawing/2014/main" id="{EE96D006-AF75-4805-BBFA-EA6EDEBE3DCA}"/>
            </a:ext>
          </a:extLst>
        </xdr:cNvPr>
        <xdr:cNvGrpSpPr/>
      </xdr:nvGrpSpPr>
      <xdr:grpSpPr>
        <a:xfrm>
          <a:off x="8388730" y="9954357"/>
          <a:ext cx="2524824" cy="717282"/>
          <a:chOff x="12950959" y="5122880"/>
          <a:chExt cx="2529550" cy="659530"/>
        </a:xfrm>
      </xdr:grpSpPr>
      <xdr:sp macro="" textlink="">
        <xdr:nvSpPr>
          <xdr:cNvPr id="42" name="Rectangle 41">
            <a:extLst>
              <a:ext uri="{FF2B5EF4-FFF2-40B4-BE49-F238E27FC236}">
                <a16:creationId xmlns:a16="http://schemas.microsoft.com/office/drawing/2014/main" id="{0BEB740E-3B7D-3828-3F3A-FF346797DB95}"/>
              </a:ext>
            </a:extLst>
          </xdr:cNvPr>
          <xdr:cNvSpPr>
            <a:spLocks noChangeAspect="1"/>
          </xdr:cNvSpPr>
        </xdr:nvSpPr>
        <xdr:spPr>
          <a:xfrm>
            <a:off x="12950959" y="5122880"/>
            <a:ext cx="2513790" cy="217173"/>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Enrolled in Study</a:t>
            </a:r>
          </a:p>
        </xdr:txBody>
      </xdr:sp>
      <xdr:sp macro="" textlink="#REF!">
        <xdr:nvSpPr>
          <xdr:cNvPr id="43" name="Rectangle 42">
            <a:extLst>
              <a:ext uri="{FF2B5EF4-FFF2-40B4-BE49-F238E27FC236}">
                <a16:creationId xmlns:a16="http://schemas.microsoft.com/office/drawing/2014/main" id="{E8DDC993-1B2F-9711-E00D-549EB391479B}"/>
              </a:ext>
            </a:extLst>
          </xdr:cNvPr>
          <xdr:cNvSpPr/>
        </xdr:nvSpPr>
        <xdr:spPr>
          <a:xfrm>
            <a:off x="12960509" y="5340689"/>
            <a:ext cx="1260000" cy="21409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Households</a:t>
            </a:r>
          </a:p>
        </xdr:txBody>
      </xdr:sp>
      <xdr:sp macro="" textlink="#REF!">
        <xdr:nvSpPr>
          <xdr:cNvPr id="44" name="Rectangle 43">
            <a:extLst>
              <a:ext uri="{FF2B5EF4-FFF2-40B4-BE49-F238E27FC236}">
                <a16:creationId xmlns:a16="http://schemas.microsoft.com/office/drawing/2014/main" id="{52B63422-9242-0133-3240-D99AD6C98368}"/>
              </a:ext>
            </a:extLst>
          </xdr:cNvPr>
          <xdr:cNvSpPr>
            <a:spLocks/>
          </xdr:cNvSpPr>
        </xdr:nvSpPr>
        <xdr:spPr>
          <a:xfrm>
            <a:off x="14220509" y="5340689"/>
            <a:ext cx="1260000" cy="21981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Contacts</a:t>
            </a:r>
          </a:p>
        </xdr:txBody>
      </xdr:sp>
      <xdr:sp macro="" textlink="$C$15">
        <xdr:nvSpPr>
          <xdr:cNvPr id="45" name="Rectangle 44">
            <a:extLst>
              <a:ext uri="{FF2B5EF4-FFF2-40B4-BE49-F238E27FC236}">
                <a16:creationId xmlns:a16="http://schemas.microsoft.com/office/drawing/2014/main" id="{ADC31C40-C01A-077A-E410-169CCF941559}"/>
              </a:ext>
            </a:extLst>
          </xdr:cNvPr>
          <xdr:cNvSpPr/>
        </xdr:nvSpPr>
        <xdr:spPr>
          <a:xfrm>
            <a:off x="12960509" y="5558790"/>
            <a:ext cx="1260000" cy="2232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F6B80232-D0E6-457B-AFD5-B155E801F73A}"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C$16">
        <xdr:nvSpPr>
          <xdr:cNvPr id="46" name="Rectangle 45">
            <a:extLst>
              <a:ext uri="{FF2B5EF4-FFF2-40B4-BE49-F238E27FC236}">
                <a16:creationId xmlns:a16="http://schemas.microsoft.com/office/drawing/2014/main" id="{B52734EE-9F5D-A1FB-F96A-1C1C35450BC0}"/>
              </a:ext>
            </a:extLst>
          </xdr:cNvPr>
          <xdr:cNvSpPr/>
        </xdr:nvSpPr>
        <xdr:spPr>
          <a:xfrm>
            <a:off x="14220509" y="5558790"/>
            <a:ext cx="1260000" cy="22362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A7FC980C-6433-42B9-8367-A6784C63B2FB}"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10</xdr:col>
      <xdr:colOff>419857</xdr:colOff>
      <xdr:row>47</xdr:row>
      <xdr:rowOff>175550</xdr:rowOff>
    </xdr:from>
    <xdr:to>
      <xdr:col>10</xdr:col>
      <xdr:colOff>434936</xdr:colOff>
      <xdr:row>55</xdr:row>
      <xdr:rowOff>732</xdr:rowOff>
    </xdr:to>
    <xdr:cxnSp macro="">
      <xdr:nvCxnSpPr>
        <xdr:cNvPr id="47" name="Straight Arrow Connector 46">
          <a:extLst>
            <a:ext uri="{FF2B5EF4-FFF2-40B4-BE49-F238E27FC236}">
              <a16:creationId xmlns:a16="http://schemas.microsoft.com/office/drawing/2014/main" id="{10697985-52EB-4110-A733-071479298A04}"/>
            </a:ext>
          </a:extLst>
        </xdr:cNvPr>
        <xdr:cNvCxnSpPr>
          <a:stCxn id="35" idx="2"/>
        </xdr:cNvCxnSpPr>
      </xdr:nvCxnSpPr>
      <xdr:spPr>
        <a:xfrm>
          <a:off x="9647677" y="8770910"/>
          <a:ext cx="15079" cy="1288222"/>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13</xdr:col>
      <xdr:colOff>248490</xdr:colOff>
      <xdr:row>51</xdr:row>
      <xdr:rowOff>89006</xdr:rowOff>
    </xdr:from>
    <xdr:to>
      <xdr:col>16</xdr:col>
      <xdr:colOff>455111</xdr:colOff>
      <xdr:row>53</xdr:row>
      <xdr:rowOff>149998</xdr:rowOff>
    </xdr:to>
    <xdr:sp macro="" textlink="$D$15">
      <xdr:nvSpPr>
        <xdr:cNvPr id="48" name="TextBox 47">
          <a:extLst>
            <a:ext uri="{FF2B5EF4-FFF2-40B4-BE49-F238E27FC236}">
              <a16:creationId xmlns:a16="http://schemas.microsoft.com/office/drawing/2014/main" id="{1129FFA7-66D3-4042-9C80-60C5A4F43392}"/>
            </a:ext>
          </a:extLst>
        </xdr:cNvPr>
        <xdr:cNvSpPr txBox="1"/>
      </xdr:nvSpPr>
      <xdr:spPr>
        <a:xfrm>
          <a:off x="11305110" y="9415886"/>
          <a:ext cx="2035421" cy="426752"/>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41AEA2DD-0103-4709-B415-B6E99AD8BD89}" type="TxLink">
            <a:rPr lang="en-US" sz="900" b="0" i="0" u="none" strike="noStrike">
              <a:solidFill>
                <a:srgbClr val="000000"/>
              </a:solidFill>
              <a:latin typeface="Calibri"/>
              <a:ea typeface="Calibri"/>
              <a:cs typeface="Calibri"/>
            </a:rPr>
            <a:pPr/>
            <a:t>Cannot Comprehend = (0%)</a:t>
          </a:fld>
          <a:endParaRPr lang="en-US" sz="900"/>
        </a:p>
      </xdr:txBody>
    </xdr:sp>
    <xdr:clientData/>
  </xdr:twoCellAnchor>
  <xdr:twoCellAnchor>
    <xdr:from>
      <xdr:col>10</xdr:col>
      <xdr:colOff>401637</xdr:colOff>
      <xdr:row>41</xdr:row>
      <xdr:rowOff>8849</xdr:rowOff>
    </xdr:from>
    <xdr:to>
      <xdr:col>17</xdr:col>
      <xdr:colOff>117432</xdr:colOff>
      <xdr:row>47</xdr:row>
      <xdr:rowOff>63866</xdr:rowOff>
    </xdr:to>
    <xdr:grpSp>
      <xdr:nvGrpSpPr>
        <xdr:cNvPr id="49" name="Group 48">
          <a:extLst>
            <a:ext uri="{FF2B5EF4-FFF2-40B4-BE49-F238E27FC236}">
              <a16:creationId xmlns:a16="http://schemas.microsoft.com/office/drawing/2014/main" id="{06DF7ABA-4FDB-4731-B2BB-C706EB8AEE8D}"/>
            </a:ext>
          </a:extLst>
        </xdr:cNvPr>
        <xdr:cNvGrpSpPr/>
      </xdr:nvGrpSpPr>
      <xdr:grpSpPr>
        <a:xfrm>
          <a:off x="9627552" y="7430729"/>
          <a:ext cx="3986805" cy="1135152"/>
          <a:chOff x="9631362" y="7428824"/>
          <a:chExt cx="3982995" cy="1140867"/>
        </a:xfrm>
      </xdr:grpSpPr>
      <xdr:sp macro="" textlink="$D$11">
        <xdr:nvSpPr>
          <xdr:cNvPr id="50" name="TextBox 49">
            <a:extLst>
              <a:ext uri="{FF2B5EF4-FFF2-40B4-BE49-F238E27FC236}">
                <a16:creationId xmlns:a16="http://schemas.microsoft.com/office/drawing/2014/main" id="{E9B92E42-A266-A9E6-81BE-DF1FACCB5964}"/>
              </a:ext>
            </a:extLst>
          </xdr:cNvPr>
          <xdr:cNvSpPr txBox="1"/>
        </xdr:nvSpPr>
        <xdr:spPr>
          <a:xfrm>
            <a:off x="11288522" y="7428824"/>
            <a:ext cx="2325835" cy="1140867"/>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B677E054-E9D1-4A3A-9773-85D76AC92EBA}" type="TxLink">
              <a:rPr lang="en-US" sz="900" b="0" i="0" u="none" strike="noStrike">
                <a:solidFill>
                  <a:srgbClr val="000000"/>
                </a:solidFill>
                <a:latin typeface="Calibri"/>
                <a:ea typeface="Calibri"/>
                <a:cs typeface="Calibri"/>
              </a:rPr>
              <a:pPr/>
              <a:t>Not Eligible =  0(-)
     &lt;18 Years Old =  0(-)
     On Treatment =  0(-)
     Visited clinic before HHCI =  0(-)
     TB asymptomatic =  0(-)
     Not Interested  =  0(-)
     Not fluent in Xhosa or English  =  0(-)
     &lt;18 Years Old  =  0(-)</a:t>
            </a:fld>
            <a:endParaRPr lang="en-US" sz="900"/>
          </a:p>
        </xdr:txBody>
      </xdr:sp>
      <xdr:cxnSp macro="">
        <xdr:nvCxnSpPr>
          <xdr:cNvPr id="51" name="Straight Arrow Connector 50">
            <a:extLst>
              <a:ext uri="{FF2B5EF4-FFF2-40B4-BE49-F238E27FC236}">
                <a16:creationId xmlns:a16="http://schemas.microsoft.com/office/drawing/2014/main" id="{BDA1FD2A-6E22-59F0-2B5E-95BA1E962BE0}"/>
              </a:ext>
            </a:extLst>
          </xdr:cNvPr>
          <xdr:cNvCxnSpPr>
            <a:stCxn id="50" idx="1"/>
          </xdr:cNvCxnSpPr>
        </xdr:nvCxnSpPr>
        <xdr:spPr>
          <a:xfrm flipH="1" flipV="1">
            <a:off x="9631362" y="8088139"/>
            <a:ext cx="1657160" cy="6036"/>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grpSp>
    <xdr:clientData/>
  </xdr:twoCellAnchor>
  <xdr:twoCellAnchor>
    <xdr:from>
      <xdr:col>12</xdr:col>
      <xdr:colOff>94598</xdr:colOff>
      <xdr:row>73</xdr:row>
      <xdr:rowOff>169545</xdr:rowOff>
    </xdr:from>
    <xdr:to>
      <xdr:col>14</xdr:col>
      <xdr:colOff>238126</xdr:colOff>
      <xdr:row>76</xdr:row>
      <xdr:rowOff>36113</xdr:rowOff>
    </xdr:to>
    <xdr:sp macro="" textlink="$D$28">
      <xdr:nvSpPr>
        <xdr:cNvPr id="52" name="Rectangle 51">
          <a:extLst>
            <a:ext uri="{FF2B5EF4-FFF2-40B4-BE49-F238E27FC236}">
              <a16:creationId xmlns:a16="http://schemas.microsoft.com/office/drawing/2014/main" id="{7B87F86A-C2E9-4243-B3D5-AC98FE30A180}"/>
            </a:ext>
          </a:extLst>
        </xdr:cNvPr>
        <xdr:cNvSpPr>
          <a:spLocks/>
        </xdr:cNvSpPr>
      </xdr:nvSpPr>
      <xdr:spPr>
        <a:xfrm>
          <a:off x="10543523" y="13380720"/>
          <a:ext cx="1362728" cy="40949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fld id="{F30DD898-F133-49AC-9E5F-3466D0477DAF}" type="TxLink">
            <a:rPr lang="en-US" sz="900" b="0" i="0" u="none" strike="noStrike">
              <a:solidFill>
                <a:srgbClr val="000000"/>
              </a:solidFill>
              <a:latin typeface="Calibri"/>
              <a:ea typeface="Calibri"/>
              <a:cs typeface="Calibri"/>
            </a:rPr>
            <a:pPr algn="l"/>
            <a:t>Did not present = 0(-)</a:t>
          </a:fld>
          <a:endParaRPr lang="en-US" sz="900">
            <a:solidFill>
              <a:sysClr val="windowText" lastClr="000000"/>
            </a:solidFill>
          </a:endParaRPr>
        </a:p>
      </xdr:txBody>
    </xdr:sp>
    <xdr:clientData/>
  </xdr:twoCellAnchor>
  <xdr:twoCellAnchor>
    <xdr:from>
      <xdr:col>8</xdr:col>
      <xdr:colOff>394322</xdr:colOff>
      <xdr:row>30</xdr:row>
      <xdr:rowOff>75351</xdr:rowOff>
    </xdr:from>
    <xdr:to>
      <xdr:col>12</xdr:col>
      <xdr:colOff>446606</xdr:colOff>
      <xdr:row>42</xdr:row>
      <xdr:rowOff>59933</xdr:rowOff>
    </xdr:to>
    <xdr:grpSp>
      <xdr:nvGrpSpPr>
        <xdr:cNvPr id="53" name="Group 52">
          <a:extLst>
            <a:ext uri="{FF2B5EF4-FFF2-40B4-BE49-F238E27FC236}">
              <a16:creationId xmlns:a16="http://schemas.microsoft.com/office/drawing/2014/main" id="{1ED508FA-8857-4803-8880-A4EC2DC65A11}"/>
            </a:ext>
          </a:extLst>
        </xdr:cNvPr>
        <xdr:cNvGrpSpPr/>
      </xdr:nvGrpSpPr>
      <xdr:grpSpPr>
        <a:xfrm>
          <a:off x="8408657" y="5504601"/>
          <a:ext cx="2484969" cy="2152472"/>
          <a:chOff x="8404847" y="5504623"/>
          <a:chExt cx="2490684" cy="2156300"/>
        </a:xfrm>
      </xdr:grpSpPr>
      <xdr:grpSp>
        <xdr:nvGrpSpPr>
          <xdr:cNvPr id="54" name="Group 53">
            <a:extLst>
              <a:ext uri="{FF2B5EF4-FFF2-40B4-BE49-F238E27FC236}">
                <a16:creationId xmlns:a16="http://schemas.microsoft.com/office/drawing/2014/main" id="{C3F5ACD3-17AA-AC9F-28F8-C5F6CF4A3927}"/>
              </a:ext>
            </a:extLst>
          </xdr:cNvPr>
          <xdr:cNvGrpSpPr/>
        </xdr:nvGrpSpPr>
        <xdr:grpSpPr>
          <a:xfrm>
            <a:off x="8404847" y="6899172"/>
            <a:ext cx="2490684" cy="761751"/>
            <a:chOff x="12960509" y="5113227"/>
            <a:chExt cx="2520002" cy="660918"/>
          </a:xfrm>
        </xdr:grpSpPr>
        <xdr:sp macro="" textlink="">
          <xdr:nvSpPr>
            <xdr:cNvPr id="56" name="Rectangle 55">
              <a:extLst>
                <a:ext uri="{FF2B5EF4-FFF2-40B4-BE49-F238E27FC236}">
                  <a16:creationId xmlns:a16="http://schemas.microsoft.com/office/drawing/2014/main" id="{041F5A6F-23C1-49AC-9304-A087E0FE6653}"/>
                </a:ext>
              </a:extLst>
            </xdr:cNvPr>
            <xdr:cNvSpPr>
              <a:spLocks noChangeAspect="1"/>
            </xdr:cNvSpPr>
          </xdr:nvSpPr>
          <xdr:spPr>
            <a:xfrm>
              <a:off x="12961196" y="5113227"/>
              <a:ext cx="2517419" cy="217174"/>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Households</a:t>
              </a:r>
              <a:r>
                <a:rPr lang="en-US" sz="1100" baseline="0">
                  <a:solidFill>
                    <a:sysClr val="windowText" lastClr="000000"/>
                  </a:solidFill>
                </a:rPr>
                <a:t> Visited</a:t>
              </a:r>
              <a:endParaRPr lang="en-US" sz="1100">
                <a:solidFill>
                  <a:sysClr val="windowText" lastClr="000000"/>
                </a:solidFill>
              </a:endParaRPr>
            </a:p>
          </xdr:txBody>
        </xdr:sp>
        <xdr:sp macro="" textlink="#REF!">
          <xdr:nvSpPr>
            <xdr:cNvPr id="57" name="Rectangle 56">
              <a:extLst>
                <a:ext uri="{FF2B5EF4-FFF2-40B4-BE49-F238E27FC236}">
                  <a16:creationId xmlns:a16="http://schemas.microsoft.com/office/drawing/2014/main" id="{007E944D-A2A6-A673-8C07-0767A7AFDC4A}"/>
                </a:ext>
              </a:extLst>
            </xdr:cNvPr>
            <xdr:cNvSpPr/>
          </xdr:nvSpPr>
          <xdr:spPr>
            <a:xfrm>
              <a:off x="12960510" y="5332425"/>
              <a:ext cx="1260001" cy="21409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Households Listed</a:t>
              </a:r>
            </a:p>
          </xdr:txBody>
        </xdr:sp>
        <xdr:sp macro="" textlink="#REF!">
          <xdr:nvSpPr>
            <xdr:cNvPr id="58" name="Rectangle 57">
              <a:extLst>
                <a:ext uri="{FF2B5EF4-FFF2-40B4-BE49-F238E27FC236}">
                  <a16:creationId xmlns:a16="http://schemas.microsoft.com/office/drawing/2014/main" id="{A3DB0565-E9E2-39A7-B404-982D4DCF99AE}"/>
                </a:ext>
              </a:extLst>
            </xdr:cNvPr>
            <xdr:cNvSpPr>
              <a:spLocks/>
            </xdr:cNvSpPr>
          </xdr:nvSpPr>
          <xdr:spPr>
            <a:xfrm>
              <a:off x="14220510" y="5332425"/>
              <a:ext cx="1260001" cy="21981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Contacts</a:t>
              </a:r>
              <a:r>
                <a:rPr lang="en-US" sz="1100" baseline="0">
                  <a:solidFill>
                    <a:sysClr val="windowText" lastClr="000000"/>
                  </a:solidFill>
                </a:rPr>
                <a:t> Present</a:t>
              </a:r>
              <a:endParaRPr lang="en-US" sz="1100">
                <a:solidFill>
                  <a:sysClr val="windowText" lastClr="000000"/>
                </a:solidFill>
              </a:endParaRPr>
            </a:p>
          </xdr:txBody>
        </xdr:sp>
        <xdr:sp macro="" textlink="$C$11">
          <xdr:nvSpPr>
            <xdr:cNvPr id="59" name="Rectangle 58">
              <a:extLst>
                <a:ext uri="{FF2B5EF4-FFF2-40B4-BE49-F238E27FC236}">
                  <a16:creationId xmlns:a16="http://schemas.microsoft.com/office/drawing/2014/main" id="{ABC476A6-7C29-CB54-9317-0709BAF23362}"/>
                </a:ext>
              </a:extLst>
            </xdr:cNvPr>
            <xdr:cNvSpPr/>
          </xdr:nvSpPr>
          <xdr:spPr>
            <a:xfrm>
              <a:off x="12960509" y="5550525"/>
              <a:ext cx="1260000" cy="2232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0CF1E68-BD71-4A7A-95D7-9F21A00B9E4C}"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C$12">
          <xdr:nvSpPr>
            <xdr:cNvPr id="60" name="Rectangle 59">
              <a:extLst>
                <a:ext uri="{FF2B5EF4-FFF2-40B4-BE49-F238E27FC236}">
                  <a16:creationId xmlns:a16="http://schemas.microsoft.com/office/drawing/2014/main" id="{983910C4-D61F-95F6-40C8-5DC6AF134C5B}"/>
                </a:ext>
              </a:extLst>
            </xdr:cNvPr>
            <xdr:cNvSpPr/>
          </xdr:nvSpPr>
          <xdr:spPr>
            <a:xfrm>
              <a:off x="14220509" y="5550525"/>
              <a:ext cx="1260000" cy="22362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B4A57806-1D4B-4CC3-A757-5F594E000838}"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xnSp macro="">
        <xdr:nvCxnSpPr>
          <xdr:cNvPr id="55" name="Straight Arrow Connector 54">
            <a:extLst>
              <a:ext uri="{FF2B5EF4-FFF2-40B4-BE49-F238E27FC236}">
                <a16:creationId xmlns:a16="http://schemas.microsoft.com/office/drawing/2014/main" id="{E1A8B58E-DECA-A5EE-D7BF-E7B6C279D042}"/>
              </a:ext>
            </a:extLst>
          </xdr:cNvPr>
          <xdr:cNvCxnSpPr>
            <a:stCxn id="73" idx="2"/>
            <a:endCxn id="56" idx="0"/>
          </xdr:cNvCxnSpPr>
        </xdr:nvCxnSpPr>
        <xdr:spPr>
          <a:xfrm>
            <a:off x="9647332" y="5504623"/>
            <a:ext cx="2260" cy="139454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grpSp>
    <xdr:clientData/>
  </xdr:twoCellAnchor>
  <xdr:twoCellAnchor>
    <xdr:from>
      <xdr:col>6</xdr:col>
      <xdr:colOff>95694</xdr:colOff>
      <xdr:row>34</xdr:row>
      <xdr:rowOff>127093</xdr:rowOff>
    </xdr:from>
    <xdr:to>
      <xdr:col>10</xdr:col>
      <xdr:colOff>397072</xdr:colOff>
      <xdr:row>36</xdr:row>
      <xdr:rowOff>92249</xdr:rowOff>
    </xdr:to>
    <xdr:grpSp>
      <xdr:nvGrpSpPr>
        <xdr:cNvPr id="61" name="Group 60">
          <a:extLst>
            <a:ext uri="{FF2B5EF4-FFF2-40B4-BE49-F238E27FC236}">
              <a16:creationId xmlns:a16="http://schemas.microsoft.com/office/drawing/2014/main" id="{7C277B5E-8FA9-4933-87A7-160D86841018}"/>
            </a:ext>
          </a:extLst>
        </xdr:cNvPr>
        <xdr:cNvGrpSpPr/>
      </xdr:nvGrpSpPr>
      <xdr:grpSpPr>
        <a:xfrm>
          <a:off x="5587809" y="6284053"/>
          <a:ext cx="4042798" cy="327106"/>
          <a:chOff x="5591619" y="6280243"/>
          <a:chExt cx="4035178" cy="327106"/>
        </a:xfrm>
      </xdr:grpSpPr>
      <xdr:sp macro="" textlink="$D$9">
        <xdr:nvSpPr>
          <xdr:cNvPr id="62" name="TextBox 61">
            <a:extLst>
              <a:ext uri="{FF2B5EF4-FFF2-40B4-BE49-F238E27FC236}">
                <a16:creationId xmlns:a16="http://schemas.microsoft.com/office/drawing/2014/main" id="{3D4B0EF1-788D-4CF4-5FB9-D783080FBA7D}"/>
              </a:ext>
            </a:extLst>
          </xdr:cNvPr>
          <xdr:cNvSpPr txBox="1"/>
        </xdr:nvSpPr>
        <xdr:spPr>
          <a:xfrm>
            <a:off x="5591619" y="6280243"/>
            <a:ext cx="2401025" cy="327106"/>
          </a:xfrm>
          <a:prstGeom prst="rect">
            <a:avLst/>
          </a:prstGeom>
          <a:solidFill>
            <a:sysClr val="window" lastClr="FFFFFF"/>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pPr rtl="0" eaLnBrk="1" latinLnBrk="0" hangingPunct="1"/>
            <a:fld id="{A7F45EE3-30B3-4E0C-934F-EE215B4F5F25}" type="TxLink">
              <a:rPr lang="en-US" sz="1000" b="0" i="0" u="none" strike="noStrike">
                <a:solidFill>
                  <a:srgbClr val="000000"/>
                </a:solidFill>
                <a:effectLst/>
                <a:latin typeface="Calibri"/>
                <a:ea typeface="Calibri"/>
                <a:cs typeface="Calibri"/>
              </a:rPr>
              <a:pPr rtl="0" eaLnBrk="1" latinLnBrk="0" hangingPunct="1"/>
              <a:t>Pending Household Visits = (0%)</a:t>
            </a:fld>
            <a:endParaRPr lang="en-US">
              <a:effectLst/>
            </a:endParaRPr>
          </a:p>
        </xdr:txBody>
      </xdr:sp>
      <xdr:cxnSp macro="">
        <xdr:nvCxnSpPr>
          <xdr:cNvPr id="63" name="Straight Arrow Connector 62">
            <a:extLst>
              <a:ext uri="{FF2B5EF4-FFF2-40B4-BE49-F238E27FC236}">
                <a16:creationId xmlns:a16="http://schemas.microsoft.com/office/drawing/2014/main" id="{3A0E38F5-616F-567E-6BB7-05F8EAE92F72}"/>
              </a:ext>
            </a:extLst>
          </xdr:cNvPr>
          <xdr:cNvCxnSpPr>
            <a:endCxn id="62" idx="3"/>
          </xdr:cNvCxnSpPr>
        </xdr:nvCxnSpPr>
        <xdr:spPr>
          <a:xfrm flipH="1">
            <a:off x="7988837" y="6430064"/>
            <a:ext cx="1637960" cy="707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grpSp>
    <xdr:clientData/>
  </xdr:twoCellAnchor>
  <xdr:twoCellAnchor>
    <xdr:from>
      <xdr:col>21</xdr:col>
      <xdr:colOff>20957</xdr:colOff>
      <xdr:row>66</xdr:row>
      <xdr:rowOff>72390</xdr:rowOff>
    </xdr:from>
    <xdr:to>
      <xdr:col>23</xdr:col>
      <xdr:colOff>511250</xdr:colOff>
      <xdr:row>68</xdr:row>
      <xdr:rowOff>140970</xdr:rowOff>
    </xdr:to>
    <xdr:sp macro="" textlink="$D$26">
      <xdr:nvSpPr>
        <xdr:cNvPr id="64" name="TextBox 63">
          <a:extLst>
            <a:ext uri="{FF2B5EF4-FFF2-40B4-BE49-F238E27FC236}">
              <a16:creationId xmlns:a16="http://schemas.microsoft.com/office/drawing/2014/main" id="{EA530F41-6759-4206-B624-A8C5347D6E41}"/>
            </a:ext>
          </a:extLst>
        </xdr:cNvPr>
        <xdr:cNvSpPr txBox="1"/>
      </xdr:nvSpPr>
      <xdr:spPr>
        <a:xfrm>
          <a:off x="15954377" y="12142470"/>
          <a:ext cx="1709493" cy="434340"/>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381A6322-20C1-4C67-A34D-1C27CB5E11D8}" type="TxLink">
            <a:rPr lang="en-US" sz="1000" b="0" i="0" u="none" strike="noStrike">
              <a:solidFill>
                <a:srgbClr val="000000"/>
              </a:solidFill>
              <a:latin typeface="Calibri"/>
              <a:ea typeface="Calibri"/>
              <a:cs typeface="Calibri"/>
            </a:rPr>
            <a:pPr/>
            <a:t>Not Outcome Yet = 0(-)</a:t>
          </a:fld>
          <a:endParaRPr lang="en-US" sz="1000"/>
        </a:p>
      </xdr:txBody>
    </xdr:sp>
    <xdr:clientData/>
  </xdr:twoCellAnchor>
  <xdr:twoCellAnchor>
    <xdr:from>
      <xdr:col>11</xdr:col>
      <xdr:colOff>209550</xdr:colOff>
      <xdr:row>75</xdr:row>
      <xdr:rowOff>12342</xdr:rowOff>
    </xdr:from>
    <xdr:to>
      <xdr:col>12</xdr:col>
      <xdr:colOff>94598</xdr:colOff>
      <xdr:row>75</xdr:row>
      <xdr:rowOff>19962</xdr:rowOff>
    </xdr:to>
    <xdr:cxnSp macro="">
      <xdr:nvCxnSpPr>
        <xdr:cNvPr id="65" name="Straight Arrow Connector 64">
          <a:extLst>
            <a:ext uri="{FF2B5EF4-FFF2-40B4-BE49-F238E27FC236}">
              <a16:creationId xmlns:a16="http://schemas.microsoft.com/office/drawing/2014/main" id="{45F98DC4-0F41-40F4-8131-A87C3E072808}"/>
            </a:ext>
          </a:extLst>
        </xdr:cNvPr>
        <xdr:cNvCxnSpPr>
          <a:cxnSpLocks/>
          <a:stCxn id="52" idx="1"/>
        </xdr:cNvCxnSpPr>
      </xdr:nvCxnSpPr>
      <xdr:spPr>
        <a:xfrm flipH="1">
          <a:off x="10048875" y="13585467"/>
          <a:ext cx="494648" cy="762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17</xdr:col>
      <xdr:colOff>211455</xdr:colOff>
      <xdr:row>67</xdr:row>
      <xdr:rowOff>106680</xdr:rowOff>
    </xdr:from>
    <xdr:to>
      <xdr:col>21</xdr:col>
      <xdr:colOff>17147</xdr:colOff>
      <xdr:row>67</xdr:row>
      <xdr:rowOff>106680</xdr:rowOff>
    </xdr:to>
    <xdr:cxnSp macro="">
      <xdr:nvCxnSpPr>
        <xdr:cNvPr id="66" name="Straight Arrow Connector 65">
          <a:extLst>
            <a:ext uri="{FF2B5EF4-FFF2-40B4-BE49-F238E27FC236}">
              <a16:creationId xmlns:a16="http://schemas.microsoft.com/office/drawing/2014/main" id="{13DE082F-43F8-4D92-8AB7-9CF42E4C9BF8}"/>
            </a:ext>
          </a:extLst>
        </xdr:cNvPr>
        <xdr:cNvCxnSpPr>
          <a:stCxn id="64" idx="1"/>
        </xdr:cNvCxnSpPr>
      </xdr:nvCxnSpPr>
      <xdr:spPr>
        <a:xfrm flipH="1" flipV="1">
          <a:off x="13706475" y="12359640"/>
          <a:ext cx="2244092" cy="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8</xdr:col>
      <xdr:colOff>249338</xdr:colOff>
      <xdr:row>19</xdr:row>
      <xdr:rowOff>31973</xdr:rowOff>
    </xdr:from>
    <xdr:to>
      <xdr:col>16</xdr:col>
      <xdr:colOff>514351</xdr:colOff>
      <xdr:row>33</xdr:row>
      <xdr:rowOff>171219</xdr:rowOff>
    </xdr:to>
    <xdr:grpSp>
      <xdr:nvGrpSpPr>
        <xdr:cNvPr id="175" name="Group 174">
          <a:extLst>
            <a:ext uri="{FF2B5EF4-FFF2-40B4-BE49-F238E27FC236}">
              <a16:creationId xmlns:a16="http://schemas.microsoft.com/office/drawing/2014/main" id="{1D59F834-F7E2-7F06-115E-2A1922E1796C}"/>
            </a:ext>
          </a:extLst>
        </xdr:cNvPr>
        <xdr:cNvGrpSpPr/>
      </xdr:nvGrpSpPr>
      <xdr:grpSpPr>
        <a:xfrm>
          <a:off x="8256053" y="3468593"/>
          <a:ext cx="5141813" cy="2678611"/>
          <a:chOff x="8252342" y="3260194"/>
          <a:chExt cx="5147428" cy="2946385"/>
        </a:xfrm>
      </xdr:grpSpPr>
      <xdr:cxnSp macro="">
        <xdr:nvCxnSpPr>
          <xdr:cNvPr id="68" name="Straight Arrow Connector 61">
            <a:extLst>
              <a:ext uri="{FF2B5EF4-FFF2-40B4-BE49-F238E27FC236}">
                <a16:creationId xmlns:a16="http://schemas.microsoft.com/office/drawing/2014/main" id="{EFF1787C-E560-2B4B-8C50-90ACAB6D52C0}"/>
              </a:ext>
            </a:extLst>
          </xdr:cNvPr>
          <xdr:cNvCxnSpPr>
            <a:stCxn id="25" idx="2"/>
            <a:endCxn id="73" idx="0"/>
          </xdr:cNvCxnSpPr>
        </xdr:nvCxnSpPr>
        <xdr:spPr>
          <a:xfrm rot="16200000" flipH="1">
            <a:off x="7953010" y="3559526"/>
            <a:ext cx="1991750" cy="1393086"/>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cxnSp macro="">
        <xdr:nvCxnSpPr>
          <xdr:cNvPr id="69" name="Straight Arrow Connector 62">
            <a:extLst>
              <a:ext uri="{FF2B5EF4-FFF2-40B4-BE49-F238E27FC236}">
                <a16:creationId xmlns:a16="http://schemas.microsoft.com/office/drawing/2014/main" id="{40CA8612-D071-32BA-546A-153527FB0DDA}"/>
              </a:ext>
            </a:extLst>
          </xdr:cNvPr>
          <xdr:cNvCxnSpPr>
            <a:stCxn id="27" idx="2"/>
            <a:endCxn id="73" idx="0"/>
          </xdr:cNvCxnSpPr>
        </xdr:nvCxnSpPr>
        <xdr:spPr>
          <a:xfrm rot="5400000">
            <a:off x="9384214" y="3525609"/>
            <a:ext cx="1987549" cy="1465120"/>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grpSp>
        <xdr:nvGrpSpPr>
          <xdr:cNvPr id="70" name="Group 69">
            <a:extLst>
              <a:ext uri="{FF2B5EF4-FFF2-40B4-BE49-F238E27FC236}">
                <a16:creationId xmlns:a16="http://schemas.microsoft.com/office/drawing/2014/main" id="{7EBE1DD0-FC16-C976-5E41-914EC2C2B3CF}"/>
              </a:ext>
            </a:extLst>
          </xdr:cNvPr>
          <xdr:cNvGrpSpPr/>
        </xdr:nvGrpSpPr>
        <xdr:grpSpPr>
          <a:xfrm>
            <a:off x="8406674" y="5251944"/>
            <a:ext cx="2477506" cy="954635"/>
            <a:chOff x="12960509" y="5116830"/>
            <a:chExt cx="2520000" cy="665580"/>
          </a:xfrm>
        </xdr:grpSpPr>
        <xdr:sp macro="" textlink="">
          <xdr:nvSpPr>
            <xdr:cNvPr id="73" name="Rectangle 72">
              <a:extLst>
                <a:ext uri="{FF2B5EF4-FFF2-40B4-BE49-F238E27FC236}">
                  <a16:creationId xmlns:a16="http://schemas.microsoft.com/office/drawing/2014/main" id="{D80482BE-7801-ECA4-C9BC-1E9386650098}"/>
                </a:ext>
              </a:extLst>
            </xdr:cNvPr>
            <xdr:cNvSpPr>
              <a:spLocks noChangeAspect="1"/>
            </xdr:cNvSpPr>
          </xdr:nvSpPr>
          <xdr:spPr>
            <a:xfrm>
              <a:off x="12960509" y="5116830"/>
              <a:ext cx="2520000" cy="2160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Households and Contacts listed</a:t>
              </a:r>
            </a:p>
          </xdr:txBody>
        </xdr:sp>
        <xdr:sp macro="" textlink="#REF!">
          <xdr:nvSpPr>
            <xdr:cNvPr id="74" name="Rectangle 73">
              <a:extLst>
                <a:ext uri="{FF2B5EF4-FFF2-40B4-BE49-F238E27FC236}">
                  <a16:creationId xmlns:a16="http://schemas.microsoft.com/office/drawing/2014/main" id="{F25FBB76-39C6-4942-C063-79842EE6CEE3}"/>
                </a:ext>
              </a:extLst>
            </xdr:cNvPr>
            <xdr:cNvSpPr/>
          </xdr:nvSpPr>
          <xdr:spPr>
            <a:xfrm>
              <a:off x="12960510" y="5340689"/>
              <a:ext cx="1260000" cy="21409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HH Listed</a:t>
              </a:r>
            </a:p>
          </xdr:txBody>
        </xdr:sp>
        <xdr:sp macro="" textlink="#REF!">
          <xdr:nvSpPr>
            <xdr:cNvPr id="75" name="Rectangle 74">
              <a:extLst>
                <a:ext uri="{FF2B5EF4-FFF2-40B4-BE49-F238E27FC236}">
                  <a16:creationId xmlns:a16="http://schemas.microsoft.com/office/drawing/2014/main" id="{66EF2B4A-28A0-3199-2BFA-F674A817E7DF}"/>
                </a:ext>
              </a:extLst>
            </xdr:cNvPr>
            <xdr:cNvSpPr>
              <a:spLocks/>
            </xdr:cNvSpPr>
          </xdr:nvSpPr>
          <xdr:spPr>
            <a:xfrm>
              <a:off x="14220509" y="5340689"/>
              <a:ext cx="1260000" cy="21981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HHC</a:t>
              </a:r>
              <a:r>
                <a:rPr lang="en-US" sz="1100" baseline="0">
                  <a:solidFill>
                    <a:sysClr val="windowText" lastClr="000000"/>
                  </a:solidFill>
                </a:rPr>
                <a:t> Listed*</a:t>
              </a:r>
              <a:endParaRPr lang="en-US" sz="1100">
                <a:solidFill>
                  <a:sysClr val="windowText" lastClr="000000"/>
                </a:solidFill>
              </a:endParaRPr>
            </a:p>
          </xdr:txBody>
        </xdr:sp>
        <xdr:sp macro="" textlink="$C$9">
          <xdr:nvSpPr>
            <xdr:cNvPr id="76" name="Rectangle 75">
              <a:extLst>
                <a:ext uri="{FF2B5EF4-FFF2-40B4-BE49-F238E27FC236}">
                  <a16:creationId xmlns:a16="http://schemas.microsoft.com/office/drawing/2014/main" id="{2BC3AFE7-1B3C-312C-CEC3-3E53E84AC666}"/>
                </a:ext>
              </a:extLst>
            </xdr:cNvPr>
            <xdr:cNvSpPr/>
          </xdr:nvSpPr>
          <xdr:spPr>
            <a:xfrm>
              <a:off x="12960509" y="5558790"/>
              <a:ext cx="1260000" cy="2232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6577551-EE15-49B4-B0C9-F9F12D833CC9}"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C$10">
          <xdr:nvSpPr>
            <xdr:cNvPr id="77" name="Rectangle 76">
              <a:extLst>
                <a:ext uri="{FF2B5EF4-FFF2-40B4-BE49-F238E27FC236}">
                  <a16:creationId xmlns:a16="http://schemas.microsoft.com/office/drawing/2014/main" id="{40C02BED-1AC4-7813-9358-5BC3D4F60138}"/>
                </a:ext>
              </a:extLst>
            </xdr:cNvPr>
            <xdr:cNvSpPr/>
          </xdr:nvSpPr>
          <xdr:spPr>
            <a:xfrm>
              <a:off x="14220509" y="5558790"/>
              <a:ext cx="1260000" cy="22362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690F794-2C6B-4ECF-9532-4A82C2873346}"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sp macro="" textlink="$D$10">
        <xdr:nvSpPr>
          <xdr:cNvPr id="71" name="TextBox 70">
            <a:extLst>
              <a:ext uri="{FF2B5EF4-FFF2-40B4-BE49-F238E27FC236}">
                <a16:creationId xmlns:a16="http://schemas.microsoft.com/office/drawing/2014/main" id="{46C8A999-37BC-49E3-9459-B49FA59DA088}"/>
              </a:ext>
            </a:extLst>
          </xdr:cNvPr>
          <xdr:cNvSpPr txBox="1"/>
        </xdr:nvSpPr>
        <xdr:spPr>
          <a:xfrm>
            <a:off x="11712736" y="5359758"/>
            <a:ext cx="1687034" cy="731302"/>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9368148B-AFE9-443D-927E-8D65377B10B6}" type="TxLink">
              <a:rPr lang="en-US" sz="900" b="0" i="0" u="none" strike="noStrike">
                <a:solidFill>
                  <a:srgbClr val="000000"/>
                </a:solidFill>
                <a:latin typeface="Calibri"/>
                <a:ea typeface="Calibri"/>
                <a:cs typeface="Calibri"/>
              </a:rPr>
              <a:pPr/>
              <a:t>HHCs listed at:
Clinic = 0(-)
Household = 0(-)
</a:t>
            </a:fld>
            <a:endParaRPr lang="en-US" sz="900"/>
          </a:p>
        </xdr:txBody>
      </xdr:sp>
      <xdr:cxnSp macro="">
        <xdr:nvCxnSpPr>
          <xdr:cNvPr id="72" name="Straight Arrow Connector 71">
            <a:extLst>
              <a:ext uri="{FF2B5EF4-FFF2-40B4-BE49-F238E27FC236}">
                <a16:creationId xmlns:a16="http://schemas.microsoft.com/office/drawing/2014/main" id="{71C260E2-BB27-8727-91CD-228A602D4D1B}"/>
              </a:ext>
            </a:extLst>
          </xdr:cNvPr>
          <xdr:cNvCxnSpPr>
            <a:stCxn id="75" idx="3"/>
            <a:endCxn id="71" idx="1"/>
          </xdr:cNvCxnSpPr>
        </xdr:nvCxnSpPr>
        <xdr:spPr>
          <a:xfrm flipV="1">
            <a:off x="10884180" y="5725409"/>
            <a:ext cx="828556" cy="525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grpSp>
    <xdr:clientData/>
  </xdr:twoCellAnchor>
  <xdr:twoCellAnchor>
    <xdr:from>
      <xdr:col>6</xdr:col>
      <xdr:colOff>1183907</xdr:colOff>
      <xdr:row>58</xdr:row>
      <xdr:rowOff>172487</xdr:rowOff>
    </xdr:from>
    <xdr:to>
      <xdr:col>11</xdr:col>
      <xdr:colOff>417454</xdr:colOff>
      <xdr:row>63</xdr:row>
      <xdr:rowOff>145145</xdr:rowOff>
    </xdr:to>
    <xdr:cxnSp macro="">
      <xdr:nvCxnSpPr>
        <xdr:cNvPr id="78" name="Straight Arrow Connector 118">
          <a:extLst>
            <a:ext uri="{FF2B5EF4-FFF2-40B4-BE49-F238E27FC236}">
              <a16:creationId xmlns:a16="http://schemas.microsoft.com/office/drawing/2014/main" id="{763C10B5-1D62-405C-ACCB-60720FCCE5B1}"/>
            </a:ext>
          </a:extLst>
        </xdr:cNvPr>
        <xdr:cNvCxnSpPr>
          <a:endCxn id="80" idx="0"/>
        </xdr:cNvCxnSpPr>
      </xdr:nvCxnSpPr>
      <xdr:spPr>
        <a:xfrm rot="5400000">
          <a:off x="8022872" y="9434582"/>
          <a:ext cx="887058" cy="3576947"/>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5</xdr:col>
      <xdr:colOff>195452</xdr:colOff>
      <xdr:row>63</xdr:row>
      <xdr:rowOff>141275</xdr:rowOff>
    </xdr:from>
    <xdr:to>
      <xdr:col>7</xdr:col>
      <xdr:colOff>229263</xdr:colOff>
      <xdr:row>66</xdr:row>
      <xdr:rowOff>36691</xdr:rowOff>
    </xdr:to>
    <xdr:grpSp>
      <xdr:nvGrpSpPr>
        <xdr:cNvPr id="79" name="Group 78">
          <a:extLst>
            <a:ext uri="{FF2B5EF4-FFF2-40B4-BE49-F238E27FC236}">
              <a16:creationId xmlns:a16="http://schemas.microsoft.com/office/drawing/2014/main" id="{A0487CF9-3093-4EF2-B4F0-25A867C84409}"/>
            </a:ext>
          </a:extLst>
        </xdr:cNvPr>
        <xdr:cNvGrpSpPr/>
      </xdr:nvGrpSpPr>
      <xdr:grpSpPr>
        <a:xfrm>
          <a:off x="5436107" y="11540795"/>
          <a:ext cx="2498881" cy="440246"/>
          <a:chOff x="5487612" y="10158055"/>
          <a:chExt cx="2509659" cy="429563"/>
        </a:xfrm>
      </xdr:grpSpPr>
      <xdr:sp macro="" textlink="">
        <xdr:nvSpPr>
          <xdr:cNvPr id="80" name="Rectangle 79">
            <a:extLst>
              <a:ext uri="{FF2B5EF4-FFF2-40B4-BE49-F238E27FC236}">
                <a16:creationId xmlns:a16="http://schemas.microsoft.com/office/drawing/2014/main" id="{E51945CC-FDF2-6592-80B4-D1447DDFB514}"/>
              </a:ext>
            </a:extLst>
          </xdr:cNvPr>
          <xdr:cNvSpPr>
            <a:spLocks/>
          </xdr:cNvSpPr>
        </xdr:nvSpPr>
        <xdr:spPr>
          <a:xfrm>
            <a:off x="5487612" y="10158055"/>
            <a:ext cx="2509659" cy="214518"/>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aseline="0">
                <a:solidFill>
                  <a:sysClr val="windowText" lastClr="000000"/>
                </a:solidFill>
              </a:rPr>
              <a:t>Referrals still within 30 Days</a:t>
            </a:r>
          </a:p>
        </xdr:txBody>
      </xdr:sp>
      <xdr:sp macro="" textlink="$C$17">
        <xdr:nvSpPr>
          <xdr:cNvPr id="81" name="Rectangle 80">
            <a:extLst>
              <a:ext uri="{FF2B5EF4-FFF2-40B4-BE49-F238E27FC236}">
                <a16:creationId xmlns:a16="http://schemas.microsoft.com/office/drawing/2014/main" id="{15468174-E2F8-0C01-2887-F4084C18C4CF}"/>
              </a:ext>
            </a:extLst>
          </xdr:cNvPr>
          <xdr:cNvSpPr/>
        </xdr:nvSpPr>
        <xdr:spPr>
          <a:xfrm>
            <a:off x="5491735" y="10368538"/>
            <a:ext cx="2501523" cy="21908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F6419FDC-81B4-4C54-AC31-2219B19B0AF6}"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15</xdr:col>
      <xdr:colOff>184071</xdr:colOff>
      <xdr:row>63</xdr:row>
      <xdr:rowOff>141275</xdr:rowOff>
    </xdr:from>
    <xdr:to>
      <xdr:col>19</xdr:col>
      <xdr:colOff>271587</xdr:colOff>
      <xdr:row>66</xdr:row>
      <xdr:rowOff>34191</xdr:rowOff>
    </xdr:to>
    <xdr:grpSp>
      <xdr:nvGrpSpPr>
        <xdr:cNvPr id="82" name="Group 81">
          <a:extLst>
            <a:ext uri="{FF2B5EF4-FFF2-40B4-BE49-F238E27FC236}">
              <a16:creationId xmlns:a16="http://schemas.microsoft.com/office/drawing/2014/main" id="{6BE23EB6-4228-4071-A4E4-145715991EDB}"/>
            </a:ext>
          </a:extLst>
        </xdr:cNvPr>
        <xdr:cNvGrpSpPr/>
      </xdr:nvGrpSpPr>
      <xdr:grpSpPr>
        <a:xfrm>
          <a:off x="12459891" y="11540795"/>
          <a:ext cx="2529726" cy="435841"/>
          <a:chOff x="12515278" y="10147857"/>
          <a:chExt cx="2532878" cy="442341"/>
        </a:xfrm>
      </xdr:grpSpPr>
      <xdr:sp macro="" textlink="">
        <xdr:nvSpPr>
          <xdr:cNvPr id="83" name="Rectangle 82">
            <a:extLst>
              <a:ext uri="{FF2B5EF4-FFF2-40B4-BE49-F238E27FC236}">
                <a16:creationId xmlns:a16="http://schemas.microsoft.com/office/drawing/2014/main" id="{CD50B1A1-A640-4D0C-0BB4-E3FD5B04B0AD}"/>
              </a:ext>
            </a:extLst>
          </xdr:cNvPr>
          <xdr:cNvSpPr>
            <a:spLocks/>
          </xdr:cNvSpPr>
        </xdr:nvSpPr>
        <xdr:spPr>
          <a:xfrm>
            <a:off x="12515278" y="10147857"/>
            <a:ext cx="2532878" cy="260338"/>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aseline="0">
                <a:solidFill>
                  <a:sysClr val="windowText" lastClr="000000"/>
                </a:solidFill>
              </a:rPr>
              <a:t>Referrals over 30 Days</a:t>
            </a:r>
          </a:p>
        </xdr:txBody>
      </xdr:sp>
      <xdr:sp macro="" textlink="$C$26">
        <xdr:nvSpPr>
          <xdr:cNvPr id="84" name="Rectangle 83">
            <a:extLst>
              <a:ext uri="{FF2B5EF4-FFF2-40B4-BE49-F238E27FC236}">
                <a16:creationId xmlns:a16="http://schemas.microsoft.com/office/drawing/2014/main" id="{DEB71B05-9DCB-B056-3FF3-F9C861FB7332}"/>
              </a:ext>
            </a:extLst>
          </xdr:cNvPr>
          <xdr:cNvSpPr/>
        </xdr:nvSpPr>
        <xdr:spPr>
          <a:xfrm>
            <a:off x="12517175" y="10375730"/>
            <a:ext cx="2525322" cy="214468"/>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36C4C6F9-D451-4AC4-A8CE-B637DC57C6EA}"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11</xdr:col>
      <xdr:colOff>417454</xdr:colOff>
      <xdr:row>58</xdr:row>
      <xdr:rowOff>172484</xdr:rowOff>
    </xdr:from>
    <xdr:to>
      <xdr:col>17</xdr:col>
      <xdr:colOff>224018</xdr:colOff>
      <xdr:row>63</xdr:row>
      <xdr:rowOff>145142</xdr:rowOff>
    </xdr:to>
    <xdr:cxnSp macro="">
      <xdr:nvCxnSpPr>
        <xdr:cNvPr id="85" name="Straight Arrow Connector 118">
          <a:extLst>
            <a:ext uri="{FF2B5EF4-FFF2-40B4-BE49-F238E27FC236}">
              <a16:creationId xmlns:a16="http://schemas.microsoft.com/office/drawing/2014/main" id="{4404660A-56D0-400C-8C99-345D45CDEC06}"/>
            </a:ext>
          </a:extLst>
        </xdr:cNvPr>
        <xdr:cNvCxnSpPr/>
      </xdr:nvCxnSpPr>
      <xdr:spPr>
        <a:xfrm rot="16200000" flipH="1">
          <a:off x="11543427" y="9490971"/>
          <a:ext cx="887058" cy="3464164"/>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11</xdr:col>
      <xdr:colOff>218430</xdr:colOff>
      <xdr:row>82</xdr:row>
      <xdr:rowOff>2824</xdr:rowOff>
    </xdr:from>
    <xdr:to>
      <xdr:col>11</xdr:col>
      <xdr:colOff>224679</xdr:colOff>
      <xdr:row>85</xdr:row>
      <xdr:rowOff>78362</xdr:rowOff>
    </xdr:to>
    <xdr:cxnSp macro="">
      <xdr:nvCxnSpPr>
        <xdr:cNvPr id="86" name="Straight Arrow Connector 85">
          <a:extLst>
            <a:ext uri="{FF2B5EF4-FFF2-40B4-BE49-F238E27FC236}">
              <a16:creationId xmlns:a16="http://schemas.microsoft.com/office/drawing/2014/main" id="{CC56DBBF-1373-4A0E-817C-B5F375FCEB3E}"/>
            </a:ext>
          </a:extLst>
        </xdr:cNvPr>
        <xdr:cNvCxnSpPr>
          <a:stCxn id="124" idx="2"/>
          <a:endCxn id="140" idx="0"/>
        </xdr:cNvCxnSpPr>
      </xdr:nvCxnSpPr>
      <xdr:spPr>
        <a:xfrm>
          <a:off x="10055850" y="14998984"/>
          <a:ext cx="6249" cy="624178"/>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6</xdr:col>
      <xdr:colOff>1179003</xdr:colOff>
      <xdr:row>79</xdr:row>
      <xdr:rowOff>105186</xdr:rowOff>
    </xdr:from>
    <xdr:to>
      <xdr:col>6</xdr:col>
      <xdr:colOff>1192374</xdr:colOff>
      <xdr:row>85</xdr:row>
      <xdr:rowOff>51581</xdr:rowOff>
    </xdr:to>
    <xdr:cxnSp macro="">
      <xdr:nvCxnSpPr>
        <xdr:cNvPr id="87" name="Straight Arrow Connector 86">
          <a:extLst>
            <a:ext uri="{FF2B5EF4-FFF2-40B4-BE49-F238E27FC236}">
              <a16:creationId xmlns:a16="http://schemas.microsoft.com/office/drawing/2014/main" id="{B0A33AB6-9E89-48C2-B646-96632B0E5D92}"/>
            </a:ext>
          </a:extLst>
        </xdr:cNvPr>
        <xdr:cNvCxnSpPr>
          <a:stCxn id="112" idx="2"/>
          <a:endCxn id="93" idx="0"/>
        </xdr:cNvCxnSpPr>
      </xdr:nvCxnSpPr>
      <xdr:spPr>
        <a:xfrm flipH="1">
          <a:off x="6673023" y="14552706"/>
          <a:ext cx="13371" cy="1043675"/>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22</xdr:col>
      <xdr:colOff>37103</xdr:colOff>
      <xdr:row>87</xdr:row>
      <xdr:rowOff>117407</xdr:rowOff>
    </xdr:from>
    <xdr:to>
      <xdr:col>23</xdr:col>
      <xdr:colOff>516891</xdr:colOff>
      <xdr:row>88</xdr:row>
      <xdr:rowOff>150527</xdr:rowOff>
    </xdr:to>
    <xdr:sp macro="" textlink="#REF!">
      <xdr:nvSpPr>
        <xdr:cNvPr id="88" name="Rectangle 87">
          <a:extLst>
            <a:ext uri="{FF2B5EF4-FFF2-40B4-BE49-F238E27FC236}">
              <a16:creationId xmlns:a16="http://schemas.microsoft.com/office/drawing/2014/main" id="{1626C4EE-283A-4DDB-87D1-1CA3D555C12E}"/>
            </a:ext>
          </a:extLst>
        </xdr:cNvPr>
        <xdr:cNvSpPr>
          <a:spLocks/>
        </xdr:cNvSpPr>
      </xdr:nvSpPr>
      <xdr:spPr>
        <a:xfrm>
          <a:off x="16580123" y="16027967"/>
          <a:ext cx="1089388"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Negative</a:t>
          </a:r>
        </a:p>
      </xdr:txBody>
    </xdr:sp>
    <xdr:clientData/>
  </xdr:twoCellAnchor>
  <xdr:twoCellAnchor>
    <xdr:from>
      <xdr:col>17</xdr:col>
      <xdr:colOff>211986</xdr:colOff>
      <xdr:row>78</xdr:row>
      <xdr:rowOff>79692</xdr:rowOff>
    </xdr:from>
    <xdr:to>
      <xdr:col>17</xdr:col>
      <xdr:colOff>217637</xdr:colOff>
      <xdr:row>85</xdr:row>
      <xdr:rowOff>45137</xdr:rowOff>
    </xdr:to>
    <xdr:cxnSp macro="">
      <xdr:nvCxnSpPr>
        <xdr:cNvPr id="89" name="Straight Arrow Connector 88">
          <a:extLst>
            <a:ext uri="{FF2B5EF4-FFF2-40B4-BE49-F238E27FC236}">
              <a16:creationId xmlns:a16="http://schemas.microsoft.com/office/drawing/2014/main" id="{83BAED5C-93D4-4781-B63E-1D2B33C3A8F4}"/>
            </a:ext>
          </a:extLst>
        </xdr:cNvPr>
        <xdr:cNvCxnSpPr>
          <a:stCxn id="130" idx="2"/>
          <a:endCxn id="148" idx="0"/>
        </xdr:cNvCxnSpPr>
      </xdr:nvCxnSpPr>
      <xdr:spPr>
        <a:xfrm flipH="1">
          <a:off x="13707006" y="14344332"/>
          <a:ext cx="5651" cy="1245605"/>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22</xdr:col>
      <xdr:colOff>574852</xdr:colOff>
      <xdr:row>78</xdr:row>
      <xdr:rowOff>92299</xdr:rowOff>
    </xdr:from>
    <xdr:to>
      <xdr:col>22</xdr:col>
      <xdr:colOff>577881</xdr:colOff>
      <xdr:row>85</xdr:row>
      <xdr:rowOff>53577</xdr:rowOff>
    </xdr:to>
    <xdr:cxnSp macro="">
      <xdr:nvCxnSpPr>
        <xdr:cNvPr id="90" name="Straight Arrow Connector 89">
          <a:extLst>
            <a:ext uri="{FF2B5EF4-FFF2-40B4-BE49-F238E27FC236}">
              <a16:creationId xmlns:a16="http://schemas.microsoft.com/office/drawing/2014/main" id="{06A2BFD7-7981-427A-B68C-3CDA8A63CB1E}"/>
            </a:ext>
          </a:extLst>
        </xdr:cNvPr>
        <xdr:cNvCxnSpPr>
          <a:cxnSpLocks/>
          <a:stCxn id="125" idx="2"/>
          <a:endCxn id="156" idx="0"/>
        </xdr:cNvCxnSpPr>
      </xdr:nvCxnSpPr>
      <xdr:spPr>
        <a:xfrm>
          <a:off x="17117872" y="14356939"/>
          <a:ext cx="3029" cy="1241438"/>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4</xdr:col>
      <xdr:colOff>858982</xdr:colOff>
      <xdr:row>85</xdr:row>
      <xdr:rowOff>51581</xdr:rowOff>
    </xdr:from>
    <xdr:to>
      <xdr:col>8</xdr:col>
      <xdr:colOff>289341</xdr:colOff>
      <xdr:row>90</xdr:row>
      <xdr:rowOff>21154</xdr:rowOff>
    </xdr:to>
    <xdr:grpSp>
      <xdr:nvGrpSpPr>
        <xdr:cNvPr id="91" name="Group 90">
          <a:extLst>
            <a:ext uri="{FF2B5EF4-FFF2-40B4-BE49-F238E27FC236}">
              <a16:creationId xmlns:a16="http://schemas.microsoft.com/office/drawing/2014/main" id="{1435C732-816B-4059-AAEF-A0082F6F178C}"/>
            </a:ext>
          </a:extLst>
        </xdr:cNvPr>
        <xdr:cNvGrpSpPr/>
      </xdr:nvGrpSpPr>
      <xdr:grpSpPr>
        <a:xfrm>
          <a:off x="5046172" y="15438266"/>
          <a:ext cx="3249884" cy="866828"/>
          <a:chOff x="5495421" y="13596066"/>
          <a:chExt cx="3240007" cy="874558"/>
        </a:xfrm>
      </xdr:grpSpPr>
      <xdr:sp macro="" textlink="$C$22">
        <xdr:nvSpPr>
          <xdr:cNvPr id="92" name="Rectangle 91">
            <a:extLst>
              <a:ext uri="{FF2B5EF4-FFF2-40B4-BE49-F238E27FC236}">
                <a16:creationId xmlns:a16="http://schemas.microsoft.com/office/drawing/2014/main" id="{14227BC9-E5F2-CF28-A5AB-29FDBE9BA5F8}"/>
              </a:ext>
            </a:extLst>
          </xdr:cNvPr>
          <xdr:cNvSpPr/>
        </xdr:nvSpPr>
        <xdr:spPr>
          <a:xfrm>
            <a:off x="6572767" y="14254613"/>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9FA5287-58F8-4936-949F-19FD0947ADAB}" type="TxLink">
              <a:rPr lang="en-US" sz="900" b="0" i="0" u="none" strike="noStrike">
                <a:solidFill>
                  <a:srgbClr val="000000"/>
                </a:solidFill>
                <a:latin typeface="Calibri"/>
                <a:ea typeface="Calibri"/>
                <a:cs typeface="Calibri"/>
              </a:rPr>
              <a:pPr algn="ctr"/>
              <a:t>0(-)</a:t>
            </a:fld>
            <a:endParaRPr lang="en-US" sz="900">
              <a:solidFill>
                <a:sysClr val="windowText" lastClr="000000"/>
              </a:solidFill>
            </a:endParaRPr>
          </a:p>
        </xdr:txBody>
      </xdr:sp>
      <xdr:sp macro="" textlink="$C$21">
        <xdr:nvSpPr>
          <xdr:cNvPr id="93" name="Rectangle 92">
            <a:extLst>
              <a:ext uri="{FF2B5EF4-FFF2-40B4-BE49-F238E27FC236}">
                <a16:creationId xmlns:a16="http://schemas.microsoft.com/office/drawing/2014/main" id="{C4C7E89F-7A02-A93A-AB7E-2D112C66220C}"/>
              </a:ext>
            </a:extLst>
          </xdr:cNvPr>
          <xdr:cNvSpPr>
            <a:spLocks/>
          </xdr:cNvSpPr>
        </xdr:nvSpPr>
        <xdr:spPr>
          <a:xfrm>
            <a:off x="5495428" y="13596066"/>
            <a:ext cx="3240000" cy="428321"/>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DB9689D-63A3-4D9D-821B-5DDCC0DCCE44}" type="TxLink">
              <a:rPr lang="en-US" sz="1100" b="0" i="0" u="none" strike="noStrike">
                <a:solidFill>
                  <a:srgbClr val="000000"/>
                </a:solidFill>
                <a:latin typeface="Calibri"/>
                <a:ea typeface="Calibri"/>
                <a:cs typeface="Calibri"/>
              </a:rPr>
              <a:pPr algn="ctr"/>
              <a:t> </a:t>
            </a:fld>
            <a:endParaRPr lang="en-US" sz="1000">
              <a:solidFill>
                <a:sysClr val="windowText" lastClr="000000"/>
              </a:solidFill>
            </a:endParaRPr>
          </a:p>
        </xdr:txBody>
      </xdr:sp>
      <xdr:sp macro="" textlink="#REF!">
        <xdr:nvSpPr>
          <xdr:cNvPr id="94" name="Rectangle 93">
            <a:extLst>
              <a:ext uri="{FF2B5EF4-FFF2-40B4-BE49-F238E27FC236}">
                <a16:creationId xmlns:a16="http://schemas.microsoft.com/office/drawing/2014/main" id="{51E3E180-E0EF-29DA-16BD-32661CA9B04B}"/>
              </a:ext>
            </a:extLst>
          </xdr:cNvPr>
          <xdr:cNvSpPr/>
        </xdr:nvSpPr>
        <xdr:spPr>
          <a:xfrm>
            <a:off x="5495423" y="14034969"/>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Positive</a:t>
            </a:r>
          </a:p>
        </xdr:txBody>
      </xdr:sp>
      <xdr:sp macro="" textlink="#REF!">
        <xdr:nvSpPr>
          <xdr:cNvPr id="95" name="Rectangle 94">
            <a:extLst>
              <a:ext uri="{FF2B5EF4-FFF2-40B4-BE49-F238E27FC236}">
                <a16:creationId xmlns:a16="http://schemas.microsoft.com/office/drawing/2014/main" id="{A817B296-0411-F14B-B5AF-302DC774E92E}"/>
              </a:ext>
            </a:extLst>
          </xdr:cNvPr>
          <xdr:cNvSpPr>
            <a:spLocks/>
          </xdr:cNvSpPr>
        </xdr:nvSpPr>
        <xdr:spPr>
          <a:xfrm>
            <a:off x="6572768" y="14034969"/>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Negative</a:t>
            </a:r>
          </a:p>
        </xdr:txBody>
      </xdr:sp>
      <xdr:sp macro="" textlink="$C$23">
        <xdr:nvSpPr>
          <xdr:cNvPr id="96" name="Rectangle 95">
            <a:extLst>
              <a:ext uri="{FF2B5EF4-FFF2-40B4-BE49-F238E27FC236}">
                <a16:creationId xmlns:a16="http://schemas.microsoft.com/office/drawing/2014/main" id="{5FA23B62-CE3C-65CE-9118-2F4CD3D6082F}"/>
              </a:ext>
            </a:extLst>
          </xdr:cNvPr>
          <xdr:cNvSpPr/>
        </xdr:nvSpPr>
        <xdr:spPr>
          <a:xfrm>
            <a:off x="5495421" y="14254624"/>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6D8DC3B-8384-4A13-AB4D-75B2DE29D1D9}" type="TxLink">
              <a:rPr lang="en-US" sz="900" b="0" i="0" u="none" strike="noStrike">
                <a:solidFill>
                  <a:srgbClr val="000000"/>
                </a:solidFill>
                <a:latin typeface="Calibri"/>
                <a:ea typeface="Calibri"/>
                <a:cs typeface="Calibri"/>
              </a:rPr>
              <a:pPr algn="ctr"/>
              <a:t>0(-)</a:t>
            </a:fld>
            <a:endParaRPr lang="en-US" sz="900">
              <a:solidFill>
                <a:sysClr val="windowText" lastClr="000000"/>
              </a:solidFill>
            </a:endParaRPr>
          </a:p>
        </xdr:txBody>
      </xdr:sp>
      <xdr:sp macro="" textlink="#REF!">
        <xdr:nvSpPr>
          <xdr:cNvPr id="97" name="Rectangle 96">
            <a:extLst>
              <a:ext uri="{FF2B5EF4-FFF2-40B4-BE49-F238E27FC236}">
                <a16:creationId xmlns:a16="http://schemas.microsoft.com/office/drawing/2014/main" id="{8CC4C202-F4E3-5D37-3207-6F23DBCECCC4}"/>
              </a:ext>
            </a:extLst>
          </xdr:cNvPr>
          <xdr:cNvSpPr>
            <a:spLocks/>
          </xdr:cNvSpPr>
        </xdr:nvSpPr>
        <xdr:spPr>
          <a:xfrm>
            <a:off x="7653136" y="14033246"/>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Missing\Unknown</a:t>
            </a:r>
          </a:p>
        </xdr:txBody>
      </xdr:sp>
      <xdr:sp macro="" textlink="$C$24">
        <xdr:nvSpPr>
          <xdr:cNvPr id="98" name="Rectangle 97">
            <a:extLst>
              <a:ext uri="{FF2B5EF4-FFF2-40B4-BE49-F238E27FC236}">
                <a16:creationId xmlns:a16="http://schemas.microsoft.com/office/drawing/2014/main" id="{196F6E04-D557-09DB-1D8A-AF82C6B8D2E7}"/>
              </a:ext>
            </a:extLst>
          </xdr:cNvPr>
          <xdr:cNvSpPr/>
        </xdr:nvSpPr>
        <xdr:spPr>
          <a:xfrm>
            <a:off x="7653135" y="14252889"/>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DB7F1DB-A4E2-43B1-9AAC-DEA453477FEE}" type="TxLink">
              <a:rPr lang="en-US" sz="900" b="0" i="0" u="none" strike="noStrike">
                <a:solidFill>
                  <a:srgbClr val="000000"/>
                </a:solidFill>
                <a:latin typeface="Calibri"/>
                <a:ea typeface="Calibri"/>
                <a:cs typeface="Calibri"/>
              </a:rPr>
              <a:pPr algn="ctr"/>
              <a:t>0(-)</a:t>
            </a:fld>
            <a:endParaRPr lang="en-US" sz="900">
              <a:solidFill>
                <a:sysClr val="windowText" lastClr="000000"/>
              </a:solidFill>
            </a:endParaRPr>
          </a:p>
        </xdr:txBody>
      </xdr:sp>
    </xdr:grpSp>
    <xdr:clientData/>
  </xdr:twoCellAnchor>
  <xdr:twoCellAnchor>
    <xdr:from>
      <xdr:col>11</xdr:col>
      <xdr:colOff>200927</xdr:colOff>
      <xdr:row>66</xdr:row>
      <xdr:rowOff>32286</xdr:rowOff>
    </xdr:from>
    <xdr:to>
      <xdr:col>17</xdr:col>
      <xdr:colOff>225952</xdr:colOff>
      <xdr:row>70</xdr:row>
      <xdr:rowOff>158965</xdr:rowOff>
    </xdr:to>
    <xdr:cxnSp macro="">
      <xdr:nvCxnSpPr>
        <xdr:cNvPr id="99" name="Straight Arrow Connector 7">
          <a:extLst>
            <a:ext uri="{FF2B5EF4-FFF2-40B4-BE49-F238E27FC236}">
              <a16:creationId xmlns:a16="http://schemas.microsoft.com/office/drawing/2014/main" id="{55572A3C-CC43-4891-A998-E85524F7846A}"/>
            </a:ext>
          </a:extLst>
        </xdr:cNvPr>
        <xdr:cNvCxnSpPr>
          <a:stCxn id="84" idx="2"/>
          <a:endCxn id="104" idx="0"/>
        </xdr:cNvCxnSpPr>
      </xdr:nvCxnSpPr>
      <xdr:spPr>
        <a:xfrm rot="5400000">
          <a:off x="11450560" y="10690153"/>
          <a:ext cx="858199" cy="3682625"/>
        </a:xfrm>
        <a:prstGeom prst="bentConnector3">
          <a:avLst>
            <a:gd name="adj1" fmla="val 62263"/>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17</xdr:col>
      <xdr:colOff>231001</xdr:colOff>
      <xdr:row>66</xdr:row>
      <xdr:rowOff>38029</xdr:rowOff>
    </xdr:from>
    <xdr:to>
      <xdr:col>17</xdr:col>
      <xdr:colOff>236326</xdr:colOff>
      <xdr:row>71</xdr:row>
      <xdr:rowOff>152416</xdr:rowOff>
    </xdr:to>
    <xdr:cxnSp macro="">
      <xdr:nvCxnSpPr>
        <xdr:cNvPr id="100" name="Straight Arrow Connector 99">
          <a:extLst>
            <a:ext uri="{FF2B5EF4-FFF2-40B4-BE49-F238E27FC236}">
              <a16:creationId xmlns:a16="http://schemas.microsoft.com/office/drawing/2014/main" id="{8DA3BB55-394C-4338-8CF8-F92EAA18D31A}"/>
            </a:ext>
          </a:extLst>
        </xdr:cNvPr>
        <xdr:cNvCxnSpPr/>
      </xdr:nvCxnSpPr>
      <xdr:spPr>
        <a:xfrm>
          <a:off x="13726021" y="12108109"/>
          <a:ext cx="5325" cy="1028787"/>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17</xdr:col>
      <xdr:colOff>225951</xdr:colOff>
      <xdr:row>66</xdr:row>
      <xdr:rowOff>32285</xdr:rowOff>
    </xdr:from>
    <xdr:to>
      <xdr:col>22</xdr:col>
      <xdr:colOff>571686</xdr:colOff>
      <xdr:row>70</xdr:row>
      <xdr:rowOff>153214</xdr:rowOff>
    </xdr:to>
    <xdr:cxnSp macro="">
      <xdr:nvCxnSpPr>
        <xdr:cNvPr id="101" name="Straight Arrow Connector 229">
          <a:extLst>
            <a:ext uri="{FF2B5EF4-FFF2-40B4-BE49-F238E27FC236}">
              <a16:creationId xmlns:a16="http://schemas.microsoft.com/office/drawing/2014/main" id="{E79EC15C-02FE-4A26-AD05-46AE18F72588}"/>
            </a:ext>
          </a:extLst>
        </xdr:cNvPr>
        <xdr:cNvCxnSpPr>
          <a:stCxn id="84" idx="2"/>
          <a:endCxn id="110" idx="0"/>
        </xdr:cNvCxnSpPr>
      </xdr:nvCxnSpPr>
      <xdr:spPr>
        <a:xfrm rot="16200000" flipH="1">
          <a:off x="14991614" y="10831722"/>
          <a:ext cx="852449" cy="3393735"/>
        </a:xfrm>
        <a:prstGeom prst="bentConnector3">
          <a:avLst>
            <a:gd name="adj1" fmla="val 63499"/>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10</xdr:col>
      <xdr:colOff>174652</xdr:colOff>
      <xdr:row>70</xdr:row>
      <xdr:rowOff>158965</xdr:rowOff>
    </xdr:from>
    <xdr:to>
      <xdr:col>12</xdr:col>
      <xdr:colOff>227200</xdr:colOff>
      <xdr:row>73</xdr:row>
      <xdr:rowOff>60413</xdr:rowOff>
    </xdr:to>
    <xdr:grpSp>
      <xdr:nvGrpSpPr>
        <xdr:cNvPr id="102" name="Group 101">
          <a:extLst>
            <a:ext uri="{FF2B5EF4-FFF2-40B4-BE49-F238E27FC236}">
              <a16:creationId xmlns:a16="http://schemas.microsoft.com/office/drawing/2014/main" id="{EA178ADA-29D0-454E-B71E-68E4550EFDEF}"/>
            </a:ext>
          </a:extLst>
        </xdr:cNvPr>
        <xdr:cNvGrpSpPr/>
      </xdr:nvGrpSpPr>
      <xdr:grpSpPr>
        <a:xfrm>
          <a:off x="9400567" y="12829120"/>
          <a:ext cx="1275558" cy="438658"/>
          <a:chOff x="6068524" y="11900853"/>
          <a:chExt cx="1265704" cy="443195"/>
        </a:xfrm>
      </xdr:grpSpPr>
      <xdr:sp macro="" textlink="$C$27">
        <xdr:nvSpPr>
          <xdr:cNvPr id="103" name="Rectangle 102">
            <a:extLst>
              <a:ext uri="{FF2B5EF4-FFF2-40B4-BE49-F238E27FC236}">
                <a16:creationId xmlns:a16="http://schemas.microsoft.com/office/drawing/2014/main" id="{5725E37F-7F97-2AA5-6A12-326BAAD5CCDF}"/>
              </a:ext>
            </a:extLst>
          </xdr:cNvPr>
          <xdr:cNvSpPr/>
        </xdr:nvSpPr>
        <xdr:spPr>
          <a:xfrm>
            <a:off x="6068524" y="12124436"/>
            <a:ext cx="1263793" cy="21961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5CFDB5A-376C-42FE-89BE-D73479974199}"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
        <xdr:nvSpPr>
          <xdr:cNvPr id="104" name="Rectangle 103">
            <a:extLst>
              <a:ext uri="{FF2B5EF4-FFF2-40B4-BE49-F238E27FC236}">
                <a16:creationId xmlns:a16="http://schemas.microsoft.com/office/drawing/2014/main" id="{FDC8777A-F6D5-FAF6-56F8-6D9AF2DFAC39}"/>
              </a:ext>
            </a:extLst>
          </xdr:cNvPr>
          <xdr:cNvSpPr>
            <a:spLocks/>
          </xdr:cNvSpPr>
        </xdr:nvSpPr>
        <xdr:spPr>
          <a:xfrm>
            <a:off x="6068524" y="11900853"/>
            <a:ext cx="1265704" cy="2176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Self Report Only</a:t>
            </a:r>
          </a:p>
        </xdr:txBody>
      </xdr:sp>
    </xdr:grpSp>
    <xdr:clientData/>
  </xdr:twoCellAnchor>
  <xdr:twoCellAnchor>
    <xdr:from>
      <xdr:col>15</xdr:col>
      <xdr:colOff>359185</xdr:colOff>
      <xdr:row>70</xdr:row>
      <xdr:rowOff>158965</xdr:rowOff>
    </xdr:from>
    <xdr:to>
      <xdr:col>19</xdr:col>
      <xdr:colOff>97196</xdr:colOff>
      <xdr:row>73</xdr:row>
      <xdr:rowOff>60413</xdr:rowOff>
    </xdr:to>
    <xdr:grpSp>
      <xdr:nvGrpSpPr>
        <xdr:cNvPr id="105" name="Group 104">
          <a:extLst>
            <a:ext uri="{FF2B5EF4-FFF2-40B4-BE49-F238E27FC236}">
              <a16:creationId xmlns:a16="http://schemas.microsoft.com/office/drawing/2014/main" id="{58ABDB69-BF65-4792-8565-FC8F1D288BF1}"/>
            </a:ext>
          </a:extLst>
        </xdr:cNvPr>
        <xdr:cNvGrpSpPr/>
      </xdr:nvGrpSpPr>
      <xdr:grpSpPr>
        <a:xfrm>
          <a:off x="12640720" y="12829120"/>
          <a:ext cx="2168791" cy="438658"/>
          <a:chOff x="6091447" y="11900853"/>
          <a:chExt cx="1265704" cy="443195"/>
        </a:xfrm>
      </xdr:grpSpPr>
      <xdr:sp macro="" textlink="$C$39">
        <xdr:nvSpPr>
          <xdr:cNvPr id="106" name="Rectangle 105">
            <a:extLst>
              <a:ext uri="{FF2B5EF4-FFF2-40B4-BE49-F238E27FC236}">
                <a16:creationId xmlns:a16="http://schemas.microsoft.com/office/drawing/2014/main" id="{62FCA58D-1898-664C-1AA7-4018F95FB402}"/>
              </a:ext>
            </a:extLst>
          </xdr:cNvPr>
          <xdr:cNvSpPr/>
        </xdr:nvSpPr>
        <xdr:spPr>
          <a:xfrm>
            <a:off x="6091447" y="12124436"/>
            <a:ext cx="1263793" cy="21961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D2FAB32-0A15-4941-8DB1-3EE3EB38ED86}"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
        <xdr:nvSpPr>
          <xdr:cNvPr id="107" name="Rectangle 106">
            <a:extLst>
              <a:ext uri="{FF2B5EF4-FFF2-40B4-BE49-F238E27FC236}">
                <a16:creationId xmlns:a16="http://schemas.microsoft.com/office/drawing/2014/main" id="{1813CDAB-45B6-8DFA-EFBF-6CABBDFC9B12}"/>
              </a:ext>
            </a:extLst>
          </xdr:cNvPr>
          <xdr:cNvSpPr>
            <a:spLocks/>
          </xdr:cNvSpPr>
        </xdr:nvSpPr>
        <xdr:spPr>
          <a:xfrm>
            <a:off x="6091447" y="11900853"/>
            <a:ext cx="1265704" cy="2176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Extraction Only</a:t>
            </a:r>
          </a:p>
        </xdr:txBody>
      </xdr:sp>
    </xdr:grpSp>
    <xdr:clientData/>
  </xdr:twoCellAnchor>
  <xdr:twoCellAnchor>
    <xdr:from>
      <xdr:col>21</xdr:col>
      <xdr:colOff>93081</xdr:colOff>
      <xdr:row>70</xdr:row>
      <xdr:rowOff>153215</xdr:rowOff>
    </xdr:from>
    <xdr:to>
      <xdr:col>24</xdr:col>
      <xdr:colOff>440691</xdr:colOff>
      <xdr:row>73</xdr:row>
      <xdr:rowOff>60413</xdr:rowOff>
    </xdr:to>
    <xdr:grpSp>
      <xdr:nvGrpSpPr>
        <xdr:cNvPr id="108" name="Group 107">
          <a:extLst>
            <a:ext uri="{FF2B5EF4-FFF2-40B4-BE49-F238E27FC236}">
              <a16:creationId xmlns:a16="http://schemas.microsoft.com/office/drawing/2014/main" id="{C51989F8-97C7-4680-9C39-D0E9DB6CBE59}"/>
            </a:ext>
          </a:extLst>
        </xdr:cNvPr>
        <xdr:cNvGrpSpPr/>
      </xdr:nvGrpSpPr>
      <xdr:grpSpPr>
        <a:xfrm>
          <a:off x="16032216" y="12821465"/>
          <a:ext cx="2168790" cy="446313"/>
          <a:chOff x="6091447" y="11900853"/>
          <a:chExt cx="1265704" cy="443195"/>
        </a:xfrm>
      </xdr:grpSpPr>
      <xdr:sp macro="" textlink="$C$51">
        <xdr:nvSpPr>
          <xdr:cNvPr id="109" name="Rectangle 108">
            <a:extLst>
              <a:ext uri="{FF2B5EF4-FFF2-40B4-BE49-F238E27FC236}">
                <a16:creationId xmlns:a16="http://schemas.microsoft.com/office/drawing/2014/main" id="{CDBF29B2-E850-F95E-7D5A-A10CBA0C6B5E}"/>
              </a:ext>
            </a:extLst>
          </xdr:cNvPr>
          <xdr:cNvSpPr/>
        </xdr:nvSpPr>
        <xdr:spPr>
          <a:xfrm>
            <a:off x="6091447" y="12124436"/>
            <a:ext cx="1263793" cy="21961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EDAF5069-6FD8-41C5-8588-42B8BD9EE357}"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
        <xdr:nvSpPr>
          <xdr:cNvPr id="110" name="Rectangle 109">
            <a:extLst>
              <a:ext uri="{FF2B5EF4-FFF2-40B4-BE49-F238E27FC236}">
                <a16:creationId xmlns:a16="http://schemas.microsoft.com/office/drawing/2014/main" id="{7642158C-D790-D1FC-5952-78BF103D8641}"/>
              </a:ext>
            </a:extLst>
          </xdr:cNvPr>
          <xdr:cNvSpPr>
            <a:spLocks/>
          </xdr:cNvSpPr>
        </xdr:nvSpPr>
        <xdr:spPr>
          <a:xfrm>
            <a:off x="6091447" y="11900853"/>
            <a:ext cx="1265704" cy="2176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Self Report &amp; Extraction</a:t>
            </a:r>
          </a:p>
        </xdr:txBody>
      </xdr:sp>
    </xdr:grpSp>
    <xdr:clientData/>
  </xdr:twoCellAnchor>
  <xdr:twoCellAnchor>
    <xdr:from>
      <xdr:col>5</xdr:col>
      <xdr:colOff>190500</xdr:colOff>
      <xdr:row>77</xdr:row>
      <xdr:rowOff>40851</xdr:rowOff>
    </xdr:from>
    <xdr:to>
      <xdr:col>7</xdr:col>
      <xdr:colOff>241620</xdr:colOff>
      <xdr:row>79</xdr:row>
      <xdr:rowOff>107091</xdr:rowOff>
    </xdr:to>
    <xdr:grpSp>
      <xdr:nvGrpSpPr>
        <xdr:cNvPr id="111" name="Group 110">
          <a:extLst>
            <a:ext uri="{FF2B5EF4-FFF2-40B4-BE49-F238E27FC236}">
              <a16:creationId xmlns:a16="http://schemas.microsoft.com/office/drawing/2014/main" id="{E7BBB027-1CBF-4469-8326-41C03168EDD3}"/>
            </a:ext>
          </a:extLst>
        </xdr:cNvPr>
        <xdr:cNvGrpSpPr/>
      </xdr:nvGrpSpPr>
      <xdr:grpSpPr>
        <a:xfrm>
          <a:off x="5429250" y="13975926"/>
          <a:ext cx="2521905" cy="426285"/>
          <a:chOff x="6091447" y="12101675"/>
          <a:chExt cx="1265704" cy="425765"/>
        </a:xfrm>
      </xdr:grpSpPr>
      <xdr:sp macro="" textlink="$C$19">
        <xdr:nvSpPr>
          <xdr:cNvPr id="112" name="Rectangle 111">
            <a:extLst>
              <a:ext uri="{FF2B5EF4-FFF2-40B4-BE49-F238E27FC236}">
                <a16:creationId xmlns:a16="http://schemas.microsoft.com/office/drawing/2014/main" id="{8E376544-BA14-0388-75D3-F66021E9C611}"/>
              </a:ext>
            </a:extLst>
          </xdr:cNvPr>
          <xdr:cNvSpPr/>
        </xdr:nvSpPr>
        <xdr:spPr>
          <a:xfrm>
            <a:off x="6091447" y="12307828"/>
            <a:ext cx="1263793" cy="21961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C95AE575-BDBE-4E1E-B4A2-9EB3D723C314}" type="TxLink">
              <a:rPr lang="en-US" sz="900" b="0" i="0" u="none" strike="noStrike">
                <a:solidFill>
                  <a:srgbClr val="000000"/>
                </a:solidFill>
                <a:latin typeface="Calibri"/>
                <a:ea typeface="Calibri"/>
                <a:cs typeface="Calibri"/>
              </a:rPr>
              <a:pPr algn="ctr"/>
              <a:t>0(-)</a:t>
            </a:fld>
            <a:endParaRPr lang="en-US" sz="900">
              <a:solidFill>
                <a:sysClr val="windowText" lastClr="000000"/>
              </a:solidFill>
            </a:endParaRPr>
          </a:p>
        </xdr:txBody>
      </xdr:sp>
      <xdr:sp macro="" textlink="">
        <xdr:nvSpPr>
          <xdr:cNvPr id="113" name="Rectangle 112">
            <a:extLst>
              <a:ext uri="{FF2B5EF4-FFF2-40B4-BE49-F238E27FC236}">
                <a16:creationId xmlns:a16="http://schemas.microsoft.com/office/drawing/2014/main" id="{A1525FB5-9C48-FB2C-EDA2-E334C03AEC0D}"/>
              </a:ext>
            </a:extLst>
          </xdr:cNvPr>
          <xdr:cNvSpPr>
            <a:spLocks/>
          </xdr:cNvSpPr>
        </xdr:nvSpPr>
        <xdr:spPr>
          <a:xfrm>
            <a:off x="6091447" y="12101675"/>
            <a:ext cx="1265704" cy="2176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Presented (Extraction</a:t>
            </a:r>
            <a:r>
              <a:rPr lang="en-US" sz="1100" baseline="0">
                <a:solidFill>
                  <a:sysClr val="windowText" lastClr="000000"/>
                </a:solidFill>
              </a:rPr>
              <a:t> Only)</a:t>
            </a:r>
            <a:endParaRPr lang="en-US" sz="1100">
              <a:solidFill>
                <a:sysClr val="windowText" lastClr="000000"/>
              </a:solidFill>
            </a:endParaRPr>
          </a:p>
        </xdr:txBody>
      </xdr:sp>
    </xdr:grpSp>
    <xdr:clientData/>
  </xdr:twoCellAnchor>
  <xdr:twoCellAnchor>
    <xdr:from>
      <xdr:col>8</xdr:col>
      <xdr:colOff>417212</xdr:colOff>
      <xdr:row>77</xdr:row>
      <xdr:rowOff>48466</xdr:rowOff>
    </xdr:from>
    <xdr:to>
      <xdr:col>24</xdr:col>
      <xdr:colOff>436884</xdr:colOff>
      <xdr:row>82</xdr:row>
      <xdr:rowOff>58362</xdr:rowOff>
    </xdr:to>
    <xdr:grpSp>
      <xdr:nvGrpSpPr>
        <xdr:cNvPr id="114" name="Group 113">
          <a:extLst>
            <a:ext uri="{FF2B5EF4-FFF2-40B4-BE49-F238E27FC236}">
              <a16:creationId xmlns:a16="http://schemas.microsoft.com/office/drawing/2014/main" id="{FCD94F8E-65F7-41B6-A57E-4CABF1B80A58}"/>
            </a:ext>
          </a:extLst>
        </xdr:cNvPr>
        <xdr:cNvGrpSpPr/>
      </xdr:nvGrpSpPr>
      <xdr:grpSpPr>
        <a:xfrm>
          <a:off x="8427737" y="13985446"/>
          <a:ext cx="9777082" cy="909056"/>
          <a:chOff x="8427737" y="13038666"/>
          <a:chExt cx="9777082" cy="918585"/>
        </a:xfrm>
      </xdr:grpSpPr>
      <xdr:grpSp>
        <xdr:nvGrpSpPr>
          <xdr:cNvPr id="115" name="Group 114">
            <a:extLst>
              <a:ext uri="{FF2B5EF4-FFF2-40B4-BE49-F238E27FC236}">
                <a16:creationId xmlns:a16="http://schemas.microsoft.com/office/drawing/2014/main" id="{24AD70F0-773B-1F13-5EAE-0EF6EF07AC79}"/>
              </a:ext>
            </a:extLst>
          </xdr:cNvPr>
          <xdr:cNvGrpSpPr/>
        </xdr:nvGrpSpPr>
        <xdr:grpSpPr>
          <a:xfrm>
            <a:off x="12631704" y="13038666"/>
            <a:ext cx="2171473" cy="892684"/>
            <a:chOff x="12115101" y="10732413"/>
            <a:chExt cx="2165743" cy="912889"/>
          </a:xfrm>
        </xdr:grpSpPr>
        <xdr:sp macro="" textlink="$D$41">
          <xdr:nvSpPr>
            <xdr:cNvPr id="130" name="Rectangle 129">
              <a:extLst>
                <a:ext uri="{FF2B5EF4-FFF2-40B4-BE49-F238E27FC236}">
                  <a16:creationId xmlns:a16="http://schemas.microsoft.com/office/drawing/2014/main" id="{503D0907-21BA-4451-B331-9241B2B23B6A}"/>
                </a:ext>
              </a:extLst>
            </xdr:cNvPr>
            <xdr:cNvSpPr>
              <a:spLocks/>
            </xdr:cNvSpPr>
          </xdr:nvSpPr>
          <xdr:spPr>
            <a:xfrm>
              <a:off x="12115101" y="10732413"/>
              <a:ext cx="2160000" cy="223311"/>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3341476-4BD0-450E-BA74-3ED22E57F79B}" type="TxLink">
                <a:rPr lang="en-US" sz="1100" b="0" i="0" u="none" strike="noStrike" baseline="0">
                  <a:solidFill>
                    <a:srgbClr val="000000"/>
                  </a:solidFill>
                  <a:latin typeface="Calibri"/>
                  <a:ea typeface="Calibri"/>
                  <a:cs typeface="Calibri"/>
                </a:rPr>
                <a:pPr algn="ctr"/>
                <a:t>Presented (N=0(-))</a:t>
              </a:fld>
              <a:endParaRPr lang="en-US" sz="1100">
                <a:solidFill>
                  <a:sysClr val="windowText" lastClr="000000"/>
                </a:solidFill>
              </a:endParaRPr>
            </a:p>
          </xdr:txBody>
        </xdr:sp>
        <xdr:sp macro="" textlink="#REF!">
          <xdr:nvSpPr>
            <xdr:cNvPr id="131" name="Rectangle 130">
              <a:extLst>
                <a:ext uri="{FF2B5EF4-FFF2-40B4-BE49-F238E27FC236}">
                  <a16:creationId xmlns:a16="http://schemas.microsoft.com/office/drawing/2014/main" id="{FB250C22-E78F-09C0-A823-D7C5ECFCED18}"/>
                </a:ext>
              </a:extLst>
            </xdr:cNvPr>
            <xdr:cNvSpPr/>
          </xdr:nvSpPr>
          <xdr:spPr>
            <a:xfrm>
              <a:off x="12117658" y="10964982"/>
              <a:ext cx="1086555" cy="44662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With</a:t>
              </a:r>
              <a:r>
                <a:rPr lang="en-US" sz="900" baseline="0">
                  <a:solidFill>
                    <a:sysClr val="windowText" lastClr="000000"/>
                  </a:solidFill>
                  <a:latin typeface="+mn-lt"/>
                </a:rPr>
                <a:t>in </a:t>
              </a:r>
              <a:r>
                <a:rPr lang="en-US" sz="900">
                  <a:solidFill>
                    <a:sysClr val="windowText" lastClr="000000"/>
                  </a:solidFill>
                  <a:latin typeface="+mn-lt"/>
                </a:rPr>
                <a:t>30 Days</a:t>
              </a:r>
            </a:p>
          </xdr:txBody>
        </xdr:sp>
        <xdr:sp macro="" textlink="#REF!">
          <xdr:nvSpPr>
            <xdr:cNvPr id="132" name="Rectangle 131">
              <a:extLst>
                <a:ext uri="{FF2B5EF4-FFF2-40B4-BE49-F238E27FC236}">
                  <a16:creationId xmlns:a16="http://schemas.microsoft.com/office/drawing/2014/main" id="{6B7C784F-6125-81B9-19C7-ACF0F7B4CC99}"/>
                </a:ext>
              </a:extLst>
            </xdr:cNvPr>
            <xdr:cNvSpPr>
              <a:spLocks/>
            </xdr:cNvSpPr>
          </xdr:nvSpPr>
          <xdr:spPr>
            <a:xfrm>
              <a:off x="13194289" y="10964985"/>
              <a:ext cx="1086555" cy="44662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After</a:t>
              </a:r>
              <a:r>
                <a:rPr lang="en-US" sz="900" baseline="0">
                  <a:solidFill>
                    <a:sysClr val="windowText" lastClr="000000"/>
                  </a:solidFill>
                  <a:latin typeface="+mn-lt"/>
                </a:rPr>
                <a:t> </a:t>
              </a:r>
              <a:r>
                <a:rPr lang="en-US" sz="900">
                  <a:solidFill>
                    <a:sysClr val="windowText" lastClr="000000"/>
                  </a:solidFill>
                  <a:latin typeface="+mn-lt"/>
                </a:rPr>
                <a:t>30</a:t>
              </a:r>
              <a:r>
                <a:rPr lang="en-US" sz="900" baseline="0">
                  <a:solidFill>
                    <a:sysClr val="windowText" lastClr="000000"/>
                  </a:solidFill>
                  <a:latin typeface="+mn-lt"/>
                </a:rPr>
                <a:t> Days</a:t>
              </a:r>
              <a:endParaRPr lang="en-US" sz="900">
                <a:solidFill>
                  <a:sysClr val="windowText" lastClr="000000"/>
                </a:solidFill>
                <a:latin typeface="+mn-lt"/>
              </a:endParaRPr>
            </a:p>
          </xdr:txBody>
        </xdr:sp>
        <xdr:sp macro="" textlink="$C$42">
          <xdr:nvSpPr>
            <xdr:cNvPr id="133" name="Rectangle 132">
              <a:extLst>
                <a:ext uri="{FF2B5EF4-FFF2-40B4-BE49-F238E27FC236}">
                  <a16:creationId xmlns:a16="http://schemas.microsoft.com/office/drawing/2014/main" id="{E297B054-3238-D711-BC15-1A63BD4C56BB}"/>
                </a:ext>
              </a:extLst>
            </xdr:cNvPr>
            <xdr:cNvSpPr/>
          </xdr:nvSpPr>
          <xdr:spPr>
            <a:xfrm>
              <a:off x="12117658" y="11414680"/>
              <a:ext cx="1086555" cy="23062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A6ADAFC9-E6AC-4AA3-807B-5F2EB72B8340}" type="TxLink">
                <a:rPr lang="en-US" sz="9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C$43">
          <xdr:nvSpPr>
            <xdr:cNvPr id="134" name="Rectangle 133">
              <a:extLst>
                <a:ext uri="{FF2B5EF4-FFF2-40B4-BE49-F238E27FC236}">
                  <a16:creationId xmlns:a16="http://schemas.microsoft.com/office/drawing/2014/main" id="{0DE8E1B1-7172-05F1-E885-2744211F0B44}"/>
                </a:ext>
              </a:extLst>
            </xdr:cNvPr>
            <xdr:cNvSpPr/>
          </xdr:nvSpPr>
          <xdr:spPr>
            <a:xfrm>
              <a:off x="13194289" y="11414675"/>
              <a:ext cx="1086555" cy="23062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6DE7329-4585-4EBC-AA02-250C4E2E9B7D}" type="TxLink">
                <a:rPr lang="en-US" sz="9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grpSp>
      <xdr:grpSp>
        <xdr:nvGrpSpPr>
          <xdr:cNvPr id="116" name="Group 115">
            <a:extLst>
              <a:ext uri="{FF2B5EF4-FFF2-40B4-BE49-F238E27FC236}">
                <a16:creationId xmlns:a16="http://schemas.microsoft.com/office/drawing/2014/main" id="{B9099FBF-73F8-9DFD-F188-3DED9701381C}"/>
              </a:ext>
            </a:extLst>
          </xdr:cNvPr>
          <xdr:cNvGrpSpPr/>
        </xdr:nvGrpSpPr>
        <xdr:grpSpPr>
          <a:xfrm>
            <a:off x="16030706" y="13045735"/>
            <a:ext cx="2174113" cy="911516"/>
            <a:chOff x="15322062" y="10761790"/>
            <a:chExt cx="2170905" cy="908984"/>
          </a:xfrm>
        </xdr:grpSpPr>
        <xdr:sp macro="" textlink="$D$53">
          <xdr:nvSpPr>
            <xdr:cNvPr id="125" name="Rectangle 124">
              <a:extLst>
                <a:ext uri="{FF2B5EF4-FFF2-40B4-BE49-F238E27FC236}">
                  <a16:creationId xmlns:a16="http://schemas.microsoft.com/office/drawing/2014/main" id="{3DA11DCA-B38E-EF84-A043-4787528D3519}"/>
                </a:ext>
              </a:extLst>
            </xdr:cNvPr>
            <xdr:cNvSpPr>
              <a:spLocks/>
            </xdr:cNvSpPr>
          </xdr:nvSpPr>
          <xdr:spPr>
            <a:xfrm>
              <a:off x="15327223" y="10761790"/>
              <a:ext cx="2164605" cy="223311"/>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829EC2E6-3576-4151-BD2F-26DC80C14285}" type="TxLink">
                <a:rPr lang="en-US" sz="1100" b="0" i="0" u="none" strike="noStrike">
                  <a:solidFill>
                    <a:srgbClr val="000000"/>
                  </a:solidFill>
                  <a:latin typeface="Calibri"/>
                  <a:ea typeface="Calibri"/>
                  <a:cs typeface="Calibri"/>
                </a:rPr>
                <a:pPr algn="ctr"/>
                <a:t>Presented (N=0(-))</a:t>
              </a:fld>
              <a:endParaRPr lang="en-US" sz="1100">
                <a:solidFill>
                  <a:sysClr val="windowText" lastClr="000000"/>
                </a:solidFill>
              </a:endParaRPr>
            </a:p>
          </xdr:txBody>
        </xdr:sp>
        <xdr:sp macro="" textlink="#REF!">
          <xdr:nvSpPr>
            <xdr:cNvPr id="126" name="Rectangle 125">
              <a:extLst>
                <a:ext uri="{FF2B5EF4-FFF2-40B4-BE49-F238E27FC236}">
                  <a16:creationId xmlns:a16="http://schemas.microsoft.com/office/drawing/2014/main" id="{F5945067-A6D4-362A-7325-B5FD5442BAC8}"/>
                </a:ext>
              </a:extLst>
            </xdr:cNvPr>
            <xdr:cNvSpPr/>
          </xdr:nvSpPr>
          <xdr:spPr>
            <a:xfrm>
              <a:off x="15322062" y="10990454"/>
              <a:ext cx="1086555" cy="44662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With</a:t>
              </a:r>
              <a:r>
                <a:rPr lang="en-US" sz="900" baseline="0">
                  <a:solidFill>
                    <a:sysClr val="windowText" lastClr="000000"/>
                  </a:solidFill>
                  <a:latin typeface="+mn-lt"/>
                </a:rPr>
                <a:t>in </a:t>
              </a:r>
              <a:r>
                <a:rPr lang="en-US" sz="900">
                  <a:solidFill>
                    <a:sysClr val="windowText" lastClr="000000"/>
                  </a:solidFill>
                  <a:latin typeface="+mn-lt"/>
                </a:rPr>
                <a:t>30 Days</a:t>
              </a:r>
            </a:p>
          </xdr:txBody>
        </xdr:sp>
        <xdr:sp macro="" textlink="#REF!">
          <xdr:nvSpPr>
            <xdr:cNvPr id="127" name="Rectangle 126">
              <a:extLst>
                <a:ext uri="{FF2B5EF4-FFF2-40B4-BE49-F238E27FC236}">
                  <a16:creationId xmlns:a16="http://schemas.microsoft.com/office/drawing/2014/main" id="{BDFFB6B0-0FBF-5E26-21EE-02FC6CC0AA10}"/>
                </a:ext>
              </a:extLst>
            </xdr:cNvPr>
            <xdr:cNvSpPr>
              <a:spLocks/>
            </xdr:cNvSpPr>
          </xdr:nvSpPr>
          <xdr:spPr>
            <a:xfrm>
              <a:off x="16406412" y="10990457"/>
              <a:ext cx="1086555" cy="44662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After</a:t>
              </a:r>
              <a:r>
                <a:rPr lang="en-US" sz="900" baseline="0">
                  <a:solidFill>
                    <a:sysClr val="windowText" lastClr="000000"/>
                  </a:solidFill>
                  <a:latin typeface="+mn-lt"/>
                </a:rPr>
                <a:t> </a:t>
              </a:r>
              <a:r>
                <a:rPr lang="en-US" sz="900">
                  <a:solidFill>
                    <a:sysClr val="windowText" lastClr="000000"/>
                  </a:solidFill>
                  <a:latin typeface="+mn-lt"/>
                </a:rPr>
                <a:t>30</a:t>
              </a:r>
              <a:r>
                <a:rPr lang="en-US" sz="900" baseline="0">
                  <a:solidFill>
                    <a:sysClr val="windowText" lastClr="000000"/>
                  </a:solidFill>
                  <a:latin typeface="+mn-lt"/>
                </a:rPr>
                <a:t> Days</a:t>
              </a:r>
              <a:endParaRPr lang="en-US" sz="900">
                <a:solidFill>
                  <a:sysClr val="windowText" lastClr="000000"/>
                </a:solidFill>
                <a:latin typeface="+mn-lt"/>
              </a:endParaRPr>
            </a:p>
          </xdr:txBody>
        </xdr:sp>
        <xdr:sp macro="" textlink="$C$54">
          <xdr:nvSpPr>
            <xdr:cNvPr id="128" name="Rectangle 127">
              <a:extLst>
                <a:ext uri="{FF2B5EF4-FFF2-40B4-BE49-F238E27FC236}">
                  <a16:creationId xmlns:a16="http://schemas.microsoft.com/office/drawing/2014/main" id="{D90CEFF1-3626-4B17-D62D-51D7A80B0F83}"/>
                </a:ext>
              </a:extLst>
            </xdr:cNvPr>
            <xdr:cNvSpPr/>
          </xdr:nvSpPr>
          <xdr:spPr>
            <a:xfrm>
              <a:off x="15322062" y="11440152"/>
              <a:ext cx="1086555" cy="23062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60E6E48-2927-4C17-9B75-19ABA499820C}" type="TxLink">
                <a:rPr lang="en-US" sz="9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C$55">
          <xdr:nvSpPr>
            <xdr:cNvPr id="129" name="Rectangle 128">
              <a:extLst>
                <a:ext uri="{FF2B5EF4-FFF2-40B4-BE49-F238E27FC236}">
                  <a16:creationId xmlns:a16="http://schemas.microsoft.com/office/drawing/2014/main" id="{7EE76F2A-8945-10A5-4A9D-769807CE88F2}"/>
                </a:ext>
              </a:extLst>
            </xdr:cNvPr>
            <xdr:cNvSpPr/>
          </xdr:nvSpPr>
          <xdr:spPr>
            <a:xfrm>
              <a:off x="16406412" y="11440147"/>
              <a:ext cx="1086555" cy="23062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C73DEC11-7058-414F-85BB-5254004438D5}" type="TxLink">
                <a:rPr lang="en-US" sz="9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grpSp>
      <xdr:grpSp>
        <xdr:nvGrpSpPr>
          <xdr:cNvPr id="117" name="Group 116">
            <a:extLst>
              <a:ext uri="{FF2B5EF4-FFF2-40B4-BE49-F238E27FC236}">
                <a16:creationId xmlns:a16="http://schemas.microsoft.com/office/drawing/2014/main" id="{870CFB9A-B555-D8FF-4355-830A8C28A416}"/>
              </a:ext>
            </a:extLst>
          </xdr:cNvPr>
          <xdr:cNvGrpSpPr/>
        </xdr:nvGrpSpPr>
        <xdr:grpSpPr>
          <a:xfrm>
            <a:off x="8427737" y="13038806"/>
            <a:ext cx="3237401" cy="868342"/>
            <a:chOff x="8297173" y="11314859"/>
            <a:chExt cx="3237719" cy="879025"/>
          </a:xfrm>
        </xdr:grpSpPr>
        <xdr:sp macro="" textlink="$D$29">
          <xdr:nvSpPr>
            <xdr:cNvPr id="118" name="Rectangle 117">
              <a:extLst>
                <a:ext uri="{FF2B5EF4-FFF2-40B4-BE49-F238E27FC236}">
                  <a16:creationId xmlns:a16="http://schemas.microsoft.com/office/drawing/2014/main" id="{A0D16810-D048-80DD-16EB-B3F8F9D08852}"/>
                </a:ext>
              </a:extLst>
            </xdr:cNvPr>
            <xdr:cNvSpPr>
              <a:spLocks noChangeAspect="1"/>
            </xdr:cNvSpPr>
          </xdr:nvSpPr>
          <xdr:spPr>
            <a:xfrm>
              <a:off x="8297173" y="11314859"/>
              <a:ext cx="3232760" cy="222751"/>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C4F8BCE-15D4-45AD-8EA7-1F7DBAED02F3}" type="TxLink">
                <a:rPr lang="en-US" sz="1100" b="0" i="0" u="none" strike="noStrike">
                  <a:solidFill>
                    <a:srgbClr val="000000"/>
                  </a:solidFill>
                  <a:latin typeface="Calibri"/>
                  <a:ea typeface="Calibri"/>
                  <a:cs typeface="Calibri"/>
                </a:rPr>
                <a:pPr algn="ctr"/>
                <a:t>Presented (N=0(-))</a:t>
              </a:fld>
              <a:endParaRPr lang="en-US" sz="1100">
                <a:solidFill>
                  <a:sysClr val="windowText" lastClr="000000"/>
                </a:solidFill>
              </a:endParaRPr>
            </a:p>
          </xdr:txBody>
        </xdr:sp>
        <xdr:sp macro="" textlink="$C$32">
          <xdr:nvSpPr>
            <xdr:cNvPr id="119" name="Rectangle 118">
              <a:extLst>
                <a:ext uri="{FF2B5EF4-FFF2-40B4-BE49-F238E27FC236}">
                  <a16:creationId xmlns:a16="http://schemas.microsoft.com/office/drawing/2014/main" id="{16348DC5-8B68-655C-EAA3-A50A036DC1BF}"/>
                </a:ext>
              </a:extLst>
            </xdr:cNvPr>
            <xdr:cNvSpPr/>
          </xdr:nvSpPr>
          <xdr:spPr>
            <a:xfrm>
              <a:off x="10454786" y="11980570"/>
              <a:ext cx="1080106" cy="213314"/>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C19DB80-D892-4E18-9743-9A8495E8D688}" type="TxLink">
                <a:rPr lang="en-US" sz="9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REF!">
          <xdr:nvSpPr>
            <xdr:cNvPr id="120" name="Rectangle 119">
              <a:extLst>
                <a:ext uri="{FF2B5EF4-FFF2-40B4-BE49-F238E27FC236}">
                  <a16:creationId xmlns:a16="http://schemas.microsoft.com/office/drawing/2014/main" id="{804E4364-72D0-779A-F189-38E041F28190}"/>
                </a:ext>
              </a:extLst>
            </xdr:cNvPr>
            <xdr:cNvSpPr>
              <a:spLocks/>
            </xdr:cNvSpPr>
          </xdr:nvSpPr>
          <xdr:spPr>
            <a:xfrm>
              <a:off x="10456697" y="11544238"/>
              <a:ext cx="1075331" cy="431638"/>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Do</a:t>
              </a:r>
              <a:r>
                <a:rPr lang="en-US" sz="900" baseline="0">
                  <a:solidFill>
                    <a:sysClr val="windowText" lastClr="000000"/>
                  </a:solidFill>
                  <a:latin typeface="+mn-lt"/>
                </a:rPr>
                <a:t> not remember</a:t>
              </a:r>
              <a:endParaRPr lang="en-US" sz="900">
                <a:solidFill>
                  <a:sysClr val="windowText" lastClr="000000"/>
                </a:solidFill>
                <a:latin typeface="+mn-lt"/>
              </a:endParaRPr>
            </a:p>
          </xdr:txBody>
        </xdr:sp>
        <xdr:sp macro="" textlink="#REF!">
          <xdr:nvSpPr>
            <xdr:cNvPr id="121" name="Rectangle 120">
              <a:extLst>
                <a:ext uri="{FF2B5EF4-FFF2-40B4-BE49-F238E27FC236}">
                  <a16:creationId xmlns:a16="http://schemas.microsoft.com/office/drawing/2014/main" id="{AC6E2468-CEA1-A00E-8CC3-0DBD46B3D375}"/>
                </a:ext>
              </a:extLst>
            </xdr:cNvPr>
            <xdr:cNvSpPr>
              <a:spLocks/>
            </xdr:cNvSpPr>
          </xdr:nvSpPr>
          <xdr:spPr>
            <a:xfrm>
              <a:off x="8302277" y="11540482"/>
              <a:ext cx="1077586" cy="431638"/>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With</a:t>
              </a:r>
              <a:r>
                <a:rPr lang="en-US" sz="900" baseline="0">
                  <a:solidFill>
                    <a:sysClr val="windowText" lastClr="000000"/>
                  </a:solidFill>
                  <a:latin typeface="+mn-lt"/>
                </a:rPr>
                <a:t>in </a:t>
              </a:r>
              <a:r>
                <a:rPr lang="en-US" sz="900">
                  <a:solidFill>
                    <a:sysClr val="windowText" lastClr="000000"/>
                  </a:solidFill>
                  <a:latin typeface="+mn-lt"/>
                </a:rPr>
                <a:t>30 Days</a:t>
              </a:r>
            </a:p>
          </xdr:txBody>
        </xdr:sp>
        <xdr:sp macro="" textlink="#REF!">
          <xdr:nvSpPr>
            <xdr:cNvPr id="122" name="Rectangle 121">
              <a:extLst>
                <a:ext uri="{FF2B5EF4-FFF2-40B4-BE49-F238E27FC236}">
                  <a16:creationId xmlns:a16="http://schemas.microsoft.com/office/drawing/2014/main" id="{4CA951EE-AEFA-F4B6-E99F-B5CFB2A9E478}"/>
                </a:ext>
              </a:extLst>
            </xdr:cNvPr>
            <xdr:cNvSpPr>
              <a:spLocks/>
            </xdr:cNvSpPr>
          </xdr:nvSpPr>
          <xdr:spPr>
            <a:xfrm>
              <a:off x="9378280" y="11538712"/>
              <a:ext cx="1077586" cy="431638"/>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After</a:t>
              </a:r>
              <a:r>
                <a:rPr lang="en-US" sz="900" baseline="0">
                  <a:solidFill>
                    <a:sysClr val="windowText" lastClr="000000"/>
                  </a:solidFill>
                  <a:latin typeface="+mn-lt"/>
                </a:rPr>
                <a:t> </a:t>
              </a:r>
              <a:r>
                <a:rPr lang="en-US" sz="900">
                  <a:solidFill>
                    <a:sysClr val="windowText" lastClr="000000"/>
                  </a:solidFill>
                  <a:latin typeface="+mn-lt"/>
                </a:rPr>
                <a:t>30</a:t>
              </a:r>
              <a:r>
                <a:rPr lang="en-US" sz="900" baseline="0">
                  <a:solidFill>
                    <a:sysClr val="windowText" lastClr="000000"/>
                  </a:solidFill>
                  <a:latin typeface="+mn-lt"/>
                </a:rPr>
                <a:t> Days</a:t>
              </a:r>
              <a:endParaRPr lang="en-US" sz="900">
                <a:solidFill>
                  <a:sysClr val="windowText" lastClr="000000"/>
                </a:solidFill>
                <a:latin typeface="+mn-lt"/>
              </a:endParaRPr>
            </a:p>
          </xdr:txBody>
        </xdr:sp>
        <xdr:sp macro="" textlink="$C$30">
          <xdr:nvSpPr>
            <xdr:cNvPr id="123" name="Rectangle 122">
              <a:extLst>
                <a:ext uri="{FF2B5EF4-FFF2-40B4-BE49-F238E27FC236}">
                  <a16:creationId xmlns:a16="http://schemas.microsoft.com/office/drawing/2014/main" id="{2AA9F420-EAC1-5F44-18D4-D019BA1BE6D3}"/>
                </a:ext>
              </a:extLst>
            </xdr:cNvPr>
            <xdr:cNvSpPr/>
          </xdr:nvSpPr>
          <xdr:spPr>
            <a:xfrm>
              <a:off x="8302277" y="11968962"/>
              <a:ext cx="1082936" cy="221859"/>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09D0663-9CCF-4C10-AE85-1E5A9616FD71}" type="TxLink">
                <a:rPr lang="en-US" sz="900" b="0" i="0" u="none" strike="noStrike">
                  <a:solidFill>
                    <a:srgbClr val="000000"/>
                  </a:solidFill>
                  <a:latin typeface="+mn-lt"/>
                  <a:ea typeface="Calibri"/>
                  <a:cs typeface="Calibri"/>
                </a:rPr>
                <a:pPr algn="ctr"/>
                <a:t>0(-)</a:t>
              </a:fld>
              <a:endParaRPr lang="en-US" sz="900">
                <a:solidFill>
                  <a:sysClr val="windowText" lastClr="000000"/>
                </a:solidFill>
                <a:latin typeface="+mn-lt"/>
              </a:endParaRPr>
            </a:p>
          </xdr:txBody>
        </xdr:sp>
        <xdr:sp macro="" textlink="$C$31">
          <xdr:nvSpPr>
            <xdr:cNvPr id="124" name="Rectangle 123">
              <a:extLst>
                <a:ext uri="{FF2B5EF4-FFF2-40B4-BE49-F238E27FC236}">
                  <a16:creationId xmlns:a16="http://schemas.microsoft.com/office/drawing/2014/main" id="{15122A27-523D-AE34-CAAC-6BAB8DD603E6}"/>
                </a:ext>
              </a:extLst>
            </xdr:cNvPr>
            <xdr:cNvSpPr/>
          </xdr:nvSpPr>
          <xdr:spPr>
            <a:xfrm>
              <a:off x="9385883" y="11970270"/>
              <a:ext cx="1082936" cy="221859"/>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0E949C0-96B4-4B59-92D6-E268882F2126}" type="TxLink">
                <a:rPr lang="en-US" sz="900" b="0" i="0" u="none" strike="noStrike">
                  <a:solidFill>
                    <a:srgbClr val="000000"/>
                  </a:solidFill>
                  <a:latin typeface="+mn-lt"/>
                  <a:ea typeface="Calibri"/>
                  <a:cs typeface="Calibri"/>
                </a:rPr>
                <a:pPr algn="ctr"/>
                <a:t>0(-)</a:t>
              </a:fld>
              <a:endParaRPr lang="en-US" sz="900">
                <a:solidFill>
                  <a:sysClr val="windowText" lastClr="000000"/>
                </a:solidFill>
                <a:latin typeface="+mn-lt"/>
              </a:endParaRPr>
            </a:p>
          </xdr:txBody>
        </xdr:sp>
      </xdr:grpSp>
    </xdr:grpSp>
    <xdr:clientData/>
  </xdr:twoCellAnchor>
  <xdr:twoCellAnchor>
    <xdr:from>
      <xdr:col>6</xdr:col>
      <xdr:colOff>1187773</xdr:colOff>
      <xdr:row>66</xdr:row>
      <xdr:rowOff>36691</xdr:rowOff>
    </xdr:from>
    <xdr:to>
      <xdr:col>6</xdr:col>
      <xdr:colOff>1191420</xdr:colOff>
      <xdr:row>77</xdr:row>
      <xdr:rowOff>40851</xdr:rowOff>
    </xdr:to>
    <xdr:cxnSp macro="">
      <xdr:nvCxnSpPr>
        <xdr:cNvPr id="135" name="Straight Arrow Connector 134">
          <a:extLst>
            <a:ext uri="{FF2B5EF4-FFF2-40B4-BE49-F238E27FC236}">
              <a16:creationId xmlns:a16="http://schemas.microsoft.com/office/drawing/2014/main" id="{78CB28EC-1282-46D9-9571-D94A72837F17}"/>
            </a:ext>
          </a:extLst>
        </xdr:cNvPr>
        <xdr:cNvCxnSpPr>
          <a:cxnSpLocks/>
          <a:stCxn id="81" idx="2"/>
          <a:endCxn id="113" idx="0"/>
        </xdr:cNvCxnSpPr>
      </xdr:nvCxnSpPr>
      <xdr:spPr>
        <a:xfrm>
          <a:off x="6681793" y="12106771"/>
          <a:ext cx="3647" cy="2015840"/>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11</xdr:col>
      <xdr:colOff>199966</xdr:colOff>
      <xdr:row>73</xdr:row>
      <xdr:rowOff>60413</xdr:rowOff>
    </xdr:from>
    <xdr:to>
      <xdr:col>11</xdr:col>
      <xdr:colOff>204634</xdr:colOff>
      <xdr:row>77</xdr:row>
      <xdr:rowOff>42892</xdr:rowOff>
    </xdr:to>
    <xdr:cxnSp macro="">
      <xdr:nvCxnSpPr>
        <xdr:cNvPr id="136" name="Straight Arrow Connector 135">
          <a:extLst>
            <a:ext uri="{FF2B5EF4-FFF2-40B4-BE49-F238E27FC236}">
              <a16:creationId xmlns:a16="http://schemas.microsoft.com/office/drawing/2014/main" id="{8777976F-CE45-4855-BC9D-DE16BC1B9CA0}"/>
            </a:ext>
          </a:extLst>
        </xdr:cNvPr>
        <xdr:cNvCxnSpPr>
          <a:stCxn id="103" idx="2"/>
          <a:endCxn id="118" idx="0"/>
        </xdr:cNvCxnSpPr>
      </xdr:nvCxnSpPr>
      <xdr:spPr>
        <a:xfrm>
          <a:off x="10037386" y="13410653"/>
          <a:ext cx="4668" cy="713999"/>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17</xdr:col>
      <xdr:colOff>217637</xdr:colOff>
      <xdr:row>73</xdr:row>
      <xdr:rowOff>60413</xdr:rowOff>
    </xdr:from>
    <xdr:to>
      <xdr:col>17</xdr:col>
      <xdr:colOff>226548</xdr:colOff>
      <xdr:row>77</xdr:row>
      <xdr:rowOff>42752</xdr:rowOff>
    </xdr:to>
    <xdr:cxnSp macro="">
      <xdr:nvCxnSpPr>
        <xdr:cNvPr id="137" name="Straight Arrow Connector 136">
          <a:extLst>
            <a:ext uri="{FF2B5EF4-FFF2-40B4-BE49-F238E27FC236}">
              <a16:creationId xmlns:a16="http://schemas.microsoft.com/office/drawing/2014/main" id="{1A925717-7E36-44EB-81A2-2622F1CE435E}"/>
            </a:ext>
          </a:extLst>
        </xdr:cNvPr>
        <xdr:cNvCxnSpPr>
          <a:stCxn id="106" idx="2"/>
          <a:endCxn id="130" idx="0"/>
        </xdr:cNvCxnSpPr>
      </xdr:nvCxnSpPr>
      <xdr:spPr>
        <a:xfrm flipH="1">
          <a:off x="13712657" y="13410653"/>
          <a:ext cx="8911" cy="713859"/>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22</xdr:col>
      <xdr:colOff>570043</xdr:colOff>
      <xdr:row>73</xdr:row>
      <xdr:rowOff>60413</xdr:rowOff>
    </xdr:from>
    <xdr:to>
      <xdr:col>22</xdr:col>
      <xdr:colOff>574852</xdr:colOff>
      <xdr:row>77</xdr:row>
      <xdr:rowOff>49806</xdr:rowOff>
    </xdr:to>
    <xdr:cxnSp macro="">
      <xdr:nvCxnSpPr>
        <xdr:cNvPr id="138" name="Straight Arrow Connector 137">
          <a:extLst>
            <a:ext uri="{FF2B5EF4-FFF2-40B4-BE49-F238E27FC236}">
              <a16:creationId xmlns:a16="http://schemas.microsoft.com/office/drawing/2014/main" id="{E9B2454F-49E7-4F3E-B6E0-CA5AA68A45FB}"/>
            </a:ext>
          </a:extLst>
        </xdr:cNvPr>
        <xdr:cNvCxnSpPr>
          <a:stCxn id="109" idx="2"/>
          <a:endCxn id="125" idx="0"/>
        </xdr:cNvCxnSpPr>
      </xdr:nvCxnSpPr>
      <xdr:spPr>
        <a:xfrm>
          <a:off x="17113063" y="13410653"/>
          <a:ext cx="4809" cy="720913"/>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8</xdr:col>
      <xdr:colOff>422838</xdr:colOff>
      <xdr:row>85</xdr:row>
      <xdr:rowOff>78362</xdr:rowOff>
    </xdr:from>
    <xdr:to>
      <xdr:col>14</xdr:col>
      <xdr:colOff>31733</xdr:colOff>
      <xdr:row>90</xdr:row>
      <xdr:rowOff>21154</xdr:rowOff>
    </xdr:to>
    <xdr:grpSp>
      <xdr:nvGrpSpPr>
        <xdr:cNvPr id="139" name="Group 138">
          <a:extLst>
            <a:ext uri="{FF2B5EF4-FFF2-40B4-BE49-F238E27FC236}">
              <a16:creationId xmlns:a16="http://schemas.microsoft.com/office/drawing/2014/main" id="{BAD9C06F-0389-4E97-AE8D-A02C74B9D659}"/>
            </a:ext>
          </a:extLst>
        </xdr:cNvPr>
        <xdr:cNvGrpSpPr/>
      </xdr:nvGrpSpPr>
      <xdr:grpSpPr>
        <a:xfrm>
          <a:off x="8433363" y="15461237"/>
          <a:ext cx="3264590" cy="843857"/>
          <a:chOff x="8972478" y="14856482"/>
          <a:chExt cx="3268400" cy="861002"/>
        </a:xfrm>
      </xdr:grpSpPr>
      <xdr:sp macro="" textlink="$C$34">
        <xdr:nvSpPr>
          <xdr:cNvPr id="140" name="Rectangle 139">
            <a:extLst>
              <a:ext uri="{FF2B5EF4-FFF2-40B4-BE49-F238E27FC236}">
                <a16:creationId xmlns:a16="http://schemas.microsoft.com/office/drawing/2014/main" id="{404633D2-2160-F86D-BB32-6F300E3C248F}"/>
              </a:ext>
            </a:extLst>
          </xdr:cNvPr>
          <xdr:cNvSpPr>
            <a:spLocks/>
          </xdr:cNvSpPr>
        </xdr:nvSpPr>
        <xdr:spPr>
          <a:xfrm>
            <a:off x="8972478" y="14856482"/>
            <a:ext cx="3263184" cy="4320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BED0852B-6D49-4938-B7A6-E0C97EF2067C}" type="TxLink">
              <a:rPr lang="en-US" sz="1000" b="0" i="0" u="none" strike="noStrike">
                <a:solidFill>
                  <a:srgbClr val="000000"/>
                </a:solidFill>
                <a:latin typeface="Calibri"/>
                <a:ea typeface="Calibri"/>
                <a:cs typeface="Calibri"/>
              </a:rPr>
              <a:pPr algn="ctr"/>
              <a:t>    Provided sputum
(N=0)</a:t>
            </a:fld>
            <a:endParaRPr lang="en-US" sz="1000">
              <a:solidFill>
                <a:sysClr val="windowText" lastClr="000000"/>
              </a:solidFill>
            </a:endParaRPr>
          </a:p>
        </xdr:txBody>
      </xdr:sp>
      <xdr:sp macro="" textlink="#REF!">
        <xdr:nvSpPr>
          <xdr:cNvPr id="141" name="Rectangle 140">
            <a:extLst>
              <a:ext uri="{FF2B5EF4-FFF2-40B4-BE49-F238E27FC236}">
                <a16:creationId xmlns:a16="http://schemas.microsoft.com/office/drawing/2014/main" id="{9CC90C4A-338B-45F0-8DFB-6624D4EB4126}"/>
              </a:ext>
            </a:extLst>
          </xdr:cNvPr>
          <xdr:cNvSpPr/>
        </xdr:nvSpPr>
        <xdr:spPr>
          <a:xfrm>
            <a:off x="8972478" y="15282381"/>
            <a:ext cx="1089916"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Positive</a:t>
            </a:r>
          </a:p>
        </xdr:txBody>
      </xdr:sp>
      <xdr:sp macro="" textlink="#REF!">
        <xdr:nvSpPr>
          <xdr:cNvPr id="142" name="Rectangle 141">
            <a:extLst>
              <a:ext uri="{FF2B5EF4-FFF2-40B4-BE49-F238E27FC236}">
                <a16:creationId xmlns:a16="http://schemas.microsoft.com/office/drawing/2014/main" id="{480B1369-290B-79D1-982C-9E50F15132C2}"/>
              </a:ext>
            </a:extLst>
          </xdr:cNvPr>
          <xdr:cNvSpPr>
            <a:spLocks/>
          </xdr:cNvSpPr>
        </xdr:nvSpPr>
        <xdr:spPr>
          <a:xfrm>
            <a:off x="10068715" y="15282403"/>
            <a:ext cx="1091823"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Negative</a:t>
            </a:r>
          </a:p>
        </xdr:txBody>
      </xdr:sp>
      <xdr:sp macro="" textlink="$C$36">
        <xdr:nvSpPr>
          <xdr:cNvPr id="143" name="Rectangle 142">
            <a:extLst>
              <a:ext uri="{FF2B5EF4-FFF2-40B4-BE49-F238E27FC236}">
                <a16:creationId xmlns:a16="http://schemas.microsoft.com/office/drawing/2014/main" id="{7296FB23-F7D5-290A-2BBA-33F793E1A757}"/>
              </a:ext>
            </a:extLst>
          </xdr:cNvPr>
          <xdr:cNvSpPr/>
        </xdr:nvSpPr>
        <xdr:spPr>
          <a:xfrm>
            <a:off x="8972478" y="15499721"/>
            <a:ext cx="1094554"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6932740-827F-4112-B07A-C99FC1ED1C33}" type="TxLink">
              <a:rPr lang="en-US" sz="900" b="0" i="0" u="none" strike="noStrike">
                <a:solidFill>
                  <a:srgbClr val="000000"/>
                </a:solidFill>
                <a:latin typeface="Calibri"/>
                <a:ea typeface="Calibri"/>
                <a:cs typeface="Calibri"/>
              </a:rPr>
              <a:pPr algn="ctr"/>
              <a:t>0(-)</a:t>
            </a:fld>
            <a:endParaRPr lang="en-US" sz="900">
              <a:solidFill>
                <a:sysClr val="windowText" lastClr="000000"/>
              </a:solidFill>
            </a:endParaRPr>
          </a:p>
        </xdr:txBody>
      </xdr:sp>
      <xdr:sp macro="" textlink="$C$35">
        <xdr:nvSpPr>
          <xdr:cNvPr id="144" name="Rectangle 143">
            <a:extLst>
              <a:ext uri="{FF2B5EF4-FFF2-40B4-BE49-F238E27FC236}">
                <a16:creationId xmlns:a16="http://schemas.microsoft.com/office/drawing/2014/main" id="{91E5609A-E3A4-124F-FABD-8A87B42B058D}"/>
              </a:ext>
            </a:extLst>
          </xdr:cNvPr>
          <xdr:cNvSpPr/>
        </xdr:nvSpPr>
        <xdr:spPr>
          <a:xfrm>
            <a:off x="10068716" y="15499693"/>
            <a:ext cx="1094553"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8BC5E3D6-ECD7-4085-9B9D-0864E1FC4324}" type="TxLink">
              <a:rPr lang="en-US" sz="900" b="0" i="0" u="none" strike="noStrike">
                <a:solidFill>
                  <a:srgbClr val="000000"/>
                </a:solidFill>
                <a:latin typeface="Calibri"/>
                <a:ea typeface="Calibri"/>
                <a:cs typeface="Calibri"/>
              </a:rPr>
              <a:pPr algn="ctr"/>
              <a:t>0(-)</a:t>
            </a:fld>
            <a:endParaRPr lang="en-US" sz="900">
              <a:solidFill>
                <a:sysClr val="windowText" lastClr="000000"/>
              </a:solidFill>
            </a:endParaRPr>
          </a:p>
        </xdr:txBody>
      </xdr:sp>
      <xdr:sp macro="" textlink="#REF!">
        <xdr:nvSpPr>
          <xdr:cNvPr id="145" name="Rectangle 144">
            <a:extLst>
              <a:ext uri="{FF2B5EF4-FFF2-40B4-BE49-F238E27FC236}">
                <a16:creationId xmlns:a16="http://schemas.microsoft.com/office/drawing/2014/main" id="{D938A6B5-DFB8-09CF-F72C-0CC9F0AAB506}"/>
              </a:ext>
            </a:extLst>
          </xdr:cNvPr>
          <xdr:cNvSpPr>
            <a:spLocks/>
          </xdr:cNvSpPr>
        </xdr:nvSpPr>
        <xdr:spPr>
          <a:xfrm>
            <a:off x="11155681" y="15278100"/>
            <a:ext cx="1085197" cy="21785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Missing\Unknown</a:t>
            </a:r>
          </a:p>
        </xdr:txBody>
      </xdr:sp>
      <xdr:sp macro="" textlink="$C$37">
        <xdr:nvSpPr>
          <xdr:cNvPr id="146" name="Rectangle 145">
            <a:extLst>
              <a:ext uri="{FF2B5EF4-FFF2-40B4-BE49-F238E27FC236}">
                <a16:creationId xmlns:a16="http://schemas.microsoft.com/office/drawing/2014/main" id="{93CD46F6-D4B2-A3CB-44D5-17C06C85BD7A}"/>
              </a:ext>
            </a:extLst>
          </xdr:cNvPr>
          <xdr:cNvSpPr/>
        </xdr:nvSpPr>
        <xdr:spPr>
          <a:xfrm>
            <a:off x="11155680" y="15499629"/>
            <a:ext cx="1085197" cy="21785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5064CD7D-74AC-42A0-B2CD-73C337F16632}" type="TxLink">
              <a:rPr lang="en-US" sz="900" b="0" i="0" u="none" strike="noStrike">
                <a:solidFill>
                  <a:srgbClr val="000000"/>
                </a:solidFill>
                <a:latin typeface="Calibri"/>
                <a:ea typeface="Calibri"/>
                <a:cs typeface="Calibri"/>
              </a:rPr>
              <a:pPr algn="ctr"/>
              <a:t>0(-)</a:t>
            </a:fld>
            <a:endParaRPr lang="en-US" sz="900">
              <a:solidFill>
                <a:sysClr val="windowText" lastClr="000000"/>
              </a:solidFill>
            </a:endParaRPr>
          </a:p>
        </xdr:txBody>
      </xdr:sp>
    </xdr:grpSp>
    <xdr:clientData/>
  </xdr:twoCellAnchor>
  <xdr:twoCellAnchor>
    <xdr:from>
      <xdr:col>14</xdr:col>
      <xdr:colOff>420140</xdr:colOff>
      <xdr:row>85</xdr:row>
      <xdr:rowOff>45137</xdr:rowOff>
    </xdr:from>
    <xdr:to>
      <xdr:col>20</xdr:col>
      <xdr:colOff>22208</xdr:colOff>
      <xdr:row>90</xdr:row>
      <xdr:rowOff>21154</xdr:rowOff>
    </xdr:to>
    <xdr:grpSp>
      <xdr:nvGrpSpPr>
        <xdr:cNvPr id="147" name="Group 146">
          <a:extLst>
            <a:ext uri="{FF2B5EF4-FFF2-40B4-BE49-F238E27FC236}">
              <a16:creationId xmlns:a16="http://schemas.microsoft.com/office/drawing/2014/main" id="{D9398F69-7275-4978-BAAC-76014043CAC0}"/>
            </a:ext>
          </a:extLst>
        </xdr:cNvPr>
        <xdr:cNvGrpSpPr/>
      </xdr:nvGrpSpPr>
      <xdr:grpSpPr>
        <a:xfrm>
          <a:off x="12088265" y="15429917"/>
          <a:ext cx="3255858" cy="875177"/>
          <a:chOff x="12619760" y="14856512"/>
          <a:chExt cx="3263478" cy="888512"/>
        </a:xfrm>
      </xdr:grpSpPr>
      <xdr:sp macro="" textlink="$C$46">
        <xdr:nvSpPr>
          <xdr:cNvPr id="148" name="Rectangle 147">
            <a:extLst>
              <a:ext uri="{FF2B5EF4-FFF2-40B4-BE49-F238E27FC236}">
                <a16:creationId xmlns:a16="http://schemas.microsoft.com/office/drawing/2014/main" id="{B91F4DD6-2DB5-86F5-7329-8FE1178B080E}"/>
              </a:ext>
            </a:extLst>
          </xdr:cNvPr>
          <xdr:cNvSpPr>
            <a:spLocks/>
          </xdr:cNvSpPr>
        </xdr:nvSpPr>
        <xdr:spPr>
          <a:xfrm>
            <a:off x="12619760" y="14856512"/>
            <a:ext cx="3245080" cy="443428"/>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D749A9F-0D4A-48A2-8CA6-5B91AFAB32CC}" type="TxLink">
              <a:rPr lang="en-US" sz="900" b="0" i="0" u="none" strike="noStrike">
                <a:solidFill>
                  <a:srgbClr val="000000"/>
                </a:solidFill>
                <a:latin typeface="Calibri"/>
                <a:ea typeface="Calibri"/>
                <a:cs typeface="Calibri"/>
              </a:rPr>
              <a:pPr algn="ctr"/>
              <a:t>    Provided sputum
(N=0)</a:t>
            </a:fld>
            <a:endParaRPr lang="en-US" sz="900">
              <a:solidFill>
                <a:sysClr val="windowText" lastClr="000000"/>
              </a:solidFill>
            </a:endParaRPr>
          </a:p>
        </xdr:txBody>
      </xdr:sp>
      <xdr:sp macro="" textlink="#REF!">
        <xdr:nvSpPr>
          <xdr:cNvPr id="149" name="Rectangle 148">
            <a:extLst>
              <a:ext uri="{FF2B5EF4-FFF2-40B4-BE49-F238E27FC236}">
                <a16:creationId xmlns:a16="http://schemas.microsoft.com/office/drawing/2014/main" id="{4B1FF084-8658-8FBD-F4F9-7A2138FC4003}"/>
              </a:ext>
            </a:extLst>
          </xdr:cNvPr>
          <xdr:cNvSpPr/>
        </xdr:nvSpPr>
        <xdr:spPr>
          <a:xfrm>
            <a:off x="12621746" y="15300003"/>
            <a:ext cx="1091042" cy="22171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Positive</a:t>
            </a:r>
          </a:p>
        </xdr:txBody>
      </xdr:sp>
      <xdr:sp macro="" textlink="#REF!">
        <xdr:nvSpPr>
          <xdr:cNvPr id="150" name="Rectangle 149">
            <a:extLst>
              <a:ext uri="{FF2B5EF4-FFF2-40B4-BE49-F238E27FC236}">
                <a16:creationId xmlns:a16="http://schemas.microsoft.com/office/drawing/2014/main" id="{51947389-9C28-115D-FE60-2A8DD3D5A7EE}"/>
              </a:ext>
            </a:extLst>
          </xdr:cNvPr>
          <xdr:cNvSpPr>
            <a:spLocks/>
          </xdr:cNvSpPr>
        </xdr:nvSpPr>
        <xdr:spPr>
          <a:xfrm>
            <a:off x="13714469" y="15300020"/>
            <a:ext cx="1091042" cy="22171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Negative</a:t>
            </a:r>
          </a:p>
        </xdr:txBody>
      </xdr:sp>
      <xdr:sp macro="" textlink="$C$48">
        <xdr:nvSpPr>
          <xdr:cNvPr id="151" name="Rectangle 150">
            <a:extLst>
              <a:ext uri="{FF2B5EF4-FFF2-40B4-BE49-F238E27FC236}">
                <a16:creationId xmlns:a16="http://schemas.microsoft.com/office/drawing/2014/main" id="{BAC7025E-8B87-F968-C19C-7EF96494A691}"/>
              </a:ext>
            </a:extLst>
          </xdr:cNvPr>
          <xdr:cNvSpPr/>
        </xdr:nvSpPr>
        <xdr:spPr>
          <a:xfrm>
            <a:off x="12621746" y="15523311"/>
            <a:ext cx="1091042" cy="22171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6ED38045-1566-4F75-A5A6-88F526C756B5}" type="TxLink">
              <a:rPr lang="en-US" sz="9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C$47">
        <xdr:nvSpPr>
          <xdr:cNvPr id="152" name="Rectangle 151">
            <a:extLst>
              <a:ext uri="{FF2B5EF4-FFF2-40B4-BE49-F238E27FC236}">
                <a16:creationId xmlns:a16="http://schemas.microsoft.com/office/drawing/2014/main" id="{EFC906E3-F9BA-13FE-CFE3-F8F194FA40A6}"/>
              </a:ext>
            </a:extLst>
          </xdr:cNvPr>
          <xdr:cNvSpPr/>
        </xdr:nvSpPr>
        <xdr:spPr>
          <a:xfrm>
            <a:off x="13714470" y="15523288"/>
            <a:ext cx="1091041" cy="22171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A4642726-E11F-48E8-BAF3-06FF7C930B04}" type="TxLink">
              <a:rPr lang="en-US" sz="9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REF!">
        <xdr:nvSpPr>
          <xdr:cNvPr id="153" name="Rectangle 152">
            <a:extLst>
              <a:ext uri="{FF2B5EF4-FFF2-40B4-BE49-F238E27FC236}">
                <a16:creationId xmlns:a16="http://schemas.microsoft.com/office/drawing/2014/main" id="{BF75CB52-03E7-3D86-F78E-4EB25E25E88F}"/>
              </a:ext>
            </a:extLst>
          </xdr:cNvPr>
          <xdr:cNvSpPr>
            <a:spLocks/>
          </xdr:cNvSpPr>
        </xdr:nvSpPr>
        <xdr:spPr>
          <a:xfrm>
            <a:off x="14798041" y="15300960"/>
            <a:ext cx="1085197" cy="21785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Missing\Unknown</a:t>
            </a:r>
          </a:p>
        </xdr:txBody>
      </xdr:sp>
      <xdr:sp macro="" textlink="$C$49">
        <xdr:nvSpPr>
          <xdr:cNvPr id="154" name="Rectangle 153">
            <a:extLst>
              <a:ext uri="{FF2B5EF4-FFF2-40B4-BE49-F238E27FC236}">
                <a16:creationId xmlns:a16="http://schemas.microsoft.com/office/drawing/2014/main" id="{53687C06-F3E0-CF45-41F6-DEABCDA3D58B}"/>
              </a:ext>
            </a:extLst>
          </xdr:cNvPr>
          <xdr:cNvSpPr/>
        </xdr:nvSpPr>
        <xdr:spPr>
          <a:xfrm>
            <a:off x="14798040" y="15522489"/>
            <a:ext cx="1085197" cy="21785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2B9BC4B-7AB6-4184-8B19-0BA6C0F0D038}" type="TxLink">
              <a:rPr lang="en-US" sz="900" b="0" i="0" u="none" strike="noStrike">
                <a:solidFill>
                  <a:srgbClr val="000000"/>
                </a:solidFill>
                <a:latin typeface="Calibri"/>
                <a:ea typeface="Calibri"/>
                <a:cs typeface="Calibri"/>
              </a:rPr>
              <a:pPr algn="ctr"/>
              <a:t>0(-)</a:t>
            </a:fld>
            <a:endParaRPr lang="en-US" sz="900">
              <a:solidFill>
                <a:sysClr val="windowText" lastClr="000000"/>
              </a:solidFill>
            </a:endParaRPr>
          </a:p>
        </xdr:txBody>
      </xdr:sp>
    </xdr:grpSp>
    <xdr:clientData/>
  </xdr:twoCellAnchor>
  <xdr:twoCellAnchor>
    <xdr:from>
      <xdr:col>20</xdr:col>
      <xdr:colOff>165159</xdr:colOff>
      <xdr:row>85</xdr:row>
      <xdr:rowOff>53577</xdr:rowOff>
    </xdr:from>
    <xdr:to>
      <xdr:col>25</xdr:col>
      <xdr:colOff>384158</xdr:colOff>
      <xdr:row>90</xdr:row>
      <xdr:rowOff>21154</xdr:rowOff>
    </xdr:to>
    <xdr:grpSp>
      <xdr:nvGrpSpPr>
        <xdr:cNvPr id="155" name="Group 154">
          <a:extLst>
            <a:ext uri="{FF2B5EF4-FFF2-40B4-BE49-F238E27FC236}">
              <a16:creationId xmlns:a16="http://schemas.microsoft.com/office/drawing/2014/main" id="{2CA57ED0-E6EB-43A6-8460-A368F2ACE95F}"/>
            </a:ext>
          </a:extLst>
        </xdr:cNvPr>
        <xdr:cNvGrpSpPr/>
      </xdr:nvGrpSpPr>
      <xdr:grpSpPr>
        <a:xfrm>
          <a:off x="15494694" y="15440262"/>
          <a:ext cx="3263189" cy="864832"/>
          <a:chOff x="15487074" y="14856512"/>
          <a:chExt cx="3268904" cy="881977"/>
        </a:xfrm>
      </xdr:grpSpPr>
      <xdr:sp macro="" textlink="$C$58">
        <xdr:nvSpPr>
          <xdr:cNvPr id="156" name="Rectangle 155">
            <a:extLst>
              <a:ext uri="{FF2B5EF4-FFF2-40B4-BE49-F238E27FC236}">
                <a16:creationId xmlns:a16="http://schemas.microsoft.com/office/drawing/2014/main" id="{DD6D59EF-ED47-9A60-1354-11E665758606}"/>
              </a:ext>
            </a:extLst>
          </xdr:cNvPr>
          <xdr:cNvSpPr>
            <a:spLocks/>
          </xdr:cNvSpPr>
        </xdr:nvSpPr>
        <xdr:spPr>
          <a:xfrm>
            <a:off x="15487074" y="14856512"/>
            <a:ext cx="3265746" cy="4320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B1F309D-0B10-49A9-A1A9-8828CEBF690C}" type="TxLink">
              <a:rPr lang="en-US" sz="900" b="0" i="0" u="none" strike="noStrike">
                <a:solidFill>
                  <a:srgbClr val="000000"/>
                </a:solidFill>
                <a:latin typeface="Calibri"/>
                <a:ea typeface="Calibri"/>
                <a:cs typeface="Calibri"/>
              </a:rPr>
              <a:pPr algn="ctr"/>
              <a:t>    Provided sputum
(N=0)</a:t>
            </a:fld>
            <a:endParaRPr lang="en-US" sz="900">
              <a:solidFill>
                <a:sysClr val="windowText" lastClr="000000"/>
              </a:solidFill>
            </a:endParaRPr>
          </a:p>
        </xdr:txBody>
      </xdr:sp>
      <xdr:sp macro="" textlink="#REF!">
        <xdr:nvSpPr>
          <xdr:cNvPr id="157" name="Rectangle 156">
            <a:extLst>
              <a:ext uri="{FF2B5EF4-FFF2-40B4-BE49-F238E27FC236}">
                <a16:creationId xmlns:a16="http://schemas.microsoft.com/office/drawing/2014/main" id="{04F84369-067B-3BE4-888B-C967AEFCADE0}"/>
              </a:ext>
            </a:extLst>
          </xdr:cNvPr>
          <xdr:cNvSpPr/>
        </xdr:nvSpPr>
        <xdr:spPr>
          <a:xfrm>
            <a:off x="15489057" y="15296447"/>
            <a:ext cx="1089388"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Positive</a:t>
            </a:r>
          </a:p>
        </xdr:txBody>
      </xdr:sp>
      <xdr:sp macro="" textlink="$C$60">
        <xdr:nvSpPr>
          <xdr:cNvPr id="158" name="Rectangle 157">
            <a:extLst>
              <a:ext uri="{FF2B5EF4-FFF2-40B4-BE49-F238E27FC236}">
                <a16:creationId xmlns:a16="http://schemas.microsoft.com/office/drawing/2014/main" id="{C86C3D4B-6FBD-516C-73F0-BE7F0D010B8A}"/>
              </a:ext>
            </a:extLst>
          </xdr:cNvPr>
          <xdr:cNvSpPr/>
        </xdr:nvSpPr>
        <xdr:spPr>
          <a:xfrm>
            <a:off x="15489057" y="15521828"/>
            <a:ext cx="1089388"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4A7EB649-09C1-47B5-AFA9-0A2671BD332B}" type="TxLink">
              <a:rPr lang="en-US" sz="9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C$59">
        <xdr:nvSpPr>
          <xdr:cNvPr id="159" name="Rectangle 158">
            <a:extLst>
              <a:ext uri="{FF2B5EF4-FFF2-40B4-BE49-F238E27FC236}">
                <a16:creationId xmlns:a16="http://schemas.microsoft.com/office/drawing/2014/main" id="{565D404D-EB6E-B5F1-96F9-F2CC6B51CF1F}"/>
              </a:ext>
            </a:extLst>
          </xdr:cNvPr>
          <xdr:cNvSpPr/>
        </xdr:nvSpPr>
        <xdr:spPr>
          <a:xfrm>
            <a:off x="16580124" y="15521804"/>
            <a:ext cx="1089387"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56B9BC14-7149-406E-8F35-960576D02F80}" type="TxLink">
              <a:rPr lang="en-US" sz="9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REF!">
        <xdr:nvSpPr>
          <xdr:cNvPr id="160" name="Rectangle 159">
            <a:extLst>
              <a:ext uri="{FF2B5EF4-FFF2-40B4-BE49-F238E27FC236}">
                <a16:creationId xmlns:a16="http://schemas.microsoft.com/office/drawing/2014/main" id="{6397B326-7F7B-CB5E-635A-4B4E11C25620}"/>
              </a:ext>
            </a:extLst>
          </xdr:cNvPr>
          <xdr:cNvSpPr>
            <a:spLocks/>
          </xdr:cNvSpPr>
        </xdr:nvSpPr>
        <xdr:spPr>
          <a:xfrm>
            <a:off x="17670781" y="15296447"/>
            <a:ext cx="1085197"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Missing\Unknown</a:t>
            </a:r>
          </a:p>
        </xdr:txBody>
      </xdr:sp>
      <xdr:sp macro="" textlink="$C$61">
        <xdr:nvSpPr>
          <xdr:cNvPr id="161" name="Rectangle 160">
            <a:extLst>
              <a:ext uri="{FF2B5EF4-FFF2-40B4-BE49-F238E27FC236}">
                <a16:creationId xmlns:a16="http://schemas.microsoft.com/office/drawing/2014/main" id="{EA7D1246-888B-0130-0E6E-F46DDE0779AA}"/>
              </a:ext>
            </a:extLst>
          </xdr:cNvPr>
          <xdr:cNvSpPr/>
        </xdr:nvSpPr>
        <xdr:spPr>
          <a:xfrm>
            <a:off x="17670780" y="15522489"/>
            <a:ext cx="1085197"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80893D8-6665-442B-8ED7-A3A98FCC71D7}" type="TxLink">
              <a:rPr lang="en-US" sz="900" b="0" i="0" u="none" strike="noStrike">
                <a:solidFill>
                  <a:srgbClr val="000000"/>
                </a:solidFill>
                <a:latin typeface="Calibri"/>
                <a:ea typeface="Calibri"/>
                <a:cs typeface="Calibri"/>
              </a:rPr>
              <a:pPr algn="ctr"/>
              <a:t>0(-)</a:t>
            </a:fld>
            <a:endParaRPr lang="en-US" sz="900">
              <a:solidFill>
                <a:sysClr val="windowText" lastClr="000000"/>
              </a:solidFill>
            </a:endParaRPr>
          </a:p>
        </xdr:txBody>
      </xdr:sp>
    </xdr:grpSp>
    <xdr:clientData/>
  </xdr:twoCellAnchor>
  <xdr:twoCellAnchor>
    <xdr:from>
      <xdr:col>12</xdr:col>
      <xdr:colOff>136507</xdr:colOff>
      <xdr:row>83</xdr:row>
      <xdr:rowOff>22859</xdr:rowOff>
    </xdr:from>
    <xdr:to>
      <xdr:col>15</xdr:col>
      <xdr:colOff>179707</xdr:colOff>
      <xdr:row>84</xdr:row>
      <xdr:rowOff>57884</xdr:rowOff>
    </xdr:to>
    <xdr:sp macro="" textlink="$C$33">
      <xdr:nvSpPr>
        <xdr:cNvPr id="162" name="Rectangle 161">
          <a:extLst>
            <a:ext uri="{FF2B5EF4-FFF2-40B4-BE49-F238E27FC236}">
              <a16:creationId xmlns:a16="http://schemas.microsoft.com/office/drawing/2014/main" id="{AFBAE97E-63B6-40CA-A9F2-19CC54438EE9}"/>
            </a:ext>
          </a:extLst>
        </xdr:cNvPr>
        <xdr:cNvSpPr>
          <a:spLocks/>
        </xdr:cNvSpPr>
      </xdr:nvSpPr>
      <xdr:spPr>
        <a:xfrm>
          <a:off x="10583527" y="15201899"/>
          <a:ext cx="1872000" cy="21790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DCA11ECD-FE43-48A1-BDC9-6BA9B1215519}" type="TxLink">
            <a:rPr lang="en-US" sz="900" b="0" i="0" u="none" strike="noStrike">
              <a:solidFill>
                <a:srgbClr val="000000"/>
              </a:solidFill>
              <a:latin typeface="Calibri"/>
              <a:ea typeface="Calibri"/>
              <a:cs typeface="Calibri"/>
            </a:rPr>
            <a:pPr algn="l"/>
            <a:t>Did not provide sputum(N=0(-))</a:t>
          </a:fld>
          <a:endParaRPr lang="en-US" sz="900">
            <a:solidFill>
              <a:sysClr val="windowText" lastClr="000000"/>
            </a:solidFill>
          </a:endParaRPr>
        </a:p>
      </xdr:txBody>
    </xdr:sp>
    <xdr:clientData/>
  </xdr:twoCellAnchor>
  <xdr:twoCellAnchor>
    <xdr:from>
      <xdr:col>11</xdr:col>
      <xdr:colOff>228600</xdr:colOff>
      <xdr:row>83</xdr:row>
      <xdr:rowOff>127049</xdr:rowOff>
    </xdr:from>
    <xdr:to>
      <xdr:col>12</xdr:col>
      <xdr:colOff>132697</xdr:colOff>
      <xdr:row>83</xdr:row>
      <xdr:rowOff>134669</xdr:rowOff>
    </xdr:to>
    <xdr:cxnSp macro="">
      <xdr:nvCxnSpPr>
        <xdr:cNvPr id="163" name="Straight Arrow Connector 162">
          <a:extLst>
            <a:ext uri="{FF2B5EF4-FFF2-40B4-BE49-F238E27FC236}">
              <a16:creationId xmlns:a16="http://schemas.microsoft.com/office/drawing/2014/main" id="{7D996EE5-074D-40DE-9F00-51B930D0D79D}"/>
            </a:ext>
          </a:extLst>
        </xdr:cNvPr>
        <xdr:cNvCxnSpPr>
          <a:cxnSpLocks/>
          <a:stCxn id="162" idx="1"/>
        </xdr:cNvCxnSpPr>
      </xdr:nvCxnSpPr>
      <xdr:spPr>
        <a:xfrm flipH="1">
          <a:off x="10066020" y="15306089"/>
          <a:ext cx="513697" cy="762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18</xdr:col>
      <xdr:colOff>130791</xdr:colOff>
      <xdr:row>83</xdr:row>
      <xdr:rowOff>22859</xdr:rowOff>
    </xdr:from>
    <xdr:to>
      <xdr:col>21</xdr:col>
      <xdr:colOff>173991</xdr:colOff>
      <xdr:row>84</xdr:row>
      <xdr:rowOff>57884</xdr:rowOff>
    </xdr:to>
    <xdr:sp macro="" textlink="$C$45">
      <xdr:nvSpPr>
        <xdr:cNvPr id="164" name="Rectangle 163">
          <a:extLst>
            <a:ext uri="{FF2B5EF4-FFF2-40B4-BE49-F238E27FC236}">
              <a16:creationId xmlns:a16="http://schemas.microsoft.com/office/drawing/2014/main" id="{EF6A0740-32DC-4D29-8818-4C03F8FA9E4B}"/>
            </a:ext>
          </a:extLst>
        </xdr:cNvPr>
        <xdr:cNvSpPr>
          <a:spLocks/>
        </xdr:cNvSpPr>
      </xdr:nvSpPr>
      <xdr:spPr>
        <a:xfrm>
          <a:off x="14235411" y="15201899"/>
          <a:ext cx="1872000" cy="21790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809944B4-8623-4F19-804F-5E5251CC289A}" type="TxLink">
            <a:rPr lang="en-US" sz="900" b="0" i="0" u="none" strike="noStrike">
              <a:solidFill>
                <a:srgbClr val="000000"/>
              </a:solidFill>
              <a:latin typeface="Calibri"/>
              <a:ea typeface="Calibri"/>
              <a:cs typeface="Calibri"/>
            </a:rPr>
            <a:pPr algn="l"/>
            <a:t>Did not provide sputum(N=0(-))</a:t>
          </a:fld>
          <a:endParaRPr lang="en-US" sz="900">
            <a:solidFill>
              <a:sysClr val="windowText" lastClr="000000"/>
            </a:solidFill>
          </a:endParaRPr>
        </a:p>
      </xdr:txBody>
    </xdr:sp>
    <xdr:clientData/>
  </xdr:twoCellAnchor>
  <xdr:twoCellAnchor>
    <xdr:from>
      <xdr:col>17</xdr:col>
      <xdr:colOff>211455</xdr:colOff>
      <xdr:row>83</xdr:row>
      <xdr:rowOff>127049</xdr:rowOff>
    </xdr:from>
    <xdr:to>
      <xdr:col>18</xdr:col>
      <xdr:colOff>134601</xdr:colOff>
      <xdr:row>83</xdr:row>
      <xdr:rowOff>135255</xdr:rowOff>
    </xdr:to>
    <xdr:cxnSp macro="">
      <xdr:nvCxnSpPr>
        <xdr:cNvPr id="165" name="Straight Arrow Connector 164">
          <a:extLst>
            <a:ext uri="{FF2B5EF4-FFF2-40B4-BE49-F238E27FC236}">
              <a16:creationId xmlns:a16="http://schemas.microsoft.com/office/drawing/2014/main" id="{442B11EA-74FF-4116-984D-61259A34229C}"/>
            </a:ext>
          </a:extLst>
        </xdr:cNvPr>
        <xdr:cNvCxnSpPr>
          <a:cxnSpLocks/>
          <a:stCxn id="164" idx="1"/>
        </xdr:cNvCxnSpPr>
      </xdr:nvCxnSpPr>
      <xdr:spPr>
        <a:xfrm flipH="1">
          <a:off x="13706475" y="15306089"/>
          <a:ext cx="532746" cy="8206"/>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23</xdr:col>
      <xdr:colOff>479406</xdr:colOff>
      <xdr:row>83</xdr:row>
      <xdr:rowOff>17145</xdr:rowOff>
    </xdr:from>
    <xdr:to>
      <xdr:col>26</xdr:col>
      <xdr:colOff>522606</xdr:colOff>
      <xdr:row>84</xdr:row>
      <xdr:rowOff>59790</xdr:rowOff>
    </xdr:to>
    <xdr:sp macro="" textlink="$C$57">
      <xdr:nvSpPr>
        <xdr:cNvPr id="166" name="Rectangle 165">
          <a:extLst>
            <a:ext uri="{FF2B5EF4-FFF2-40B4-BE49-F238E27FC236}">
              <a16:creationId xmlns:a16="http://schemas.microsoft.com/office/drawing/2014/main" id="{60A3BD3B-C771-49C6-A6D2-6A7404FC812A}"/>
            </a:ext>
          </a:extLst>
        </xdr:cNvPr>
        <xdr:cNvSpPr>
          <a:spLocks/>
        </xdr:cNvSpPr>
      </xdr:nvSpPr>
      <xdr:spPr>
        <a:xfrm>
          <a:off x="17632026" y="15196185"/>
          <a:ext cx="1872000" cy="22552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3CA31A0F-BA78-48E9-B306-89B45EE8C5C5}" type="TxLink">
            <a:rPr lang="en-US" sz="900" b="0" i="0" u="none" strike="noStrike">
              <a:solidFill>
                <a:srgbClr val="000000"/>
              </a:solidFill>
              <a:latin typeface="Calibri"/>
              <a:ea typeface="Calibri"/>
              <a:cs typeface="Calibri"/>
            </a:rPr>
            <a:pPr algn="l"/>
            <a:t>Did not provide sputum(N=0(-))</a:t>
          </a:fld>
          <a:endParaRPr lang="en-US" sz="900">
            <a:solidFill>
              <a:sysClr val="windowText" lastClr="000000"/>
            </a:solidFill>
          </a:endParaRPr>
        </a:p>
      </xdr:txBody>
    </xdr:sp>
    <xdr:clientData/>
  </xdr:twoCellAnchor>
  <xdr:twoCellAnchor>
    <xdr:from>
      <xdr:col>22</xdr:col>
      <xdr:colOff>590550</xdr:colOff>
      <xdr:row>83</xdr:row>
      <xdr:rowOff>128955</xdr:rowOff>
    </xdr:from>
    <xdr:to>
      <xdr:col>23</xdr:col>
      <xdr:colOff>475596</xdr:colOff>
      <xdr:row>83</xdr:row>
      <xdr:rowOff>136575</xdr:rowOff>
    </xdr:to>
    <xdr:cxnSp macro="">
      <xdr:nvCxnSpPr>
        <xdr:cNvPr id="167" name="Straight Arrow Connector 166">
          <a:extLst>
            <a:ext uri="{FF2B5EF4-FFF2-40B4-BE49-F238E27FC236}">
              <a16:creationId xmlns:a16="http://schemas.microsoft.com/office/drawing/2014/main" id="{B50A67D8-9CC9-42EA-9900-7F8D07007E8F}"/>
            </a:ext>
          </a:extLst>
        </xdr:cNvPr>
        <xdr:cNvCxnSpPr>
          <a:cxnSpLocks/>
          <a:stCxn id="166" idx="1"/>
        </xdr:cNvCxnSpPr>
      </xdr:nvCxnSpPr>
      <xdr:spPr>
        <a:xfrm flipH="1">
          <a:off x="17133570" y="15307995"/>
          <a:ext cx="494646" cy="762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6</xdr:col>
      <xdr:colOff>1698606</xdr:colOff>
      <xdr:row>82</xdr:row>
      <xdr:rowOff>169544</xdr:rowOff>
    </xdr:from>
    <xdr:to>
      <xdr:col>9</xdr:col>
      <xdr:colOff>446406</xdr:colOff>
      <xdr:row>84</xdr:row>
      <xdr:rowOff>15974</xdr:rowOff>
    </xdr:to>
    <xdr:sp macro="" textlink="$C$20">
      <xdr:nvSpPr>
        <xdr:cNvPr id="168" name="Rectangle 167">
          <a:extLst>
            <a:ext uri="{FF2B5EF4-FFF2-40B4-BE49-F238E27FC236}">
              <a16:creationId xmlns:a16="http://schemas.microsoft.com/office/drawing/2014/main" id="{8568A604-905F-41FA-AF86-66419423FFD0}"/>
            </a:ext>
          </a:extLst>
        </xdr:cNvPr>
        <xdr:cNvSpPr>
          <a:spLocks/>
        </xdr:cNvSpPr>
      </xdr:nvSpPr>
      <xdr:spPr>
        <a:xfrm>
          <a:off x="7192626" y="15165704"/>
          <a:ext cx="1872000" cy="21219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77640128-A318-4044-AB20-450D34890E02}" type="TxLink">
            <a:rPr lang="en-US" sz="900" b="0" i="0" u="none" strike="noStrike">
              <a:solidFill>
                <a:srgbClr val="000000"/>
              </a:solidFill>
              <a:latin typeface="Calibri"/>
              <a:ea typeface="Calibri"/>
              <a:cs typeface="Calibri"/>
            </a:rPr>
            <a:pPr algn="l"/>
            <a:t>Did not provide sputum(N=0(-))</a:t>
          </a:fld>
          <a:endParaRPr lang="en-US" sz="900">
            <a:solidFill>
              <a:sysClr val="windowText" lastClr="000000"/>
            </a:solidFill>
          </a:endParaRPr>
        </a:p>
      </xdr:txBody>
    </xdr:sp>
    <xdr:clientData/>
  </xdr:twoCellAnchor>
  <xdr:twoCellAnchor>
    <xdr:from>
      <xdr:col>6</xdr:col>
      <xdr:colOff>1190625</xdr:colOff>
      <xdr:row>83</xdr:row>
      <xdr:rowOff>85725</xdr:rowOff>
    </xdr:from>
    <xdr:to>
      <xdr:col>6</xdr:col>
      <xdr:colOff>1694796</xdr:colOff>
      <xdr:row>83</xdr:row>
      <xdr:rowOff>96569</xdr:rowOff>
    </xdr:to>
    <xdr:cxnSp macro="">
      <xdr:nvCxnSpPr>
        <xdr:cNvPr id="169" name="Straight Arrow Connector 168">
          <a:extLst>
            <a:ext uri="{FF2B5EF4-FFF2-40B4-BE49-F238E27FC236}">
              <a16:creationId xmlns:a16="http://schemas.microsoft.com/office/drawing/2014/main" id="{A228FFD2-7041-45F1-BCFE-B206C6718FAC}"/>
            </a:ext>
          </a:extLst>
        </xdr:cNvPr>
        <xdr:cNvCxnSpPr>
          <a:cxnSpLocks/>
          <a:stCxn id="168" idx="1"/>
        </xdr:cNvCxnSpPr>
      </xdr:nvCxnSpPr>
      <xdr:spPr>
        <a:xfrm flipH="1" flipV="1">
          <a:off x="6686550" y="15106650"/>
          <a:ext cx="504171" cy="10844"/>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6</xdr:col>
      <xdr:colOff>45720</xdr:colOff>
      <xdr:row>26</xdr:row>
      <xdr:rowOff>0</xdr:rowOff>
    </xdr:from>
    <xdr:to>
      <xdr:col>10</xdr:col>
      <xdr:colOff>352178</xdr:colOff>
      <xdr:row>27</xdr:row>
      <xdr:rowOff>148036</xdr:rowOff>
    </xdr:to>
    <xdr:grpSp>
      <xdr:nvGrpSpPr>
        <xdr:cNvPr id="170" name="Group 169">
          <a:extLst>
            <a:ext uri="{FF2B5EF4-FFF2-40B4-BE49-F238E27FC236}">
              <a16:creationId xmlns:a16="http://schemas.microsoft.com/office/drawing/2014/main" id="{07CC04C7-0E55-43E2-97FF-465654029825}"/>
            </a:ext>
          </a:extLst>
        </xdr:cNvPr>
        <xdr:cNvGrpSpPr/>
      </xdr:nvGrpSpPr>
      <xdr:grpSpPr>
        <a:xfrm>
          <a:off x="5543550" y="4705350"/>
          <a:ext cx="4040258" cy="327106"/>
          <a:chOff x="5591619" y="6280243"/>
          <a:chExt cx="4035178" cy="327106"/>
        </a:xfrm>
      </xdr:grpSpPr>
      <xdr:sp macro="" textlink="">
        <xdr:nvSpPr>
          <xdr:cNvPr id="171" name="TextBox 170">
            <a:extLst>
              <a:ext uri="{FF2B5EF4-FFF2-40B4-BE49-F238E27FC236}">
                <a16:creationId xmlns:a16="http://schemas.microsoft.com/office/drawing/2014/main" id="{92558318-5E96-BB28-741B-F1B5FAC132E6}"/>
              </a:ext>
            </a:extLst>
          </xdr:cNvPr>
          <xdr:cNvSpPr txBox="1"/>
        </xdr:nvSpPr>
        <xdr:spPr>
          <a:xfrm>
            <a:off x="5591619" y="6280243"/>
            <a:ext cx="2401025" cy="327106"/>
          </a:xfrm>
          <a:prstGeom prst="rect">
            <a:avLst/>
          </a:prstGeom>
          <a:solidFill>
            <a:sysClr val="window" lastClr="FFFFFF"/>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pPr rtl="0" eaLnBrk="1" latinLnBrk="0" hangingPunct="1"/>
            <a:r>
              <a:rPr lang="en-US" sz="1000" b="0" i="0" u="none" strike="noStrike">
                <a:solidFill>
                  <a:sysClr val="windowText" lastClr="000000"/>
                </a:solidFill>
                <a:effectLst/>
                <a:latin typeface="Calibri"/>
                <a:ea typeface="Calibri"/>
                <a:cs typeface="Calibri"/>
              </a:rPr>
              <a:t>Incomplete enrolment = 1</a:t>
            </a:r>
            <a:r>
              <a:rPr lang="en-US" sz="1000" b="0" i="0" u="none" strike="noStrike">
                <a:solidFill>
                  <a:srgbClr val="FFFFFF"/>
                </a:solidFill>
                <a:effectLst/>
                <a:latin typeface="Calibri"/>
                <a:ea typeface="Calibri"/>
                <a:cs typeface="Calibri"/>
              </a:rPr>
              <a:t>Visits = 13(6%)</a:t>
            </a:r>
          </a:p>
        </xdr:txBody>
      </xdr:sp>
      <xdr:cxnSp macro="">
        <xdr:nvCxnSpPr>
          <xdr:cNvPr id="172" name="Straight Arrow Connector 171">
            <a:extLst>
              <a:ext uri="{FF2B5EF4-FFF2-40B4-BE49-F238E27FC236}">
                <a16:creationId xmlns:a16="http://schemas.microsoft.com/office/drawing/2014/main" id="{87307F3F-B468-6D72-21CD-F54CF044FD42}"/>
              </a:ext>
            </a:extLst>
          </xdr:cNvPr>
          <xdr:cNvCxnSpPr>
            <a:endCxn id="171" idx="3"/>
          </xdr:cNvCxnSpPr>
        </xdr:nvCxnSpPr>
        <xdr:spPr>
          <a:xfrm flipH="1">
            <a:off x="7988837" y="6430064"/>
            <a:ext cx="1637960" cy="707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grpSp>
    <xdr:clientData/>
  </xdr:twoCellAnchor>
  <xdr:twoCellAnchor>
    <xdr:from>
      <xdr:col>18</xdr:col>
      <xdr:colOff>106027</xdr:colOff>
      <xdr:row>74</xdr:row>
      <xdr:rowOff>0</xdr:rowOff>
    </xdr:from>
    <xdr:to>
      <xdr:col>20</xdr:col>
      <xdr:colOff>254199</xdr:colOff>
      <xdr:row>76</xdr:row>
      <xdr:rowOff>55163</xdr:rowOff>
    </xdr:to>
    <xdr:sp macro="" textlink="$D$40">
      <xdr:nvSpPr>
        <xdr:cNvPr id="9" name="Rectangle 8">
          <a:extLst>
            <a:ext uri="{FF2B5EF4-FFF2-40B4-BE49-F238E27FC236}">
              <a16:creationId xmlns:a16="http://schemas.microsoft.com/office/drawing/2014/main" id="{E951AC7F-FE41-43D6-A46C-09F6CB084D46}"/>
            </a:ext>
          </a:extLst>
        </xdr:cNvPr>
        <xdr:cNvSpPr>
          <a:spLocks/>
        </xdr:cNvSpPr>
      </xdr:nvSpPr>
      <xdr:spPr>
        <a:xfrm>
          <a:off x="14212552" y="13392150"/>
          <a:ext cx="1367372" cy="41711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fld id="{FF37AB8A-A696-45C9-950C-6525A9C4BC32}" type="TxLink">
            <a:rPr lang="en-US" sz="900" b="0" i="0" u="none" strike="noStrike">
              <a:solidFill>
                <a:srgbClr val="000000"/>
              </a:solidFill>
              <a:latin typeface="Calibri"/>
              <a:ea typeface="Calibri"/>
              <a:cs typeface="Calibri"/>
            </a:rPr>
            <a:pPr algn="l"/>
            <a:t>Did not present = 0(-)</a:t>
          </a:fld>
          <a:endParaRPr lang="en-US" sz="900">
            <a:solidFill>
              <a:sysClr val="windowText" lastClr="000000"/>
            </a:solidFill>
          </a:endParaRPr>
        </a:p>
      </xdr:txBody>
    </xdr:sp>
    <xdr:clientData/>
  </xdr:twoCellAnchor>
  <xdr:twoCellAnchor>
    <xdr:from>
      <xdr:col>17</xdr:col>
      <xdr:colOff>238125</xdr:colOff>
      <xdr:row>75</xdr:row>
      <xdr:rowOff>28575</xdr:rowOff>
    </xdr:from>
    <xdr:to>
      <xdr:col>18</xdr:col>
      <xdr:colOff>104122</xdr:colOff>
      <xdr:row>75</xdr:row>
      <xdr:rowOff>29487</xdr:rowOff>
    </xdr:to>
    <xdr:cxnSp macro="">
      <xdr:nvCxnSpPr>
        <xdr:cNvPr id="22" name="Straight Arrow Connector 21">
          <a:extLst>
            <a:ext uri="{FF2B5EF4-FFF2-40B4-BE49-F238E27FC236}">
              <a16:creationId xmlns:a16="http://schemas.microsoft.com/office/drawing/2014/main" id="{C4196617-FE97-43E6-8553-42F85B22CF33}"/>
            </a:ext>
          </a:extLst>
        </xdr:cNvPr>
        <xdr:cNvCxnSpPr>
          <a:cxnSpLocks/>
          <a:stCxn id="9" idx="1"/>
        </xdr:cNvCxnSpPr>
      </xdr:nvCxnSpPr>
      <xdr:spPr>
        <a:xfrm flipH="1" flipV="1">
          <a:off x="13735050" y="13601700"/>
          <a:ext cx="475597" cy="912"/>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23</xdr:col>
      <xdr:colOff>445117</xdr:colOff>
      <xdr:row>74</xdr:row>
      <xdr:rowOff>15240</xdr:rowOff>
    </xdr:from>
    <xdr:to>
      <xdr:col>25</xdr:col>
      <xdr:colOff>607220</xdr:colOff>
      <xdr:row>76</xdr:row>
      <xdr:rowOff>55163</xdr:rowOff>
    </xdr:to>
    <xdr:sp macro="" textlink="$D$52">
      <xdr:nvSpPr>
        <xdr:cNvPr id="67" name="Rectangle 66">
          <a:extLst>
            <a:ext uri="{FF2B5EF4-FFF2-40B4-BE49-F238E27FC236}">
              <a16:creationId xmlns:a16="http://schemas.microsoft.com/office/drawing/2014/main" id="{E9E3DC06-911B-4C4B-B83A-E03DBA64EC17}"/>
            </a:ext>
          </a:extLst>
        </xdr:cNvPr>
        <xdr:cNvSpPr>
          <a:spLocks/>
        </xdr:cNvSpPr>
      </xdr:nvSpPr>
      <xdr:spPr>
        <a:xfrm>
          <a:off x="17599642" y="13407390"/>
          <a:ext cx="1381303" cy="40187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fld id="{4784ADB6-0AF8-4E48-AF9E-520FDE18DC54}" type="TxLink">
            <a:rPr lang="en-US" sz="900" b="0" i="0" u="none" strike="noStrike">
              <a:solidFill>
                <a:srgbClr val="000000"/>
              </a:solidFill>
              <a:latin typeface="Calibri"/>
              <a:ea typeface="Calibri"/>
              <a:cs typeface="Calibri"/>
            </a:rPr>
            <a:pPr algn="l"/>
            <a:t>Did not present = 0(-)</a:t>
          </a:fld>
          <a:endParaRPr lang="en-US" sz="900">
            <a:solidFill>
              <a:sysClr val="windowText" lastClr="000000"/>
            </a:solidFill>
          </a:endParaRPr>
        </a:p>
      </xdr:txBody>
    </xdr:sp>
    <xdr:clientData/>
  </xdr:twoCellAnchor>
  <xdr:twoCellAnchor>
    <xdr:from>
      <xdr:col>22</xdr:col>
      <xdr:colOff>581025</xdr:colOff>
      <xdr:row>75</xdr:row>
      <xdr:rowOff>38100</xdr:rowOff>
    </xdr:from>
    <xdr:to>
      <xdr:col>23</xdr:col>
      <xdr:colOff>441307</xdr:colOff>
      <xdr:row>75</xdr:row>
      <xdr:rowOff>39012</xdr:rowOff>
    </xdr:to>
    <xdr:cxnSp macro="">
      <xdr:nvCxnSpPr>
        <xdr:cNvPr id="173" name="Straight Arrow Connector 172">
          <a:extLst>
            <a:ext uri="{FF2B5EF4-FFF2-40B4-BE49-F238E27FC236}">
              <a16:creationId xmlns:a16="http://schemas.microsoft.com/office/drawing/2014/main" id="{09AFC4CB-AA64-455D-933A-C20DC70D231E}"/>
            </a:ext>
          </a:extLst>
        </xdr:cNvPr>
        <xdr:cNvCxnSpPr>
          <a:cxnSpLocks/>
          <a:stCxn id="67" idx="1"/>
        </xdr:cNvCxnSpPr>
      </xdr:nvCxnSpPr>
      <xdr:spPr>
        <a:xfrm flipH="1" flipV="1">
          <a:off x="17125950" y="13611225"/>
          <a:ext cx="469882" cy="912"/>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2" Type="http://schemas.openxmlformats.org/officeDocument/2006/relationships/externalLinkPath" Target="TB%20Stigma_Aim%201%20and%20Aim%202_Weekly%20Report%20Template.xlsx" TargetMode="External"/><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2" Type="http://schemas.openxmlformats.org/officeDocument/2006/relationships/externalLinkPath" Target="TB%20Stigma_Aim%201%20and%20Aim%202_Weekly%20Report%20Template.xlsx" TargetMode="External"/><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2" Type="http://schemas.openxmlformats.org/officeDocument/2006/relationships/externalLinkPath" Target="/Users/Mbasan/AppData/Local/Microsoft/Windows/INetCache/Content.Outlook/QLU1XE9E/TB_Stigma_Aim_1_2_template.xlsx" TargetMode="External"/><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awie Olivier" refreshedDate="44750.278089930558" createdVersion="6" refreshedVersion="6" minRefreshableVersion="3" recordCount="501" xr:uid="{00000000-000A-0000-FFFF-FFFF16000000}">
  <cacheSource type="worksheet">
    <worksheetSource ref="A1:KB1048576" sheet="Demographics Data" r:id="rId2"/>
  </cacheSource>
  <cacheFields count="288">
    <cacheField name="Record ID" numFmtId="0">
      <sharedItems containsString="0" containsBlank="1" containsNumber="1" containsInteger="1" minValue="2" maxValue="455"/>
    </cacheField>
    <cacheField name="Repeat Instrument" numFmtId="0">
      <sharedItems containsNonDate="0" containsString="0" containsBlank="1"/>
    </cacheField>
    <cacheField name="Repeat Instance" numFmtId="0">
      <sharedItems containsNonDate="0" containsString="0" containsBlank="1"/>
    </cacheField>
    <cacheField name="Date of collecting demographics data" numFmtId="0">
      <sharedItems containsNonDate="0" containsDate="1" containsString="0" containsBlank="1" minDate="2022-06-14T00:00:00" maxDate="2022-07-07T00:00:00"/>
    </cacheField>
    <cacheField name="Time started" numFmtId="0">
      <sharedItems containsNonDate="0" containsDate="1" containsString="0" containsBlank="1" minDate="1899-12-30T08:51:00" maxDate="1899-12-30T16:53:00"/>
    </cacheField>
    <cacheField name="Research Assistant's Name " numFmtId="0">
      <sharedItems containsBlank="1"/>
    </cacheField>
    <cacheField name="Read the following out loud to the particpant: I'm going to ask you questions before I ask you to complete the questionnaire on the tablet. Should I ask you the general questions in isiXhosa or English? Which do you prefer?" numFmtId="0">
      <sharedItems containsBlank="1"/>
    </cacheField>
    <cacheField name="Is anyone or has anyone in your household participated in any other TB-related research studies?" numFmtId="0">
      <sharedItems containsBlank="1"/>
    </cacheField>
    <cacheField name="Ingaba ukho umntu okanye kukho nabani na ekhayeni lakho okhe wathatha inxaxheba kulo naluphi na uphando olunxulumene ne-TB?" numFmtId="0">
      <sharedItems containsBlank="1"/>
    </cacheField>
    <cacheField name="When did this household member participate in a TB-related study?" numFmtId="0">
      <sharedItems containsBlank="1"/>
    </cacheField>
    <cacheField name="Ingaba eli lungu lasekhaya lithathe inxaxheba nini kuphononongo olunxulumene ne-TB?" numFmtId="0">
      <sharedItems containsBlank="1"/>
    </cacheField>
    <cacheField name="What is your race?" numFmtId="0">
      <sharedItems containsBlank="1"/>
    </cacheField>
    <cacheField name="Specify " numFmtId="0">
      <sharedItems containsBlank="1"/>
    </cacheField>
    <cacheField name="Uloluphi uhlanga?" numFmtId="0">
      <sharedItems containsBlank="1"/>
    </cacheField>
    <cacheField name="Cacisa " numFmtId="0">
      <sharedItems containsNonDate="0" containsString="0" containsBlank="1"/>
    </cacheField>
    <cacheField name="Were you born in South Africa?" numFmtId="0">
      <sharedItems containsBlank="1"/>
    </cacheField>
    <cacheField name="Where were you born?" numFmtId="0">
      <sharedItems containsBlank="1"/>
    </cacheField>
    <cacheField name="Specify" numFmtId="0">
      <sharedItems containsBlank="1"/>
    </cacheField>
    <cacheField name="Uzalelwe apha eMzantsi Afrika?" numFmtId="0">
      <sharedItems containsBlank="1"/>
    </cacheField>
    <cacheField name="Wawuzalelwephi?" numFmtId="0">
      <sharedItems containsNonDate="0" containsString="0" containsBlank="1"/>
    </cacheField>
    <cacheField name="Cacisa" numFmtId="0">
      <sharedItems containsNonDate="0" containsString="0" containsBlank="1"/>
    </cacheField>
    <cacheField name="What is your relationship status?" numFmtId="0">
      <sharedItems containsBlank="1"/>
    </cacheField>
    <cacheField name="Sithini isimo sakho sobudlelwane?" numFmtId="0">
      <sharedItems containsBlank="1"/>
    </cacheField>
    <cacheField name="Do you live together?" numFmtId="0">
      <sharedItems containsBlank="1"/>
    </cacheField>
    <cacheField name="Nihlala kunye na?" numFmtId="0">
      <sharedItems containsBlank="1"/>
    </cacheField>
    <cacheField name="What is the highest level of education that you have completed? " numFmtId="0">
      <sharedItems containsBlank="1" count="4">
        <m/>
        <s v="Tertiary"/>
        <s v="Less than Matric"/>
        <s v="Matric"/>
      </sharedItems>
    </cacheField>
    <cacheField name="Leliphi inqanaba lwemfundo eliphezulu oliphumeleleyo?" numFmtId="0">
      <sharedItems containsBlank="1" count="4">
        <m/>
        <s v="Imfundo enomsila"/>
        <s v="Ngaphantsi kwebanga leshumi"/>
        <s v="Ibanga leshumi"/>
      </sharedItems>
    </cacheField>
    <cacheField name="What is your employment status?" numFmtId="0">
      <sharedItems containsBlank="1" count="5">
        <m/>
        <s v="Employed full-time"/>
        <s v="Unemployed"/>
        <s v="Self-Employed"/>
        <s v="Employed part-time"/>
      </sharedItems>
    </cacheField>
    <cacheField name="Sithini isimo sakho sengqesho?" numFmtId="0">
      <sharedItems containsBlank="1" count="5">
        <m/>
        <s v="Awuphangeli"/>
        <s v="Uziqeshile"/>
        <s v="Uqeshwa okwexeshana"/>
        <s v="Uqeshwe isigxina"/>
      </sharedItems>
    </cacheField>
    <cacheField name="What is your total household income per month?" numFmtId="0">
      <sharedItems containsBlank="1"/>
    </cacheField>
    <cacheField name="Yimalini imali eyingeniso kwikhaya lakho ngenyanga  " numFmtId="0">
      <sharedItems containsBlank="1"/>
    </cacheField>
    <cacheField name="Have you ever had TB in the past? " numFmtId="0">
      <sharedItems containsBlank="1"/>
    </cacheField>
    <cacheField name="Wawukhe wanaso isifo sephepha ngaphambili?" numFmtId="0">
      <sharedItems containsBlank="1"/>
    </cacheField>
    <cacheField name="Which clinic did you go to for TB-care?   Yeyiphi ikliniki oye kuyo ukufumana ukhathalelo lwe-TB?  " numFmtId="0">
      <sharedItems containsBlank="1"/>
    </cacheField>
    <cacheField name="Please specify:  Cacisa:" numFmtId="0">
      <sharedItems containsBlank="1"/>
    </cacheField>
    <cacheField name="Has anyone in this household other than yourself had TB?" numFmtId="0">
      <sharedItems containsBlank="1"/>
    </cacheField>
    <cacheField name="Ingaba ukho umntu kweli khaya ngaphandle kwakho owakhe wane-TB?" numFmtId="0">
      <sharedItems containsBlank="1"/>
    </cacheField>
    <cacheField name="Which clinic did this person first go to for TB-care? Yeyiphi iklinikhi aqale waya kuyo lomntu ukuya kufuna ukhathalelo lwe-TB?" numFmtId="0">
      <sharedItems containsBlank="1"/>
    </cacheField>
    <cacheField name="Please specify:  Cacisa:2" numFmtId="0">
      <sharedItems containsBlank="1"/>
    </cacheField>
    <cacheField name="Do you have a family member or friend outside of this household who has or has had TB?" numFmtId="0">
      <sharedItems containsBlank="1"/>
    </cacheField>
    <cacheField name="Unalo ilungu losapho lwakho okanye umhlobo onesifo sephepha okanye owakhe wanesifo sephepha?" numFmtId="0">
      <sharedItems containsBlank="1"/>
    </cacheField>
    <cacheField name="Have you been tested for HIV?" numFmtId="0">
      <sharedItems containsBlank="1"/>
    </cacheField>
    <cacheField name="Wawukhe wavavanyelwa intsholongwane ka gawulayo?" numFmtId="0">
      <sharedItems containsBlank="1"/>
    </cacheField>
    <cacheField name="Is anyone in this household living with HIV?" numFmtId="0">
      <sharedItems containsBlank="1"/>
    </cacheField>
    <cacheField name="Ingaba ukhona umntu ophila nentsholongwane kagawulayo kwelikhaya?" numFmtId="0">
      <sharedItems containsBlank="1"/>
    </cacheField>
    <cacheField name="Do you have a family member or friend, outside of this household, who is living with HIV/AIDS?" numFmtId="0">
      <sharedItems containsBlank="1"/>
    </cacheField>
    <cacheField name="Ingaba unalo ilungu losapho okanye umhlobo ngaphandle kweli khaya, ophila nentsholongwane kagawulayo?" numFmtId="0">
      <sharedItems containsBlank="1"/>
    </cacheField>
    <cacheField name="What do you think causes TB?RA Note: Participant should not be able to see answers (choice=I dont know)" numFmtId="0">
      <sharedItems containsBlank="1"/>
    </cacheField>
    <cacheField name="What do you think causes TB?RA Note: Participant should not be able to see answers (choice=Infection/Virus/Bacteria)" numFmtId="0">
      <sharedItems containsBlank="1"/>
    </cacheField>
    <cacheField name="What do you think causes TB?RA Note: Participant should not be able to see answers (choice=Witchcraft)" numFmtId="0">
      <sharedItems containsBlank="1"/>
    </cacheField>
    <cacheField name="What do you think causes TB?RA Note: Participant should not be able to see answers (choice=Infection from others)" numFmtId="0">
      <sharedItems containsBlank="1"/>
    </cacheField>
    <cacheField name="What do you think causes TB?RA Note: Participant should not be able to see answers (choice=Smoking)" numFmtId="0">
      <sharedItems containsBlank="1"/>
    </cacheField>
    <cacheField name="What do you think causes TB?RA Note: Participant should not be able to see answers (choice=Exposure to the cold)" numFmtId="0">
      <sharedItems containsBlank="1"/>
    </cacheField>
    <cacheField name="What do you think causes TB?RA Note: Participant should not be able to see answers (choice=Drinking alcohol)" numFmtId="0">
      <sharedItems containsBlank="1"/>
    </cacheField>
    <cacheField name="What do you think causes TB?RA Note: Participant should not be able to see answers (choice=Weak body)" numFmtId="0">
      <sharedItems containsBlank="1"/>
    </cacheField>
    <cacheField name="What do you think causes TB?RA Note: Participant should not be able to see answers (choice=Other, Specify)" numFmtId="0">
      <sharedItems containsBlank="1"/>
    </cacheField>
    <cacheField name="Ucinga ukuba senziwa yintoni isifo sephepha?RA Qaphela: Umthathi-nxaxheba akumelanga azibone ezimpendulo. (choice=Andiyazi)" numFmtId="0">
      <sharedItems containsBlank="1"/>
    </cacheField>
    <cacheField name="Ucinga ukuba senziwa yintoni isifo sephepha?RA Qaphela: Umthathi-nxaxheba akumelanga azibone ezimpendulo. (choice=Iintsholongwane)" numFmtId="0">
      <sharedItems containsBlank="1"/>
    </cacheField>
    <cacheField name="Ucinga ukuba senziwa yintoni isifo sephepha?RA Qaphela: Umthathi-nxaxheba akumelanga azibone ezimpendulo. (choice=Bubugqwirha)" numFmtId="0">
      <sharedItems containsBlank="1"/>
    </cacheField>
    <cacheField name="Ucinga ukuba senziwa yintoni isifo sephepha?RA Qaphela: Umthathi-nxaxheba akumelanga azibone ezimpendulo. (choice=Lulosuleleko kwabanye)" numFmtId="0">
      <sharedItems containsBlank="1"/>
    </cacheField>
    <cacheField name="Ucinga ukuba senziwa yintoni isifo sephepha?RA Qaphela: Umthathi-nxaxheba akumelanga azibone ezimpendulo. (choice=Ukutshaya)" numFmtId="0">
      <sharedItems containsBlank="1"/>
    </cacheField>
    <cacheField name="Ucinga ukuba senziwa yintoni isifo sephepha?RA Qaphela: Umthathi-nxaxheba akumelanga azibone ezimpendulo. (choice=Kukuba sengqeleni)" numFmtId="0">
      <sharedItems containsBlank="1"/>
    </cacheField>
    <cacheField name="Ucinga ukuba senziwa yintoni isifo sephepha?RA Qaphela: Umthathi-nxaxheba akumelanga azibone ezimpendulo. (choice=Ukusela)" numFmtId="0">
      <sharedItems containsBlank="1"/>
    </cacheField>
    <cacheField name="Ucinga ukuba senziwa yintoni isifo sephepha?RA Qaphela: Umthathi-nxaxheba akumelanga azibone ezimpendulo. (choice=Umzimba Obuthathaka)" numFmtId="0">
      <sharedItems containsBlank="1"/>
    </cacheField>
    <cacheField name="Ucinga ukuba senziwa yintoni isifo sephepha?RA Qaphela: Umthathi-nxaxheba akumelanga azibone ezimpendulo. (choice=Okunye, cacisa)" numFmtId="0">
      <sharedItems containsBlank="1"/>
    </cacheField>
    <cacheField name="Specify:" numFmtId="0">
      <sharedItems containsBlank="1"/>
    </cacheField>
    <cacheField name="Cacisa2" numFmtId="0">
      <sharedItems containsBlank="1"/>
    </cacheField>
    <cacheField name="How is TB spread from person to person?RA NOTE: Participant should not be able to see answers (choice=I dont know)" numFmtId="0">
      <sharedItems containsBlank="1"/>
    </cacheField>
    <cacheField name="How is TB spread from person to person?RA NOTE: Participant should not be able to see answers (choice=Physical contact (shaking hands, kissing, and so on))" numFmtId="0">
      <sharedItems containsBlank="1"/>
    </cacheField>
    <cacheField name="How is TB spread from person to person?RA NOTE: Participant should not be able to see answers (choice=Sharing foods/drinks/utensils)" numFmtId="0">
      <sharedItems containsBlank="1"/>
    </cacheField>
    <cacheField name="How is TB spread from person to person?RA NOTE: Participant should not be able to see answers (choice=Coughing/sneezing/talking/singing)" numFmtId="0">
      <sharedItems containsBlank="1"/>
    </cacheField>
    <cacheField name="How is TB spread from person to person?RA NOTE: Participant should not be able to see answers (choice=Poor sanitation/ sharing toilet seats)" numFmtId="0">
      <sharedItems containsBlank="1"/>
    </cacheField>
    <cacheField name="How is TB spread from person to person?RA NOTE: Participant should not be able to see answers (choice=Sex)" numFmtId="0">
      <sharedItems containsBlank="1"/>
    </cacheField>
    <cacheField name="How is TB spread from person to person?RA NOTE: Participant should not be able to see answers (choice=Other - Specify)" numFmtId="0">
      <sharedItems containsBlank="1"/>
    </cacheField>
    <cacheField name="Sosulela njani isifo sephepha ukusuka komnye umntu ukuya komnye?RA Qaphela: Umthathi-nxaxheba akumelanga azibone ezimpendulo. (choice=Andiyazi)" numFmtId="0">
      <sharedItems containsBlank="1"/>
    </cacheField>
    <cacheField name="Sosulela njani isifo sephepha ukusuka komnye umntu ukuya komnye?RA Qaphela: Umthathi-nxaxheba akumelanga azibone ezimpendulo. (choice=Ukubambana (Ukubambana zezandla, ukuphuzana, nezinye nezinye))" numFmtId="0">
      <sharedItems containsBlank="1"/>
    </cacheField>
    <cacheField name="Sosulela njani isifo sephepha ukusuka komnye umntu ukuya komnye?RA Qaphela: Umthathi-nxaxheba akumelanga azibone ezimpendulo. (choice=Ukutya kunye, ukusela kunye, ukusebenzisa icephe elinye, ezinye ne zinye.)" numFmtId="0">
      <sharedItems containsBlank="1"/>
    </cacheField>
    <cacheField name="Sosulela njani isifo sephepha ukusuka komnye umntu ukuya komnye?RA Qaphela: Umthathi-nxaxheba akumelanga azibone ezimpendulo. (choice=Ukukhohlela, ukuthimla, ukuthetha, ukucula.)" numFmtId="0">
      <sharedItems containsBlank="1"/>
    </cacheField>
    <cacheField name="Sosulela njani isifo sephepha ukusuka komnye umntu ukuya komnye?RA Qaphela: Umthathi-nxaxheba akumelanga azibone ezimpendulo. (choice=Indawo engacocekanga, ukutshintshisana ngezihlalo zezindlu zangasese)" numFmtId="0">
      <sharedItems containsBlank="1"/>
    </cacheField>
    <cacheField name="Sosulela njani isifo sephepha ukusuka komnye umntu ukuya komnye?RA Qaphela: Umthathi-nxaxheba akumelanga azibone ezimpendulo. (choice=Isondo)" numFmtId="0">
      <sharedItems containsBlank="1"/>
    </cacheField>
    <cacheField name="Sosulela njani isifo sephepha ukusuka komnye umntu ukuya komnye?RA Qaphela: Umthathi-nxaxheba akumelanga azibone ezimpendulo. (choice=Ezinye, cacisa)" numFmtId="0">
      <sharedItems containsBlank="1"/>
    </cacheField>
    <cacheField name="Specify:2" numFmtId="0">
      <sharedItems containsBlank="1"/>
    </cacheField>
    <cacheField name="Cacisa3" numFmtId="0">
      <sharedItems containsBlank="1"/>
    </cacheField>
    <cacheField name="What are the signs and symptoms of TB? RA Note: Participant should not be able to see answers (choice=I dont know)" numFmtId="0">
      <sharedItems containsBlank="1"/>
    </cacheField>
    <cacheField name="What are the signs and symptoms of TB? RA Note: Participant should not be able to see answers (choice=Fever)" numFmtId="0">
      <sharedItems containsBlank="1"/>
    </cacheField>
    <cacheField name="What are the signs and symptoms of TB? RA Note: Participant should not be able to see answers (choice=Weight loss)" numFmtId="0">
      <sharedItems containsBlank="1"/>
    </cacheField>
    <cacheField name="What are the signs and symptoms of TB? RA Note: Participant should not be able to see answers (choice=Coughing)" numFmtId="0">
      <sharedItems containsBlank="1"/>
    </cacheField>
    <cacheField name="What are the signs and symptoms of TB? RA Note: Participant should not be able to see answers (choice=Night sweats)" numFmtId="0">
      <sharedItems containsBlank="1"/>
    </cacheField>
    <cacheField name="What are the signs and symptoms of TB? RA Note: Participant should not be able to see answers (choice=Coughing up blood)" numFmtId="0">
      <sharedItems containsBlank="1"/>
    </cacheField>
    <cacheField name="What are the signs and symptoms of TB? RA Note: Participant should not be able to see answers (choice=Loss of appetite)" numFmtId="0">
      <sharedItems containsBlank="1"/>
    </cacheField>
    <cacheField name="What are the signs and symptoms of TB? RA Note: Participant should not be able to see answers (choice=Chest pain)" numFmtId="0">
      <sharedItems containsBlank="1"/>
    </cacheField>
    <cacheField name="What are the signs and symptoms of TB? RA Note: Participant should not be able to see answers (choice=Breathlessness)" numFmtId="0">
      <sharedItems containsBlank="1"/>
    </cacheField>
    <cacheField name="What are the signs and symptoms of TB? RA Note: Participant should not be able to see answers (choice=Feeling weak)" numFmtId="0">
      <sharedItems containsBlank="1"/>
    </cacheField>
    <cacheField name="What are the signs and symptoms of TB? RA Note: Participant should not be able to see answers (choice=Other - Specify)" numFmtId="0">
      <sharedItems containsBlank="1"/>
    </cacheField>
    <cacheField name="Zeziphi impawo zesifo sephepha ozaziyo?RA Qaphela: Umthathi-nxaxheba akumelanga azibone ezimpendulo. (choice=Andiyazi)" numFmtId="0">
      <sharedItems containsBlank="1"/>
    </cacheField>
    <cacheField name="Zeziphi impawo zesifo sephepha ozaziyo?RA Qaphela: Umthathi-nxaxheba akumelanga azibone ezimpendulo. (choice=Umkhuhlane)" numFmtId="0">
      <sharedItems containsBlank="1"/>
    </cacheField>
    <cacheField name="Zeziphi impawo zesifo sephepha ozaziyo?RA Qaphela: Umthathi-nxaxheba akumelanga azibone ezimpendulo. (choice=Ukwehla komzimba)" numFmtId="0">
      <sharedItems containsBlank="1"/>
    </cacheField>
    <cacheField name="Zeziphi impawo zesifo sephepha ozaziyo?RA Qaphela: Umthathi-nxaxheba akumelanga azibone ezimpendulo. (choice=Ukukhohlela)" numFmtId="0">
      <sharedItems containsBlank="1"/>
    </cacheField>
    <cacheField name="Zeziphi impawo zesifo sephepha ozaziyo?RA Qaphela: Umthathi-nxaxheba akumelanga azibone ezimpendulo. (choice=Ukubila ebusuku)" numFmtId="0">
      <sharedItems containsBlank="1"/>
    </cacheField>
    <cacheField name="Zeziphi impawo zesifo sephepha ozaziyo?RA Qaphela: Umthathi-nxaxheba akumelanga azibone ezimpendulo. (choice=Ukukhohlela igazi)" numFmtId="0">
      <sharedItems containsBlank="1"/>
    </cacheField>
    <cacheField name="Zeziphi impawo zesifo sephepha ozaziyo?RA Qaphela: Umthathi-nxaxheba akumelanga azibone ezimpendulo. (choice=Ukungacaceli kutya,)" numFmtId="0">
      <sharedItems containsBlank="1"/>
    </cacheField>
    <cacheField name="Zeziphi impawo zesifo sephepha ozaziyo?RA Qaphela: Umthathi-nxaxheba akumelanga azibone ezimpendulo. (choice=Isifuba esibuhlungu)" numFmtId="0">
      <sharedItems containsBlank="1"/>
    </cacheField>
    <cacheField name="Zeziphi impawo zesifo sephepha ozaziyo?RA Qaphela: Umthathi-nxaxheba akumelanga azibone ezimpendulo. (choice=Ukuphefumla nzima)" numFmtId="0">
      <sharedItems containsBlank="1"/>
    </cacheField>
    <cacheField name="Zeziphi impawo zesifo sephepha ozaziyo?RA Qaphela: Umthathi-nxaxheba akumelanga azibone ezimpendulo. (choice=Ukuziva ubuthathaka)" numFmtId="0">
      <sharedItems containsBlank="1"/>
    </cacheField>
    <cacheField name="Zeziphi impawo zesifo sephepha ozaziyo?RA Qaphela: Umthathi-nxaxheba akumelanga azibone ezimpendulo. (choice=Okanye , cacisa)" numFmtId="0">
      <sharedItems containsBlank="1"/>
    </cacheField>
    <cacheField name="Specify:3" numFmtId="0">
      <sharedItems containsBlank="1"/>
    </cacheField>
    <cacheField name="Cacisa4" numFmtId="0">
      <sharedItems containsBlank="1"/>
    </cacheField>
    <cacheField name="Can TB be cured?" numFmtId="0">
      <sharedItems containsBlank="1"/>
    </cacheField>
    <cacheField name="Ingaba siyanyangeka na isifo sephepha?" numFmtId="0">
      <sharedItems containsBlank="1"/>
    </cacheField>
    <cacheField name="Does having HIV/AIDS increase the chances of developing TB?" numFmtId="0">
      <sharedItems containsBlank="1"/>
    </cacheField>
    <cacheField name="Ingaba ukuba nentsholongwane kagawulayo- HIV/AIDS kuyawanyusa amathuba okuba ne - TB?" numFmtId="0">
      <sharedItems containsBlank="1"/>
    </cacheField>
    <cacheField name="Have you ever been diagnosed with a mental health disorder? (Select All that Apply)  (choice=Depression)" numFmtId="0">
      <sharedItems containsBlank="1"/>
    </cacheField>
    <cacheField name="Have you ever been diagnosed with a mental health disorder? (Select All that Apply)  (choice=Anxiety)" numFmtId="0">
      <sharedItems containsBlank="1"/>
    </cacheField>
    <cacheField name="Have you ever been diagnosed with a mental health disorder? (Select All that Apply)  (choice=PTSD)" numFmtId="0">
      <sharedItems containsBlank="1"/>
    </cacheField>
    <cacheField name="Have you ever been diagnosed with a mental health disorder? (Select All that Apply)  (choice=Bipolar Disorder)" numFmtId="0">
      <sharedItems containsBlank="1"/>
    </cacheField>
    <cacheField name="Have you ever been diagnosed with a mental health disorder? (Select All that Apply)  (choice=Epilepsy)" numFmtId="0">
      <sharedItems containsBlank="1"/>
    </cacheField>
    <cacheField name="Have you ever been diagnosed with a mental health disorder? (Select All that Apply)  (choice=Panic)" numFmtId="0">
      <sharedItems containsBlank="1"/>
    </cacheField>
    <cacheField name="Have you ever been diagnosed with a mental health disorder? (Select All that Apply)  (choice=Suicidality)" numFmtId="0">
      <sharedItems containsBlank="1"/>
    </cacheField>
    <cacheField name="Have you ever been diagnosed with a mental health disorder? (Select All that Apply)  (choice=Alcohol/Substance abuse)" numFmtId="0">
      <sharedItems containsBlank="1"/>
    </cacheField>
    <cacheField name="Have you ever been diagnosed with a mental health disorder? (Select All that Apply)  (choice=Schizophrenia)" numFmtId="0">
      <sharedItems containsBlank="1"/>
    </cacheField>
    <cacheField name="Have you ever been diagnosed with a mental health disorder? (Select All that Apply)  (choice=Other)" numFmtId="0">
      <sharedItems containsBlank="1"/>
    </cacheField>
    <cacheField name="Have you ever been diagnosed with a mental health disorder? (Select All that Apply)  (choice=None)" numFmtId="0">
      <sharedItems containsBlank="1"/>
    </cacheField>
    <cacheField name="Please specify:" numFmtId="0">
      <sharedItems containsNonDate="0" containsString="0" containsBlank="1"/>
    </cacheField>
    <cacheField name="Ingaba ukhe wafunyaniswa ukuba unengxaki yempilo yengqondo? (choice=Ukudakumba)" numFmtId="0">
      <sharedItems containsBlank="1"/>
    </cacheField>
    <cacheField name="Ingaba ukhe wafunyaniswa ukuba unengxaki yempilo yengqondo? (choice=Ukuxhalaba)" numFmtId="0">
      <sharedItems containsBlank="1"/>
    </cacheField>
    <cacheField name="Ingaba ukhe wafunyaniswa ukuba unengxaki yempilo yengqondo? (choice=I  PTSD)" numFmtId="0">
      <sharedItems containsBlank="1"/>
    </cacheField>
    <cacheField name="Ingaba ukhe wafunyaniswa ukuba unengxaki yempilo yengqondo? (choice=Ukugula ngengqondo)" numFmtId="0">
      <sharedItems containsBlank="1"/>
    </cacheField>
    <cacheField name="Ingaba ukhe wafunyaniswa ukuba unengxaki yempilo yengqondo? (choice=Isifo sokuwa)" numFmtId="0">
      <sharedItems containsBlank="1"/>
    </cacheField>
    <cacheField name="Ingaba ukhe wafunyaniswa ukuba unengxaki yempilo yengqondo? (choice=Ukuphaphazela)" numFmtId="0">
      <sharedItems containsBlank="1"/>
    </cacheField>
    <cacheField name="Ingaba ukhe wafunyaniswa ukuba unengxaki yempilo yengqondo? (choice=Ukufuna uzibulala)" numFmtId="0">
      <sharedItems containsBlank="1"/>
    </cacheField>
    <cacheField name="Ingaba ukhe wafunyaniswa ukuba unengxaki yempilo yengqondo? (choice=Ukusebenzisa kakubi kotywala neziyobisi)" numFmtId="0">
      <sharedItems containsBlank="1"/>
    </cacheField>
    <cacheField name="Ingaba ukhe wafunyaniswa ukuba unengxaki yempilo yengqondo? (choice=Schizophrenia)" numFmtId="0">
      <sharedItems containsBlank="1"/>
    </cacheField>
    <cacheField name="Ingaba ukhe wafunyaniswa ukuba unengxaki yempilo yengqondo? (choice=Ezinye)" numFmtId="0">
      <sharedItems containsBlank="1"/>
    </cacheField>
    <cacheField name="Ingaba ukhe wafunyaniswa ukuba unengxaki yempilo yengqondo? (choice=Akukho)" numFmtId="0">
      <sharedItems containsBlank="1"/>
    </cacheField>
    <cacheField name="Cacisa:" numFmtId="0">
      <sharedItems containsBlank="1"/>
    </cacheField>
    <cacheField name="Have you ever received treatment for your mental disorder? " numFmtId="0">
      <sharedItems containsBlank="1"/>
    </cacheField>
    <cacheField name="Ingaba wakhe walufuna unyango lokuphazamiseka kwengqondo?" numFmtId="0">
      <sharedItems containsBlank="1"/>
    </cacheField>
    <cacheField name="Have you ever had any contact or ever cared for individuals with mental illness?  " numFmtId="0">
      <sharedItems containsBlank="1"/>
    </cacheField>
    <cacheField name="Ingaba wakhe wahlala okanye wakhe wakhathalela abantu abanesifo sengqondo?" numFmtId="0">
      <sharedItems containsBlank="1"/>
    </cacheField>
    <cacheField name="Do you have a family member or friend who has or has had mental illness?" numFmtId="0">
      <sharedItems containsBlank="1"/>
    </cacheField>
    <cacheField name="Ingaba unalo ilungu losapho okanye umhlobo okhe wagula ngengqondo?" numFmtId="0">
      <sharedItems containsBlank="1"/>
    </cacheField>
    <cacheField name="Excluding yourself (participant), how many other people live in this household? Ngaphandle kwakho (umthathi-nxaxheba), bangaphi abanye abantu abahlala kweli khaya?" numFmtId="0">
      <sharedItems containsString="0" containsBlank="1" containsNumber="1" containsInteger="1" minValue="0" maxValue="11"/>
    </cacheField>
    <cacheField name="Gender of/ Isini se:Household member/ Lungu lekhaya #1" numFmtId="0">
      <sharedItems containsBlank="1"/>
    </cacheField>
    <cacheField name="Age of/ Minyaka ye:Household member/ Lungu lekhaya #1" numFmtId="0">
      <sharedItems containsString="0" containsBlank="1" containsNumber="1" containsInteger="1" minValue="0" maxValue="84"/>
    </cacheField>
    <cacheField name="Gender of/Isini se : Household member/ Lungu lekhaya #2" numFmtId="0">
      <sharedItems containsBlank="1"/>
    </cacheField>
    <cacheField name="Age of/ Minyaka ye:Household member/ Lungu lekhaya #2" numFmtId="0">
      <sharedItems containsString="0" containsBlank="1" containsNumber="1" containsInteger="1" minValue="0" maxValue="75"/>
    </cacheField>
    <cacheField name="Gender of/Isini se : Household member/ Lungu lekhaya #3" numFmtId="0">
      <sharedItems containsBlank="1"/>
    </cacheField>
    <cacheField name="Age of/ Minyaka ye:Household member/ Lungu lekhaya #3" numFmtId="0">
      <sharedItems containsString="0" containsBlank="1" containsNumber="1" containsInteger="1" minValue="0" maxValue="65"/>
    </cacheField>
    <cacheField name="Gender of/Isini se: Household member/ Lungu lekhaya #4" numFmtId="0">
      <sharedItems containsBlank="1"/>
    </cacheField>
    <cacheField name="Age of/ Minyaka ye:Household member/ Lungu lekhaya #4" numFmtId="0">
      <sharedItems containsString="0" containsBlank="1" containsNumber="1" containsInteger="1" minValue="0" maxValue="55"/>
    </cacheField>
    <cacheField name="Gender of/Isini se : Household member/ Lungu lekhaya #5" numFmtId="0">
      <sharedItems containsBlank="1"/>
    </cacheField>
    <cacheField name="Age of/ Minyaka ye:Household member/ Lungu lekhaya #5" numFmtId="0">
      <sharedItems containsString="0" containsBlank="1" containsNumber="1" containsInteger="1" minValue="4" maxValue="55"/>
    </cacheField>
    <cacheField name="Gender of/Isini se : Household member/ Lungu lekhaya #6" numFmtId="0">
      <sharedItems containsBlank="1"/>
    </cacheField>
    <cacheField name="Age of/ Minyaka ye:Household member/ Lungu lekhaya #6" numFmtId="0">
      <sharedItems containsString="0" containsBlank="1" containsNumber="1" containsInteger="1" minValue="5" maxValue="43"/>
    </cacheField>
    <cacheField name="Gender of/Isini se : Household member/ Lungu lekhaya #7" numFmtId="0">
      <sharedItems containsBlank="1"/>
    </cacheField>
    <cacheField name="Age of/ Minyaka ye:Household member/ Lungu lekhaya #7" numFmtId="0">
      <sharedItems containsString="0" containsBlank="1" containsNumber="1" containsInteger="1" minValue="1" maxValue="34"/>
    </cacheField>
    <cacheField name="Gender of/Isini se : Household member/ Lungu lekhaya #8" numFmtId="0">
      <sharedItems containsBlank="1"/>
    </cacheField>
    <cacheField name="Age of/ Minyaka ye:Household member/ Lungu lekhaya #8" numFmtId="0">
      <sharedItems containsString="0" containsBlank="1" containsNumber="1" containsInteger="1" minValue="1" maxValue="19"/>
    </cacheField>
    <cacheField name="Gender of/Isini se : Household member/ Lungu lekhaya #9" numFmtId="0">
      <sharedItems containsBlank="1"/>
    </cacheField>
    <cacheField name="Age of/ Minyaka ye:Household member/ Lungu lekhaya #9" numFmtId="0">
      <sharedItems containsString="0" containsBlank="1" containsNumber="1" containsInteger="1" minValue="1" maxValue="14"/>
    </cacheField>
    <cacheField name="Gender of/Isini se : Household member/ Lungu lekhaya #10" numFmtId="0">
      <sharedItems containsBlank="1"/>
    </cacheField>
    <cacheField name="Age of/ Minyaka ye:Household member/ Lungu lekhaya #10" numFmtId="0">
      <sharedItems containsString="0" containsBlank="1" containsNumber="1" containsInteger="1" minValue="10" maxValue="22"/>
    </cacheField>
    <cacheField name="Gender of/Isini se : Household member/ Lungu lekhaya #11" numFmtId="0">
      <sharedItems containsBlank="1"/>
    </cacheField>
    <cacheField name="Age of/ Minyaka ye:Household member/ Lungu lekhaya #11" numFmtId="0">
      <sharedItems containsString="0" containsBlank="1" containsNumber="1" containsInteger="1" minValue="8" maxValue="8"/>
    </cacheField>
    <cacheField name="Gender of/Isini se : Household member/ Lungu lekhaya #12" numFmtId="0">
      <sharedItems containsNonDate="0" containsString="0" containsBlank="1"/>
    </cacheField>
    <cacheField name="Age of/ Minyaka ye:Household member/ Lungu lekhaya #12" numFmtId="0">
      <sharedItems containsNonDate="0" containsString="0" containsBlank="1"/>
    </cacheField>
    <cacheField name="Gender of/Isini se : Household member/ Lungu lekhaya #13" numFmtId="0">
      <sharedItems containsNonDate="0" containsString="0" containsBlank="1"/>
    </cacheField>
    <cacheField name="Age of/ Minyaka ye:Household member/ Lungu lekhaya #13" numFmtId="0">
      <sharedItems containsNonDate="0" containsString="0" containsBlank="1"/>
    </cacheField>
    <cacheField name="Gender of/Isini se : Household member/ Lungu lekhaya #14" numFmtId="0">
      <sharedItems containsNonDate="0" containsString="0" containsBlank="1"/>
    </cacheField>
    <cacheField name="Age of/ Minyaka ye:Household member/ Lungu lekhaya #14" numFmtId="0">
      <sharedItems containsNonDate="0" containsString="0" containsBlank="1"/>
    </cacheField>
    <cacheField name="Gender of/Isini se : Household member/ Lungu lekhaya #15" numFmtId="0">
      <sharedItems containsNonDate="0" containsString="0" containsBlank="1"/>
    </cacheField>
    <cacheField name="Age of/ Minyaka ye:Household member/ Lungu lekhaya #15" numFmtId="0">
      <sharedItems containsNonDate="0" containsString="0" containsBlank="1"/>
    </cacheField>
    <cacheField name="RA Instruction:Do NOT ASK the participant the following question. Check the list of household participants above and select the correct response below:" numFmtId="0">
      <sharedItems containsBlank="1"/>
    </cacheField>
    <cacheField name="What is the highest level of education you have completed?" numFmtId="0">
      <sharedItems containsBlank="1"/>
    </cacheField>
    <cacheField name="Leliphi ibanga eliphezulu le mfundo oligqibileyo?" numFmtId="0">
      <sharedItems containsBlank="1"/>
    </cacheField>
    <cacheField name="What was the highest grade level you completed?" numFmtId="0">
      <sharedItems containsBlank="1"/>
    </cacheField>
    <cacheField name="Leliphi ibanga eliphezulu oligqibileyo?" numFmtId="0">
      <sharedItems containsBlank="1"/>
    </cacheField>
    <cacheField name="When considering ALL of the adults that live in the household, what is the highest level of education that anyone has completed?" numFmtId="0">
      <sharedItems containsBlank="1"/>
    </cacheField>
    <cacheField name="Xa uqwalasela BONKE abantu abadala abahlala endlwini, leliphi elona nqanaba liphakamileyo lwemfundo athe nabani na waligqiba?" numFmtId="0">
      <sharedItems containsBlank="1"/>
    </cacheField>
    <cacheField name="What was the highest grade level completed? (When considering ALL of the adults that live in the household)" numFmtId="0">
      <sharedItems containsBlank="1"/>
    </cacheField>
    <cacheField name="Ngawaphi awona mabanga aphezulu abawagqibileyo? (Xa uqwalasela BONKE abantu abadala abahlala ekhaya)" numFmtId="0">
      <sharedItems containsBlank="1"/>
    </cacheField>
    <cacheField name="Do the children aged between 6 and 13 go to school?" numFmtId="0">
      <sharedItems containsBlank="1"/>
    </cacheField>
    <cacheField name="Ingaba abantwana abaphakathi kwe-6 ne-13 ubudala baya esikolweni?" numFmtId="0">
      <sharedItems containsBlank="1"/>
    </cacheField>
    <cacheField name="How many children are not attending school?" numFmtId="0">
      <sharedItems containsString="0" containsBlank="1" containsNumber="1" containsInteger="1" minValue="1" maxValue="1"/>
    </cacheField>
    <cacheField name="Bangaphi abantwana abangayiyo esikolweni?" numFmtId="0">
      <sharedItems containsNonDate="0" containsString="0" containsBlank="1"/>
    </cacheField>
    <cacheField name="What is the highest grade completed by the child/children not attending school?" numFmtId="0">
      <sharedItems containsBlank="1"/>
    </cacheField>
    <cacheField name="Leliphi ibanga eliphezulu eligqitywe ngabantwana abangasayiyo esikolweni?" numFmtId="0">
      <sharedItems containsNonDate="0" containsString="0" containsBlank="1"/>
    </cacheField>
    <cacheField name="Has anyone living in this household ever given birth to a boy or girl who was born alive but later died?" numFmtId="0">
      <sharedItems containsBlank="1"/>
    </cacheField>
    <cacheField name="Ingaba ukhona umntu ohlala kwelikhaya owakhe wazala umntana waze mva wasweleka?" numFmtId="0">
      <sharedItems containsBlank="1"/>
    </cacheField>
    <cacheField name="How old was the child when they died? " numFmtId="0">
      <sharedItems containsString="0" containsBlank="1" containsNumber="1" containsInteger="1" minValue="0" maxValue="7"/>
    </cacheField>
    <cacheField name="Usweleke eneminyaka emingaphi umntwana?" numFmtId="0">
      <sharedItems containsString="0" containsBlank="1" containsNumber="1" containsInteger="1" minValue="0" maxValue="27"/>
    </cacheField>
    <cacheField name="What is the main source of drinking water for members of your household?" numFmtId="0">
      <sharedItems containsBlank="1"/>
    </cacheField>
    <cacheField name="Ngowuphi owona mthombo wamanzi okusela wamalungu osapho lwakho?" numFmtId="0">
      <sharedItems containsBlank="1"/>
    </cacheField>
    <cacheField name=" Please specify the main source of drinking water for members of your household:" numFmtId="0">
      <sharedItems containsNonDate="0" containsString="0" containsBlank="1"/>
    </cacheField>
    <cacheField name="Nceda uchaze owona mthombo wamanzi okusela wamalungu osapho lwakho:" numFmtId="0">
      <sharedItems containsNonDate="0" containsString="0" containsBlank="1"/>
    </cacheField>
    <cacheField name="Where is that water source located?" numFmtId="0">
      <sharedItems containsBlank="1"/>
    </cacheField>
    <cacheField name="Uphi lo mthombo wamanzi" numFmtId="0">
      <sharedItems containsBlank="1"/>
    </cacheField>
    <cacheField name="How long does it take to go there, get water, and come back? (How many MINUTES)" numFmtId="0">
      <sharedItems containsString="0" containsBlank="1" containsNumber="1" containsInteger="1" minValue="1" maxValue="998"/>
    </cacheField>
    <cacheField name="  Kuthatha ixesha elingakanani ukuya apho, ukukha amanzi, nokubuya? (Mingaphi imizuzu)" numFmtId="0">
      <sharedItems containsString="0" containsBlank="1" containsNumber="1" containsInteger="1" minValue="1" maxValue="998"/>
    </cacheField>
    <cacheField name="What kind of toilet facility do members of your household usually use?" numFmtId="0">
      <sharedItems containsBlank="1"/>
    </cacheField>
    <cacheField name="Loluphi uhlobo lwendlu yangasese edla ngokusetyenziswa ngamalungu osapho lwakho?" numFmtId="0">
      <sharedItems containsBlank="1"/>
    </cacheField>
    <cacheField name="What type of energy/fuel does your household mainly use for cooking?" numFmtId="0">
      <sharedItems containsBlank="1"/>
    </cacheField>
    <cacheField name="Loluphi uhlobo lwamandla/lokubasa olusetyenziswa likhaya lakho ukupheka?" numFmtId="0">
      <sharedItems containsBlank="1"/>
    </cacheField>
    <cacheField name="Please specify main energy/fuel used for cooking:" numFmtId="0">
      <sharedItems containsBlank="1"/>
    </cacheField>
    <cacheField name="Nceda uchaze awona mandla aphambili/amafutha asetyenziswa ekuphekeni:" numFmtId="0">
      <sharedItems containsBlank="1"/>
    </cacheField>
    <cacheField name="Is the cooking usually done in the house, in a separate building, or outdoors?" numFmtId="0">
      <sharedItems containsBlank="1"/>
    </cacheField>
    <cacheField name="Ingaba kudla ngokuphekwa endlwini, kwisakhiwo esahlukileyo okanye ngaphandle?" numFmtId="0">
      <sharedItems containsBlank="1"/>
    </cacheField>
    <cacheField name="Please specify where cooking is usually done:" numFmtId="0">
      <sharedItems containsNonDate="0" containsString="0" containsBlank="1"/>
    </cacheField>
    <cacheField name="Nceda ucacise apho kuphekwa khona:" numFmtId="0">
      <sharedItems containsNonDate="0" containsString="0" containsBlank="1"/>
    </cacheField>
    <cacheField name="Do you have a separate room which is used as a kitchen?" numFmtId="0">
      <sharedItems containsBlank="1"/>
    </cacheField>
    <cacheField name="Ingaba unalo igumbi elahlukileyo elisetyenziswa njengekhitshi?" numFmtId="0">
      <sharedItems containsBlank="1"/>
    </cacheField>
    <cacheField name="Does your household have electricity that is connected to the mains?" numFmtId="0">
      <sharedItems containsBlank="1"/>
    </cacheField>
    <cacheField name="Ingaba ikhaya lakho linawo umbane oqhagamshelwe koomatshini bombane?" numFmtId="0">
      <sharedItems containsBlank="1"/>
    </cacheField>
    <cacheField name="A radio?" numFmtId="0">
      <sharedItems containsBlank="1"/>
    </cacheField>
    <cacheField name="A television?" numFmtId="0">
      <sharedItems containsBlank="1"/>
    </cacheField>
    <cacheField name="A landline telephone?" numFmtId="0">
      <sharedItems containsBlank="1"/>
    </cacheField>
    <cacheField name="A desktop or laptop computer?" numFmtId="0">
      <sharedItems containsBlank="1"/>
    </cacheField>
    <cacheField name="A refrigerator?" numFmtId="0">
      <sharedItems containsBlank="1"/>
    </cacheField>
    <cacheField name="A vacuum cleaner or floor polisher?" numFmtId="0">
      <sharedItems containsBlank="1"/>
    </cacheField>
    <cacheField name="A microwave oven?" numFmtId="0">
      <sharedItems containsBlank="1"/>
    </cacheField>
    <cacheField name="An electric or gas stove?" numFmtId="0">
      <sharedItems containsBlank="1"/>
    </cacheField>
    <cacheField name="A washing machine?" numFmtId="0">
      <sharedItems containsBlank="1"/>
    </cacheField>
    <cacheField name="Unomathotholo?" numFmtId="0">
      <sharedItems containsBlank="1"/>
    </cacheField>
    <cacheField name="Umabonakude?" numFmtId="0">
      <sharedItems containsBlank="1"/>
    </cacheField>
    <cacheField name="Imfono-mfono yasendlini?" numFmtId="0">
      <sharedItems containsBlank="1"/>
    </cacheField>
    <cacheField name="Ikhompyutha?" numFmtId="0">
      <sharedItems containsBlank="1"/>
    </cacheField>
    <cacheField name="Isikhenkcezisi?" numFmtId="0">
      <sharedItems containsBlank="1"/>
    </cacheField>
    <cacheField name="Ivatyum?" numFmtId="0">
      <sharedItems containsBlank="1"/>
    </cacheField>
    <cacheField name="Isifudumezi kutya?" numFmtId="0">
      <sharedItems containsBlank="1"/>
    </cacheField>
    <cacheField name="Isitovu serhasi okanye sombane?" numFmtId="0">
      <sharedItems containsBlank="1"/>
    </cacheField>
    <cacheField name="Matshini wokuhlamba impahla?" numFmtId="0">
      <sharedItems containsBlank="1"/>
    </cacheField>
    <cacheField name="A watch?" numFmtId="0">
      <sharedItems containsBlank="1"/>
    </cacheField>
    <cacheField name="A cell phone?" numFmtId="0">
      <sharedItems containsBlank="1"/>
    </cacheField>
    <cacheField name="A bicycle?" numFmtId="0">
      <sharedItems containsBlank="1"/>
    </cacheField>
    <cacheField name="A motorcycle or motor scooter?" numFmtId="0">
      <sharedItems containsBlank="1"/>
    </cacheField>
    <cacheField name="An animal-drawn cart?" numFmtId="0">
      <sharedItems containsBlank="1"/>
    </cacheField>
    <cacheField name="A car, bakkie, van or truck?" numFmtId="0">
      <sharedItems containsBlank="1"/>
    </cacheField>
    <cacheField name="A boat with a motor?" numFmtId="0">
      <sharedItems containsBlank="1"/>
    </cacheField>
    <cacheField name="Iwatshi?" numFmtId="0">
      <sharedItems containsBlank="1"/>
    </cacheField>
    <cacheField name="Iselula?" numFmtId="0">
      <sharedItems containsBlank="1"/>
    </cacheField>
    <cacheField name="Ibhayisekile?" numFmtId="0">
      <sharedItems containsBlank="1"/>
    </cacheField>
    <cacheField name="Isithuthuthu?" numFmtId="0">
      <sharedItems containsBlank="1"/>
    </cacheField>
    <cacheField name="Inqwelo?" numFmtId="0">
      <sharedItems containsBlank="1"/>
    </cacheField>
    <cacheField name="Imoto, ibhaki, ivan or ilori?" numFmtId="0">
      <sharedItems containsBlank="1"/>
    </cacheField>
    <cacheField name="Isikhitshane?" numFmtId="0">
      <sharedItems containsBlank="1"/>
    </cacheField>
    <cacheField name="How would you describe the floor of your house?" numFmtId="0">
      <sharedItems containsBlank="1"/>
    </cacheField>
    <cacheField name="Ungawuchaza njani umgangatho/ flori yendlu yakho?" numFmtId="0">
      <sharedItems containsBlank="1"/>
    </cacheField>
    <cacheField name="Please specify floor of dwelling:" numFmtId="0">
      <sharedItems containsBlank="1"/>
    </cacheField>
    <cacheField name="Nceda uchaze umgangatho/ flori yendlu yakho:" numFmtId="0">
      <sharedItems containsNonDate="0" containsString="0" containsBlank="1"/>
    </cacheField>
    <cacheField name="How would you describe the roof of your house?" numFmtId="0">
      <sharedItems containsBlank="1"/>
    </cacheField>
    <cacheField name="Ungaluchaza njani uphahla lwendlu yakho?" numFmtId="0">
      <sharedItems containsBlank="1"/>
    </cacheField>
    <cacheField name="Please specify roof of dwelling:" numFmtId="0">
      <sharedItems containsBlank="1"/>
    </cacheField>
    <cacheField name="Nceda ucacise uphahla lwendlu yakho?" numFmtId="0">
      <sharedItems containsBlank="1"/>
    </cacheField>
    <cacheField name="Who usually makes decisions about making major household purchases?" numFmtId="0">
      <sharedItems containsBlank="1"/>
    </cacheField>
    <cacheField name="Ngubani odla ngokwenza izigqibo malunga nokuthenga izinto ezinkulu zendlu?" numFmtId="0">
      <sharedItems containsBlank="1"/>
    </cacheField>
    <cacheField name="Who usually makes decisions about making purchases for daily household needs?" numFmtId="0">
      <sharedItems containsBlank="1"/>
    </cacheField>
    <cacheField name="Ngubani odla ngokwenza izigqibo malunga nokuthenga iimfuno zemihla ngemihla zekhaya?" numFmtId="0">
      <sharedItems containsBlank="1"/>
    </cacheField>
    <cacheField name="Who usually makes decisions about visits to family or relatives?" numFmtId="0">
      <sharedItems containsBlank="1"/>
    </cacheField>
    <cacheField name="Ngubani odla ngokwenza izigqibo ngokutyelela intsapho okanye izalamane?" numFmtId="0">
      <sharedItems containsBlank="1"/>
    </cacheField>
    <cacheField name="Are you able to navigate a tablet or smartphone?" numFmtId="0">
      <sharedItems containsBlank="1"/>
    </cacheField>
    <cacheField name="Unalo ulwazi lokusebenzisa/ ukucofa i-Tablet?" numFmtId="0">
      <sharedItems containsBlank="1"/>
    </cacheField>
    <cacheField name="Note to RA:Please hand over the tablet to participant and ask him/her to read the following sentence OUT LOUD and click PROCEED when they are done. I had a cup of tea this morning and porridge for breakfast." numFmtId="0">
      <sharedItems containsBlank="1"/>
    </cacheField>
    <cacheField name="Inqaku eliya kwi-RA:Nceda unike umthathi-nxaxheba i-Tablet uze umcele ukuba afunde esi sivakalisi silandelayo ngokuvakalayo wakugqiba ucofe u-'QHUBEKA'.Ndiye ndaphunga iti ekuseni ndatya nesidudu." numFmtId="0">
      <sharedItems containsBlank="1"/>
    </cacheField>
    <cacheField name="Was the participant able to read sentence on their own?" numFmtId="0">
      <sharedItems containsBlank="1"/>
    </cacheField>
    <cacheField name="Ingaba umthathi-nxaxheba ubekwazile ukuzifundela isivakalisi?" numFmtId="0">
      <sharedItems containsBlank="1"/>
    </cacheField>
    <cacheField name="Soccer / football" numFmtId="0">
      <sharedItems containsBlank="1"/>
    </cacheField>
    <cacheField name="Cooking" numFmtId="0">
      <sharedItems containsBlank="1"/>
    </cacheField>
    <cacheField name="Spending time with family or friends" numFmtId="0">
      <sharedItems containsBlank="1"/>
    </cacheField>
    <cacheField name="Ibhola ekhatywayo" numFmtId="0">
      <sharedItems containsBlank="1"/>
    </cacheField>
    <cacheField name="Ukupheka" numFmtId="0">
      <sharedItems containsBlank="1"/>
    </cacheField>
    <cacheField name="Ukuchitha ixesha nosapho nabahlobo" numFmtId="0">
      <sharedItems containsBlank="1"/>
    </cacheField>
    <cacheField name="Which of these foods do you eat? (choice=Rice)" numFmtId="0">
      <sharedItems containsBlank="1"/>
    </cacheField>
    <cacheField name="Which of these foods do you eat? (choice=Meat)" numFmtId="0">
      <sharedItems containsBlank="1"/>
    </cacheField>
    <cacheField name="Which of these foods do you eat? (choice=Pap)" numFmtId="0">
      <sharedItems containsBlank="1"/>
    </cacheField>
    <cacheField name="Which of these foods do you eat? (choice=Vegetables)" numFmtId="0">
      <sharedItems containsBlank="1"/>
    </cacheField>
    <cacheField name="Which of these foods do you eat? (choice=Fruit)" numFmtId="0">
      <sharedItems containsBlank="1"/>
    </cacheField>
    <cacheField name="Which of these foods do you eat? (choice=Other)" numFmtId="0">
      <sharedItems containsBlank="1"/>
    </cacheField>
    <cacheField name="Kokuphi ukutya okutyayo koku? (choice=Rayisi)" numFmtId="0">
      <sharedItems containsBlank="1"/>
    </cacheField>
    <cacheField name="Kokuphi ukutya okutyayo koku? (choice=Nyama)" numFmtId="0">
      <sharedItems containsBlank="1"/>
    </cacheField>
    <cacheField name="Kokuphi ukutya okutyayo koku? (choice=Papa)" numFmtId="0">
      <sharedItems containsBlank="1"/>
    </cacheField>
    <cacheField name="Kokuphi ukutya okutyayo koku? (choice=Imifuno)" numFmtId="0">
      <sharedItems containsBlank="1"/>
    </cacheField>
    <cacheField name="Kokuphi ukutya okutyayo koku? (choice=Iziqhamo)" numFmtId="0">
      <sharedItems containsBlank="1"/>
    </cacheField>
    <cacheField name="Kokuphi ukutya okutyayo koku? (choice=Okunye)" numFmtId="0">
      <sharedItems containsBlank="1"/>
    </cacheField>
    <cacheField name="If you could visit any country in the world, which would you choose?" numFmtId="0">
      <sharedItems containsBlank="1"/>
    </cacheField>
    <cacheField name="Ukuba ubunokutyelela naliphi na ilizwe ehlabathini, ubuya kukhetha eliphi?" numFmtId="0">
      <sharedItems containsBlank="1"/>
    </cacheField>
    <cacheField name="DO NOT CLICK on the button below, please hand the tablet back to the research assistant" numFmtId="0">
      <sharedItems containsBlank="1"/>
    </cacheField>
    <cacheField name="Nceda ubuyisele iTabhulethi kwi RA  " numFmtId="0">
      <sharedItems containsBlank="1"/>
    </cacheField>
    <cacheField name="Complete?" numFmtId="0">
      <sharedItems containsBlank="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awie Olivier" refreshedDate="44757.459007638892" createdVersion="6" refreshedVersion="6" minRefreshableVersion="3" recordCount="835" xr:uid="{00000000-000A-0000-FFFF-FFFF17000000}">
  <cacheSource type="worksheet">
    <worksheetSource ref="A1:KB1048576" sheet="Extra Demographic Analysis"/>
  </cacheSource>
  <cacheFields count="289">
    <cacheField name="Record ID" numFmtId="0">
      <sharedItems containsString="0" containsBlank="1" containsNumber="1" containsInteger="1" minValue="1" maxValue="834"/>
    </cacheField>
    <cacheField name="Repeat Instrument" numFmtId="0">
      <sharedItems containsNonDate="0" containsString="0" containsBlank="1"/>
    </cacheField>
    <cacheField name="Repeat Instance" numFmtId="0">
      <sharedItems containsNonDate="0" containsString="0" containsBlank="1"/>
    </cacheField>
    <cacheField name="Date of collecting demographics data" numFmtId="0">
      <sharedItems containsNonDate="0" containsDate="1" containsString="0" containsBlank="1" minDate="2022-06-14T00:00:00" maxDate="2022-07-15T00:00:00" count="19">
        <d v="2022-06-14T00:00:00"/>
        <m/>
        <d v="2022-06-15T00:00:00"/>
        <d v="2022-06-18T00:00:00"/>
        <d v="2022-06-21T00:00:00"/>
        <d v="2022-06-22T00:00:00"/>
        <d v="2022-06-23T00:00:00"/>
        <d v="2022-06-28T00:00:00"/>
        <d v="2022-06-30T00:00:00"/>
        <d v="2022-06-29T00:00:00"/>
        <d v="2022-07-01T00:00:00"/>
        <d v="2022-07-05T00:00:00"/>
        <d v="2022-07-06T00:00:00"/>
        <d v="2022-07-07T00:00:00"/>
        <d v="2022-07-09T00:00:00"/>
        <d v="2022-07-08T00:00:00"/>
        <d v="2022-07-12T00:00:00"/>
        <d v="2022-07-13T00:00:00"/>
        <d v="2022-07-14T00:00:00"/>
      </sharedItems>
      <fieldGroup par="288" base="3">
        <rangePr groupBy="days" startDate="2022-06-14T00:00:00" endDate="2022-07-15T00:00:00"/>
        <groupItems count="368">
          <s v="(blank)"/>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2022/07/15"/>
        </groupItems>
      </fieldGroup>
    </cacheField>
    <cacheField name="Time started" numFmtId="0">
      <sharedItems containsNonDate="0" containsDate="1" containsString="0" containsBlank="1" minDate="1899-12-30T08:50:00" maxDate="1899-12-30T16:53:00"/>
    </cacheField>
    <cacheField name="Research Assistant's Name " numFmtId="0">
      <sharedItems containsBlank="1"/>
    </cacheField>
    <cacheField name="Read the following out loud to the particpant: I'm going to ask you questions before I ask you to complete the questionnaire on the tablet. Should I ask you the general questions in isiXhosa or English? Which do you prefer?" numFmtId="0">
      <sharedItems containsBlank="1"/>
    </cacheField>
    <cacheField name="Is anyone or has anyone in your household participated in any other TB-related research studies?" numFmtId="0">
      <sharedItems containsBlank="1"/>
    </cacheField>
    <cacheField name="Ingaba ukho umntu okanye kukho nabani na ekhayeni lakho okhe wathatha inxaxheba kulo naluphi na uphando olunxulumene ne-TB?" numFmtId="0">
      <sharedItems containsBlank="1"/>
    </cacheField>
    <cacheField name="When did this household member participate in a TB-related study?" numFmtId="0">
      <sharedItems containsBlank="1"/>
    </cacheField>
    <cacheField name="Ingaba eli lungu lasekhaya lithathe inxaxheba nini kuphononongo olunxulumene ne-TB?" numFmtId="0">
      <sharedItems containsBlank="1"/>
    </cacheField>
    <cacheField name="What is your race?" numFmtId="0">
      <sharedItems containsBlank="1"/>
    </cacheField>
    <cacheField name="Specify " numFmtId="0">
      <sharedItems containsBlank="1"/>
    </cacheField>
    <cacheField name="Uloluphi uhlanga?" numFmtId="0">
      <sharedItems containsBlank="1"/>
    </cacheField>
    <cacheField name="Cacisa " numFmtId="0">
      <sharedItems containsNonDate="0" containsString="0" containsBlank="1"/>
    </cacheField>
    <cacheField name="Were you born in South Africa?" numFmtId="0">
      <sharedItems containsBlank="1"/>
    </cacheField>
    <cacheField name="Where were you born?" numFmtId="0">
      <sharedItems containsBlank="1"/>
    </cacheField>
    <cacheField name="Specify" numFmtId="0">
      <sharedItems containsBlank="1"/>
    </cacheField>
    <cacheField name="Uzalelwe apha eMzantsi Afrika?" numFmtId="0">
      <sharedItems containsBlank="1"/>
    </cacheField>
    <cacheField name="Wawuzalelwephi?" numFmtId="0">
      <sharedItems containsNonDate="0" containsString="0" containsBlank="1"/>
    </cacheField>
    <cacheField name="Cacisa" numFmtId="0">
      <sharedItems containsNonDate="0" containsString="0" containsBlank="1"/>
    </cacheField>
    <cacheField name="What is your relationship status?" numFmtId="0">
      <sharedItems containsBlank="1"/>
    </cacheField>
    <cacheField name="Sithini isimo sakho sobudlelwane?" numFmtId="0">
      <sharedItems containsBlank="1"/>
    </cacheField>
    <cacheField name="Do you live together?" numFmtId="0">
      <sharedItems containsBlank="1"/>
    </cacheField>
    <cacheField name="Nihlala kunye na?" numFmtId="0">
      <sharedItems containsBlank="1"/>
    </cacheField>
    <cacheField name="What is the highest level of education that you have completed? " numFmtId="0">
      <sharedItems containsBlank="1"/>
    </cacheField>
    <cacheField name="Leliphi inqanaba lwemfundo eliphezulu oliphumeleleyo?" numFmtId="0">
      <sharedItems containsBlank="1"/>
    </cacheField>
    <cacheField name="What is your employment status?" numFmtId="0">
      <sharedItems containsBlank="1"/>
    </cacheField>
    <cacheField name="Sithini isimo sakho sengqesho?" numFmtId="0">
      <sharedItems containsBlank="1"/>
    </cacheField>
    <cacheField name="What is your total household income per month?" numFmtId="0">
      <sharedItems containsBlank="1"/>
    </cacheField>
    <cacheField name="Yimalini imali eyingeniso kwikhaya lakho ngenyanga  " numFmtId="0">
      <sharedItems containsBlank="1"/>
    </cacheField>
    <cacheField name="Have you ever had TB in the past? " numFmtId="0">
      <sharedItems containsBlank="1"/>
    </cacheField>
    <cacheField name="Wawukhe wanaso isifo sephepha ngaphambili?" numFmtId="0">
      <sharedItems containsBlank="1"/>
    </cacheField>
    <cacheField name="Which clinic did you go to for TB-care?   Yeyiphi ikliniki oye kuyo ukufumana ukhathalelo lwe-TB?  " numFmtId="0">
      <sharedItems containsBlank="1"/>
    </cacheField>
    <cacheField name="Please specify:  Cacisa:" numFmtId="0">
      <sharedItems containsBlank="1"/>
    </cacheField>
    <cacheField name="Has anyone in this household other than yourself had TB?" numFmtId="0">
      <sharedItems containsBlank="1"/>
    </cacheField>
    <cacheField name="Ingaba ukho umntu kweli khaya ngaphandle kwakho owakhe wane-TB?" numFmtId="0">
      <sharedItems containsBlank="1"/>
    </cacheField>
    <cacheField name="Which clinic did this person first go to for TB-care? Yeyiphi iklinikhi aqale waya kuyo lomntu ukuya kufuna ukhathalelo lwe-TB?" numFmtId="0">
      <sharedItems containsBlank="1"/>
    </cacheField>
    <cacheField name="Please specify:  Cacisa:2" numFmtId="0">
      <sharedItems containsBlank="1"/>
    </cacheField>
    <cacheField name="Do you have a family member or friend outside of this household who has or has had TB?" numFmtId="0">
      <sharedItems containsBlank="1"/>
    </cacheField>
    <cacheField name="Unalo ilungu losapho lwakho okanye umhlobo onesifo sephepha okanye owakhe wanesifo sephepha?" numFmtId="0">
      <sharedItems containsBlank="1"/>
    </cacheField>
    <cacheField name="Have you been tested for HIV?" numFmtId="0">
      <sharedItems containsBlank="1"/>
    </cacheField>
    <cacheField name="Wawukhe wavavanyelwa intsholongwane ka gawulayo?" numFmtId="0">
      <sharedItems containsBlank="1"/>
    </cacheField>
    <cacheField name="Is anyone in this household living with HIV?" numFmtId="0">
      <sharedItems containsBlank="1"/>
    </cacheField>
    <cacheField name="Ingaba ukhona umntu ophila nentsholongwane kagawulayo kwelikhaya?" numFmtId="0">
      <sharedItems containsBlank="1"/>
    </cacheField>
    <cacheField name="Do you have a family member or friend, outside of this household, who is living with HIV/AIDS?" numFmtId="0">
      <sharedItems containsBlank="1"/>
    </cacheField>
    <cacheField name="Ingaba unalo ilungu losapho okanye umhlobo ngaphandle kweli khaya, ophila nentsholongwane kagawulayo?" numFmtId="0">
      <sharedItems containsBlank="1"/>
    </cacheField>
    <cacheField name="What do you think causes TB?RA Note: Participant should not be able to see answers (choice=I dont know)" numFmtId="0">
      <sharedItems containsBlank="1"/>
    </cacheField>
    <cacheField name="What do you think causes TB?RA Note: Participant should not be able to see answers (choice=Infection/Virus/Bacteria)" numFmtId="0">
      <sharedItems containsBlank="1"/>
    </cacheField>
    <cacheField name="What do you think causes TB?RA Note: Participant should not be able to see answers (choice=Witchcraft)" numFmtId="0">
      <sharedItems containsBlank="1"/>
    </cacheField>
    <cacheField name="What do you think causes TB?RA Note: Participant should not be able to see answers (choice=Infection from others)" numFmtId="0">
      <sharedItems containsBlank="1"/>
    </cacheField>
    <cacheField name="What do you think causes TB?RA Note: Participant should not be able to see answers (choice=Smoking)" numFmtId="0">
      <sharedItems containsBlank="1"/>
    </cacheField>
    <cacheField name="What do you think causes TB?RA Note: Participant should not be able to see answers (choice=Exposure to the cold)" numFmtId="0">
      <sharedItems containsBlank="1"/>
    </cacheField>
    <cacheField name="What do you think causes TB?RA Note: Participant should not be able to see answers (choice=Drinking alcohol)" numFmtId="0">
      <sharedItems containsBlank="1"/>
    </cacheField>
    <cacheField name="What do you think causes TB?RA Note: Participant should not be able to see answers (choice=Weak body)" numFmtId="0">
      <sharedItems containsBlank="1"/>
    </cacheField>
    <cacheField name="What do you think causes TB?RA Note: Participant should not be able to see answers (choice=Other, Specify)" numFmtId="0">
      <sharedItems containsBlank="1"/>
    </cacheField>
    <cacheField name="Ucinga ukuba senziwa yintoni isifo sephepha?RA Qaphela: Umthathi-nxaxheba akumelanga azibone ezimpendulo. (choice=Andiyazi)" numFmtId="0">
      <sharedItems containsBlank="1"/>
    </cacheField>
    <cacheField name="Ucinga ukuba senziwa yintoni isifo sephepha?RA Qaphela: Umthathi-nxaxheba akumelanga azibone ezimpendulo. (choice=Iintsholongwane)" numFmtId="0">
      <sharedItems containsBlank="1"/>
    </cacheField>
    <cacheField name="Ucinga ukuba senziwa yintoni isifo sephepha?RA Qaphela: Umthathi-nxaxheba akumelanga azibone ezimpendulo. (choice=Bubugqwirha)" numFmtId="0">
      <sharedItems containsBlank="1"/>
    </cacheField>
    <cacheField name="Ucinga ukuba senziwa yintoni isifo sephepha?RA Qaphela: Umthathi-nxaxheba akumelanga azibone ezimpendulo. (choice=Lulosuleleko kwabanye)" numFmtId="0">
      <sharedItems containsBlank="1"/>
    </cacheField>
    <cacheField name="Ucinga ukuba senziwa yintoni isifo sephepha?RA Qaphela: Umthathi-nxaxheba akumelanga azibone ezimpendulo. (choice=Ukutshaya)" numFmtId="0">
      <sharedItems containsBlank="1"/>
    </cacheField>
    <cacheField name="Ucinga ukuba senziwa yintoni isifo sephepha?RA Qaphela: Umthathi-nxaxheba akumelanga azibone ezimpendulo. (choice=Kukuba sengqeleni)" numFmtId="0">
      <sharedItems containsBlank="1"/>
    </cacheField>
    <cacheField name="Ucinga ukuba senziwa yintoni isifo sephepha?RA Qaphela: Umthathi-nxaxheba akumelanga azibone ezimpendulo. (choice=Ukusela)" numFmtId="0">
      <sharedItems containsBlank="1"/>
    </cacheField>
    <cacheField name="Ucinga ukuba senziwa yintoni isifo sephepha?RA Qaphela: Umthathi-nxaxheba akumelanga azibone ezimpendulo. (choice=Umzimba Obuthathaka)" numFmtId="0">
      <sharedItems containsBlank="1"/>
    </cacheField>
    <cacheField name="Ucinga ukuba senziwa yintoni isifo sephepha?RA Qaphela: Umthathi-nxaxheba akumelanga azibone ezimpendulo. (choice=Okunye, cacisa)" numFmtId="0">
      <sharedItems containsBlank="1"/>
    </cacheField>
    <cacheField name="Specify:" numFmtId="0">
      <sharedItems containsBlank="1"/>
    </cacheField>
    <cacheField name="Cacisa2" numFmtId="0">
      <sharedItems containsBlank="1"/>
    </cacheField>
    <cacheField name="How is TB spread from person to person?RA NOTE: Participant should not be able to see answers (choice=I dont know)" numFmtId="0">
      <sharedItems containsBlank="1"/>
    </cacheField>
    <cacheField name="How is TB spread from person to person?RA NOTE: Participant should not be able to see answers (choice=Physical contact (shaking hands, kissing, and so on))" numFmtId="0">
      <sharedItems containsBlank="1"/>
    </cacheField>
    <cacheField name="How is TB spread from person to person?RA NOTE: Participant should not be able to see answers (choice=Sharing foods/drinks/utensils)" numFmtId="0">
      <sharedItems containsBlank="1"/>
    </cacheField>
    <cacheField name="How is TB spread from person to person?RA NOTE: Participant should not be able to see answers (choice=Coughing/sneezing/talking/singing)" numFmtId="0">
      <sharedItems containsBlank="1"/>
    </cacheField>
    <cacheField name="How is TB spread from person to person?RA NOTE: Participant should not be able to see answers (choice=Poor sanitation/ sharing toilet seats)" numFmtId="0">
      <sharedItems containsBlank="1"/>
    </cacheField>
    <cacheField name="How is TB spread from person to person?RA NOTE: Participant should not be able to see answers (choice=Sex)" numFmtId="0">
      <sharedItems containsBlank="1"/>
    </cacheField>
    <cacheField name="How is TB spread from person to person?RA NOTE: Participant should not be able to see answers (choice=Other - Specify)" numFmtId="0">
      <sharedItems containsBlank="1"/>
    </cacheField>
    <cacheField name="Sosulela njani isifo sephepha ukusuka komnye umntu ukuya komnye?RA Qaphela: Umthathi-nxaxheba akumelanga azibone ezimpendulo. (choice=Andiyazi)" numFmtId="0">
      <sharedItems containsBlank="1"/>
    </cacheField>
    <cacheField name="Sosulela njani isifo sephepha ukusuka komnye umntu ukuya komnye?RA Qaphela: Umthathi-nxaxheba akumelanga azibone ezimpendulo. (choice=Ukubambana (Ukubambana zezandla, ukuphuzana, nezinye nezinye))" numFmtId="0">
      <sharedItems containsBlank="1"/>
    </cacheField>
    <cacheField name="Sosulela njani isifo sephepha ukusuka komnye umntu ukuya komnye?RA Qaphela: Umthathi-nxaxheba akumelanga azibone ezimpendulo. (choice=Ukutya kunye, ukusela kunye, ukusebenzisa icephe elinye, ezinye ne zinye.)" numFmtId="0">
      <sharedItems containsBlank="1"/>
    </cacheField>
    <cacheField name="Sosulela njani isifo sephepha ukusuka komnye umntu ukuya komnye?RA Qaphela: Umthathi-nxaxheba akumelanga azibone ezimpendulo. (choice=Ukukhohlela, ukuthimla, ukuthetha, ukucula.)" numFmtId="0">
      <sharedItems containsBlank="1"/>
    </cacheField>
    <cacheField name="Sosulela njani isifo sephepha ukusuka komnye umntu ukuya komnye?RA Qaphela: Umthathi-nxaxheba akumelanga azibone ezimpendulo. (choice=Indawo engacocekanga, ukutshintshisana ngezihlalo zezindlu zangasese)" numFmtId="0">
      <sharedItems containsBlank="1"/>
    </cacheField>
    <cacheField name="Sosulela njani isifo sephepha ukusuka komnye umntu ukuya komnye?RA Qaphela: Umthathi-nxaxheba akumelanga azibone ezimpendulo. (choice=Isondo)" numFmtId="0">
      <sharedItems containsBlank="1"/>
    </cacheField>
    <cacheField name="Sosulela njani isifo sephepha ukusuka komnye umntu ukuya komnye?RA Qaphela: Umthathi-nxaxheba akumelanga azibone ezimpendulo. (choice=Ezinye, cacisa)" numFmtId="0">
      <sharedItems containsBlank="1"/>
    </cacheField>
    <cacheField name="Specify:2" numFmtId="0">
      <sharedItems containsBlank="1"/>
    </cacheField>
    <cacheField name="Cacisa3" numFmtId="0">
      <sharedItems containsBlank="1"/>
    </cacheField>
    <cacheField name="What are the signs and symptoms of TB? RA Note: Participant should not be able to see answers (choice=I dont know)" numFmtId="0">
      <sharedItems containsBlank="1"/>
    </cacheField>
    <cacheField name="What are the signs and symptoms of TB? RA Note: Participant should not be able to see answers (choice=Fever)" numFmtId="0">
      <sharedItems containsBlank="1"/>
    </cacheField>
    <cacheField name="What are the signs and symptoms of TB? RA Note: Participant should not be able to see answers (choice=Weight loss)" numFmtId="0">
      <sharedItems containsBlank="1"/>
    </cacheField>
    <cacheField name="What are the signs and symptoms of TB? RA Note: Participant should not be able to see answers (choice=Coughing)" numFmtId="0">
      <sharedItems containsBlank="1"/>
    </cacheField>
    <cacheField name="What are the signs and symptoms of TB? RA Note: Participant should not be able to see answers (choice=Night sweats)" numFmtId="0">
      <sharedItems containsBlank="1"/>
    </cacheField>
    <cacheField name="What are the signs and symptoms of TB? RA Note: Participant should not be able to see answers (choice=Coughing up blood)" numFmtId="0">
      <sharedItems containsBlank="1"/>
    </cacheField>
    <cacheField name="What are the signs and symptoms of TB? RA Note: Participant should not be able to see answers (choice=Loss of appetite)" numFmtId="0">
      <sharedItems containsBlank="1"/>
    </cacheField>
    <cacheField name="What are the signs and symptoms of TB? RA Note: Participant should not be able to see answers (choice=Chest pain)" numFmtId="0">
      <sharedItems containsBlank="1"/>
    </cacheField>
    <cacheField name="What are the signs and symptoms of TB? RA Note: Participant should not be able to see answers (choice=Breathlessness)" numFmtId="0">
      <sharedItems containsBlank="1"/>
    </cacheField>
    <cacheField name="What are the signs and symptoms of TB? RA Note: Participant should not be able to see answers (choice=Feeling weak)" numFmtId="0">
      <sharedItems containsBlank="1"/>
    </cacheField>
    <cacheField name="What are the signs and symptoms of TB? RA Note: Participant should not be able to see answers (choice=Other - Specify)" numFmtId="0">
      <sharedItems containsBlank="1"/>
    </cacheField>
    <cacheField name="Zeziphi impawo zesifo sephepha ozaziyo?RA Qaphela: Umthathi-nxaxheba akumelanga azibone ezimpendulo. (choice=Andiyazi)" numFmtId="0">
      <sharedItems containsBlank="1"/>
    </cacheField>
    <cacheField name="Zeziphi impawo zesifo sephepha ozaziyo?RA Qaphela: Umthathi-nxaxheba akumelanga azibone ezimpendulo. (choice=Umkhuhlane)" numFmtId="0">
      <sharedItems containsBlank="1"/>
    </cacheField>
    <cacheField name="Zeziphi impawo zesifo sephepha ozaziyo?RA Qaphela: Umthathi-nxaxheba akumelanga azibone ezimpendulo. (choice=Ukwehla komzimba)" numFmtId="0">
      <sharedItems containsBlank="1"/>
    </cacheField>
    <cacheField name="Zeziphi impawo zesifo sephepha ozaziyo?RA Qaphela: Umthathi-nxaxheba akumelanga azibone ezimpendulo. (choice=Ukukhohlela)" numFmtId="0">
      <sharedItems containsBlank="1"/>
    </cacheField>
    <cacheField name="Zeziphi impawo zesifo sephepha ozaziyo?RA Qaphela: Umthathi-nxaxheba akumelanga azibone ezimpendulo. (choice=Ukubila ebusuku)" numFmtId="0">
      <sharedItems containsBlank="1"/>
    </cacheField>
    <cacheField name="Zeziphi impawo zesifo sephepha ozaziyo?RA Qaphela: Umthathi-nxaxheba akumelanga azibone ezimpendulo. (choice=Ukukhohlela igazi)" numFmtId="0">
      <sharedItems containsBlank="1"/>
    </cacheField>
    <cacheField name="Zeziphi impawo zesifo sephepha ozaziyo?RA Qaphela: Umthathi-nxaxheba akumelanga azibone ezimpendulo. (choice=Ukungacaceli kutya,)" numFmtId="0">
      <sharedItems containsBlank="1"/>
    </cacheField>
    <cacheField name="Zeziphi impawo zesifo sephepha ozaziyo?RA Qaphela: Umthathi-nxaxheba akumelanga azibone ezimpendulo. (choice=Isifuba esibuhlungu)" numFmtId="0">
      <sharedItems containsBlank="1"/>
    </cacheField>
    <cacheField name="Zeziphi impawo zesifo sephepha ozaziyo?RA Qaphela: Umthathi-nxaxheba akumelanga azibone ezimpendulo. (choice=Ukuphefumla nzima)" numFmtId="0">
      <sharedItems containsBlank="1"/>
    </cacheField>
    <cacheField name="Zeziphi impawo zesifo sephepha ozaziyo?RA Qaphela: Umthathi-nxaxheba akumelanga azibone ezimpendulo. (choice=Ukuziva ubuthathaka)" numFmtId="0">
      <sharedItems containsBlank="1"/>
    </cacheField>
    <cacheField name="Zeziphi impawo zesifo sephepha ozaziyo?RA Qaphela: Umthathi-nxaxheba akumelanga azibone ezimpendulo. (choice=Okanye , cacisa)" numFmtId="0">
      <sharedItems containsBlank="1"/>
    </cacheField>
    <cacheField name="Specify:3" numFmtId="0">
      <sharedItems containsBlank="1"/>
    </cacheField>
    <cacheField name="Cacisa4" numFmtId="0">
      <sharedItems containsBlank="1"/>
    </cacheField>
    <cacheField name="Can TB be cured?" numFmtId="0">
      <sharedItems containsBlank="1"/>
    </cacheField>
    <cacheField name="Ingaba siyanyangeka na isifo sephepha?" numFmtId="0">
      <sharedItems containsBlank="1"/>
    </cacheField>
    <cacheField name="Does having HIV/AIDS increase the chances of developing TB?" numFmtId="0">
      <sharedItems containsBlank="1"/>
    </cacheField>
    <cacheField name="Ingaba ukuba nentsholongwane kagawulayo- HIV/AIDS kuyawanyusa amathuba okuba ne - TB?" numFmtId="0">
      <sharedItems containsBlank="1"/>
    </cacheField>
    <cacheField name="Have you ever been diagnosed with a mental health disorder? (Select All that Apply)  (choice=Depression)" numFmtId="0">
      <sharedItems containsBlank="1"/>
    </cacheField>
    <cacheField name="Have you ever been diagnosed with a mental health disorder? (Select All that Apply)  (choice=Anxiety)" numFmtId="0">
      <sharedItems containsBlank="1"/>
    </cacheField>
    <cacheField name="Have you ever been diagnosed with a mental health disorder? (Select All that Apply)  (choice=PTSD)" numFmtId="0">
      <sharedItems containsBlank="1"/>
    </cacheField>
    <cacheField name="Have you ever been diagnosed with a mental health disorder? (Select All that Apply)  (choice=Bipolar Disorder)" numFmtId="0">
      <sharedItems containsBlank="1"/>
    </cacheField>
    <cacheField name="Have you ever been diagnosed with a mental health disorder? (Select All that Apply)  (choice=Epilepsy)" numFmtId="0">
      <sharedItems containsBlank="1"/>
    </cacheField>
    <cacheField name="Have you ever been diagnosed with a mental health disorder? (Select All that Apply)  (choice=Panic)" numFmtId="0">
      <sharedItems containsBlank="1"/>
    </cacheField>
    <cacheField name="Have you ever been diagnosed with a mental health disorder? (Select All that Apply)  (choice=Suicidality)" numFmtId="0">
      <sharedItems containsBlank="1"/>
    </cacheField>
    <cacheField name="Have you ever been diagnosed with a mental health disorder? (Select All that Apply)  (choice=Alcohol/Substance abuse)" numFmtId="0">
      <sharedItems containsBlank="1"/>
    </cacheField>
    <cacheField name="Have you ever been diagnosed with a mental health disorder? (Select All that Apply)  (choice=Schizophrenia)" numFmtId="0">
      <sharedItems containsBlank="1"/>
    </cacheField>
    <cacheField name="Have you ever been diagnosed with a mental health disorder? (Select All that Apply)  (choice=Other)" numFmtId="0">
      <sharedItems containsBlank="1"/>
    </cacheField>
    <cacheField name="Have you ever been diagnosed with a mental health disorder? (Select All that Apply)  (choice=None)" numFmtId="0">
      <sharedItems containsBlank="1"/>
    </cacheField>
    <cacheField name="Please specify:" numFmtId="0">
      <sharedItems containsBlank="1"/>
    </cacheField>
    <cacheField name="Ingaba ukhe wafunyaniswa ukuba unengxaki yempilo yengqondo? (choice=Ukudakumba)" numFmtId="0">
      <sharedItems containsBlank="1"/>
    </cacheField>
    <cacheField name="Ingaba ukhe wafunyaniswa ukuba unengxaki yempilo yengqondo? (choice=Ukuxhalaba)" numFmtId="0">
      <sharedItems containsBlank="1"/>
    </cacheField>
    <cacheField name="Ingaba ukhe wafunyaniswa ukuba unengxaki yempilo yengqondo? (choice=I  PTSD)" numFmtId="0">
      <sharedItems containsBlank="1"/>
    </cacheField>
    <cacheField name="Ingaba ukhe wafunyaniswa ukuba unengxaki yempilo yengqondo? (choice=Ukugula ngengqondo)" numFmtId="0">
      <sharedItems containsBlank="1"/>
    </cacheField>
    <cacheField name="Ingaba ukhe wafunyaniswa ukuba unengxaki yempilo yengqondo? (choice=Isifo sokuwa)" numFmtId="0">
      <sharedItems containsBlank="1"/>
    </cacheField>
    <cacheField name="Ingaba ukhe wafunyaniswa ukuba unengxaki yempilo yengqondo? (choice=Ukuphaphazela)" numFmtId="0">
      <sharedItems containsBlank="1"/>
    </cacheField>
    <cacheField name="Ingaba ukhe wafunyaniswa ukuba unengxaki yempilo yengqondo? (choice=Ukufuna uzibulala)" numFmtId="0">
      <sharedItems containsBlank="1"/>
    </cacheField>
    <cacheField name="Ingaba ukhe wafunyaniswa ukuba unengxaki yempilo yengqondo? (choice=Ukusebenzisa kakubi kotywala neziyobisi)" numFmtId="0">
      <sharedItems containsBlank="1"/>
    </cacheField>
    <cacheField name="Ingaba ukhe wafunyaniswa ukuba unengxaki yempilo yengqondo? (choice=Schizophrenia)" numFmtId="0">
      <sharedItems containsBlank="1"/>
    </cacheField>
    <cacheField name="Ingaba ukhe wafunyaniswa ukuba unengxaki yempilo yengqondo? (choice=Ezinye)" numFmtId="0">
      <sharedItems containsBlank="1"/>
    </cacheField>
    <cacheField name="Ingaba ukhe wafunyaniswa ukuba unengxaki yempilo yengqondo? (choice=Akukho)" numFmtId="0">
      <sharedItems containsBlank="1"/>
    </cacheField>
    <cacheField name="Cacisa:" numFmtId="0">
      <sharedItems containsBlank="1"/>
    </cacheField>
    <cacheField name="Have you ever received treatment for your mental disorder? " numFmtId="0">
      <sharedItems containsBlank="1"/>
    </cacheField>
    <cacheField name="Ingaba wakhe walufuna unyango lokuphazamiseka kwengqondo?" numFmtId="0">
      <sharedItems containsBlank="1"/>
    </cacheField>
    <cacheField name="Have you ever had any contact or ever cared for individuals with mental illness?  " numFmtId="0">
      <sharedItems containsBlank="1"/>
    </cacheField>
    <cacheField name="Ingaba wakhe wahlala okanye wakhe wakhathalela abantu abanesifo sengqondo?" numFmtId="0">
      <sharedItems containsBlank="1"/>
    </cacheField>
    <cacheField name="Do you have a family member or friend who has or has had mental illness?" numFmtId="0">
      <sharedItems containsBlank="1"/>
    </cacheField>
    <cacheField name="Ingaba unalo ilungu losapho okanye umhlobo okhe wagula ngengqondo?" numFmtId="0">
      <sharedItems containsBlank="1"/>
    </cacheField>
    <cacheField name="Excluding yourself (participant), how many other people live in this household? Ngaphandle kwakho (umthathi-nxaxheba), bangaphi abanye abantu abahlala kweli khaya?" numFmtId="0">
      <sharedItems containsString="0" containsBlank="1" containsNumber="1" containsInteger="1" minValue="0" maxValue="11"/>
    </cacheField>
    <cacheField name="Gender of/ Isini se:Household member/ Lungu lekhaya #1" numFmtId="0">
      <sharedItems containsBlank="1"/>
    </cacheField>
    <cacheField name="Age of/ Minyaka ye:Household member/ Lungu lekhaya #1" numFmtId="0">
      <sharedItems containsString="0" containsBlank="1" containsNumber="1" containsInteger="1" minValue="0" maxValue="84"/>
    </cacheField>
    <cacheField name="Gender of/Isini se : Household member/ Lungu lekhaya #2" numFmtId="0">
      <sharedItems containsBlank="1"/>
    </cacheField>
    <cacheField name="Age of/ Minyaka ye:Household member/ Lungu lekhaya #2" numFmtId="0">
      <sharedItems containsString="0" containsBlank="1" containsNumber="1" containsInteger="1" minValue="0" maxValue="75"/>
    </cacheField>
    <cacheField name="Gender of/Isini se : Household member/ Lungu lekhaya #3" numFmtId="0">
      <sharedItems containsBlank="1"/>
    </cacheField>
    <cacheField name="Age of/ Minyaka ye:Household member/ Lungu lekhaya #3" numFmtId="0">
      <sharedItems containsString="0" containsBlank="1" containsNumber="1" containsInteger="1" minValue="0" maxValue="83"/>
    </cacheField>
    <cacheField name="Gender of/Isini se: Household member/ Lungu lekhaya #4" numFmtId="0">
      <sharedItems containsBlank="1"/>
    </cacheField>
    <cacheField name="Age of/ Minyaka ye:Household member/ Lungu lekhaya #4" numFmtId="0">
      <sharedItems containsString="0" containsBlank="1" containsNumber="1" containsInteger="1" minValue="0" maxValue="65"/>
    </cacheField>
    <cacheField name="Gender of/Isini se : Household member/ Lungu lekhaya #5" numFmtId="0">
      <sharedItems containsBlank="1"/>
    </cacheField>
    <cacheField name="Age of/ Minyaka ye:Household member/ Lungu lekhaya #5" numFmtId="0">
      <sharedItems containsString="0" containsBlank="1" containsNumber="1" containsInteger="1" minValue="0" maxValue="55"/>
    </cacheField>
    <cacheField name="Gender of/Isini se : Household member/ Lungu lekhaya #6" numFmtId="0">
      <sharedItems containsBlank="1"/>
    </cacheField>
    <cacheField name="Age of/ Minyaka ye:Household member/ Lungu lekhaya #6" numFmtId="0">
      <sharedItems containsString="0" containsBlank="1" containsNumber="1" containsInteger="1" minValue="4" maxValue="43"/>
    </cacheField>
    <cacheField name="Gender of/Isini se : Household member/ Lungu lekhaya #7" numFmtId="0">
      <sharedItems containsBlank="1"/>
    </cacheField>
    <cacheField name="Age of/ Minyaka ye:Household member/ Lungu lekhaya #7" numFmtId="0">
      <sharedItems containsString="0" containsBlank="1" containsNumber="1" containsInteger="1" minValue="1" maxValue="34"/>
    </cacheField>
    <cacheField name="Gender of/Isini se : Household member/ Lungu lekhaya #8" numFmtId="0">
      <sharedItems containsBlank="1"/>
    </cacheField>
    <cacheField name="Age of/ Minyaka ye:Household member/ Lungu lekhaya #8" numFmtId="0">
      <sharedItems containsString="0" containsBlank="1" containsNumber="1" containsInteger="1" minValue="1" maxValue="29"/>
    </cacheField>
    <cacheField name="Gender of/Isini se : Household member/ Lungu lekhaya #9" numFmtId="0">
      <sharedItems containsBlank="1"/>
    </cacheField>
    <cacheField name="Age of/ Minyaka ye:Household member/ Lungu lekhaya #9" numFmtId="0">
      <sharedItems containsString="0" containsBlank="1" containsNumber="1" containsInteger="1" minValue="1" maxValue="20"/>
    </cacheField>
    <cacheField name="Gender of/Isini se : Household member/ Lungu lekhaya #10" numFmtId="0">
      <sharedItems containsBlank="1"/>
    </cacheField>
    <cacheField name="Age of/ Minyaka ye:Household member/ Lungu lekhaya #10" numFmtId="0">
      <sharedItems containsString="0" containsBlank="1" containsNumber="1" containsInteger="1" minValue="2" maxValue="22"/>
    </cacheField>
    <cacheField name="Gender of/Isini se : Household member/ Lungu lekhaya #11" numFmtId="0">
      <sharedItems containsBlank="1"/>
    </cacheField>
    <cacheField name="Age of/ Minyaka ye:Household member/ Lungu lekhaya #11" numFmtId="0">
      <sharedItems containsString="0" containsBlank="1" containsNumber="1" containsInteger="1" minValue="8" maxValue="73"/>
    </cacheField>
    <cacheField name="Gender of/Isini se : Household member/ Lungu lekhaya #12" numFmtId="0">
      <sharedItems containsNonDate="0" containsString="0" containsBlank="1"/>
    </cacheField>
    <cacheField name="Age of/ Minyaka ye:Household member/ Lungu lekhaya #12" numFmtId="0">
      <sharedItems containsNonDate="0" containsString="0" containsBlank="1"/>
    </cacheField>
    <cacheField name="Gender of/Isini se : Household member/ Lungu lekhaya #13" numFmtId="0">
      <sharedItems containsNonDate="0" containsString="0" containsBlank="1"/>
    </cacheField>
    <cacheField name="Age of/ Minyaka ye:Household member/ Lungu lekhaya #13" numFmtId="0">
      <sharedItems containsNonDate="0" containsString="0" containsBlank="1"/>
    </cacheField>
    <cacheField name="Gender of/Isini se : Household member/ Lungu lekhaya #14" numFmtId="0">
      <sharedItems containsNonDate="0" containsString="0" containsBlank="1"/>
    </cacheField>
    <cacheField name="Age of/ Minyaka ye:Household member/ Lungu lekhaya #14" numFmtId="0">
      <sharedItems containsNonDate="0" containsString="0" containsBlank="1"/>
    </cacheField>
    <cacheField name="Gender of/Isini se : Household member/ Lungu lekhaya #15" numFmtId="0">
      <sharedItems containsNonDate="0" containsString="0" containsBlank="1"/>
    </cacheField>
    <cacheField name="Age of/ Minyaka ye:Household member/ Lungu lekhaya #15" numFmtId="0">
      <sharedItems containsNonDate="0" containsString="0" containsBlank="1"/>
    </cacheField>
    <cacheField name="RA Instruction:Do NOT ASK the participant the following question. Check the list of household participants above and select the correct response below:" numFmtId="0">
      <sharedItems containsBlank="1"/>
    </cacheField>
    <cacheField name="What is the highest level of education you have completed?" numFmtId="0">
      <sharedItems containsBlank="1"/>
    </cacheField>
    <cacheField name="Leliphi ibanga eliphezulu le mfundo oligqibileyo?" numFmtId="0">
      <sharedItems containsBlank="1"/>
    </cacheField>
    <cacheField name="What was the highest grade level you completed?" numFmtId="0">
      <sharedItems containsBlank="1"/>
    </cacheField>
    <cacheField name="Leliphi ibanga eliphezulu oligqibileyo?" numFmtId="0">
      <sharedItems containsBlank="1"/>
    </cacheField>
    <cacheField name="When considering ALL of the adults that live in the household, what is the highest level of education that anyone has completed?" numFmtId="0">
      <sharedItems containsBlank="1"/>
    </cacheField>
    <cacheField name="Xa uqwalasela BONKE abantu abadala abahlala endlwini, leliphi elona nqanaba liphakamileyo lwemfundo athe nabani na waligqiba?" numFmtId="0">
      <sharedItems containsBlank="1"/>
    </cacheField>
    <cacheField name="What was the highest grade level completed? (When considering ALL of the adults that live in the household)" numFmtId="0">
      <sharedItems containsBlank="1"/>
    </cacheField>
    <cacheField name="Ngawaphi awona mabanga aphezulu abawagqibileyo? (Xa uqwalasela BONKE abantu abadala abahlala ekhaya)" numFmtId="0">
      <sharedItems containsBlank="1"/>
    </cacheField>
    <cacheField name="Do the children aged between 6 and 13 go to school?" numFmtId="0">
      <sharedItems containsBlank="1"/>
    </cacheField>
    <cacheField name="Ingaba abantwana abaphakathi kwe-6 ne-13 ubudala baya esikolweni?" numFmtId="0">
      <sharedItems containsBlank="1"/>
    </cacheField>
    <cacheField name="How many children are not attending school?" numFmtId="0">
      <sharedItems containsString="0" containsBlank="1" containsNumber="1" containsInteger="1" minValue="1" maxValue="1"/>
    </cacheField>
    <cacheField name="Bangaphi abantwana abangayiyo esikolweni?" numFmtId="0">
      <sharedItems containsNonDate="0" containsString="0" containsBlank="1"/>
    </cacheField>
    <cacheField name="What is the highest grade completed by the child/children not attending school?" numFmtId="0">
      <sharedItems containsBlank="1"/>
    </cacheField>
    <cacheField name="Leliphi ibanga eliphezulu eligqitywe ngabantwana abangasayiyo esikolweni?" numFmtId="0">
      <sharedItems containsNonDate="0" containsString="0" containsBlank="1"/>
    </cacheField>
    <cacheField name="Has anyone living in this household ever given birth to a boy or girl who was born alive but later died?" numFmtId="0">
      <sharedItems containsBlank="1"/>
    </cacheField>
    <cacheField name="Ingaba ukhona umntu ohlala kwelikhaya owakhe wazala umntana waze mva wasweleka?" numFmtId="0">
      <sharedItems containsBlank="1"/>
    </cacheField>
    <cacheField name="How old was the child when they died? " numFmtId="0">
      <sharedItems containsString="0" containsBlank="1" containsNumber="1" containsInteger="1" minValue="0" maxValue="7"/>
    </cacheField>
    <cacheField name="Usweleke eneminyaka emingaphi umntwana?" numFmtId="0">
      <sharedItems containsString="0" containsBlank="1" containsNumber="1" containsInteger="1" minValue="0" maxValue="27"/>
    </cacheField>
    <cacheField name="What is the main source of drinking water for members of your household?" numFmtId="0">
      <sharedItems containsBlank="1"/>
    </cacheField>
    <cacheField name="Ngowuphi owona mthombo wamanzi okusela wamalungu osapho lwakho?" numFmtId="0">
      <sharedItems containsBlank="1"/>
    </cacheField>
    <cacheField name=" Please specify the main source of drinking water for members of your household:" numFmtId="0">
      <sharedItems containsNonDate="0" containsString="0" containsBlank="1"/>
    </cacheField>
    <cacheField name="Nceda uchaze owona mthombo wamanzi okusela wamalungu osapho lwakho:" numFmtId="0">
      <sharedItems containsNonDate="0" containsString="0" containsBlank="1"/>
    </cacheField>
    <cacheField name="Where is that water source located?" numFmtId="0">
      <sharedItems containsBlank="1"/>
    </cacheField>
    <cacheField name="Uphi lo mthombo wamanzi" numFmtId="0">
      <sharedItems containsBlank="1"/>
    </cacheField>
    <cacheField name="How long does it take to go there, get water, and come back? (How many MINUTES)" numFmtId="0">
      <sharedItems containsString="0" containsBlank="1" containsNumber="1" containsInteger="1" minValue="1" maxValue="998"/>
    </cacheField>
    <cacheField name="  Kuthatha ixesha elingakanani ukuya apho, ukukha amanzi, nokubuya? (Mingaphi imizuzu)" numFmtId="0">
      <sharedItems containsString="0" containsBlank="1" containsNumber="1" containsInteger="1" minValue="1" maxValue="998"/>
    </cacheField>
    <cacheField name="What kind of toilet facility do members of your household usually use?" numFmtId="0">
      <sharedItems containsBlank="1"/>
    </cacheField>
    <cacheField name="Loluphi uhlobo lwendlu yangasese edla ngokusetyenziswa ngamalungu osapho lwakho?" numFmtId="0">
      <sharedItems containsBlank="1"/>
    </cacheField>
    <cacheField name="What type of energy/fuel does your household mainly use for cooking?" numFmtId="0">
      <sharedItems containsBlank="1"/>
    </cacheField>
    <cacheField name="Loluphi uhlobo lwamandla/lokubasa olusetyenziswa likhaya lakho ukupheka?" numFmtId="0">
      <sharedItems containsBlank="1"/>
    </cacheField>
    <cacheField name="Please specify main energy/fuel used for cooking:" numFmtId="0">
      <sharedItems containsBlank="1"/>
    </cacheField>
    <cacheField name="Nceda uchaze awona mandla aphambili/amafutha asetyenziswa ekuphekeni:" numFmtId="0">
      <sharedItems containsBlank="1"/>
    </cacheField>
    <cacheField name="Is the cooking usually done in the house, in a separate building, or outdoors?" numFmtId="0">
      <sharedItems containsBlank="1"/>
    </cacheField>
    <cacheField name="Ingaba kudla ngokuphekwa endlwini, kwisakhiwo esahlukileyo okanye ngaphandle?" numFmtId="0">
      <sharedItems containsBlank="1"/>
    </cacheField>
    <cacheField name="Please specify where cooking is usually done:" numFmtId="0">
      <sharedItems containsNonDate="0" containsString="0" containsBlank="1"/>
    </cacheField>
    <cacheField name="Nceda ucacise apho kuphekwa khona:" numFmtId="0">
      <sharedItems containsNonDate="0" containsString="0" containsBlank="1"/>
    </cacheField>
    <cacheField name="Do you have a separate room which is used as a kitchen?" numFmtId="0">
      <sharedItems containsBlank="1"/>
    </cacheField>
    <cacheField name="Ingaba unalo igumbi elahlukileyo elisetyenziswa njengekhitshi?" numFmtId="0">
      <sharedItems containsBlank="1"/>
    </cacheField>
    <cacheField name="Does your household have electricity that is connected to the mains?" numFmtId="0">
      <sharedItems containsBlank="1"/>
    </cacheField>
    <cacheField name="Ingaba ikhaya lakho linawo umbane oqhagamshelwe koomatshini bombane?" numFmtId="0">
      <sharedItems containsBlank="1"/>
    </cacheField>
    <cacheField name="A radio?" numFmtId="0">
      <sharedItems containsBlank="1"/>
    </cacheField>
    <cacheField name="A television?" numFmtId="0">
      <sharedItems containsBlank="1"/>
    </cacheField>
    <cacheField name="A landline telephone?" numFmtId="0">
      <sharedItems containsBlank="1"/>
    </cacheField>
    <cacheField name="A desktop or laptop computer?" numFmtId="0">
      <sharedItems containsBlank="1"/>
    </cacheField>
    <cacheField name="A refrigerator?" numFmtId="0">
      <sharedItems containsBlank="1"/>
    </cacheField>
    <cacheField name="A vacuum cleaner or floor polisher?" numFmtId="0">
      <sharedItems containsBlank="1"/>
    </cacheField>
    <cacheField name="A microwave oven?" numFmtId="0">
      <sharedItems containsBlank="1"/>
    </cacheField>
    <cacheField name="An electric or gas stove?" numFmtId="0">
      <sharedItems containsBlank="1"/>
    </cacheField>
    <cacheField name="A washing machine?" numFmtId="0">
      <sharedItems containsBlank="1"/>
    </cacheField>
    <cacheField name="Unomathotholo?" numFmtId="0">
      <sharedItems containsBlank="1"/>
    </cacheField>
    <cacheField name="Umabonakude?" numFmtId="0">
      <sharedItems containsBlank="1"/>
    </cacheField>
    <cacheField name="Imfono-mfono yasendlini?" numFmtId="0">
      <sharedItems containsBlank="1"/>
    </cacheField>
    <cacheField name="Ikhompyutha?" numFmtId="0">
      <sharedItems containsBlank="1"/>
    </cacheField>
    <cacheField name="Isikhenkcezisi?" numFmtId="0">
      <sharedItems containsBlank="1"/>
    </cacheField>
    <cacheField name="Ivatyum?" numFmtId="0">
      <sharedItems containsBlank="1"/>
    </cacheField>
    <cacheField name="Isifudumezi kutya?" numFmtId="0">
      <sharedItems containsBlank="1"/>
    </cacheField>
    <cacheField name="Isitovu serhasi okanye sombane?" numFmtId="0">
      <sharedItems containsBlank="1"/>
    </cacheField>
    <cacheField name="Matshini wokuhlamba impahla?" numFmtId="0">
      <sharedItems containsBlank="1"/>
    </cacheField>
    <cacheField name="A watch?" numFmtId="0">
      <sharedItems containsBlank="1"/>
    </cacheField>
    <cacheField name="A cell phone?" numFmtId="0">
      <sharedItems containsBlank="1"/>
    </cacheField>
    <cacheField name="A bicycle?" numFmtId="0">
      <sharedItems containsBlank="1"/>
    </cacheField>
    <cacheField name="A motorcycle or motor scooter?" numFmtId="0">
      <sharedItems containsBlank="1"/>
    </cacheField>
    <cacheField name="An animal-drawn cart?" numFmtId="0">
      <sharedItems containsBlank="1"/>
    </cacheField>
    <cacheField name="A car, bakkie, van or truck?" numFmtId="0">
      <sharedItems containsBlank="1"/>
    </cacheField>
    <cacheField name="A boat with a motor?" numFmtId="0">
      <sharedItems containsBlank="1"/>
    </cacheField>
    <cacheField name="Iwatshi?" numFmtId="0">
      <sharedItems containsBlank="1"/>
    </cacheField>
    <cacheField name="Iselula?" numFmtId="0">
      <sharedItems containsBlank="1"/>
    </cacheField>
    <cacheField name="Ibhayisekile?" numFmtId="0">
      <sharedItems containsBlank="1"/>
    </cacheField>
    <cacheField name="Isithuthuthu?" numFmtId="0">
      <sharedItems containsBlank="1"/>
    </cacheField>
    <cacheField name="Inqwelo?" numFmtId="0">
      <sharedItems containsBlank="1"/>
    </cacheField>
    <cacheField name="Imoto, ibhaki, ivan or ilori?" numFmtId="0">
      <sharedItems containsBlank="1"/>
    </cacheField>
    <cacheField name="Isikhitshane?" numFmtId="0">
      <sharedItems containsBlank="1"/>
    </cacheField>
    <cacheField name="How would you describe the floor of your house?" numFmtId="0">
      <sharedItems containsBlank="1"/>
    </cacheField>
    <cacheField name="Ungawuchaza njani umgangatho/ flori yendlu yakho?" numFmtId="0">
      <sharedItems containsBlank="1"/>
    </cacheField>
    <cacheField name="Please specify floor of dwelling:" numFmtId="0">
      <sharedItems containsBlank="1"/>
    </cacheField>
    <cacheField name="Nceda uchaze umgangatho/ flori yendlu yakho:" numFmtId="0">
      <sharedItems containsBlank="1"/>
    </cacheField>
    <cacheField name="How would you describe the roof of your house?" numFmtId="0">
      <sharedItems containsBlank="1"/>
    </cacheField>
    <cacheField name="Ungaluchaza njani uphahla lwendlu yakho?" numFmtId="0">
      <sharedItems containsBlank="1"/>
    </cacheField>
    <cacheField name="Please specify roof of dwelling:" numFmtId="0">
      <sharedItems containsBlank="1"/>
    </cacheField>
    <cacheField name="Nceda ucacise uphahla lwendlu yakho?" numFmtId="0">
      <sharedItems containsBlank="1"/>
    </cacheField>
    <cacheField name="Who usually makes decisions about making major household purchases?" numFmtId="0">
      <sharedItems containsBlank="1"/>
    </cacheField>
    <cacheField name="Ngubani odla ngokwenza izigqibo malunga nokuthenga izinto ezinkulu zendlu?" numFmtId="0">
      <sharedItems containsBlank="1"/>
    </cacheField>
    <cacheField name="Who usually makes decisions about making purchases for daily household needs?" numFmtId="0">
      <sharedItems containsBlank="1"/>
    </cacheField>
    <cacheField name="Ngubani odla ngokwenza izigqibo malunga nokuthenga iimfuno zemihla ngemihla zekhaya?" numFmtId="0">
      <sharedItems containsBlank="1"/>
    </cacheField>
    <cacheField name="Who usually makes decisions about visits to family or relatives?" numFmtId="0">
      <sharedItems containsBlank="1"/>
    </cacheField>
    <cacheField name="Ngubani odla ngokwenza izigqibo ngokutyelela intsapho okanye izalamane?" numFmtId="0">
      <sharedItems containsBlank="1"/>
    </cacheField>
    <cacheField name="Are you able to navigate a tablet or smartphone?" numFmtId="0">
      <sharedItems containsBlank="1"/>
    </cacheField>
    <cacheField name="Unalo ulwazi lokusebenzisa/ ukucofa i-Tablet?" numFmtId="0">
      <sharedItems containsBlank="1"/>
    </cacheField>
    <cacheField name="Note to RA:Please hand over the tablet to participant and ask him/her to read the following sentence OUT LOUD and click PROCEED when they are done. I had a cup of tea this morning and porridge for breakfast." numFmtId="0">
      <sharedItems containsBlank="1"/>
    </cacheField>
    <cacheField name="Inqaku eliya kwi-RA:Nceda unike umthathi-nxaxheba i-Tablet uze umcele ukuba afunde esi sivakalisi silandelayo ngokuvakalayo wakugqiba ucofe u-'QHUBEKA'.Ndiye ndaphunga iti ekuseni ndatya nesidudu." numFmtId="0">
      <sharedItems containsBlank="1"/>
    </cacheField>
    <cacheField name="Was the participant able to read sentence on their own?" numFmtId="0">
      <sharedItems containsBlank="1"/>
    </cacheField>
    <cacheField name="Ingaba umthathi-nxaxheba ubekwazile ukuzifundela isivakalisi?" numFmtId="0">
      <sharedItems containsBlank="1"/>
    </cacheField>
    <cacheField name="Soccer / football" numFmtId="0">
      <sharedItems containsBlank="1"/>
    </cacheField>
    <cacheField name="Cooking" numFmtId="0">
      <sharedItems containsBlank="1"/>
    </cacheField>
    <cacheField name="Spending time with family or friends" numFmtId="0">
      <sharedItems containsBlank="1"/>
    </cacheField>
    <cacheField name="Ibhola ekhatywayo" numFmtId="0">
      <sharedItems containsBlank="1"/>
    </cacheField>
    <cacheField name="Ukupheka" numFmtId="0">
      <sharedItems containsBlank="1"/>
    </cacheField>
    <cacheField name="Ukuchitha ixesha nosapho nabahlobo" numFmtId="0">
      <sharedItems containsBlank="1"/>
    </cacheField>
    <cacheField name="Which of these foods do you eat? (choice=Rice)" numFmtId="0">
      <sharedItems containsBlank="1"/>
    </cacheField>
    <cacheField name="Which of these foods do you eat? (choice=Meat)" numFmtId="0">
      <sharedItems containsBlank="1"/>
    </cacheField>
    <cacheField name="Which of these foods do you eat? (choice=Pap)" numFmtId="0">
      <sharedItems containsBlank="1"/>
    </cacheField>
    <cacheField name="Which of these foods do you eat? (choice=Vegetables)" numFmtId="0">
      <sharedItems containsBlank="1"/>
    </cacheField>
    <cacheField name="Which of these foods do you eat? (choice=Fruit)" numFmtId="0">
      <sharedItems containsBlank="1"/>
    </cacheField>
    <cacheField name="Which of these foods do you eat? (choice=Other)" numFmtId="0">
      <sharedItems containsBlank="1"/>
    </cacheField>
    <cacheField name="Kokuphi ukutya okutyayo koku? (choice=Rayisi)" numFmtId="0">
      <sharedItems containsBlank="1"/>
    </cacheField>
    <cacheField name="Kokuphi ukutya okutyayo koku? (choice=Nyama)" numFmtId="0">
      <sharedItems containsBlank="1"/>
    </cacheField>
    <cacheField name="Kokuphi ukutya okutyayo koku? (choice=Papa)" numFmtId="0">
      <sharedItems containsBlank="1"/>
    </cacheField>
    <cacheField name="Kokuphi ukutya okutyayo koku? (choice=Imifuno)" numFmtId="0">
      <sharedItems containsBlank="1"/>
    </cacheField>
    <cacheField name="Kokuphi ukutya okutyayo koku? (choice=Iziqhamo)" numFmtId="0">
      <sharedItems containsBlank="1"/>
    </cacheField>
    <cacheField name="Kokuphi ukutya okutyayo koku? (choice=Okunye)" numFmtId="0">
      <sharedItems containsBlank="1"/>
    </cacheField>
    <cacheField name="If you could visit any country in the world, which would you choose?" numFmtId="0">
      <sharedItems containsBlank="1"/>
    </cacheField>
    <cacheField name="Ukuba ubunokutyelela naliphi na ilizwe ehlabathini, ubuya kukhetha eliphi?" numFmtId="0">
      <sharedItems containsBlank="1"/>
    </cacheField>
    <cacheField name="DO NOT CLICK on the button below, please hand the tablet back to the research assistant" numFmtId="0">
      <sharedItems containsBlank="1"/>
    </cacheField>
    <cacheField name="Nceda ubuyisele iTabhulethi kwi RA  " numFmtId="0">
      <sharedItems containsBlank="1"/>
    </cacheField>
    <cacheField name="Complete?" numFmtId="0">
      <sharedItems containsBlank="1"/>
    </cacheField>
    <cacheField name="Months" numFmtId="0" databaseField="0">
      <fieldGroup base="3">
        <rangePr groupBy="months" startDate="2022-06-14T00:00:00" endDate="2022-07-15T00:00:00"/>
        <groupItems count="14">
          <s v="&lt;2022/06/14"/>
          <s v="Jan"/>
          <s v="Feb"/>
          <s v="Mar"/>
          <s v="Apr"/>
          <s v="May"/>
          <s v="Jun"/>
          <s v="Jul"/>
          <s v="Aug"/>
          <s v="Sep"/>
          <s v="Oct"/>
          <s v="Nov"/>
          <s v="Dec"/>
          <s v="&gt;2022/07/15"/>
        </groupItems>
      </fieldGroup>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awie Olivier" refreshedDate="44778.497046643519" createdVersion="6" refreshedVersion="6" minRefreshableVersion="3" recordCount="4330" xr:uid="{00000000-000A-0000-FFFF-FFFF18000000}">
  <cacheSource type="worksheet">
    <worksheetSource ref="A1:BE1048576" sheet="Screening Data" r:id="rId2"/>
  </cacheSource>
  <cacheFields count="58">
    <cacheField name="Record ID" numFmtId="0">
      <sharedItems containsString="0" containsBlank="1" containsNumber="1" containsInteger="1" minValue="1" maxValue="1778"/>
    </cacheField>
    <cacheField name="Repeat Instrument" numFmtId="0">
      <sharedItems containsBlank="1"/>
    </cacheField>
    <cacheField name="Repeat Instance" numFmtId="0">
      <sharedItems containsString="0" containsBlank="1" containsNumber="1" containsInteger="1" minValue="1" maxValue="4"/>
    </cacheField>
    <cacheField name="Research Assistant's Name" numFmtId="0">
      <sharedItems containsBlank="1"/>
    </cacheField>
    <cacheField name="Screening Date" numFmtId="0">
      <sharedItems containsNonDate="0" containsDate="1" containsString="0" containsBlank="1" minDate="2022-06-14T00:00:00" maxDate="2022-08-04T00:00:00" count="34">
        <m/>
        <d v="2022-06-14T00:00:00"/>
        <d v="2022-06-18T00:00:00"/>
        <d v="2022-06-21T00:00:00"/>
        <d v="2022-07-06T00:00:00"/>
        <d v="2022-07-08T00:00:00"/>
        <d v="2022-07-12T00:00:00"/>
        <d v="2022-06-15T00:00:00"/>
        <d v="2022-06-28T00:00:00"/>
        <d v="2022-06-29T00:00:00"/>
        <d v="2022-07-14T00:00:00"/>
        <d v="2022-08-02T00:00:00"/>
        <d v="2022-08-03T00:00:00"/>
        <d v="2022-06-23T00:00:00"/>
        <d v="2022-07-05T00:00:00"/>
        <d v="2022-07-13T00:00:00"/>
        <d v="2022-07-20T00:00:00"/>
        <d v="2022-07-22T00:00:00"/>
        <d v="2022-06-30T00:00:00"/>
        <d v="2022-06-22T00:00:00"/>
        <d v="2022-07-09T00:00:00"/>
        <d v="2022-07-21T00:00:00"/>
        <d v="2022-07-07T00:00:00"/>
        <d v="2022-07-15T00:00:00"/>
        <d v="2022-07-23T00:00:00"/>
        <d v="2022-07-26T00:00:00"/>
        <d v="2022-07-27T00:00:00"/>
        <d v="2022-07-30T00:00:00"/>
        <d v="2022-07-01T00:00:00"/>
        <d v="2022-07-19T00:00:00"/>
        <d v="2022-07-16T00:00:00"/>
        <d v="2022-07-28T00:00:00"/>
        <d v="2022-07-29T00:00:00"/>
        <d v="2022-08-01T00:00:00"/>
      </sharedItems>
      <fieldGroup par="57" base="4">
        <rangePr groupBy="days" startDate="2022-06-14T00:00:00" endDate="2022-08-04T00:00:00"/>
        <groupItems count="368">
          <s v="(blank)"/>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2022/08/04"/>
        </groupItems>
      </fieldGroup>
    </cacheField>
    <cacheField name="Time Started" numFmtId="0">
      <sharedItems containsNonDate="0" containsDate="1" containsString="0" containsBlank="1" minDate="1899-12-30T08:01:00" maxDate="1899-12-30T17:17:00"/>
    </cacheField>
    <cacheField name="Data collection site:" numFmtId="0">
      <sharedItems containsBlank="1"/>
    </cacheField>
    <cacheField name="Community Number:" numFmtId="0">
      <sharedItems containsString="0" containsBlank="1" containsNumber="1" containsInteger="1" minValue="1" maxValue="14"/>
    </cacheField>
    <cacheField name="Square NUMBER: (This is the larger square)" numFmtId="0">
      <sharedItems containsString="0" containsBlank="1" containsNumber="1" containsInteger="1" minValue="1" maxValue="12"/>
    </cacheField>
    <cacheField name="Square LETTER: (This is the smaller square)" numFmtId="0">
      <sharedItems containsBlank="1"/>
    </cacheField>
    <cacheField name="Instruction to RA:Approach the door/gate of the Household" numFmtId="0">
      <sharedItems containsBlank="1"/>
    </cacheField>
    <cacheField name="GPS coordinates: Latitude" numFmtId="0">
      <sharedItems containsBlank="1"/>
    </cacheField>
    <cacheField name="GPS coordinates: Longitude" numFmtId="0">
      <sharedItems containsBlank="1"/>
    </cacheField>
    <cacheField name="Was any household member present when you approached the household?" numFmtId="0">
      <sharedItems containsBlank="1"/>
    </cacheField>
    <cacheField name="Please confirm that no household member was present" numFmtId="0">
      <sharedItems containsBlank="1"/>
    </cacheField>
    <cacheField name=" INTRODUCTION SCRIPT FOR 1st CONTACT: ENGLISH Hello my name is __________________. I'm a research assistant working for the Desmond Tutu Health Foundation (DTHF). DTHF with the support of Department of Health is working on various projects aimed at improving TB service provision in health facilities.  May I please speak with the head of the household?   INTRODUCTION SCRIPT FOR 1st CONTACT: isiXHOSA Molo igama lam ngu __________________. Ndingumncedisi wophando osebenzela iDesmond Tutu Health Foundation (DTHF) ngenkxaso yeSebe lezeMpilo isebenza kwiprojekti ezahlukeneyo ezijolise ekuphuculeni ubonelelo lwenkonzo zeTB kumaziko ezempilo. Ndicela ukuthetha nentloko yekhaya?   " numFmtId="0">
      <sharedItems containsBlank="1"/>
    </cacheField>
    <cacheField name="Is the Head of the Household currently at home?" numFmtId="0">
      <sharedItems containsBlank="1"/>
    </cacheField>
    <cacheField name=" INTRODUCTION SCRIPT FOR HoH: ENGLISH Hello my name is __________________. I'm a research assistant working for the Desmond Tutu Health Foundation (DTHF). DTHF with the support of Department of Health is working on various projects aimed at improving TB service provision in health facilities. As a result, we are conducting a study to assess the beliefs, attitudes, and views that different people in this community generally have about TB using questionnaires.  You'll recive a R50 Voucher to participate in this study. You will also be provided with snacks. If you decide to not participate, you will not be affected in any way.  Do you have time to answer a few questions to check if you are eligibe to partake in the study? I would like to tell you more about the study. INTRODUCTION SCRIPT FOR HoH: isiXHOSA  Molo igama lam ngu __________________. Ndingumncedisi wophando osebenzela iDesmond Tutu Health Foundation (DTHF) ngenkxaso yeSebe lezeMpilo isebenza kwiprojekti ezahlukeneyo ezijolise ekuphuculeni ubonelelo lwenkonzo zeTB kumaziko ezempilo.Ngenxa yoko,senza uphononongo lokuvavanya iinkolelo,izimo zengqondo,neembono abantu abohlukeneyo ekuhlaleni abanazo ngokubanzi malunga nesifo seTB kusetyenziswa iphepha lemibuzo. Uya kufumana ivawutsha ye-R50 ukuthatha inxaxheba koluphononongo.Uya kubonelelwa nangamashwamshwam.Ukuba uthatha isigqibo sokungathathi nxaxheba, awusayi kuchaphazeleka nangayiphi na indlela.  Ingaba unalo ixesha lokuthetha nam? Ndingathanda ukuxelela ngakumbi malunga noluphononongo. " numFmtId="0">
      <sharedItems containsBlank="1"/>
    </cacheField>
    <cacheField name="Is the Head of the Household interested to participate?" numFmtId="0">
      <sharedItems containsBlank="1"/>
    </cacheField>
    <cacheField name="Screening for EligibilityNote to RA: Please ask the following questions to the Head of the Household to assess whether they are eligible to partake in the study. Select 'Proceed'  " numFmtId="0">
      <sharedItems containsBlank="1"/>
    </cacheField>
    <cacheField name="Please specify Name" numFmtId="0">
      <sharedItems containsBlank="1"/>
    </cacheField>
    <cacheField name="Please specify Surname" numFmtId="0">
      <sharedItems containsBlank="1"/>
    </cacheField>
    <cacheField name="How old are you?" numFmtId="0">
      <sharedItems containsString="0" containsBlank="1" containsNumber="1" containsInteger="1" minValue="18" maxValue="95"/>
    </cacheField>
    <cacheField name="What is your date of birth?" numFmtId="0">
      <sharedItems containsNonDate="0" containsDate="1" containsString="0" containsBlank="1" minDate="1928-01-01T00:00:00" maxDate="2004-07-05T00:00:00"/>
    </cacheField>
    <cacheField name="Calculated Age    " numFmtId="0">
      <sharedItems containsString="0" containsBlank="1" containsNumber="1" containsInteger="1" minValue="18" maxValue="95"/>
    </cacheField>
    <cacheField name="Are you male or female?" numFmtId="0">
      <sharedItems containsBlank="1"/>
    </cacheField>
    <cacheField name="Are you fluent in either English or isiXhosa?" numFmtId="0">
      <sharedItems containsBlank="1"/>
    </cacheField>
    <cacheField name="Does the HoH stay within the selected study square?" numFmtId="0">
      <sharedItems containsBlank="1"/>
    </cacheField>
    <cacheField name="RA: The participant is eligible to participate in the study, you will need to continue with the consenting process. Please select Proceed below to start with the consenting process. " numFmtId="0">
      <sharedItems containsBlank="1"/>
    </cacheField>
    <cacheField name="RA: The person is not eligible to participate in the study. This is the end of the screening and enrollment process. PLEASE THANK HIM/HER FOR THEIR TIME. Select 'End' below as well as 'Unverified Save &amp; Exit' " numFmtId="0">
      <sharedItems containsBlank="1"/>
    </cacheField>
    <cacheField name="Note to RA: You will now start with the consenting process. Please make sure to do the following: 1. Select the most appropriate language below2. Read the consent form with the participant3. Allow for questions4. If willing to consent, the participant has to provide an electronic signature5. Hand a copy of the consent form to the person (do not include PIN yet, only after the HoH provides consent)  " numFmtId="0">
      <sharedItems containsBlank="1"/>
    </cacheField>
    <cacheField name="Preferred language to be used during the consenting process" numFmtId="0">
      <sharedItems containsBlank="1"/>
    </cacheField>
    <cacheField name="Did the person consent to participate in the TB Stigma Household Survey?" numFmtId="0">
      <sharedItems containsBlank="1"/>
    </cacheField>
    <cacheField name="Can the participant sign for themselves?" numFmtId="0">
      <sharedItems containsBlank="1"/>
    </cacheField>
    <cacheField name="I, [name] [surname], hereby provide my electronic consent below, confirming that I have read and/or had read to me the consent form and that I voluntary consent to take part in this study.  " numFmtId="0">
      <sharedItems containsBlank="1"/>
    </cacheField>
    <cacheField name="Mna, [name] [surname], apha ndinika imvume yam yotyikitya kwi compyutha, eqinisekisa ukuba ndiyifundile kwaye  ndiyifundelwe  ifomu yemvume kwaye ndivuma ngokuzithandela ukuba ndithathe inxaxheba kulo phononongo. " numFmtId="0">
      <sharedItems containsBlank="1"/>
    </cacheField>
    <cacheField name="Name of witness" numFmtId="0">
      <sharedItems containsBlank="1"/>
    </cacheField>
    <cacheField name="I, [witness_name], hereby confirm that the consent form has been explained to me, I have read the consent form and that [name] [surname] voluntary consents to take part in this study.  " numFmtId="0">
      <sharedItems containsBlank="1"/>
    </cacheField>
    <cacheField name="Mna, [witness_name], ngale ndlela ndiqinisekisa ukuba ifomu yemvume ichaziwe kum, ndiyifundile ifomu yemvume kwaye u-[name] [surname] uvuma ngokuzithandela ukuba athathe inxaxheba kolu phononongo." numFmtId="0">
      <sharedItems containsBlank="1"/>
    </cacheField>
    <cacheField name="Consent Date " numFmtId="0">
      <sharedItems containsNonDate="0" containsDate="1" containsString="0" containsBlank="1" minDate="2020-07-06T00:00:00" maxDate="2022-08-05T00:00:00"/>
    </cacheField>
    <cacheField name="PIN SETUP" numFmtId="0">
      <sharedItems containsString="0" containsBlank="1" containsNumber="1" containsInteger="1" minValue="20000" maxValue="80000"/>
    </cacheField>
    <cacheField name="PIN SETUP 2" numFmtId="0">
      <sharedItems containsString="0" containsBlank="1" containsNumber="1" containsInteger="1" minValue="1000" maxValue="2000"/>
    </cacheField>
    <cacheField name="PIN SETUP 3" numFmtId="0">
      <sharedItems containsString="0" containsBlank="1" containsNumber="1" containsInteger="1" minValue="175" maxValue="731"/>
    </cacheField>
    <cacheField name="PIN SETUP 4" numFmtId="0">
      <sharedItems containsString="0" containsBlank="1" containsNumber="1" containsInteger="1" minValue="175" maxValue="731"/>
    </cacheField>
    <cacheField name="PIN SETUP 5" numFmtId="0">
      <sharedItems containsString="0" containsBlank="1" containsNumber="1" containsInteger="1" minValue="2322" maxValue="2373"/>
    </cacheField>
    <cacheField name="RA: The participant refused to provide consent to partake in the study.   This is the end of the screening and enrollment process. PLEASE THANK THE PARTICIPANT FOR HIS/HER TIME." numFmtId="0">
      <sharedItems containsBlank="1"/>
    </cacheField>
    <cacheField name="CONSENTED The person has agreed to provide consent. You will now obtain a unique PIN. This PIN will be generated by REDcap and should be used on all hard copy documents, if required. Select 'Generate' below to get the PIN." numFmtId="0">
      <sharedItems containsBlank="1" count="2">
        <m/>
        <s v="Generate"/>
      </sharedItems>
    </cacheField>
    <cacheField name="FINAL PIN" numFmtId="0">
      <sharedItems containsString="0" containsBlank="1" containsNumber="1" containsInteger="1" minValue="23929" maxValue="85723"/>
    </cacheField>
    <cacheField name="Participant's PIN is:   [pin] " numFmtId="0">
      <sharedItems containsBlank="1"/>
    </cacheField>
    <cacheField name="1. Participant PIN is the same on all pages" numFmtId="0">
      <sharedItems containsBlank="1"/>
    </cacheField>
    <cacheField name="2. RA name written on the front page of the consent document" numFmtId="0">
      <sharedItems containsBlank="1"/>
    </cacheField>
    <cacheField name="3. RA signature and Date are written on the consent document" numFmtId="0">
      <sharedItems containsBlank="1"/>
    </cacheField>
    <cacheField name="What is your preferred contact number?" numFmtId="0">
      <sharedItems containsString="0" containsBlank="1" containsNumber="1" containsInteger="1" minValue="0" maxValue="99999999999"/>
    </cacheField>
    <cacheField name="Specify the owner of this contact number." numFmtId="0">
      <sharedItems containsBlank="1"/>
    </cacheField>
    <cacheField name="Other, Specify" numFmtId="0">
      <sharedItems containsBlank="1" containsMixedTypes="1" containsNumber="1" containsInteger="1" minValue="820234880" maxValue="820234880"/>
    </cacheField>
    <cacheField name="Timestamp:" numFmtId="0">
      <sharedItems containsNonDate="0" containsDate="1" containsString="0" containsBlank="1" minDate="1899-12-30T08:06:00" maxDate="1899-12-30T17:18:00"/>
    </cacheField>
    <cacheField name="Complete?" numFmtId="0">
      <sharedItems containsBlank="1"/>
    </cacheField>
    <cacheField name="Months" numFmtId="0" databaseField="0">
      <fieldGroup base="4">
        <rangePr groupBy="months" startDate="2022-06-14T00:00:00" endDate="2022-08-04T00:00:00"/>
        <groupItems count="14">
          <s v="&lt;2022/06/14"/>
          <s v="Jan"/>
          <s v="Feb"/>
          <s v="Mar"/>
          <s v="Apr"/>
          <s v="May"/>
          <s v="Jun"/>
          <s v="Jul"/>
          <s v="Aug"/>
          <s v="Sep"/>
          <s v="Oct"/>
          <s v="Nov"/>
          <s v="Dec"/>
          <s v="&gt;2022/08/04"/>
        </groupItems>
      </fieldGroup>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awie Olivier" refreshedDate="45082.467549074077" createdVersion="6" refreshedVersion="6" minRefreshableVersion="3" recordCount="523" xr:uid="{00000000-000A-0000-FFFF-FFFF19000000}">
  <cacheSource type="worksheet">
    <worksheetSource ref="A1:M1048576" sheet="Data import HHCI" r:id="rId2"/>
  </cacheSource>
  <cacheFields count="13">
    <cacheField name="Screening ID" numFmtId="0">
      <sharedItems containsString="0" containsBlank="1" containsNumber="1" containsInteger="1" minValue="1" maxValue="119" count="120">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m/>
      </sharedItems>
    </cacheField>
    <cacheField name="Event Name" numFmtId="0">
      <sharedItems containsBlank="1" count="4">
        <s v="Baseline"/>
        <s v="HHCI Visit Info"/>
        <s v="HHCI Info"/>
        <m/>
      </sharedItems>
    </cacheField>
    <cacheField name="Repeat Instrument" numFmtId="0">
      <sharedItems containsNonDate="0" containsString="0" containsBlank="1"/>
    </cacheField>
    <cacheField name="Repeat Instance" numFmtId="0">
      <sharedItems containsDate="1" containsString="0" containsBlank="1" containsMixedTypes="1" minDate="1899-12-31T00:00:00" maxDate="1899-12-31T00:50:04"/>
    </cacheField>
    <cacheField name="Was the HHM at the house during the first attempt?" numFmtId="0">
      <sharedItems containsBlank="1" count="3">
        <m/>
        <s v="Yes"/>
        <s v="No"/>
      </sharedItems>
    </cacheField>
    <cacheField name="Was the HHM at the house during the second attempt?" numFmtId="0">
      <sharedItems containsBlank="1" count="3">
        <m/>
        <s v="No"/>
        <s v="Yes"/>
      </sharedItems>
    </cacheField>
    <cacheField name="Was the HHM at the house during the third attempt?" numFmtId="0">
      <sharedItems containsBlank="1" count="3">
        <m/>
        <s v="Yes"/>
        <s v="No"/>
      </sharedItems>
    </cacheField>
    <cacheField name="The household member shows signs of TB.    Please click 'Proceed' to confirm that you have filled and handed over the referral note." numFmtId="0">
      <sharedItems containsBlank="1"/>
    </cacheField>
    <cacheField name="The HHM is Younger than 18 and is not eligible to take part in this study. This is the end of their involvement in the study. Please select 'Unverified and Exit'" numFmtId="0">
      <sharedItems containsBlank="1"/>
    </cacheField>
    <cacheField name="The HHM is older than 18 years of age:Please do the following: 1. Select Proceed and choose the preferred language for the consenting process 2. Determine whether a witness is needed 3. Read the Consent form to the participant  4. Make sure to give a signed copy of the consent form to the participant " numFmtId="0">
      <sharedItems containsBlank="1"/>
    </cacheField>
    <cacheField name="Did the participant consent to participate in this research study?" numFmtId="0">
      <sharedItems containsBlank="1" count="2">
        <m/>
        <s v="Yes"/>
      </sharedItems>
    </cacheField>
    <cacheField name="Did they collect a sputum from you to test for TB?" numFmtId="0">
      <sharedItems containsBlank="1"/>
    </cacheField>
    <cacheField name="Auto-calculated age" numFmtId="0">
      <sharedItems containsString="0" containsBlank="1" containsNumber="1" containsInteger="1" minValue="0" maxValue="93"/>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501">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
    <m/>
    <m/>
    <d v="2022-06-14T00:00:00"/>
    <d v="1899-12-30T09:47:00"/>
    <s v="sinazo"/>
    <s v="English"/>
    <s v="No"/>
    <m/>
    <m/>
    <m/>
    <s v="Black"/>
    <m/>
    <m/>
    <m/>
    <s v="Yes"/>
    <m/>
    <m/>
    <m/>
    <m/>
    <m/>
    <s v="Single"/>
    <m/>
    <m/>
    <m/>
    <x v="1"/>
    <x v="0"/>
    <x v="1"/>
    <x v="0"/>
    <s v="Under R1000"/>
    <m/>
    <s v="Never"/>
    <m/>
    <m/>
    <m/>
    <s v="Never"/>
    <m/>
    <m/>
    <m/>
    <s v="I don't know"/>
    <m/>
    <s v="Yes, less than 6 months ago"/>
    <m/>
    <s v="Yes"/>
    <m/>
    <s v="I don't know"/>
    <m/>
    <s v="Unchecked"/>
    <s v="Unchecked"/>
    <s v="Unchecked"/>
    <s v="Unchecked"/>
    <s v="Checked"/>
    <s v="Un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12"/>
    <s v="Male/ Indoda"/>
    <n v="11"/>
    <m/>
    <m/>
    <m/>
    <m/>
    <m/>
    <m/>
    <m/>
    <m/>
    <m/>
    <m/>
    <m/>
    <m/>
    <m/>
    <m/>
    <m/>
    <m/>
    <m/>
    <m/>
    <m/>
    <m/>
    <m/>
    <m/>
    <m/>
    <m/>
    <m/>
    <m/>
    <s v="There are NO children between the age of 6 and 13 living in this HH"/>
    <s v="Completed secondary"/>
    <m/>
    <m/>
    <m/>
    <s v="Completed secondary"/>
    <m/>
    <m/>
    <m/>
    <m/>
    <m/>
    <m/>
    <m/>
    <m/>
    <m/>
    <s v="No"/>
    <m/>
    <m/>
    <m/>
    <s v="Piped to yard/plot"/>
    <m/>
    <m/>
    <m/>
    <m/>
    <m/>
    <n v="1"/>
    <m/>
    <s v="Flush to piped sewer system"/>
    <m/>
    <s v="Electricity from mains"/>
    <m/>
    <m/>
    <m/>
    <s v="In the house"/>
    <m/>
    <m/>
    <m/>
    <s v="Yes"/>
    <m/>
    <s v="Yes"/>
    <m/>
    <s v="No"/>
    <s v="Yes"/>
    <s v="No"/>
    <s v="No"/>
    <s v="No"/>
    <s v="No"/>
    <s v="No"/>
    <s v="No"/>
    <s v="No"/>
    <m/>
    <m/>
    <m/>
    <m/>
    <m/>
    <m/>
    <m/>
    <m/>
    <m/>
    <s v="Yes"/>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
    <m/>
    <m/>
    <d v="2022-06-14T00:00:00"/>
    <d v="1899-12-30T09:58:00"/>
    <s v="thembelihle"/>
    <s v="isiXhosa"/>
    <m/>
    <s v="Hayi"/>
    <m/>
    <m/>
    <m/>
    <m/>
    <s v="Mnyama"/>
    <m/>
    <m/>
    <m/>
    <m/>
    <s v="Ewe"/>
    <m/>
    <m/>
    <m/>
    <s v="Utshatile / umanyano lwasekuhlaleni"/>
    <m/>
    <s v="Ewe"/>
    <x v="0"/>
    <x v="1"/>
    <x v="0"/>
    <x v="1"/>
    <m/>
    <s v="R2501 - R5000"/>
    <m/>
    <s v="Zange"/>
    <m/>
    <m/>
    <m/>
    <s v="Hayi"/>
    <m/>
    <m/>
    <m/>
    <s v="Ewe"/>
    <m/>
    <s v="Ewe, kulo nyaka uphelileyo, kodwa ngaphezu kweenyanga ezi-6 ezidlulileyo"/>
    <m/>
    <s v="Hayi"/>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Checked"/>
    <s v="Unchecked"/>
    <s v="Unchecked"/>
    <s v="Unchecked"/>
    <s v="Unchecked"/>
    <s v="Unchecked"/>
    <m/>
    <m/>
    <s v="Ewe"/>
    <m/>
    <s v="Ewe"/>
    <m/>
    <s v="Ewe"/>
    <n v="6"/>
    <s v="Male/ Indoda"/>
    <n v="64"/>
    <s v="Male/ Indoda"/>
    <n v="34"/>
    <s v="Female/ Ibhinqa"/>
    <n v="28"/>
    <s v="Female/ Ibhinqa"/>
    <n v="30"/>
    <s v="Male/ Indoda"/>
    <n v="8"/>
    <s v="Male/ Indoda"/>
    <n v="7"/>
    <m/>
    <m/>
    <m/>
    <m/>
    <m/>
    <m/>
    <m/>
    <m/>
    <m/>
    <m/>
    <m/>
    <m/>
    <m/>
    <m/>
    <m/>
    <m/>
    <m/>
    <m/>
    <s v="There are children between the age of 6 and 13 living in this HH"/>
    <m/>
    <s v="Imfundo enomsila"/>
    <m/>
    <m/>
    <m/>
    <s v="Ndigqibe amabanga aphezulu"/>
    <m/>
    <m/>
    <m/>
    <s v="Ewe"/>
    <m/>
    <m/>
    <m/>
    <m/>
    <m/>
    <s v="Ewe"/>
    <m/>
    <n v="0"/>
    <m/>
    <s v="Ifakwe ngombhobho kwindawo yokuhlala/indlu"/>
    <m/>
    <m/>
    <m/>
    <m/>
    <m/>
    <n v="1"/>
    <m/>
    <s v="Gungxulela kumbhobho wogutyulo"/>
    <m/>
    <s v="Umbane ovela kwii-mains"/>
    <m/>
    <m/>
    <m/>
    <s v="Endlini"/>
    <m/>
    <m/>
    <m/>
    <s v="Ewe"/>
    <m/>
    <s v="Ewe"/>
    <m/>
    <m/>
    <m/>
    <m/>
    <m/>
    <m/>
    <m/>
    <m/>
    <m/>
    <s v="Ewe"/>
    <s v="Ewe"/>
    <s v="Hayi"/>
    <s v="Ewe"/>
    <s v="Ewe"/>
    <s v="Hayi"/>
    <s v="Ewe"/>
    <s v="Ewe"/>
    <s v="Ewe"/>
    <m/>
    <m/>
    <m/>
    <m/>
    <m/>
    <m/>
    <m/>
    <s v="Ewe"/>
    <s v="Ewe"/>
    <s v="Hayi"/>
    <s v="Ewe"/>
    <s v="Hayi"/>
    <s v="Ewe"/>
    <s v="Hayi"/>
    <m/>
    <s v="Isamente"/>
    <m/>
    <m/>
    <m/>
    <s v="Asbestos"/>
    <m/>
    <m/>
    <m/>
    <s v="uMphenduli / uMthathi-nxaxheba"/>
    <m/>
    <s v="uMphenduli / uMthathi-nxaxheba"/>
    <m/>
    <s v="Umlingane/iqabane"/>
    <m/>
    <s v="Hayi"/>
    <m/>
    <m/>
    <m/>
    <m/>
    <m/>
    <m/>
    <m/>
    <m/>
    <m/>
    <m/>
    <s v="Unchecked"/>
    <s v="Unchecked"/>
    <s v="Unchecked"/>
    <s v="Unchecked"/>
    <s v="Unchecked"/>
    <s v="Unchecked"/>
    <s v="Unchecked"/>
    <s v="Unchecked"/>
    <s v="Unchecked"/>
    <s v="Unchecked"/>
    <s v="Unchecked"/>
    <s v="Unchecked"/>
    <m/>
    <m/>
    <m/>
    <m/>
    <s v="Unverified"/>
  </r>
  <r>
    <n v="4"/>
    <m/>
    <m/>
    <d v="2022-06-14T00:00:00"/>
    <d v="1899-12-30T10:11:00"/>
    <s v="onelam"/>
    <s v="English"/>
    <s v="No"/>
    <m/>
    <m/>
    <m/>
    <s v="Black"/>
    <m/>
    <m/>
    <m/>
    <s v="Yes"/>
    <m/>
    <m/>
    <m/>
    <m/>
    <m/>
    <s v="Married / civil union"/>
    <m/>
    <s v="Yes"/>
    <m/>
    <x v="2"/>
    <x v="0"/>
    <x v="2"/>
    <x v="0"/>
    <s v="R2501 - R5000"/>
    <m/>
    <s v="Never"/>
    <m/>
    <m/>
    <m/>
    <s v="Never"/>
    <m/>
    <m/>
    <m/>
    <s v="No"/>
    <m/>
    <s v="Never"/>
    <m/>
    <s v="Yes"/>
    <m/>
    <s v="Yes"/>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30"/>
    <s v="Male/ Indoda"/>
    <n v="39"/>
    <s v="Female/ Ibhinqa"/>
    <n v="5"/>
    <m/>
    <m/>
    <m/>
    <m/>
    <m/>
    <m/>
    <m/>
    <m/>
    <m/>
    <m/>
    <m/>
    <m/>
    <m/>
    <m/>
    <m/>
    <m/>
    <m/>
    <m/>
    <m/>
    <m/>
    <m/>
    <m/>
    <m/>
    <m/>
    <s v="There are children between the age of 6 and 13 living in this HH"/>
    <s v="Some primary"/>
    <m/>
    <s v="Grade 1"/>
    <m/>
    <s v="Some secondary"/>
    <m/>
    <m/>
    <m/>
    <s v="Yes"/>
    <m/>
    <m/>
    <m/>
    <m/>
    <m/>
    <s v="No"/>
    <m/>
    <m/>
    <m/>
    <s v="Piped to yard/plot"/>
    <m/>
    <m/>
    <m/>
    <m/>
    <m/>
    <n v="300"/>
    <m/>
    <s v="Flush to piped sewer system"/>
    <m/>
    <s v="Electricity from mains"/>
    <m/>
    <m/>
    <m/>
    <s v="In the house"/>
    <m/>
    <m/>
    <m/>
    <s v="Yes"/>
    <m/>
    <s v="Yes"/>
    <m/>
    <s v="Yes"/>
    <s v="Yes"/>
    <s v="No"/>
    <s v="No"/>
    <s v="Yes"/>
    <s v="No"/>
    <s v="Yes"/>
    <s v="Yes"/>
    <s v="No"/>
    <m/>
    <m/>
    <m/>
    <m/>
    <m/>
    <m/>
    <m/>
    <m/>
    <m/>
    <s v="No"/>
    <s v="Yes"/>
    <s v="No"/>
    <s v="No"/>
    <s v="No"/>
    <s v="No"/>
    <s v="No"/>
    <m/>
    <m/>
    <m/>
    <m/>
    <m/>
    <m/>
    <m/>
    <s v="Earth/sand"/>
    <m/>
    <m/>
    <m/>
    <s v="Other"/>
    <m/>
    <s v="Zinc"/>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United States of America"/>
    <m/>
    <s v="Research Assistant please click here"/>
    <m/>
    <s v="Unverified"/>
  </r>
  <r>
    <n v="5"/>
    <m/>
    <m/>
    <d v="2022-06-14T00:00:00"/>
    <d v="1899-12-30T10:00:00"/>
    <s v="siziphiwe"/>
    <s v="isiXhosa"/>
    <m/>
    <s v="Hayi"/>
    <m/>
    <m/>
    <m/>
    <m/>
    <s v="Mnyama"/>
    <m/>
    <m/>
    <m/>
    <m/>
    <s v="Ewe"/>
    <m/>
    <m/>
    <m/>
    <s v="Awutshatanga"/>
    <m/>
    <m/>
    <x v="0"/>
    <x v="2"/>
    <x v="0"/>
    <x v="1"/>
    <m/>
    <s v="R5001 - R7500"/>
    <m/>
    <s v="Zange"/>
    <m/>
    <m/>
    <m/>
    <s v="Ewe, ngaphezu kweminyaka emi-2 eyadlulayo"/>
    <s v="ec Philani NU 1 Clinic"/>
    <m/>
    <m/>
    <s v="Hayi"/>
    <m/>
    <s v="Ewe, ngaphantsi kweenyanga ezi-6 ezidlulileyo"/>
    <m/>
    <s v="Ewe"/>
    <m/>
    <s v="Ewe"/>
    <s v="Unchecked"/>
    <s v="Unchecked"/>
    <s v="Unchecked"/>
    <s v="Unchecked"/>
    <s v="Unchecked"/>
    <s v="Unchecked"/>
    <s v="Unchecked"/>
    <s v="Unchecked"/>
    <s v="Unchecked"/>
    <s v="Unchecked"/>
    <s v="Checked"/>
    <s v="Unchecked"/>
    <s v="Unchecked"/>
    <s v="Unchecked"/>
    <s v="Unchecked"/>
    <s v="Un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Unchecked"/>
    <s v="Checked"/>
    <s v="Checked"/>
    <s v="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2"/>
    <s v="Female/ Ibhinqa"/>
    <n v="5"/>
    <s v="Male/ Indoda"/>
    <n v="6"/>
    <m/>
    <m/>
    <m/>
    <m/>
    <m/>
    <m/>
    <m/>
    <m/>
    <m/>
    <m/>
    <m/>
    <m/>
    <m/>
    <m/>
    <m/>
    <m/>
    <m/>
    <m/>
    <m/>
    <m/>
    <m/>
    <m/>
    <m/>
    <m/>
    <m/>
    <m/>
    <s v="There are children between the age of 6 and 13 living in this HH"/>
    <m/>
    <s v="Amabanga aphezulu"/>
    <m/>
    <m/>
    <m/>
    <s v="Imfundo enomsila"/>
    <m/>
    <m/>
    <m/>
    <s v="Ewe"/>
    <m/>
    <m/>
    <m/>
    <m/>
    <m/>
    <s v="Hayi"/>
    <m/>
    <m/>
    <m/>
    <s v="Ifakwe ngombhobho kwindawo yokuhlala/indlu"/>
    <m/>
    <m/>
    <m/>
    <m/>
    <m/>
    <n v="998"/>
    <m/>
    <s v="Ndlu yangasese engagungxulwayo"/>
    <m/>
    <s v="Umbane ovela kwii-mains"/>
    <m/>
    <m/>
    <m/>
    <s v="Endlini"/>
    <m/>
    <m/>
    <m/>
    <s v="Ewe"/>
    <m/>
    <s v="Ewe"/>
    <m/>
    <m/>
    <m/>
    <m/>
    <m/>
    <m/>
    <m/>
    <m/>
    <m/>
    <s v="Ewe"/>
    <s v="Ewe"/>
    <s v="Hayi"/>
    <s v="Hayi"/>
    <s v="Ewe"/>
    <s v="Hayi"/>
    <s v="Ewe"/>
    <s v="Ewe"/>
    <s v="Ewe"/>
    <m/>
    <m/>
    <m/>
    <m/>
    <m/>
    <m/>
    <m/>
    <s v="Ewe"/>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7"/>
    <m/>
    <m/>
    <d v="2022-06-14T00:00:00"/>
    <d v="1899-12-30T10:07:00"/>
    <s v="sinazo"/>
    <s v="English"/>
    <s v="No"/>
    <m/>
    <m/>
    <m/>
    <s v="Black"/>
    <m/>
    <m/>
    <m/>
    <s v="Yes"/>
    <m/>
    <m/>
    <m/>
    <m/>
    <m/>
    <s v="Single"/>
    <m/>
    <m/>
    <m/>
    <x v="2"/>
    <x v="0"/>
    <x v="2"/>
    <x v="0"/>
    <s v="R1000 - R2500"/>
    <m/>
    <s v="Never"/>
    <m/>
    <m/>
    <m/>
    <s v="Never"/>
    <m/>
    <m/>
    <m/>
    <s v="No"/>
    <m/>
    <s v="Yes, more than a year ago"/>
    <m/>
    <s v="No"/>
    <m/>
    <s v="I don't know"/>
    <m/>
    <s v="Unchecked"/>
    <s v="Unchecked"/>
    <s v="Unchecked"/>
    <s v="Unchecked"/>
    <s v="Checked"/>
    <s v="Checked"/>
    <s v="Unchecked"/>
    <s v="Checked"/>
    <s v="Un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m/>
    <m/>
    <s v="Unchecked"/>
    <s v="Unchecked"/>
    <s v="Unchecked"/>
    <s v="Checked"/>
    <s v="Checked"/>
    <s v="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13"/>
    <s v="Female/ Ibhinqa"/>
    <n v="8"/>
    <s v="Female/ Ibhinqa"/>
    <n v="6"/>
    <s v="Female/ Ibhinqa"/>
    <n v="5"/>
    <m/>
    <m/>
    <m/>
    <m/>
    <m/>
    <m/>
    <m/>
    <m/>
    <m/>
    <m/>
    <m/>
    <m/>
    <m/>
    <m/>
    <m/>
    <m/>
    <m/>
    <m/>
    <m/>
    <m/>
    <m/>
    <m/>
    <s v="There are children between the age of 6 and 13 living in this HH"/>
    <s v="Some secondary"/>
    <m/>
    <m/>
    <m/>
    <s v="Completed secondary"/>
    <m/>
    <m/>
    <m/>
    <s v="Yes"/>
    <m/>
    <m/>
    <m/>
    <m/>
    <m/>
    <s v="No"/>
    <m/>
    <m/>
    <m/>
    <s v="Piped into dwelling/house"/>
    <m/>
    <m/>
    <m/>
    <m/>
    <m/>
    <n v="1"/>
    <m/>
    <s v="Flush to piped sewer system"/>
    <m/>
    <s v="Electricity from mains"/>
    <m/>
    <m/>
    <m/>
    <s v="In the house"/>
    <m/>
    <m/>
    <m/>
    <s v="Yes"/>
    <m/>
    <s v="Yes"/>
    <m/>
    <s v="No"/>
    <s v="Yes"/>
    <s v="No"/>
    <s v="No"/>
    <s v="Yes"/>
    <s v="No"/>
    <s v="Yes"/>
    <s v="Yes"/>
    <s v="Yes"/>
    <m/>
    <m/>
    <m/>
    <m/>
    <m/>
    <m/>
    <m/>
    <m/>
    <m/>
    <s v="No"/>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8"/>
    <m/>
    <m/>
    <d v="2022-06-15T00:00:00"/>
    <d v="1899-12-30T12:39:00"/>
    <s v="siyanda"/>
    <s v="isiXhosa"/>
    <m/>
    <s v="Hayi"/>
    <m/>
    <m/>
    <m/>
    <m/>
    <s v="Mnyama"/>
    <m/>
    <m/>
    <m/>
    <m/>
    <s v="Ewe"/>
    <m/>
    <m/>
    <m/>
    <s v="Iqabane elizinzileyo"/>
    <m/>
    <s v="Hayi"/>
    <x v="0"/>
    <x v="1"/>
    <x v="0"/>
    <x v="2"/>
    <m/>
    <s v="R2501 - R5000"/>
    <m/>
    <s v="Zange"/>
    <m/>
    <m/>
    <m/>
    <s v="Hayi"/>
    <m/>
    <m/>
    <m/>
    <s v="Hayi"/>
    <m/>
    <s v="Hayi"/>
    <m/>
    <s v="Hayi"/>
    <m/>
    <s v="Hayi"/>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Checked"/>
    <s v="Checked"/>
    <s v="Checked"/>
    <s v="Unchecked"/>
    <s v="Unchecked"/>
    <s v="Unchecked"/>
    <m/>
    <m/>
    <s v="Unchecked"/>
    <s v="Unchecked"/>
    <s v="Unchecked"/>
    <s v="Unchecked"/>
    <s v="Unchecked"/>
    <s v="Unchecked"/>
    <s v="Unchecked"/>
    <s v="Unchecked"/>
    <s v="Unchecked"/>
    <s v="Unchecked"/>
    <s v="Unchecked"/>
    <s v="Unchecked"/>
    <s v="Checked"/>
    <s v="Checked"/>
    <s v="Checked"/>
    <s v="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Imfundo enomsila"/>
    <m/>
    <m/>
    <m/>
    <s v="Imfundo enomsila"/>
    <m/>
    <m/>
    <m/>
    <m/>
    <m/>
    <m/>
    <m/>
    <m/>
    <m/>
    <s v="Hayi"/>
    <m/>
    <m/>
    <m/>
    <s v="Impompo kawonke-wonke/yoluntu"/>
    <m/>
    <m/>
    <m/>
    <s v="Kwindawo yokuhlala"/>
    <m/>
    <n v="10"/>
    <m/>
    <s v="Gungxulela kumbhobho wogutyulo"/>
    <m/>
    <s v="Umbane ovela kwii-mains"/>
    <m/>
    <m/>
    <m/>
    <s v="Endlini"/>
    <m/>
    <m/>
    <m/>
    <s v="Hayi"/>
    <m/>
    <s v="Ewe"/>
    <m/>
    <m/>
    <m/>
    <m/>
    <m/>
    <m/>
    <m/>
    <m/>
    <m/>
    <s v="Hayi"/>
    <s v="Hayi"/>
    <s v="Hayi"/>
    <s v="Hayi"/>
    <s v="Ewe"/>
    <s v="Hayi"/>
    <s v="Ewe"/>
    <s v="Ewe"/>
    <s v="Hayi"/>
    <m/>
    <m/>
    <m/>
    <m/>
    <m/>
    <m/>
    <m/>
    <s v="Hayi"/>
    <s v="Ewe"/>
    <s v="Hayi"/>
    <s v="Hayi"/>
    <s v="Hayi"/>
    <s v="Hayi"/>
    <s v="Hayi"/>
    <m/>
    <s v="Isamente"/>
    <m/>
    <m/>
    <m/>
    <s v="intsimbi / iZinc"/>
    <m/>
    <m/>
    <m/>
    <s v="uMphenduli / uMthathi-nxaxheba"/>
    <m/>
    <s v="uMphenduli / uMthathi-nxaxheba"/>
    <m/>
    <s v="uMphenduli / uMthathi-nxaxheba"/>
    <m/>
    <s v="Ewe"/>
    <m/>
    <s v="Qhubeka"/>
    <m/>
    <s v="Ewe"/>
    <m/>
    <m/>
    <m/>
    <s v="Kakhulu"/>
    <s v="Kakhulu"/>
    <s v="Ngandlel' ithile"/>
    <s v="Unchecked"/>
    <s v="Unchecked"/>
    <s v="Unchecked"/>
    <s v="Unchecked"/>
    <s v="Unchecked"/>
    <s v="Unchecked"/>
    <s v="Checked"/>
    <s v="Checked"/>
    <s v="Checked"/>
    <s v="Checked"/>
    <s v="Checked"/>
    <s v="Unchecked"/>
    <m/>
    <s v="United States of America"/>
    <m/>
    <s v="Mncedisi wophando nceda ucofe apha"/>
    <s v="Unverified"/>
  </r>
  <r>
    <n v="9"/>
    <m/>
    <m/>
    <d v="2022-06-14T00:00:00"/>
    <d v="1899-12-30T10:17:00"/>
    <s v="asemahle"/>
    <s v="isiXhosa"/>
    <m/>
    <s v="Hayi"/>
    <m/>
    <m/>
    <m/>
    <m/>
    <s v="Mnyama"/>
    <m/>
    <m/>
    <m/>
    <m/>
    <s v="Ewe"/>
    <m/>
    <m/>
    <m/>
    <s v="Awutshatanga"/>
    <m/>
    <m/>
    <x v="0"/>
    <x v="3"/>
    <x v="0"/>
    <x v="1"/>
    <m/>
    <s v="Ngaphantsi kwe-R1000"/>
    <m/>
    <s v="Zange"/>
    <m/>
    <m/>
    <m/>
    <s v="Hayi"/>
    <m/>
    <m/>
    <m/>
    <s v="Hayi"/>
    <m/>
    <s v="Hayi"/>
    <m/>
    <s v="Hayi"/>
    <m/>
    <s v="Andiyaz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7"/>
    <s v="Female/ Ibhinqa"/>
    <n v="7"/>
    <s v="Male/ Indoda"/>
    <n v="3"/>
    <s v="Male/ Indoda"/>
    <n v="1"/>
    <s v="Female/ Ibhinqa"/>
    <n v="37"/>
    <s v="Female/ Ibhinqa"/>
    <n v="28"/>
    <s v="Male/ Indoda"/>
    <n v="26"/>
    <s v="Female/ Ibhinqa"/>
    <n v="1"/>
    <m/>
    <m/>
    <m/>
    <m/>
    <m/>
    <m/>
    <m/>
    <m/>
    <m/>
    <m/>
    <m/>
    <m/>
    <m/>
    <m/>
    <m/>
    <m/>
    <s v="There are children between the age of 6 and 13 living in this HH"/>
    <m/>
    <s v="Amabanga aphezulu"/>
    <m/>
    <m/>
    <m/>
    <s v="Amabanga aphezulu"/>
    <m/>
    <m/>
    <m/>
    <s v="Ewe"/>
    <m/>
    <m/>
    <m/>
    <m/>
    <m/>
    <s v="Hayi"/>
    <m/>
    <m/>
    <m/>
    <s v="Ifakwe ngombhobho kwindawo yokuhlala/indlu"/>
    <m/>
    <m/>
    <m/>
    <m/>
    <m/>
    <n v="1"/>
    <m/>
    <s v="Gungxulela kumbhobho wogutyulo"/>
    <m/>
    <s v="Umbane ovela kwii-mains"/>
    <m/>
    <m/>
    <m/>
    <s v="Endlini"/>
    <m/>
    <m/>
    <m/>
    <s v="Hayi"/>
    <m/>
    <s v="Hayi"/>
    <m/>
    <m/>
    <m/>
    <m/>
    <m/>
    <m/>
    <m/>
    <m/>
    <m/>
    <s v="Hayi"/>
    <s v="Ewe"/>
    <s v="Hayi"/>
    <s v="Hayi"/>
    <s v="Ewe"/>
    <s v="Hayi"/>
    <s v="Ewe"/>
    <s v="Ewe"/>
    <s v="Ewe"/>
    <m/>
    <m/>
    <m/>
    <m/>
    <m/>
    <m/>
    <m/>
    <s v="Hayi"/>
    <s v="Ewe"/>
    <s v="Hayi"/>
    <s v="Hayi"/>
    <s v="Hayi"/>
    <s v="Ewe"/>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0"/>
    <m/>
    <m/>
    <d v="2022-06-14T00:00:00"/>
    <d v="1899-12-30T10:20:00"/>
    <s v="lwazi"/>
    <s v="English"/>
    <s v="No"/>
    <m/>
    <m/>
    <m/>
    <s v="Black"/>
    <m/>
    <m/>
    <m/>
    <s v="Yes"/>
    <m/>
    <m/>
    <m/>
    <m/>
    <m/>
    <s v="Single"/>
    <m/>
    <m/>
    <m/>
    <x v="2"/>
    <x v="0"/>
    <x v="2"/>
    <x v="0"/>
    <s v="Under R1000"/>
    <m/>
    <s v="Yes, less than 2 years ago"/>
    <m/>
    <s v="ec Philani NU 1 Clinic"/>
    <m/>
    <s v="Yes, less than 2 years ago"/>
    <m/>
    <s v="ec Philani NU 1 Clinic"/>
    <m/>
    <s v="No"/>
    <m/>
    <s v="Yes, more than a year ago"/>
    <m/>
    <s v="Yes"/>
    <m/>
    <s v="No"/>
    <m/>
    <s v="Unchecked"/>
    <s v="Unchecked"/>
    <s v="Unchecked"/>
    <s v="Unchecked"/>
    <s v="Unchecked"/>
    <s v="Checked"/>
    <s v="Unchecked"/>
    <s v="Unchecked"/>
    <s v="Checked"/>
    <s v="Unchecked"/>
    <s v="Unchecked"/>
    <s v="Unchecked"/>
    <s v="Unchecked"/>
    <s v="Unchecked"/>
    <s v="Unchecked"/>
    <s v="Unchecked"/>
    <s v="Unchecked"/>
    <s v="Unchecked"/>
    <s v="Exposure to dust"/>
    <m/>
    <s v="Unchecked"/>
    <s v="Unchecked"/>
    <s v="Unchecked"/>
    <s v="Checked"/>
    <s v="Unchecked"/>
    <s v="Unchecked"/>
    <s v="Unchecked"/>
    <s v="Unchecked"/>
    <s v="Unchecked"/>
    <s v="Unchecked"/>
    <s v="Unchecked"/>
    <s v="Unchecked"/>
    <s v="Unchecked"/>
    <s v="Unchecked"/>
    <m/>
    <m/>
    <s v="Unchecked"/>
    <s v="Unchecked"/>
    <s v="Unchecked"/>
    <s v="Unchecked"/>
    <s v="Checked"/>
    <s v="Unchecked"/>
    <s v="Un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Male/ Indoda"/>
    <n v="9"/>
    <s v="Male/ Indoda"/>
    <n v="17"/>
    <s v="Male/ Indoda"/>
    <n v="26"/>
    <s v="Male/ Indoda"/>
    <n v="17"/>
    <m/>
    <m/>
    <m/>
    <m/>
    <m/>
    <m/>
    <m/>
    <m/>
    <m/>
    <m/>
    <m/>
    <m/>
    <m/>
    <m/>
    <m/>
    <m/>
    <m/>
    <m/>
    <m/>
    <m/>
    <m/>
    <m/>
    <s v="There are children between the age of 6 and 13 living in this HH"/>
    <s v="Some primary"/>
    <m/>
    <s v="Grade 4"/>
    <m/>
    <s v="Some secondary"/>
    <m/>
    <m/>
    <m/>
    <s v="Yes"/>
    <m/>
    <m/>
    <m/>
    <m/>
    <m/>
    <s v="No"/>
    <m/>
    <m/>
    <m/>
    <s v="Piped into dwelling/house"/>
    <m/>
    <m/>
    <m/>
    <m/>
    <m/>
    <n v="2"/>
    <m/>
    <s v="Flush to piped sewer system"/>
    <m/>
    <s v="Electricity from mains"/>
    <m/>
    <m/>
    <m/>
    <s v="In the house"/>
    <m/>
    <m/>
    <m/>
    <s v="Yes"/>
    <m/>
    <s v="Yes"/>
    <m/>
    <s v="Yes"/>
    <s v="Yes"/>
    <s v="No"/>
    <s v="No"/>
    <s v="Yes"/>
    <s v="No"/>
    <s v="Yes"/>
    <s v="Yes"/>
    <s v="No"/>
    <m/>
    <m/>
    <m/>
    <m/>
    <m/>
    <m/>
    <m/>
    <m/>
    <m/>
    <s v="Yes"/>
    <s v="Yes"/>
    <s v="No"/>
    <s v="No"/>
    <s v="Yes"/>
    <s v="No"/>
    <s v="No"/>
    <m/>
    <m/>
    <m/>
    <m/>
    <m/>
    <m/>
    <m/>
    <s v="Cemen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1"/>
    <m/>
    <m/>
    <d v="2022-06-14T00:00:00"/>
    <d v="1899-12-30T10:26:00"/>
    <s v="zola"/>
    <s v="English"/>
    <s v="Yes"/>
    <m/>
    <s v="More than 6 months ago"/>
    <m/>
    <s v="Black"/>
    <m/>
    <m/>
    <m/>
    <s v="Yes"/>
    <m/>
    <m/>
    <m/>
    <m/>
    <m/>
    <s v="Married / civil union"/>
    <m/>
    <s v="Yes"/>
    <m/>
    <x v="3"/>
    <x v="0"/>
    <x v="2"/>
    <x v="0"/>
    <s v="R2501 - R5000"/>
    <m/>
    <s v="Never"/>
    <m/>
    <m/>
    <m/>
    <s v="Never"/>
    <m/>
    <m/>
    <m/>
    <s v="No"/>
    <m/>
    <s v="Yes, more than a year ago"/>
    <m/>
    <s v="No"/>
    <m/>
    <s v="No"/>
    <m/>
    <s v="Unchecked"/>
    <s v="Unchecked"/>
    <s v="Unchecked"/>
    <s v="Unchecked"/>
    <s v="Unchecked"/>
    <s v="Unchecked"/>
    <s v="Unchecked"/>
    <s v="Unchecked"/>
    <s v="Checked"/>
    <s v="Unchecked"/>
    <s v="Unchecked"/>
    <s v="Unchecked"/>
    <s v="Unchecked"/>
    <s v="Unchecked"/>
    <s v="Unchecked"/>
    <s v="Unchecked"/>
    <s v="Unchecked"/>
    <s v="Unchecked"/>
    <s v="Germ"/>
    <m/>
    <s v="Unchecked"/>
    <s v="Unchecked"/>
    <s v="Unchecked"/>
    <s v="Checked"/>
    <s v="Un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Yes"/>
    <m/>
    <n v="3"/>
    <s v="Female/ Ibhinqa"/>
    <n v="34"/>
    <s v="Male/ Indoda"/>
    <n v="9"/>
    <s v="Female/ Ibhinqa"/>
    <n v="1"/>
    <m/>
    <m/>
    <m/>
    <m/>
    <m/>
    <m/>
    <m/>
    <m/>
    <m/>
    <m/>
    <m/>
    <m/>
    <m/>
    <m/>
    <m/>
    <m/>
    <m/>
    <m/>
    <m/>
    <m/>
    <m/>
    <m/>
    <m/>
    <m/>
    <s v="There are children between the age of 6 and 13 living in this HH"/>
    <s v="Completed secondary"/>
    <m/>
    <m/>
    <m/>
    <s v="Some secondary"/>
    <m/>
    <m/>
    <m/>
    <s v="Yes"/>
    <m/>
    <m/>
    <m/>
    <m/>
    <m/>
    <s v="No"/>
    <m/>
    <m/>
    <m/>
    <s v="Piped into dwelling/house"/>
    <m/>
    <m/>
    <m/>
    <m/>
    <m/>
    <n v="2"/>
    <m/>
    <s v="Flush to piped sewer system"/>
    <m/>
    <s v="Electricity from mains"/>
    <m/>
    <m/>
    <m/>
    <s v="In the house"/>
    <m/>
    <m/>
    <m/>
    <s v="No"/>
    <m/>
    <s v="Yes"/>
    <m/>
    <s v="Yes"/>
    <s v="Yes"/>
    <s v="No"/>
    <s v="No"/>
    <s v="Yes"/>
    <s v="No"/>
    <s v="Yes"/>
    <s v="Yes"/>
    <s v="Yes"/>
    <m/>
    <m/>
    <m/>
    <m/>
    <m/>
    <m/>
    <m/>
    <m/>
    <m/>
    <s v="No"/>
    <s v="Yes"/>
    <s v="No"/>
    <s v="No"/>
    <s v="No"/>
    <s v="Yes"/>
    <s v="No"/>
    <m/>
    <m/>
    <m/>
    <m/>
    <m/>
    <m/>
    <m/>
    <s v="Ceramic tiles"/>
    <m/>
    <m/>
    <m/>
    <s v="Asbestos"/>
    <m/>
    <m/>
    <m/>
    <s v="Respondent/Participant and Spouse/partner jointly"/>
    <m/>
    <s v="Respondent/Participant and Spouse/partner jointly"/>
    <m/>
    <s v="Respondent/Participant and Spouse/partner jointly"/>
    <m/>
    <s v="Yes"/>
    <m/>
    <s v="Proceed"/>
    <m/>
    <s v="Yes"/>
    <m/>
    <s v="Somewhat"/>
    <s v="A lot"/>
    <s v="A lot"/>
    <m/>
    <m/>
    <m/>
    <s v="Checked"/>
    <s v="Checked"/>
    <s v="Checked"/>
    <s v="Checked"/>
    <s v="Checked"/>
    <s v="Unchecked"/>
    <s v="Unchecked"/>
    <s v="Unchecked"/>
    <s v="Unchecked"/>
    <s v="Unchecked"/>
    <s v="Unchecked"/>
    <s v="Unchecked"/>
    <s v="United States of America"/>
    <m/>
    <s v="Research Assistant please click here"/>
    <m/>
    <s v="Unverified"/>
  </r>
  <r>
    <n v="12"/>
    <m/>
    <m/>
    <d v="2022-06-14T00:00:00"/>
    <d v="1899-12-30T10:30:00"/>
    <s v="mihlem"/>
    <s v="isiXhosa"/>
    <m/>
    <s v="Hayi"/>
    <m/>
    <m/>
    <m/>
    <m/>
    <s v="Mnyama"/>
    <m/>
    <m/>
    <m/>
    <m/>
    <s v="Ewe"/>
    <m/>
    <m/>
    <m/>
    <s v="Awutshatanga"/>
    <m/>
    <m/>
    <x v="0"/>
    <x v="2"/>
    <x v="0"/>
    <x v="3"/>
    <m/>
    <s v="R2501 - R5000"/>
    <m/>
    <s v="Zange"/>
    <m/>
    <m/>
    <m/>
    <s v="Hayi"/>
    <m/>
    <m/>
    <m/>
    <s v="Hayi"/>
    <m/>
    <s v="Ewe, kulo nyaka uphelileyo, kodwa ngaphezu kweenyanga ezi-6 ezidlulileyo"/>
    <m/>
    <s v="Hayi"/>
    <m/>
    <s v="Andiyaz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Unchecked"/>
    <s v="Unchecked"/>
    <s v="Unchecked"/>
    <s v="Unchecked"/>
    <s v="Unchecked"/>
    <s v="Unchecked"/>
    <s v="Unchecked"/>
    <s v="Unchecked"/>
    <m/>
    <m/>
    <m/>
    <s v="Andiyazi"/>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3"/>
    <s v="Male/ Indoda"/>
    <n v="84"/>
    <s v="Male/ Indoda"/>
    <n v="15"/>
    <s v="Female/ Ibhinqa"/>
    <n v="3"/>
    <m/>
    <m/>
    <m/>
    <m/>
    <m/>
    <m/>
    <m/>
    <m/>
    <m/>
    <m/>
    <m/>
    <m/>
    <m/>
    <m/>
    <m/>
    <m/>
    <m/>
    <m/>
    <m/>
    <m/>
    <m/>
    <m/>
    <m/>
    <m/>
    <s v="There are children between the age of 6 and 13 living in this HH"/>
    <m/>
    <s v="Ndigqibe amabanga aphantsi"/>
    <m/>
    <m/>
    <m/>
    <s v="Imfundo enomsila"/>
    <m/>
    <m/>
    <m/>
    <s v="Ewe"/>
    <m/>
    <m/>
    <m/>
    <m/>
    <m/>
    <s v="Hayi"/>
    <m/>
    <m/>
    <m/>
    <s v="Ifakwe ngombhobho kwindawo yokuhlala/indlu"/>
    <m/>
    <m/>
    <m/>
    <m/>
    <m/>
    <n v="1"/>
    <m/>
    <s v="Gungxulela kumbhobho wogutyulo"/>
    <m/>
    <s v="Umbane ovela kwii-mains"/>
    <m/>
    <m/>
    <m/>
    <s v="Endlini"/>
    <m/>
    <m/>
    <m/>
    <s v="Hayi"/>
    <m/>
    <s v="Ewe"/>
    <m/>
    <m/>
    <m/>
    <m/>
    <m/>
    <m/>
    <m/>
    <m/>
    <m/>
    <s v="Ewe"/>
    <s v="Ewe"/>
    <s v="Hayi"/>
    <s v="Ewe"/>
    <s v="Ewe"/>
    <s v="Hayi"/>
    <s v="Ewe"/>
    <s v="Ewe"/>
    <s v="Hayi"/>
    <m/>
    <m/>
    <m/>
    <m/>
    <m/>
    <m/>
    <m/>
    <s v="Hayi"/>
    <s v="Ewe"/>
    <s v="Ewe"/>
    <s v="Ewe"/>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3"/>
    <m/>
    <m/>
    <d v="2022-06-15T00:00:00"/>
    <d v="1899-12-30T13:10:00"/>
    <s v="siyanda"/>
    <s v="isiXhosa"/>
    <m/>
    <s v="Hayi"/>
    <m/>
    <m/>
    <m/>
    <m/>
    <s v="Mnyama"/>
    <m/>
    <m/>
    <m/>
    <m/>
    <s v="Ewe"/>
    <m/>
    <m/>
    <m/>
    <s v="Utshatile / umanyano lwasekuhlaleni"/>
    <m/>
    <s v="Hayi"/>
    <x v="0"/>
    <x v="2"/>
    <x v="0"/>
    <x v="1"/>
    <m/>
    <s v="Ngaphantsi kwe-R1000"/>
    <m/>
    <s v="Zange"/>
    <m/>
    <m/>
    <m/>
    <s v="Hayi"/>
    <m/>
    <m/>
    <m/>
    <s v="Hayi"/>
    <m/>
    <s v="Hayi"/>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25"/>
    <m/>
    <m/>
    <m/>
    <m/>
    <m/>
    <m/>
    <m/>
    <m/>
    <m/>
    <m/>
    <m/>
    <m/>
    <m/>
    <m/>
    <m/>
    <m/>
    <m/>
    <m/>
    <m/>
    <m/>
    <m/>
    <m/>
    <m/>
    <m/>
    <m/>
    <m/>
    <m/>
    <m/>
    <s v="There are NO children between the age of 6 and 13 living in this HH"/>
    <m/>
    <s v="Amabanga aphezulu"/>
    <m/>
    <m/>
    <m/>
    <s v="Amabanga aphezulu"/>
    <m/>
    <m/>
    <m/>
    <m/>
    <m/>
    <m/>
    <m/>
    <m/>
    <m/>
    <s v="Hayi"/>
    <m/>
    <m/>
    <m/>
    <s v="Impompo kawonke-wonke/yoluntu"/>
    <m/>
    <m/>
    <m/>
    <s v="Kwindawo yokuhlala"/>
    <m/>
    <n v="10"/>
    <m/>
    <s v="Gungxulela kumbhobho wogutyulo"/>
    <m/>
    <s v="Umbane ovela kwii-mains"/>
    <m/>
    <m/>
    <m/>
    <s v="Endlini"/>
    <m/>
    <m/>
    <m/>
    <s v="Hayi"/>
    <m/>
    <s v="Ewe"/>
    <m/>
    <m/>
    <m/>
    <m/>
    <m/>
    <m/>
    <m/>
    <m/>
    <m/>
    <s v="Ewe"/>
    <s v="Ewe"/>
    <s v="Hayi"/>
    <s v="Hayi"/>
    <s v="Ewe"/>
    <s v="Hayi"/>
    <s v="Hayi"/>
    <s v="Ewe"/>
    <s v="Hayi"/>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4"/>
    <m/>
    <m/>
    <d v="2022-06-14T00:00:00"/>
    <d v="1899-12-30T10:34:00"/>
    <s v="zimbini"/>
    <s v="English"/>
    <s v="No"/>
    <m/>
    <m/>
    <m/>
    <s v="Black"/>
    <m/>
    <m/>
    <m/>
    <s v="Yes"/>
    <m/>
    <m/>
    <m/>
    <m/>
    <m/>
    <s v="Single"/>
    <m/>
    <m/>
    <m/>
    <x v="1"/>
    <x v="0"/>
    <x v="2"/>
    <x v="0"/>
    <s v="Under R1000"/>
    <m/>
    <s v="Never"/>
    <m/>
    <m/>
    <m/>
    <s v="Never"/>
    <m/>
    <m/>
    <m/>
    <s v="No"/>
    <m/>
    <s v="Yes, more than a year ago"/>
    <m/>
    <s v="Yes"/>
    <m/>
    <s v="Yes"/>
    <m/>
    <s v="Unchecked"/>
    <s v="Checked"/>
    <s v="Unchecked"/>
    <s v="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7"/>
    <s v="Male/ Indoda"/>
    <n v="18"/>
    <s v="Male/ Indoda"/>
    <n v="17"/>
    <s v="Female/ Ibhinqa"/>
    <n v="31"/>
    <s v="Female/ Ibhinqa"/>
    <n v="24"/>
    <s v="Female/ Ibhinqa"/>
    <n v="15"/>
    <s v="Female/ Ibhinqa"/>
    <n v="12"/>
    <s v="Female/ Ibhinqa"/>
    <n v="7"/>
    <m/>
    <m/>
    <m/>
    <m/>
    <m/>
    <m/>
    <m/>
    <m/>
    <m/>
    <m/>
    <m/>
    <m/>
    <m/>
    <m/>
    <m/>
    <m/>
    <s v="There are children between the age of 6 and 13 living in this HH"/>
    <s v="Tertiary or post-secondary certification"/>
    <m/>
    <m/>
    <m/>
    <s v="Tertiary or post-secondary certification"/>
    <m/>
    <m/>
    <m/>
    <s v="Yes"/>
    <m/>
    <m/>
    <m/>
    <m/>
    <m/>
    <s v="No"/>
    <m/>
    <m/>
    <m/>
    <s v="Piped to yard/plot"/>
    <m/>
    <m/>
    <m/>
    <m/>
    <m/>
    <n v="1"/>
    <m/>
    <s v="Flush to piped sewer system"/>
    <m/>
    <s v="Electricity from mains"/>
    <m/>
    <m/>
    <m/>
    <s v="In the house"/>
    <m/>
    <m/>
    <m/>
    <s v="Yes"/>
    <m/>
    <s v="Yes"/>
    <m/>
    <s v="No"/>
    <s v="Yes"/>
    <s v="No"/>
    <s v="Yes"/>
    <s v="Yes"/>
    <s v="No"/>
    <s v="Yes"/>
    <s v="Yes"/>
    <s v="No"/>
    <m/>
    <m/>
    <m/>
    <m/>
    <m/>
    <m/>
    <m/>
    <m/>
    <m/>
    <s v="No"/>
    <s v="Yes"/>
    <s v="No"/>
    <s v="No"/>
    <s v="No"/>
    <s v="No"/>
    <s v="No"/>
    <m/>
    <m/>
    <m/>
    <m/>
    <m/>
    <m/>
    <m/>
    <s v="Vinyl/asphalt strips"/>
    <m/>
    <m/>
    <m/>
    <s v="Asbestos"/>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United States of America"/>
    <m/>
    <s v="Research Assistant please click here"/>
    <m/>
    <s v="Unverified"/>
  </r>
  <r>
    <n v="15"/>
    <m/>
    <m/>
    <d v="2022-06-14T00:00:00"/>
    <d v="1899-12-30T11:05:00"/>
    <s v="ntombizodwa"/>
    <s v="isiXhosa"/>
    <m/>
    <s v="Hayi"/>
    <m/>
    <m/>
    <m/>
    <m/>
    <s v="Mnyama"/>
    <m/>
    <m/>
    <m/>
    <m/>
    <s v="Ewe"/>
    <m/>
    <m/>
    <m/>
    <s v="Uqhawulo mtshato"/>
    <m/>
    <m/>
    <x v="0"/>
    <x v="3"/>
    <x v="0"/>
    <x v="1"/>
    <m/>
    <s v="R1000 - R2500"/>
    <m/>
    <s v="Zange"/>
    <m/>
    <m/>
    <m/>
    <s v="Hayi"/>
    <m/>
    <m/>
    <m/>
    <s v="Hayi"/>
    <m/>
    <s v="Hayi"/>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Checked"/>
    <s v="Unchecked"/>
    <s v="Checked"/>
    <s v="Unchecked"/>
    <s v="Checked"/>
    <m/>
    <s v="Ubanomsindo"/>
    <m/>
    <s v="Hayi"/>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m/>
    <m/>
    <s v="Amabanga aphezulu"/>
    <m/>
    <m/>
    <m/>
    <s v="Amabanga aphezulu"/>
    <m/>
    <m/>
    <m/>
    <m/>
    <m/>
    <m/>
    <m/>
    <m/>
    <m/>
    <s v="Hayi"/>
    <m/>
    <m/>
    <m/>
    <s v="Ifakwe ngombhobho kwindawo yokuhlala/indlu"/>
    <m/>
    <m/>
    <m/>
    <m/>
    <m/>
    <n v="1"/>
    <m/>
    <s v="Gungxulela kumbhobho wogutyulo"/>
    <m/>
    <s v="Umbane ovela kwii-mains"/>
    <m/>
    <m/>
    <m/>
    <s v="Endlini"/>
    <m/>
    <m/>
    <m/>
    <s v="Ewe"/>
    <m/>
    <s v="Ewe"/>
    <m/>
    <m/>
    <m/>
    <m/>
    <m/>
    <m/>
    <m/>
    <m/>
    <m/>
    <s v="Ewe"/>
    <s v="Ewe"/>
    <s v="Hayi"/>
    <s v="Hayi"/>
    <s v="Hayi"/>
    <s v="Hayi"/>
    <s v="Ewe"/>
    <s v="Hayi"/>
    <s v="Ewe"/>
    <m/>
    <m/>
    <m/>
    <m/>
    <m/>
    <m/>
    <m/>
    <s v="Ewe"/>
    <s v="Ewe"/>
    <s v="Hayi"/>
    <s v="Hayi"/>
    <s v="Hayi"/>
    <s v="Hayi"/>
    <s v="Hayi"/>
    <m/>
    <s v="Ikhaphethi"/>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6"/>
    <m/>
    <m/>
    <d v="2022-06-14T00:00:00"/>
    <d v="1899-12-30T10:50:00"/>
    <s v="zola"/>
    <s v="English"/>
    <s v="No"/>
    <m/>
    <m/>
    <m/>
    <s v="Black"/>
    <m/>
    <m/>
    <m/>
    <s v="No"/>
    <s v="Other"/>
    <s v="Malawi"/>
    <m/>
    <m/>
    <m/>
    <s v="Single"/>
    <m/>
    <m/>
    <m/>
    <x v="2"/>
    <x v="0"/>
    <x v="1"/>
    <x v="0"/>
    <s v="R2501 - R5000"/>
    <m/>
    <s v="Never"/>
    <m/>
    <m/>
    <m/>
    <s v="Never"/>
    <m/>
    <m/>
    <m/>
    <s v="No"/>
    <m/>
    <s v="Yes, more than a year ago"/>
    <m/>
    <s v="No"/>
    <m/>
    <s v="No"/>
    <m/>
    <s v="Checked"/>
    <s v="Unchecked"/>
    <s v="Unchecked"/>
    <s v="Unchecked"/>
    <s v="Unchecked"/>
    <s v="Un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No education/did not attend primary school"/>
    <m/>
    <m/>
    <m/>
    <m/>
    <m/>
    <m/>
    <m/>
    <m/>
    <m/>
    <s v="No"/>
    <m/>
    <m/>
    <m/>
    <s v="Piped to yard/plot"/>
    <m/>
    <m/>
    <m/>
    <m/>
    <m/>
    <n v="5"/>
    <m/>
    <s v="Flush to piped sewer system"/>
    <m/>
    <s v="Electricity from mains"/>
    <m/>
    <m/>
    <m/>
    <s v="In the house"/>
    <m/>
    <m/>
    <m/>
    <s v="No"/>
    <m/>
    <s v="Yes"/>
    <m/>
    <s v="Yes"/>
    <s v="No"/>
    <s v="No"/>
    <s v="No"/>
    <s v="Yes"/>
    <s v="No"/>
    <s v="Yes"/>
    <s v="Yes"/>
    <s v="No"/>
    <m/>
    <m/>
    <m/>
    <m/>
    <m/>
    <m/>
    <m/>
    <m/>
    <m/>
    <s v="No"/>
    <s v="Yes"/>
    <s v="No"/>
    <s v="No"/>
    <s v="No"/>
    <s v="No"/>
    <s v="No"/>
    <m/>
    <m/>
    <m/>
    <m/>
    <m/>
    <m/>
    <m/>
    <s v="Wood planks"/>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7"/>
    <m/>
    <m/>
    <d v="2022-06-14T00:00:00"/>
    <d v="1899-12-30T10:53:00"/>
    <s v="siyanda"/>
    <s v="isiXhosa"/>
    <m/>
    <s v="Hayi"/>
    <m/>
    <m/>
    <m/>
    <m/>
    <s v="Mnyama"/>
    <m/>
    <m/>
    <m/>
    <m/>
    <s v="Ewe"/>
    <m/>
    <m/>
    <m/>
    <s v="Iqabane elizinzileyo"/>
    <m/>
    <s v="Ewe"/>
    <x v="0"/>
    <x v="2"/>
    <x v="0"/>
    <x v="1"/>
    <m/>
    <s v="Ngaphantsi kwe-R1000"/>
    <m/>
    <s v="Ewe - Ngaphezulu kweminyaka emibini eyadlulayo"/>
    <s v="Other"/>
    <s v="Day Clinic "/>
    <m/>
    <s v="Hayi"/>
    <m/>
    <m/>
    <m/>
    <s v="Hayi"/>
    <m/>
    <s v="Ewe, ngaphezu konyaka odlulileyo"/>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30"/>
    <m/>
    <m/>
    <m/>
    <m/>
    <m/>
    <m/>
    <m/>
    <m/>
    <m/>
    <m/>
    <m/>
    <m/>
    <m/>
    <m/>
    <m/>
    <m/>
    <m/>
    <m/>
    <m/>
    <m/>
    <m/>
    <m/>
    <m/>
    <m/>
    <m/>
    <m/>
    <m/>
    <m/>
    <s v="There are NO children between the age of 6 and 13 living in this HH"/>
    <m/>
    <s v="Amabanga aphezulu"/>
    <m/>
    <m/>
    <m/>
    <s v="Amabanga aphezulu"/>
    <m/>
    <m/>
    <m/>
    <m/>
    <m/>
    <m/>
    <m/>
    <m/>
    <m/>
    <s v="Hayi"/>
    <m/>
    <m/>
    <m/>
    <s v="Impompo kawonke-wonke/yoluntu"/>
    <m/>
    <m/>
    <m/>
    <s v="Kwindawo yokuhlala"/>
    <m/>
    <n v="10"/>
    <m/>
    <s v="Gungxulela kwitanki logutyula"/>
    <m/>
    <s v="Umbane ovela kwii-mains"/>
    <m/>
    <m/>
    <m/>
    <s v="Endlini"/>
    <m/>
    <m/>
    <m/>
    <s v="Hayi"/>
    <m/>
    <s v="Hayi"/>
    <m/>
    <m/>
    <m/>
    <m/>
    <m/>
    <m/>
    <m/>
    <m/>
    <m/>
    <s v="Hayi"/>
    <s v="Ewe"/>
    <s v="Ewe"/>
    <s v="Hayi"/>
    <s v="Hayi"/>
    <s v="Hayi"/>
    <s v="Hayi"/>
    <s v="Hayi"/>
    <s v="Hayi"/>
    <m/>
    <m/>
    <m/>
    <m/>
    <m/>
    <m/>
    <m/>
    <s v="Hayi"/>
    <s v="Ewe"/>
    <s v="Hayi"/>
    <s v="Hayi"/>
    <s v="Hayi"/>
    <s v="Hayi"/>
    <s v="Hayi"/>
    <m/>
    <s v="Umhlaba/isant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8"/>
    <m/>
    <m/>
    <d v="2022-06-14T00:00:00"/>
    <d v="1899-12-30T11:34:00"/>
    <s v="nosibusiso"/>
    <s v="isiXhosa"/>
    <m/>
    <s v="Hayi"/>
    <m/>
    <m/>
    <m/>
    <m/>
    <s v="Mnyama"/>
    <m/>
    <m/>
    <m/>
    <m/>
    <s v="Ewe"/>
    <m/>
    <m/>
    <m/>
    <s v="Iqabane elizinzileyo"/>
    <m/>
    <s v="Ewe"/>
    <x v="0"/>
    <x v="2"/>
    <x v="0"/>
    <x v="1"/>
    <m/>
    <s v="R2501 - R5000"/>
    <m/>
    <s v="Zange"/>
    <m/>
    <m/>
    <m/>
    <s v="Ewe, ngaphezu kweminyaka emi-2 eyadlulayo"/>
    <s v="ec Philani NU 1 Clinic"/>
    <m/>
    <m/>
    <s v="Ewe"/>
    <m/>
    <s v="Ewe, ngaphantsi kweenyanga ezi-6 ezidlulileyo"/>
    <m/>
    <s v="Hayi"/>
    <m/>
    <s v="Hayi"/>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Unchecked"/>
    <s v="Unchecked"/>
    <s v="Un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64"/>
    <m/>
    <m/>
    <m/>
    <m/>
    <m/>
    <m/>
    <m/>
    <m/>
    <m/>
    <m/>
    <m/>
    <m/>
    <m/>
    <m/>
    <m/>
    <m/>
    <m/>
    <m/>
    <m/>
    <m/>
    <m/>
    <m/>
    <m/>
    <m/>
    <m/>
    <m/>
    <m/>
    <m/>
    <s v="There are NO children between the age of 6 and 13 living in this HH"/>
    <m/>
    <s v="Amabanga aphantsi"/>
    <m/>
    <s v="Ibanga lesithandathu"/>
    <m/>
    <s v="Amabanga aphantsi"/>
    <m/>
    <s v="Ibanga lesithandathu"/>
    <m/>
    <m/>
    <m/>
    <m/>
    <m/>
    <m/>
    <m/>
    <s v="Ewe"/>
    <m/>
    <n v="1"/>
    <m/>
    <s v="Ifakwe ngombhobho kwindawo yokuhlala/indlu"/>
    <m/>
    <m/>
    <m/>
    <m/>
    <m/>
    <n v="998"/>
    <m/>
    <s v="Ndlu yangasese engagungxulwayo"/>
    <m/>
    <s v="Umbane ovela kwii-mains"/>
    <m/>
    <m/>
    <m/>
    <s v="Endlini"/>
    <m/>
    <m/>
    <m/>
    <s v="Ewe"/>
    <m/>
    <s v="Ewe"/>
    <m/>
    <m/>
    <m/>
    <m/>
    <m/>
    <m/>
    <m/>
    <m/>
    <m/>
    <s v="Hayi"/>
    <s v="Ewe"/>
    <s v="Hayi"/>
    <s v="Hayi"/>
    <s v="Hayi"/>
    <s v="Hayi"/>
    <s v="Ewe"/>
    <s v="Ewe"/>
    <s v="Hayi"/>
    <m/>
    <m/>
    <m/>
    <m/>
    <m/>
    <m/>
    <m/>
    <s v="Ewe"/>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9"/>
    <m/>
    <m/>
    <d v="2022-06-14T00:00:00"/>
    <d v="1899-12-30T11:43:00"/>
    <s v="lona"/>
    <s v="isiXhosa"/>
    <m/>
    <s v="Hayi"/>
    <m/>
    <m/>
    <m/>
    <m/>
    <s v="Mnyama"/>
    <m/>
    <m/>
    <m/>
    <m/>
    <s v="Ewe"/>
    <m/>
    <m/>
    <m/>
    <s v="Umhlolo/Umhlolokazi"/>
    <m/>
    <m/>
    <x v="0"/>
    <x v="2"/>
    <x v="0"/>
    <x v="1"/>
    <m/>
    <s v="R2501 - R5000"/>
    <m/>
    <s v="Zange"/>
    <m/>
    <m/>
    <m/>
    <s v="Ewe, ngaphezu kweminyaka emi-2 eyadlulayo"/>
    <s v="Other"/>
    <s v="Santa hospital "/>
    <m/>
    <s v="Ewe"/>
    <m/>
    <s v="Ewe, ngaphantsi kweenyanga ezi-6 ezidlulileyo"/>
    <m/>
    <s v="Ewe"/>
    <m/>
    <s v="Ewe"/>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11"/>
    <s v="Female/ Ibhinqa"/>
    <n v="64"/>
    <s v="Male/ Indoda"/>
    <n v="56"/>
    <s v="Female/ Ibhinqa"/>
    <n v="53"/>
    <s v="Female/ Ibhinqa"/>
    <n v="48"/>
    <s v="Female/ Ibhinqa"/>
    <n v="45"/>
    <s v="Female/ Ibhinqa"/>
    <n v="43"/>
    <s v="Female/ Ibhinqa"/>
    <n v="27"/>
    <s v="Male/ Indoda"/>
    <n v="19"/>
    <s v="Male/ Indoda"/>
    <n v="12"/>
    <s v="Female/ Ibhinqa"/>
    <n v="10"/>
    <s v="Female/ Ibhinqa"/>
    <n v="8"/>
    <m/>
    <m/>
    <m/>
    <m/>
    <m/>
    <m/>
    <m/>
    <m/>
    <s v="There are children between the age of 6 and 13 living in this HH"/>
    <m/>
    <s v="Andifundanga/ Andiwafundanga amabanga aphantsi"/>
    <m/>
    <m/>
    <m/>
    <s v="Imfundo enomsila"/>
    <m/>
    <m/>
    <m/>
    <s v="Ewe"/>
    <m/>
    <m/>
    <m/>
    <m/>
    <m/>
    <s v="Hayi"/>
    <m/>
    <m/>
    <m/>
    <s v="Ifakwe ngombhobho kwindawo yokuhlala/indlu"/>
    <m/>
    <m/>
    <m/>
    <m/>
    <m/>
    <n v="1"/>
    <m/>
    <s v="Gungxulela kumbhobho wogutyulo"/>
    <m/>
    <s v="Umbane ovela kwii-mains"/>
    <m/>
    <m/>
    <m/>
    <s v="Endlini"/>
    <m/>
    <m/>
    <m/>
    <s v="Ewe"/>
    <m/>
    <s v="Ewe"/>
    <m/>
    <m/>
    <m/>
    <m/>
    <m/>
    <m/>
    <m/>
    <m/>
    <m/>
    <s v="Ewe"/>
    <s v="Ewe"/>
    <s v="Hayi"/>
    <s v="Ewe"/>
    <s v="Ewe"/>
    <s v="Ewe"/>
    <s v="Ewe"/>
    <s v="Ewe"/>
    <s v="Ewe"/>
    <m/>
    <m/>
    <m/>
    <m/>
    <m/>
    <m/>
    <m/>
    <s v="Ewe"/>
    <s v="Ewe"/>
    <s v="Hayi"/>
    <s v="Hayi"/>
    <s v="Hayi"/>
    <s v="Ewe"/>
    <s v="Hayi"/>
    <m/>
    <s v="Iithayile zeCeramic"/>
    <m/>
    <m/>
    <m/>
    <s v="intsimbi / iZinc"/>
    <m/>
    <m/>
    <m/>
    <s v="Omnye umntu"/>
    <m/>
    <s v="Omnye umntu"/>
    <m/>
    <s v="Omnye umntu"/>
    <m/>
    <s v="Hayi"/>
    <m/>
    <m/>
    <m/>
    <m/>
    <m/>
    <m/>
    <m/>
    <m/>
    <m/>
    <m/>
    <s v="Unchecked"/>
    <s v="Unchecked"/>
    <s v="Unchecked"/>
    <s v="Unchecked"/>
    <s v="Unchecked"/>
    <s v="Unchecked"/>
    <s v="Unchecked"/>
    <s v="Unchecked"/>
    <s v="Unchecked"/>
    <s v="Unchecked"/>
    <s v="Unchecked"/>
    <s v="Unchecked"/>
    <m/>
    <m/>
    <m/>
    <m/>
    <s v="Unverified"/>
  </r>
  <r>
    <n v="20"/>
    <m/>
    <m/>
    <d v="2022-06-14T00:00:00"/>
    <d v="1899-12-30T11:33:00"/>
    <s v="zimkhitha"/>
    <s v="English"/>
    <s v="No"/>
    <m/>
    <m/>
    <m/>
    <s v="Black"/>
    <m/>
    <m/>
    <m/>
    <s v="Yes"/>
    <m/>
    <m/>
    <m/>
    <m/>
    <m/>
    <s v="Single"/>
    <m/>
    <m/>
    <m/>
    <x v="2"/>
    <x v="0"/>
    <x v="3"/>
    <x v="0"/>
    <s v="Under R1000"/>
    <m/>
    <s v="Yes, less than 2 years ago"/>
    <m/>
    <s v="ec Philani NU 1 Clinic"/>
    <m/>
    <s v="Yes, more than 2 years ago"/>
    <m/>
    <s v="ec Philani NU 1 Clinic"/>
    <m/>
    <s v="Yes"/>
    <m/>
    <s v="Yes, in the last year, but more than 6 months ago"/>
    <m/>
    <s v="Yes"/>
    <m/>
    <s v="Yes"/>
    <m/>
    <s v="Unchecked"/>
    <s v="Unchecked"/>
    <s v="Unchecked"/>
    <s v="Unchecked"/>
    <s v="Checked"/>
    <s v="Unchecked"/>
    <s v="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1"/>
    <s v="Male/ Indoda"/>
    <n v="26"/>
    <m/>
    <m/>
    <m/>
    <m/>
    <m/>
    <m/>
    <m/>
    <m/>
    <m/>
    <m/>
    <m/>
    <m/>
    <m/>
    <m/>
    <m/>
    <m/>
    <m/>
    <m/>
    <m/>
    <m/>
    <m/>
    <m/>
    <m/>
    <m/>
    <m/>
    <m/>
    <m/>
    <m/>
    <s v="There are NO children between the age of 6 and 13 living in this HH"/>
    <s v="Some secondary"/>
    <m/>
    <m/>
    <m/>
    <s v="Some secondary"/>
    <m/>
    <m/>
    <m/>
    <m/>
    <m/>
    <m/>
    <m/>
    <m/>
    <m/>
    <s v="No"/>
    <m/>
    <m/>
    <m/>
    <s v="Piped to yard/plot"/>
    <m/>
    <m/>
    <m/>
    <m/>
    <m/>
    <n v="1"/>
    <m/>
    <s v="Flush to piped sewer system"/>
    <m/>
    <s v="Paraffin"/>
    <m/>
    <m/>
    <m/>
    <s v="In the house"/>
    <m/>
    <m/>
    <m/>
    <s v="Yes"/>
    <m/>
    <s v="Yes"/>
    <m/>
    <s v="Yes"/>
    <s v="No"/>
    <s v="No"/>
    <s v="No"/>
    <s v="No"/>
    <s v="No"/>
    <s v="No"/>
    <s v="No"/>
    <s v="No"/>
    <m/>
    <m/>
    <m/>
    <m/>
    <m/>
    <m/>
    <m/>
    <m/>
    <m/>
    <s v="Yes"/>
    <s v="No"/>
    <s v="No"/>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1"/>
    <m/>
    <m/>
    <d v="2022-06-14T00:00:00"/>
    <d v="1899-12-30T13:10:00"/>
    <s v="mihlem"/>
    <s v="English"/>
    <s v="No"/>
    <m/>
    <m/>
    <m/>
    <s v="Black"/>
    <m/>
    <m/>
    <m/>
    <s v="Yes"/>
    <m/>
    <m/>
    <m/>
    <m/>
    <m/>
    <s v="Single"/>
    <m/>
    <m/>
    <m/>
    <x v="3"/>
    <x v="0"/>
    <x v="2"/>
    <x v="0"/>
    <s v="Under R1000"/>
    <m/>
    <s v="Never"/>
    <m/>
    <m/>
    <m/>
    <s v="Never"/>
    <m/>
    <m/>
    <m/>
    <s v="No"/>
    <m/>
    <s v="Yes, less than 6 months ago"/>
    <m/>
    <s v="No"/>
    <m/>
    <s v="No"/>
    <m/>
    <s v="Unchecked"/>
    <s v="Checked"/>
    <s v="Unchecked"/>
    <s v="Unchecked"/>
    <s v="Unchecked"/>
    <s v="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Checked"/>
    <s v="Un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3"/>
    <m/>
    <m/>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No"/>
    <m/>
    <s v="No"/>
    <m/>
    <s v="Yes"/>
    <s v="Yes"/>
    <s v="No"/>
    <s v="No"/>
    <s v="Yes"/>
    <s v="No"/>
    <s v="No"/>
    <s v="Yes"/>
    <s v="Yes"/>
    <m/>
    <m/>
    <m/>
    <m/>
    <m/>
    <m/>
    <m/>
    <m/>
    <m/>
    <s v="No"/>
    <s v="Yes"/>
    <s v="No"/>
    <s v="No"/>
    <s v="No"/>
    <s v="No"/>
    <s v="No"/>
    <m/>
    <m/>
    <m/>
    <m/>
    <m/>
    <m/>
    <m/>
    <s v="Ceramic tiles"/>
    <m/>
    <m/>
    <m/>
    <s v="Tiles"/>
    <m/>
    <m/>
    <m/>
    <s v="Respondent/Participant"/>
    <m/>
    <s v="Respondent/Participant"/>
    <m/>
    <s v="Respondent/Participant"/>
    <m/>
    <s v="Yes"/>
    <m/>
    <s v="Proceed"/>
    <m/>
    <s v="Yes"/>
    <m/>
    <s v="Somewhat"/>
    <s v="A lot"/>
    <s v="A lot"/>
    <m/>
    <m/>
    <m/>
    <s v="Unchecked"/>
    <s v="Checked"/>
    <s v="Checked"/>
    <s v="Unchecked"/>
    <s v="Unchecked"/>
    <s v="Unchecked"/>
    <s v="Unchecked"/>
    <s v="Unchecked"/>
    <s v="Unchecked"/>
    <s v="Unchecked"/>
    <s v="Unchecked"/>
    <s v="Unchecked"/>
    <s v="Jamaica"/>
    <m/>
    <s v="Research Assistant please click here"/>
    <m/>
    <s v="Unverified"/>
  </r>
  <r>
    <n v="22"/>
    <m/>
    <m/>
    <d v="2022-06-14T00:00:00"/>
    <d v="1899-12-30T12:04:00"/>
    <s v="zukisani"/>
    <s v="English"/>
    <s v="No"/>
    <m/>
    <m/>
    <m/>
    <s v="Black"/>
    <m/>
    <m/>
    <m/>
    <s v="Yes"/>
    <m/>
    <m/>
    <m/>
    <m/>
    <m/>
    <s v="Single"/>
    <m/>
    <m/>
    <m/>
    <x v="2"/>
    <x v="0"/>
    <x v="4"/>
    <x v="0"/>
    <s v="R1000 - R2500"/>
    <m/>
    <s v="Never"/>
    <m/>
    <m/>
    <m/>
    <s v="Never"/>
    <m/>
    <m/>
    <m/>
    <s v="No"/>
    <m/>
    <s v="Yes, less than 6 months ago"/>
    <m/>
    <s v="No"/>
    <m/>
    <s v="I don't know"/>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33"/>
    <m/>
    <m/>
    <m/>
    <m/>
    <m/>
    <m/>
    <m/>
    <m/>
    <m/>
    <m/>
    <m/>
    <m/>
    <m/>
    <m/>
    <m/>
    <m/>
    <m/>
    <m/>
    <m/>
    <m/>
    <m/>
    <m/>
    <m/>
    <m/>
    <m/>
    <m/>
    <m/>
    <m/>
    <s v="There are NO children between the age of 6 and 13 living in this HH"/>
    <s v="Completed primary"/>
    <m/>
    <m/>
    <m/>
    <s v="Some primary"/>
    <m/>
    <s v="Grade 7"/>
    <m/>
    <m/>
    <m/>
    <m/>
    <m/>
    <m/>
    <m/>
    <s v="No"/>
    <m/>
    <m/>
    <m/>
    <s v="Public/communal tap"/>
    <m/>
    <m/>
    <m/>
    <s v="Elsewhere/outside yard"/>
    <m/>
    <n v="60"/>
    <m/>
    <s v="Flush to piped sewer system"/>
    <m/>
    <s v="Electricity from mains"/>
    <m/>
    <m/>
    <m/>
    <s v="In the house"/>
    <m/>
    <m/>
    <m/>
    <s v="No"/>
    <m/>
    <s v="Yes"/>
    <m/>
    <s v="No"/>
    <s v="No"/>
    <s v="No"/>
    <s v="No"/>
    <s v="No"/>
    <s v="No"/>
    <s v="No"/>
    <s v="Yes"/>
    <s v="No"/>
    <m/>
    <m/>
    <m/>
    <m/>
    <m/>
    <m/>
    <m/>
    <m/>
    <m/>
    <s v="No"/>
    <s v="Yes"/>
    <s v="No"/>
    <s v="No"/>
    <s v="No"/>
    <s v="No"/>
    <s v="No"/>
    <m/>
    <m/>
    <m/>
    <m/>
    <m/>
    <m/>
    <m/>
    <s v="Cement"/>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3"/>
    <m/>
    <m/>
    <d v="2022-06-14T00:00:00"/>
    <d v="1899-12-30T12:00:00"/>
    <s v="mihlem"/>
    <s v="isiXhosa"/>
    <m/>
    <s v="Hayi"/>
    <m/>
    <m/>
    <m/>
    <m/>
    <s v="Mnyama"/>
    <m/>
    <m/>
    <m/>
    <m/>
    <s v="Ewe"/>
    <m/>
    <m/>
    <m/>
    <s v="Utshatile / umanyano lwasekuhlaleni"/>
    <m/>
    <s v="Hayi"/>
    <x v="0"/>
    <x v="2"/>
    <x v="0"/>
    <x v="1"/>
    <m/>
    <s v="Ngaphantsi kwe-R1000"/>
    <m/>
    <s v="Zange"/>
    <m/>
    <m/>
    <m/>
    <s v="Hayi"/>
    <m/>
    <m/>
    <m/>
    <s v="Hayi"/>
    <m/>
    <s v="Hayi"/>
    <m/>
    <s v="Hayi"/>
    <m/>
    <s v="Andiyaz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41"/>
    <m/>
    <m/>
    <m/>
    <m/>
    <m/>
    <m/>
    <m/>
    <m/>
    <m/>
    <m/>
    <m/>
    <m/>
    <m/>
    <m/>
    <m/>
    <m/>
    <m/>
    <m/>
    <m/>
    <m/>
    <m/>
    <m/>
    <m/>
    <m/>
    <m/>
    <m/>
    <m/>
    <m/>
    <s v="There are NO children between the age of 6 and 13 living in this HH"/>
    <m/>
    <s v="Amabanga aphantsi"/>
    <m/>
    <s v="Ibanga lokuqala"/>
    <m/>
    <s v="Amabanga aphezulu"/>
    <m/>
    <m/>
    <m/>
    <m/>
    <m/>
    <m/>
    <m/>
    <m/>
    <m/>
    <s v="Hayi"/>
    <m/>
    <m/>
    <m/>
    <s v="Ifakwe ngombhobho kwindawo yokuhlala/indlu"/>
    <m/>
    <m/>
    <m/>
    <m/>
    <m/>
    <n v="1"/>
    <m/>
    <s v="Gungxulela kumbhobho wogutyulo"/>
    <m/>
    <s v="Umbane ovela kwii-mains"/>
    <m/>
    <m/>
    <m/>
    <s v="Endlini"/>
    <m/>
    <m/>
    <m/>
    <s v="Hayi"/>
    <m/>
    <s v="Ewe"/>
    <m/>
    <m/>
    <m/>
    <m/>
    <m/>
    <m/>
    <m/>
    <m/>
    <m/>
    <s v="Ewe"/>
    <s v="Ewe"/>
    <s v="Hayi"/>
    <s v="Hayi"/>
    <s v="Ewe"/>
    <s v="Hayi"/>
    <s v="Hayi"/>
    <s v="Ewe"/>
    <s v="Hayi"/>
    <m/>
    <m/>
    <m/>
    <m/>
    <m/>
    <m/>
    <m/>
    <s v="Ewe"/>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4"/>
    <m/>
    <m/>
    <d v="2022-06-18T00:00:00"/>
    <d v="1899-12-30T10:48:00"/>
    <s v="busisiwe"/>
    <s v="English"/>
    <s v="No"/>
    <m/>
    <m/>
    <m/>
    <s v="Black"/>
    <m/>
    <m/>
    <m/>
    <s v="Yes"/>
    <m/>
    <m/>
    <m/>
    <m/>
    <m/>
    <s v="Single"/>
    <m/>
    <m/>
    <m/>
    <x v="3"/>
    <x v="0"/>
    <x v="2"/>
    <x v="0"/>
    <s v="Under R1000"/>
    <m/>
    <s v="Never"/>
    <m/>
    <m/>
    <m/>
    <s v="Yes, less than 2 years ago"/>
    <m/>
    <s v="ec Philani NU 1 Clinic"/>
    <m/>
    <s v="Yes"/>
    <m/>
    <s v="Yes, less than 6 months ago"/>
    <m/>
    <s v="No"/>
    <m/>
    <s v="Yes"/>
    <m/>
    <s v="Unchecked"/>
    <s v="Unchecked"/>
    <s v="Unchecked"/>
    <s v="Unchecked"/>
    <s v="Unchecked"/>
    <s v="Unchecked"/>
    <s v="Checked"/>
    <s v="Unchecked"/>
    <s v="Checked"/>
    <s v="Unchecked"/>
    <s v="Unchecked"/>
    <s v="Unchecked"/>
    <s v="Unchecked"/>
    <s v="Unchecked"/>
    <s v="Unchecked"/>
    <s v="Unchecked"/>
    <s v="Unchecked"/>
    <s v="Unchecked"/>
    <s v="Hygiene "/>
    <m/>
    <s v="Unchecked"/>
    <s v="Unchecked"/>
    <s v="Unchecked"/>
    <s v="Unchecked"/>
    <s v="Checked"/>
    <s v="Checked"/>
    <s v="Unchecked"/>
    <s v="Unchecked"/>
    <s v="Unchecked"/>
    <s v="Unchecked"/>
    <s v="Unchecked"/>
    <s v="Unchecked"/>
    <s v="Unchecked"/>
    <s v="Unchecked"/>
    <m/>
    <m/>
    <s v="Unchecked"/>
    <s v="Unchecked"/>
    <s v="Unchecked"/>
    <s v="Unchecked"/>
    <s v="Unchecked"/>
    <s v="Unchecked"/>
    <s v="Checked"/>
    <s v="Unchecked"/>
    <s v="Unchecked"/>
    <s v="Checked"/>
    <s v="Unchecked"/>
    <s v="Unchecked"/>
    <s v="Unchecked"/>
    <s v="Unchecked"/>
    <s v="Unchecked"/>
    <s v="Unchecked"/>
    <s v="Unchecked"/>
    <s v="Unchecked"/>
    <s v="Unchecked"/>
    <s v="Unchecked"/>
    <s v="Unchecked"/>
    <s v="Unchecked"/>
    <m/>
    <m/>
    <s v="Yes"/>
    <m/>
    <s v="Yes"/>
    <m/>
    <s v="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s v="No"/>
    <m/>
    <s v="Yes"/>
    <m/>
    <s v="Yes"/>
    <m/>
    <n v="0"/>
    <m/>
    <m/>
    <m/>
    <m/>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Yes"/>
    <m/>
    <s v="Yes"/>
    <m/>
    <s v="Yes"/>
    <s v="Yes"/>
    <s v="No"/>
    <s v="No"/>
    <s v="No"/>
    <s v="No"/>
    <s v="No"/>
    <s v="Yes"/>
    <s v="No"/>
    <m/>
    <m/>
    <m/>
    <m/>
    <m/>
    <m/>
    <m/>
    <m/>
    <m/>
    <s v="No"/>
    <s v="Yes"/>
    <s v="No"/>
    <s v="No"/>
    <s v="No"/>
    <s v="No"/>
    <s v="No"/>
    <m/>
    <m/>
    <m/>
    <m/>
    <m/>
    <m/>
    <m/>
    <s v="Carpet"/>
    <m/>
    <m/>
    <m/>
    <s v="Asbestos"/>
    <m/>
    <m/>
    <m/>
    <s v="Respondent/Participant"/>
    <m/>
    <s v="Respondent/Participant"/>
    <m/>
    <s v="Respondent/Participant"/>
    <m/>
    <s v="Yes"/>
    <m/>
    <s v="Proceed"/>
    <m/>
    <s v="Yes"/>
    <m/>
    <s v="Not at all"/>
    <s v="A lot"/>
    <s v="Not at all"/>
    <m/>
    <m/>
    <m/>
    <s v="Unchecked"/>
    <s v="Unchecked"/>
    <s v="Unchecked"/>
    <s v="Checked"/>
    <s v="Checked"/>
    <s v="Unchecked"/>
    <s v="Unchecked"/>
    <s v="Unchecked"/>
    <s v="Unchecked"/>
    <s v="Unchecked"/>
    <s v="Unchecked"/>
    <s v="Unchecked"/>
    <s v="Jamaica"/>
    <m/>
    <s v="Research Assistant please click here"/>
    <m/>
    <s v="Unverified"/>
  </r>
  <r>
    <n v="25"/>
    <m/>
    <m/>
    <d v="2022-06-14T00:00:00"/>
    <d v="1899-12-30T12:25:00"/>
    <s v="lwazi"/>
    <s v="English"/>
    <s v="No"/>
    <m/>
    <m/>
    <m/>
    <s v="Black"/>
    <m/>
    <m/>
    <m/>
    <s v="Yes"/>
    <m/>
    <m/>
    <m/>
    <m/>
    <m/>
    <s v="Married / civil union"/>
    <m/>
    <s v="No"/>
    <m/>
    <x v="2"/>
    <x v="0"/>
    <x v="2"/>
    <x v="0"/>
    <s v="Under R1000"/>
    <m/>
    <s v="Yes, more than 2 years ago"/>
    <m/>
    <s v="ec Philani NU 1 Clinic"/>
    <m/>
    <s v="Yes, more than 2 years ago"/>
    <m/>
    <s v="Other"/>
    <s v="Nqubela hospital"/>
    <s v="Yes"/>
    <m/>
    <s v="Yes, less than 6 months ago"/>
    <m/>
    <s v="Yes"/>
    <m/>
    <s v="Yes"/>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Unchecked"/>
    <s v="Unchecked"/>
    <s v="Checked"/>
    <s v="Un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4"/>
    <s v="Female/ Ibhinqa"/>
    <n v="15"/>
    <s v="Male/ Indoda"/>
    <n v="33"/>
    <s v="Male/ Indoda"/>
    <n v="19"/>
    <s v="Female/ Ibhinqa"/>
    <n v="33"/>
    <m/>
    <m/>
    <m/>
    <m/>
    <m/>
    <m/>
    <m/>
    <m/>
    <m/>
    <m/>
    <m/>
    <m/>
    <m/>
    <m/>
    <m/>
    <m/>
    <m/>
    <m/>
    <m/>
    <m/>
    <m/>
    <m/>
    <s v="There are NO children between the age of 6 and 13 living in this HH"/>
    <s v="Some secondary"/>
    <m/>
    <m/>
    <m/>
    <s v="Completed secondary"/>
    <m/>
    <m/>
    <m/>
    <m/>
    <m/>
    <m/>
    <m/>
    <m/>
    <m/>
    <s v="Yes"/>
    <m/>
    <n v="0"/>
    <m/>
    <s v="Piped to yard/plot"/>
    <m/>
    <m/>
    <m/>
    <m/>
    <m/>
    <n v="2"/>
    <m/>
    <s v="Flush to piped sewer system"/>
    <m/>
    <s v="Electricity from mains"/>
    <m/>
    <m/>
    <m/>
    <s v="In the house"/>
    <m/>
    <m/>
    <m/>
    <s v="No"/>
    <m/>
    <s v="Yes"/>
    <m/>
    <s v="Yes"/>
    <s v="Yes"/>
    <s v="No"/>
    <s v="No"/>
    <s v="Yes"/>
    <s v="No"/>
    <s v="No"/>
    <s v="Yes"/>
    <s v="No"/>
    <m/>
    <m/>
    <m/>
    <m/>
    <m/>
    <m/>
    <m/>
    <m/>
    <m/>
    <s v="No"/>
    <s v="Yes"/>
    <s v="No"/>
    <s v="No"/>
    <s v="No"/>
    <s v="No"/>
    <s v="No"/>
    <m/>
    <m/>
    <m/>
    <m/>
    <m/>
    <m/>
    <m/>
    <s v="Carpe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7"/>
    <m/>
    <m/>
    <d v="2022-06-14T00:00:00"/>
    <d v="1899-12-30T12:38:00"/>
    <s v="vuyolwethu"/>
    <s v="isiXhosa"/>
    <m/>
    <s v="Hayi"/>
    <m/>
    <m/>
    <m/>
    <m/>
    <s v="Mnyama"/>
    <m/>
    <m/>
    <m/>
    <m/>
    <s v="Ewe"/>
    <m/>
    <m/>
    <m/>
    <s v="Awutshatanga"/>
    <m/>
    <m/>
    <x v="0"/>
    <x v="2"/>
    <x v="0"/>
    <x v="3"/>
    <m/>
    <s v="Ngaphantsi kwe-R1000"/>
    <m/>
    <s v="Ewe - Ngaphezulu kweminyaka emibini eyadlulayo"/>
    <s v="ec Philani NU 1 Clinic"/>
    <m/>
    <m/>
    <s v="Ewe, ngaphezu kweminyaka emi-2 eyadlulayo"/>
    <s v="ec Philani NU 1 Clinic"/>
    <m/>
    <m/>
    <s v="Hayi"/>
    <m/>
    <s v="Ewe, ngaphezu konyaka odlulileyo"/>
    <m/>
    <s v="Hayi"/>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11"/>
    <m/>
    <m/>
    <m/>
    <m/>
    <m/>
    <m/>
    <m/>
    <m/>
    <m/>
    <m/>
    <m/>
    <m/>
    <m/>
    <m/>
    <m/>
    <m/>
    <m/>
    <m/>
    <m/>
    <m/>
    <m/>
    <m/>
    <m/>
    <m/>
    <m/>
    <m/>
    <m/>
    <m/>
    <s v="There are children between the age of 6 and 13 living in this HH"/>
    <m/>
    <s v="Amabanga aphantsi"/>
    <m/>
    <s v="Ibanga lesine"/>
    <m/>
    <s v="Amabanga aphezulu"/>
    <m/>
    <m/>
    <m/>
    <s v="Ewe"/>
    <m/>
    <m/>
    <m/>
    <m/>
    <m/>
    <s v="Hayi"/>
    <m/>
    <m/>
    <m/>
    <s v="Impompo kawonke-wonke/yoluntu"/>
    <m/>
    <m/>
    <m/>
    <s v="Kwenye indawo/ngaphandle kweyadi"/>
    <m/>
    <n v="10"/>
    <m/>
    <s v="Gungxulela kumbhobho wogutyulo"/>
    <m/>
    <s v="Umbane ovela kwii-mains"/>
    <m/>
    <m/>
    <m/>
    <s v="Endlini"/>
    <m/>
    <m/>
    <m/>
    <s v="Hayi"/>
    <m/>
    <s v="Ewe"/>
    <m/>
    <m/>
    <m/>
    <m/>
    <m/>
    <m/>
    <m/>
    <m/>
    <m/>
    <s v="Ewe"/>
    <s v="Ewe"/>
    <s v="Hayi"/>
    <s v="Hayi"/>
    <s v="Ewe"/>
    <s v="Hayi"/>
    <s v="Ewe"/>
    <s v="Ewe"/>
    <s v="Ewe"/>
    <m/>
    <m/>
    <m/>
    <m/>
    <m/>
    <m/>
    <m/>
    <s v="Hayi"/>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9"/>
    <m/>
    <m/>
    <d v="2022-06-14T00:00:00"/>
    <d v="1899-12-30T12:55:00"/>
    <s v="likhona"/>
    <s v="English"/>
    <s v="No"/>
    <m/>
    <m/>
    <m/>
    <s v="Black"/>
    <m/>
    <m/>
    <m/>
    <s v="Yes"/>
    <m/>
    <m/>
    <m/>
    <m/>
    <m/>
    <s v="Widowed"/>
    <m/>
    <m/>
    <m/>
    <x v="2"/>
    <x v="0"/>
    <x v="2"/>
    <x v="0"/>
    <s v="R1000 - R2500"/>
    <m/>
    <s v="Never"/>
    <m/>
    <m/>
    <m/>
    <s v="Never"/>
    <m/>
    <m/>
    <m/>
    <s v="No"/>
    <m/>
    <s v="Yes, more than a year ago"/>
    <m/>
    <s v="No"/>
    <m/>
    <s v="Yes"/>
    <m/>
    <s v="Unchecked"/>
    <s v="Unchecked"/>
    <s v="Unchecked"/>
    <s v="Unchecked"/>
    <s v="Unchecked"/>
    <s v="Unchecked"/>
    <s v="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primary"/>
    <m/>
    <s v="Grade 7"/>
    <m/>
    <s v="No education/did not attend primary school"/>
    <m/>
    <m/>
    <m/>
    <m/>
    <m/>
    <m/>
    <m/>
    <m/>
    <m/>
    <s v="No"/>
    <m/>
    <m/>
    <m/>
    <s v="Piped to yard/plot"/>
    <m/>
    <m/>
    <m/>
    <m/>
    <m/>
    <n v="10"/>
    <m/>
    <s v="Flush to piped sewer system"/>
    <m/>
    <s v="Electricity from mains"/>
    <m/>
    <m/>
    <m/>
    <s v="In the house"/>
    <m/>
    <m/>
    <m/>
    <s v="No"/>
    <m/>
    <s v="Yes"/>
    <m/>
    <s v="Yes"/>
    <s v="Yes"/>
    <s v="No"/>
    <s v="No"/>
    <s v="Yes"/>
    <s v="No"/>
    <s v="No"/>
    <s v="Yes"/>
    <s v="No"/>
    <m/>
    <m/>
    <m/>
    <m/>
    <m/>
    <m/>
    <m/>
    <m/>
    <m/>
    <s v="No"/>
    <s v="Yes"/>
    <s v="No"/>
    <s v="No"/>
    <s v="No"/>
    <s v="No"/>
    <s v="No"/>
    <m/>
    <m/>
    <m/>
    <m/>
    <m/>
    <m/>
    <m/>
    <s v="Cemen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1"/>
    <m/>
    <m/>
    <d v="2022-06-14T00:00:00"/>
    <d v="1899-12-30T12:43:00"/>
    <s v="asemahle"/>
    <s v="isiXhosa"/>
    <m/>
    <s v="Hayi"/>
    <m/>
    <m/>
    <m/>
    <m/>
    <s v="Mnyama"/>
    <m/>
    <m/>
    <m/>
    <m/>
    <s v="Ewe"/>
    <m/>
    <m/>
    <m/>
    <s v="Umhlolo/Umhlolokazi"/>
    <m/>
    <m/>
    <x v="0"/>
    <x v="2"/>
    <x v="0"/>
    <x v="1"/>
    <m/>
    <s v="R1000 - R2500"/>
    <m/>
    <s v="Zange"/>
    <m/>
    <m/>
    <m/>
    <s v="Hayi"/>
    <m/>
    <m/>
    <m/>
    <s v="Hayi"/>
    <m/>
    <s v="Hayi"/>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Checked"/>
    <s v="Checked"/>
    <s v="Un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5"/>
    <s v="Female/ Ibhinqa"/>
    <n v="44"/>
    <s v="Male/ Indoda"/>
    <n v="26"/>
    <s v="Male/ Indoda"/>
    <n v="24"/>
    <s v="Female/ Ibhinqa"/>
    <n v="17"/>
    <s v="Female/ Ibhinqa"/>
    <n v="16"/>
    <m/>
    <m/>
    <m/>
    <m/>
    <m/>
    <m/>
    <m/>
    <m/>
    <m/>
    <m/>
    <m/>
    <m/>
    <m/>
    <m/>
    <m/>
    <m/>
    <m/>
    <m/>
    <m/>
    <m/>
    <s v="There are NO children between the age of 6 and 13 living in this HH"/>
    <m/>
    <s v="Amabanga aphantsi"/>
    <m/>
    <s v="Ibanga lesihlanu"/>
    <m/>
    <s v="Amabanga aphezulu"/>
    <m/>
    <m/>
    <m/>
    <m/>
    <m/>
    <m/>
    <m/>
    <m/>
    <m/>
    <s v="Hayi"/>
    <m/>
    <m/>
    <m/>
    <s v="Ifakwe ngombhobho kwindawo yokuhlala/indlu"/>
    <m/>
    <m/>
    <m/>
    <m/>
    <m/>
    <n v="1"/>
    <m/>
    <s v="Gungxulela kumbhobho wogutyulo"/>
    <m/>
    <s v="Umbane ovela kwii-mains"/>
    <m/>
    <m/>
    <m/>
    <s v="Endlini"/>
    <m/>
    <m/>
    <m/>
    <s v="Hayi"/>
    <m/>
    <s v="Hayi"/>
    <m/>
    <m/>
    <m/>
    <m/>
    <m/>
    <m/>
    <m/>
    <m/>
    <m/>
    <s v="Hayi"/>
    <s v="Ewe"/>
    <s v="Hayi"/>
    <s v="Hayi"/>
    <s v="Ewe"/>
    <s v="Hayi"/>
    <s v="Ewe"/>
    <s v="Ewe"/>
    <s v="Hayi"/>
    <m/>
    <m/>
    <m/>
    <m/>
    <m/>
    <m/>
    <m/>
    <s v="Hayi"/>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2"/>
    <m/>
    <m/>
    <d v="2022-06-21T00:00:00"/>
    <d v="1899-12-30T12:58:00"/>
    <s v="nosibusiso"/>
    <s v="English"/>
    <s v="No"/>
    <m/>
    <m/>
    <m/>
    <s v="Black"/>
    <m/>
    <m/>
    <m/>
    <s v="Yes"/>
    <m/>
    <m/>
    <m/>
    <m/>
    <m/>
    <s v="Steady partner"/>
    <m/>
    <s v="No"/>
    <m/>
    <x v="2"/>
    <x v="0"/>
    <x v="2"/>
    <x v="0"/>
    <s v="R1000 - R2500"/>
    <m/>
    <s v="Never"/>
    <m/>
    <m/>
    <m/>
    <s v="Never"/>
    <m/>
    <m/>
    <m/>
    <s v="Yes"/>
    <m/>
    <s v="Yes, less than 6 months ago"/>
    <m/>
    <s v="Yes"/>
    <m/>
    <s v="Yes"/>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s v="Unchecked"/>
    <s v="Unchecked"/>
    <s v="Unchecked"/>
    <s v="Unchecked"/>
    <s v="Unchecked"/>
    <s v="Unchecked"/>
    <s v="Unchecked"/>
    <s v="Unchecked"/>
    <m/>
    <m/>
    <s v="I don't know"/>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Male/ Indoda"/>
    <n v="14"/>
    <s v="Male/ Indoda"/>
    <n v="11"/>
    <s v="Male/ Indoda"/>
    <n v="12"/>
    <s v="Male/ Indoda"/>
    <n v="2"/>
    <m/>
    <m/>
    <m/>
    <m/>
    <m/>
    <m/>
    <m/>
    <m/>
    <m/>
    <m/>
    <m/>
    <m/>
    <m/>
    <m/>
    <m/>
    <m/>
    <m/>
    <m/>
    <m/>
    <m/>
    <m/>
    <m/>
    <s v="There are children between the age of 6 and 13 living in this HH"/>
    <s v="Some secondary"/>
    <m/>
    <m/>
    <m/>
    <s v="Some secondary"/>
    <m/>
    <m/>
    <m/>
    <s v="Yes"/>
    <m/>
    <m/>
    <m/>
    <m/>
    <m/>
    <s v="No"/>
    <m/>
    <m/>
    <m/>
    <s v="Piped into dwelling/house"/>
    <m/>
    <m/>
    <m/>
    <m/>
    <m/>
    <n v="2"/>
    <m/>
    <s v="Flush to piped sewer system"/>
    <m/>
    <s v="Gas"/>
    <m/>
    <m/>
    <m/>
    <s v="In the house"/>
    <m/>
    <m/>
    <m/>
    <s v="Yes"/>
    <m/>
    <s v="Yes"/>
    <m/>
    <s v="No"/>
    <s v="No"/>
    <s v="No"/>
    <s v="No"/>
    <s v="Yes"/>
    <s v="No"/>
    <s v="Yes"/>
    <s v="Yes"/>
    <s v="Yes"/>
    <m/>
    <m/>
    <m/>
    <m/>
    <m/>
    <m/>
    <m/>
    <m/>
    <m/>
    <s v="Yes"/>
    <s v="Yes"/>
    <s v="No"/>
    <s v="No"/>
    <s v="No"/>
    <s v="No"/>
    <s v="No"/>
    <m/>
    <m/>
    <m/>
    <m/>
    <m/>
    <m/>
    <m/>
    <s v="Ceramic tiles"/>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3"/>
    <m/>
    <m/>
    <d v="2022-06-15T00:00:00"/>
    <d v="1899-12-30T10:45:00"/>
    <s v="zimkhitha"/>
    <s v="English"/>
    <s v="No"/>
    <m/>
    <m/>
    <m/>
    <s v="Black"/>
    <m/>
    <m/>
    <m/>
    <s v="Yes"/>
    <m/>
    <m/>
    <m/>
    <m/>
    <m/>
    <s v="Single"/>
    <m/>
    <m/>
    <m/>
    <x v="1"/>
    <x v="0"/>
    <x v="2"/>
    <x v="0"/>
    <s v="R5001 - R7500"/>
    <m/>
    <s v="Never"/>
    <m/>
    <m/>
    <m/>
    <s v="Never"/>
    <m/>
    <m/>
    <m/>
    <s v="Yes"/>
    <m/>
    <s v="Yes, less than 6 months ago"/>
    <m/>
    <s v="No"/>
    <m/>
    <s v="I don't know"/>
    <m/>
    <s v="Unchecked"/>
    <s v="Unchecked"/>
    <s v="Unchecked"/>
    <s v="Unchecked"/>
    <s v="Checked"/>
    <s v="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Male/ Indoda"/>
    <n v="12"/>
    <s v="Male/ Indoda"/>
    <n v="13"/>
    <s v="Female/ Ibhinqa"/>
    <n v="11"/>
    <s v="Female/ Ibhinqa"/>
    <n v="7"/>
    <m/>
    <m/>
    <m/>
    <m/>
    <m/>
    <m/>
    <m/>
    <m/>
    <m/>
    <m/>
    <m/>
    <m/>
    <m/>
    <m/>
    <m/>
    <m/>
    <m/>
    <m/>
    <m/>
    <m/>
    <m/>
    <m/>
    <s v="There are children between the age of 6 and 13 living in this HH"/>
    <s v="Tertiary or post-secondary certification"/>
    <m/>
    <m/>
    <m/>
    <s v="Completed secondary"/>
    <m/>
    <m/>
    <m/>
    <s v="Yes"/>
    <m/>
    <m/>
    <m/>
    <m/>
    <m/>
    <s v="No"/>
    <m/>
    <m/>
    <m/>
    <s v="Piped into dwelling/house"/>
    <m/>
    <m/>
    <m/>
    <m/>
    <m/>
    <n v="1"/>
    <m/>
    <s v="Flush to piped sewer system"/>
    <m/>
    <s v="Electricity from mains"/>
    <m/>
    <m/>
    <m/>
    <s v="In the house"/>
    <m/>
    <m/>
    <m/>
    <s v="Yes"/>
    <m/>
    <s v="Yes"/>
    <m/>
    <s v="No"/>
    <s v="Yes"/>
    <s v="No"/>
    <s v="Yes"/>
    <s v="Yes"/>
    <s v="No"/>
    <s v="Yes"/>
    <s v="Yes"/>
    <s v="Yes"/>
    <m/>
    <m/>
    <m/>
    <m/>
    <m/>
    <m/>
    <m/>
    <m/>
    <m/>
    <s v="Yes"/>
    <s v="Yes"/>
    <s v="No"/>
    <s v="No"/>
    <s v="No"/>
    <s v="No"/>
    <s v="No"/>
    <m/>
    <m/>
    <m/>
    <m/>
    <m/>
    <m/>
    <m/>
    <s v="Ceramic tiles"/>
    <m/>
    <m/>
    <m/>
    <s v="Asbestos"/>
    <m/>
    <m/>
    <m/>
    <s v="Respondent/Participant"/>
    <m/>
    <s v="Respondent/Participant"/>
    <m/>
    <s v="Respondent/Participant"/>
    <m/>
    <s v="Yes"/>
    <m/>
    <s v="Proceed"/>
    <m/>
    <s v="Yes"/>
    <m/>
    <s v="Not at all"/>
    <s v="Somewhat"/>
    <s v="A lot"/>
    <m/>
    <m/>
    <m/>
    <s v="Checked"/>
    <s v="Checked"/>
    <s v="Checked"/>
    <s v="Checked"/>
    <s v="Checked"/>
    <s v="Unchecked"/>
    <s v="Unchecked"/>
    <s v="Unchecked"/>
    <s v="Unchecked"/>
    <s v="Unchecked"/>
    <s v="Unchecked"/>
    <s v="Unchecked"/>
    <s v="France"/>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5"/>
    <m/>
    <m/>
    <d v="2022-06-18T00:00:00"/>
    <d v="1899-12-30T12:30:00"/>
    <s v="busisiwe"/>
    <s v="English"/>
    <s v="No"/>
    <m/>
    <m/>
    <m/>
    <s v="Black"/>
    <m/>
    <m/>
    <m/>
    <s v="Yes"/>
    <m/>
    <m/>
    <m/>
    <m/>
    <m/>
    <s v="Single"/>
    <m/>
    <m/>
    <m/>
    <x v="2"/>
    <x v="0"/>
    <x v="4"/>
    <x v="0"/>
    <s v="Under R1000"/>
    <m/>
    <s v="Never"/>
    <m/>
    <m/>
    <m/>
    <s v="Never"/>
    <m/>
    <m/>
    <m/>
    <s v="No"/>
    <m/>
    <s v="Yes, in the last year, but more than 6 months ago"/>
    <m/>
    <s v="No"/>
    <m/>
    <s v="No"/>
    <m/>
    <s v="Unchecked"/>
    <s v="Unchecked"/>
    <s v="Unchecked"/>
    <s v="Checked"/>
    <s v="Checked"/>
    <s v="Un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I don't know"/>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iped to yard/plot"/>
    <m/>
    <m/>
    <m/>
    <m/>
    <m/>
    <n v="1"/>
    <m/>
    <s v="Flush to piped sewer system"/>
    <m/>
    <s v="Electricity from mains"/>
    <m/>
    <m/>
    <m/>
    <s v="In the house"/>
    <m/>
    <m/>
    <m/>
    <s v="Yes"/>
    <m/>
    <s v="Yes"/>
    <m/>
    <s v="Yes"/>
    <s v="Yes"/>
    <s v="No"/>
    <s v="No"/>
    <s v="Yes"/>
    <s v="No"/>
    <s v="No"/>
    <s v="Yes"/>
    <s v="Yes"/>
    <m/>
    <m/>
    <m/>
    <m/>
    <m/>
    <m/>
    <m/>
    <m/>
    <m/>
    <s v="No"/>
    <s v="Yes"/>
    <s v="No"/>
    <s v="No"/>
    <s v="No"/>
    <s v="No"/>
    <s v="No"/>
    <m/>
    <m/>
    <m/>
    <m/>
    <m/>
    <m/>
    <m/>
    <s v="Vinyl/asphalt strips"/>
    <m/>
    <m/>
    <m/>
    <s v="Corrugated metal"/>
    <m/>
    <m/>
    <m/>
    <s v="Respondent/Participant"/>
    <m/>
    <s v="Respondent/Participant"/>
    <m/>
    <s v="Respondent/Participant"/>
    <m/>
    <s v="Yes"/>
    <m/>
    <s v="Proceed"/>
    <m/>
    <s v="Yes"/>
    <m/>
    <s v="Not at all"/>
    <s v="Not at all"/>
    <s v="A lot"/>
    <m/>
    <m/>
    <m/>
    <s v="Unchecked"/>
    <s v="Checked"/>
    <s v="Unchecked"/>
    <s v="Checked"/>
    <s v="Unchecked"/>
    <s v="Unchecked"/>
    <s v="Unchecked"/>
    <s v="Unchecked"/>
    <s v="Unchecked"/>
    <s v="Unchecked"/>
    <s v="Unchecked"/>
    <s v="Unchecked"/>
    <s v="Botswan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8"/>
    <m/>
    <m/>
    <d v="2022-06-14T00:00:00"/>
    <d v="1899-12-30T13:05:00"/>
    <s v="zimbini"/>
    <s v="English"/>
    <s v="No"/>
    <m/>
    <m/>
    <m/>
    <s v="Black"/>
    <m/>
    <m/>
    <m/>
    <s v="Yes"/>
    <m/>
    <m/>
    <m/>
    <m/>
    <m/>
    <s v="Single"/>
    <m/>
    <m/>
    <m/>
    <x v="1"/>
    <x v="0"/>
    <x v="2"/>
    <x v="0"/>
    <s v="Under R1000"/>
    <m/>
    <s v="Never"/>
    <m/>
    <m/>
    <m/>
    <s v="Never"/>
    <m/>
    <m/>
    <m/>
    <s v="No"/>
    <m/>
    <s v="Yes, in the last year, but more than 6 months ago"/>
    <m/>
    <s v="No"/>
    <m/>
    <s v="I don't know"/>
    <m/>
    <s v="Unchecked"/>
    <s v="Checked"/>
    <s v="Unchecked"/>
    <s v="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Unchecked"/>
    <s v="Checked"/>
    <s v="Unchecked"/>
    <s v="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7"/>
    <m/>
    <m/>
    <m/>
    <m/>
    <m/>
    <m/>
    <m/>
    <m/>
    <m/>
    <m/>
    <m/>
    <m/>
    <m/>
    <m/>
    <m/>
    <m/>
    <m/>
    <m/>
    <m/>
    <m/>
    <m/>
    <m/>
    <m/>
    <m/>
    <m/>
    <m/>
    <m/>
    <m/>
    <s v="There are NO children between the age of 6 and 13 living in this HH"/>
    <s v="Tertiary or post-secondary certification"/>
    <m/>
    <m/>
    <m/>
    <s v="Some primary"/>
    <m/>
    <s v="Grade 2"/>
    <m/>
    <m/>
    <m/>
    <m/>
    <m/>
    <m/>
    <m/>
    <s v="No"/>
    <m/>
    <m/>
    <m/>
    <s v="Piped to yard/plot"/>
    <m/>
    <m/>
    <m/>
    <m/>
    <m/>
    <n v="2"/>
    <m/>
    <s v="Flush to piped sewer system"/>
    <m/>
    <s v="Electricity from mains"/>
    <m/>
    <m/>
    <m/>
    <s v="In the house"/>
    <m/>
    <m/>
    <m/>
    <s v="Yes"/>
    <m/>
    <s v="Yes"/>
    <m/>
    <s v="Yes"/>
    <s v="Yes"/>
    <s v="No"/>
    <s v="No"/>
    <s v="Yes"/>
    <s v="Yes"/>
    <s v="Yes"/>
    <s v="Yes"/>
    <s v="No"/>
    <m/>
    <m/>
    <m/>
    <m/>
    <m/>
    <m/>
    <m/>
    <m/>
    <m/>
    <s v="Yes"/>
    <s v="Yes"/>
    <s v="No"/>
    <s v="No"/>
    <s v="No"/>
    <s v="Yes"/>
    <s v="No"/>
    <m/>
    <m/>
    <m/>
    <m/>
    <m/>
    <m/>
    <m/>
    <s v="Carpet"/>
    <m/>
    <m/>
    <m/>
    <s v="Other"/>
    <m/>
    <s v="Zinc"/>
    <m/>
    <s v="Respondent/Participant"/>
    <m/>
    <s v="Respondent/Participant"/>
    <m/>
    <s v="Respondent/Participant"/>
    <m/>
    <s v="Yes"/>
    <m/>
    <s v="Proceed"/>
    <m/>
    <s v="Yes"/>
    <m/>
    <s v="Not at all"/>
    <s v="A lot"/>
    <s v="A lot"/>
    <m/>
    <m/>
    <m/>
    <s v="Checked"/>
    <s v="Checked"/>
    <s v="Unchecked"/>
    <s v="Checked"/>
    <s v="Checked"/>
    <s v="Unchecked"/>
    <s v="Unchecked"/>
    <s v="Unchecked"/>
    <s v="Unchecked"/>
    <s v="Unchecked"/>
    <s v="Unchecked"/>
    <s v="Unchecked"/>
    <s v="France"/>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0"/>
    <m/>
    <m/>
    <d v="2022-06-14T00:00:00"/>
    <d v="1899-12-30T13:24:00"/>
    <s v="siziphiwe"/>
    <s v="isiXhosa"/>
    <m/>
    <s v="Hayi"/>
    <m/>
    <m/>
    <m/>
    <m/>
    <s v="Mnyama"/>
    <m/>
    <m/>
    <m/>
    <m/>
    <s v="Ewe"/>
    <m/>
    <m/>
    <m/>
    <s v="Umhlolo/Umhlolokazi"/>
    <m/>
    <m/>
    <x v="0"/>
    <x v="2"/>
    <x v="0"/>
    <x v="1"/>
    <m/>
    <s v="R5001 - R7500"/>
    <m/>
    <s v="Zange"/>
    <m/>
    <m/>
    <m/>
    <s v="Ewe, ngaphezu kweminyaka emi-2 eyadlulayo"/>
    <s v="ec Philani NU 1 Clinic"/>
    <m/>
    <m/>
    <s v="Ewe"/>
    <m/>
    <s v="Hayi"/>
    <m/>
    <s v="Hayi"/>
    <m/>
    <s v="Hayi"/>
    <s v="Unchecked"/>
    <s v="Unchecked"/>
    <s v="Unchecked"/>
    <s v="Unchecked"/>
    <s v="Unchecked"/>
    <s v="Unchecked"/>
    <s v="Unchecked"/>
    <s v="Unchecked"/>
    <s v="Unchecked"/>
    <s v="Unchecked"/>
    <s v="Unchecked"/>
    <s v="Unchecked"/>
    <s v="Unchecked"/>
    <s v="Unchecked"/>
    <s v="Unchecked"/>
    <s v="Unchecked"/>
    <s v="Unchecked"/>
    <s v="Checked"/>
    <m/>
    <s v="Dust"/>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5"/>
    <s v="Female/ Ibhinqa"/>
    <n v="19"/>
    <s v="Female/ Ibhinqa"/>
    <n v="18"/>
    <s v="Female/ Ibhinqa"/>
    <n v="16"/>
    <s v="Male/ Indoda"/>
    <n v="24"/>
    <s v="Male/ Indoda"/>
    <n v="22"/>
    <m/>
    <m/>
    <m/>
    <m/>
    <m/>
    <m/>
    <m/>
    <m/>
    <m/>
    <m/>
    <m/>
    <m/>
    <m/>
    <m/>
    <m/>
    <m/>
    <m/>
    <m/>
    <m/>
    <m/>
    <s v="There are NO children between the age of 6 and 13 living in this HH"/>
    <m/>
    <s v="Amabanga aphantsi"/>
    <m/>
    <s v="Ibanga lesibini"/>
    <m/>
    <s v="Imfundo enomsila"/>
    <m/>
    <m/>
    <m/>
    <m/>
    <m/>
    <m/>
    <m/>
    <m/>
    <m/>
    <s v="Hayi"/>
    <m/>
    <m/>
    <m/>
    <s v="Ifakwe ngombhobho kwindawo yokuhlala/indlu"/>
    <m/>
    <m/>
    <m/>
    <m/>
    <m/>
    <n v="998"/>
    <m/>
    <s v="Ndlu yangasese engagungxulwayo"/>
    <m/>
    <s v="Irhasi"/>
    <m/>
    <m/>
    <m/>
    <s v="Endlini"/>
    <m/>
    <m/>
    <m/>
    <s v="Ewe"/>
    <m/>
    <s v="Ewe"/>
    <m/>
    <m/>
    <m/>
    <m/>
    <m/>
    <m/>
    <m/>
    <m/>
    <m/>
    <s v="Ewe"/>
    <s v="Ewe"/>
    <s v="Hayi"/>
    <s v="Hayi"/>
    <s v="Ewe"/>
    <s v="Hayi"/>
    <s v="Ewe"/>
    <s v="Hayi"/>
    <s v="Hayi"/>
    <m/>
    <m/>
    <m/>
    <m/>
    <m/>
    <m/>
    <m/>
    <s v="Ewe"/>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1"/>
    <m/>
    <m/>
    <d v="2022-06-14T00:00:00"/>
    <d v="1899-12-30T13:34:00"/>
    <s v="lona"/>
    <s v="isiXhosa"/>
    <m/>
    <s v="Hayi"/>
    <m/>
    <m/>
    <m/>
    <m/>
    <s v="Mnyama"/>
    <m/>
    <m/>
    <m/>
    <m/>
    <s v="Ewe"/>
    <m/>
    <m/>
    <m/>
    <s v="Awutshatanga"/>
    <m/>
    <m/>
    <x v="0"/>
    <x v="2"/>
    <x v="0"/>
    <x v="1"/>
    <m/>
    <s v="R2501 - R5000"/>
    <m/>
    <s v="Zange"/>
    <m/>
    <m/>
    <m/>
    <s v="Ewe, ngaphezu kweminyaka emi-2 eyadlulayo"/>
    <s v="Other"/>
    <s v="Nqubela hospital "/>
    <m/>
    <s v="Ewe"/>
    <m/>
    <s v="Ewe, ngaphantsi kweenyanga ezi-6 ezidlulileyo"/>
    <m/>
    <s v="Ewe"/>
    <m/>
    <s v="Ewe"/>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Checked"/>
    <s v="Checked"/>
    <s v="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2"/>
    <s v="Male/ Indoda"/>
    <n v="12"/>
    <s v="Female/ Ibhinqa"/>
    <n v="8"/>
    <m/>
    <m/>
    <m/>
    <m/>
    <m/>
    <m/>
    <m/>
    <m/>
    <m/>
    <m/>
    <m/>
    <m/>
    <m/>
    <m/>
    <m/>
    <m/>
    <m/>
    <m/>
    <m/>
    <m/>
    <m/>
    <m/>
    <m/>
    <m/>
    <m/>
    <m/>
    <s v="There are children between the age of 6 and 13 living in this HH"/>
    <m/>
    <s v="Ndigqibe amabanga aphezulu"/>
    <m/>
    <m/>
    <m/>
    <s v="Amabanga aphezulu"/>
    <m/>
    <m/>
    <m/>
    <s v="Ewe"/>
    <m/>
    <m/>
    <m/>
    <m/>
    <m/>
    <s v="Hayi"/>
    <m/>
    <m/>
    <m/>
    <s v="Ifakwe ngombhobho kwindawo yokuhlala/indlu"/>
    <m/>
    <m/>
    <m/>
    <m/>
    <m/>
    <n v="1"/>
    <m/>
    <s v="Gungxulela kumbhobho wogutyulo"/>
    <m/>
    <s v="Umbane ovela kwii-mains"/>
    <m/>
    <m/>
    <m/>
    <s v="Endlini"/>
    <m/>
    <m/>
    <m/>
    <s v="Ewe"/>
    <m/>
    <s v="Ewe"/>
    <m/>
    <m/>
    <m/>
    <m/>
    <m/>
    <m/>
    <m/>
    <m/>
    <m/>
    <s v="Ewe"/>
    <s v="Ewe"/>
    <s v="Hayi"/>
    <s v="Hayi"/>
    <s v="Ewe"/>
    <s v="Hayi"/>
    <s v="Hayi"/>
    <s v="Ewe"/>
    <s v="Hayi"/>
    <m/>
    <m/>
    <m/>
    <m/>
    <m/>
    <m/>
    <m/>
    <s v="Ewe"/>
    <s v="Ewe"/>
    <s v="Hayi"/>
    <s v="Hayi"/>
    <s v="Hayi"/>
    <s v="Hayi"/>
    <s v="Hayi"/>
    <m/>
    <s v="Iithayile zeCeramic"/>
    <m/>
    <m/>
    <m/>
    <s v="intsimbi / iZinc"/>
    <m/>
    <m/>
    <m/>
    <s v="uMphenduli / uMthathi-nxaxheba"/>
    <m/>
    <s v="uMphenduli / uMthathi-nxaxheba"/>
    <m/>
    <s v="uMphenduli / uMthathi-nxaxheba"/>
    <m/>
    <s v="Ewe"/>
    <m/>
    <s v="Qhubeka"/>
    <m/>
    <s v="Ewe"/>
    <m/>
    <m/>
    <m/>
    <s v="Akunjalo kwaphela"/>
    <s v="Kakhulu"/>
    <s v="Kakhulu"/>
    <s v="Unchecked"/>
    <s v="Unchecked"/>
    <s v="Unchecked"/>
    <s v="Unchecked"/>
    <s v="Unchecked"/>
    <s v="Unchecked"/>
    <s v="Checked"/>
    <s v="Checked"/>
    <s v="Unchecked"/>
    <s v="Checked"/>
    <s v="Unchecked"/>
    <s v="Unchecked"/>
    <m/>
    <s v="Other"/>
    <m/>
    <s v="Mncedisi wophando nceda ucofe apha"/>
    <s v="Unverified"/>
  </r>
  <r>
    <n v="42"/>
    <m/>
    <m/>
    <d v="2022-06-14T00:00:00"/>
    <d v="1899-12-30T13:33:00"/>
    <s v="thembelihle"/>
    <s v="isiXhosa"/>
    <m/>
    <s v="Hayi"/>
    <m/>
    <m/>
    <m/>
    <m/>
    <s v="Mnyama"/>
    <m/>
    <m/>
    <m/>
    <m/>
    <s v="Ewe"/>
    <m/>
    <m/>
    <m/>
    <s v="Awutshatanga"/>
    <m/>
    <m/>
    <x v="0"/>
    <x v="2"/>
    <x v="0"/>
    <x v="1"/>
    <m/>
    <s v="Ngaphantsi kwe-R1000"/>
    <m/>
    <s v="Zange"/>
    <m/>
    <m/>
    <m/>
    <s v="Ewe, ngaphezu kweminyaka emi-2 eyadlulayo"/>
    <s v="Other"/>
    <s v="Nontyatyambo"/>
    <m/>
    <s v="Hayi"/>
    <m/>
    <s v="Ewe, kulo nyaka uphelileyo, kodwa ngaphezu kweenyanga ezi-6 ezidlulileyo"/>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Ewe"/>
    <n v="1"/>
    <s v="Female/ Ibhinqa"/>
    <n v="18"/>
    <m/>
    <m/>
    <m/>
    <m/>
    <m/>
    <m/>
    <m/>
    <m/>
    <m/>
    <m/>
    <m/>
    <m/>
    <m/>
    <m/>
    <m/>
    <m/>
    <m/>
    <m/>
    <m/>
    <m/>
    <m/>
    <m/>
    <m/>
    <m/>
    <m/>
    <m/>
    <m/>
    <m/>
    <s v="There are NO children between the age of 6 and 13 living in this HH"/>
    <m/>
    <s v="Amabanga aphezulu"/>
    <m/>
    <m/>
    <m/>
    <s v="Amabanga aphezulu"/>
    <m/>
    <m/>
    <m/>
    <m/>
    <m/>
    <m/>
    <m/>
    <m/>
    <m/>
    <s v="Hayi"/>
    <m/>
    <m/>
    <m/>
    <s v="Ifakwe ngombhobho kwindawo yokuhlala/indlu"/>
    <m/>
    <m/>
    <m/>
    <m/>
    <m/>
    <n v="2"/>
    <m/>
    <s v="Gungxulela kumbhobho wogutyulo"/>
    <m/>
    <s v="Umbane ovela kwii-mains"/>
    <m/>
    <m/>
    <m/>
    <s v="Ngaphandle"/>
    <m/>
    <m/>
    <m/>
    <s v="Ewe"/>
    <m/>
    <s v="Ewe"/>
    <m/>
    <m/>
    <m/>
    <m/>
    <m/>
    <m/>
    <m/>
    <m/>
    <m/>
    <s v="Hayi"/>
    <s v="Ewe"/>
    <s v="Hayi"/>
    <s v="Hayi"/>
    <s v="Ewe"/>
    <s v="Hayi"/>
    <s v="Ewe"/>
    <s v="Ewe"/>
    <s v="Ewe"/>
    <m/>
    <m/>
    <m/>
    <m/>
    <m/>
    <m/>
    <m/>
    <s v="Ewe"/>
    <s v="Ewe"/>
    <s v="Hayi"/>
    <s v="Hayi"/>
    <s v="Hayi"/>
    <s v="Hayi"/>
    <s v="Hayi"/>
    <m/>
    <s v="Isamente"/>
    <m/>
    <m/>
    <m/>
    <s v="intsimbi / iZinc"/>
    <m/>
    <m/>
    <m/>
    <s v="uMphenduli / uMthathi-nxaxheba"/>
    <m/>
    <s v="uMphenduli / uMthathi-nxaxheba"/>
    <m/>
    <s v="Umlingane/iqabane"/>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4"/>
    <m/>
    <m/>
    <d v="2022-06-14T00:00:00"/>
    <d v="1899-12-30T14:07:00"/>
    <s v="asemahle"/>
    <s v="isiXhosa"/>
    <m/>
    <s v="Hayi"/>
    <m/>
    <m/>
    <m/>
    <m/>
    <s v="Mnyama"/>
    <m/>
    <m/>
    <m/>
    <m/>
    <s v="Ewe"/>
    <m/>
    <m/>
    <m/>
    <s v="Awutshatanga"/>
    <m/>
    <m/>
    <x v="0"/>
    <x v="2"/>
    <x v="0"/>
    <x v="1"/>
    <m/>
    <s v="R1000 - R2500"/>
    <m/>
    <s v="Zange"/>
    <m/>
    <m/>
    <m/>
    <s v="Hayi"/>
    <m/>
    <m/>
    <m/>
    <s v="Hayi"/>
    <m/>
    <s v="Hayi"/>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Checked"/>
    <s v="Unchecked"/>
    <s v="Checked"/>
    <s v="Unchecked"/>
    <s v="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53"/>
    <m/>
    <m/>
    <m/>
    <m/>
    <m/>
    <m/>
    <m/>
    <m/>
    <m/>
    <m/>
    <m/>
    <m/>
    <m/>
    <m/>
    <m/>
    <m/>
    <m/>
    <m/>
    <m/>
    <m/>
    <m/>
    <m/>
    <m/>
    <m/>
    <m/>
    <m/>
    <m/>
    <m/>
    <s v="There are NO children between the age of 6 and 13 living in this HH"/>
    <m/>
    <s v="Amabanga aphantsi"/>
    <m/>
    <s v="Ibanga lesibini"/>
    <m/>
    <s v="Amabanga aphantsi"/>
    <m/>
    <s v="Ibanga lesithathu"/>
    <m/>
    <m/>
    <m/>
    <m/>
    <m/>
    <m/>
    <m/>
    <s v="Hayi"/>
    <m/>
    <m/>
    <m/>
    <s v="Ifakwe ngombhobho kwindawo yokuhlala/indlu"/>
    <m/>
    <m/>
    <m/>
    <m/>
    <m/>
    <n v="1"/>
    <m/>
    <s v="Gungxulela kumbhobho wogutyulo"/>
    <m/>
    <s v="Umbane ovela kwii-mains"/>
    <m/>
    <m/>
    <m/>
    <s v="Endlini"/>
    <m/>
    <m/>
    <m/>
    <s v="Hayi"/>
    <m/>
    <s v="Ewe"/>
    <m/>
    <m/>
    <m/>
    <m/>
    <m/>
    <m/>
    <m/>
    <m/>
    <m/>
    <s v="Ewe"/>
    <s v="Hayi"/>
    <s v="Hayi"/>
    <s v="Hayi"/>
    <s v="Hayi"/>
    <s v="Hayi"/>
    <s v="Hayi"/>
    <s v="Hayi"/>
    <s v="Hayi"/>
    <m/>
    <m/>
    <m/>
    <m/>
    <m/>
    <m/>
    <m/>
    <s v="Hayi"/>
    <s v="Ewe"/>
    <s v="Hayi"/>
    <s v="Hayi"/>
    <s v="Hayi"/>
    <s v="Hayi"/>
    <s v="Hayi"/>
    <m/>
    <s v="Isamente"/>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5"/>
    <m/>
    <m/>
    <d v="2022-06-14T00:00:00"/>
    <d v="1899-12-30T14:25:00"/>
    <s v="nosibusiso"/>
    <s v="isiXhosa"/>
    <m/>
    <s v="Hayi"/>
    <m/>
    <m/>
    <m/>
    <m/>
    <s v="Mnyama"/>
    <m/>
    <m/>
    <m/>
    <m/>
    <s v="Ewe"/>
    <m/>
    <m/>
    <m/>
    <s v="Awutshatanga"/>
    <m/>
    <m/>
    <x v="0"/>
    <x v="2"/>
    <x v="0"/>
    <x v="1"/>
    <m/>
    <s v="Ngaphantsi kwe-R1000"/>
    <m/>
    <s v="Zange"/>
    <m/>
    <m/>
    <m/>
    <s v="Ewe, ngaphezu kweminyaka emi-2 eyadlulayo"/>
    <s v="ec Philani NU 1 Clinic"/>
    <m/>
    <m/>
    <s v="Hayi"/>
    <m/>
    <s v="Ewe, kulo nyaka uphelileyo, kodwa ngaphezu kweenyanga ezi-6 ezidlulileyo"/>
    <m/>
    <s v="Ewe"/>
    <m/>
    <s v="Ewe"/>
    <s v="Unchecked"/>
    <s v="Unchecked"/>
    <s v="Unchecked"/>
    <s v="Unchecked"/>
    <s v="Unchecked"/>
    <s v="Unchecked"/>
    <s v="Unchecked"/>
    <s v="Unchecked"/>
    <s v="Unchecked"/>
    <s v="Unchecked"/>
    <s v="Unchecked"/>
    <s v="Unchecked"/>
    <s v="Unchecked"/>
    <s v="Checked"/>
    <s v="Unchecked"/>
    <s v="Unchecked"/>
    <s v="Checked"/>
    <s v="Unchecked"/>
    <m/>
    <m/>
    <s v="Unchecked"/>
    <s v="Unchecked"/>
    <s v="Unchecked"/>
    <s v="Unchecked"/>
    <s v="Unchecked"/>
    <s v="Unchecked"/>
    <s v="Unchecked"/>
    <s v="Unchecked"/>
    <s v="Checked"/>
    <s v="Checked"/>
    <s v="Unchecked"/>
    <s v="Unchecked"/>
    <s v="Unchecked"/>
    <s v="Unchecked"/>
    <m/>
    <m/>
    <s v="Unchecked"/>
    <s v="Unchecked"/>
    <s v="Unchecked"/>
    <s v="Unchecked"/>
    <s v="Unchecked"/>
    <s v="Unchecked"/>
    <s v="Unchecked"/>
    <s v="Unchecked"/>
    <s v="Unchecked"/>
    <s v="Unchecked"/>
    <s v="Unchecked"/>
    <s v="Unchecked"/>
    <s v="Checked"/>
    <s v="Unchecked"/>
    <s v="Un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m/>
    <m/>
    <m/>
    <m/>
    <m/>
    <m/>
    <m/>
    <m/>
    <m/>
    <m/>
    <m/>
    <m/>
    <m/>
    <m/>
    <m/>
    <m/>
    <m/>
    <m/>
    <m/>
    <m/>
    <m/>
    <m/>
    <m/>
    <m/>
    <m/>
    <m/>
    <m/>
    <m/>
    <m/>
    <m/>
    <s v="There are NO children between the age of 6 and 13 living in this HH"/>
    <m/>
    <s v="Amabanga aphezulu"/>
    <m/>
    <m/>
    <m/>
    <s v="Amabanga aphezulu"/>
    <m/>
    <m/>
    <m/>
    <m/>
    <m/>
    <m/>
    <m/>
    <m/>
    <m/>
    <s v="Hayi"/>
    <m/>
    <m/>
    <m/>
    <s v="Ifakwe ngombhobho kwindawo yokuhlala/indlu"/>
    <m/>
    <m/>
    <m/>
    <m/>
    <m/>
    <n v="1"/>
    <m/>
    <s v="Gungxulela kumbhobho wogutyulo"/>
    <m/>
    <s v="Akukho kutya kuphekwa endlwini"/>
    <m/>
    <m/>
    <m/>
    <m/>
    <m/>
    <m/>
    <m/>
    <s v="Ewe"/>
    <m/>
    <s v="Ewe"/>
    <m/>
    <m/>
    <m/>
    <m/>
    <m/>
    <m/>
    <m/>
    <m/>
    <m/>
    <s v="Ewe"/>
    <s v="Hayi"/>
    <s v="Hayi"/>
    <s v="Hayi"/>
    <s v="Ewe"/>
    <s v="Hayi"/>
    <s v="Ewe"/>
    <s v="Ewe"/>
    <s v="Hayi"/>
    <m/>
    <m/>
    <m/>
    <m/>
    <m/>
    <m/>
    <m/>
    <s v="Hayi"/>
    <s v="Ewe"/>
    <s v="Hayi"/>
    <s v="Hayi"/>
    <s v="Hayi"/>
    <s v="Hayi"/>
    <s v="Hayi"/>
    <m/>
    <s v="Umhlaba/isanti"/>
    <m/>
    <m/>
    <m/>
    <m/>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6"/>
    <m/>
    <m/>
    <d v="2022-06-14T00:00:00"/>
    <d v="1899-12-30T14:37:00"/>
    <s v="vuyolwethu"/>
    <s v="English"/>
    <s v="No"/>
    <m/>
    <m/>
    <m/>
    <s v="Black"/>
    <m/>
    <m/>
    <m/>
    <s v="Yes"/>
    <m/>
    <m/>
    <m/>
    <m/>
    <m/>
    <s v="Single"/>
    <m/>
    <m/>
    <m/>
    <x v="1"/>
    <x v="0"/>
    <x v="2"/>
    <x v="0"/>
    <s v="Under R1000"/>
    <m/>
    <s v="Yes, more than 2 years ago"/>
    <m/>
    <s v="ec NU 12 Clinic"/>
    <m/>
    <s v="Yes, more than 2 years ago"/>
    <m/>
    <s v="ec NU 12 Clinic"/>
    <m/>
    <s v="Yes"/>
    <m/>
    <s v="Yes, less than 6 months ago"/>
    <m/>
    <s v="No"/>
    <m/>
    <s v="No"/>
    <m/>
    <s v="Unchecked"/>
    <s v="Unchecked"/>
    <s v="Unchecked"/>
    <s v="Unchecked"/>
    <s v="Checked"/>
    <s v="Unchecked"/>
    <s v="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m/>
    <m/>
    <s v="Unchecked"/>
    <s v="Unchecked"/>
    <s v="Unchecked"/>
    <s v="Checked"/>
    <s v="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10"/>
    <s v="Male/ Indoda"/>
    <n v="26"/>
    <s v="Male/ Indoda"/>
    <n v="27"/>
    <s v="Male/ Indoda"/>
    <n v="25"/>
    <s v="Male/ Indoda"/>
    <n v="17"/>
    <s v="Male/ Indoda"/>
    <n v="16"/>
    <s v="Male/ Indoda"/>
    <n v="16"/>
    <s v="Female/ Ibhinqa"/>
    <n v="14"/>
    <s v="Male/ Indoda"/>
    <n v="7"/>
    <s v="Female/ Ibhinqa"/>
    <n v="10"/>
    <s v="Male/ Indoda"/>
    <n v="22"/>
    <m/>
    <m/>
    <m/>
    <m/>
    <m/>
    <m/>
    <m/>
    <m/>
    <m/>
    <m/>
    <s v="There are children between the age of 6 and 13 living in this HH"/>
    <s v="Some primary"/>
    <m/>
    <s v="Grade 2"/>
    <m/>
    <s v="Tertiary or post-secondary certification"/>
    <m/>
    <m/>
    <m/>
    <s v="Yes"/>
    <m/>
    <m/>
    <m/>
    <m/>
    <m/>
    <s v="No"/>
    <m/>
    <m/>
    <m/>
    <s v="Piped to yard/plot"/>
    <m/>
    <m/>
    <m/>
    <m/>
    <m/>
    <n v="2"/>
    <m/>
    <s v="Flush to piped sewer system"/>
    <m/>
    <s v="Paraffin"/>
    <m/>
    <m/>
    <m/>
    <s v="In the house"/>
    <m/>
    <m/>
    <m/>
    <s v="No"/>
    <m/>
    <s v="No"/>
    <m/>
    <s v="No"/>
    <s v="No"/>
    <s v="No"/>
    <s v="No"/>
    <s v="No"/>
    <s v="No"/>
    <s v="No"/>
    <s v="No"/>
    <s v="No"/>
    <m/>
    <m/>
    <m/>
    <m/>
    <m/>
    <m/>
    <m/>
    <m/>
    <m/>
    <s v="No"/>
    <s v="Yes"/>
    <s v="No"/>
    <s v="No"/>
    <s v="No"/>
    <s v="No"/>
    <s v="No"/>
    <m/>
    <m/>
    <m/>
    <m/>
    <m/>
    <m/>
    <m/>
    <s v="Carpet"/>
    <m/>
    <m/>
    <m/>
    <s v="Asbestos"/>
    <m/>
    <m/>
    <m/>
    <s v="Respondent/Participant"/>
    <m/>
    <s v="Respondent/Participant"/>
    <m/>
    <s v="Respondent/Participant"/>
    <m/>
    <s v="Yes"/>
    <m/>
    <s v="Proceed"/>
    <m/>
    <s v="Yes"/>
    <m/>
    <s v="A lot"/>
    <s v="A lot"/>
    <s v="Somewhat"/>
    <m/>
    <m/>
    <m/>
    <s v="Checked"/>
    <s v="Checked"/>
    <s v="Checked"/>
    <s v="Checked"/>
    <s v="Checked"/>
    <s v="Checked"/>
    <s v="Unchecked"/>
    <s v="Unchecked"/>
    <s v="Unchecked"/>
    <s v="Unchecked"/>
    <s v="Unchecked"/>
    <s v="Unchecked"/>
    <s v="France"/>
    <m/>
    <s v="Research Assistant please click here"/>
    <m/>
    <s v="Unverified"/>
  </r>
  <r>
    <n v="47"/>
    <m/>
    <m/>
    <d v="2022-06-14T00:00:00"/>
    <d v="1899-12-30T14:43:00"/>
    <s v="lwazi"/>
    <s v="isiXhosa"/>
    <m/>
    <s v="Hayi"/>
    <m/>
    <m/>
    <m/>
    <m/>
    <s v="Mnyama"/>
    <m/>
    <m/>
    <m/>
    <m/>
    <s v="Ewe"/>
    <m/>
    <m/>
    <m/>
    <s v="Umhlolo/Umhlolokazi"/>
    <m/>
    <m/>
    <x v="0"/>
    <x v="2"/>
    <x v="0"/>
    <x v="1"/>
    <m/>
    <s v="R1000 - R2500"/>
    <m/>
    <s v="Ewe - Ngaphezulu kweminyaka emibini eyadlulayo"/>
    <s v="ec Philani NU 1 Clinic"/>
    <m/>
    <m/>
    <s v="Ewe, ngaphantsi kweminyaka emi-2 eyadlulayo"/>
    <s v="ec Philani NU 1 Clinic"/>
    <m/>
    <m/>
    <s v="Ewe"/>
    <m/>
    <s v="Hayi"/>
    <m/>
    <s v="Ewe"/>
    <m/>
    <s v="Ewe"/>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6"/>
    <s v="Female/ Ibhinqa"/>
    <n v="51"/>
    <s v="Female/ Ibhinqa"/>
    <n v="51"/>
    <s v="Male/ Indoda"/>
    <n v="30"/>
    <s v="Male/ Indoda"/>
    <n v="22"/>
    <s v="Male/ Indoda"/>
    <n v="13"/>
    <s v="Male/ Indoda"/>
    <n v="13"/>
    <m/>
    <m/>
    <m/>
    <m/>
    <m/>
    <m/>
    <m/>
    <m/>
    <m/>
    <m/>
    <m/>
    <m/>
    <m/>
    <m/>
    <m/>
    <m/>
    <m/>
    <m/>
    <s v="There are children between the age of 6 and 13 living in this HH"/>
    <m/>
    <s v="Amabanga aphantsi"/>
    <m/>
    <s v="ibanga lesixhenxe"/>
    <m/>
    <s v="Ndigqibe amabanga aphezulu"/>
    <m/>
    <m/>
    <m/>
    <s v="Ewe"/>
    <m/>
    <m/>
    <m/>
    <m/>
    <m/>
    <s v="Ewe"/>
    <m/>
    <n v="10"/>
    <m/>
    <s v="Ifakwe ngombhobho kwindawo yokuhlala/indlu"/>
    <m/>
    <m/>
    <m/>
    <m/>
    <m/>
    <n v="1"/>
    <m/>
    <s v="Gungxulela kumbhobho wogutyulo"/>
    <m/>
    <s v="Umbane ovela kwii-mains"/>
    <m/>
    <m/>
    <m/>
    <s v="Endlini"/>
    <m/>
    <m/>
    <m/>
    <s v="Hayi"/>
    <m/>
    <s v="Ewe"/>
    <m/>
    <m/>
    <m/>
    <m/>
    <m/>
    <m/>
    <m/>
    <m/>
    <m/>
    <s v="Hayi"/>
    <s v="Hayi"/>
    <s v="Hayi"/>
    <s v="Hayi"/>
    <s v="Hayi"/>
    <s v="Hayi"/>
    <s v="Hayi"/>
    <s v="Ewe"/>
    <s v="Hayi"/>
    <m/>
    <m/>
    <m/>
    <m/>
    <m/>
    <m/>
    <m/>
    <s v="Ewe"/>
    <s v="Ewe"/>
    <s v="Hayi"/>
    <s v="Hayi"/>
    <s v="Hayi"/>
    <s v="Hayi"/>
    <s v="Hayi"/>
    <m/>
    <s v="Isamente"/>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52"/>
    <m/>
    <m/>
    <d v="2022-06-15T00:00:00"/>
    <d v="1899-12-30T09:30:00"/>
    <s v="siyanda"/>
    <s v="isiXhosa"/>
    <m/>
    <s v="Hayi"/>
    <m/>
    <m/>
    <m/>
    <m/>
    <s v="Mnyama"/>
    <m/>
    <m/>
    <m/>
    <m/>
    <s v="Ewe"/>
    <m/>
    <m/>
    <m/>
    <s v="Utshatile / umanyano lwasekuhlaleni"/>
    <m/>
    <s v="Ewe"/>
    <x v="0"/>
    <x v="2"/>
    <x v="0"/>
    <x v="1"/>
    <m/>
    <s v="Ngaphantsi kwe-R1000"/>
    <m/>
    <s v="Zange"/>
    <m/>
    <m/>
    <m/>
    <s v="Hayi"/>
    <m/>
    <m/>
    <m/>
    <s v="Hayi"/>
    <m/>
    <s v="Ewe, ngaphezu konyaka odlulileyo"/>
    <m/>
    <s v="Hayi"/>
    <m/>
    <s v="Hayi"/>
    <s v="Unchecked"/>
    <s v="Unchecked"/>
    <s v="Unchecked"/>
    <s v="Unchecked"/>
    <s v="Unchecked"/>
    <s v="Unchecked"/>
    <s v="Unchecked"/>
    <s v="Unchecked"/>
    <s v="Unchecked"/>
    <s v="Unchecked"/>
    <s v="Unchecked"/>
    <s v="Unchecked"/>
    <s v="Unchecked"/>
    <s v="Unchecked"/>
    <s v="Unchecked"/>
    <s v="Unchecked"/>
    <s v="Unchecked"/>
    <s v="Checked"/>
    <m/>
    <s v="Kuku ngatyi itreatment ngendlela efanelekileyo"/>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Male/ Indoda"/>
    <n v="11"/>
    <s v="Male/ Indoda"/>
    <n v="3"/>
    <m/>
    <m/>
    <m/>
    <m/>
    <m/>
    <m/>
    <m/>
    <m/>
    <m/>
    <m/>
    <m/>
    <m/>
    <m/>
    <m/>
    <m/>
    <m/>
    <m/>
    <m/>
    <m/>
    <m/>
    <m/>
    <m/>
    <m/>
    <m/>
    <m/>
    <m/>
    <s v="There are children between the age of 6 and 13 living in this HH"/>
    <m/>
    <s v="Amabanga aphantsi"/>
    <m/>
    <s v="Ibanga lesine"/>
    <m/>
    <s v="Amabanga aphezulu"/>
    <m/>
    <m/>
    <m/>
    <s v="Ewe"/>
    <m/>
    <m/>
    <m/>
    <m/>
    <m/>
    <s v="Hayi"/>
    <m/>
    <m/>
    <m/>
    <s v="Impompo kawonke-wonke/yoluntu"/>
    <m/>
    <m/>
    <m/>
    <s v="Kwindawo yokuhlala"/>
    <m/>
    <n v="10"/>
    <m/>
    <s v="Gungxulela kumbhobho wogutyulo"/>
    <m/>
    <s v="Umbane ovela kwii-mains"/>
    <m/>
    <m/>
    <m/>
    <s v="Endlini"/>
    <m/>
    <m/>
    <m/>
    <s v="Hayi"/>
    <m/>
    <s v="Ewe"/>
    <m/>
    <m/>
    <m/>
    <m/>
    <m/>
    <m/>
    <m/>
    <m/>
    <m/>
    <s v="Ewe"/>
    <s v="Ewe"/>
    <s v="Hayi"/>
    <s v="Hayi"/>
    <s v="Ewe"/>
    <s v="Hayi"/>
    <s v="Ewe"/>
    <s v="Ewe"/>
    <s v="Ewe"/>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3"/>
    <m/>
    <m/>
    <d v="2022-06-15T00:00:00"/>
    <d v="1899-12-30T09:31:00"/>
    <s v="siziphiwe"/>
    <s v="English"/>
    <s v="No"/>
    <m/>
    <m/>
    <m/>
    <s v="Black"/>
    <m/>
    <m/>
    <m/>
    <s v="Yes"/>
    <m/>
    <m/>
    <m/>
    <m/>
    <m/>
    <s v="Single"/>
    <m/>
    <m/>
    <m/>
    <x v="3"/>
    <x v="0"/>
    <x v="2"/>
    <x v="0"/>
    <s v="R10 001 - R20 000"/>
    <m/>
    <s v="Never"/>
    <m/>
    <m/>
    <m/>
    <s v="Never"/>
    <m/>
    <m/>
    <m/>
    <s v="No"/>
    <m/>
    <s v="Yes, less than 6 months ago"/>
    <m/>
    <s v="No"/>
    <m/>
    <s v="No"/>
    <m/>
    <s v="Unchecked"/>
    <s v="Checked"/>
    <s v="Unchecked"/>
    <s v="Checked"/>
    <s v="Unchecked"/>
    <s v="Checked"/>
    <s v="Unchecked"/>
    <s v="Unchecked"/>
    <s v="Checked"/>
    <s v="Unchecked"/>
    <s v="Unchecked"/>
    <s v="Unchecked"/>
    <s v="Unchecked"/>
    <s v="Unchecked"/>
    <s v="Unchecked"/>
    <s v="Unchecked"/>
    <s v="Unchecked"/>
    <s v="Unchecked"/>
    <s v="Living in shacks"/>
    <m/>
    <s v="Unchecked"/>
    <s v="Checked"/>
    <s v="Checked"/>
    <s v="Unchecked"/>
    <s v="Unchecked"/>
    <s v="Unchecked"/>
    <s v="Unchecked"/>
    <s v="Unchecked"/>
    <s v="Unchecked"/>
    <s v="Unchecked"/>
    <s v="Unchecked"/>
    <s v="Unchecked"/>
    <s v="Unchecked"/>
    <s v="Unchecked"/>
    <m/>
    <m/>
    <s v="Unchecked"/>
    <s v="Unchecked"/>
    <s v="Checked"/>
    <s v="Unchecked"/>
    <s v="Unchecked"/>
    <s v="Checked"/>
    <s v="Checked"/>
    <s v="Unchecked"/>
    <s v="Unchecked"/>
    <s v="Unchecked"/>
    <s v="Checked"/>
    <s v="Unchecked"/>
    <s v="Unchecked"/>
    <s v="Unchecked"/>
    <s v="Unchecked"/>
    <s v="Unchecked"/>
    <s v="Unchecked"/>
    <s v="Unchecked"/>
    <s v="Unchecked"/>
    <s v="Unchecked"/>
    <s v="Unchecked"/>
    <s v="Unchecked"/>
    <s v="Shivering"/>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1"/>
    <s v="Female/ Ibhinqa"/>
    <n v="17"/>
    <m/>
    <m/>
    <m/>
    <m/>
    <m/>
    <m/>
    <m/>
    <m/>
    <m/>
    <m/>
    <m/>
    <m/>
    <m/>
    <m/>
    <m/>
    <m/>
    <m/>
    <m/>
    <m/>
    <m/>
    <m/>
    <m/>
    <m/>
    <m/>
    <m/>
    <m/>
    <m/>
    <m/>
    <s v="There are NO children between the age of 6 and 13 living in this HH"/>
    <s v="Tertiary or post-secondary certification"/>
    <m/>
    <m/>
    <m/>
    <s v="Tertiary or post-secondary certification"/>
    <m/>
    <m/>
    <m/>
    <m/>
    <m/>
    <m/>
    <m/>
    <m/>
    <m/>
    <s v="No"/>
    <m/>
    <m/>
    <m/>
    <s v="Bottled water"/>
    <m/>
    <m/>
    <m/>
    <m/>
    <m/>
    <n v="5"/>
    <m/>
    <s v="Flush to piped sewer system"/>
    <m/>
    <s v="Electricity from mains"/>
    <m/>
    <m/>
    <m/>
    <s v="In the house"/>
    <m/>
    <m/>
    <m/>
    <s v="Yes"/>
    <m/>
    <s v="Yes"/>
    <m/>
    <s v="Yes"/>
    <s v="Yes"/>
    <s v="No"/>
    <s v="Yes"/>
    <s v="Yes"/>
    <s v="No"/>
    <s v="Yes"/>
    <s v="Yes"/>
    <s v="Yes"/>
    <m/>
    <m/>
    <m/>
    <m/>
    <m/>
    <m/>
    <m/>
    <m/>
    <m/>
    <s v="Yes"/>
    <s v="Yes"/>
    <s v="No"/>
    <s v="No"/>
    <s v="No"/>
    <s v="No"/>
    <s v="No"/>
    <m/>
    <m/>
    <m/>
    <m/>
    <m/>
    <m/>
    <m/>
    <s v="Ceramic tiles"/>
    <m/>
    <m/>
    <m/>
    <s v="Other"/>
    <m/>
    <s v="Zinc"/>
    <m/>
    <s v="Respondent/Participant"/>
    <m/>
    <s v="Respondent/Participant"/>
    <m/>
    <s v="Respondent/Participant"/>
    <m/>
    <s v="Yes"/>
    <m/>
    <s v="Proceed"/>
    <m/>
    <s v="Yes"/>
    <m/>
    <s v="Somewhat"/>
    <s v="Somewhat"/>
    <s v="Somewhat"/>
    <m/>
    <m/>
    <m/>
    <s v="Unchecked"/>
    <s v="Unchecked"/>
    <s v="Unchecked"/>
    <s v="Checked"/>
    <s v="Unchecked"/>
    <s v="Unchecked"/>
    <s v="Unchecked"/>
    <s v="Unchecked"/>
    <s v="Unchecked"/>
    <s v="Unchecked"/>
    <s v="Unchecked"/>
    <s v="Unchecked"/>
    <s v="France"/>
    <m/>
    <s v="Research Assistant please click here"/>
    <m/>
    <s v="Unverified"/>
  </r>
  <r>
    <n v="54"/>
    <m/>
    <m/>
    <d v="2022-06-15T00:00:00"/>
    <d v="1899-12-30T09:51:00"/>
    <s v="busisiwe"/>
    <s v="English"/>
    <s v="No"/>
    <m/>
    <m/>
    <m/>
    <s v="Black"/>
    <m/>
    <m/>
    <m/>
    <s v="Yes"/>
    <m/>
    <m/>
    <m/>
    <m/>
    <m/>
    <s v="Single"/>
    <m/>
    <m/>
    <m/>
    <x v="2"/>
    <x v="0"/>
    <x v="2"/>
    <x v="0"/>
    <s v="Under R1000"/>
    <m/>
    <s v="Never"/>
    <m/>
    <m/>
    <m/>
    <s v="Never"/>
    <m/>
    <m/>
    <m/>
    <s v="No"/>
    <m/>
    <s v="Yes, in the last year, but more than 6 months ago"/>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Unchecked"/>
    <s v="Unchecked"/>
    <s v="Checked"/>
    <s v="Unchecked"/>
    <s v="Unchecked"/>
    <s v="Unchecked"/>
    <s v="Unchecked"/>
    <s v="Unchecked"/>
    <s v="Unchecked"/>
    <s v="Unchecked"/>
    <s v="Unchecked"/>
    <s v="Unchecked"/>
    <s v="Unchecked"/>
    <s v="Unchecked"/>
    <s v="Unchecked"/>
    <s v="Unchecked"/>
    <s v="Unchecked"/>
    <m/>
    <m/>
    <s v="I don't know"/>
    <m/>
    <s v="Yes"/>
    <m/>
    <s v="Checked"/>
    <s v="Checked"/>
    <s v="Unchecked"/>
    <s v="Unchecked"/>
    <s v="Unchecked"/>
    <s v="Unchecked"/>
    <s v="Unchecked"/>
    <s v="Unchecked"/>
    <s v="Unchecked"/>
    <s v="Unchecked"/>
    <s v="Unchecked"/>
    <m/>
    <s v="Unchecked"/>
    <s v="Unchecked"/>
    <s v="Unchecked"/>
    <s v="Unchecked"/>
    <s v="Unchecked"/>
    <s v="Unchecked"/>
    <s v="Unchecked"/>
    <s v="Unchecked"/>
    <s v="Unchecked"/>
    <s v="Unchecked"/>
    <s v="Unchecked"/>
    <m/>
    <s v="No"/>
    <m/>
    <s v="No"/>
    <m/>
    <s v="No"/>
    <m/>
    <n v="1"/>
    <s v="Male/ Indoda"/>
    <n v="16"/>
    <m/>
    <m/>
    <m/>
    <m/>
    <m/>
    <m/>
    <m/>
    <m/>
    <m/>
    <m/>
    <m/>
    <m/>
    <m/>
    <m/>
    <m/>
    <m/>
    <m/>
    <m/>
    <m/>
    <m/>
    <m/>
    <m/>
    <m/>
    <m/>
    <m/>
    <m/>
    <m/>
    <m/>
    <s v="There are NO children between the age of 6 and 13 living in this HH"/>
    <s v="Some secondary"/>
    <m/>
    <m/>
    <m/>
    <s v="Some secondary"/>
    <m/>
    <m/>
    <m/>
    <m/>
    <m/>
    <m/>
    <m/>
    <m/>
    <m/>
    <s v="No"/>
    <m/>
    <m/>
    <m/>
    <s v="Piped to yard/plot"/>
    <m/>
    <m/>
    <m/>
    <m/>
    <m/>
    <n v="1"/>
    <m/>
    <s v="Flush to somewhere else"/>
    <m/>
    <s v="Electricity from mains"/>
    <m/>
    <m/>
    <m/>
    <s v="In the house"/>
    <m/>
    <m/>
    <m/>
    <s v="Yes"/>
    <m/>
    <s v="Yes"/>
    <m/>
    <s v="No"/>
    <s v="No"/>
    <s v="No"/>
    <s v="No"/>
    <s v="No"/>
    <s v="No"/>
    <s v="No"/>
    <s v="No"/>
    <s v="No"/>
    <m/>
    <m/>
    <m/>
    <m/>
    <m/>
    <m/>
    <m/>
    <m/>
    <m/>
    <s v="No"/>
    <s v="Yes"/>
    <s v="No"/>
    <s v="No"/>
    <s v="No"/>
    <s v="No"/>
    <s v="No"/>
    <m/>
    <m/>
    <m/>
    <m/>
    <m/>
    <m/>
    <m/>
    <s v="Vinyl/asphalt strips"/>
    <m/>
    <m/>
    <m/>
    <s v="Corrugated metal"/>
    <m/>
    <m/>
    <m/>
    <s v="Respondent/Participant"/>
    <m/>
    <s v="Someone else"/>
    <m/>
    <s v="Respondent/Participant"/>
    <m/>
    <s v="Yes"/>
    <m/>
    <s v="Proceed"/>
    <m/>
    <s v="Yes"/>
    <m/>
    <s v="Not at all"/>
    <s v="A lot"/>
    <s v="A lot"/>
    <m/>
    <m/>
    <m/>
    <s v="Checked"/>
    <s v="Unchecked"/>
    <s v="Unchecked"/>
    <s v="Unchecked"/>
    <s v="Unchecked"/>
    <s v="Unchecked"/>
    <s v="Unchecked"/>
    <s v="Unchecked"/>
    <s v="Unchecked"/>
    <s v="Unchecked"/>
    <s v="Unchecked"/>
    <s v="Unchecked"/>
    <s v="United States of America"/>
    <m/>
    <s v="Research Assistant please click here"/>
    <m/>
    <s v="Unverified"/>
  </r>
  <r>
    <n v="55"/>
    <m/>
    <m/>
    <d v="2022-06-15T00:00:00"/>
    <d v="1899-12-30T09:37:00"/>
    <s v="lona"/>
    <s v="isiXhosa"/>
    <m/>
    <s v="Hayi"/>
    <m/>
    <m/>
    <m/>
    <m/>
    <s v="Mnyama"/>
    <m/>
    <m/>
    <m/>
    <m/>
    <s v="Ewe"/>
    <m/>
    <m/>
    <m/>
    <s v="Awutshatanga"/>
    <m/>
    <m/>
    <x v="0"/>
    <x v="3"/>
    <x v="0"/>
    <x v="1"/>
    <m/>
    <s v="R1000 - R2500"/>
    <m/>
    <s v="Ewe - Ngaphezulu kweminyaka emibini eyadlulayo"/>
    <s v="Other"/>
    <s v="Nqubela hospital "/>
    <m/>
    <s v="Ewe, ngaphezu kweminyaka emi-2 eyadlulayo"/>
    <s v="ec Philani NU 1 Clinic"/>
    <m/>
    <m/>
    <s v="Ewe"/>
    <m/>
    <s v="Ewe, ngaphantsi kweenyanga ezi-6 ezidlulileyo"/>
    <m/>
    <s v="Ewe"/>
    <m/>
    <s v="Hayi"/>
    <s v="Unchecked"/>
    <s v="Unchecked"/>
    <s v="Unchecked"/>
    <s v="Unchecked"/>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Checked"/>
    <s v="Unchecked"/>
    <s v="Checked"/>
    <s v="Checked"/>
    <s v="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Female/ Ibhinqa"/>
    <n v="35"/>
    <s v="Male/ Indoda"/>
    <n v="19"/>
    <s v="Male/ Indoda"/>
    <n v="12"/>
    <s v="Female/ Ibhinqa"/>
    <n v="7"/>
    <m/>
    <m/>
    <m/>
    <m/>
    <m/>
    <m/>
    <m/>
    <m/>
    <m/>
    <m/>
    <m/>
    <m/>
    <m/>
    <m/>
    <m/>
    <m/>
    <m/>
    <m/>
    <m/>
    <m/>
    <m/>
    <m/>
    <s v="There are children between the age of 6 and 13 living in this HH"/>
    <m/>
    <s v="Ndigqibe amabanga aphezulu"/>
    <m/>
    <m/>
    <m/>
    <s v="Amabanga aphezulu"/>
    <m/>
    <m/>
    <m/>
    <s v="Ewe"/>
    <m/>
    <m/>
    <m/>
    <m/>
    <m/>
    <s v="Hayi"/>
    <m/>
    <m/>
    <m/>
    <s v="Ifakwe ngombhobho kwindawo yokuhlala/indlu"/>
    <m/>
    <m/>
    <m/>
    <m/>
    <m/>
    <n v="1"/>
    <m/>
    <s v="Gungxulela kumbhobho wogutyulo"/>
    <m/>
    <s v="Umbane ovela kwii-mains"/>
    <m/>
    <m/>
    <m/>
    <s v="Endlini"/>
    <m/>
    <m/>
    <m/>
    <s v="Ewe"/>
    <m/>
    <s v="Ewe"/>
    <m/>
    <m/>
    <m/>
    <m/>
    <m/>
    <m/>
    <m/>
    <m/>
    <m/>
    <s v="Ewe"/>
    <s v="Ewe"/>
    <s v="Hayi"/>
    <s v="Hayi"/>
    <s v="Ewe"/>
    <s v="Hayi"/>
    <s v="Ewe"/>
    <s v="Ewe"/>
    <s v="Hayi"/>
    <m/>
    <m/>
    <m/>
    <m/>
    <m/>
    <m/>
    <m/>
    <s v="Ewe"/>
    <s v="Ewe"/>
    <s v="Hayi"/>
    <s v="Hayi"/>
    <s v="Hayi"/>
    <s v="Hayi"/>
    <s v="Hayi"/>
    <m/>
    <s v="Iithayile zeCeramic"/>
    <m/>
    <m/>
    <m/>
    <s v="Asbestos"/>
    <m/>
    <m/>
    <m/>
    <s v="uMphenduli / uMthathi-nxaxheba"/>
    <m/>
    <s v="uMphenduli / uMthathi-nxaxheba"/>
    <m/>
    <s v="uMphenduli / uMthathi-nxaxheba"/>
    <m/>
    <s v="Ewe"/>
    <m/>
    <s v="Qhubeka"/>
    <m/>
    <s v="Ewe"/>
    <m/>
    <m/>
    <m/>
    <s v="Akunjalo kwaphela"/>
    <s v="Kakhulu"/>
    <s v="Kakhulu"/>
    <s v="Unchecked"/>
    <s v="Unchecked"/>
    <s v="Unchecked"/>
    <s v="Unchecked"/>
    <s v="Unchecked"/>
    <s v="Unchecked"/>
    <s v="Unchecked"/>
    <s v="Checked"/>
    <s v="Checked"/>
    <s v="Checked"/>
    <s v="Unchecked"/>
    <s v="Unchecked"/>
    <m/>
    <s v="Other"/>
    <m/>
    <s v="Mncedisi wophando nceda ucofe apha"/>
    <s v="Unverified"/>
  </r>
  <r>
    <n v="56"/>
    <m/>
    <m/>
    <d v="2022-06-15T00:00:00"/>
    <d v="1899-12-30T09:44:00"/>
    <s v="asemahle"/>
    <s v="isiXhosa"/>
    <m/>
    <s v="Hayi"/>
    <m/>
    <m/>
    <m/>
    <m/>
    <s v="Mnyama"/>
    <m/>
    <m/>
    <m/>
    <m/>
    <s v="Ewe"/>
    <m/>
    <m/>
    <m/>
    <s v="Awutshatanga"/>
    <m/>
    <m/>
    <x v="0"/>
    <x v="2"/>
    <x v="0"/>
    <x v="1"/>
    <m/>
    <s v="Ngaphantsi kwe-R1000"/>
    <m/>
    <s v="Zange"/>
    <m/>
    <m/>
    <m/>
    <s v="Hayi"/>
    <m/>
    <m/>
    <m/>
    <s v="Hayi"/>
    <m/>
    <s v="Hayi"/>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Unchecked"/>
    <s v="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5"/>
    <s v="Female/ Ibhinqa"/>
    <n v="28"/>
    <s v="Male/ Indoda"/>
    <n v="17"/>
    <s v="Female/ Ibhinqa"/>
    <n v="15"/>
    <s v="Female/ Ibhinqa"/>
    <n v="50"/>
    <s v="Female/ Ibhinqa"/>
    <n v="49"/>
    <m/>
    <m/>
    <m/>
    <m/>
    <m/>
    <m/>
    <m/>
    <m/>
    <m/>
    <m/>
    <m/>
    <m/>
    <m/>
    <m/>
    <m/>
    <m/>
    <m/>
    <m/>
    <m/>
    <m/>
    <s v="There are NO children between the age of 6 and 13 living in this HH"/>
    <m/>
    <s v="Amabanga aphantsi"/>
    <m/>
    <s v="Ibanga lesithandathu"/>
    <m/>
    <s v="Amabanga aphezulu"/>
    <m/>
    <m/>
    <m/>
    <m/>
    <m/>
    <m/>
    <m/>
    <m/>
    <m/>
    <s v="Hayi"/>
    <m/>
    <m/>
    <m/>
    <s v="Ifakwe ngombhobho kwindawo yokuhlala/indlu"/>
    <m/>
    <m/>
    <m/>
    <m/>
    <m/>
    <n v="1"/>
    <m/>
    <s v="Gungxulela kumbhobho wogutyulo"/>
    <m/>
    <s v="Umbane ovela kwii-mains"/>
    <m/>
    <m/>
    <m/>
    <s v="Endlini"/>
    <m/>
    <m/>
    <m/>
    <s v="Hayi"/>
    <m/>
    <s v="Hayi"/>
    <m/>
    <m/>
    <m/>
    <m/>
    <m/>
    <m/>
    <m/>
    <m/>
    <m/>
    <s v="Ewe"/>
    <s v="Ewe"/>
    <s v="Ewe"/>
    <s v="Hayi"/>
    <s v="Ewe"/>
    <s v="Hayi"/>
    <s v="Ewe"/>
    <s v="Ewe"/>
    <s v="Ewe"/>
    <m/>
    <m/>
    <m/>
    <m/>
    <m/>
    <m/>
    <m/>
    <s v="Ewe"/>
    <s v="Ewe"/>
    <s v="Hayi"/>
    <s v="Hayi"/>
    <s v="Hayi"/>
    <s v="Ewe"/>
    <s v="Hayi"/>
    <m/>
    <s v="Iithayile zeCeramic"/>
    <m/>
    <m/>
    <m/>
    <s v="Asbestos"/>
    <m/>
    <m/>
    <m/>
    <s v="uMphenduli / uMthathi-nxaxheba"/>
    <m/>
    <s v="uMphenduli / uMthathi-nxaxheba"/>
    <m/>
    <s v="uMphenduli / uMthathi-nxaxheba"/>
    <m/>
    <s v="Ewe"/>
    <m/>
    <s v="Qhubeka"/>
    <m/>
    <s v="Ewe"/>
    <m/>
    <m/>
    <m/>
    <s v="Akunjalo kwaphela"/>
    <s v="Kakhulu"/>
    <s v="Kakhulu"/>
    <s v="Unchecked"/>
    <s v="Unchecked"/>
    <s v="Unchecked"/>
    <s v="Unchecked"/>
    <s v="Unchecked"/>
    <s v="Unchecked"/>
    <s v="Checked"/>
    <s v="Checked"/>
    <s v="Checked"/>
    <s v="Checked"/>
    <s v="Checked"/>
    <s v="Checked"/>
    <m/>
    <s v="United States of America"/>
    <m/>
    <s v="Mncedisi wophando nceda ucofe apha"/>
    <s v="Unverified"/>
  </r>
  <r>
    <n v="57"/>
    <m/>
    <m/>
    <d v="2022-06-15T00:00:00"/>
    <d v="1899-12-30T09:45:00"/>
    <s v="onelam"/>
    <s v="English"/>
    <s v="Yes"/>
    <m/>
    <s v="More than 6 months ago"/>
    <m/>
    <s v="Black"/>
    <m/>
    <m/>
    <m/>
    <s v="Yes"/>
    <m/>
    <m/>
    <m/>
    <m/>
    <m/>
    <s v="Married / civil union"/>
    <m/>
    <s v="Yes"/>
    <m/>
    <x v="3"/>
    <x v="0"/>
    <x v="1"/>
    <x v="0"/>
    <s v="R2501 - R5000"/>
    <m/>
    <s v="Never"/>
    <m/>
    <m/>
    <m/>
    <s v="Yes, more than 2 years ago"/>
    <m/>
    <s v="ec Philani NU 1 Clinic"/>
    <m/>
    <s v="I don't know"/>
    <m/>
    <s v="Yes, in the last year, but more than 6 months ago"/>
    <m/>
    <s v="Yes"/>
    <m/>
    <s v="Yes"/>
    <m/>
    <s v="Unchecked"/>
    <s v="Unchecked"/>
    <s v="Unchecked"/>
    <s v="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5"/>
    <s v="Male/ Indoda"/>
    <n v="53"/>
    <s v="Male/ Indoda"/>
    <n v="24"/>
    <s v="Male/ Indoda"/>
    <n v="19"/>
    <s v="Female/ Ibhinqa"/>
    <n v="13"/>
    <s v="Female/ Ibhinqa"/>
    <n v="52"/>
    <m/>
    <m/>
    <m/>
    <m/>
    <m/>
    <m/>
    <m/>
    <m/>
    <m/>
    <m/>
    <m/>
    <m/>
    <m/>
    <m/>
    <m/>
    <m/>
    <m/>
    <m/>
    <m/>
    <m/>
    <s v="There are children between the age of 6 and 13 living in this HH"/>
    <s v="Some primary"/>
    <m/>
    <s v="Grade 7"/>
    <m/>
    <s v="Tertiary or post-secondary certification"/>
    <m/>
    <m/>
    <m/>
    <s v="Yes"/>
    <m/>
    <m/>
    <m/>
    <m/>
    <m/>
    <s v="No"/>
    <m/>
    <m/>
    <m/>
    <s v="Piped into dwelling/house"/>
    <m/>
    <m/>
    <m/>
    <m/>
    <m/>
    <n v="60"/>
    <m/>
    <s v="Flush to piped sewer system"/>
    <m/>
    <s v="Electricity from mains"/>
    <m/>
    <m/>
    <m/>
    <s v="In the house"/>
    <m/>
    <m/>
    <m/>
    <s v="Yes"/>
    <m/>
    <s v="Yes"/>
    <m/>
    <s v="Yes"/>
    <s v="Yes"/>
    <s v="No"/>
    <s v="Yes"/>
    <s v="Yes"/>
    <s v="No"/>
    <s v="Yes"/>
    <s v="Yes"/>
    <s v="Yes"/>
    <m/>
    <m/>
    <m/>
    <m/>
    <m/>
    <m/>
    <m/>
    <m/>
    <m/>
    <s v="Yes"/>
    <s v="Yes"/>
    <s v="No"/>
    <s v="No"/>
    <s v="No"/>
    <s v="Yes"/>
    <s v="No"/>
    <m/>
    <m/>
    <m/>
    <m/>
    <m/>
    <m/>
    <m/>
    <s v="Ceramic tiles"/>
    <m/>
    <m/>
    <m/>
    <s v="Other"/>
    <m/>
    <s v="Zinc"/>
    <m/>
    <s v="Respondent/Participant and Spouse/partner jointly"/>
    <m/>
    <s v="Respondent/Participant and Spouse/partner jointly"/>
    <m/>
    <s v="Respondent/Participant and Spouse/partner jointly"/>
    <m/>
    <s v="No"/>
    <m/>
    <m/>
    <m/>
    <m/>
    <m/>
    <m/>
    <m/>
    <m/>
    <m/>
    <m/>
    <m/>
    <s v="Unchecked"/>
    <s v="Unchecked"/>
    <s v="Unchecked"/>
    <s v="Unchecked"/>
    <s v="Unchecked"/>
    <s v="Unchecked"/>
    <s v="Unchecked"/>
    <s v="Unchecked"/>
    <s v="Unchecked"/>
    <s v="Unchecked"/>
    <s v="Unchecked"/>
    <s v="Unchecked"/>
    <m/>
    <m/>
    <m/>
    <m/>
    <s v="Unverified"/>
  </r>
  <r>
    <n v="58"/>
    <m/>
    <m/>
    <d v="2022-06-15T00:00:00"/>
    <d v="1899-12-30T10:01:00"/>
    <s v="lwazi"/>
    <s v="isiXhosa"/>
    <m/>
    <s v="Hayi"/>
    <m/>
    <m/>
    <m/>
    <m/>
    <s v="Mnyama"/>
    <m/>
    <m/>
    <m/>
    <m/>
    <s v="Ewe"/>
    <m/>
    <m/>
    <m/>
    <s v="Awutshatanga"/>
    <m/>
    <m/>
    <x v="0"/>
    <x v="2"/>
    <x v="0"/>
    <x v="1"/>
    <m/>
    <s v="R1000 - R2500"/>
    <m/>
    <s v="Zange"/>
    <m/>
    <m/>
    <m/>
    <s v="Hayi"/>
    <m/>
    <m/>
    <m/>
    <s v="Ewe"/>
    <m/>
    <s v="Ewe, kulo nyaka uphelileyo, kodwa ngaphezu kweenyanga ezi-6 ezidlulileyo"/>
    <m/>
    <s v="Hayi"/>
    <m/>
    <s v="Ewe"/>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82"/>
    <m/>
    <m/>
    <m/>
    <m/>
    <m/>
    <m/>
    <m/>
    <m/>
    <m/>
    <m/>
    <m/>
    <m/>
    <m/>
    <m/>
    <m/>
    <m/>
    <m/>
    <m/>
    <m/>
    <m/>
    <m/>
    <m/>
    <m/>
    <m/>
    <m/>
    <m/>
    <m/>
    <m/>
    <s v="There are NO children between the age of 6 and 13 living in this HH"/>
    <m/>
    <s v="Amabanga aphezulu"/>
    <m/>
    <m/>
    <m/>
    <s v="Amabanga aphezulu"/>
    <m/>
    <m/>
    <m/>
    <m/>
    <m/>
    <m/>
    <m/>
    <m/>
    <m/>
    <s v="Hayi"/>
    <m/>
    <m/>
    <m/>
    <s v="Ifakwe ngombhobho kwindawo yokuhlala/indlu"/>
    <m/>
    <m/>
    <m/>
    <m/>
    <m/>
    <n v="1"/>
    <m/>
    <s v="Gungxulela kumbhobho wogutyulo"/>
    <m/>
    <s v="Umbane ovela kwii-mains"/>
    <m/>
    <m/>
    <m/>
    <s v="Endlini"/>
    <m/>
    <m/>
    <m/>
    <s v="Hayi"/>
    <m/>
    <s v="Ewe"/>
    <m/>
    <m/>
    <m/>
    <m/>
    <m/>
    <m/>
    <m/>
    <m/>
    <m/>
    <s v="Ewe"/>
    <s v="Ewe"/>
    <s v="Hayi"/>
    <s v="Hayi"/>
    <s v="Ewe"/>
    <s v="Hayi"/>
    <s v="Ewe"/>
    <s v="Hayi"/>
    <s v="Ewe"/>
    <m/>
    <m/>
    <m/>
    <m/>
    <m/>
    <m/>
    <m/>
    <s v="Ewe"/>
    <s v="Ewe"/>
    <s v="Hayi"/>
    <s v="Hayi"/>
    <s v="Hayi"/>
    <s v="Hayi"/>
    <s v="Hayi"/>
    <m/>
    <s v="Iithayile zeCeramic"/>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60"/>
    <m/>
    <m/>
    <d v="2022-06-15T00:00:00"/>
    <d v="1899-12-30T10:17:00"/>
    <s v="mihlem"/>
    <s v="isiXhosa"/>
    <m/>
    <s v="Hayi"/>
    <m/>
    <m/>
    <m/>
    <m/>
    <s v="Mnyama"/>
    <m/>
    <m/>
    <m/>
    <m/>
    <s v="Ewe"/>
    <m/>
    <m/>
    <m/>
    <s v="Awutshatanga"/>
    <m/>
    <m/>
    <x v="0"/>
    <x v="2"/>
    <x v="0"/>
    <x v="4"/>
    <m/>
    <s v="R1000 - R2500"/>
    <m/>
    <s v="Zange"/>
    <m/>
    <m/>
    <m/>
    <s v="Hayi"/>
    <m/>
    <m/>
    <m/>
    <s v="Hayi"/>
    <m/>
    <s v="Ewe, ngaphantsi kweenyanga ezi-6 ezidlulileyo"/>
    <m/>
    <s v="Ewe"/>
    <m/>
    <s v="Hayi"/>
    <s v="Unchecked"/>
    <s v="Unchecked"/>
    <s v="Unchecked"/>
    <s v="Unchecked"/>
    <s v="Unchecked"/>
    <s v="Unchecked"/>
    <s v="Unchecked"/>
    <s v="Unchecked"/>
    <s v="Unchecked"/>
    <s v="Unchecked"/>
    <s v="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Checked"/>
    <s v="Unchecked"/>
    <s v="Unchecked"/>
    <s v="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Ewe"/>
    <n v="2"/>
    <s v="Male/ Indoda"/>
    <n v="16"/>
    <s v="Male/ Indoda"/>
    <n v="13"/>
    <m/>
    <m/>
    <m/>
    <m/>
    <m/>
    <m/>
    <m/>
    <m/>
    <m/>
    <m/>
    <m/>
    <m/>
    <m/>
    <m/>
    <m/>
    <m/>
    <m/>
    <m/>
    <m/>
    <m/>
    <m/>
    <m/>
    <m/>
    <m/>
    <m/>
    <m/>
    <s v="There are children between the age of 6 and 13 living in this HH"/>
    <m/>
    <s v="Ndigqibe amabanga aphantsi"/>
    <m/>
    <m/>
    <m/>
    <s v="Amabanga aphantsi"/>
    <m/>
    <s v="ibanga lesixhenxe"/>
    <m/>
    <s v="Ewe"/>
    <m/>
    <m/>
    <m/>
    <m/>
    <m/>
    <s v="Hayi"/>
    <m/>
    <m/>
    <m/>
    <s v="Impompo kawonke-wonke/yoluntu"/>
    <m/>
    <m/>
    <m/>
    <s v="Kwenye indawo/ngaphandle kweyadi"/>
    <m/>
    <n v="5"/>
    <m/>
    <s v="Gungxulela kwenye indawo"/>
    <m/>
    <s v="Umbane osuka komnye umthombo"/>
    <m/>
    <m/>
    <m/>
    <s v="Endlini"/>
    <m/>
    <m/>
    <m/>
    <s v="Ewe"/>
    <m/>
    <s v="Hayi"/>
    <m/>
    <m/>
    <m/>
    <m/>
    <m/>
    <m/>
    <m/>
    <m/>
    <m/>
    <s v="Ewe"/>
    <s v="Ewe"/>
    <s v="Hayi"/>
    <s v="Hayi"/>
    <s v="Hayi"/>
    <s v="Hayi"/>
    <s v="Hayi"/>
    <s v="Ewe"/>
    <s v="Hayi"/>
    <m/>
    <m/>
    <m/>
    <m/>
    <m/>
    <m/>
    <m/>
    <s v="Hayi"/>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1"/>
    <m/>
    <m/>
    <d v="2022-06-15T00:00:00"/>
    <d v="1899-12-30T10:22:00"/>
    <s v="vuyolwethu"/>
    <s v="isiXhosa"/>
    <m/>
    <s v="Hayi"/>
    <m/>
    <m/>
    <m/>
    <m/>
    <s v="Mnyama"/>
    <m/>
    <m/>
    <m/>
    <m/>
    <s v="Ewe"/>
    <m/>
    <m/>
    <m/>
    <s v="Utshatile / umanyano lwasekuhlaleni"/>
    <m/>
    <s v="Ewe"/>
    <x v="0"/>
    <x v="2"/>
    <x v="0"/>
    <x v="4"/>
    <m/>
    <s v="R1000 - R2500"/>
    <m/>
    <s v="Zange"/>
    <m/>
    <m/>
    <m/>
    <s v="Hayi"/>
    <m/>
    <m/>
    <m/>
    <s v="Hayi"/>
    <m/>
    <s v="Hayi"/>
    <m/>
    <s v="Hayi"/>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6"/>
    <s v="Male/ Indoda"/>
    <n v="12"/>
    <s v="Male/ Indoda"/>
    <n v="7"/>
    <m/>
    <m/>
    <m/>
    <m/>
    <m/>
    <m/>
    <m/>
    <m/>
    <m/>
    <m/>
    <m/>
    <m/>
    <m/>
    <m/>
    <m/>
    <m/>
    <m/>
    <m/>
    <m/>
    <m/>
    <m/>
    <m/>
    <m/>
    <m/>
    <s v="There are children between the age of 6 and 13 living in this HH"/>
    <m/>
    <s v="Ndigqibe amabanga aphantsi"/>
    <m/>
    <m/>
    <m/>
    <s v="Ndigqibe amabanga aphezulu"/>
    <m/>
    <m/>
    <m/>
    <s v="Ewe"/>
    <m/>
    <m/>
    <m/>
    <m/>
    <m/>
    <s v="Hayi"/>
    <m/>
    <m/>
    <m/>
    <s v="Impompo kawonke-wonke/yoluntu"/>
    <m/>
    <m/>
    <m/>
    <s v="Kwindawo yokuhlala"/>
    <m/>
    <n v="5"/>
    <m/>
    <s v="Gungxulela kumbhobho wogutyulo"/>
    <m/>
    <s v="Umbane ovela kwii-mains"/>
    <m/>
    <m/>
    <m/>
    <s v="Endlini"/>
    <m/>
    <m/>
    <m/>
    <s v="Hayi"/>
    <m/>
    <s v="Ewe"/>
    <m/>
    <m/>
    <m/>
    <m/>
    <m/>
    <m/>
    <m/>
    <m/>
    <m/>
    <s v="Ewe"/>
    <s v="Ewe"/>
    <s v="Hayi"/>
    <s v="Hayi"/>
    <s v="Ewe"/>
    <s v="Hayi"/>
    <s v="Ewe"/>
    <s v="Ewe"/>
    <s v="Hayi"/>
    <m/>
    <m/>
    <m/>
    <m/>
    <m/>
    <m/>
    <m/>
    <s v="Ewe"/>
    <s v="Ewe"/>
    <s v="Hayi"/>
    <s v="Hayi"/>
    <s v="Hayi"/>
    <s v="Hayi"/>
    <s v="Hayi"/>
    <m/>
    <s v="Ikhaphethi"/>
    <m/>
    <m/>
    <m/>
    <s v="intsimbi / iZinc"/>
    <m/>
    <m/>
    <m/>
    <s v="Umlingane/iqabane"/>
    <m/>
    <s v="Umlingane/iqabane"/>
    <m/>
    <s v="Umlingane/iqabane"/>
    <m/>
    <s v="Hayi"/>
    <m/>
    <m/>
    <m/>
    <m/>
    <m/>
    <m/>
    <m/>
    <m/>
    <m/>
    <m/>
    <s v="Unchecked"/>
    <s v="Unchecked"/>
    <s v="Unchecked"/>
    <s v="Unchecked"/>
    <s v="Unchecked"/>
    <s v="Unchecked"/>
    <s v="Unchecked"/>
    <s v="Unchecked"/>
    <s v="Unchecked"/>
    <s v="Unchecked"/>
    <s v="Unchecked"/>
    <s v="Unchecked"/>
    <m/>
    <m/>
    <m/>
    <m/>
    <s v="Unverified"/>
  </r>
  <r>
    <n v="62"/>
    <m/>
    <m/>
    <d v="2022-06-15T00:00:00"/>
    <d v="1899-12-30T10:36:00"/>
    <s v="thembelihle"/>
    <s v="English"/>
    <s v="No"/>
    <m/>
    <m/>
    <m/>
    <s v="Black"/>
    <m/>
    <m/>
    <m/>
    <s v="Yes"/>
    <m/>
    <m/>
    <m/>
    <m/>
    <m/>
    <s v="Single"/>
    <m/>
    <m/>
    <m/>
    <x v="3"/>
    <x v="0"/>
    <x v="1"/>
    <x v="0"/>
    <s v="R2501 - R5000"/>
    <m/>
    <s v="Never"/>
    <m/>
    <m/>
    <m/>
    <s v="Never"/>
    <m/>
    <m/>
    <m/>
    <s v="No"/>
    <m/>
    <s v="Yes, more than a year ago"/>
    <m/>
    <s v="No"/>
    <m/>
    <s v="I don't know"/>
    <m/>
    <s v="Unchecked"/>
    <s v="Unchecked"/>
    <s v="Unchecked"/>
    <s v="Checked"/>
    <s v="Checked"/>
    <s v="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Checked"/>
    <s v="Unchecked"/>
    <s v="Checked"/>
    <s v="Checked"/>
    <s v="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No"/>
    <m/>
    <n v="0"/>
    <m/>
    <m/>
    <m/>
    <m/>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Yes"/>
    <m/>
    <s v="Yes"/>
    <m/>
    <s v="Yes"/>
    <s v="Yes"/>
    <s v="No"/>
    <s v="Yes"/>
    <s v="Yes"/>
    <s v="No"/>
    <s v="Yes"/>
    <s v="Yes"/>
    <s v="No"/>
    <m/>
    <m/>
    <m/>
    <m/>
    <m/>
    <m/>
    <m/>
    <m/>
    <m/>
    <s v="No"/>
    <s v="Yes"/>
    <s v="No"/>
    <s v="No"/>
    <s v="No"/>
    <s v="No"/>
    <s v="No"/>
    <m/>
    <m/>
    <m/>
    <m/>
    <m/>
    <m/>
    <m/>
    <s v="Ceramic tiles"/>
    <m/>
    <m/>
    <m/>
    <s v="Asbestos"/>
    <m/>
    <m/>
    <m/>
    <s v="Respondent/Participant"/>
    <m/>
    <s v="Respondent/Participant"/>
    <m/>
    <s v="Respondent/Participant"/>
    <m/>
    <s v="Yes"/>
    <m/>
    <s v="Proceed"/>
    <m/>
    <s v="Yes"/>
    <m/>
    <s v="A lot"/>
    <s v="Somewhat"/>
    <s v="Somewhat"/>
    <m/>
    <m/>
    <m/>
    <s v="Checked"/>
    <s v="Checked"/>
    <s v="Checked"/>
    <s v="Checked"/>
    <s v="Checked"/>
    <s v="Checked"/>
    <s v="Unchecked"/>
    <s v="Unchecked"/>
    <s v="Unchecked"/>
    <s v="Unchecked"/>
    <s v="Unchecked"/>
    <s v="Unchecked"/>
    <s v="France"/>
    <m/>
    <s v="Research Assistant please click here"/>
    <m/>
    <s v="Unverified"/>
  </r>
  <r>
    <n v="63"/>
    <m/>
    <m/>
    <d v="2022-06-15T00:00:00"/>
    <d v="1899-12-30T10:44:00"/>
    <s v="vuyelwa"/>
    <s v="isiXhosa"/>
    <m/>
    <s v="Hayi"/>
    <m/>
    <m/>
    <m/>
    <m/>
    <s v="Mnyama"/>
    <m/>
    <m/>
    <m/>
    <m/>
    <s v="Ewe"/>
    <m/>
    <m/>
    <m/>
    <s v="Awutshatanga"/>
    <m/>
    <m/>
    <x v="0"/>
    <x v="3"/>
    <x v="0"/>
    <x v="3"/>
    <m/>
    <s v="R1000 - R2500"/>
    <m/>
    <s v="Zange"/>
    <m/>
    <m/>
    <m/>
    <s v="Ewe, ngaphantsi kweminyaka emi-2 eyadlulayo"/>
    <s v="ec Philani NU 1 Clinic"/>
    <m/>
    <m/>
    <s v="Ewe"/>
    <m/>
    <s v="Ewe, ngaphantsi kweenyanga ezi-6 ezidlulileyo"/>
    <m/>
    <s v="Ewe"/>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7"/>
    <s v="Female/ Ibhinqa"/>
    <n v="74"/>
    <s v="Female/ Ibhinqa"/>
    <n v="41"/>
    <s v="Male/ Indoda"/>
    <n v="31"/>
    <s v="Female/ Ibhinqa"/>
    <n v="7"/>
    <s v="Male/ Indoda"/>
    <n v="8"/>
    <s v="Male/ Indoda"/>
    <n v="11"/>
    <s v="Male/ Indoda"/>
    <n v="10"/>
    <m/>
    <m/>
    <m/>
    <m/>
    <m/>
    <m/>
    <m/>
    <m/>
    <m/>
    <m/>
    <m/>
    <m/>
    <m/>
    <m/>
    <m/>
    <m/>
    <s v="There are children between the age of 6 and 13 living in this HH"/>
    <m/>
    <s v="Amabanga aphezulu"/>
    <m/>
    <m/>
    <m/>
    <s v="Amabanga aphezulu"/>
    <m/>
    <m/>
    <m/>
    <s v="Ewe"/>
    <m/>
    <m/>
    <m/>
    <m/>
    <m/>
    <s v="Hayi"/>
    <m/>
    <m/>
    <m/>
    <s v="Impompo kawonke-wonke/yoluntu"/>
    <m/>
    <m/>
    <m/>
    <s v="Kwiyadi/kwibala lakho"/>
    <m/>
    <n v="1"/>
    <m/>
    <s v="Gungxulela kumbhobho wogutyulo"/>
    <m/>
    <s v="Umbane ovela kwii-mains"/>
    <m/>
    <m/>
    <m/>
    <s v="Endlini"/>
    <m/>
    <m/>
    <m/>
    <s v="Ewe"/>
    <m/>
    <s v="Ewe"/>
    <m/>
    <m/>
    <m/>
    <m/>
    <m/>
    <m/>
    <m/>
    <m/>
    <m/>
    <s v="Hayi"/>
    <s v="Ewe"/>
    <s v="Hayi"/>
    <s v="Ewe"/>
    <s v="Ewe"/>
    <s v="Hayi"/>
    <s v="Hayi"/>
    <s v="Ewe"/>
    <s v="Ewe"/>
    <m/>
    <m/>
    <m/>
    <m/>
    <m/>
    <m/>
    <m/>
    <s v="Hayi"/>
    <s v="Ewe"/>
    <s v="Hayi"/>
    <s v="Hayi"/>
    <s v="Hayi"/>
    <s v="Hayi"/>
    <s v="Hayi"/>
    <m/>
    <s v="Iithayile zeCeramic"/>
    <m/>
    <m/>
    <m/>
    <s v="Asbestos"/>
    <m/>
    <m/>
    <m/>
    <s v="uMphenduli / uMthathi-nxaxheba"/>
    <m/>
    <s v="uMphenduli / uMthathi-nxaxheba"/>
    <m/>
    <s v="uMphenduli / uMthathi-nxaxheba"/>
    <m/>
    <s v="Ewe"/>
    <m/>
    <s v="Qhubeka"/>
    <m/>
    <s v="Ewe"/>
    <m/>
    <m/>
    <m/>
    <s v="Ngandlel' ithile"/>
    <s v="Kakhulu"/>
    <s v="Kakhulu"/>
    <s v="Unchecked"/>
    <s v="Unchecked"/>
    <s v="Unchecked"/>
    <s v="Unchecked"/>
    <s v="Unchecked"/>
    <s v="Unchecked"/>
    <s v="Checked"/>
    <s v="Unchecked"/>
    <s v="Checked"/>
    <s v="Checked"/>
    <s v="Unchecked"/>
    <s v="Unchecked"/>
    <m/>
    <s v="United States of America"/>
    <m/>
    <s v="Mncedisi wophando nceda ucofe apha"/>
    <s v="Unverified"/>
  </r>
  <r>
    <n v="64"/>
    <m/>
    <m/>
    <d v="2022-06-18T00:00:00"/>
    <d v="1899-12-30T10:50:00"/>
    <s v="siziphiwe"/>
    <s v="English"/>
    <s v="No"/>
    <m/>
    <m/>
    <m/>
    <s v="Black"/>
    <m/>
    <m/>
    <m/>
    <s v="Yes"/>
    <m/>
    <m/>
    <m/>
    <m/>
    <m/>
    <s v="Steady partner"/>
    <m/>
    <s v="Yes"/>
    <m/>
    <x v="2"/>
    <x v="0"/>
    <x v="2"/>
    <x v="0"/>
    <s v="R2501 - R5000"/>
    <m/>
    <s v="Never"/>
    <m/>
    <m/>
    <m/>
    <s v="Yes, more than 2 years ago"/>
    <m/>
    <s v="ec Philani NU 1 Clinic"/>
    <m/>
    <s v="Yes"/>
    <m/>
    <s v="Yes, in the last year, but more than 6 months ago"/>
    <m/>
    <s v="Yes"/>
    <m/>
    <s v="Yes"/>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Male/ Indoda"/>
    <n v="35"/>
    <s v="Female/ Ibhinqa"/>
    <n v="12"/>
    <s v="Male/ Indoda"/>
    <n v="7"/>
    <s v="Female/ Ibhinqa"/>
    <n v="4"/>
    <m/>
    <m/>
    <m/>
    <m/>
    <m/>
    <m/>
    <m/>
    <m/>
    <m/>
    <m/>
    <m/>
    <m/>
    <m/>
    <m/>
    <m/>
    <m/>
    <m/>
    <m/>
    <m/>
    <m/>
    <m/>
    <m/>
    <s v="There are children between the age of 6 and 13 living in this HH"/>
    <s v="Some secondary"/>
    <m/>
    <m/>
    <m/>
    <s v="Completed secondary"/>
    <m/>
    <m/>
    <m/>
    <s v="Yes"/>
    <m/>
    <m/>
    <m/>
    <m/>
    <m/>
    <s v="No"/>
    <m/>
    <m/>
    <m/>
    <s v="Piped into dwelling/house"/>
    <m/>
    <m/>
    <m/>
    <m/>
    <m/>
    <n v="2"/>
    <m/>
    <s v="Flush to piped sewer system"/>
    <m/>
    <s v="Electricity from mains"/>
    <m/>
    <m/>
    <m/>
    <s v="In the house"/>
    <m/>
    <m/>
    <m/>
    <s v="Yes"/>
    <m/>
    <s v="Yes"/>
    <m/>
    <s v="No"/>
    <s v="Yes"/>
    <s v="No"/>
    <s v="No"/>
    <s v="Yes"/>
    <s v="No"/>
    <s v="Yes"/>
    <s v="Yes"/>
    <s v="No"/>
    <m/>
    <m/>
    <m/>
    <m/>
    <m/>
    <m/>
    <m/>
    <m/>
    <m/>
    <s v="No"/>
    <s v="Yes"/>
    <s v="No"/>
    <s v="No"/>
    <s v="No"/>
    <s v="No"/>
    <s v="No"/>
    <m/>
    <m/>
    <m/>
    <m/>
    <m/>
    <m/>
    <m/>
    <s v="Carpet"/>
    <m/>
    <m/>
    <m/>
    <s v="Other"/>
    <m/>
    <s v="Zinc"/>
    <m/>
    <s v="Respondent/Participant"/>
    <m/>
    <s v="Respondent/Participant"/>
    <m/>
    <s v="Respondent/Participant"/>
    <m/>
    <s v="Yes"/>
    <m/>
    <s v="Proceed"/>
    <m/>
    <s v="Yes"/>
    <m/>
    <s v="Not at all"/>
    <s v="Somewhat"/>
    <s v="Somewhat"/>
    <m/>
    <m/>
    <m/>
    <s v="Checked"/>
    <s v="Checked"/>
    <s v="Checked"/>
    <s v="Checked"/>
    <s v="Checked"/>
    <s v="Unchecked"/>
    <s v="Unchecked"/>
    <s v="Unchecked"/>
    <s v="Unchecked"/>
    <s v="Unchecked"/>
    <s v="Unchecked"/>
    <s v="Unchecked"/>
    <s v="United States of America"/>
    <m/>
    <s v="Research Assistant please click here"/>
    <m/>
    <s v="Unverified"/>
  </r>
  <r>
    <n v="65"/>
    <m/>
    <m/>
    <d v="2022-06-18T00:00:00"/>
    <d v="1899-12-30T10:30:00"/>
    <s v="onelam"/>
    <s v="isiXhosa"/>
    <m/>
    <s v="Hayi"/>
    <m/>
    <m/>
    <m/>
    <m/>
    <s v="Mnyama"/>
    <m/>
    <m/>
    <m/>
    <m/>
    <s v="Ewe"/>
    <m/>
    <m/>
    <m/>
    <s v="Awutshatanga"/>
    <m/>
    <m/>
    <x v="0"/>
    <x v="2"/>
    <x v="0"/>
    <x v="3"/>
    <m/>
    <s v="R2501 - R5000"/>
    <m/>
    <s v="Zange"/>
    <m/>
    <m/>
    <m/>
    <s v="Hayi"/>
    <m/>
    <m/>
    <m/>
    <s v="Hayi"/>
    <m/>
    <s v="Ewe, kulo nyaka uphelileyo, kodwa ngaphezu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Unchecked"/>
    <s v="Unchecked"/>
    <s v="Unchecked"/>
    <s v="Checked"/>
    <s v="Unchecked"/>
    <s v="Unchecked"/>
    <s v="Unchecked"/>
    <s v="Unchecked"/>
    <s v="Unchecked"/>
    <m/>
    <m/>
    <m/>
    <s v="Hayi"/>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16"/>
    <s v="Female/ Ibhinqa"/>
    <n v="6"/>
    <s v="Female/ Ibhinqa"/>
    <n v="3"/>
    <m/>
    <m/>
    <m/>
    <m/>
    <m/>
    <m/>
    <m/>
    <m/>
    <m/>
    <m/>
    <m/>
    <m/>
    <m/>
    <m/>
    <m/>
    <m/>
    <m/>
    <m/>
    <m/>
    <m/>
    <m/>
    <m/>
    <m/>
    <m/>
    <s v="There are children between the age of 6 and 13 living in this HH"/>
    <m/>
    <s v="Amabanga aphezulu"/>
    <m/>
    <m/>
    <m/>
    <s v="Amabanga aphezulu"/>
    <m/>
    <m/>
    <m/>
    <s v="Ewe"/>
    <m/>
    <m/>
    <m/>
    <m/>
    <m/>
    <s v="Hayi"/>
    <m/>
    <m/>
    <m/>
    <s v="Ifakwe ngombhobho kwindawo yokuhlala/indlu"/>
    <m/>
    <m/>
    <m/>
    <m/>
    <m/>
    <n v="60"/>
    <m/>
    <s v="Gungxulela kumbhobho wogutyulo"/>
    <m/>
    <s v="Umbane ovela kwii-mains"/>
    <m/>
    <m/>
    <m/>
    <s v="Endlini"/>
    <m/>
    <m/>
    <m/>
    <s v="Ewe"/>
    <m/>
    <s v="Ewe"/>
    <m/>
    <m/>
    <m/>
    <m/>
    <m/>
    <m/>
    <m/>
    <m/>
    <m/>
    <s v="Hayi"/>
    <s v="Ewe"/>
    <s v="Hayi"/>
    <s v="Hayi"/>
    <s v="Ewe"/>
    <s v="Hayi"/>
    <s v="Ewe"/>
    <s v="Ewe"/>
    <s v="Ewe"/>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67"/>
    <m/>
    <m/>
    <d v="2022-06-15T00:00:00"/>
    <d v="1899-12-30T11:11:00"/>
    <s v="yethu"/>
    <s v="isiXhosa"/>
    <m/>
    <s v="Hayi"/>
    <m/>
    <m/>
    <m/>
    <m/>
    <s v="Mnyama"/>
    <m/>
    <m/>
    <m/>
    <m/>
    <s v="Ewe"/>
    <m/>
    <m/>
    <m/>
    <s v="Umhlolo/Umhlolokazi"/>
    <m/>
    <m/>
    <x v="0"/>
    <x v="2"/>
    <x v="0"/>
    <x v="1"/>
    <m/>
    <s v="R1000 - R2500"/>
    <m/>
    <s v="Zange"/>
    <m/>
    <m/>
    <m/>
    <s v="Hayi"/>
    <m/>
    <m/>
    <m/>
    <s v="Ewe"/>
    <m/>
    <s v="Hayi"/>
    <m/>
    <s v="Ewe"/>
    <m/>
    <s v="Ewe"/>
    <s v="Unchecked"/>
    <s v="Unchecked"/>
    <s v="Unchecked"/>
    <s v="Unchecked"/>
    <s v="Unchecked"/>
    <s v="Unchecked"/>
    <s v="Unchecked"/>
    <s v="Unchecked"/>
    <s v="Unchecked"/>
    <s v="Unchecked"/>
    <s v="Unchecked"/>
    <s v="Checked"/>
    <s v="Unchecked"/>
    <s v="Checked"/>
    <s v="Unchecked"/>
    <s v="Unchecked"/>
    <s v="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Checked"/>
    <s v="Unchecked"/>
    <s v="Unchecked"/>
    <s v="Checked"/>
    <s v="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Female/ Ibhinqa"/>
    <n v="14"/>
    <s v="Male/ Indoda"/>
    <n v="15"/>
    <s v="Male/ Indoda"/>
    <n v="13"/>
    <s v="Female/ Ibhinqa"/>
    <n v="13"/>
    <m/>
    <m/>
    <m/>
    <m/>
    <m/>
    <m/>
    <m/>
    <m/>
    <m/>
    <m/>
    <m/>
    <m/>
    <m/>
    <m/>
    <m/>
    <m/>
    <m/>
    <m/>
    <m/>
    <m/>
    <m/>
    <m/>
    <s v="There are children between the age of 6 and 13 living in this HH"/>
    <m/>
    <s v="Ndigqibe amabanga aphantsi"/>
    <m/>
    <m/>
    <m/>
    <s v="Ndigqibe amabanga aphantsi"/>
    <m/>
    <m/>
    <m/>
    <s v="Ewe"/>
    <m/>
    <m/>
    <m/>
    <m/>
    <m/>
    <s v="Ewe"/>
    <m/>
    <n v="27"/>
    <m/>
    <s v="Ifakwe ngombhobho kwindawo yokuhlala/indlu"/>
    <m/>
    <m/>
    <m/>
    <m/>
    <m/>
    <n v="3"/>
    <m/>
    <s v="Gungxulela kumbhobho wogutyulo"/>
    <m/>
    <s v="Irhasi"/>
    <m/>
    <m/>
    <m/>
    <s v="Endlini"/>
    <m/>
    <m/>
    <m/>
    <s v="Ewe"/>
    <m/>
    <s v="Hayi"/>
    <m/>
    <m/>
    <m/>
    <m/>
    <m/>
    <m/>
    <m/>
    <m/>
    <m/>
    <s v="Ewe"/>
    <s v="Ewe"/>
    <s v="Hayi"/>
    <s v="Hayi"/>
    <s v="Ewe"/>
    <s v="Hayi"/>
    <s v="Ewe"/>
    <s v="Ewe"/>
    <s v="Hayi"/>
    <m/>
    <m/>
    <m/>
    <m/>
    <m/>
    <m/>
    <m/>
    <s v="Hayi"/>
    <s v="Ewe"/>
    <s v="Hayi"/>
    <s v="Hayi"/>
    <s v="Hayi"/>
    <s v="Hayi"/>
    <s v="Hayi"/>
    <m/>
    <s v="Iithayile zeCeramic"/>
    <m/>
    <m/>
    <m/>
    <s v="Asbestos"/>
    <m/>
    <m/>
    <m/>
    <s v="Umphenduli / uMthathi-nxaxheba kunye noMlingane / iqabane ngokudibeneyo"/>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69"/>
    <m/>
    <m/>
    <d v="2022-06-22T00:00:00"/>
    <d v="1899-12-30T13:08:00"/>
    <s v="zimbini"/>
    <s v="English"/>
    <s v="No"/>
    <m/>
    <m/>
    <m/>
    <s v="Black"/>
    <m/>
    <m/>
    <m/>
    <s v="Yes"/>
    <m/>
    <m/>
    <m/>
    <m/>
    <m/>
    <s v="Single"/>
    <m/>
    <m/>
    <m/>
    <x v="2"/>
    <x v="0"/>
    <x v="4"/>
    <x v="0"/>
    <s v="R1000 - R2500"/>
    <m/>
    <s v="Never"/>
    <m/>
    <m/>
    <m/>
    <s v="Never"/>
    <m/>
    <m/>
    <m/>
    <s v="No"/>
    <m/>
    <s v="Yes, in the last year, but more than 6 months ago"/>
    <m/>
    <s v="No"/>
    <m/>
    <s v="No"/>
    <m/>
    <s v="Unchecked"/>
    <s v="Unchecked"/>
    <s v="Unchecked"/>
    <s v="Unchecked"/>
    <s v="Un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iped to yard/plot"/>
    <m/>
    <m/>
    <m/>
    <m/>
    <m/>
    <n v="1"/>
    <m/>
    <s v="Flush to piped sewer system"/>
    <m/>
    <s v="Electricity from mains"/>
    <m/>
    <m/>
    <m/>
    <s v="In the house"/>
    <m/>
    <m/>
    <m/>
    <s v="Yes"/>
    <m/>
    <s v="Yes"/>
    <m/>
    <s v="Yes"/>
    <s v="Yes"/>
    <s v="No"/>
    <s v="No"/>
    <s v="Yes"/>
    <s v="No"/>
    <s v="No"/>
    <s v="Yes"/>
    <s v="Yes"/>
    <m/>
    <m/>
    <m/>
    <m/>
    <m/>
    <m/>
    <m/>
    <m/>
    <m/>
    <s v="No"/>
    <s v="Yes"/>
    <s v="No"/>
    <s v="No"/>
    <s v="No"/>
    <s v="No"/>
    <s v="No"/>
    <m/>
    <m/>
    <m/>
    <m/>
    <m/>
    <m/>
    <m/>
    <s v="Vinyl/asphalt strips"/>
    <m/>
    <m/>
    <m/>
    <s v="Corrugated metal"/>
    <m/>
    <m/>
    <m/>
    <s v="Respondent/Participant"/>
    <m/>
    <s v="Respondent/Participant"/>
    <m/>
    <s v="Respondent/Participant"/>
    <m/>
    <s v="Yes"/>
    <m/>
    <s v="Proceed"/>
    <m/>
    <s v="Yes"/>
    <m/>
    <s v="Somewhat"/>
    <s v="A lot"/>
    <s v="A lot"/>
    <m/>
    <m/>
    <m/>
    <s v="Unchecked"/>
    <s v="Checked"/>
    <s v="Checked"/>
    <s v="Checked"/>
    <s v="Unchecked"/>
    <s v="Unchecked"/>
    <s v="Unchecked"/>
    <s v="Unchecked"/>
    <s v="Unchecked"/>
    <s v="Unchecked"/>
    <s v="Unchecked"/>
    <s v="Unchecked"/>
    <s v="Jamaica"/>
    <m/>
    <s v="Research Assistant please click here"/>
    <m/>
    <s v="Unverified"/>
  </r>
  <r>
    <n v="70"/>
    <m/>
    <m/>
    <d v="2022-06-15T00:00:00"/>
    <d v="1899-12-30T11:17:00"/>
    <s v="siyanda"/>
    <s v="isiXhosa"/>
    <m/>
    <s v="Hayi"/>
    <m/>
    <m/>
    <m/>
    <m/>
    <s v="Mnyama"/>
    <m/>
    <m/>
    <m/>
    <m/>
    <s v="Ewe"/>
    <m/>
    <m/>
    <m/>
    <s v="Utshatile / umanyano lwasekuhlaleni"/>
    <m/>
    <s v="Ewe"/>
    <x v="0"/>
    <x v="2"/>
    <x v="0"/>
    <x v="1"/>
    <m/>
    <s v="Ngaphantsi kwe-R1000"/>
    <m/>
    <s v="Zange"/>
    <m/>
    <m/>
    <m/>
    <s v="Hayi"/>
    <m/>
    <m/>
    <m/>
    <s v="Hayi"/>
    <m/>
    <s v="Ewe, ngaphantsi kweenyanga ezi-6 ezidlulileyo"/>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23"/>
    <s v="Male/ Indoda"/>
    <n v="55"/>
    <m/>
    <m/>
    <m/>
    <m/>
    <m/>
    <m/>
    <m/>
    <m/>
    <m/>
    <m/>
    <m/>
    <m/>
    <m/>
    <m/>
    <m/>
    <m/>
    <m/>
    <m/>
    <m/>
    <m/>
    <m/>
    <m/>
    <m/>
    <m/>
    <m/>
    <m/>
    <s v="There are NO children between the age of 6 and 13 living in this HH"/>
    <m/>
    <s v="Amabanga aphezulu"/>
    <m/>
    <m/>
    <m/>
    <s v="Amabanga aphezulu"/>
    <m/>
    <m/>
    <m/>
    <m/>
    <m/>
    <m/>
    <m/>
    <m/>
    <m/>
    <s v="Hayi"/>
    <m/>
    <m/>
    <m/>
    <s v="Impompo kawonke-wonke/yoluntu"/>
    <m/>
    <m/>
    <m/>
    <s v="Kwindawo yokuhlala"/>
    <m/>
    <n v="5"/>
    <m/>
    <s v="Gungxulela kumbhobho wogutyulo"/>
    <m/>
    <s v="Umbane ovela kwii-mains"/>
    <m/>
    <m/>
    <m/>
    <s v="Endlini"/>
    <m/>
    <m/>
    <m/>
    <s v="Hayi"/>
    <m/>
    <s v="Ewe"/>
    <m/>
    <m/>
    <m/>
    <m/>
    <m/>
    <m/>
    <m/>
    <m/>
    <m/>
    <s v="Ewe"/>
    <s v="Ewe"/>
    <s v="Hayi"/>
    <s v="Hayi"/>
    <s v="Ewe"/>
    <s v="Hayi"/>
    <s v="Ewe"/>
    <s v="Ewe"/>
    <s v="Ewe"/>
    <m/>
    <m/>
    <m/>
    <m/>
    <m/>
    <m/>
    <m/>
    <s v="Ewe"/>
    <s v="Ewe"/>
    <s v="Hayi"/>
    <s v="Hayi"/>
    <s v="Hayi"/>
    <s v="Hayi"/>
    <s v="Hayi"/>
    <m/>
    <s v="Isamente"/>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71"/>
    <m/>
    <m/>
    <d v="2022-06-21T00:00:00"/>
    <d v="1899-12-30T13:33:00"/>
    <s v="zimbini"/>
    <s v="isiXhosa"/>
    <m/>
    <s v="Hayi"/>
    <m/>
    <m/>
    <m/>
    <m/>
    <s v="Mnyama"/>
    <m/>
    <m/>
    <m/>
    <m/>
    <s v="Ewe"/>
    <m/>
    <m/>
    <m/>
    <s v="Awutshatanga"/>
    <m/>
    <m/>
    <x v="0"/>
    <x v="2"/>
    <x v="0"/>
    <x v="1"/>
    <m/>
    <s v="Ngaphantsi kwe-R1000"/>
    <m/>
    <s v="Zange"/>
    <m/>
    <m/>
    <m/>
    <s v="Hayi"/>
    <m/>
    <m/>
    <m/>
    <s v="Ewe"/>
    <m/>
    <s v="Ewe, ngaphantsi kweenyanga ezi-6 ezidlulileyo"/>
    <m/>
    <s v="Ewe"/>
    <m/>
    <s v="Ewe"/>
    <s v="Unchecked"/>
    <s v="Unchecked"/>
    <s v="Unchecked"/>
    <s v="Unchecked"/>
    <s v="Unchecked"/>
    <s v="Unchecked"/>
    <s v="Unchecked"/>
    <s v="Unchecked"/>
    <s v="Unchecked"/>
    <s v="Unchecked"/>
    <s v="Unchecked"/>
    <s v="Unchecked"/>
    <s v="Checked"/>
    <s v="Checked"/>
    <s v="Unchecked"/>
    <s v="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Checked"/>
    <s v="Checked"/>
    <s v="Checked"/>
    <s v="Unchecked"/>
    <s v="Un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7"/>
    <s v="Female/ Ibhinqa"/>
    <n v="3"/>
    <m/>
    <m/>
    <m/>
    <m/>
    <m/>
    <m/>
    <m/>
    <m/>
    <m/>
    <m/>
    <m/>
    <m/>
    <m/>
    <m/>
    <m/>
    <m/>
    <m/>
    <m/>
    <m/>
    <m/>
    <m/>
    <m/>
    <m/>
    <m/>
    <m/>
    <m/>
    <s v="There are children between the age of 6 and 13 living in this HH"/>
    <m/>
    <s v="Ndigqibe amabanga aphantsi"/>
    <m/>
    <m/>
    <m/>
    <s v="Ndigqibe amabanga aphantsi"/>
    <m/>
    <m/>
    <m/>
    <s v="Ewe"/>
    <m/>
    <m/>
    <m/>
    <m/>
    <m/>
    <s v="Hayi"/>
    <m/>
    <m/>
    <m/>
    <s v="Umbhobho ukuya eyadini/iploti"/>
    <m/>
    <m/>
    <m/>
    <m/>
    <m/>
    <n v="2"/>
    <m/>
    <s v="Gungxulela kumbhobho wogutyulo"/>
    <m/>
    <s v="Umbane ovela kwii-mains"/>
    <m/>
    <m/>
    <m/>
    <s v="Endlini"/>
    <m/>
    <m/>
    <m/>
    <s v="Hayi"/>
    <m/>
    <s v="Hayi"/>
    <m/>
    <m/>
    <m/>
    <m/>
    <m/>
    <m/>
    <m/>
    <m/>
    <m/>
    <s v="Ewe"/>
    <s v="Ewe"/>
    <s v="Ewe"/>
    <s v="Hayi"/>
    <s v="Ewe"/>
    <s v="Hayi"/>
    <s v="Hayi"/>
    <s v="Ewe"/>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72"/>
    <m/>
    <m/>
    <d v="2022-06-15T00:00:00"/>
    <d v="1899-12-30T11:23:00"/>
    <s v="mihlem"/>
    <s v="isiXhosa"/>
    <m/>
    <s v="Hayi"/>
    <m/>
    <m/>
    <m/>
    <m/>
    <s v="Mnyama"/>
    <m/>
    <m/>
    <m/>
    <m/>
    <s v="Ewe"/>
    <m/>
    <m/>
    <m/>
    <s v="Awutshatanga"/>
    <m/>
    <m/>
    <x v="0"/>
    <x v="2"/>
    <x v="0"/>
    <x v="1"/>
    <m/>
    <s v="Ngaphantsi kwe-R1000"/>
    <m/>
    <s v="Zange"/>
    <m/>
    <m/>
    <m/>
    <s v="Ewe, ngaphezu kweminyaka emi-2 eyadlulayo"/>
    <s v="ec Philani NU 1 Clinic"/>
    <m/>
    <m/>
    <s v="Ewe"/>
    <m/>
    <s v="Ewe, ngaphantsi kweenyanga ezi-6 ezidlulileyo"/>
    <m/>
    <s v="Hayi"/>
    <m/>
    <s v="Andiyaz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Unchecked"/>
    <s v="Checked"/>
    <s v="Checked"/>
    <s v="Unchecked"/>
    <s v="Unchecked"/>
    <s v="Unchecked"/>
    <s v="Unchecked"/>
    <s v="Unchecked"/>
    <s v="Unchecked"/>
    <s v="Unchecked"/>
    <m/>
    <m/>
    <m/>
    <s v="Andiyazi"/>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16"/>
    <m/>
    <m/>
    <m/>
    <m/>
    <m/>
    <m/>
    <m/>
    <m/>
    <m/>
    <m/>
    <m/>
    <m/>
    <m/>
    <m/>
    <m/>
    <m/>
    <m/>
    <m/>
    <m/>
    <m/>
    <m/>
    <m/>
    <m/>
    <m/>
    <m/>
    <m/>
    <m/>
    <m/>
    <s v="There are children between the age of 6 and 13 living in this HH"/>
    <m/>
    <s v="Andifundanga/ Andiwafundanga amabanga aphantsi"/>
    <m/>
    <m/>
    <m/>
    <s v="Abafundanga/ Abawafundanga amabanga aphantsi"/>
    <m/>
    <m/>
    <m/>
    <s v="Ewe"/>
    <m/>
    <m/>
    <m/>
    <m/>
    <m/>
    <s v="Hayi"/>
    <m/>
    <m/>
    <m/>
    <s v="Impompo kawonke-wonke/yoluntu"/>
    <m/>
    <m/>
    <m/>
    <s v="Kwenye indawo/ngaphandle kweyadi"/>
    <m/>
    <n v="5"/>
    <m/>
    <s v="Gungxulela kwenye indawo"/>
    <m/>
    <s v="Umbane osuka komnye umthombo"/>
    <m/>
    <m/>
    <m/>
    <s v="Endlini"/>
    <m/>
    <m/>
    <m/>
    <s v="Ewe"/>
    <m/>
    <s v="Ewe"/>
    <m/>
    <m/>
    <m/>
    <m/>
    <m/>
    <m/>
    <m/>
    <m/>
    <m/>
    <s v="Ewe"/>
    <s v="Hayi"/>
    <s v="Hayi"/>
    <s v="Hayi"/>
    <s v="Hayi"/>
    <s v="Hayi"/>
    <s v="Hayi"/>
    <s v="Ewe"/>
    <s v="Hayi"/>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73"/>
    <m/>
    <m/>
    <d v="2022-06-18T00:00:00"/>
    <d v="1899-12-30T13:38:00"/>
    <s v="busisiwe"/>
    <s v="English"/>
    <s v="No"/>
    <m/>
    <m/>
    <m/>
    <s v="Black"/>
    <m/>
    <m/>
    <m/>
    <s v="Yes"/>
    <m/>
    <m/>
    <m/>
    <m/>
    <m/>
    <s v="Single"/>
    <m/>
    <m/>
    <m/>
    <x v="3"/>
    <x v="0"/>
    <x v="2"/>
    <x v="0"/>
    <s v="Under R1000"/>
    <m/>
    <s v="Never"/>
    <m/>
    <m/>
    <m/>
    <s v="Never"/>
    <m/>
    <m/>
    <m/>
    <s v="No"/>
    <m/>
    <s v="Yes, in the last year, but more than 6 months ago"/>
    <m/>
    <s v="No"/>
    <m/>
    <s v="No"/>
    <m/>
    <s v="Unchecked"/>
    <s v="Unchecked"/>
    <s v="Unchecked"/>
    <s v="Unchecked"/>
    <s v="Un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13"/>
    <s v="Female/ Ibhinqa"/>
    <n v="9"/>
    <m/>
    <m/>
    <m/>
    <m/>
    <m/>
    <m/>
    <m/>
    <m/>
    <m/>
    <m/>
    <m/>
    <m/>
    <m/>
    <m/>
    <m/>
    <m/>
    <m/>
    <m/>
    <m/>
    <m/>
    <m/>
    <m/>
    <m/>
    <m/>
    <m/>
    <m/>
    <s v="There are children between the age of 6 and 13 living in this HH"/>
    <s v="Completed secondary"/>
    <m/>
    <m/>
    <m/>
    <s v="Completed secondary"/>
    <m/>
    <m/>
    <m/>
    <s v="Yes"/>
    <m/>
    <m/>
    <m/>
    <m/>
    <m/>
    <s v="No"/>
    <m/>
    <m/>
    <m/>
    <s v="Piped into dwelling/house"/>
    <m/>
    <m/>
    <m/>
    <m/>
    <m/>
    <n v="2"/>
    <m/>
    <s v="Flush to piped sewer system"/>
    <m/>
    <s v="Electricity from mains"/>
    <m/>
    <m/>
    <m/>
    <s v="In the house"/>
    <m/>
    <m/>
    <m/>
    <s v="Yes"/>
    <m/>
    <s v="Yes"/>
    <m/>
    <s v="No"/>
    <s v="Yes"/>
    <s v="No"/>
    <s v="No"/>
    <s v="No"/>
    <s v="No"/>
    <s v="No"/>
    <s v="Yes"/>
    <s v="No"/>
    <m/>
    <m/>
    <m/>
    <m/>
    <m/>
    <m/>
    <m/>
    <m/>
    <m/>
    <s v="No"/>
    <s v="Yes"/>
    <s v="No"/>
    <s v="No"/>
    <s v="No"/>
    <s v="No"/>
    <s v="No"/>
    <m/>
    <m/>
    <m/>
    <m/>
    <m/>
    <m/>
    <m/>
    <s v="Carpet"/>
    <m/>
    <m/>
    <m/>
    <s v="Corrugated metal"/>
    <m/>
    <m/>
    <m/>
    <s v="Respondent/Participant"/>
    <m/>
    <s v="Respondent/Participant"/>
    <m/>
    <s v="Respondent/Participant"/>
    <m/>
    <s v="Yes"/>
    <m/>
    <s v="Proceed"/>
    <m/>
    <s v="Yes"/>
    <m/>
    <s v="Not at all"/>
    <s v="A lot"/>
    <s v="A lot"/>
    <m/>
    <m/>
    <m/>
    <s v="Checked"/>
    <s v="Checked"/>
    <s v="Checked"/>
    <s v="Checked"/>
    <s v="Unchecked"/>
    <s v="Unchecked"/>
    <s v="Unchecked"/>
    <s v="Unchecked"/>
    <s v="Unchecked"/>
    <s v="Unchecked"/>
    <s v="Unchecked"/>
    <s v="Unchecked"/>
    <s v="United States of America"/>
    <m/>
    <s v="Research Assistant please click here"/>
    <m/>
    <s v="Unverified"/>
  </r>
  <r>
    <n v="74"/>
    <m/>
    <m/>
    <d v="2022-06-15T00:00:00"/>
    <d v="1899-12-30T11:30:00"/>
    <s v="zukisani"/>
    <s v="isiXhosa"/>
    <m/>
    <s v="Hayi"/>
    <m/>
    <m/>
    <m/>
    <m/>
    <s v="Mnyama"/>
    <m/>
    <m/>
    <m/>
    <m/>
    <s v="Ewe"/>
    <m/>
    <m/>
    <m/>
    <s v="Utshatile / umanyano lwasekuhlaleni"/>
    <m/>
    <s v="Hayi"/>
    <x v="0"/>
    <x v="3"/>
    <x v="0"/>
    <x v="1"/>
    <m/>
    <s v="R1000 - R2500"/>
    <m/>
    <s v="Zange"/>
    <m/>
    <m/>
    <m/>
    <s v="Hayi"/>
    <m/>
    <m/>
    <m/>
    <s v="Hayi"/>
    <m/>
    <s v="Hayi"/>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75"/>
    <m/>
    <m/>
    <m/>
    <m/>
    <m/>
    <m/>
    <m/>
    <m/>
    <m/>
    <m/>
    <m/>
    <m/>
    <m/>
    <m/>
    <m/>
    <m/>
    <m/>
    <m/>
    <m/>
    <m/>
    <m/>
    <m/>
    <m/>
    <m/>
    <m/>
    <m/>
    <m/>
    <m/>
    <s v="There are NO children between the age of 6 and 13 living in this HH"/>
    <m/>
    <s v="Ndigqibe amabanga aphezulu"/>
    <m/>
    <m/>
    <m/>
    <s v="Amabanga aphezulu"/>
    <m/>
    <m/>
    <m/>
    <m/>
    <m/>
    <m/>
    <m/>
    <m/>
    <m/>
    <s v="Hayi"/>
    <m/>
    <m/>
    <m/>
    <s v="Umbhobho ukuya eyadini/iploti"/>
    <m/>
    <m/>
    <m/>
    <m/>
    <m/>
    <n v="120"/>
    <m/>
    <s v="Gungxulela kumbhobho wogutyulo"/>
    <m/>
    <s v="Umbane ovela kwii-mains"/>
    <m/>
    <m/>
    <m/>
    <s v="Endlini"/>
    <m/>
    <m/>
    <m/>
    <s v="Hayi"/>
    <m/>
    <s v="Ewe"/>
    <m/>
    <m/>
    <m/>
    <m/>
    <m/>
    <m/>
    <m/>
    <m/>
    <m/>
    <s v="Ewe"/>
    <s v="Ewe"/>
    <s v="Hayi"/>
    <s v="Hayi"/>
    <s v="Hayi"/>
    <s v="Hayi"/>
    <s v="Ewe"/>
    <s v="Ewe"/>
    <s v="Hayi"/>
    <m/>
    <m/>
    <m/>
    <m/>
    <m/>
    <m/>
    <m/>
    <s v="Hayi"/>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75"/>
    <m/>
    <m/>
    <d v="2022-06-15T00:00:00"/>
    <d v="1899-12-30T13:41:00"/>
    <s v="likhona"/>
    <s v="English"/>
    <s v="No"/>
    <m/>
    <m/>
    <m/>
    <s v="Black"/>
    <m/>
    <m/>
    <m/>
    <s v="Yes"/>
    <m/>
    <m/>
    <m/>
    <m/>
    <m/>
    <s v="Single"/>
    <m/>
    <m/>
    <m/>
    <x v="2"/>
    <x v="0"/>
    <x v="2"/>
    <x v="0"/>
    <s v="Under R1000"/>
    <m/>
    <s v="Never"/>
    <m/>
    <m/>
    <m/>
    <s v="Never"/>
    <m/>
    <m/>
    <m/>
    <s v="No"/>
    <m/>
    <s v="Never"/>
    <m/>
    <s v="No"/>
    <m/>
    <s v="I don't know"/>
    <m/>
    <s v="Checked"/>
    <s v="Unchecked"/>
    <s v="Unchecked"/>
    <s v="Unchecked"/>
    <s v="Unchecked"/>
    <s v="Un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Checked"/>
    <s v="Checked"/>
    <s v="Unchecked"/>
    <s v="Unchecked"/>
    <s v="Unchecked"/>
    <s v="Unchecked"/>
    <s v="Unchecked"/>
    <s v="Checked"/>
    <s v="Unchecked"/>
    <s v="Unchecked"/>
    <s v="Unchecked"/>
    <s v="Unchecked"/>
    <s v="Unchecked"/>
    <s v="Unchecked"/>
    <s v="Unchecked"/>
    <s v="Unchecked"/>
    <s v="Unchecked"/>
    <s v="Unchecked"/>
    <s v="Unchecked"/>
    <s v="Unchecked"/>
    <m/>
    <m/>
    <s v="No"/>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primary"/>
    <m/>
    <m/>
    <m/>
    <s v="No education/did not attend primary school"/>
    <m/>
    <m/>
    <m/>
    <m/>
    <m/>
    <m/>
    <m/>
    <m/>
    <m/>
    <s v="No"/>
    <m/>
    <m/>
    <m/>
    <s v="Piped to yard/plot"/>
    <m/>
    <m/>
    <m/>
    <m/>
    <m/>
    <n v="5"/>
    <m/>
    <s v="Flush to piped sewer system"/>
    <m/>
    <s v="Electricity from mains"/>
    <m/>
    <m/>
    <m/>
    <s v="In the house"/>
    <m/>
    <m/>
    <m/>
    <s v="No"/>
    <m/>
    <s v="Yes"/>
    <m/>
    <s v="No"/>
    <s v="No"/>
    <s v="No"/>
    <s v="No"/>
    <s v="No"/>
    <s v="No"/>
    <s v="No"/>
    <s v="Yes"/>
    <s v="No"/>
    <m/>
    <m/>
    <m/>
    <m/>
    <m/>
    <m/>
    <m/>
    <m/>
    <m/>
    <s v="No"/>
    <s v="Yes"/>
    <s v="No"/>
    <s v="No"/>
    <s v="No"/>
    <s v="No"/>
    <s v="No"/>
    <m/>
    <m/>
    <m/>
    <m/>
    <m/>
    <m/>
    <m/>
    <s v="Cemen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77"/>
    <m/>
    <m/>
    <d v="2022-06-18T00:00:00"/>
    <d v="1899-12-30T10:47:00"/>
    <s v="thembelihle"/>
    <s v="English"/>
    <s v="No"/>
    <m/>
    <m/>
    <m/>
    <s v="Black"/>
    <m/>
    <m/>
    <m/>
    <s v="Yes"/>
    <m/>
    <m/>
    <m/>
    <m/>
    <m/>
    <s v="Single"/>
    <m/>
    <m/>
    <m/>
    <x v="1"/>
    <x v="0"/>
    <x v="2"/>
    <x v="0"/>
    <s v="Under R1000"/>
    <m/>
    <s v="Never"/>
    <m/>
    <m/>
    <m/>
    <s v="Never"/>
    <m/>
    <m/>
    <m/>
    <s v="No"/>
    <m/>
    <s v="Yes, less than 6 months ago"/>
    <m/>
    <s v="Yes"/>
    <m/>
    <s v="No"/>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4"/>
    <s v="Male/ Indoda"/>
    <n v="31"/>
    <m/>
    <m/>
    <m/>
    <m/>
    <m/>
    <m/>
    <m/>
    <m/>
    <m/>
    <m/>
    <m/>
    <m/>
    <m/>
    <m/>
    <m/>
    <m/>
    <m/>
    <m/>
    <m/>
    <m/>
    <m/>
    <m/>
    <m/>
    <m/>
    <m/>
    <m/>
    <s v="There are NO children between the age of 6 and 13 living in this HH"/>
    <s v="Tertiary or post-secondary certification"/>
    <m/>
    <m/>
    <m/>
    <s v="Tertiary or post-secondary certification"/>
    <m/>
    <m/>
    <m/>
    <m/>
    <m/>
    <m/>
    <m/>
    <m/>
    <m/>
    <s v="No"/>
    <m/>
    <m/>
    <m/>
    <s v="Piped to yard/plot"/>
    <m/>
    <m/>
    <m/>
    <m/>
    <m/>
    <n v="5"/>
    <m/>
    <s v="Flush to piped sewer system"/>
    <m/>
    <s v="Electricity from mains"/>
    <m/>
    <m/>
    <m/>
    <s v="In the house"/>
    <m/>
    <m/>
    <m/>
    <s v="Yes"/>
    <m/>
    <s v="Yes"/>
    <m/>
    <s v="No"/>
    <s v="Yes"/>
    <s v="No"/>
    <s v="No"/>
    <s v="Yes"/>
    <s v="No"/>
    <s v="No"/>
    <s v="Yes"/>
    <s v="No"/>
    <m/>
    <m/>
    <m/>
    <m/>
    <m/>
    <m/>
    <m/>
    <m/>
    <m/>
    <s v="No"/>
    <s v="Yes"/>
    <s v="No"/>
    <s v="No"/>
    <s v="No"/>
    <s v="No"/>
    <s v="No"/>
    <m/>
    <m/>
    <m/>
    <m/>
    <m/>
    <m/>
    <m/>
    <s v="Cement"/>
    <m/>
    <m/>
    <m/>
    <s v="Asbestos"/>
    <m/>
    <m/>
    <m/>
    <s v="Spouse/partner"/>
    <m/>
    <s v="Spouse/partner"/>
    <m/>
    <s v="Spouse/partner"/>
    <m/>
    <s v="Yes"/>
    <m/>
    <s v="Proceed"/>
    <m/>
    <s v="Yes"/>
    <m/>
    <s v="Not at all"/>
    <s v="A lot"/>
    <s v="A lot"/>
    <m/>
    <m/>
    <m/>
    <s v="Checked"/>
    <s v="Checked"/>
    <s v="Checked"/>
    <s v="Checked"/>
    <s v="Checked"/>
    <s v="Unchecked"/>
    <s v="Unchecked"/>
    <s v="Unchecked"/>
    <s v="Unchecked"/>
    <s v="Unchecked"/>
    <s v="Unchecked"/>
    <s v="Unchecked"/>
    <s v="United States of Amer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79"/>
    <m/>
    <m/>
    <d v="2022-06-15T00:00:00"/>
    <d v="1899-12-30T13:20:00"/>
    <s v="lwazi"/>
    <s v="English"/>
    <s v="No"/>
    <m/>
    <m/>
    <m/>
    <s v="Black"/>
    <m/>
    <m/>
    <m/>
    <s v="Yes"/>
    <m/>
    <m/>
    <m/>
    <m/>
    <m/>
    <s v="Steady partner"/>
    <m/>
    <s v="Yes"/>
    <m/>
    <x v="3"/>
    <x v="0"/>
    <x v="2"/>
    <x v="0"/>
    <s v="R2501 - R5000"/>
    <m/>
    <s v="Never"/>
    <m/>
    <m/>
    <m/>
    <s v="Never"/>
    <m/>
    <m/>
    <m/>
    <s v="Yes"/>
    <m/>
    <s v="Yes, less than 6 months ago"/>
    <m/>
    <s v="Yes"/>
    <m/>
    <s v="Yes"/>
    <m/>
    <s v="Unchecked"/>
    <s v="Checked"/>
    <s v="Unchecked"/>
    <s v="Unchecked"/>
    <s v="Checked"/>
    <s v="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Unchecked"/>
    <s v="Checked"/>
    <s v="Checked"/>
    <s v="Unchecked"/>
    <s v="Unchecked"/>
    <s v="Checked"/>
    <s v="Unchecked"/>
    <s v="Unchecked"/>
    <s v="Unchecked"/>
    <s v="Unchecked"/>
    <s v="Unchecked"/>
    <s v="Unchecked"/>
    <s v="Unchecked"/>
    <s v="Unchecked"/>
    <s v="Unchecked"/>
    <s v="Unchecked"/>
    <s v="Unchecked"/>
    <s v="Unchecked"/>
    <s v="Unchecked"/>
    <s v="Unchecked"/>
    <m/>
    <m/>
    <s v="Yes"/>
    <m/>
    <s v="Yes"/>
    <m/>
    <s v="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No"/>
    <m/>
    <s v="No"/>
    <m/>
    <n v="1"/>
    <s v="Female/ Ibhinqa"/>
    <n v="29"/>
    <m/>
    <m/>
    <m/>
    <m/>
    <m/>
    <m/>
    <m/>
    <m/>
    <m/>
    <m/>
    <m/>
    <m/>
    <m/>
    <m/>
    <m/>
    <m/>
    <m/>
    <m/>
    <m/>
    <m/>
    <m/>
    <m/>
    <m/>
    <m/>
    <m/>
    <m/>
    <m/>
    <m/>
    <s v="There are NO children between the age of 6 and 13 living in this HH"/>
    <s v="Completed secondary"/>
    <m/>
    <m/>
    <m/>
    <s v="Tertiary or post-secondary certification"/>
    <m/>
    <m/>
    <m/>
    <m/>
    <m/>
    <m/>
    <m/>
    <m/>
    <m/>
    <s v="No"/>
    <m/>
    <m/>
    <m/>
    <s v="Piped into dwelling/house"/>
    <m/>
    <m/>
    <m/>
    <m/>
    <m/>
    <n v="1"/>
    <m/>
    <s v="Flush to piped sewer system"/>
    <m/>
    <s v="Electricity from mains"/>
    <m/>
    <m/>
    <m/>
    <s v="In the house"/>
    <m/>
    <m/>
    <m/>
    <s v="No"/>
    <m/>
    <s v="Yes"/>
    <m/>
    <s v="Yes"/>
    <s v="Yes"/>
    <s v="No"/>
    <s v="Yes"/>
    <s v="Yes"/>
    <s v="No"/>
    <s v="Yes"/>
    <s v="Yes"/>
    <s v="Yes"/>
    <m/>
    <m/>
    <m/>
    <m/>
    <m/>
    <m/>
    <m/>
    <m/>
    <m/>
    <s v="Yes"/>
    <s v="Yes"/>
    <s v="No"/>
    <s v="No"/>
    <s v="No"/>
    <s v="Yes"/>
    <s v="No"/>
    <m/>
    <m/>
    <m/>
    <m/>
    <m/>
    <m/>
    <m/>
    <s v="Ceramic tiles"/>
    <m/>
    <m/>
    <m/>
    <s v="Tiles"/>
    <m/>
    <m/>
    <m/>
    <s v="Respondent/Participant and Spouse/partner jointly"/>
    <m/>
    <s v="Spouse/partner"/>
    <m/>
    <s v="Respondent/Participant and Spouse/partner jointly"/>
    <m/>
    <s v="Yes"/>
    <m/>
    <s v="Proceed"/>
    <m/>
    <s v="Yes"/>
    <m/>
    <s v="A lot"/>
    <s v="Not at all"/>
    <s v="A lot"/>
    <m/>
    <m/>
    <m/>
    <s v="Checked"/>
    <s v="Checked"/>
    <s v="Unchecked"/>
    <s v="Checked"/>
    <s v="Checked"/>
    <s v="Unchecked"/>
    <s v="Unchecked"/>
    <s v="Unchecked"/>
    <s v="Unchecked"/>
    <s v="Unchecked"/>
    <s v="Unchecked"/>
    <s v="Unchecked"/>
    <s v="United States of America"/>
    <m/>
    <s v="Research Assistant please click here"/>
    <m/>
    <s v="Unverified"/>
  </r>
  <r>
    <n v="80"/>
    <m/>
    <m/>
    <d v="2022-06-15T00:00:00"/>
    <d v="1899-12-30T11:59:00"/>
    <s v="likhona"/>
    <s v="English"/>
    <s v="No"/>
    <m/>
    <m/>
    <m/>
    <s v="Black"/>
    <m/>
    <m/>
    <m/>
    <s v="Yes"/>
    <m/>
    <m/>
    <m/>
    <m/>
    <m/>
    <s v="Single"/>
    <m/>
    <m/>
    <m/>
    <x v="2"/>
    <x v="0"/>
    <x v="1"/>
    <x v="0"/>
    <s v="R5001 - R7500"/>
    <m/>
    <s v="Never"/>
    <m/>
    <m/>
    <m/>
    <s v="Yes, more than 2 years ago"/>
    <m/>
    <s v="ec Philani NU 1 Clinic"/>
    <m/>
    <s v="No"/>
    <m/>
    <s v="Never"/>
    <m/>
    <s v="No"/>
    <m/>
    <s v="No"/>
    <m/>
    <s v="Unchecked"/>
    <s v="Unchecked"/>
    <s v="Unchecked"/>
    <s v="Unchecked"/>
    <s v="Checked"/>
    <s v="Unchecked"/>
    <s v="Unchecked"/>
    <s v="Unchecked"/>
    <s v="Checked"/>
    <s v="Unchecked"/>
    <s v="Unchecked"/>
    <s v="Unchecked"/>
    <s v="Unchecked"/>
    <s v="Unchecked"/>
    <s v="Unchecked"/>
    <s v="Unchecked"/>
    <s v="Unchecked"/>
    <s v="Unchecked"/>
    <s v="Cold"/>
    <m/>
    <s v="Unchecked"/>
    <s v="Checked"/>
    <s v="Unchecked"/>
    <s v="Checked"/>
    <s v="Unchecked"/>
    <s v="Unchecked"/>
    <s v="Unchecked"/>
    <s v="Unchecked"/>
    <s v="Unchecked"/>
    <s v="Unchecked"/>
    <s v="Unchecked"/>
    <s v="Unchecked"/>
    <s v="Unchecked"/>
    <s v="Unchecked"/>
    <m/>
    <m/>
    <s v="Unchecked"/>
    <s v="Unchecked"/>
    <s v="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3"/>
    <m/>
    <m/>
    <m/>
    <m/>
    <m/>
    <m/>
    <m/>
    <m/>
    <m/>
    <m/>
    <m/>
    <m/>
    <m/>
    <m/>
    <m/>
    <m/>
    <m/>
    <m/>
    <m/>
    <m/>
    <m/>
    <m/>
    <m/>
    <m/>
    <m/>
    <m/>
    <m/>
    <m/>
    <s v="There are NO children between the age of 6 and 13 living in this HH"/>
    <s v="Some secondary"/>
    <m/>
    <m/>
    <m/>
    <s v="Some secondary"/>
    <m/>
    <m/>
    <m/>
    <m/>
    <m/>
    <m/>
    <m/>
    <m/>
    <m/>
    <s v="No"/>
    <m/>
    <m/>
    <m/>
    <s v="Piped into dwelling/house"/>
    <m/>
    <m/>
    <m/>
    <m/>
    <m/>
    <n v="2"/>
    <m/>
    <s v="Flush to piped sewer system"/>
    <m/>
    <s v="Electricity from mains"/>
    <m/>
    <m/>
    <m/>
    <s v="In the house"/>
    <m/>
    <m/>
    <m/>
    <s v="No"/>
    <m/>
    <s v="Yes"/>
    <m/>
    <s v="No"/>
    <s v="Yes"/>
    <s v="No"/>
    <s v="No"/>
    <s v="Yes"/>
    <s v="No"/>
    <s v="No"/>
    <s v="Yes"/>
    <s v="No"/>
    <m/>
    <m/>
    <m/>
    <m/>
    <m/>
    <m/>
    <m/>
    <m/>
    <m/>
    <s v="No"/>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81"/>
    <m/>
    <m/>
    <d v="2022-06-18T00:00:00"/>
    <d v="1899-12-30T11:37:00"/>
    <s v="sinazo"/>
    <s v="English"/>
    <s v="No"/>
    <m/>
    <m/>
    <m/>
    <s v="Black"/>
    <m/>
    <m/>
    <m/>
    <s v="Yes"/>
    <m/>
    <m/>
    <m/>
    <m/>
    <m/>
    <s v="Single"/>
    <m/>
    <m/>
    <m/>
    <x v="3"/>
    <x v="0"/>
    <x v="1"/>
    <x v="0"/>
    <s v="R5001 - R7500"/>
    <m/>
    <s v="Never"/>
    <m/>
    <m/>
    <m/>
    <s v="Yes, less than 2 years ago"/>
    <m/>
    <s v="ec Philani NU 1 Clinic"/>
    <m/>
    <s v="No"/>
    <m/>
    <s v="Yes, in the last year, but more than 6 months ago"/>
    <m/>
    <s v="No"/>
    <m/>
    <s v="I don't know"/>
    <m/>
    <s v="Unchecked"/>
    <s v="Unchecked"/>
    <s v="Unchecked"/>
    <s v="Unchecked"/>
    <s v="Checked"/>
    <s v="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4"/>
    <m/>
    <m/>
    <m/>
    <m/>
    <m/>
    <m/>
    <m/>
    <m/>
    <m/>
    <m/>
    <m/>
    <m/>
    <m/>
    <m/>
    <m/>
    <m/>
    <m/>
    <m/>
    <m/>
    <m/>
    <m/>
    <m/>
    <m/>
    <m/>
    <m/>
    <m/>
    <m/>
    <m/>
    <s v="There are NO children between the age of 6 and 13 living in this HH"/>
    <s v="Completed secondary"/>
    <m/>
    <m/>
    <m/>
    <s v="Some secondary"/>
    <m/>
    <m/>
    <m/>
    <m/>
    <m/>
    <m/>
    <m/>
    <m/>
    <m/>
    <s v="No"/>
    <m/>
    <m/>
    <m/>
    <s v="Public/communal tap"/>
    <m/>
    <m/>
    <m/>
    <s v="Elsewhere/outside yard"/>
    <m/>
    <n v="2"/>
    <m/>
    <s v="Flush to piped sewer system"/>
    <m/>
    <s v="Electricity from mains"/>
    <m/>
    <m/>
    <m/>
    <s v="In the house"/>
    <m/>
    <m/>
    <m/>
    <s v="No"/>
    <m/>
    <s v="Yes"/>
    <m/>
    <s v="Yes"/>
    <s v="Yes"/>
    <s v="No"/>
    <s v="No"/>
    <s v="Yes"/>
    <s v="No"/>
    <s v="Yes"/>
    <s v="Yes"/>
    <s v="No"/>
    <m/>
    <m/>
    <m/>
    <m/>
    <m/>
    <m/>
    <m/>
    <m/>
    <m/>
    <s v="Yes"/>
    <s v="Yes"/>
    <s v="No"/>
    <s v="No"/>
    <s v="No"/>
    <s v="No"/>
    <s v="No"/>
    <m/>
    <m/>
    <m/>
    <m/>
    <m/>
    <m/>
    <m/>
    <s v="Vinyl/asphalt strips"/>
    <m/>
    <m/>
    <m/>
    <s v="Corrugated metal"/>
    <m/>
    <m/>
    <m/>
    <s v="Respondent/Participant"/>
    <m/>
    <s v="Respondent/Participant"/>
    <m/>
    <s v="Respondent/Participant"/>
    <m/>
    <s v="Yes"/>
    <m/>
    <s v="Proceed"/>
    <m/>
    <s v="Yes"/>
    <m/>
    <s v="A lot"/>
    <s v="Not at all"/>
    <s v="Not at all"/>
    <m/>
    <m/>
    <m/>
    <s v="Checked"/>
    <s v="Checked"/>
    <s v="Checked"/>
    <s v="Checked"/>
    <s v="Checked"/>
    <s v="Unchecked"/>
    <s v="Unchecked"/>
    <s v="Unchecked"/>
    <s v="Unchecked"/>
    <s v="Unchecked"/>
    <s v="Unchecked"/>
    <s v="Unchecked"/>
    <s v="Other"/>
    <m/>
    <s v="Research Assistant please click here"/>
    <m/>
    <s v="Unverified"/>
  </r>
  <r>
    <n v="82"/>
    <m/>
    <m/>
    <d v="2022-06-15T00:00:00"/>
    <d v="1899-12-30T12:09:00"/>
    <s v="lwazi"/>
    <s v="English"/>
    <s v="No"/>
    <m/>
    <m/>
    <m/>
    <s v="Black"/>
    <m/>
    <m/>
    <m/>
    <s v="Yes"/>
    <m/>
    <m/>
    <m/>
    <m/>
    <m/>
    <s v="Single"/>
    <m/>
    <m/>
    <m/>
    <x v="3"/>
    <x v="0"/>
    <x v="3"/>
    <x v="0"/>
    <s v="R1000 - R2500"/>
    <m/>
    <s v="Never"/>
    <m/>
    <m/>
    <m/>
    <s v="Yes, less than 2 years ago"/>
    <m/>
    <s v="ec Philani NU 1 Clinic"/>
    <m/>
    <s v="Yes"/>
    <m/>
    <s v="Yes, less than 6 months ago"/>
    <m/>
    <s v="No"/>
    <m/>
    <s v="No"/>
    <m/>
    <s v="Unchecked"/>
    <s v="Checked"/>
    <s v="Unchecked"/>
    <s v="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33"/>
    <s v="Female/ Ibhinqa"/>
    <n v="43"/>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No"/>
    <m/>
    <s v="No"/>
    <m/>
    <s v="Yes"/>
    <s v="Yes"/>
    <s v="No"/>
    <s v="No"/>
    <s v="Yes"/>
    <s v="No"/>
    <s v="Yes"/>
    <s v="Yes"/>
    <s v="No"/>
    <m/>
    <m/>
    <m/>
    <m/>
    <m/>
    <m/>
    <m/>
    <m/>
    <m/>
    <s v="No"/>
    <s v="Yes"/>
    <s v="No"/>
    <s v="No"/>
    <s v="No"/>
    <s v="No"/>
    <s v="No"/>
    <m/>
    <m/>
    <m/>
    <m/>
    <m/>
    <m/>
    <m/>
    <s v="Cement"/>
    <m/>
    <m/>
    <m/>
    <s v="Tiles"/>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France"/>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85"/>
    <m/>
    <m/>
    <d v="2022-06-15T00:00:00"/>
    <d v="1899-12-30T12:27:00"/>
    <s v="asemahle"/>
    <s v="isiXhosa"/>
    <m/>
    <s v="Ewe"/>
    <m/>
    <s v="Ngapha kwenyanga ezintandathu- 6 ezigqithileyo"/>
    <m/>
    <m/>
    <s v="Mnyama"/>
    <m/>
    <m/>
    <m/>
    <m/>
    <s v="Ewe"/>
    <m/>
    <m/>
    <m/>
    <s v="Umhlolo/Umhlolokazi"/>
    <m/>
    <m/>
    <x v="0"/>
    <x v="2"/>
    <x v="0"/>
    <x v="1"/>
    <m/>
    <s v="R1000 - R2500"/>
    <m/>
    <s v="Zange"/>
    <m/>
    <m/>
    <m/>
    <s v="Ewe, ngaphezu kweminyaka emi-2 eyadlulayo"/>
    <s v="Other"/>
    <s v="Chest"/>
    <m/>
    <s v="Hayi"/>
    <m/>
    <s v="Hayi"/>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9"/>
    <s v="Female/ Ibhinqa"/>
    <n v="29"/>
    <s v="Male/ Indoda"/>
    <n v="21"/>
    <s v="Male/ Indoda"/>
    <n v="15"/>
    <s v="Female/ Ibhinqa"/>
    <n v="13"/>
    <s v="Female/ Ibhinqa"/>
    <n v="10"/>
    <s v="Female/ Ibhinqa"/>
    <n v="5"/>
    <s v="Male/ Indoda"/>
    <n v="2"/>
    <s v="Male/ Indoda"/>
    <n v="1"/>
    <s v="Female/ Ibhinqa"/>
    <n v="1"/>
    <m/>
    <m/>
    <m/>
    <m/>
    <m/>
    <m/>
    <m/>
    <m/>
    <m/>
    <m/>
    <m/>
    <m/>
    <s v="There are NO children between the age of 6 and 13 living in this HH"/>
    <m/>
    <s v="Amabanga aphantsi"/>
    <m/>
    <s v="Ibanga lokuqala"/>
    <m/>
    <s v="Abafundanga/ Abawafundanga amabanga aphantsi"/>
    <m/>
    <m/>
    <m/>
    <m/>
    <m/>
    <m/>
    <m/>
    <m/>
    <m/>
    <s v="Hayi"/>
    <m/>
    <m/>
    <m/>
    <s v="Ifakwe ngombhobho kwindawo yokuhlala/indlu"/>
    <m/>
    <m/>
    <m/>
    <m/>
    <m/>
    <n v="2"/>
    <m/>
    <s v="Gungxulela kumbhobho wogutyulo"/>
    <m/>
    <s v="Umbane ovela kwii-mains"/>
    <m/>
    <m/>
    <m/>
    <s v="Endlini"/>
    <m/>
    <m/>
    <m/>
    <s v="Hayi"/>
    <m/>
    <s v="Ewe"/>
    <m/>
    <m/>
    <m/>
    <m/>
    <m/>
    <m/>
    <m/>
    <m/>
    <m/>
    <s v="Hayi"/>
    <s v="Ewe"/>
    <s v="Hayi"/>
    <s v="Hayi"/>
    <s v="Ewe"/>
    <s v="Hayi"/>
    <s v="Ewe"/>
    <s v="Ewe"/>
    <s v="Hayi"/>
    <m/>
    <m/>
    <m/>
    <m/>
    <m/>
    <m/>
    <m/>
    <s v="Ewe"/>
    <s v="Ewe"/>
    <s v="Hayi"/>
    <s v="Hayi"/>
    <s v="Hayi"/>
    <s v="Ewe"/>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87"/>
    <m/>
    <m/>
    <d v="2022-06-15T00:00:00"/>
    <d v="1899-12-30T12:38:00"/>
    <s v="mihlem"/>
    <s v="English"/>
    <s v="Yes"/>
    <m/>
    <s v="More than 6 months ago"/>
    <m/>
    <s v="Black"/>
    <m/>
    <m/>
    <m/>
    <s v="Yes"/>
    <m/>
    <m/>
    <m/>
    <m/>
    <m/>
    <s v="Single"/>
    <m/>
    <m/>
    <m/>
    <x v="2"/>
    <x v="0"/>
    <x v="2"/>
    <x v="0"/>
    <s v="Under R1000"/>
    <m/>
    <s v="Yes, less than 2 years ago"/>
    <m/>
    <s v="ec Philani NU 1 Clinic"/>
    <m/>
    <s v="Never"/>
    <m/>
    <m/>
    <m/>
    <s v="No"/>
    <m/>
    <s v="Yes, less than 6 months ago"/>
    <m/>
    <s v="No"/>
    <m/>
    <s v="No"/>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No"/>
    <m/>
    <n v="3"/>
    <s v="Male/ Indoda"/>
    <n v="41"/>
    <s v="Male/ Indoda"/>
    <n v="12"/>
    <s v="Female/ Ibhinqa"/>
    <n v="4"/>
    <m/>
    <m/>
    <m/>
    <m/>
    <m/>
    <m/>
    <m/>
    <m/>
    <m/>
    <m/>
    <m/>
    <m/>
    <m/>
    <m/>
    <m/>
    <m/>
    <m/>
    <m/>
    <m/>
    <m/>
    <m/>
    <m/>
    <m/>
    <m/>
    <s v="There are children between the age of 6 and 13 living in this HH"/>
    <s v="Some secondary"/>
    <m/>
    <m/>
    <m/>
    <s v="Completed primary"/>
    <m/>
    <m/>
    <m/>
    <s v="Yes"/>
    <m/>
    <m/>
    <m/>
    <m/>
    <m/>
    <s v="No"/>
    <m/>
    <m/>
    <m/>
    <s v="Public/communal tap"/>
    <m/>
    <m/>
    <m/>
    <s v="Elsewhere/outside yard"/>
    <m/>
    <n v="5"/>
    <m/>
    <s v="Flush, don't know where"/>
    <m/>
    <s v="Electricity from mains"/>
    <m/>
    <m/>
    <m/>
    <s v="In the house"/>
    <m/>
    <m/>
    <m/>
    <s v="Yes"/>
    <m/>
    <s v="Yes"/>
    <m/>
    <s v="Yes"/>
    <s v="Yes"/>
    <s v="No"/>
    <s v="No"/>
    <s v="Yes"/>
    <s v="No"/>
    <s v="No"/>
    <s v="Yes"/>
    <s v="No"/>
    <m/>
    <m/>
    <m/>
    <m/>
    <m/>
    <m/>
    <m/>
    <m/>
    <m/>
    <s v="No"/>
    <s v="Yes"/>
    <s v="No"/>
    <s v="No"/>
    <s v="No"/>
    <s v="No"/>
    <s v="No"/>
    <m/>
    <m/>
    <m/>
    <m/>
    <m/>
    <m/>
    <m/>
    <s v="Carpet"/>
    <m/>
    <m/>
    <m/>
    <s v="Corrugated metal"/>
    <m/>
    <m/>
    <m/>
    <s v="Respondent/Participant"/>
    <m/>
    <s v="Respondent/Participant"/>
    <m/>
    <s v="Respondent/Participant"/>
    <m/>
    <s v="Yes"/>
    <m/>
    <s v="Proceed"/>
    <m/>
    <s v="Yes"/>
    <m/>
    <s v="Somewhat"/>
    <s v="A lot"/>
    <s v="A lot"/>
    <m/>
    <m/>
    <m/>
    <s v="Unchecked"/>
    <s v="Checked"/>
    <s v="Checked"/>
    <s v="Checked"/>
    <s v="Checked"/>
    <s v="Unchecked"/>
    <s v="Unchecked"/>
    <s v="Unchecked"/>
    <s v="Unchecked"/>
    <s v="Unchecked"/>
    <s v="Unchecked"/>
    <s v="Unchecked"/>
    <s v="United States of America"/>
    <m/>
    <s v="Research Assistant please click here"/>
    <m/>
    <s v="Unverified"/>
  </r>
  <r>
    <n v="88"/>
    <m/>
    <m/>
    <d v="2022-06-18T00:00:00"/>
    <d v="1899-12-30T11:50:00"/>
    <s v="nosibusiso"/>
    <s v="isiXhosa"/>
    <m/>
    <s v="Ewe"/>
    <m/>
    <s v="Ngapha kwenyanga ezintandathu- 6 ezigqithileyo"/>
    <m/>
    <m/>
    <s v="Mnyama"/>
    <m/>
    <m/>
    <m/>
    <m/>
    <s v="Ewe"/>
    <m/>
    <m/>
    <m/>
    <s v="Utshatile / umanyano lwasekuhlaleni"/>
    <m/>
    <s v="Ewe"/>
    <x v="0"/>
    <x v="1"/>
    <x v="0"/>
    <x v="1"/>
    <m/>
    <s v="Ngaphantsi kwe-R1000"/>
    <m/>
    <s v="Zange"/>
    <m/>
    <m/>
    <m/>
    <s v="Ewe, ngaphezu kweminyaka emi-2 eyadlulayo"/>
    <s v="Other"/>
    <s v="Makhiwane"/>
    <m/>
    <s v="Ewe"/>
    <m/>
    <s v="Ewe, ngaphezu konyaka odlulileyo"/>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Checked"/>
    <s v="Unchecked"/>
    <s v="Unchecked"/>
    <s v="Checked"/>
    <s v="Unchecked"/>
    <s v="Unchecked"/>
    <s v="Unchecked"/>
    <s v="Unchecked"/>
    <s v="Unchecked"/>
    <s v="Unchecked"/>
    <m/>
    <m/>
    <m/>
    <s v="Ewe"/>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m/>
    <n v="3"/>
    <s v="Female/ Ibhinqa"/>
    <n v="4"/>
    <s v="Male/ Indoda"/>
    <n v="24"/>
    <s v="Male/ Indoda"/>
    <n v="43"/>
    <m/>
    <m/>
    <m/>
    <m/>
    <m/>
    <m/>
    <m/>
    <m/>
    <m/>
    <m/>
    <m/>
    <m/>
    <m/>
    <m/>
    <m/>
    <m/>
    <m/>
    <m/>
    <m/>
    <m/>
    <m/>
    <m/>
    <m/>
    <m/>
    <s v="There are children between the age of 6 and 13 living in this HH"/>
    <m/>
    <s v="Imfundo enomsila"/>
    <m/>
    <m/>
    <m/>
    <s v="Imfundo enomsila"/>
    <m/>
    <m/>
    <m/>
    <s v="Ewe"/>
    <m/>
    <m/>
    <m/>
    <m/>
    <m/>
    <s v="Hayi"/>
    <m/>
    <m/>
    <m/>
    <s v="Umbhobho ukuya eyadini/iploti"/>
    <m/>
    <m/>
    <m/>
    <m/>
    <m/>
    <n v="1"/>
    <m/>
    <s v="Gungxulela kumbhobho wogutyulo"/>
    <m/>
    <s v="Umbane ovela kwii-mains"/>
    <m/>
    <m/>
    <m/>
    <s v="Endlini"/>
    <m/>
    <m/>
    <m/>
    <s v="Ewe"/>
    <m/>
    <s v="Ewe"/>
    <m/>
    <m/>
    <m/>
    <m/>
    <m/>
    <m/>
    <m/>
    <m/>
    <m/>
    <s v="Hayi"/>
    <s v="Ewe"/>
    <s v="Hayi"/>
    <s v="Hayi"/>
    <s v="Ewe"/>
    <s v="Hayi"/>
    <s v="Ewe"/>
    <s v="Ewe"/>
    <s v="Hayi"/>
    <m/>
    <m/>
    <m/>
    <m/>
    <m/>
    <m/>
    <m/>
    <s v="Ewe"/>
    <s v="Ewe"/>
    <s v="Hayi"/>
    <s v="Hayi"/>
    <s v="Hayi"/>
    <m/>
    <s v="Hayi"/>
    <m/>
    <s v="Umhlaba/isanti"/>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90"/>
    <m/>
    <m/>
    <d v="2022-06-15T00:00:00"/>
    <d v="1899-12-30T13:01:00"/>
    <s v="ntombizodwa"/>
    <s v="isiXhosa"/>
    <m/>
    <s v="Hayi"/>
    <m/>
    <m/>
    <m/>
    <m/>
    <s v="Mnyama"/>
    <m/>
    <m/>
    <m/>
    <m/>
    <s v="Ewe"/>
    <m/>
    <m/>
    <m/>
    <s v="Umhlolo/Umhlolokazi"/>
    <m/>
    <m/>
    <x v="0"/>
    <x v="3"/>
    <x v="0"/>
    <x v="1"/>
    <m/>
    <s v="R1000 - R2500"/>
    <m/>
    <s v="Zange"/>
    <m/>
    <m/>
    <m/>
    <s v="Hayi"/>
    <m/>
    <m/>
    <m/>
    <s v="Hayi"/>
    <m/>
    <s v="Hayi"/>
    <m/>
    <s v="Hayi"/>
    <m/>
    <s v="Andiyaz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m/>
    <m/>
    <s v="Amabanga aphezulu"/>
    <m/>
    <m/>
    <m/>
    <s v="Amabanga aphezulu"/>
    <m/>
    <m/>
    <m/>
    <m/>
    <m/>
    <m/>
    <m/>
    <m/>
    <m/>
    <s v="Hayi"/>
    <m/>
    <m/>
    <m/>
    <s v="Ifakwe ngombhobho kwindawo yokuhlala/indlu"/>
    <m/>
    <m/>
    <m/>
    <m/>
    <m/>
    <n v="3"/>
    <m/>
    <s v="Gungxulela kumbhobho wogutyulo"/>
    <m/>
    <s v="Umbane ovela kwii-mains"/>
    <m/>
    <m/>
    <m/>
    <s v="Endlini"/>
    <m/>
    <m/>
    <m/>
    <s v="Ewe"/>
    <m/>
    <s v="Hayi"/>
    <m/>
    <m/>
    <m/>
    <m/>
    <m/>
    <m/>
    <m/>
    <m/>
    <m/>
    <s v="Ewe"/>
    <s v="Ewe"/>
    <s v="Hayi"/>
    <s v="Hayi"/>
    <s v="Ewe"/>
    <s v="Hayi"/>
    <s v="Hayi"/>
    <m/>
    <s v="Hayi"/>
    <m/>
    <m/>
    <m/>
    <m/>
    <m/>
    <m/>
    <m/>
    <s v="Ewe"/>
    <s v="Ewe"/>
    <s v="Hayi"/>
    <s v="Hayi"/>
    <s v="Hayi"/>
    <m/>
    <s v="Hayi"/>
    <m/>
    <s v="Ikhaphethi"/>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92"/>
    <m/>
    <m/>
    <d v="2022-06-21T00:00:00"/>
    <d v="1899-12-30T12:38:00"/>
    <s v="asemahle"/>
    <s v="English"/>
    <s v="No"/>
    <m/>
    <m/>
    <m/>
    <s v="Black"/>
    <m/>
    <m/>
    <m/>
    <s v="Yes"/>
    <m/>
    <m/>
    <m/>
    <m/>
    <m/>
    <s v="Steady partner"/>
    <m/>
    <s v="Yes"/>
    <m/>
    <x v="1"/>
    <x v="0"/>
    <x v="1"/>
    <x v="0"/>
    <s v="R7501 - R10 000"/>
    <m/>
    <s v="Never"/>
    <m/>
    <m/>
    <m/>
    <s v="Never"/>
    <m/>
    <m/>
    <m/>
    <s v="I don't know"/>
    <m/>
    <s v="Never"/>
    <m/>
    <s v="No"/>
    <m/>
    <s v="I don't know"/>
    <m/>
    <s v="Unchecked"/>
    <s v="Checked"/>
    <s v="Unchecked"/>
    <s v="Checked"/>
    <s v="Checked"/>
    <s v="Unchecked"/>
    <s v="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Checked"/>
    <s v="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29"/>
    <s v="Female/ Ibhinqa"/>
    <n v="3"/>
    <m/>
    <m/>
    <m/>
    <m/>
    <m/>
    <m/>
    <m/>
    <m/>
    <m/>
    <m/>
    <m/>
    <m/>
    <m/>
    <m/>
    <m/>
    <m/>
    <m/>
    <m/>
    <m/>
    <m/>
    <m/>
    <m/>
    <m/>
    <m/>
    <m/>
    <m/>
    <s v="There are NO children between the age of 6 and 13 living in this HH"/>
    <s v="Tertiary or post-secondary certification"/>
    <m/>
    <m/>
    <m/>
    <s v="Tertiary or post-secondary certification"/>
    <m/>
    <m/>
    <m/>
    <m/>
    <m/>
    <m/>
    <m/>
    <m/>
    <m/>
    <s v="No"/>
    <m/>
    <m/>
    <m/>
    <s v="Piped to yard/plot"/>
    <m/>
    <m/>
    <m/>
    <m/>
    <m/>
    <n v="2"/>
    <m/>
    <s v="Flush to piped sewer system"/>
    <m/>
    <s v="Electricity from mains"/>
    <m/>
    <m/>
    <m/>
    <s v="In the house"/>
    <m/>
    <m/>
    <m/>
    <s v="No"/>
    <m/>
    <s v="Yes"/>
    <m/>
    <s v="Yes"/>
    <s v="Yes"/>
    <s v="No"/>
    <s v="No"/>
    <s v="Yes"/>
    <s v="Yes"/>
    <s v="Yes"/>
    <s v="Yes"/>
    <s v="Yes"/>
    <m/>
    <m/>
    <m/>
    <m/>
    <m/>
    <m/>
    <m/>
    <m/>
    <m/>
    <s v="Yes"/>
    <s v="Yes"/>
    <s v="No"/>
    <s v="Yes"/>
    <s v="No"/>
    <s v="Yes"/>
    <s v="No"/>
    <m/>
    <m/>
    <m/>
    <m/>
    <m/>
    <m/>
    <m/>
    <s v="Ceramic tiles"/>
    <m/>
    <m/>
    <m/>
    <s v="Asbestos"/>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United States of America"/>
    <m/>
    <s v="Research Assistant please click here"/>
    <m/>
    <s v="Unverified"/>
  </r>
  <r>
    <n v="93"/>
    <m/>
    <m/>
    <d v="2022-06-15T00:00:00"/>
    <d v="1899-12-30T13:29:00"/>
    <s v="zukisani"/>
    <s v="English"/>
    <s v="No"/>
    <m/>
    <m/>
    <m/>
    <s v="Black"/>
    <m/>
    <m/>
    <m/>
    <s v="Yes"/>
    <m/>
    <m/>
    <m/>
    <m/>
    <m/>
    <s v="Single"/>
    <m/>
    <m/>
    <m/>
    <x v="3"/>
    <x v="0"/>
    <x v="2"/>
    <x v="0"/>
    <s v="Under R1000"/>
    <m/>
    <s v="Never"/>
    <m/>
    <m/>
    <m/>
    <s v="Never"/>
    <m/>
    <m/>
    <m/>
    <s v="No"/>
    <m/>
    <s v="Never"/>
    <m/>
    <s v="No"/>
    <m/>
    <s v="Yes"/>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Unchecked"/>
    <s v="Unchecked"/>
    <s v="Un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31"/>
    <m/>
    <m/>
    <m/>
    <m/>
    <m/>
    <m/>
    <m/>
    <m/>
    <m/>
    <m/>
    <m/>
    <m/>
    <m/>
    <m/>
    <m/>
    <m/>
    <m/>
    <m/>
    <m/>
    <m/>
    <m/>
    <m/>
    <m/>
    <m/>
    <m/>
    <m/>
    <m/>
    <m/>
    <s v="There are NO children between the age of 6 and 13 living in this HH"/>
    <s v="Completed secondary"/>
    <m/>
    <m/>
    <m/>
    <s v="Completed secondary"/>
    <m/>
    <m/>
    <m/>
    <m/>
    <m/>
    <m/>
    <m/>
    <m/>
    <m/>
    <s v="No"/>
    <m/>
    <m/>
    <m/>
    <s v="Public/communal tap"/>
    <m/>
    <m/>
    <m/>
    <s v="Elsewhere/outside yard"/>
    <m/>
    <n v="998"/>
    <m/>
    <s v="Flush to piped sewer system"/>
    <m/>
    <s v="Electricity from mains"/>
    <m/>
    <m/>
    <m/>
    <s v="In the house"/>
    <m/>
    <m/>
    <m/>
    <s v="No"/>
    <m/>
    <s v="Yes"/>
    <m/>
    <s v="Yes"/>
    <s v="No"/>
    <s v="No"/>
    <s v="Yes"/>
    <s v="Yes"/>
    <s v="No"/>
    <s v="No"/>
    <s v="Yes"/>
    <s v="No"/>
    <m/>
    <m/>
    <m/>
    <m/>
    <m/>
    <m/>
    <m/>
    <m/>
    <m/>
    <s v="Yes"/>
    <s v="Yes"/>
    <s v="No"/>
    <s v="Yes"/>
    <s v="No"/>
    <s v="No"/>
    <s v="No"/>
    <m/>
    <m/>
    <m/>
    <m/>
    <m/>
    <m/>
    <m/>
    <s v="Cement"/>
    <m/>
    <m/>
    <m/>
    <s v="Corrugated metal"/>
    <m/>
    <m/>
    <m/>
    <s v="Respondent/Participant"/>
    <m/>
    <s v="Respondent/Participant"/>
    <m/>
    <s v="Respondent/Participant"/>
    <m/>
    <s v="Yes"/>
    <m/>
    <s v="Proceed"/>
    <m/>
    <s v="Yes"/>
    <m/>
    <s v="Not at all"/>
    <s v="Not at all"/>
    <s v="A lot"/>
    <m/>
    <m/>
    <m/>
    <s v="Checked"/>
    <s v="Checked"/>
    <s v="Unchecked"/>
    <s v="Unchecked"/>
    <s v="Checked"/>
    <s v="Unchecked"/>
    <s v="Unchecked"/>
    <s v="Unchecked"/>
    <s v="Unchecked"/>
    <s v="Unchecked"/>
    <s v="Unchecked"/>
    <s v="Unchecked"/>
    <s v="United States of America"/>
    <m/>
    <s v="Research Assistant please click here"/>
    <m/>
    <s v="Unverified"/>
  </r>
  <r>
    <n v="94"/>
    <m/>
    <m/>
    <d v="2022-06-22T00:00:00"/>
    <d v="1899-12-30T14:06:00"/>
    <s v="nozithembiso"/>
    <s v="English"/>
    <s v="No"/>
    <m/>
    <m/>
    <m/>
    <s v="Black"/>
    <m/>
    <m/>
    <m/>
    <s v="Yes"/>
    <m/>
    <m/>
    <m/>
    <m/>
    <m/>
    <s v="Divorced"/>
    <m/>
    <m/>
    <m/>
    <x v="3"/>
    <x v="0"/>
    <x v="1"/>
    <x v="0"/>
    <s v="R5001 - R7500"/>
    <m/>
    <s v="Never"/>
    <m/>
    <m/>
    <m/>
    <s v="Never"/>
    <m/>
    <m/>
    <m/>
    <s v="No"/>
    <m/>
    <s v="Never"/>
    <m/>
    <s v="No"/>
    <m/>
    <s v="I don't know"/>
    <m/>
    <s v="Unchecked"/>
    <s v="Unchecked"/>
    <s v="Unchecked"/>
    <s v="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2"/>
    <m/>
    <s v="Flush to piped sewer system"/>
    <m/>
    <s v="Electricity from mains"/>
    <m/>
    <m/>
    <m/>
    <s v="In the house"/>
    <m/>
    <m/>
    <m/>
    <s v="No"/>
    <m/>
    <s v="No"/>
    <m/>
    <s v="Yes"/>
    <s v="Yes"/>
    <s v="No"/>
    <s v="Yes"/>
    <s v="Yes"/>
    <s v="Yes"/>
    <s v="Yes"/>
    <s v="Yes"/>
    <s v="Yes"/>
    <m/>
    <m/>
    <m/>
    <m/>
    <m/>
    <m/>
    <m/>
    <m/>
    <m/>
    <s v="Yes"/>
    <s v="Yes"/>
    <s v="Yes"/>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97"/>
    <m/>
    <m/>
    <d v="2022-06-15T00:00:00"/>
    <d v="1899-12-30T13:45:00"/>
    <s v="asemahle"/>
    <s v="English"/>
    <s v="Yes"/>
    <m/>
    <s v="More than 6 months ago"/>
    <m/>
    <s v="Black"/>
    <m/>
    <m/>
    <m/>
    <s v="Yes"/>
    <m/>
    <m/>
    <m/>
    <m/>
    <m/>
    <s v="Divorced"/>
    <m/>
    <m/>
    <m/>
    <x v="2"/>
    <x v="0"/>
    <x v="4"/>
    <x v="0"/>
    <s v="R2501 - R5000"/>
    <m/>
    <s v="Yes, more than 2 years ago"/>
    <m/>
    <s v="ec Gompo B Jwayi Clinic"/>
    <m/>
    <s v="Yes, less than 2 years ago"/>
    <m/>
    <s v="ec Philani NU 1 Clinic"/>
    <m/>
    <s v="No"/>
    <m/>
    <s v="Yes, less than 6 months ago"/>
    <m/>
    <s v="No"/>
    <m/>
    <s v="No"/>
    <m/>
    <s v="Unchecked"/>
    <s v="Unchecked"/>
    <s v="Unchecked"/>
    <s v="Unchecked"/>
    <s v="Unchecked"/>
    <s v="Unchecked"/>
    <s v="Unchecked"/>
    <s v="Unchecked"/>
    <s v="Checked"/>
    <s v="Unchecked"/>
    <s v="Unchecked"/>
    <s v="Unchecked"/>
    <s v="Unchecked"/>
    <s v="Unchecked"/>
    <s v="Unchecked"/>
    <s v="Unchecked"/>
    <s v="Unchecked"/>
    <s v="Unchecked"/>
    <s v="Acid chemicals"/>
    <m/>
    <s v="Unchecked"/>
    <s v="Unchecked"/>
    <s v="Unchecked"/>
    <s v="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52"/>
    <s v="Female/ Ibhinqa"/>
    <n v="25"/>
    <m/>
    <m/>
    <m/>
    <m/>
    <m/>
    <m/>
    <m/>
    <m/>
    <m/>
    <m/>
    <m/>
    <m/>
    <m/>
    <m/>
    <m/>
    <m/>
    <m/>
    <m/>
    <m/>
    <m/>
    <m/>
    <m/>
    <m/>
    <m/>
    <m/>
    <m/>
    <s v="There are NO children between the age of 6 and 13 living in this HH"/>
    <s v="Completed secondary"/>
    <m/>
    <m/>
    <m/>
    <s v="Completed secondary"/>
    <m/>
    <m/>
    <m/>
    <m/>
    <m/>
    <m/>
    <m/>
    <m/>
    <m/>
    <s v="No"/>
    <m/>
    <m/>
    <m/>
    <s v="Piped into dwelling/house"/>
    <m/>
    <m/>
    <m/>
    <m/>
    <m/>
    <n v="2"/>
    <m/>
    <s v="Flush to somewhere else"/>
    <m/>
    <s v="Electricity from mains"/>
    <m/>
    <m/>
    <m/>
    <s v="In the house"/>
    <m/>
    <m/>
    <m/>
    <s v="No"/>
    <m/>
    <s v="No"/>
    <m/>
    <s v="No"/>
    <s v="No"/>
    <s v="No"/>
    <s v="No"/>
    <s v="Yes"/>
    <s v="No"/>
    <s v="No"/>
    <s v="Yes"/>
    <s v="No"/>
    <m/>
    <m/>
    <m/>
    <m/>
    <m/>
    <m/>
    <m/>
    <m/>
    <m/>
    <s v="No"/>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98"/>
    <m/>
    <m/>
    <d v="2022-06-15T00:00:00"/>
    <d v="1899-12-30T13:56:00"/>
    <s v="vuyolwethu"/>
    <s v="English"/>
    <s v="No"/>
    <m/>
    <m/>
    <m/>
    <s v="Black"/>
    <m/>
    <m/>
    <m/>
    <s v="Yes"/>
    <m/>
    <m/>
    <m/>
    <m/>
    <m/>
    <s v="Single"/>
    <m/>
    <m/>
    <m/>
    <x v="3"/>
    <x v="0"/>
    <x v="2"/>
    <x v="0"/>
    <s v="Under R1000"/>
    <m/>
    <s v="Yes, less than 2 years ago"/>
    <m/>
    <s v="ec Duncan Village CHC"/>
    <m/>
    <s v="Never"/>
    <m/>
    <m/>
    <m/>
    <s v="I don't know"/>
    <m/>
    <s v="Yes, less than 6 months ago"/>
    <m/>
    <s v="No"/>
    <m/>
    <s v="I don't know"/>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ublic/communal tap"/>
    <m/>
    <m/>
    <m/>
    <s v="Elsewhere/outside yard"/>
    <m/>
    <n v="30"/>
    <m/>
    <s v="Flush to piped sewer system"/>
    <m/>
    <s v="Electricity from mains"/>
    <m/>
    <m/>
    <m/>
    <s v="In the house"/>
    <m/>
    <m/>
    <m/>
    <s v="No"/>
    <m/>
    <s v="Yes"/>
    <m/>
    <s v="No"/>
    <s v="Yes"/>
    <s v="No"/>
    <s v="Yes"/>
    <s v="No"/>
    <s v="No"/>
    <s v="Yes"/>
    <s v="Yes"/>
    <s v="Yes"/>
    <m/>
    <m/>
    <m/>
    <m/>
    <m/>
    <m/>
    <m/>
    <m/>
    <m/>
    <s v="Yes"/>
    <s v="Yes"/>
    <s v="No"/>
    <s v="No"/>
    <s v="No"/>
    <s v="No"/>
    <s v="No"/>
    <m/>
    <m/>
    <m/>
    <m/>
    <m/>
    <m/>
    <m/>
    <s v="Carpet"/>
    <m/>
    <m/>
    <m/>
    <s v="Other"/>
    <m/>
    <s v="Zinc "/>
    <m/>
    <s v="Respondent/Participant"/>
    <m/>
    <s v="Respondent/Participant"/>
    <m/>
    <s v="Respondent/Participant"/>
    <m/>
    <s v="Yes"/>
    <m/>
    <s v="Proceed"/>
    <m/>
    <s v="Yes"/>
    <m/>
    <s v="A lot"/>
    <s v="Somewhat"/>
    <s v="Somewhat"/>
    <m/>
    <m/>
    <m/>
    <s v="Checked"/>
    <s v="Checked"/>
    <s v="Unchecked"/>
    <s v="Checked"/>
    <s v="Checked"/>
    <s v="Unchecked"/>
    <s v="Unchecked"/>
    <s v="Unchecked"/>
    <s v="Unchecked"/>
    <s v="Unchecked"/>
    <s v="Unchecked"/>
    <s v="Unchecked"/>
    <s v="United States of America"/>
    <m/>
    <s v="Research Assistant please click here"/>
    <m/>
    <s v="Unverified"/>
  </r>
  <r>
    <n v="99"/>
    <m/>
    <m/>
    <d v="2022-06-15T00:00:00"/>
    <d v="1899-12-30T14:06:00"/>
    <s v="siziphiwe"/>
    <s v="isiXhosa"/>
    <m/>
    <s v="Hayi"/>
    <m/>
    <m/>
    <m/>
    <m/>
    <s v="Mnyama"/>
    <m/>
    <m/>
    <m/>
    <m/>
    <s v="Ewe"/>
    <m/>
    <m/>
    <m/>
    <s v="Umhlolo/Umhlolokazi"/>
    <m/>
    <m/>
    <x v="0"/>
    <x v="2"/>
    <x v="0"/>
    <x v="1"/>
    <m/>
    <s v="R7501 - R10 000"/>
    <m/>
    <s v="Zange"/>
    <m/>
    <m/>
    <m/>
    <s v="Ewe, ngaphezu kweminyaka emi-2 eyadlulayo"/>
    <s v="ec Philani NU 1 Clinic"/>
    <m/>
    <m/>
    <s v="Ewe"/>
    <m/>
    <s v="Ewe, kulo nyaka uphelileyo, kodwa ngaphezu kweenyanga ezi-6 ezidlulileyo"/>
    <m/>
    <s v="Hayi"/>
    <m/>
    <s v="Hayi"/>
    <s v="Unchecked"/>
    <s v="Unchecked"/>
    <s v="Unchecked"/>
    <s v="Unchecked"/>
    <s v="Unchecked"/>
    <s v="Unchecked"/>
    <s v="Unchecked"/>
    <s v="Unchecked"/>
    <s v="Unchecked"/>
    <s v="Unchecked"/>
    <s v="Unchecked"/>
    <s v="Unchecked"/>
    <s v="Unchecked"/>
    <s v="Unchecked"/>
    <s v="Checked"/>
    <s v="Checked"/>
    <s v="Unchecked"/>
    <s v="Checked"/>
    <m/>
    <s v="Inheriting it from your bloodline "/>
    <s v="Unchecked"/>
    <s v="Unchecked"/>
    <s v="Unchecked"/>
    <s v="Unchecked"/>
    <s v="Unchecked"/>
    <s v="Unchecked"/>
    <s v="Unchecked"/>
    <s v="Unchecked"/>
    <s v="Checked"/>
    <s v="Checked"/>
    <s v="Unchecked"/>
    <s v="Unchecked"/>
    <s v="Unchecked"/>
    <s v="Unchecked"/>
    <m/>
    <m/>
    <s v="Unchecked"/>
    <s v="Unchecked"/>
    <s v="Unchecked"/>
    <s v="Unchecked"/>
    <s v="Unchecked"/>
    <s v="Unchecked"/>
    <s v="Unchecked"/>
    <s v="Unchecked"/>
    <s v="Unchecked"/>
    <s v="Unchecked"/>
    <s v="Unchecked"/>
    <s v="Unchecked"/>
    <s v="Unchecked"/>
    <s v="Checked"/>
    <s v="Checked"/>
    <s v="Unchecked"/>
    <s v="Unchecked"/>
    <s v="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7"/>
    <s v="Female/ Ibhinqa"/>
    <n v="49"/>
    <s v="Female/ Ibhinqa"/>
    <n v="38"/>
    <s v="Female/ Ibhinqa"/>
    <n v="35"/>
    <s v="Female/ Ibhinqa"/>
    <n v="21"/>
    <s v="Male/ Indoda"/>
    <n v="55"/>
    <s v="Male/ Indoda"/>
    <n v="32"/>
    <s v="Male/ Indoda"/>
    <n v="34"/>
    <m/>
    <m/>
    <m/>
    <m/>
    <m/>
    <m/>
    <m/>
    <m/>
    <m/>
    <m/>
    <m/>
    <m/>
    <m/>
    <m/>
    <m/>
    <m/>
    <s v="There are NO children between the age of 6 and 13 living in this HH"/>
    <m/>
    <s v="Amabanga aphantsi"/>
    <m/>
    <s v="Ibanga lesibini"/>
    <m/>
    <s v="Imfundo enomsila"/>
    <m/>
    <m/>
    <m/>
    <m/>
    <m/>
    <m/>
    <m/>
    <m/>
    <m/>
    <s v="Hayi"/>
    <m/>
    <m/>
    <m/>
    <s v="Umbhobho ukuya eyadini/iploti"/>
    <m/>
    <m/>
    <m/>
    <m/>
    <m/>
    <n v="3"/>
    <m/>
    <s v="Gungxulela kumbhobho wogutyulo"/>
    <m/>
    <s v="Irhasi"/>
    <m/>
    <m/>
    <m/>
    <s v="Endlini"/>
    <m/>
    <m/>
    <m/>
    <s v="Ewe"/>
    <m/>
    <s v="Ewe"/>
    <m/>
    <m/>
    <m/>
    <m/>
    <m/>
    <m/>
    <m/>
    <m/>
    <m/>
    <s v="Hayi"/>
    <s v="Ewe"/>
    <s v="Hayi"/>
    <s v="Hayi"/>
    <s v="Ewe"/>
    <s v="Ewe"/>
    <s v="Ewe"/>
    <s v="Ewe"/>
    <s v="Ewe"/>
    <m/>
    <m/>
    <m/>
    <m/>
    <m/>
    <m/>
    <m/>
    <s v="Hayi"/>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00"/>
    <m/>
    <m/>
    <d v="2022-06-21T00:00:00"/>
    <d v="1899-12-30T13:14:00"/>
    <s v="zukisani"/>
    <s v="isiXhosa"/>
    <m/>
    <s v="Hayi"/>
    <m/>
    <m/>
    <m/>
    <m/>
    <s v="Mnyama"/>
    <m/>
    <m/>
    <m/>
    <m/>
    <s v="Ewe"/>
    <m/>
    <m/>
    <m/>
    <s v="Awutshatanga"/>
    <m/>
    <m/>
    <x v="0"/>
    <x v="2"/>
    <x v="0"/>
    <x v="3"/>
    <m/>
    <s v="R1000 - R2500"/>
    <m/>
    <s v="Zange"/>
    <m/>
    <m/>
    <m/>
    <s v="Ewe, ngaphantsi kweminyaka emi-2 eyadlulayo"/>
    <s v="ec Philani NU 1 Clinic"/>
    <m/>
    <m/>
    <s v="Ewe"/>
    <m/>
    <s v="Ewe, ngaphezu konyaka odlulileyo"/>
    <m/>
    <s v="Ewe"/>
    <m/>
    <s v="Ewe"/>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Unchecked"/>
    <s v="Checked"/>
    <s v="Checked"/>
    <s v="Unchecked"/>
    <s v="Unchecked"/>
    <s v="Unchecked"/>
    <s v="Unchecked"/>
    <m/>
    <m/>
    <m/>
    <s v="Andiyazi"/>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4"/>
    <s v="Female/ Ibhinqa"/>
    <n v="15"/>
    <s v="Male/ Indoda"/>
    <n v="12"/>
    <s v="Male/ Indoda"/>
    <n v="7"/>
    <s v="Male/ Indoda"/>
    <n v="6"/>
    <m/>
    <m/>
    <m/>
    <m/>
    <m/>
    <m/>
    <m/>
    <m/>
    <m/>
    <m/>
    <m/>
    <m/>
    <m/>
    <m/>
    <m/>
    <m/>
    <m/>
    <m/>
    <m/>
    <m/>
    <m/>
    <m/>
    <s v="There are children between the age of 6 and 13 living in this HH"/>
    <m/>
    <s v="Amabanga aphantsi"/>
    <m/>
    <s v="ibanga lesixhenxe"/>
    <m/>
    <s v="Amabanga aphezulu"/>
    <m/>
    <m/>
    <m/>
    <s v="Ewe"/>
    <m/>
    <m/>
    <m/>
    <m/>
    <m/>
    <s v="Ewe"/>
    <m/>
    <n v="0"/>
    <m/>
    <s v="Impompo kawonke-wonke/yoluntu"/>
    <m/>
    <m/>
    <m/>
    <s v="Kwindawo yokuhlala"/>
    <m/>
    <n v="998"/>
    <m/>
    <s v="Gungxulela kumbhobho wogutyulo"/>
    <m/>
    <s v="Umbane ovela kwii-mains"/>
    <m/>
    <m/>
    <m/>
    <s v="Endlini"/>
    <m/>
    <m/>
    <m/>
    <s v="Hayi"/>
    <m/>
    <s v="Ewe"/>
    <m/>
    <m/>
    <m/>
    <m/>
    <m/>
    <m/>
    <m/>
    <m/>
    <m/>
    <s v="Hayi"/>
    <s v="Hayi"/>
    <s v="Hayi"/>
    <s v="Hayi"/>
    <s v="Hayi"/>
    <s v="Hayi"/>
    <s v="Hayi"/>
    <s v="Ewe"/>
    <s v="Hayi"/>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01"/>
    <m/>
    <m/>
    <d v="2022-06-21T00:00:00"/>
    <d v="1899-12-30T13:31:00"/>
    <s v="asemahle"/>
    <s v="isiXhosa"/>
    <m/>
    <s v="Hayi"/>
    <m/>
    <m/>
    <m/>
    <m/>
    <s v="Mnyama"/>
    <m/>
    <m/>
    <m/>
    <m/>
    <s v="Ewe"/>
    <m/>
    <m/>
    <m/>
    <s v="Utshatile / umanyano lwasekuhlaleni"/>
    <m/>
    <s v="Ewe"/>
    <x v="0"/>
    <x v="2"/>
    <x v="0"/>
    <x v="1"/>
    <m/>
    <s v="R1000 - R2500"/>
    <m/>
    <s v="Zange"/>
    <m/>
    <m/>
    <m/>
    <s v="Hayi"/>
    <m/>
    <m/>
    <m/>
    <s v="Hayi"/>
    <m/>
    <s v="Hayi"/>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Checked"/>
    <s v="Unchecked"/>
    <s v="Unchecked"/>
    <s v="Unchecked"/>
    <s v="Unchecked"/>
    <s v="Unchecked"/>
    <s v="Unchecked"/>
    <s v="Unchecked"/>
    <s v="Unchecked"/>
    <s v="Unchecked"/>
    <s v="Unchecked"/>
    <m/>
    <m/>
    <m/>
    <s v="Ewe"/>
    <m/>
    <s v="Ewe"/>
    <s v="Unchecked"/>
    <s v="Unchecked"/>
    <s v="Unchecked"/>
    <s v="Unchecked"/>
    <s v="Unchecked"/>
    <s v="Unchecked"/>
    <s v="Unchecked"/>
    <s v="Unchecked"/>
    <s v="Unchecked"/>
    <s v="Unchecked"/>
    <s v="Unchecked"/>
    <m/>
    <s v="Checked"/>
    <s v="Unchecked"/>
    <s v="Unchecked"/>
    <s v="Unchecked"/>
    <s v="Unchecked"/>
    <s v="Unchecked"/>
    <s v="Unchecked"/>
    <s v="Unchecked"/>
    <s v="Unchecked"/>
    <s v="Unchecked"/>
    <s v="Unchecked"/>
    <m/>
    <m/>
    <s v="Hayi"/>
    <m/>
    <s v="Hayi"/>
    <m/>
    <s v="Hayi"/>
    <n v="3"/>
    <s v="Female/ Ibhinqa"/>
    <n v="30"/>
    <s v="Male/ Indoda"/>
    <n v="75"/>
    <s v="Male/ Indoda"/>
    <n v="2"/>
    <m/>
    <m/>
    <m/>
    <m/>
    <m/>
    <m/>
    <m/>
    <m/>
    <m/>
    <m/>
    <m/>
    <m/>
    <m/>
    <m/>
    <m/>
    <m/>
    <m/>
    <m/>
    <m/>
    <m/>
    <m/>
    <m/>
    <m/>
    <m/>
    <s v="There are NO children between the age of 6 and 13 living in this HH"/>
    <m/>
    <s v="Andifundanga/ Andiwafundanga amabanga aphantsi"/>
    <m/>
    <m/>
    <m/>
    <s v="Amabanga aphantsi"/>
    <m/>
    <s v="ibanga lesixhenxe"/>
    <m/>
    <m/>
    <m/>
    <m/>
    <m/>
    <m/>
    <m/>
    <s v="Hayi"/>
    <m/>
    <m/>
    <m/>
    <s v="Ifakwe ngombhobho kwindawo yokuhlala/indlu"/>
    <m/>
    <m/>
    <m/>
    <m/>
    <m/>
    <n v="2"/>
    <m/>
    <s v="Gungxulela kumbhobho wogutyulo"/>
    <m/>
    <s v="Umbane ovela kwii-mains"/>
    <m/>
    <m/>
    <m/>
    <s v="Endlini"/>
    <m/>
    <m/>
    <m/>
    <s v="Hayi"/>
    <m/>
    <s v="Ewe"/>
    <m/>
    <m/>
    <m/>
    <m/>
    <m/>
    <m/>
    <m/>
    <m/>
    <m/>
    <s v="Ewe"/>
    <s v="Ewe"/>
    <s v="Hayi"/>
    <s v="Hayi"/>
    <s v="Hayi"/>
    <s v="Hayi"/>
    <s v="Hayi"/>
    <s v="Ewe"/>
    <s v="Ewe"/>
    <m/>
    <m/>
    <m/>
    <m/>
    <m/>
    <m/>
    <m/>
    <s v="Hayi"/>
    <s v="Hayi"/>
    <s v="Hayi"/>
    <s v="Hayi"/>
    <s v="Hayi"/>
    <s v="Hayi"/>
    <s v="Hayi"/>
    <m/>
    <s v="Iithayile zeCeramic"/>
    <m/>
    <m/>
    <m/>
    <s v="Asbestos"/>
    <m/>
    <m/>
    <m/>
    <s v="Umlingane/iqabane"/>
    <m/>
    <s v="Umlingane/iqabane"/>
    <m/>
    <s v="Umlingane/iqabane"/>
    <m/>
    <s v="Hayi"/>
    <m/>
    <m/>
    <m/>
    <m/>
    <m/>
    <m/>
    <m/>
    <m/>
    <m/>
    <m/>
    <s v="Unchecked"/>
    <s v="Unchecked"/>
    <s v="Unchecked"/>
    <s v="Unchecked"/>
    <s v="Unchecked"/>
    <s v="Unchecked"/>
    <s v="Unchecked"/>
    <s v="Unchecked"/>
    <s v="Unchecked"/>
    <s v="Unchecked"/>
    <s v="Unchecked"/>
    <s v="Unchecked"/>
    <m/>
    <m/>
    <m/>
    <m/>
    <s v="Unverified"/>
  </r>
  <r>
    <n v="102"/>
    <m/>
    <m/>
    <d v="2022-06-21T00:00:00"/>
    <d v="1899-12-30T13:48:00"/>
    <s v="asemahle"/>
    <s v="English"/>
    <s v="No"/>
    <m/>
    <m/>
    <m/>
    <s v="Black"/>
    <m/>
    <m/>
    <m/>
    <s v="Yes"/>
    <m/>
    <m/>
    <m/>
    <m/>
    <m/>
    <s v="Single"/>
    <m/>
    <m/>
    <m/>
    <x v="3"/>
    <x v="0"/>
    <x v="4"/>
    <x v="0"/>
    <s v="R5001 - R7500"/>
    <m/>
    <s v="Never"/>
    <m/>
    <m/>
    <m/>
    <s v="Never"/>
    <m/>
    <m/>
    <m/>
    <s v="Yes"/>
    <m/>
    <s v="Never"/>
    <m/>
    <s v="No"/>
    <m/>
    <s v="I don't know"/>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s v="No"/>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Yes"/>
    <m/>
    <s v="Yes"/>
    <m/>
    <s v="Yes"/>
    <s v="Yes"/>
    <s v="No"/>
    <s v="No"/>
    <s v="Yes"/>
    <s v="No"/>
    <s v="No"/>
    <s v="Yes"/>
    <s v="No"/>
    <m/>
    <m/>
    <m/>
    <m/>
    <m/>
    <m/>
    <m/>
    <m/>
    <m/>
    <s v="Yes"/>
    <s v="Yes"/>
    <s v="No"/>
    <s v="No"/>
    <s v="No"/>
    <s v="No"/>
    <s v="No"/>
    <m/>
    <m/>
    <m/>
    <m/>
    <m/>
    <m/>
    <m/>
    <s v="Ceramic tiles"/>
    <m/>
    <m/>
    <m/>
    <s v="Asbestos"/>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United States of Amer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04"/>
    <m/>
    <m/>
    <d v="2022-06-15T00:00:00"/>
    <d v="1899-12-30T14:55:00"/>
    <s v="zukisani"/>
    <s v="English"/>
    <s v="No"/>
    <m/>
    <m/>
    <m/>
    <s v="Black"/>
    <m/>
    <m/>
    <m/>
    <s v="Yes"/>
    <m/>
    <m/>
    <m/>
    <m/>
    <m/>
    <s v="Married / civil union"/>
    <m/>
    <s v="Yes"/>
    <m/>
    <x v="3"/>
    <x v="0"/>
    <x v="2"/>
    <x v="0"/>
    <s v="R1000 - R2500"/>
    <m/>
    <s v="Never"/>
    <m/>
    <m/>
    <m/>
    <s v="Never"/>
    <m/>
    <m/>
    <m/>
    <s v="No"/>
    <m/>
    <s v="Yes, less than 6 months ago"/>
    <m/>
    <s v="No"/>
    <m/>
    <s v="Yes"/>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2"/>
    <s v="Male/ Indoda"/>
    <n v="32"/>
    <s v="Male/ Indoda"/>
    <n v="3"/>
    <m/>
    <m/>
    <m/>
    <m/>
    <m/>
    <m/>
    <m/>
    <m/>
    <m/>
    <m/>
    <m/>
    <m/>
    <m/>
    <m/>
    <m/>
    <m/>
    <m/>
    <m/>
    <m/>
    <m/>
    <m/>
    <m/>
    <m/>
    <m/>
    <m/>
    <m/>
    <s v="There are NO children between the age of 6 and 13 living in this HH"/>
    <s v="Completed secondary"/>
    <m/>
    <m/>
    <m/>
    <s v="Completed secondary"/>
    <m/>
    <m/>
    <m/>
    <m/>
    <m/>
    <m/>
    <m/>
    <m/>
    <m/>
    <s v="No"/>
    <m/>
    <m/>
    <m/>
    <s v="Public/communal tap"/>
    <m/>
    <m/>
    <m/>
    <s v="Elsewhere/outside yard"/>
    <m/>
    <n v="300"/>
    <m/>
    <s v="Flush to piped sewer system"/>
    <m/>
    <s v="Electricity from mains"/>
    <m/>
    <m/>
    <m/>
    <s v="In the house"/>
    <m/>
    <m/>
    <m/>
    <s v="No"/>
    <m/>
    <s v="Yes"/>
    <m/>
    <s v="Yes"/>
    <s v="Yes"/>
    <s v="No"/>
    <s v="No"/>
    <s v="Yes"/>
    <s v="No"/>
    <s v="No"/>
    <s v="Yes"/>
    <s v="No"/>
    <m/>
    <m/>
    <m/>
    <m/>
    <m/>
    <m/>
    <m/>
    <m/>
    <m/>
    <s v="No"/>
    <s v="Yes"/>
    <s v="Yes"/>
    <s v="No"/>
    <s v="No"/>
    <s v="No"/>
    <s v="No"/>
    <m/>
    <m/>
    <m/>
    <m/>
    <m/>
    <m/>
    <m/>
    <s v="Cement"/>
    <m/>
    <m/>
    <m/>
    <s v="Corrugated metal"/>
    <m/>
    <m/>
    <m/>
    <s v="Respondent/Participant and Spouse/partner jointly"/>
    <m/>
    <s v="Respondent/Participant and Spouse/partner jointly"/>
    <m/>
    <s v="Respondent/Participant and Spouse/partner jointly"/>
    <m/>
    <s v="Yes"/>
    <m/>
    <s v="Proceed"/>
    <m/>
    <s v="Yes"/>
    <m/>
    <s v="Not at all"/>
    <s v="A lot"/>
    <s v="A lot"/>
    <m/>
    <m/>
    <m/>
    <s v="Checked"/>
    <s v="Unchecked"/>
    <s v="Unchecked"/>
    <s v="Unchecked"/>
    <s v="Unchecked"/>
    <s v="Unchecked"/>
    <s v="Unchecked"/>
    <s v="Unchecked"/>
    <s v="Unchecked"/>
    <s v="Unchecked"/>
    <s v="Unchecked"/>
    <s v="Unchecked"/>
    <s v="Jamaica"/>
    <m/>
    <s v="Research Assistant please click here"/>
    <m/>
    <s v="Unverified"/>
  </r>
  <r>
    <n v="105"/>
    <m/>
    <m/>
    <d v="2022-06-18T00:00:00"/>
    <d v="1899-12-30T10:35:00"/>
    <s v="lwazi"/>
    <s v="English"/>
    <s v="No"/>
    <m/>
    <m/>
    <m/>
    <s v="Black"/>
    <m/>
    <m/>
    <m/>
    <s v="Yes"/>
    <m/>
    <m/>
    <m/>
    <m/>
    <m/>
    <s v="Married / civil union"/>
    <m/>
    <s v="Yes"/>
    <m/>
    <x v="1"/>
    <x v="0"/>
    <x v="1"/>
    <x v="0"/>
    <s v="R7501 - R10 000"/>
    <m/>
    <s v="Never"/>
    <m/>
    <m/>
    <m/>
    <s v="Never"/>
    <m/>
    <m/>
    <m/>
    <s v="Yes"/>
    <m/>
    <s v="Yes, in the last year, but more than 6 months ago"/>
    <m/>
    <s v="No"/>
    <m/>
    <s v="Yes"/>
    <m/>
    <s v="Unchecked"/>
    <s v="Unchecked"/>
    <s v="Unchecked"/>
    <s v="Checked"/>
    <s v="Checked"/>
    <s v="Unchecked"/>
    <s v="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Checked"/>
    <s v="Unchecked"/>
    <s v="Un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28"/>
    <s v="Male/ Indoda"/>
    <n v="61"/>
    <s v="Female/ Ibhinqa"/>
    <n v="32"/>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2"/>
    <m/>
    <s v="Flush to piped sewer system"/>
    <m/>
    <s v="Electricity from mains"/>
    <m/>
    <m/>
    <m/>
    <s v="In the house"/>
    <m/>
    <m/>
    <m/>
    <s v="No"/>
    <m/>
    <s v="Yes"/>
    <m/>
    <s v="Yes"/>
    <s v="Yes"/>
    <s v="No"/>
    <s v="Yes"/>
    <s v="Yes"/>
    <s v="No"/>
    <s v="Yes"/>
    <s v="Yes"/>
    <s v="Yes"/>
    <m/>
    <m/>
    <m/>
    <m/>
    <m/>
    <m/>
    <m/>
    <m/>
    <m/>
    <s v="Yes"/>
    <s v="Yes"/>
    <s v="No"/>
    <s v="No"/>
    <s v="No"/>
    <s v="Yes"/>
    <s v="No"/>
    <m/>
    <m/>
    <m/>
    <m/>
    <m/>
    <m/>
    <m/>
    <s v="Ceramic tiles"/>
    <m/>
    <m/>
    <m/>
    <s v="Tiles"/>
    <m/>
    <m/>
    <m/>
    <s v="Spouse/partner"/>
    <m/>
    <s v="Respondent/Participant"/>
    <m/>
    <s v="Respondent/Participant and Spouse/partner jointly"/>
    <m/>
    <s v="Yes"/>
    <m/>
    <s v="Proceed"/>
    <m/>
    <s v="Yes"/>
    <m/>
    <s v="Not at all"/>
    <s v="A lot"/>
    <s v="A lot"/>
    <m/>
    <m/>
    <m/>
    <s v="Checked"/>
    <s v="Checked"/>
    <s v="Checked"/>
    <s v="Checked"/>
    <s v="Checked"/>
    <s v="Unchecked"/>
    <s v="Unchecked"/>
    <s v="Unchecked"/>
    <s v="Unchecked"/>
    <s v="Unchecked"/>
    <s v="Unchecked"/>
    <s v="Unchecked"/>
    <s v="France"/>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07"/>
    <m/>
    <m/>
    <d v="2022-06-18T00:00:00"/>
    <d v="1899-12-30T10:59:00"/>
    <s v="ntombizodwa"/>
    <s v="isiXhosa"/>
    <m/>
    <s v="Hayi"/>
    <m/>
    <m/>
    <m/>
    <m/>
    <s v="Mnyama"/>
    <m/>
    <m/>
    <m/>
    <m/>
    <s v="Ewe"/>
    <m/>
    <m/>
    <m/>
    <s v="Awutshatanga"/>
    <m/>
    <m/>
    <x v="0"/>
    <x v="3"/>
    <x v="0"/>
    <x v="4"/>
    <m/>
    <s v="R1000 - R2500"/>
    <m/>
    <s v="Zange"/>
    <m/>
    <m/>
    <m/>
    <s v="Hayi"/>
    <m/>
    <m/>
    <m/>
    <s v="Hayi"/>
    <m/>
    <s v="Ewe, ngaphezu konyaka odlulileyo"/>
    <m/>
    <s v="Ewe"/>
    <m/>
    <s v="Ewe"/>
    <s v="Unchecked"/>
    <s v="Unchecked"/>
    <s v="Unchecked"/>
    <s v="Unchecked"/>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Checked"/>
    <s v="Unchecked"/>
    <s v="Unchecked"/>
    <s v="Unchecked"/>
    <s v="Unchecked"/>
    <s v="Unchecked"/>
    <s v="Unchecked"/>
    <s v="Unchecked"/>
    <s v="Unchecked"/>
    <s v="Unchecked"/>
    <s v="Unchecked"/>
    <m/>
    <m/>
    <m/>
    <s v="Ewe"/>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34"/>
    <m/>
    <m/>
    <m/>
    <m/>
    <m/>
    <m/>
    <m/>
    <m/>
    <m/>
    <m/>
    <m/>
    <m/>
    <m/>
    <m/>
    <m/>
    <m/>
    <m/>
    <m/>
    <m/>
    <m/>
    <m/>
    <m/>
    <m/>
    <m/>
    <m/>
    <m/>
    <m/>
    <m/>
    <m/>
    <m/>
    <s v="Amabanga aphezulu"/>
    <m/>
    <m/>
    <m/>
    <s v="Amabanga aphezulu"/>
    <m/>
    <m/>
    <m/>
    <m/>
    <m/>
    <m/>
    <m/>
    <m/>
    <m/>
    <s v="Hayi"/>
    <m/>
    <m/>
    <m/>
    <s v="Ifakwe ngombhobho kwindawo yokuhlala/indlu"/>
    <m/>
    <m/>
    <m/>
    <m/>
    <m/>
    <n v="2"/>
    <m/>
    <s v="Gungxulela kumbhobho wogutyulo"/>
    <m/>
    <s v="Umbane ovela kwii-mains"/>
    <m/>
    <m/>
    <m/>
    <s v="Endlini"/>
    <m/>
    <m/>
    <m/>
    <s v="Ewe"/>
    <m/>
    <s v="Ewe"/>
    <m/>
    <m/>
    <m/>
    <m/>
    <m/>
    <m/>
    <m/>
    <m/>
    <m/>
    <s v="Ewe"/>
    <s v="Ewe"/>
    <s v="Hayi"/>
    <s v="Hayi"/>
    <s v="Ewe"/>
    <s v="Hayi"/>
    <s v="Ewe"/>
    <s v="Ewe"/>
    <s v="Ewe"/>
    <m/>
    <m/>
    <m/>
    <m/>
    <m/>
    <m/>
    <m/>
    <s v="Ewe"/>
    <s v="Ewe"/>
    <s v="Hayi"/>
    <s v="Hayi"/>
    <s v="Hayi"/>
    <s v="Hayi"/>
    <s v="Hayi"/>
    <m/>
    <s v="Iithayile zeCeramic"/>
    <m/>
    <m/>
    <m/>
    <s v="Asbestos"/>
    <m/>
    <m/>
    <m/>
    <s v="uMphenduli / uMthathi-nxaxheba"/>
    <m/>
    <s v="uMphenduli / uMthathi-nxaxheba"/>
    <m/>
    <s v="uMphenduli / uMthathi-nxaxheba"/>
    <m/>
    <s v="Ewe"/>
    <m/>
    <s v="Qhubeka"/>
    <m/>
    <s v="Ewe"/>
    <m/>
    <m/>
    <m/>
    <s v="Kakhulu"/>
    <s v="Ngandlel' ithile"/>
    <s v="Kakhulu"/>
    <s v="Unchecked"/>
    <s v="Unchecked"/>
    <s v="Unchecked"/>
    <s v="Unchecked"/>
    <s v="Unchecked"/>
    <s v="Unchecked"/>
    <s v="Checked"/>
    <s v="Checked"/>
    <s v="Checked"/>
    <s v="Checked"/>
    <s v="Checked"/>
    <s v="Unchecked"/>
    <m/>
    <s v="Jamaica"/>
    <m/>
    <s v="Mncedisi wophando nceda ucofe apha"/>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11"/>
    <m/>
    <m/>
    <d v="2022-06-18T00:00:00"/>
    <d v="1899-12-30T11:23:00"/>
    <s v="likhona"/>
    <s v="English"/>
    <s v="No"/>
    <m/>
    <m/>
    <m/>
    <s v="Black"/>
    <m/>
    <m/>
    <m/>
    <s v="Yes"/>
    <m/>
    <m/>
    <m/>
    <m/>
    <m/>
    <s v="Widowed"/>
    <m/>
    <m/>
    <m/>
    <x v="2"/>
    <x v="0"/>
    <x v="2"/>
    <x v="0"/>
    <s v="R1000 - R2500"/>
    <m/>
    <s v="Never"/>
    <m/>
    <m/>
    <m/>
    <s v="Never"/>
    <m/>
    <m/>
    <m/>
    <s v="No"/>
    <m/>
    <s v="Yes, more than a year ago"/>
    <m/>
    <s v="No"/>
    <m/>
    <s v="Yes"/>
    <m/>
    <s v="Unchecked"/>
    <s v="Unchecked"/>
    <s v="Unchecked"/>
    <s v="Checked"/>
    <s v="Unchecked"/>
    <s v="Checked"/>
    <s v="Unchecked"/>
    <s v="Unchecked"/>
    <s v="Unchecked"/>
    <s v="Unchecked"/>
    <s v="Unchecked"/>
    <s v="Unchecked"/>
    <s v="Unchecked"/>
    <s v="Unchecked"/>
    <s v="Unchecked"/>
    <s v="Unchecked"/>
    <s v="Unchecked"/>
    <s v="Unchecked"/>
    <m/>
    <m/>
    <s v="Unchecked"/>
    <s v="Checked"/>
    <s v="Unchecked"/>
    <s v="Unchecked"/>
    <s v="Unchecked"/>
    <s v="Unchecked"/>
    <s v="Unchecked"/>
    <s v="Unchecked"/>
    <s v="Unchecked"/>
    <s v="Unchecked"/>
    <s v="Unchecked"/>
    <s v="Unchecked"/>
    <s v="Unchecked"/>
    <s v="Unchecked"/>
    <m/>
    <m/>
    <s v="Unchecked"/>
    <s v="Unchecked"/>
    <s v="Checked"/>
    <s v="Unchecked"/>
    <s v="Unchecked"/>
    <s v="Unchecked"/>
    <s v="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4"/>
    <s v="Male/ Indoda"/>
    <n v="40"/>
    <s v="Female/ Ibhinqa"/>
    <n v="50"/>
    <s v="Male/ Indoda"/>
    <n v="15"/>
    <s v="Male/ Indoda"/>
    <n v="14"/>
    <m/>
    <m/>
    <m/>
    <m/>
    <m/>
    <m/>
    <m/>
    <m/>
    <m/>
    <m/>
    <m/>
    <m/>
    <m/>
    <m/>
    <m/>
    <m/>
    <m/>
    <m/>
    <m/>
    <m/>
    <m/>
    <m/>
    <s v="There are NO children between the age of 6 and 13 living in this HH"/>
    <s v="Some secondary"/>
    <m/>
    <m/>
    <m/>
    <s v="Tertiary or post-secondary certification"/>
    <m/>
    <m/>
    <m/>
    <m/>
    <m/>
    <m/>
    <m/>
    <m/>
    <m/>
    <s v="No"/>
    <m/>
    <m/>
    <m/>
    <s v="Piped into dwelling/house"/>
    <m/>
    <m/>
    <m/>
    <m/>
    <m/>
    <n v="2"/>
    <m/>
    <s v="Flush to piped sewer system"/>
    <m/>
    <s v="Electricity from mains"/>
    <m/>
    <m/>
    <m/>
    <s v="In the house"/>
    <m/>
    <m/>
    <m/>
    <s v="No"/>
    <m/>
    <s v="Yes"/>
    <m/>
    <s v="Yes"/>
    <s v="Yes"/>
    <s v="No"/>
    <s v="Yes"/>
    <s v="Yes"/>
    <s v="No"/>
    <s v="Yes"/>
    <s v="Yes"/>
    <s v="Yes"/>
    <m/>
    <m/>
    <m/>
    <m/>
    <m/>
    <m/>
    <m/>
    <m/>
    <m/>
    <s v="Yes"/>
    <s v="Yes"/>
    <s v="No"/>
    <s v="No"/>
    <s v="No"/>
    <s v="No"/>
    <s v="No"/>
    <m/>
    <m/>
    <m/>
    <m/>
    <m/>
    <m/>
    <m/>
    <s v="Ceramic tiles"/>
    <m/>
    <m/>
    <m/>
    <s v="Corrugated metal"/>
    <m/>
    <m/>
    <m/>
    <s v="Someone else"/>
    <m/>
    <s v="Someone else"/>
    <m/>
    <s v="Respondent/Participant"/>
    <m/>
    <s v="No"/>
    <m/>
    <m/>
    <m/>
    <m/>
    <m/>
    <m/>
    <m/>
    <m/>
    <m/>
    <m/>
    <m/>
    <s v="Unchecked"/>
    <s v="Unchecked"/>
    <s v="Unchecked"/>
    <s v="Unchecked"/>
    <s v="Unchecked"/>
    <s v="Unchecked"/>
    <s v="Unchecked"/>
    <s v="Unchecked"/>
    <s v="Unchecked"/>
    <s v="Unchecked"/>
    <s v="Unchecked"/>
    <s v="Unchecked"/>
    <m/>
    <m/>
    <m/>
    <m/>
    <s v="Unverified"/>
  </r>
  <r>
    <n v="112"/>
    <m/>
    <m/>
    <d v="2022-06-18T00:00:00"/>
    <d v="1899-12-30T11:35:00"/>
    <s v="lwazi"/>
    <s v="isiXhosa"/>
    <m/>
    <s v="Hayi"/>
    <m/>
    <m/>
    <m/>
    <m/>
    <s v="Mnyama"/>
    <m/>
    <m/>
    <m/>
    <m/>
    <s v="Ewe"/>
    <m/>
    <m/>
    <m/>
    <s v="Utshatile / umanyano lwasekuhlaleni"/>
    <m/>
    <s v="Hayi"/>
    <x v="0"/>
    <x v="1"/>
    <x v="0"/>
    <x v="4"/>
    <m/>
    <s v="R7501 - R10 000"/>
    <m/>
    <s v="Zange"/>
    <m/>
    <m/>
    <m/>
    <s v="Ewe, ngaphantsi kweminyaka emi-2 eyadlulayo"/>
    <s v="ec Philani NU 1 Clinic"/>
    <m/>
    <m/>
    <s v="Ewe"/>
    <m/>
    <s v="Ewe, kulo nyaka uphelileyo, kodwa ngaphezu kweenyanga ezi-6 ezidlulileyo"/>
    <m/>
    <s v="Hayi"/>
    <m/>
    <s v="Hayi"/>
    <s v="Unchecked"/>
    <s v="Unchecked"/>
    <s v="Unchecked"/>
    <s v="Unchecked"/>
    <s v="Unchecked"/>
    <s v="Unchecked"/>
    <s v="Unchecked"/>
    <s v="Unchecked"/>
    <s v="Unchecked"/>
    <s v="Unchecked"/>
    <s v="Checked"/>
    <s v="Unchecked"/>
    <s v="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Checked"/>
    <s v="Checked"/>
    <s v="Checked"/>
    <s v="Unchecked"/>
    <s v="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40"/>
    <s v="Male/ Indoda"/>
    <n v="5"/>
    <m/>
    <m/>
    <m/>
    <m/>
    <m/>
    <m/>
    <m/>
    <m/>
    <m/>
    <m/>
    <m/>
    <m/>
    <m/>
    <m/>
    <m/>
    <m/>
    <m/>
    <m/>
    <m/>
    <m/>
    <m/>
    <m/>
    <m/>
    <m/>
    <m/>
    <m/>
    <s v="There are NO children between the age of 6 and 13 living in this HH"/>
    <m/>
    <s v="Imfundo enomsila"/>
    <m/>
    <m/>
    <m/>
    <s v="Imfundo enomsila"/>
    <m/>
    <m/>
    <m/>
    <m/>
    <m/>
    <m/>
    <m/>
    <m/>
    <m/>
    <s v="Hayi"/>
    <m/>
    <m/>
    <m/>
    <s v="Ifakwe ngombhobho kwindawo yokuhlala/indlu"/>
    <m/>
    <m/>
    <m/>
    <m/>
    <m/>
    <n v="2"/>
    <m/>
    <s v="Gungxulela kumbhobho wogutyulo"/>
    <m/>
    <s v="Umbane ovela kwii-mains"/>
    <m/>
    <m/>
    <m/>
    <s v="Endlini"/>
    <m/>
    <m/>
    <m/>
    <s v="Hayi"/>
    <m/>
    <s v="Ewe"/>
    <m/>
    <m/>
    <m/>
    <m/>
    <m/>
    <m/>
    <m/>
    <m/>
    <m/>
    <s v="Ewe"/>
    <s v="Ewe"/>
    <s v="Hayi"/>
    <s v="Ewe"/>
    <s v="Ewe"/>
    <s v="Hayi"/>
    <s v="Ewe"/>
    <s v="Ewe"/>
    <s v="Ewe"/>
    <m/>
    <m/>
    <m/>
    <m/>
    <m/>
    <m/>
    <m/>
    <s v="Ewe"/>
    <s v="Ewe"/>
    <s v="Hayi"/>
    <s v="Hayi"/>
    <s v="Hayi"/>
    <s v="Ewe"/>
    <s v="Hayi"/>
    <m/>
    <s v="Iithayile zeCeramic"/>
    <m/>
    <m/>
    <m/>
    <s v="iiThayile"/>
    <m/>
    <m/>
    <m/>
    <s v="uMphenduli / uMthathi-nxaxheba"/>
    <m/>
    <s v="uMphenduli / uMthathi-nxaxheba"/>
    <m/>
    <s v="uMphenduli / uMthathi-nxaxheba"/>
    <m/>
    <s v="Ewe"/>
    <m/>
    <s v="Qhubeka"/>
    <m/>
    <s v="Ewe"/>
    <m/>
    <m/>
    <m/>
    <s v="Kakhulu"/>
    <s v="Ngandlel' ithile"/>
    <s v="Kakhulu"/>
    <s v="Unchecked"/>
    <s v="Unchecked"/>
    <s v="Unchecked"/>
    <s v="Unchecked"/>
    <s v="Unchecked"/>
    <s v="Unchecked"/>
    <s v="Unchecked"/>
    <s v="Checked"/>
    <s v="Checked"/>
    <s v="Checked"/>
    <s v="Checked"/>
    <s v="Unchecked"/>
    <m/>
    <s v="France"/>
    <m/>
    <s v="Mncedisi wophando nceda ucofe apha"/>
    <s v="Unverified"/>
  </r>
  <r>
    <n v="113"/>
    <m/>
    <m/>
    <d v="2022-06-18T00:00:00"/>
    <d v="1899-12-30T11:52:00"/>
    <s v="zukisani"/>
    <s v="English"/>
    <s v="No"/>
    <m/>
    <m/>
    <m/>
    <s v="Black"/>
    <m/>
    <m/>
    <m/>
    <s v="Yes"/>
    <m/>
    <m/>
    <m/>
    <m/>
    <m/>
    <s v="Single"/>
    <m/>
    <m/>
    <m/>
    <x v="2"/>
    <x v="0"/>
    <x v="3"/>
    <x v="0"/>
    <s v="R1000 - R2500"/>
    <m/>
    <s v="Never"/>
    <m/>
    <m/>
    <m/>
    <s v="Never"/>
    <m/>
    <m/>
    <m/>
    <s v="No"/>
    <m/>
    <s v="Yes, less than 6 months ago"/>
    <m/>
    <s v="No"/>
    <m/>
    <s v="No"/>
    <m/>
    <s v="Unchecked"/>
    <s v="Unchecked"/>
    <s v="Unchecked"/>
    <s v="Unchecked"/>
    <s v="Checked"/>
    <s v="Un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Checked"/>
    <s v="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1"/>
    <s v="Male/ Indoda"/>
    <n v="38"/>
    <m/>
    <m/>
    <m/>
    <m/>
    <m/>
    <m/>
    <m/>
    <m/>
    <m/>
    <m/>
    <m/>
    <m/>
    <m/>
    <m/>
    <m/>
    <m/>
    <m/>
    <m/>
    <m/>
    <m/>
    <m/>
    <m/>
    <m/>
    <m/>
    <m/>
    <m/>
    <m/>
    <m/>
    <s v="There are NO children between the age of 6 and 13 living in this HH"/>
    <s v="Some secondary"/>
    <m/>
    <m/>
    <m/>
    <s v="Some secondary"/>
    <m/>
    <m/>
    <m/>
    <m/>
    <m/>
    <m/>
    <m/>
    <m/>
    <m/>
    <s v="No"/>
    <m/>
    <m/>
    <m/>
    <s v="Public/communal tap"/>
    <m/>
    <m/>
    <m/>
    <s v="Elsewhere/outside yard"/>
    <m/>
    <n v="240"/>
    <m/>
    <s v="Flush to piped sewer system"/>
    <m/>
    <s v="Electricity from mains"/>
    <m/>
    <m/>
    <m/>
    <s v="In the house"/>
    <m/>
    <m/>
    <m/>
    <s v="No"/>
    <m/>
    <s v="Yes"/>
    <m/>
    <s v="No"/>
    <s v="No"/>
    <s v="No"/>
    <s v="No"/>
    <s v="Yes"/>
    <s v="No"/>
    <s v="Yes"/>
    <s v="No"/>
    <s v="No"/>
    <m/>
    <m/>
    <m/>
    <m/>
    <m/>
    <m/>
    <m/>
    <m/>
    <m/>
    <s v="No"/>
    <s v="Yes"/>
    <s v="No"/>
    <s v="No"/>
    <s v="No"/>
    <s v="No"/>
    <s v="No"/>
    <m/>
    <m/>
    <m/>
    <m/>
    <m/>
    <m/>
    <m/>
    <s v="Cement"/>
    <m/>
    <m/>
    <m/>
    <s v="Corrugated metal"/>
    <m/>
    <m/>
    <m/>
    <s v="Respondent/Participant"/>
    <m/>
    <s v="Respondent/Participant"/>
    <m/>
    <s v="Respondent/Participant"/>
    <m/>
    <s v="Yes"/>
    <m/>
    <s v="Proceed"/>
    <m/>
    <s v="Yes"/>
    <m/>
    <s v="Somewhat"/>
    <s v="A lot"/>
    <s v="A lot"/>
    <m/>
    <m/>
    <m/>
    <s v="Checked"/>
    <s v="Checked"/>
    <s v="Checked"/>
    <s v="Checked"/>
    <s v="Checked"/>
    <s v="Unchecked"/>
    <s v="Unchecked"/>
    <s v="Unchecked"/>
    <s v="Unchecked"/>
    <s v="Unchecked"/>
    <s v="Unchecked"/>
    <s v="Unchecked"/>
    <s v="Jama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15"/>
    <m/>
    <m/>
    <d v="2022-06-21T00:00:00"/>
    <d v="1899-12-30T13:05:00"/>
    <s v="zola"/>
    <s v="English"/>
    <s v="No"/>
    <m/>
    <m/>
    <m/>
    <s v="Black"/>
    <m/>
    <m/>
    <m/>
    <s v="Yes"/>
    <m/>
    <m/>
    <m/>
    <m/>
    <m/>
    <s v="Married / civil union"/>
    <m/>
    <s v="Yes"/>
    <m/>
    <x v="2"/>
    <x v="0"/>
    <x v="1"/>
    <x v="0"/>
    <s v="R10 001 - R20 000"/>
    <m/>
    <s v="Never"/>
    <m/>
    <m/>
    <m/>
    <s v="Never"/>
    <m/>
    <m/>
    <m/>
    <s v="I don't know"/>
    <m/>
    <s v="Yes, more than a year ago"/>
    <m/>
    <s v="No"/>
    <m/>
    <s v="I don't know"/>
    <m/>
    <s v="Unchecked"/>
    <s v="Unchecked"/>
    <s v="Unchecked"/>
    <s v="Unchecked"/>
    <s v="Unchecked"/>
    <s v="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Checked"/>
    <s v="Unchecked"/>
    <s v="Unchecked"/>
    <s v="Unchecked"/>
    <s v="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60"/>
    <s v="Male/ Indoda"/>
    <n v="35"/>
    <s v="Male/ Indoda"/>
    <n v="30"/>
    <s v="Female/ Ibhinqa"/>
    <n v="6"/>
    <m/>
    <m/>
    <m/>
    <m/>
    <m/>
    <m/>
    <m/>
    <m/>
    <m/>
    <m/>
    <m/>
    <m/>
    <m/>
    <m/>
    <m/>
    <m/>
    <m/>
    <m/>
    <m/>
    <m/>
    <m/>
    <m/>
    <s v="There are children between the age of 6 and 13 living in this HH"/>
    <s v="Completed secondary"/>
    <m/>
    <m/>
    <m/>
    <s v="Tertiary or post-secondary certification"/>
    <m/>
    <m/>
    <m/>
    <s v="Yes"/>
    <m/>
    <m/>
    <m/>
    <m/>
    <m/>
    <s v="No"/>
    <m/>
    <m/>
    <m/>
    <s v="Piped into dwelling/house"/>
    <m/>
    <m/>
    <m/>
    <m/>
    <m/>
    <n v="2"/>
    <m/>
    <s v="Flush to piped sewer system"/>
    <m/>
    <s v="Electricity from mains"/>
    <m/>
    <m/>
    <m/>
    <s v="In the house"/>
    <m/>
    <m/>
    <m/>
    <s v="No"/>
    <m/>
    <s v="Yes"/>
    <m/>
    <s v="Yes"/>
    <s v="Yes"/>
    <s v="No"/>
    <s v="Yes"/>
    <s v="Yes"/>
    <s v="No"/>
    <s v="Yes"/>
    <s v="Yes"/>
    <s v="Yes"/>
    <m/>
    <m/>
    <m/>
    <m/>
    <m/>
    <m/>
    <m/>
    <m/>
    <m/>
    <s v="No"/>
    <s v="Yes"/>
    <s v="No"/>
    <s v="No"/>
    <s v="No"/>
    <s v="Yes"/>
    <s v="No"/>
    <m/>
    <m/>
    <m/>
    <m/>
    <m/>
    <m/>
    <m/>
    <s v="Ceramic tiles"/>
    <m/>
    <m/>
    <m/>
    <s v="Tiles"/>
    <m/>
    <m/>
    <m/>
    <s v="Respondent/Participant and Spouse/partner jointly"/>
    <m/>
    <s v="Respondent/Participant and Spouse/partner jointly"/>
    <m/>
    <s v="Respondent/Participant and Spouse/partner jointly"/>
    <m/>
    <s v="No"/>
    <m/>
    <m/>
    <m/>
    <m/>
    <m/>
    <m/>
    <m/>
    <m/>
    <m/>
    <m/>
    <m/>
    <s v="Unchecked"/>
    <s v="Unchecked"/>
    <s v="Unchecked"/>
    <s v="Unchecked"/>
    <s v="Unchecked"/>
    <s v="Unchecked"/>
    <s v="Unchecked"/>
    <s v="Unchecked"/>
    <s v="Unchecked"/>
    <s v="Unchecked"/>
    <s v="Unchecked"/>
    <s v="Unchecked"/>
    <m/>
    <m/>
    <m/>
    <m/>
    <s v="Unverified"/>
  </r>
  <r>
    <n v="116"/>
    <m/>
    <m/>
    <d v="2022-06-21T00:00:00"/>
    <d v="1899-12-30T13:28:00"/>
    <s v="sinazo"/>
    <s v="English"/>
    <s v="No"/>
    <m/>
    <m/>
    <m/>
    <s v="Black"/>
    <m/>
    <m/>
    <m/>
    <s v="Yes"/>
    <m/>
    <m/>
    <m/>
    <m/>
    <m/>
    <s v="Single"/>
    <m/>
    <m/>
    <m/>
    <x v="3"/>
    <x v="0"/>
    <x v="2"/>
    <x v="0"/>
    <s v="R1000 - R2500"/>
    <m/>
    <s v="Never"/>
    <m/>
    <m/>
    <m/>
    <s v="Never"/>
    <m/>
    <m/>
    <m/>
    <s v="I don't know"/>
    <m/>
    <s v="Yes, in the last year, but more than 6 months ago"/>
    <m/>
    <s v="No"/>
    <m/>
    <s v="No"/>
    <m/>
    <s v="Unchecked"/>
    <s v="Checked"/>
    <s v="Unchecked"/>
    <s v="Unchecked"/>
    <s v="Checked"/>
    <s v="Unchecked"/>
    <s v="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Un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3"/>
    <s v="Female/ Ibhinqa"/>
    <n v="12"/>
    <s v="Female/ Ibhinqa"/>
    <n v="6"/>
    <m/>
    <m/>
    <m/>
    <m/>
    <m/>
    <m/>
    <m/>
    <m/>
    <m/>
    <m/>
    <m/>
    <m/>
    <m/>
    <m/>
    <m/>
    <m/>
    <m/>
    <m/>
    <m/>
    <m/>
    <m/>
    <m/>
    <m/>
    <m/>
    <s v="There are children between the age of 6 and 13 living in this HH"/>
    <s v="Completed secondary"/>
    <m/>
    <m/>
    <m/>
    <s v="Completed secondary"/>
    <m/>
    <m/>
    <m/>
    <s v="Yes"/>
    <m/>
    <m/>
    <m/>
    <m/>
    <m/>
    <s v="No"/>
    <m/>
    <m/>
    <m/>
    <s v="Public/communal tap"/>
    <m/>
    <m/>
    <m/>
    <s v="Elsewhere/outside yard"/>
    <m/>
    <n v="2"/>
    <m/>
    <s v="Flush to piped sewer system"/>
    <m/>
    <s v="Electricity from other source"/>
    <m/>
    <m/>
    <m/>
    <s v="In the house"/>
    <m/>
    <m/>
    <m/>
    <s v="No"/>
    <m/>
    <s v="No"/>
    <m/>
    <s v="Yes"/>
    <s v="Yes"/>
    <s v="No"/>
    <s v="No"/>
    <s v="Yes"/>
    <s v="No"/>
    <s v="No"/>
    <s v="Yes"/>
    <s v="No"/>
    <m/>
    <m/>
    <m/>
    <m/>
    <m/>
    <m/>
    <m/>
    <m/>
    <m/>
    <s v="No"/>
    <s v="Yes"/>
    <s v="No"/>
    <s v="No"/>
    <s v="No"/>
    <s v="No"/>
    <s v="No"/>
    <m/>
    <m/>
    <m/>
    <m/>
    <m/>
    <m/>
    <m/>
    <s v="Carpe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17"/>
    <m/>
    <m/>
    <d v="2022-06-18T00:00:00"/>
    <d v="1899-12-30T13:06:00"/>
    <s v="lwazi"/>
    <s v="English"/>
    <s v="No"/>
    <m/>
    <m/>
    <m/>
    <s v="Black"/>
    <m/>
    <m/>
    <m/>
    <s v="Yes"/>
    <m/>
    <m/>
    <m/>
    <m/>
    <m/>
    <s v="Single"/>
    <m/>
    <m/>
    <m/>
    <x v="3"/>
    <x v="0"/>
    <x v="1"/>
    <x v="0"/>
    <s v="R1000 - R2500"/>
    <m/>
    <s v="Yes, more than 2 years ago"/>
    <m/>
    <s v="Other"/>
    <s v="Nkqubela Hosptal "/>
    <s v="Yes, more than 2 years ago"/>
    <m/>
    <s v="Other"/>
    <s v="Victoria Hospital in Alice"/>
    <s v="No"/>
    <m/>
    <s v="Yes, less than 6 months ago"/>
    <m/>
    <s v="No"/>
    <m/>
    <s v="I don't know"/>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Checked"/>
    <s v="Unchecked"/>
    <s v="Checked"/>
    <s v="Unchecked"/>
    <s v="Unchecked"/>
    <s v="Unchecked"/>
    <s v="Unchecked"/>
    <s v="Unchecked"/>
    <s v="Unchecked"/>
    <s v="Unchecked"/>
    <s v="Unchecked"/>
    <s v="Unchecked"/>
    <s v="Unchecked"/>
    <s v="Unchecked"/>
    <s v="Unchecked"/>
    <s v="Unchecked"/>
    <s v="Unchecked"/>
    <m/>
    <m/>
    <s v="Yes"/>
    <m/>
    <s v="Yes"/>
    <m/>
    <s v="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Yes"/>
    <m/>
    <s v="Yes"/>
    <m/>
    <n v="1"/>
    <s v="Female/ Ibhinqa"/>
    <n v="80"/>
    <m/>
    <m/>
    <m/>
    <m/>
    <m/>
    <m/>
    <m/>
    <m/>
    <m/>
    <m/>
    <m/>
    <m/>
    <m/>
    <m/>
    <m/>
    <m/>
    <m/>
    <m/>
    <m/>
    <m/>
    <m/>
    <m/>
    <m/>
    <m/>
    <m/>
    <m/>
    <m/>
    <m/>
    <s v="There are NO children between the age of 6 and 13 living in this HH"/>
    <s v="Some primary"/>
    <m/>
    <s v="Grade 3"/>
    <m/>
    <s v="Completed secondary"/>
    <m/>
    <m/>
    <m/>
    <m/>
    <m/>
    <m/>
    <m/>
    <m/>
    <m/>
    <s v="Yes"/>
    <m/>
    <n v="2"/>
    <m/>
    <s v="Piped into dwelling/house"/>
    <m/>
    <m/>
    <m/>
    <m/>
    <m/>
    <n v="2"/>
    <m/>
    <s v="Flush to piped sewer system"/>
    <m/>
    <s v="Electricity from mains"/>
    <m/>
    <m/>
    <m/>
    <s v="In the house"/>
    <m/>
    <m/>
    <m/>
    <s v="No"/>
    <m/>
    <s v="Yes"/>
    <m/>
    <s v="Yes"/>
    <s v="Yes"/>
    <s v="No"/>
    <s v="No"/>
    <s v="Yes"/>
    <s v="No"/>
    <s v="Yes"/>
    <s v="Yes"/>
    <s v="No"/>
    <m/>
    <m/>
    <m/>
    <m/>
    <m/>
    <m/>
    <m/>
    <m/>
    <m/>
    <s v="Yes"/>
    <s v="Yes"/>
    <s v="No"/>
    <s v="No"/>
    <s v="No"/>
    <s v="No"/>
    <s v="No"/>
    <m/>
    <m/>
    <m/>
    <m/>
    <m/>
    <m/>
    <m/>
    <s v="Cemen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18"/>
    <m/>
    <m/>
    <d v="2022-06-21T00:00:00"/>
    <d v="1899-12-30T14:20:00"/>
    <s v="zola"/>
    <s v="English"/>
    <s v="No"/>
    <m/>
    <m/>
    <m/>
    <s v="Black"/>
    <m/>
    <m/>
    <m/>
    <s v="Yes"/>
    <m/>
    <m/>
    <m/>
    <m/>
    <m/>
    <s v="Widowed"/>
    <m/>
    <m/>
    <m/>
    <x v="2"/>
    <x v="0"/>
    <x v="2"/>
    <x v="0"/>
    <s v="R1000 - R2500"/>
    <m/>
    <s v="Never"/>
    <m/>
    <m/>
    <m/>
    <s v="Yes, less than 2 years ago"/>
    <m/>
    <s v="ec Philani NU 1 Clinic"/>
    <m/>
    <s v="No"/>
    <m/>
    <s v="Never"/>
    <m/>
    <s v="Yes"/>
    <m/>
    <s v="No"/>
    <m/>
    <s v="Unchecked"/>
    <s v="Unchecked"/>
    <s v="Unchecked"/>
    <s v="Unchecked"/>
    <s v="Un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Checked"/>
    <s v="Checked"/>
    <s v="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7"/>
    <s v="Female/ Ibhinqa"/>
    <n v="58"/>
    <s v="Male/ Indoda"/>
    <n v="43"/>
    <s v="Male/ Indoda"/>
    <n v="35"/>
    <s v="Male/ Indoda"/>
    <n v="33"/>
    <s v="Male/ Indoda"/>
    <n v="33"/>
    <s v="Male/ Indoda"/>
    <n v="11"/>
    <s v="Male/ Indoda"/>
    <n v="7"/>
    <m/>
    <m/>
    <m/>
    <m/>
    <m/>
    <m/>
    <m/>
    <m/>
    <m/>
    <m/>
    <m/>
    <m/>
    <m/>
    <m/>
    <m/>
    <m/>
    <s v="There are children between the age of 6 and 13 living in this HH"/>
    <s v="Some secondary"/>
    <m/>
    <m/>
    <m/>
    <s v="Tertiary or post-secondary certification"/>
    <m/>
    <m/>
    <m/>
    <s v="Yes"/>
    <m/>
    <m/>
    <m/>
    <m/>
    <m/>
    <s v="No"/>
    <m/>
    <m/>
    <m/>
    <s v="Piped into dwelling/house"/>
    <m/>
    <m/>
    <m/>
    <m/>
    <m/>
    <n v="2"/>
    <m/>
    <s v="Flush to piped sewer system"/>
    <m/>
    <s v="Electricity from mains"/>
    <m/>
    <m/>
    <m/>
    <s v="In the house"/>
    <m/>
    <m/>
    <m/>
    <s v="No"/>
    <m/>
    <s v="Yes"/>
    <m/>
    <s v="Yes"/>
    <s v="Yes"/>
    <s v="No"/>
    <s v="Yes"/>
    <s v="Yes"/>
    <s v="No"/>
    <s v="Yes"/>
    <s v="Yes"/>
    <s v="Yes"/>
    <m/>
    <m/>
    <m/>
    <m/>
    <m/>
    <m/>
    <m/>
    <m/>
    <m/>
    <s v="No"/>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19"/>
    <m/>
    <m/>
    <d v="2022-06-22T00:00:00"/>
    <d v="1899-12-30T14:39:00"/>
    <s v="likhona"/>
    <s v="English"/>
    <s v="No"/>
    <m/>
    <m/>
    <m/>
    <s v="Black"/>
    <m/>
    <m/>
    <m/>
    <s v="Yes"/>
    <m/>
    <m/>
    <m/>
    <m/>
    <m/>
    <s v="Single"/>
    <m/>
    <m/>
    <m/>
    <x v="2"/>
    <x v="0"/>
    <x v="2"/>
    <x v="0"/>
    <s v="R1000 - R2500"/>
    <m/>
    <s v="Yes, more than 2 years ago"/>
    <m/>
    <s v="ec Philani NU 1 Clinic"/>
    <m/>
    <s v="Yes, more than 2 years ago"/>
    <m/>
    <s v="ec Philani NU 1 Clinic"/>
    <m/>
    <s v="Yes"/>
    <m/>
    <s v="Yes, more than a year ago"/>
    <m/>
    <s v="No"/>
    <m/>
    <s v="Yes"/>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Un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53"/>
    <s v="Male/ Indoda"/>
    <n v="51"/>
    <s v="Male/ Indoda"/>
    <n v="62"/>
    <s v="Male/ Indoda"/>
    <n v="33"/>
    <m/>
    <m/>
    <m/>
    <m/>
    <m/>
    <m/>
    <m/>
    <m/>
    <m/>
    <m/>
    <m/>
    <m/>
    <m/>
    <m/>
    <m/>
    <m/>
    <m/>
    <m/>
    <m/>
    <m/>
    <m/>
    <m/>
    <s v="There are NO children between the age of 6 and 13 living in this HH"/>
    <s v="Some primary"/>
    <m/>
    <s v="Grade 3"/>
    <m/>
    <s v="Some primary"/>
    <m/>
    <s v="Grade 6"/>
    <m/>
    <m/>
    <m/>
    <m/>
    <m/>
    <m/>
    <m/>
    <s v="Yes"/>
    <m/>
    <n v="6"/>
    <m/>
    <s v="Piped into dwelling/house"/>
    <m/>
    <m/>
    <m/>
    <m/>
    <m/>
    <n v="1"/>
    <m/>
    <s v="Flush to piped sewer system"/>
    <m/>
    <s v="Electricity from mains"/>
    <m/>
    <m/>
    <m/>
    <s v="In the house"/>
    <m/>
    <m/>
    <m/>
    <s v="Yes"/>
    <m/>
    <s v="Yes"/>
    <m/>
    <s v="No"/>
    <s v="Yes"/>
    <s v="No"/>
    <s v="No"/>
    <s v="No"/>
    <s v="No"/>
    <s v="No"/>
    <s v="Yes"/>
    <s v="No"/>
    <m/>
    <m/>
    <m/>
    <m/>
    <m/>
    <m/>
    <m/>
    <m/>
    <m/>
    <s v="No"/>
    <s v="No"/>
    <s v="No"/>
    <s v="No"/>
    <s v="No"/>
    <s v="No"/>
    <s v="No"/>
    <m/>
    <m/>
    <m/>
    <m/>
    <m/>
    <m/>
    <m/>
    <s v="Ceramic tiles"/>
    <m/>
    <m/>
    <m/>
    <s v="Asbestos"/>
    <m/>
    <m/>
    <m/>
    <s v="Respondent/Participant and Spouse/partner jointly"/>
    <m/>
    <s v="Respondent/Participant and Spouse/partner jointly"/>
    <m/>
    <s v="Respondent/Participant and Spouse/partner jointly"/>
    <m/>
    <s v="No"/>
    <m/>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21"/>
    <m/>
    <m/>
    <d v="2022-06-21T00:00:00"/>
    <d v="1899-12-30T12:42:00"/>
    <s v="sinazo"/>
    <s v="isiXhosa"/>
    <m/>
    <s v="Hayi"/>
    <m/>
    <m/>
    <m/>
    <m/>
    <s v="Mnyama"/>
    <m/>
    <m/>
    <m/>
    <m/>
    <s v="Ewe"/>
    <m/>
    <m/>
    <m/>
    <s v="Awutshatanga"/>
    <m/>
    <m/>
    <x v="0"/>
    <x v="3"/>
    <x v="0"/>
    <x v="2"/>
    <m/>
    <s v="Ngaphantsi kwe-R1000"/>
    <m/>
    <s v="Zange"/>
    <m/>
    <m/>
    <m/>
    <s v="Hayi"/>
    <m/>
    <m/>
    <m/>
    <s v="Hayi"/>
    <m/>
    <s v="Ewe, ngaphezu konyaka odlulileyo"/>
    <m/>
    <s v="Hayi"/>
    <m/>
    <s v="Andiyazi"/>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Checked"/>
    <s v="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7"/>
    <s v="Male/ Indoda"/>
    <n v="13"/>
    <s v="Female/ Ibhinqa"/>
    <n v="10"/>
    <m/>
    <m/>
    <m/>
    <m/>
    <m/>
    <m/>
    <m/>
    <m/>
    <m/>
    <m/>
    <m/>
    <m/>
    <m/>
    <m/>
    <m/>
    <m/>
    <m/>
    <m/>
    <m/>
    <m/>
    <m/>
    <m/>
    <m/>
    <m/>
    <s v="There are children between the age of 6 and 13 living in this HH"/>
    <m/>
    <s v="Ndigqibe amabanga aphezulu"/>
    <m/>
    <m/>
    <m/>
    <s v="Amabanga aphezulu"/>
    <m/>
    <m/>
    <m/>
    <s v="Ewe"/>
    <m/>
    <m/>
    <m/>
    <m/>
    <m/>
    <s v="Hayi"/>
    <m/>
    <m/>
    <m/>
    <s v="Umbhobho ukuya kummelwane"/>
    <m/>
    <m/>
    <m/>
    <m/>
    <m/>
    <n v="2"/>
    <m/>
    <s v="Ndlu yangasese engagungxulwayo"/>
    <m/>
    <s v="Umbane ovela kwii-mains"/>
    <m/>
    <m/>
    <m/>
    <s v="Endlini"/>
    <m/>
    <m/>
    <m/>
    <s v="Hayi"/>
    <m/>
    <s v="Hayi"/>
    <m/>
    <m/>
    <m/>
    <m/>
    <m/>
    <m/>
    <m/>
    <m/>
    <m/>
    <s v="Hayi"/>
    <s v="Ewe"/>
    <s v="Hayi"/>
    <s v="Ewe"/>
    <s v="Ewe"/>
    <s v="Hayi"/>
    <s v="Ewe"/>
    <s v="Hayi"/>
    <s v="Hayi"/>
    <m/>
    <m/>
    <m/>
    <m/>
    <m/>
    <m/>
    <m/>
    <s v="Hayi"/>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22"/>
    <m/>
    <m/>
    <d v="2022-06-21T00:00:00"/>
    <d v="1899-12-30T12:39:00"/>
    <s v="siyanda"/>
    <s v="isiXhosa"/>
    <m/>
    <s v="Hayi"/>
    <m/>
    <m/>
    <m/>
    <m/>
    <s v="Mnyama"/>
    <m/>
    <m/>
    <m/>
    <m/>
    <s v="Ewe"/>
    <m/>
    <m/>
    <m/>
    <s v="Utshatile / umanyano lwasekuhlaleni"/>
    <m/>
    <s v="Hayi"/>
    <x v="0"/>
    <x v="2"/>
    <x v="0"/>
    <x v="1"/>
    <m/>
    <s v="Ngaphantsi kwe-R1000"/>
    <m/>
    <s v="Zange"/>
    <m/>
    <m/>
    <m/>
    <s v="Ewe, ngaphezu kweminyaka emi-2 eyadlulayo"/>
    <s v="ec Philani NU 1 Clinic"/>
    <m/>
    <m/>
    <s v="Ewe"/>
    <m/>
    <s v="Ewe, ngaphantsi kweenyanga ezi-6 ezidlulileyo"/>
    <m/>
    <s v="Ewe"/>
    <m/>
    <s v="Ewe"/>
    <s v="Unchecked"/>
    <s v="Unchecked"/>
    <s v="Unchecked"/>
    <s v="Unchecked"/>
    <s v="Unchecked"/>
    <s v="Unchecked"/>
    <s v="Unchecked"/>
    <s v="Unchecked"/>
    <s v="Unchecked"/>
    <s v="Unchecked"/>
    <s v="Unchecked"/>
    <s v="Unchecked"/>
    <s v="Checked"/>
    <s v="Checked"/>
    <s v="Un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Unchecked"/>
    <s v="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9"/>
    <s v="Male/ Indoda"/>
    <n v="48"/>
    <s v="Female/ Ibhinqa"/>
    <n v="45"/>
    <s v="Female/ Ibhinqa"/>
    <n v="35"/>
    <s v="Male/ Indoda"/>
    <n v="18"/>
    <s v="Male/ Indoda"/>
    <n v="16"/>
    <s v="Female/ Ibhinqa"/>
    <n v="25"/>
    <s v="Female/ Ibhinqa"/>
    <n v="5"/>
    <s v="Male/ Indoda"/>
    <n v="10"/>
    <s v="Female/ Ibhinqa"/>
    <n v="14"/>
    <m/>
    <m/>
    <m/>
    <m/>
    <m/>
    <m/>
    <m/>
    <m/>
    <m/>
    <m/>
    <m/>
    <m/>
    <s v="There are children between the age of 6 and 13 living in this HH"/>
    <m/>
    <s v="Amabanga aphezulu"/>
    <m/>
    <m/>
    <m/>
    <s v="Amabanga aphantsi"/>
    <m/>
    <s v="Ibanga lesine"/>
    <m/>
    <s v="Ewe"/>
    <m/>
    <m/>
    <m/>
    <m/>
    <m/>
    <s v="Hayi"/>
    <m/>
    <m/>
    <m/>
    <s v="Ifakwe ngombhobho kwindawo yokuhlala/indlu"/>
    <m/>
    <m/>
    <m/>
    <m/>
    <m/>
    <n v="2"/>
    <m/>
    <s v="Gungxulela kumbhobho wogutyulo"/>
    <m/>
    <s v="Umbane ovela kwii-mains"/>
    <m/>
    <m/>
    <m/>
    <s v="Endlini"/>
    <m/>
    <m/>
    <m/>
    <s v="Hayi"/>
    <m/>
    <s v="Ewe"/>
    <m/>
    <m/>
    <m/>
    <m/>
    <m/>
    <m/>
    <m/>
    <m/>
    <m/>
    <s v="Hayi"/>
    <s v="Ewe"/>
    <s v="Ewe"/>
    <s v="Hayi"/>
    <s v="Ewe"/>
    <s v="Hayi"/>
    <s v="Hayi"/>
    <s v="Ewe"/>
    <s v="Hayi"/>
    <m/>
    <m/>
    <m/>
    <m/>
    <m/>
    <m/>
    <m/>
    <s v="Hayi"/>
    <s v="Ewe"/>
    <s v="Hayi"/>
    <s v="Hayi"/>
    <s v="Hayi"/>
    <s v="Hayi"/>
    <s v="Hayi"/>
    <m/>
    <s v="Isamente"/>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23"/>
    <m/>
    <m/>
    <d v="2022-06-22T00:00:00"/>
    <d v="1899-12-30T14:51:00"/>
    <s v="nosiphiwo"/>
    <s v="English"/>
    <s v="No"/>
    <m/>
    <m/>
    <m/>
    <s v="Black"/>
    <m/>
    <m/>
    <m/>
    <s v="Yes"/>
    <m/>
    <m/>
    <m/>
    <m/>
    <m/>
    <s v="Single"/>
    <m/>
    <m/>
    <m/>
    <x v="3"/>
    <x v="0"/>
    <x v="4"/>
    <x v="0"/>
    <s v="R1000 - R2500"/>
    <m/>
    <s v="Never"/>
    <m/>
    <m/>
    <m/>
    <s v="Yes, more than 2 years ago"/>
    <m/>
    <s v="ec Philani NU 1 Clinic"/>
    <m/>
    <s v="No"/>
    <m/>
    <s v="Yes, in the last year, but more than 6 months ago"/>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35"/>
    <m/>
    <m/>
    <m/>
    <m/>
    <m/>
    <m/>
    <m/>
    <m/>
    <m/>
    <m/>
    <m/>
    <m/>
    <m/>
    <m/>
    <m/>
    <m/>
    <m/>
    <m/>
    <m/>
    <m/>
    <m/>
    <m/>
    <m/>
    <m/>
    <m/>
    <m/>
    <m/>
    <m/>
    <s v="There are NO children between the age of 6 and 13 living in this HH"/>
    <s v="Some secondary"/>
    <m/>
    <m/>
    <m/>
    <s v="Some secondary"/>
    <m/>
    <m/>
    <m/>
    <m/>
    <m/>
    <m/>
    <m/>
    <m/>
    <m/>
    <s v="No"/>
    <m/>
    <m/>
    <m/>
    <s v="Piped to yard/plot"/>
    <m/>
    <m/>
    <m/>
    <m/>
    <m/>
    <n v="3"/>
    <m/>
    <s v="Flush to pit latrine"/>
    <m/>
    <s v="Electricity from mains"/>
    <m/>
    <m/>
    <m/>
    <s v="In the house"/>
    <m/>
    <m/>
    <m/>
    <s v="No"/>
    <m/>
    <s v="Yes"/>
    <m/>
    <s v="Yes"/>
    <s v="Yes"/>
    <s v="No"/>
    <s v="No"/>
    <s v="Yes"/>
    <s v="No"/>
    <s v="No"/>
    <s v="Yes"/>
    <s v="No"/>
    <m/>
    <m/>
    <m/>
    <m/>
    <m/>
    <m/>
    <m/>
    <m/>
    <m/>
    <s v="Yes"/>
    <s v="Yes"/>
    <s v="No"/>
    <s v="No"/>
    <s v="No"/>
    <s v="No"/>
    <s v="No"/>
    <m/>
    <m/>
    <m/>
    <m/>
    <m/>
    <m/>
    <m/>
    <s v="Carpet"/>
    <m/>
    <m/>
    <m/>
    <s v="Other"/>
    <m/>
    <s v="Zink "/>
    <m/>
    <s v="Respondent/Participant"/>
    <m/>
    <s v="Respondent/Participant"/>
    <m/>
    <s v="Respondent/Participant"/>
    <m/>
    <s v="Yes"/>
    <m/>
    <s v="Proceed"/>
    <m/>
    <s v="Yes"/>
    <m/>
    <s v="A lot"/>
    <s v="Somewhat"/>
    <s v="A lot"/>
    <m/>
    <m/>
    <m/>
    <s v="Checked"/>
    <s v="Checked"/>
    <s v="Checked"/>
    <s v="Checked"/>
    <s v="Unchecked"/>
    <s v="Unchecked"/>
    <s v="Unchecked"/>
    <s v="Unchecked"/>
    <s v="Unchecked"/>
    <s v="Unchecked"/>
    <s v="Unchecked"/>
    <s v="Unchecked"/>
    <s v="Other"/>
    <m/>
    <s v="Research Assistant please click here"/>
    <m/>
    <s v="Unverified"/>
  </r>
  <r>
    <n v="124"/>
    <m/>
    <m/>
    <d v="2022-06-21T00:00:00"/>
    <d v="1899-12-30T13:12:00"/>
    <s v="lwazi"/>
    <s v="English"/>
    <s v="No"/>
    <m/>
    <m/>
    <m/>
    <s v="Black"/>
    <m/>
    <m/>
    <m/>
    <s v="Yes"/>
    <m/>
    <m/>
    <m/>
    <m/>
    <m/>
    <s v="Single"/>
    <m/>
    <m/>
    <m/>
    <x v="3"/>
    <x v="0"/>
    <x v="4"/>
    <x v="0"/>
    <s v="R2501 - R5000"/>
    <m/>
    <s v="Never"/>
    <m/>
    <m/>
    <m/>
    <s v="Never"/>
    <m/>
    <m/>
    <m/>
    <s v="Yes"/>
    <m/>
    <s v="Yes, more than a year ago"/>
    <m/>
    <s v="No"/>
    <m/>
    <s v="No"/>
    <m/>
    <s v="Unchecked"/>
    <s v="Unchecked"/>
    <s v="Unchecked"/>
    <s v="Unchecked"/>
    <s v="Checked"/>
    <s v="Unchecked"/>
    <s v="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Un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8"/>
    <m/>
    <m/>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No"/>
    <m/>
    <s v="Yes"/>
    <m/>
    <s v="Yes"/>
    <s v="Yes"/>
    <s v="No"/>
    <s v="No"/>
    <s v="Yes"/>
    <s v="No"/>
    <s v="Yes"/>
    <s v="Yes"/>
    <s v="Yes"/>
    <m/>
    <m/>
    <m/>
    <m/>
    <m/>
    <m/>
    <m/>
    <m/>
    <m/>
    <s v="Yes"/>
    <s v="Yes"/>
    <s v="No"/>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25"/>
    <m/>
    <m/>
    <d v="2022-06-21T00:00:00"/>
    <d v="1899-12-30T13:55:00"/>
    <s v="lwazi"/>
    <s v="English"/>
    <s v="No"/>
    <m/>
    <m/>
    <m/>
    <s v="Black"/>
    <m/>
    <m/>
    <m/>
    <s v="Yes"/>
    <m/>
    <m/>
    <m/>
    <m/>
    <m/>
    <s v="Widowed"/>
    <m/>
    <m/>
    <m/>
    <x v="3"/>
    <x v="0"/>
    <x v="3"/>
    <x v="0"/>
    <s v="R2501 - R5000"/>
    <m/>
    <s v="Never"/>
    <m/>
    <m/>
    <m/>
    <s v="Yes, more than 2 years ago"/>
    <m/>
    <s v="ec Philani NU 1 Clinic"/>
    <m/>
    <s v="No"/>
    <m/>
    <s v="Yes, in the last year, but more than 6 months ago"/>
    <m/>
    <s v="Yes"/>
    <m/>
    <s v="I don't know"/>
    <m/>
    <s v="Unchecked"/>
    <s v="Checked"/>
    <s v="Unchecked"/>
    <s v="Checked"/>
    <s v="Unchecked"/>
    <s v="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Unchecked"/>
    <s v="Unchecked"/>
    <s v="Checked"/>
    <s v="Unchecked"/>
    <s v="Checked"/>
    <s v="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35"/>
    <s v="Male/ Indoda"/>
    <n v="33"/>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No"/>
    <m/>
    <s v="Yes"/>
    <m/>
    <s v="Yes"/>
    <s v="Yes"/>
    <s v="No"/>
    <s v="No"/>
    <s v="Yes"/>
    <s v="No"/>
    <s v="Yes"/>
    <s v="Yes"/>
    <s v="Yes"/>
    <m/>
    <m/>
    <m/>
    <m/>
    <m/>
    <m/>
    <m/>
    <m/>
    <m/>
    <s v="Yes"/>
    <s v="Yes"/>
    <s v="No"/>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26"/>
    <m/>
    <m/>
    <d v="2022-06-21T00:00:00"/>
    <d v="1899-12-30T14:29:00"/>
    <s v="lwazi"/>
    <s v="English"/>
    <s v="No"/>
    <m/>
    <m/>
    <m/>
    <s v="Black"/>
    <m/>
    <m/>
    <m/>
    <s v="Yes"/>
    <m/>
    <m/>
    <m/>
    <m/>
    <m/>
    <s v="Single"/>
    <m/>
    <m/>
    <m/>
    <x v="3"/>
    <x v="0"/>
    <x v="2"/>
    <x v="0"/>
    <s v="R1000 - R2500"/>
    <m/>
    <s v="Never"/>
    <m/>
    <m/>
    <m/>
    <s v="Yes, less than 2 years ago"/>
    <m/>
    <s v="ec NU 12 Clinic"/>
    <m/>
    <s v="Yes"/>
    <m/>
    <s v="Yes, less than 6 months ago"/>
    <m/>
    <s v="No"/>
    <m/>
    <s v="I don't know"/>
    <m/>
    <s v="Unchecked"/>
    <s v="Checked"/>
    <s v="Unchecked"/>
    <s v="Checked"/>
    <s v="Checked"/>
    <s v="Un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34"/>
    <m/>
    <m/>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No"/>
    <m/>
    <s v="Yes"/>
    <m/>
    <s v="Yes"/>
    <s v="Yes"/>
    <s v="No"/>
    <s v="Yes"/>
    <s v="Yes"/>
    <s v="No"/>
    <s v="Yes"/>
    <s v="Yes"/>
    <s v="No"/>
    <m/>
    <m/>
    <m/>
    <m/>
    <m/>
    <m/>
    <m/>
    <m/>
    <m/>
    <s v="Yes"/>
    <s v="Yes"/>
    <s v="No"/>
    <s v="No"/>
    <s v="No"/>
    <s v="No"/>
    <s v="No"/>
    <m/>
    <m/>
    <m/>
    <m/>
    <m/>
    <m/>
    <m/>
    <s v="Carpet"/>
    <m/>
    <m/>
    <m/>
    <s v="Tiles"/>
    <m/>
    <m/>
    <m/>
    <s v="Respondent/Participant"/>
    <m/>
    <s v="Respondent/Participant"/>
    <m/>
    <s v="Respondent/Participant and Spouse/partner jointly"/>
    <m/>
    <s v="Yes"/>
    <m/>
    <s v="Proceed"/>
    <m/>
    <s v="Yes"/>
    <m/>
    <s v="Somewhat"/>
    <s v="A lot"/>
    <s v="Somewhat"/>
    <m/>
    <m/>
    <m/>
    <s v="Checked"/>
    <s v="Checked"/>
    <s v="Checked"/>
    <s v="Checked"/>
    <s v="Unchecked"/>
    <s v="Unchecked"/>
    <s v="Unchecked"/>
    <s v="Unchecked"/>
    <s v="Unchecked"/>
    <s v="Unchecked"/>
    <s v="Unchecked"/>
    <s v="Unchecked"/>
    <s v="Other"/>
    <m/>
    <s v="Research Assistant please click here"/>
    <m/>
    <s v="Unverified"/>
  </r>
  <r>
    <n v="127"/>
    <m/>
    <m/>
    <d v="2022-06-21T00:00:00"/>
    <d v="1899-12-30T14:32:00"/>
    <s v="asemahle"/>
    <s v="English"/>
    <s v="No"/>
    <m/>
    <m/>
    <m/>
    <s v="Black"/>
    <m/>
    <m/>
    <m/>
    <s v="Yes"/>
    <m/>
    <m/>
    <m/>
    <m/>
    <m/>
    <s v="Steady partner"/>
    <m/>
    <s v="No"/>
    <m/>
    <x v="3"/>
    <x v="0"/>
    <x v="4"/>
    <x v="0"/>
    <s v="R1000 - R2500"/>
    <m/>
    <s v="Never"/>
    <m/>
    <m/>
    <m/>
    <s v="Never"/>
    <m/>
    <m/>
    <m/>
    <s v="No"/>
    <m/>
    <s v="Never"/>
    <m/>
    <s v="Yes"/>
    <m/>
    <s v="No"/>
    <m/>
    <s v="Unchecked"/>
    <s v="Unchecked"/>
    <s v="Checked"/>
    <s v="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No"/>
    <m/>
    <s v="No"/>
    <m/>
    <s v="Yes"/>
    <s v="Yes"/>
    <s v="No"/>
    <s v="No"/>
    <s v="No"/>
    <s v="No"/>
    <s v="No"/>
    <s v="No"/>
    <s v="No"/>
    <m/>
    <m/>
    <m/>
    <m/>
    <m/>
    <m/>
    <m/>
    <m/>
    <m/>
    <s v="Yes"/>
    <s v="No"/>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28"/>
    <m/>
    <m/>
    <d v="2022-06-21T00:00:00"/>
    <d v="1899-12-30T14:49:00"/>
    <s v="zimkhitha"/>
    <s v="English"/>
    <s v="No"/>
    <m/>
    <m/>
    <m/>
    <s v="Black"/>
    <m/>
    <m/>
    <m/>
    <s v="Yes"/>
    <m/>
    <m/>
    <m/>
    <m/>
    <m/>
    <s v="Single"/>
    <m/>
    <m/>
    <m/>
    <x v="2"/>
    <x v="0"/>
    <x v="3"/>
    <x v="0"/>
    <s v="R1000 - R2500"/>
    <m/>
    <s v="Yes, more than 2 years ago"/>
    <m/>
    <s v="ec Philani NU 1 Clinic"/>
    <m/>
    <s v="Yes, less than 2 years ago"/>
    <m/>
    <s v="ec Philani NU 1 Clinic"/>
    <m/>
    <s v="I don't know"/>
    <m/>
    <s v="Yes, in the last year, but more than 6 months ago"/>
    <m/>
    <s v="No"/>
    <m/>
    <s v="I don't know"/>
    <m/>
    <s v="Unchecked"/>
    <s v="Unchecked"/>
    <s v="Unchecked"/>
    <s v="Checked"/>
    <s v="Checked"/>
    <s v="Un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primary"/>
    <m/>
    <s v="Grade 3"/>
    <m/>
    <s v="Some primary"/>
    <m/>
    <s v="Grade 3"/>
    <m/>
    <m/>
    <m/>
    <m/>
    <m/>
    <m/>
    <m/>
    <s v="No"/>
    <m/>
    <m/>
    <m/>
    <s v="Piped into dwelling/house"/>
    <m/>
    <m/>
    <m/>
    <m/>
    <m/>
    <n v="1"/>
    <m/>
    <s v="Flush to piped sewer system"/>
    <m/>
    <s v="Electricity from mains"/>
    <m/>
    <m/>
    <m/>
    <s v="In the house"/>
    <m/>
    <m/>
    <m/>
    <s v="Yes"/>
    <m/>
    <s v="Yes"/>
    <m/>
    <s v="No"/>
    <s v="Yes"/>
    <s v="No"/>
    <s v="No"/>
    <s v="No"/>
    <s v="No"/>
    <s v="No"/>
    <s v="No"/>
    <s v="No"/>
    <m/>
    <m/>
    <m/>
    <m/>
    <m/>
    <m/>
    <m/>
    <m/>
    <m/>
    <s v="No"/>
    <s v="Yes"/>
    <s v="No"/>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29"/>
    <m/>
    <m/>
    <d v="2022-06-22T00:00:00"/>
    <d v="1899-12-30T13:21:00"/>
    <s v="onelam"/>
    <s v="English"/>
    <s v="No"/>
    <m/>
    <m/>
    <m/>
    <s v="Black"/>
    <m/>
    <m/>
    <m/>
    <s v="Yes"/>
    <m/>
    <m/>
    <m/>
    <m/>
    <m/>
    <s v="Single"/>
    <m/>
    <m/>
    <m/>
    <x v="2"/>
    <x v="0"/>
    <x v="1"/>
    <x v="0"/>
    <s v="R1000 - R2500"/>
    <m/>
    <s v="Never"/>
    <m/>
    <m/>
    <m/>
    <s v="Never"/>
    <m/>
    <m/>
    <m/>
    <s v="No"/>
    <m/>
    <s v="Yes, in the last year, but more than 6 months ago"/>
    <m/>
    <s v="No"/>
    <m/>
    <s v="I don't know"/>
    <m/>
    <s v="Unchecked"/>
    <s v="Unchecked"/>
    <s v="Unchecked"/>
    <s v="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Unchecked"/>
    <s v="Unchecked"/>
    <s v="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23"/>
    <m/>
    <m/>
    <m/>
    <m/>
    <m/>
    <m/>
    <m/>
    <m/>
    <m/>
    <m/>
    <m/>
    <m/>
    <m/>
    <m/>
    <m/>
    <m/>
    <m/>
    <m/>
    <m/>
    <m/>
    <m/>
    <m/>
    <m/>
    <m/>
    <m/>
    <m/>
    <m/>
    <m/>
    <s v="There are NO children between the age of 6 and 13 living in this HH"/>
    <s v="Some secondary"/>
    <m/>
    <m/>
    <m/>
    <s v="Some secondary"/>
    <m/>
    <m/>
    <m/>
    <m/>
    <m/>
    <m/>
    <m/>
    <m/>
    <m/>
    <s v="No"/>
    <m/>
    <m/>
    <m/>
    <s v="Piped into dwelling/house"/>
    <m/>
    <m/>
    <m/>
    <m/>
    <m/>
    <n v="62"/>
    <m/>
    <s v="Flush to piped sewer system"/>
    <m/>
    <s v="Electricity from mains"/>
    <m/>
    <m/>
    <m/>
    <s v="In the house"/>
    <m/>
    <m/>
    <m/>
    <s v="Yes"/>
    <m/>
    <s v="Yes"/>
    <m/>
    <s v="No"/>
    <s v="Yes"/>
    <s v="Yes"/>
    <s v="Yes"/>
    <s v="Yes"/>
    <s v="Yes"/>
    <s v="Yes"/>
    <s v="Yes"/>
    <s v="Yes"/>
    <m/>
    <m/>
    <m/>
    <m/>
    <m/>
    <m/>
    <m/>
    <m/>
    <m/>
    <s v="Yes"/>
    <s v="Yes"/>
    <s v="No"/>
    <s v="No"/>
    <s v="No"/>
    <s v="Yes"/>
    <s v="No"/>
    <m/>
    <m/>
    <m/>
    <m/>
    <m/>
    <m/>
    <m/>
    <s v="Cement"/>
    <m/>
    <m/>
    <m/>
    <s v="Corrugated metal"/>
    <m/>
    <m/>
    <m/>
    <s v="Respondent/Participant"/>
    <m/>
    <s v="Respondent/Participant"/>
    <m/>
    <s v="Respondent/Participant"/>
    <m/>
    <s v="Yes"/>
    <m/>
    <s v="Proceed"/>
    <m/>
    <s v="Yes"/>
    <m/>
    <s v="A lot"/>
    <s v="Not at all"/>
    <s v="Somewhat"/>
    <m/>
    <m/>
    <m/>
    <s v="Checked"/>
    <s v="Checked"/>
    <s v="Checked"/>
    <s v="Checked"/>
    <s v="Checked"/>
    <s v="Checked"/>
    <s v="Unchecked"/>
    <s v="Unchecked"/>
    <s v="Unchecked"/>
    <s v="Unchecked"/>
    <s v="Unchecked"/>
    <s v="Unchecked"/>
    <s v="France"/>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31"/>
    <m/>
    <m/>
    <d v="2022-06-21T00:00:00"/>
    <d v="1899-12-30T15:24:00"/>
    <s v="lwazi"/>
    <s v="English"/>
    <s v="No"/>
    <m/>
    <m/>
    <m/>
    <s v="Black"/>
    <m/>
    <m/>
    <m/>
    <s v="Yes"/>
    <m/>
    <m/>
    <m/>
    <m/>
    <m/>
    <s v="Steady partner"/>
    <m/>
    <s v="Yes"/>
    <m/>
    <x v="1"/>
    <x v="0"/>
    <x v="2"/>
    <x v="0"/>
    <s v="R1000 - R2500"/>
    <m/>
    <s v="Never"/>
    <m/>
    <m/>
    <m/>
    <s v="Yes, more than 2 years ago"/>
    <m/>
    <s v="ec Philani NU 1 Clinic"/>
    <m/>
    <s v="No"/>
    <m/>
    <s v="Yes, less than 6 months ago"/>
    <m/>
    <s v="Yes"/>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Unchecked"/>
    <s v="Unchecked"/>
    <s v="Unchecked"/>
    <s v="Unchecked"/>
    <s v="Unchecked"/>
    <s v="Checked"/>
    <s v="Unchecked"/>
    <s v="Unchecked"/>
    <s v="Unchecked"/>
    <s v="Unchecked"/>
    <s v="Unchecked"/>
    <s v="Unchecked"/>
    <s v="Unchecked"/>
    <s v="Unchecked"/>
    <s v="Unchecked"/>
    <s v="Unchecked"/>
    <s v="Unchecked"/>
    <s v="Aggressive "/>
    <m/>
    <s v="Yes"/>
    <m/>
    <s v="Yes"/>
    <m/>
    <s v="Unchecked"/>
    <s v="Unchecked"/>
    <s v="Unchecked"/>
    <s v="Unchecked"/>
    <s v="Checked"/>
    <s v="Unchecked"/>
    <s v="Unchecked"/>
    <s v="Unchecked"/>
    <s v="Unchecked"/>
    <s v="Unchecked"/>
    <s v="Unchecked"/>
    <m/>
    <s v="Unchecked"/>
    <s v="Unchecked"/>
    <s v="Unchecked"/>
    <s v="Unchecked"/>
    <s v="Unchecked"/>
    <s v="Unchecked"/>
    <s v="Unchecked"/>
    <s v="Unchecked"/>
    <s v="Unchecked"/>
    <s v="Unchecked"/>
    <s v="Unchecked"/>
    <m/>
    <s v="Yes"/>
    <m/>
    <s v="No"/>
    <m/>
    <s v="No"/>
    <m/>
    <n v="1"/>
    <s v="Male/ Indoda"/>
    <n v="48"/>
    <m/>
    <m/>
    <m/>
    <m/>
    <m/>
    <m/>
    <m/>
    <m/>
    <m/>
    <m/>
    <m/>
    <m/>
    <m/>
    <m/>
    <m/>
    <m/>
    <m/>
    <m/>
    <m/>
    <m/>
    <m/>
    <m/>
    <m/>
    <m/>
    <m/>
    <m/>
    <m/>
    <m/>
    <s v="There are NO children between the age of 6 and 13 living in this HH"/>
    <s v="Tertiary or post-secondary certification"/>
    <m/>
    <m/>
    <m/>
    <s v="Tertiary or post-secondary certification"/>
    <m/>
    <m/>
    <m/>
    <m/>
    <m/>
    <m/>
    <m/>
    <m/>
    <m/>
    <s v="Yes"/>
    <m/>
    <n v="0"/>
    <m/>
    <s v="Piped into dwelling/house"/>
    <m/>
    <m/>
    <m/>
    <m/>
    <m/>
    <n v="2"/>
    <m/>
    <s v="Flush to piped sewer system"/>
    <m/>
    <s v="Electricity from mains"/>
    <m/>
    <m/>
    <m/>
    <s v="In the house"/>
    <m/>
    <m/>
    <m/>
    <s v="No"/>
    <m/>
    <s v="Yes"/>
    <m/>
    <s v="Yes"/>
    <s v="Yes"/>
    <s v="No"/>
    <s v="No"/>
    <s v="Yes"/>
    <s v="No"/>
    <s v="Yes"/>
    <s v="Yes"/>
    <s v="Yes"/>
    <m/>
    <m/>
    <m/>
    <m/>
    <m/>
    <m/>
    <m/>
    <m/>
    <m/>
    <s v="Yes"/>
    <s v="No"/>
    <s v="No"/>
    <s v="No"/>
    <s v="No"/>
    <s v="No"/>
    <s v="No"/>
    <m/>
    <m/>
    <m/>
    <m/>
    <m/>
    <m/>
    <m/>
    <s v="Cemen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32"/>
    <m/>
    <m/>
    <d v="2022-06-22T00:00:00"/>
    <d v="1899-12-30T12:55:00"/>
    <s v="nozithembiso"/>
    <s v="English"/>
    <s v="No"/>
    <m/>
    <m/>
    <m/>
    <s v="Black"/>
    <m/>
    <m/>
    <m/>
    <s v="Yes"/>
    <m/>
    <m/>
    <m/>
    <m/>
    <m/>
    <s v="Married / civil union"/>
    <m/>
    <s v="No"/>
    <m/>
    <x v="1"/>
    <x v="0"/>
    <x v="2"/>
    <x v="0"/>
    <s v="R2501 - R5000"/>
    <m/>
    <s v="Never"/>
    <m/>
    <m/>
    <m/>
    <s v="Never"/>
    <m/>
    <m/>
    <m/>
    <s v="Yes"/>
    <m/>
    <s v="Never"/>
    <m/>
    <s v="No"/>
    <m/>
    <s v="I don't know"/>
    <m/>
    <s v="Unchecked"/>
    <s v="Checked"/>
    <s v="Unchecked"/>
    <s v="Unchecked"/>
    <s v="Checked"/>
    <s v="Checked"/>
    <s v="Unchecked"/>
    <s v="Unchecked"/>
    <s v="Checked"/>
    <s v="Unchecked"/>
    <s v="Unchecked"/>
    <s v="Unchecked"/>
    <s v="Unchecked"/>
    <s v="Unchecked"/>
    <s v="Unchecked"/>
    <s v="Unchecked"/>
    <s v="Unchecked"/>
    <s v="Unchecked"/>
    <s v="Working in mines"/>
    <m/>
    <s v="Unchecked"/>
    <s v="Unchecked"/>
    <s v="Unchecked"/>
    <s v="Checked"/>
    <s v="Unchecked"/>
    <s v="Unchecked"/>
    <s v="Unchecked"/>
    <s v="Unchecked"/>
    <s v="Unchecked"/>
    <s v="Unchecked"/>
    <s v="Unchecked"/>
    <s v="Unchecked"/>
    <s v="Unchecked"/>
    <s v="Unchecked"/>
    <m/>
    <m/>
    <s v="Unchecked"/>
    <s v="Unchecked"/>
    <s v="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10"/>
    <s v="Male/ Indoda"/>
    <n v="7"/>
    <m/>
    <m/>
    <m/>
    <m/>
    <m/>
    <m/>
    <m/>
    <m/>
    <m/>
    <m/>
    <m/>
    <m/>
    <m/>
    <m/>
    <m/>
    <m/>
    <m/>
    <m/>
    <m/>
    <m/>
    <m/>
    <m/>
    <m/>
    <m/>
    <m/>
    <m/>
    <s v="There are children between the age of 6 and 13 living in this HH"/>
    <s v="Tertiary or post-secondary certification"/>
    <m/>
    <m/>
    <m/>
    <s v="Tertiary or post-secondary certification"/>
    <m/>
    <m/>
    <m/>
    <s v="Yes"/>
    <m/>
    <m/>
    <m/>
    <m/>
    <m/>
    <s v="No"/>
    <m/>
    <m/>
    <m/>
    <s v="Piped into dwelling/house"/>
    <m/>
    <m/>
    <m/>
    <m/>
    <m/>
    <n v="2"/>
    <m/>
    <s v="Flush to piped sewer system"/>
    <m/>
    <s v="Electricity from mains"/>
    <m/>
    <m/>
    <m/>
    <s v="In the house"/>
    <m/>
    <m/>
    <m/>
    <s v="No"/>
    <m/>
    <s v="Yes"/>
    <m/>
    <s v="No"/>
    <s v="Yes"/>
    <s v="No"/>
    <s v="No"/>
    <s v="Yes"/>
    <s v="No"/>
    <s v="Yes"/>
    <s v="No"/>
    <s v="No"/>
    <m/>
    <m/>
    <m/>
    <m/>
    <m/>
    <m/>
    <m/>
    <m/>
    <m/>
    <s v="Yes"/>
    <s v="Yes"/>
    <s v="No"/>
    <s v="No"/>
    <s v="No"/>
    <s v="No"/>
    <s v="No"/>
    <m/>
    <m/>
    <m/>
    <m/>
    <m/>
    <m/>
    <m/>
    <s v="Ceramic tiles"/>
    <m/>
    <m/>
    <m/>
    <s v="Asbestos"/>
    <m/>
    <m/>
    <m/>
    <s v="Respondent/Participant"/>
    <m/>
    <s v="Respondent/Participant"/>
    <m/>
    <s v="Respondent/Participant"/>
    <m/>
    <s v="Yes"/>
    <m/>
    <s v="Proceed"/>
    <m/>
    <s v="Yes"/>
    <m/>
    <s v="Not at all"/>
    <s v="A lot"/>
    <s v="A lot"/>
    <m/>
    <m/>
    <m/>
    <s v="Checked"/>
    <s v="Checked"/>
    <s v="Checked"/>
    <s v="Checked"/>
    <s v="Checked"/>
    <s v="Checked"/>
    <s v="Unchecked"/>
    <s v="Unchecked"/>
    <s v="Unchecked"/>
    <s v="Unchecked"/>
    <s v="Unchecked"/>
    <s v="Unchecked"/>
    <s v="United States of Amer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35"/>
    <m/>
    <m/>
    <d v="2022-06-22T00:00:00"/>
    <d v="1899-12-30T13:09:00"/>
    <s v="likhona"/>
    <s v="English"/>
    <s v="Yes"/>
    <m/>
    <s v="More than 6 months ago"/>
    <m/>
    <s v="Black"/>
    <m/>
    <m/>
    <m/>
    <s v="Yes"/>
    <m/>
    <m/>
    <m/>
    <m/>
    <m/>
    <s v="Steady partner"/>
    <m/>
    <s v="Yes"/>
    <m/>
    <x v="3"/>
    <x v="0"/>
    <x v="3"/>
    <x v="0"/>
    <s v="R2501 - R5000"/>
    <m/>
    <s v="Never"/>
    <m/>
    <m/>
    <m/>
    <s v="Never"/>
    <m/>
    <m/>
    <m/>
    <s v="Yes"/>
    <m/>
    <s v="Yes, less than 6 months ago"/>
    <m/>
    <s v="No"/>
    <m/>
    <s v="Yes"/>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36"/>
    <m/>
    <m/>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No"/>
    <m/>
    <s v="Yes"/>
    <m/>
    <s v="Yes"/>
    <s v="Yes"/>
    <s v="No"/>
    <s v="No"/>
    <s v="No"/>
    <s v="No"/>
    <s v="No"/>
    <s v="Yes"/>
    <s v="No"/>
    <m/>
    <m/>
    <m/>
    <m/>
    <m/>
    <m/>
    <m/>
    <m/>
    <m/>
    <s v="No"/>
    <s v="Yes"/>
    <s v="No"/>
    <s v="No"/>
    <s v="No"/>
    <s v="No"/>
    <s v="No"/>
    <m/>
    <m/>
    <m/>
    <m/>
    <m/>
    <m/>
    <m/>
    <s v="Cement"/>
    <m/>
    <m/>
    <m/>
    <s v="Asbestos"/>
    <m/>
    <m/>
    <m/>
    <s v="Respondent/Participant and Spouse/partner jointly"/>
    <m/>
    <s v="Respondent/Participant and Spouse/partner jointly"/>
    <m/>
    <s v="Respondent/Participant and Spouse/partner jointly"/>
    <m/>
    <s v="Yes"/>
    <m/>
    <s v="Proceed"/>
    <m/>
    <s v="Yes"/>
    <m/>
    <s v="Not at all"/>
    <s v="A lot"/>
    <s v="A lot"/>
    <m/>
    <m/>
    <m/>
    <s v="Checked"/>
    <s v="Unchecked"/>
    <s v="Unchecked"/>
    <s v="Checked"/>
    <s v="Checked"/>
    <s v="Unchecked"/>
    <s v="Unchecked"/>
    <s v="Unchecked"/>
    <s v="Unchecked"/>
    <s v="Unchecked"/>
    <s v="Unchecked"/>
    <s v="Unchecked"/>
    <s v="United States of America"/>
    <m/>
    <s v="Research Assistant please click here"/>
    <m/>
    <s v="Unverified"/>
  </r>
  <r>
    <n v="136"/>
    <m/>
    <m/>
    <d v="2022-06-22T00:00:00"/>
    <d v="1899-12-30T12:51:00"/>
    <s v="nosiphiwo"/>
    <s v="English"/>
    <s v="No"/>
    <m/>
    <m/>
    <m/>
    <s v="Black"/>
    <m/>
    <m/>
    <m/>
    <s v="Yes"/>
    <m/>
    <m/>
    <m/>
    <m/>
    <m/>
    <s v="Single"/>
    <m/>
    <m/>
    <m/>
    <x v="3"/>
    <x v="0"/>
    <x v="2"/>
    <x v="0"/>
    <s v="R1000 - R2500"/>
    <m/>
    <s v="Never"/>
    <m/>
    <m/>
    <m/>
    <s v="Never"/>
    <m/>
    <m/>
    <m/>
    <s v="Yes"/>
    <m/>
    <s v="Yes, in the last year, but more than 6 months ago"/>
    <m/>
    <s v="Yes"/>
    <m/>
    <s v="Yes"/>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25"/>
    <s v="Female/ Ibhinqa"/>
    <n v="30"/>
    <m/>
    <m/>
    <m/>
    <m/>
    <m/>
    <m/>
    <m/>
    <m/>
    <m/>
    <m/>
    <m/>
    <m/>
    <m/>
    <m/>
    <m/>
    <m/>
    <m/>
    <m/>
    <m/>
    <m/>
    <m/>
    <m/>
    <m/>
    <m/>
    <m/>
    <m/>
    <s v="There are NO children between the age of 6 and 13 living in this HH"/>
    <s v="Completed secondary"/>
    <m/>
    <m/>
    <m/>
    <s v="Tertiary or post-secondary certification"/>
    <m/>
    <m/>
    <m/>
    <m/>
    <m/>
    <m/>
    <m/>
    <m/>
    <m/>
    <s v="No"/>
    <m/>
    <m/>
    <m/>
    <s v="Piped into dwelling/house"/>
    <m/>
    <m/>
    <m/>
    <m/>
    <m/>
    <n v="2"/>
    <m/>
    <s v="Flush to piped sewer system"/>
    <m/>
    <s v="Electricity from mains"/>
    <m/>
    <m/>
    <m/>
    <s v="In the house"/>
    <m/>
    <m/>
    <m/>
    <s v="No"/>
    <m/>
    <s v="Yes"/>
    <m/>
    <s v="Yes"/>
    <s v="Yes"/>
    <s v="No"/>
    <s v="No"/>
    <s v="Yes"/>
    <s v="No"/>
    <s v="Yes"/>
    <s v="Yes"/>
    <s v="Yes"/>
    <m/>
    <m/>
    <m/>
    <m/>
    <m/>
    <m/>
    <m/>
    <m/>
    <m/>
    <s v="Yes"/>
    <s v="Yes"/>
    <s v="No"/>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37"/>
    <m/>
    <m/>
    <d v="2022-06-22T00:00:00"/>
    <d v="1899-12-30T13:22:00"/>
    <s v="mihlem"/>
    <s v="English"/>
    <s v="No"/>
    <m/>
    <m/>
    <m/>
    <s v="Black"/>
    <m/>
    <m/>
    <m/>
    <s v="Yes"/>
    <m/>
    <m/>
    <m/>
    <m/>
    <m/>
    <s v="Single"/>
    <m/>
    <m/>
    <m/>
    <x v="3"/>
    <x v="0"/>
    <x v="2"/>
    <x v="0"/>
    <s v="Under R1000"/>
    <m/>
    <s v="Never"/>
    <m/>
    <m/>
    <m/>
    <s v="Never"/>
    <m/>
    <m/>
    <m/>
    <s v="No"/>
    <m/>
    <s v="Never"/>
    <m/>
    <s v="No"/>
    <m/>
    <s v="No"/>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24"/>
    <s v="Male/ Indoda"/>
    <n v="15"/>
    <m/>
    <m/>
    <m/>
    <m/>
    <m/>
    <m/>
    <m/>
    <m/>
    <m/>
    <m/>
    <m/>
    <m/>
    <m/>
    <m/>
    <m/>
    <m/>
    <m/>
    <m/>
    <m/>
    <m/>
    <m/>
    <m/>
    <m/>
    <m/>
    <m/>
    <m/>
    <s v="There are children between the age of 6 and 13 living in this HH"/>
    <s v="Completed secondary"/>
    <m/>
    <m/>
    <m/>
    <s v="Completed secondary"/>
    <m/>
    <m/>
    <m/>
    <s v="Yes"/>
    <m/>
    <m/>
    <m/>
    <m/>
    <m/>
    <s v="No"/>
    <m/>
    <m/>
    <m/>
    <s v="Public/communal tap"/>
    <m/>
    <m/>
    <m/>
    <s v="Elsewhere/outside yard"/>
    <m/>
    <n v="5"/>
    <m/>
    <s v="Flush to piped sewer system"/>
    <m/>
    <s v="Electricity from mains"/>
    <m/>
    <m/>
    <m/>
    <s v="In the house"/>
    <m/>
    <m/>
    <m/>
    <s v="No"/>
    <m/>
    <s v="Yes"/>
    <m/>
    <s v="No"/>
    <s v="No"/>
    <s v="No"/>
    <s v="No"/>
    <s v="No"/>
    <s v="No"/>
    <s v="No"/>
    <s v="Yes"/>
    <s v="No"/>
    <m/>
    <m/>
    <m/>
    <m/>
    <m/>
    <m/>
    <m/>
    <m/>
    <m/>
    <s v="No"/>
    <s v="Yes"/>
    <s v="No"/>
    <s v="No"/>
    <s v="No"/>
    <s v="No"/>
    <s v="No"/>
    <m/>
    <m/>
    <m/>
    <m/>
    <m/>
    <m/>
    <m/>
    <s v="Carpet"/>
    <m/>
    <m/>
    <m/>
    <s v="Corrugated metal"/>
    <m/>
    <m/>
    <m/>
    <s v="Respondent/Participant"/>
    <m/>
    <s v="Respondent/Participant"/>
    <m/>
    <s v="Respondent/Participant"/>
    <m/>
    <s v="Yes"/>
    <m/>
    <s v="Proceed"/>
    <m/>
    <s v="Yes"/>
    <m/>
    <s v="A lot"/>
    <s v="A lot"/>
    <s v="A lot"/>
    <m/>
    <m/>
    <m/>
    <s v="Checked"/>
    <s v="Checked"/>
    <s v="Checked"/>
    <s v="Unchecked"/>
    <s v="Unchecked"/>
    <s v="Unchecked"/>
    <s v="Unchecked"/>
    <s v="Unchecked"/>
    <s v="Unchecked"/>
    <s v="Unchecked"/>
    <s v="Unchecked"/>
    <s v="Unchecked"/>
    <s v="United States of America"/>
    <m/>
    <s v="Research Assistant please click here"/>
    <m/>
    <s v="Unverified"/>
  </r>
  <r>
    <n v="138"/>
    <m/>
    <m/>
    <d v="2022-06-22T00:00:00"/>
    <d v="1899-12-30T14:05:00"/>
    <s v="nosiphiwo"/>
    <s v="English"/>
    <s v="No"/>
    <m/>
    <m/>
    <m/>
    <s v="Black"/>
    <m/>
    <m/>
    <m/>
    <s v="Yes"/>
    <m/>
    <m/>
    <m/>
    <m/>
    <m/>
    <s v="Divorced"/>
    <m/>
    <m/>
    <m/>
    <x v="3"/>
    <x v="0"/>
    <x v="2"/>
    <x v="0"/>
    <s v="R1000 - R2500"/>
    <m/>
    <s v="Yes, less than 2 years ago"/>
    <m/>
    <s v="Other"/>
    <s v="Notyatyambo clinic"/>
    <s v="Yes, less than 2 years ago"/>
    <m/>
    <s v="Other"/>
    <s v="Nkqubela Hospital "/>
    <s v="I don't know"/>
    <m/>
    <s v="Yes, in the last year, but more than 6 months ago"/>
    <m/>
    <s v="Yes"/>
    <m/>
    <s v="I don't know"/>
    <m/>
    <s v="Unchecked"/>
    <s v="Unchecked"/>
    <s v="Unchecked"/>
    <s v="Checked"/>
    <s v="Checked"/>
    <s v="Un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Checked"/>
    <s v="Checked"/>
    <s v="Checked"/>
    <s v="Unchecked"/>
    <s v="Checked"/>
    <s v="Checked"/>
    <s v="Checked"/>
    <s v="Unchecked"/>
    <s v="Unchecked"/>
    <s v="Unchecked"/>
    <s v="Unchecked"/>
    <s v="Unchecked"/>
    <s v="Unchecked"/>
    <s v="Unchecked"/>
    <s v="Unchecked"/>
    <s v="Unchecked"/>
    <s v="Unchecked"/>
    <s v="Unchecked"/>
    <s v="Unchecked"/>
    <s v="Unchecked"/>
    <s v="Unchecked"/>
    <m/>
    <m/>
    <s v="Yes"/>
    <m/>
    <s v="Yes"/>
    <m/>
    <s v="Unchecked"/>
    <s v="Checked"/>
    <s v="Unchecked"/>
    <s v="Unchecked"/>
    <s v="Unchecked"/>
    <s v="Unchecked"/>
    <s v="Unchecked"/>
    <s v="Unchecked"/>
    <s v="Unchecked"/>
    <s v="Unchecked"/>
    <s v="Checked"/>
    <m/>
    <s v="Unchecked"/>
    <s v="Unchecked"/>
    <s v="Unchecked"/>
    <s v="Unchecked"/>
    <s v="Unchecked"/>
    <s v="Unchecked"/>
    <s v="Unchecked"/>
    <s v="Unchecked"/>
    <s v="Unchecked"/>
    <s v="Unchecked"/>
    <s v="Unchecked"/>
    <m/>
    <s v="No"/>
    <m/>
    <s v="Yes"/>
    <m/>
    <s v="Yes"/>
    <m/>
    <n v="3"/>
    <s v="Female/ Ibhinqa"/>
    <n v="19"/>
    <s v="Male/ Indoda"/>
    <n v="26"/>
    <s v="Female/ Ibhinqa"/>
    <n v="32"/>
    <m/>
    <m/>
    <m/>
    <m/>
    <m/>
    <m/>
    <m/>
    <m/>
    <m/>
    <m/>
    <m/>
    <m/>
    <m/>
    <m/>
    <m/>
    <m/>
    <m/>
    <m/>
    <m/>
    <m/>
    <m/>
    <m/>
    <m/>
    <m/>
    <s v="There are NO children between the age of 6 and 13 living in this HH"/>
    <s v="Completed secondary"/>
    <m/>
    <m/>
    <m/>
    <s v="Tertiary or post-secondary certification"/>
    <m/>
    <m/>
    <m/>
    <m/>
    <m/>
    <m/>
    <m/>
    <m/>
    <m/>
    <s v="No"/>
    <m/>
    <m/>
    <m/>
    <s v="Piped into dwelling/house"/>
    <m/>
    <m/>
    <m/>
    <m/>
    <m/>
    <n v="2"/>
    <m/>
    <s v="Flush to piped sewer system"/>
    <m/>
    <s v="Electricity from mains"/>
    <m/>
    <m/>
    <m/>
    <s v="In the house"/>
    <m/>
    <m/>
    <m/>
    <s v="No"/>
    <m/>
    <s v="Yes"/>
    <m/>
    <s v="Yes"/>
    <s v="Yes"/>
    <s v="No"/>
    <s v="No"/>
    <s v="Yes"/>
    <s v="No"/>
    <s v="No"/>
    <s v="Yes"/>
    <s v="Yes"/>
    <m/>
    <m/>
    <m/>
    <m/>
    <m/>
    <m/>
    <m/>
    <m/>
    <m/>
    <s v="Yes"/>
    <s v="Yes"/>
    <s v="Yes"/>
    <s v="No"/>
    <s v="No"/>
    <s v="No"/>
    <s v="No"/>
    <m/>
    <m/>
    <m/>
    <m/>
    <m/>
    <m/>
    <m/>
    <s v="Cemen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39"/>
    <m/>
    <m/>
    <d v="2022-06-22T00:00:00"/>
    <d v="1899-12-30T14:27:00"/>
    <s v="vuyolwethu"/>
    <s v="isiXhosa"/>
    <m/>
    <s v="Hayi"/>
    <m/>
    <m/>
    <m/>
    <m/>
    <s v="Mnyama"/>
    <m/>
    <m/>
    <m/>
    <m/>
    <s v="Ewe"/>
    <m/>
    <m/>
    <m/>
    <s v="Utshatile / umanyano lwasekuhlaleni"/>
    <m/>
    <s v="Ewe"/>
    <x v="0"/>
    <x v="3"/>
    <x v="0"/>
    <x v="2"/>
    <m/>
    <s v="Ngaphantsi kwe-R1000"/>
    <m/>
    <s v="Zange"/>
    <m/>
    <m/>
    <m/>
    <s v="Hayi"/>
    <m/>
    <m/>
    <m/>
    <s v="Hayi"/>
    <m/>
    <s v="Ewe, ngaphantsi kweenyanga ezi-6 ezidlulileyo"/>
    <m/>
    <s v="Ewe"/>
    <m/>
    <s v="Hay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Male/ Indoda"/>
    <n v="16"/>
    <s v="Male/ Indoda"/>
    <n v="11"/>
    <s v="Male/ Indoda"/>
    <n v="8"/>
    <s v="Male/ Indoda"/>
    <n v="45"/>
    <m/>
    <m/>
    <m/>
    <m/>
    <m/>
    <m/>
    <m/>
    <m/>
    <m/>
    <m/>
    <m/>
    <m/>
    <m/>
    <m/>
    <m/>
    <m/>
    <m/>
    <m/>
    <m/>
    <m/>
    <m/>
    <m/>
    <s v="There are children between the age of 6 and 13 living in this HH"/>
    <m/>
    <s v="Amabanga aphezulu"/>
    <m/>
    <m/>
    <m/>
    <s v="Amabanga aphezulu"/>
    <m/>
    <m/>
    <m/>
    <s v="Ewe"/>
    <m/>
    <m/>
    <m/>
    <m/>
    <m/>
    <s v="Ewe"/>
    <m/>
    <n v="5"/>
    <m/>
    <s v="Ifakwe ngombhobho kwindawo yokuhlala/indlu"/>
    <m/>
    <m/>
    <m/>
    <m/>
    <m/>
    <n v="2"/>
    <m/>
    <s v="Gungxulela kumbhobho wogutyulo"/>
    <m/>
    <s v="Umbane ovela kwii-mains"/>
    <m/>
    <m/>
    <m/>
    <s v="Endlini"/>
    <m/>
    <m/>
    <m/>
    <s v="Hayi"/>
    <m/>
    <s v="Hayi"/>
    <m/>
    <m/>
    <m/>
    <m/>
    <m/>
    <m/>
    <m/>
    <m/>
    <m/>
    <s v="Ewe"/>
    <s v="Ewe"/>
    <s v="Hayi"/>
    <s v="Hayi"/>
    <s v="Ewe"/>
    <s v="Hayi"/>
    <s v="Ewe"/>
    <s v="Ewe"/>
    <s v="Ewe"/>
    <m/>
    <m/>
    <m/>
    <m/>
    <m/>
    <m/>
    <m/>
    <s v="Ewe"/>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42"/>
    <m/>
    <m/>
    <d v="2022-06-22T00:00:00"/>
    <d v="1899-12-30T15:26:00"/>
    <s v="siziphiwe"/>
    <s v="English"/>
    <s v="No"/>
    <m/>
    <m/>
    <m/>
    <s v="Black"/>
    <m/>
    <m/>
    <m/>
    <s v="Yes"/>
    <m/>
    <m/>
    <m/>
    <m/>
    <m/>
    <s v="Married / civil union"/>
    <m/>
    <s v="Yes"/>
    <m/>
    <x v="1"/>
    <x v="0"/>
    <x v="2"/>
    <x v="0"/>
    <s v="R5001 - R7500"/>
    <m/>
    <s v="Never"/>
    <m/>
    <m/>
    <m/>
    <s v="Yes, more than 2 years ago"/>
    <m/>
    <s v="ec Philani NU 1 Clinic"/>
    <m/>
    <s v="Yes"/>
    <m/>
    <s v="Yes, in the last year, but more than 6 months ago"/>
    <m/>
    <s v="No"/>
    <m/>
    <s v="No"/>
    <m/>
    <s v="Unchecked"/>
    <s v="Checked"/>
    <s v="Unchecked"/>
    <s v="Unchecked"/>
    <s v="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No"/>
    <m/>
    <s v="No"/>
    <m/>
    <n v="1"/>
    <s v="Male/ Indoda"/>
    <n v="82"/>
    <m/>
    <m/>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mains"/>
    <m/>
    <m/>
    <m/>
    <s v="In the house"/>
    <m/>
    <m/>
    <m/>
    <s v="Yes"/>
    <m/>
    <s v="Yes"/>
    <m/>
    <s v="Yes"/>
    <s v="Yes"/>
    <s v="No"/>
    <s v="Yes"/>
    <s v="Yes"/>
    <s v="Yes"/>
    <s v="Yes"/>
    <s v="Yes"/>
    <s v="Yes"/>
    <m/>
    <m/>
    <m/>
    <m/>
    <m/>
    <m/>
    <m/>
    <m/>
    <m/>
    <s v="Yes"/>
    <s v="Yes"/>
    <s v="No"/>
    <s v="No"/>
    <s v="No"/>
    <s v="Yes"/>
    <s v="No"/>
    <m/>
    <m/>
    <m/>
    <m/>
    <m/>
    <m/>
    <m/>
    <s v="Ceramic tiles"/>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43"/>
    <m/>
    <m/>
    <d v="2022-06-22T00:00:00"/>
    <d v="1899-12-30T15:38:00"/>
    <s v="yethu"/>
    <s v="isiXhosa"/>
    <m/>
    <s v="Hayi"/>
    <m/>
    <m/>
    <m/>
    <m/>
    <s v="Mnyama"/>
    <m/>
    <m/>
    <m/>
    <m/>
    <s v="Ewe"/>
    <m/>
    <m/>
    <m/>
    <s v="Iqabane elizinzileyo"/>
    <m/>
    <s v="Ewe"/>
    <x v="0"/>
    <x v="2"/>
    <x v="0"/>
    <x v="3"/>
    <m/>
    <s v="R1000 - R2500"/>
    <m/>
    <s v="Zange"/>
    <m/>
    <m/>
    <m/>
    <s v="Hayi"/>
    <m/>
    <m/>
    <m/>
    <s v="Ewe"/>
    <m/>
    <s v="Ewe, ngaphantsi kweenyanga ezi-6 ezidlulileyo"/>
    <m/>
    <s v="Hayi"/>
    <m/>
    <s v="Hayi"/>
    <s v="Unchecked"/>
    <s v="Unchecked"/>
    <s v="Unchecked"/>
    <s v="Unchecked"/>
    <s v="Unchecked"/>
    <s v="Unchecked"/>
    <s v="Unchecked"/>
    <s v="Unchecked"/>
    <s v="Unchecked"/>
    <s v="Unchecked"/>
    <s v="Checked"/>
    <s v="Unchecked"/>
    <s v="Unchecked"/>
    <s v="Checked"/>
    <s v="Unchecked"/>
    <s v="Unchecked"/>
    <s v="Checked"/>
    <s v="Unchecked"/>
    <m/>
    <m/>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1"/>
    <s v="Female/ Ibhinqa"/>
    <n v="27"/>
    <m/>
    <m/>
    <m/>
    <m/>
    <m/>
    <m/>
    <m/>
    <m/>
    <m/>
    <m/>
    <m/>
    <m/>
    <m/>
    <m/>
    <m/>
    <m/>
    <m/>
    <m/>
    <m/>
    <m/>
    <m/>
    <m/>
    <m/>
    <m/>
    <m/>
    <m/>
    <m/>
    <m/>
    <s v="There are NO children between the age of 6 and 13 living in this HH"/>
    <m/>
    <s v="Amabanga aphezulu"/>
    <m/>
    <m/>
    <m/>
    <s v="Amabanga aphezulu"/>
    <m/>
    <m/>
    <m/>
    <m/>
    <m/>
    <m/>
    <m/>
    <m/>
    <m/>
    <s v="Hayi"/>
    <m/>
    <m/>
    <m/>
    <s v="Impompo kawonke-wonke/yoluntu"/>
    <m/>
    <m/>
    <m/>
    <s v="Kwindawo yokuhlala"/>
    <m/>
    <n v="3"/>
    <m/>
    <s v="Endle / ityholo / intsimi"/>
    <m/>
    <s v="Umbane ovela kwii-mains"/>
    <m/>
    <m/>
    <m/>
    <s v="Endlini"/>
    <m/>
    <m/>
    <m/>
    <s v="Hayi"/>
    <m/>
    <s v="Ewe"/>
    <m/>
    <m/>
    <m/>
    <m/>
    <m/>
    <m/>
    <m/>
    <m/>
    <m/>
    <s v="Hayi"/>
    <s v="Ewe"/>
    <s v="Hayi"/>
    <s v="Hayi"/>
    <s v="Hayi"/>
    <s v="Hayi"/>
    <s v="Ewe"/>
    <s v="Ewe"/>
    <s v="Hayi"/>
    <m/>
    <m/>
    <m/>
    <m/>
    <m/>
    <m/>
    <m/>
    <s v="Hayi"/>
    <s v="Ewe"/>
    <s v="Hayi"/>
    <s v="Hayi"/>
    <s v="Hayi"/>
    <s v="Hayi"/>
    <s v="Hayi"/>
    <m/>
    <s v="Umhlaba/isanti"/>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144"/>
    <m/>
    <m/>
    <d v="2022-06-22T00:00:00"/>
    <d v="1899-12-30T15:37:00"/>
    <s v="siyanda"/>
    <s v="isiXhosa"/>
    <m/>
    <s v="Hayi"/>
    <m/>
    <m/>
    <m/>
    <m/>
    <s v="Mnyama"/>
    <m/>
    <m/>
    <m/>
    <m/>
    <s v="Ewe"/>
    <m/>
    <m/>
    <m/>
    <s v="Utshatile / umanyano lwasekuhlaleni"/>
    <m/>
    <s v="Hayi"/>
    <x v="0"/>
    <x v="2"/>
    <x v="0"/>
    <x v="1"/>
    <m/>
    <s v="Ngaphantsi kwe-R1000"/>
    <m/>
    <s v="Zange"/>
    <m/>
    <m/>
    <m/>
    <s v="Hayi"/>
    <m/>
    <m/>
    <m/>
    <s v="Hayi"/>
    <m/>
    <s v="Ewe, ngaphantsi kweenyanga ezi-6 ezidlulileyo"/>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mabanga aphantsi"/>
    <m/>
    <s v="ibanga lesixhenxe"/>
    <m/>
    <s v="Amabanga aphantsi"/>
    <m/>
    <s v="ibanga lesixhenxe"/>
    <m/>
    <m/>
    <m/>
    <m/>
    <m/>
    <m/>
    <m/>
    <s v="Hayi"/>
    <m/>
    <m/>
    <m/>
    <s v="Ifakwe ngombhobho kwindawo yokuhlala/indlu"/>
    <m/>
    <m/>
    <m/>
    <m/>
    <m/>
    <n v="2"/>
    <m/>
    <s v="Gungxulela kumbhobho wogutyulo"/>
    <m/>
    <s v="Umbane ovela kwii-mains"/>
    <m/>
    <m/>
    <m/>
    <s v="Endlini"/>
    <m/>
    <m/>
    <m/>
    <s v="Hayi"/>
    <m/>
    <s v="Ewe"/>
    <m/>
    <m/>
    <m/>
    <m/>
    <m/>
    <m/>
    <m/>
    <m/>
    <m/>
    <s v="Ewe"/>
    <s v="Ewe"/>
    <s v="Hayi"/>
    <s v="Hayi"/>
    <s v="Ewe"/>
    <s v="Hayi"/>
    <s v="Ewe"/>
    <s v="Ewe"/>
    <s v="Hayi"/>
    <m/>
    <m/>
    <m/>
    <m/>
    <m/>
    <m/>
    <m/>
    <s v="Hayi"/>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45"/>
    <m/>
    <m/>
    <d v="2022-06-22T00:00:00"/>
    <d v="1899-12-30T15:59:00"/>
    <s v="zukisani"/>
    <s v="isiXhosa"/>
    <m/>
    <s v="Ewe"/>
    <m/>
    <s v="Ngapha kwenyanga ezintandathu- 6 ezigqithileyo"/>
    <m/>
    <m/>
    <s v="Mnyama"/>
    <m/>
    <m/>
    <m/>
    <m/>
    <s v="Ewe"/>
    <m/>
    <m/>
    <m/>
    <s v="Utshatile / umanyano lwasekuhlaleni"/>
    <m/>
    <s v="Hayi"/>
    <x v="0"/>
    <x v="3"/>
    <x v="0"/>
    <x v="3"/>
    <m/>
    <s v="R2501 - R5000"/>
    <m/>
    <s v="Ewe - ngaphantsi kweminyaka emibini eyadlulayo."/>
    <s v="Other"/>
    <s v="Cecilia Makhiwane Hospital "/>
    <m/>
    <s v="Hayi"/>
    <m/>
    <m/>
    <m/>
    <s v="Hayi"/>
    <m/>
    <s v="Ewe, kulo nyaka uphelileyo, kodwa ngaphezu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Female/ Ibhinqa"/>
    <n v="17"/>
    <s v="Female/ Ibhinqa"/>
    <n v="15"/>
    <s v="Female/ Ibhinqa"/>
    <n v="11"/>
    <s v="Male/ Indoda"/>
    <n v="48"/>
    <m/>
    <m/>
    <m/>
    <m/>
    <m/>
    <m/>
    <m/>
    <m/>
    <m/>
    <m/>
    <m/>
    <m/>
    <m/>
    <m/>
    <m/>
    <m/>
    <m/>
    <m/>
    <m/>
    <m/>
    <m/>
    <m/>
    <s v="There are NO children between the age of 6 and 13 living in this HH"/>
    <m/>
    <s v="Ndigqibe amabanga aphezulu"/>
    <m/>
    <m/>
    <m/>
    <s v="Imfundo enomsila"/>
    <m/>
    <m/>
    <m/>
    <m/>
    <m/>
    <m/>
    <m/>
    <m/>
    <m/>
    <s v="Hayi"/>
    <m/>
    <m/>
    <m/>
    <s v="Ifakwe ngombhobho kwindawo yokuhlala/indlu"/>
    <m/>
    <m/>
    <m/>
    <m/>
    <m/>
    <n v="44"/>
    <m/>
    <s v="Gungxulela kumbhobho wogutyulo"/>
    <m/>
    <s v="Umbane ovela kwii-mains"/>
    <m/>
    <m/>
    <m/>
    <s v="Endlini"/>
    <m/>
    <m/>
    <m/>
    <s v="Ewe"/>
    <m/>
    <s v="Ewe"/>
    <m/>
    <m/>
    <m/>
    <m/>
    <m/>
    <m/>
    <m/>
    <m/>
    <m/>
    <s v="Ewe"/>
    <s v="Ewe"/>
    <s v="Hayi"/>
    <s v="Hayi"/>
    <s v="Ewe"/>
    <s v="Hayi"/>
    <s v="Ewe"/>
    <s v="Ewe"/>
    <s v="Ewe"/>
    <m/>
    <m/>
    <m/>
    <m/>
    <m/>
    <m/>
    <m/>
    <s v="Ewe"/>
    <s v="Ewe"/>
    <s v="Hayi"/>
    <s v="Hayi"/>
    <s v="Hayi"/>
    <s v="Ewe"/>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46"/>
    <m/>
    <m/>
    <d v="2022-06-22T00:00:00"/>
    <d v="1899-12-30T16:04:00"/>
    <s v="nosiphiwo"/>
    <s v="English"/>
    <s v="Yes"/>
    <m/>
    <s v="In the last 6 months"/>
    <m/>
    <s v="Black"/>
    <m/>
    <m/>
    <m/>
    <s v="Yes"/>
    <m/>
    <m/>
    <m/>
    <m/>
    <m/>
    <s v="Married / civil union"/>
    <m/>
    <s v="Yes"/>
    <m/>
    <x v="3"/>
    <x v="0"/>
    <x v="3"/>
    <x v="0"/>
    <s v="R2501 - R5000"/>
    <m/>
    <s v="Never"/>
    <m/>
    <m/>
    <m/>
    <s v="Never"/>
    <m/>
    <m/>
    <m/>
    <s v="No"/>
    <m/>
    <s v="Yes, in the last year, but more than 6 months ago"/>
    <m/>
    <s v="No"/>
    <m/>
    <s v="I don't know"/>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Checked"/>
    <s v="Unchecked"/>
    <s v="Unchecked"/>
    <s v="Unchecked"/>
    <s v="Unchecked"/>
    <s v="Unchecked"/>
    <s v="Unchecked"/>
    <s v="Unchecked"/>
    <s v="Unchecked"/>
    <s v="Unchecked"/>
    <s v="Unchecked"/>
    <s v="Unchecked"/>
    <s v="Unchecked"/>
    <s v="Unchecked"/>
    <s v="Unchecked"/>
    <s v="Unchecked"/>
    <m/>
    <m/>
    <s v="No"/>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No"/>
    <m/>
    <n v="4"/>
    <s v="Male/ Indoda"/>
    <n v="13"/>
    <s v="Male/ Indoda"/>
    <n v="9"/>
    <s v="Female/ Ibhinqa"/>
    <n v="15"/>
    <s v="Male/ Indoda"/>
    <n v="43"/>
    <m/>
    <m/>
    <m/>
    <m/>
    <m/>
    <m/>
    <m/>
    <m/>
    <m/>
    <m/>
    <m/>
    <m/>
    <m/>
    <m/>
    <m/>
    <m/>
    <m/>
    <m/>
    <m/>
    <m/>
    <m/>
    <m/>
    <s v="There are children between the age of 6 and 13 living in this HH"/>
    <s v="Completed secondary"/>
    <m/>
    <m/>
    <m/>
    <s v="Tertiary or post-secondary certification"/>
    <m/>
    <m/>
    <m/>
    <s v="Yes"/>
    <m/>
    <m/>
    <m/>
    <m/>
    <m/>
    <s v="No"/>
    <m/>
    <m/>
    <m/>
    <s v="Piped into dwelling/house"/>
    <m/>
    <m/>
    <m/>
    <m/>
    <m/>
    <n v="2"/>
    <m/>
    <s v="Flush to piped sewer system"/>
    <m/>
    <s v="Electricity from mains"/>
    <m/>
    <m/>
    <m/>
    <s v="In the house"/>
    <m/>
    <m/>
    <m/>
    <s v="No"/>
    <m/>
    <s v="Yes"/>
    <m/>
    <s v="Yes"/>
    <s v="Yes"/>
    <s v="No"/>
    <s v="No"/>
    <s v="Yes"/>
    <s v="No"/>
    <s v="Yes"/>
    <s v="Yes"/>
    <s v="No"/>
    <m/>
    <m/>
    <m/>
    <m/>
    <m/>
    <m/>
    <m/>
    <m/>
    <m/>
    <s v="Yes"/>
    <s v="Yes"/>
    <s v="No"/>
    <s v="No"/>
    <s v="No"/>
    <s v="Yes"/>
    <s v="No"/>
    <m/>
    <m/>
    <m/>
    <m/>
    <m/>
    <m/>
    <m/>
    <s v="Cement"/>
    <m/>
    <m/>
    <m/>
    <s v="Tiles"/>
    <m/>
    <m/>
    <m/>
    <s v="Spouse/partner"/>
    <m/>
    <s v="Spouse/partner"/>
    <m/>
    <s v="Spouse/partner"/>
    <m/>
    <s v="Yes"/>
    <m/>
    <s v="Proceed"/>
    <m/>
    <s v="Yes"/>
    <m/>
    <s v="Somewhat"/>
    <s v="A lot"/>
    <s v="A lot"/>
    <m/>
    <m/>
    <m/>
    <s v="Checked"/>
    <s v="Checked"/>
    <s v="Checked"/>
    <s v="Checked"/>
    <s v="Checked"/>
    <s v="Unchecked"/>
    <s v="Unchecked"/>
    <s v="Unchecked"/>
    <s v="Unchecked"/>
    <s v="Unchecked"/>
    <s v="Unchecked"/>
    <s v="Unchecked"/>
    <s v="Other"/>
    <m/>
    <s v="Research Assistant please click here"/>
    <m/>
    <s v="Unverified"/>
  </r>
  <r>
    <n v="147"/>
    <m/>
    <m/>
    <d v="2022-06-23T00:00:00"/>
    <d v="1899-12-30T15:33:00"/>
    <s v="asemahle"/>
    <s v="English"/>
    <s v="No"/>
    <m/>
    <m/>
    <m/>
    <s v="Black"/>
    <m/>
    <m/>
    <m/>
    <s v="Yes"/>
    <m/>
    <m/>
    <m/>
    <m/>
    <m/>
    <s v="Widowed"/>
    <m/>
    <m/>
    <m/>
    <x v="1"/>
    <x v="0"/>
    <x v="1"/>
    <x v="0"/>
    <s v="R7501 - R10 000"/>
    <m/>
    <s v="Never"/>
    <m/>
    <m/>
    <m/>
    <s v="Yes, more than 2 years ago"/>
    <m/>
    <s v="ec Philani NU 1 Clinic"/>
    <m/>
    <s v="No"/>
    <m/>
    <s v="Yes, less than 6 months ago"/>
    <m/>
    <s v="No"/>
    <m/>
    <s v="I don't know"/>
    <m/>
    <s v="Unchecked"/>
    <s v="Unchecked"/>
    <s v="Unchecked"/>
    <s v="Unchecked"/>
    <s v="Unchecked"/>
    <s v="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Un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30"/>
    <m/>
    <m/>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2"/>
    <m/>
    <s v="Flush to piped sewer system"/>
    <m/>
    <s v="Electricity from mains"/>
    <m/>
    <m/>
    <m/>
    <s v="In the house"/>
    <m/>
    <m/>
    <m/>
    <s v="No"/>
    <m/>
    <s v="Yes"/>
    <m/>
    <s v="No"/>
    <s v="Yes"/>
    <s v="No"/>
    <s v="Yes"/>
    <s v="Yes"/>
    <s v="Yes"/>
    <s v="Yes"/>
    <s v="Yes"/>
    <s v="Yes"/>
    <m/>
    <m/>
    <m/>
    <m/>
    <m/>
    <m/>
    <m/>
    <m/>
    <m/>
    <s v="No"/>
    <s v="Yes"/>
    <s v="No"/>
    <s v="No"/>
    <s v="No"/>
    <s v="No"/>
    <s v="No"/>
    <m/>
    <m/>
    <m/>
    <m/>
    <m/>
    <m/>
    <m/>
    <s v="Wood plank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51"/>
    <m/>
    <m/>
    <d v="2022-06-22T00:00:00"/>
    <d v="1899-12-30T16:13:00"/>
    <s v="asemahle"/>
    <s v="English"/>
    <s v="No"/>
    <m/>
    <m/>
    <m/>
    <s v="Black"/>
    <m/>
    <m/>
    <m/>
    <s v="Yes"/>
    <m/>
    <m/>
    <m/>
    <m/>
    <m/>
    <s v="Married / civil union"/>
    <m/>
    <s v="Yes"/>
    <m/>
    <x v="3"/>
    <x v="0"/>
    <x v="1"/>
    <x v="0"/>
    <s v="R2501 - R5000"/>
    <m/>
    <s v="Never"/>
    <m/>
    <m/>
    <m/>
    <s v="Yes, more than 2 years ago"/>
    <m/>
    <s v="ec NU 13 Clinic"/>
    <m/>
    <s v="No"/>
    <m/>
    <s v="Yes, less than 6 months ago"/>
    <m/>
    <s v="Yes"/>
    <m/>
    <s v="Yes"/>
    <m/>
    <s v="Unchecked"/>
    <s v="Unchecked"/>
    <s v="Unchecked"/>
    <s v="Unchecked"/>
    <s v="Unchecked"/>
    <s v="Checked"/>
    <s v="Unchecked"/>
    <s v="Unchecked"/>
    <s v="Checked"/>
    <s v="Unchecked"/>
    <s v="Unchecked"/>
    <s v="Unchecked"/>
    <s v="Unchecked"/>
    <s v="Unchecked"/>
    <s v="Unchecked"/>
    <s v="Unchecked"/>
    <s v="Unchecked"/>
    <s v="Unchecked"/>
    <s v="Lung failure "/>
    <m/>
    <s v="Unchecked"/>
    <s v="Unchecked"/>
    <s v="Unchecked"/>
    <s v="Checked"/>
    <s v="Unchecked"/>
    <s v="Unchecked"/>
    <s v="Unchecked"/>
    <s v="Unchecked"/>
    <s v="Unchecked"/>
    <s v="Unchecked"/>
    <s v="Unchecked"/>
    <s v="Unchecked"/>
    <s v="Unchecked"/>
    <s v="Unchecked"/>
    <m/>
    <m/>
    <s v="Unchecked"/>
    <s v="Un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14"/>
    <s v="Female/ Ibhinqa"/>
    <n v="11"/>
    <s v="Male/ Indoda"/>
    <n v="2"/>
    <m/>
    <m/>
    <m/>
    <m/>
    <m/>
    <m/>
    <m/>
    <m/>
    <m/>
    <m/>
    <m/>
    <m/>
    <m/>
    <m/>
    <m/>
    <m/>
    <m/>
    <m/>
    <m/>
    <m/>
    <m/>
    <m/>
    <m/>
    <m/>
    <s v="There are children between the age of 6 and 13 living in this HH"/>
    <s v="Completed secondary"/>
    <m/>
    <m/>
    <m/>
    <s v="Some secondary"/>
    <m/>
    <m/>
    <m/>
    <s v="Yes"/>
    <m/>
    <m/>
    <m/>
    <m/>
    <m/>
    <s v="No"/>
    <m/>
    <m/>
    <m/>
    <s v="Bottled water"/>
    <m/>
    <m/>
    <m/>
    <m/>
    <m/>
    <n v="5"/>
    <m/>
    <s v="Flush to piped sewer system"/>
    <m/>
    <s v="Electricity from mains"/>
    <m/>
    <m/>
    <m/>
    <s v="In the house"/>
    <m/>
    <m/>
    <m/>
    <s v="No"/>
    <m/>
    <s v="Yes"/>
    <m/>
    <s v="No"/>
    <s v="Yes"/>
    <s v="No"/>
    <s v="Yes"/>
    <s v="Yes"/>
    <s v="No"/>
    <s v="No"/>
    <s v="No"/>
    <s v="No"/>
    <m/>
    <m/>
    <m/>
    <m/>
    <m/>
    <m/>
    <m/>
    <m/>
    <m/>
    <s v="Yes"/>
    <s v="Yes"/>
    <s v="No"/>
    <s v="No"/>
    <s v="No"/>
    <s v="No"/>
    <s v="No"/>
    <m/>
    <m/>
    <m/>
    <m/>
    <m/>
    <m/>
    <m/>
    <s v="Ceramic tiles"/>
    <m/>
    <m/>
    <m/>
    <s v="Asbestos"/>
    <m/>
    <m/>
    <m/>
    <s v="Respondent/Participant"/>
    <m/>
    <s v="Respondent/Participant"/>
    <m/>
    <s v="Respondent/Participant"/>
    <m/>
    <s v="Yes"/>
    <m/>
    <s v="Proceed"/>
    <m/>
    <s v="Yes"/>
    <m/>
    <s v="A lot"/>
    <s v="Somewhat"/>
    <s v="A lot"/>
    <m/>
    <m/>
    <m/>
    <s v="Checked"/>
    <s v="Checked"/>
    <s v="Checked"/>
    <s v="Checked"/>
    <s v="Checked"/>
    <s v="Unchecked"/>
    <s v="Unchecked"/>
    <s v="Unchecked"/>
    <s v="Unchecked"/>
    <s v="Unchecked"/>
    <s v="Unchecked"/>
    <s v="Unchecked"/>
    <s v="United States of Amer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53"/>
    <m/>
    <m/>
    <d v="2022-06-22T00:00:00"/>
    <d v="1899-12-30T16:30:00"/>
    <s v="ntombizodwa"/>
    <s v="isiXhosa"/>
    <m/>
    <s v="Ewe"/>
    <m/>
    <s v="Ngapha kwenyanga ezintandathu- 6 ezigqithileyo"/>
    <m/>
    <m/>
    <s v="Mnyama"/>
    <m/>
    <m/>
    <m/>
    <m/>
    <s v="Ewe"/>
    <m/>
    <m/>
    <m/>
    <s v="Awutshatanga"/>
    <m/>
    <m/>
    <x v="0"/>
    <x v="3"/>
    <x v="0"/>
    <x v="4"/>
    <m/>
    <s v="R1000 - R2500"/>
    <m/>
    <s v="Ewe - ngaphantsi kweminyaka emibini eyadlulayo."/>
    <s v="ec Philani NU 1 Clinic"/>
    <m/>
    <m/>
    <s v="Hayi"/>
    <m/>
    <m/>
    <m/>
    <s v="Hayi"/>
    <m/>
    <s v="Ewe, ngaphantsi kweenyanga ezi-6 ezidlulileyo"/>
    <m/>
    <s v="Hayi"/>
    <m/>
    <s v="Hayi"/>
    <s v="Unchecked"/>
    <s v="Unchecked"/>
    <s v="Unchecked"/>
    <s v="Unchecked"/>
    <s v="Unchecked"/>
    <s v="Unchecked"/>
    <s v="Unchecked"/>
    <s v="Unchecked"/>
    <s v="Unchecked"/>
    <s v="Unchecked"/>
    <s v="Unchecked"/>
    <s v="Unchecked"/>
    <s v="Unchecked"/>
    <s v="Checked"/>
    <s v="Checked"/>
    <s v="Checked"/>
    <s v="Checked"/>
    <s v="Unchecked"/>
    <m/>
    <m/>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Unchecked"/>
    <s v="Unchecked"/>
    <s v="Checked"/>
    <s v="Checked"/>
    <s v="Checked"/>
    <s v="Checked"/>
    <s v="Checked"/>
    <s v="Checked"/>
    <s v="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45"/>
    <s v="Male/ Indoda"/>
    <n v="45"/>
    <m/>
    <m/>
    <m/>
    <m/>
    <m/>
    <m/>
    <m/>
    <m/>
    <m/>
    <m/>
    <m/>
    <m/>
    <m/>
    <m/>
    <m/>
    <m/>
    <m/>
    <m/>
    <m/>
    <m/>
    <m/>
    <m/>
    <m/>
    <m/>
    <m/>
    <m/>
    <m/>
    <m/>
    <s v="Amabanga aphantsi"/>
    <m/>
    <s v="Ibanga lesithandathu"/>
    <m/>
    <s v="Amabanga aphezulu"/>
    <m/>
    <m/>
    <m/>
    <m/>
    <m/>
    <m/>
    <m/>
    <m/>
    <m/>
    <s v="Hayi"/>
    <m/>
    <m/>
    <m/>
    <s v="Ifakwe ngombhobho kwindawo yokuhlala/indlu"/>
    <m/>
    <m/>
    <m/>
    <m/>
    <m/>
    <n v="3"/>
    <m/>
    <s v="Gungxulela kumbhobho wogutyulo"/>
    <m/>
    <s v="Umbane ovela kwii-mains"/>
    <m/>
    <m/>
    <m/>
    <s v="Endlini"/>
    <m/>
    <m/>
    <m/>
    <s v="Ewe"/>
    <m/>
    <s v="Ewe"/>
    <m/>
    <m/>
    <m/>
    <m/>
    <m/>
    <m/>
    <m/>
    <m/>
    <m/>
    <s v="Ewe"/>
    <s v="Ewe"/>
    <s v="Hayi"/>
    <s v="Hayi"/>
    <s v="Ewe"/>
    <s v="Hayi"/>
    <s v="Ewe"/>
    <s v="Ewe"/>
    <s v="Ewe"/>
    <m/>
    <m/>
    <m/>
    <m/>
    <m/>
    <m/>
    <m/>
    <s v="Ewe"/>
    <s v="Ewe"/>
    <s v="Hayi"/>
    <s v="Hayi"/>
    <s v="Hayi"/>
    <s v="Hayi"/>
    <s v="Hayi"/>
    <m/>
    <s v="Ikhaphethi"/>
    <m/>
    <m/>
    <m/>
    <s v="Asbestos"/>
    <m/>
    <m/>
    <m/>
    <s v="uMphenduli / uMthathi-nxaxheba"/>
    <m/>
    <s v="uMphenduli / uMthathi-nxaxheba"/>
    <m/>
    <s v="uMphenduli / uMthathi-nxaxheba"/>
    <m/>
    <s v="Ewe"/>
    <m/>
    <s v="Qhubeka"/>
    <m/>
    <s v="Ewe"/>
    <m/>
    <m/>
    <m/>
    <s v="Kakhulu"/>
    <s v="Kakhulu"/>
    <s v="Kakhulu"/>
    <s v="Unchecked"/>
    <s v="Unchecked"/>
    <s v="Unchecked"/>
    <s v="Unchecked"/>
    <s v="Unchecked"/>
    <s v="Unchecked"/>
    <s v="Checked"/>
    <s v="Checked"/>
    <s v="Unchecked"/>
    <s v="Checked"/>
    <s v="Unchecked"/>
    <s v="Unchecked"/>
    <m/>
    <s v="United States of America"/>
    <m/>
    <s v="Mncedisi wophando nceda ucofe apha"/>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57"/>
    <m/>
    <m/>
    <d v="2022-06-22T00:00:00"/>
    <d v="1899-12-30T16:53:00"/>
    <s v="vuyolwethu"/>
    <s v="isiXhosa"/>
    <m/>
    <s v="Hayi"/>
    <m/>
    <m/>
    <m/>
    <m/>
    <s v="Mnyama"/>
    <m/>
    <m/>
    <m/>
    <m/>
    <s v="Ewe"/>
    <m/>
    <m/>
    <m/>
    <s v="Utshatile / umanyano lwasekuhlaleni"/>
    <m/>
    <s v="Hayi"/>
    <x v="0"/>
    <x v="2"/>
    <x v="0"/>
    <x v="1"/>
    <m/>
    <s v="Ngaphantsi kwe-R1000"/>
    <m/>
    <s v="Zange"/>
    <m/>
    <m/>
    <m/>
    <s v="Hayi"/>
    <m/>
    <m/>
    <m/>
    <s v="Hayi"/>
    <m/>
    <s v="Ewe, ngaphantsi kweenyanga ezi-6 ezidlulileyo"/>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Unchecked"/>
    <s v="Un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3"/>
    <s v="Female/ Ibhinqa"/>
    <n v="6"/>
    <s v="Female/ Ibhinqa"/>
    <n v="18"/>
    <s v="Male/ Indoda"/>
    <n v="1"/>
    <m/>
    <m/>
    <m/>
    <m/>
    <m/>
    <m/>
    <m/>
    <m/>
    <m/>
    <m/>
    <m/>
    <m/>
    <m/>
    <m/>
    <m/>
    <m/>
    <m/>
    <m/>
    <m/>
    <m/>
    <m/>
    <m/>
    <m/>
    <m/>
    <s v="There are children between the age of 6 and 13 living in this HH"/>
    <m/>
    <s v="Ndigqibe amabanga aphantsi"/>
    <m/>
    <m/>
    <m/>
    <s v="Ndigqibe amabanga aphezulu"/>
    <m/>
    <m/>
    <m/>
    <s v="Ewe"/>
    <m/>
    <m/>
    <m/>
    <m/>
    <m/>
    <s v="Hayi"/>
    <m/>
    <m/>
    <m/>
    <s v="Ifakwe ngombhobho kwindawo yokuhlala/indlu"/>
    <m/>
    <m/>
    <m/>
    <m/>
    <m/>
    <n v="3"/>
    <m/>
    <s v="Gungxulela kumbhobho wogutyulo"/>
    <m/>
    <s v="Umbane ovela kwii-mains"/>
    <m/>
    <m/>
    <m/>
    <s v="Endlini"/>
    <m/>
    <m/>
    <m/>
    <s v="Hayi"/>
    <m/>
    <s v="Ewe"/>
    <m/>
    <m/>
    <m/>
    <m/>
    <m/>
    <m/>
    <m/>
    <m/>
    <m/>
    <s v="Ewe"/>
    <s v="Ewe"/>
    <s v="Hayi"/>
    <s v="Hayi"/>
    <s v="Ewe"/>
    <s v="Hayi"/>
    <s v="Ewe"/>
    <s v="Ewe"/>
    <s v="Ewe"/>
    <m/>
    <m/>
    <m/>
    <m/>
    <m/>
    <m/>
    <m/>
    <s v="Ewe"/>
    <s v="Ewe"/>
    <s v="Hayi"/>
    <s v="Hayi"/>
    <s v="Hayi"/>
    <s v="Hayi"/>
    <s v="Hayi"/>
    <m/>
    <s v="Ikhaphethi"/>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59"/>
    <m/>
    <m/>
    <d v="2022-06-28T00:00:00"/>
    <d v="1899-12-30T14:33:00"/>
    <s v="nosibusiso"/>
    <s v="English"/>
    <s v="No"/>
    <m/>
    <m/>
    <m/>
    <s v="Black"/>
    <m/>
    <m/>
    <m/>
    <s v="Yes"/>
    <m/>
    <m/>
    <m/>
    <m/>
    <m/>
    <s v="Widowed"/>
    <m/>
    <m/>
    <m/>
    <x v="1"/>
    <x v="0"/>
    <x v="2"/>
    <x v="0"/>
    <s v="More than R 20 000"/>
    <m/>
    <s v="Never"/>
    <m/>
    <m/>
    <m/>
    <s v="Yes, more than 2 years ago"/>
    <m/>
    <s v="ec Philani NU 1 Clinic"/>
    <m/>
    <s v="Yes"/>
    <m/>
    <s v="Yes, in the last year, but more than 6 months ago"/>
    <m/>
    <s v="No"/>
    <m/>
    <s v="I don't know"/>
    <m/>
    <s v="Unchecked"/>
    <s v="Checked"/>
    <s v="Unchecked"/>
    <s v="Unchecked"/>
    <s v="Checked"/>
    <s v="Checked"/>
    <s v="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Checked"/>
    <s v="Checked"/>
    <s v="Checked"/>
    <s v="Unchecked"/>
    <s v="Checked"/>
    <s v="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Yes"/>
    <m/>
    <n v="2"/>
    <s v="Female/ Ibhinqa"/>
    <n v="30"/>
    <s v="Male/ Indoda"/>
    <n v="24"/>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mains"/>
    <m/>
    <m/>
    <m/>
    <s v="In the house"/>
    <m/>
    <m/>
    <m/>
    <s v="Yes"/>
    <m/>
    <s v="Yes"/>
    <m/>
    <s v="Yes"/>
    <s v="Yes"/>
    <s v="No"/>
    <s v="Yes"/>
    <s v="Yes"/>
    <s v="Yes"/>
    <s v="Yes"/>
    <s v="Yes"/>
    <s v="Yes"/>
    <m/>
    <m/>
    <m/>
    <m/>
    <m/>
    <m/>
    <m/>
    <m/>
    <m/>
    <s v="Yes"/>
    <s v="Yes"/>
    <s v="No"/>
    <s v="No"/>
    <s v="No"/>
    <s v="Yes"/>
    <s v="No"/>
    <m/>
    <m/>
    <m/>
    <m/>
    <m/>
    <m/>
    <m/>
    <s v="Laminated or Polished Wood"/>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62"/>
    <m/>
    <m/>
    <d v="2022-06-23T00:00:00"/>
    <d v="1899-12-30T12:44:00"/>
    <s v="siyanda"/>
    <s v="English"/>
    <s v="Yes"/>
    <m/>
    <s v="In the last 6 months"/>
    <m/>
    <s v="Black"/>
    <m/>
    <m/>
    <m/>
    <s v="Yes"/>
    <m/>
    <m/>
    <m/>
    <m/>
    <m/>
    <s v="Single"/>
    <m/>
    <m/>
    <m/>
    <x v="3"/>
    <x v="0"/>
    <x v="2"/>
    <x v="0"/>
    <s v="R2501 - R5000"/>
    <m/>
    <s v="Never"/>
    <m/>
    <m/>
    <m/>
    <s v="Never"/>
    <m/>
    <m/>
    <m/>
    <s v="No"/>
    <m/>
    <s v="Yes, in the last year, but more than 6 months ago"/>
    <m/>
    <s v="No"/>
    <m/>
    <s v="No"/>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18"/>
    <s v="Male/ Indoda"/>
    <n v="14"/>
    <m/>
    <m/>
    <m/>
    <m/>
    <m/>
    <m/>
    <m/>
    <m/>
    <m/>
    <m/>
    <m/>
    <m/>
    <m/>
    <m/>
    <m/>
    <m/>
    <m/>
    <m/>
    <m/>
    <m/>
    <m/>
    <m/>
    <m/>
    <m/>
    <m/>
    <m/>
    <s v="There are NO children between the age of 6 and 13 living in this HH"/>
    <s v="Completed secondary"/>
    <m/>
    <m/>
    <m/>
    <s v="Some secondary"/>
    <m/>
    <m/>
    <m/>
    <m/>
    <m/>
    <m/>
    <m/>
    <m/>
    <m/>
    <s v="No"/>
    <m/>
    <m/>
    <m/>
    <s v="Piped into dwelling/house"/>
    <m/>
    <m/>
    <m/>
    <m/>
    <m/>
    <n v="2"/>
    <m/>
    <s v="Flush to piped sewer system"/>
    <m/>
    <s v="Electricity from mains"/>
    <m/>
    <m/>
    <m/>
    <s v="In the house"/>
    <m/>
    <m/>
    <m/>
    <s v="No"/>
    <m/>
    <s v="Yes"/>
    <m/>
    <s v="No"/>
    <s v="Yes"/>
    <s v="No"/>
    <s v="No"/>
    <s v="Yes"/>
    <s v="Yes"/>
    <s v="Yes"/>
    <s v="Yes"/>
    <s v="Yes"/>
    <m/>
    <m/>
    <m/>
    <m/>
    <m/>
    <m/>
    <m/>
    <m/>
    <m/>
    <s v="No"/>
    <s v="Yes"/>
    <s v="No"/>
    <s v="No"/>
    <s v="No"/>
    <s v="Yes"/>
    <s v="No"/>
    <m/>
    <m/>
    <m/>
    <m/>
    <m/>
    <m/>
    <m/>
    <s v="Ceramic tiles"/>
    <m/>
    <m/>
    <m/>
    <s v="Asbestos"/>
    <m/>
    <m/>
    <m/>
    <s v="Respondent/Participant"/>
    <m/>
    <s v="Respondent/Participant"/>
    <m/>
    <s v="Respondent/Participant"/>
    <m/>
    <s v="Yes"/>
    <m/>
    <s v="Proceed"/>
    <m/>
    <s v="Yes"/>
    <m/>
    <s v="Not at all"/>
    <s v="Not at all"/>
    <s v="Somewhat"/>
    <m/>
    <m/>
    <m/>
    <s v="Checked"/>
    <s v="Checked"/>
    <s v="Checked"/>
    <s v="Checked"/>
    <s v="Checked"/>
    <s v="Unchecked"/>
    <s v="Unchecked"/>
    <s v="Unchecked"/>
    <s v="Unchecked"/>
    <s v="Unchecked"/>
    <s v="Unchecked"/>
    <s v="Unchecked"/>
    <s v="Jamaica"/>
    <m/>
    <s v="Research Assistant please click here"/>
    <m/>
    <s v="Unverified"/>
  </r>
  <r>
    <n v="163"/>
    <m/>
    <m/>
    <d v="2022-06-23T00:00:00"/>
    <d v="1899-12-30T13:38:00"/>
    <s v="zimkhitha"/>
    <s v="English"/>
    <s v="No"/>
    <m/>
    <m/>
    <m/>
    <s v="Black"/>
    <m/>
    <m/>
    <m/>
    <s v="Yes"/>
    <m/>
    <m/>
    <m/>
    <m/>
    <m/>
    <s v="Single"/>
    <m/>
    <m/>
    <m/>
    <x v="2"/>
    <x v="0"/>
    <x v="2"/>
    <x v="0"/>
    <s v="R1000 - R2500"/>
    <m/>
    <s v="Never"/>
    <m/>
    <m/>
    <m/>
    <s v="Never"/>
    <m/>
    <m/>
    <m/>
    <s v="No"/>
    <m/>
    <s v="Never"/>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Checked"/>
    <s v="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12"/>
    <s v="Female/ Ibhinqa"/>
    <n v="20"/>
    <s v="Female/ Ibhinqa"/>
    <n v="32"/>
    <s v="Female/ Ibhinqa"/>
    <n v="38"/>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Yes"/>
    <m/>
    <s v="Yes"/>
    <m/>
    <s v="No"/>
    <s v="Yes"/>
    <s v="No"/>
    <s v="No"/>
    <s v="No"/>
    <s v="No"/>
    <s v="Yes"/>
    <s v="Yes"/>
    <s v="No"/>
    <m/>
    <m/>
    <m/>
    <m/>
    <m/>
    <m/>
    <m/>
    <m/>
    <m/>
    <s v="Yes"/>
    <s v="Yes"/>
    <s v="No"/>
    <s v="No"/>
    <s v="No"/>
    <s v="No"/>
    <s v="No"/>
    <m/>
    <m/>
    <m/>
    <m/>
    <m/>
    <m/>
    <m/>
    <s v="Carpe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64"/>
    <m/>
    <m/>
    <d v="2022-06-23T00:00:00"/>
    <d v="1899-12-30T13:48:00"/>
    <s v="vuyelwa"/>
    <s v="isiXhosa"/>
    <m/>
    <s v="Hayi"/>
    <m/>
    <m/>
    <m/>
    <m/>
    <s v="Mnyama"/>
    <m/>
    <m/>
    <m/>
    <m/>
    <s v="Ewe"/>
    <m/>
    <m/>
    <m/>
    <s v="Utshatile / umanyano lwasekuhlaleni"/>
    <m/>
    <s v="Ewe"/>
    <x v="0"/>
    <x v="2"/>
    <x v="0"/>
    <x v="1"/>
    <m/>
    <s v="R1000 - R2500"/>
    <m/>
    <s v="Ewe - Ngaphezulu kweminyaka emibini eyadlulayo"/>
    <s v="ec Philani NU 1 Clinic"/>
    <m/>
    <m/>
    <s v="Hayi"/>
    <m/>
    <m/>
    <m/>
    <s v="Hayi"/>
    <m/>
    <s v="Ewe, ngaphantsi kweenyanga ezi-6 ezidlulileyo"/>
    <m/>
    <s v="Hayi"/>
    <m/>
    <s v="Hayi"/>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Checked"/>
    <s v="Unchecked"/>
    <s v="Checked"/>
    <s v="Unchecked"/>
    <s v="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63"/>
    <m/>
    <m/>
    <m/>
    <m/>
    <m/>
    <m/>
    <m/>
    <m/>
    <m/>
    <m/>
    <m/>
    <m/>
    <m/>
    <m/>
    <m/>
    <m/>
    <m/>
    <m/>
    <m/>
    <m/>
    <m/>
    <m/>
    <m/>
    <m/>
    <m/>
    <m/>
    <m/>
    <m/>
    <s v="There are NO children between the age of 6 and 13 living in this HH"/>
    <m/>
    <s v="Amabanga aphantsi"/>
    <m/>
    <s v="Ibanga lesine"/>
    <m/>
    <s v="Amabanga aphantsi"/>
    <m/>
    <s v="Ibanga lesine"/>
    <m/>
    <m/>
    <m/>
    <m/>
    <m/>
    <m/>
    <m/>
    <s v="Hayi"/>
    <m/>
    <m/>
    <m/>
    <s v="Impompo kawonke-wonke/yoluntu"/>
    <m/>
    <m/>
    <m/>
    <s v="Kwindawo yokuhlala"/>
    <m/>
    <n v="10"/>
    <m/>
    <s v="Ndlu yangasese engagungxulwayo"/>
    <m/>
    <s v="Umbane osuka komnye umthombo"/>
    <m/>
    <m/>
    <m/>
    <s v="Endlini"/>
    <m/>
    <m/>
    <m/>
    <s v="Hayi"/>
    <m/>
    <s v="Ewe"/>
    <m/>
    <m/>
    <m/>
    <m/>
    <m/>
    <m/>
    <m/>
    <m/>
    <m/>
    <s v="Ewe"/>
    <s v="Ewe"/>
    <s v="Hayi"/>
    <s v="Hayi"/>
    <s v="Hayi"/>
    <s v="Hayi"/>
    <s v="Hayi"/>
    <s v="Ewe"/>
    <s v="Hayi"/>
    <m/>
    <m/>
    <m/>
    <m/>
    <m/>
    <m/>
    <m/>
    <s v="Ewe"/>
    <s v="Ewe"/>
    <s v="Hayi"/>
    <s v="Hayi"/>
    <s v="Hayi"/>
    <s v="Hayi"/>
    <s v="Hayi"/>
    <m/>
    <s v="Isamente"/>
    <m/>
    <m/>
    <m/>
    <s v="intsimbi / iZinc"/>
    <m/>
    <m/>
    <m/>
    <s v="uMphenduli / uMthathi-nxaxheba"/>
    <m/>
    <s v="Umlingane/iqabane"/>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165"/>
    <m/>
    <m/>
    <d v="2022-06-23T00:00:00"/>
    <d v="1899-12-30T14:02:00"/>
    <s v="likhona"/>
    <s v="isiXhosa"/>
    <m/>
    <s v="Hayi"/>
    <m/>
    <m/>
    <m/>
    <m/>
    <s v="Mnyama"/>
    <m/>
    <m/>
    <m/>
    <m/>
    <s v="Ewe"/>
    <m/>
    <m/>
    <m/>
    <s v="Umhlolo/Umhlolokazi"/>
    <m/>
    <m/>
    <x v="0"/>
    <x v="2"/>
    <x v="0"/>
    <x v="1"/>
    <m/>
    <s v="R1000 - R2500"/>
    <m/>
    <s v="Ewe - Ngaphezulu kweminyaka emibini eyadlulayo"/>
    <s v="ec Philani NU 1 Clinic"/>
    <m/>
    <m/>
    <s v="Hayi"/>
    <m/>
    <m/>
    <m/>
    <s v="Ewe"/>
    <m/>
    <s v="Ewe, ngaphezu konyaka odlulileyo"/>
    <m/>
    <s v="Ewe"/>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Un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Checked"/>
    <s v="Unchecked"/>
    <s v="Meningitis "/>
    <m/>
    <s v="Ewe"/>
    <m/>
    <s v="Hayi"/>
    <m/>
    <s v="Hayi"/>
    <n v="4"/>
    <s v="Male/ Indoda"/>
    <n v="16"/>
    <s v="Female/ Ibhinqa"/>
    <n v="12"/>
    <s v="Male/ Indoda"/>
    <n v="4"/>
    <s v="Female/ Ibhinqa"/>
    <n v="51"/>
    <m/>
    <m/>
    <m/>
    <m/>
    <m/>
    <m/>
    <m/>
    <m/>
    <m/>
    <m/>
    <m/>
    <m/>
    <m/>
    <m/>
    <m/>
    <m/>
    <m/>
    <m/>
    <m/>
    <m/>
    <m/>
    <m/>
    <s v="There are children between the age of 6 and 13 living in this HH"/>
    <m/>
    <s v="Amabanga aphezulu"/>
    <m/>
    <m/>
    <m/>
    <s v="Amabanga aphezulu"/>
    <m/>
    <m/>
    <m/>
    <s v="Ewe"/>
    <m/>
    <m/>
    <m/>
    <m/>
    <m/>
    <s v="Hayi"/>
    <m/>
    <m/>
    <m/>
    <s v="Umbhobho ukuya eyadini/iploti"/>
    <m/>
    <m/>
    <m/>
    <m/>
    <m/>
    <n v="5"/>
    <m/>
    <s v="Gungxulela kumbhobho wogutyulo"/>
    <m/>
    <s v="Umbane ovela kwii-mains"/>
    <m/>
    <m/>
    <m/>
    <s v="Endlini"/>
    <m/>
    <m/>
    <m/>
    <s v="Hayi"/>
    <m/>
    <s v="Ewe"/>
    <m/>
    <m/>
    <m/>
    <m/>
    <m/>
    <m/>
    <m/>
    <m/>
    <m/>
    <s v="Ewe"/>
    <s v="Ewe"/>
    <s v="Hayi"/>
    <s v="Hayi"/>
    <s v="Ewe"/>
    <s v="Hayi"/>
    <s v="Hayi"/>
    <s v="Ewe"/>
    <s v="Hayi"/>
    <m/>
    <m/>
    <m/>
    <m/>
    <m/>
    <m/>
    <m/>
    <s v="Hayi"/>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67"/>
    <m/>
    <m/>
    <d v="2022-06-23T00:00:00"/>
    <d v="1899-12-30T14:32:00"/>
    <s v="zimkhitha"/>
    <s v="English"/>
    <s v="No"/>
    <m/>
    <m/>
    <m/>
    <s v="Black"/>
    <m/>
    <m/>
    <m/>
    <s v="Yes"/>
    <m/>
    <m/>
    <m/>
    <m/>
    <m/>
    <s v="Single"/>
    <m/>
    <m/>
    <m/>
    <x v="2"/>
    <x v="0"/>
    <x v="2"/>
    <x v="0"/>
    <s v="R1000 - R2500"/>
    <m/>
    <s v="Yes, more than 2 years ago"/>
    <m/>
    <s v="ec Philani NU 1 Clinic"/>
    <m/>
    <s v="Yes, more than 2 years ago"/>
    <m/>
    <s v="ec Philani NU 1 Clinic"/>
    <m/>
    <s v="I don't know"/>
    <m/>
    <s v="Yes, more than a year ago"/>
    <m/>
    <s v="No"/>
    <m/>
    <s v="I don't know"/>
    <m/>
    <s v="Unchecked"/>
    <s v="Unchecked"/>
    <s v="Unchecked"/>
    <s v="Checked"/>
    <s v="Checked"/>
    <s v="Un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Checked"/>
    <s v="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30"/>
    <m/>
    <m/>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Yes"/>
    <m/>
    <s v="Yes"/>
    <m/>
    <s v="No"/>
    <s v="No"/>
    <s v="No"/>
    <s v="No"/>
    <s v="No"/>
    <s v="No"/>
    <s v="No"/>
    <s v="No"/>
    <s v="No"/>
    <m/>
    <m/>
    <m/>
    <m/>
    <m/>
    <m/>
    <m/>
    <m/>
    <m/>
    <s v="No"/>
    <s v="Yes"/>
    <s v="No"/>
    <s v="No"/>
    <s v="No"/>
    <s v="No"/>
    <s v="No"/>
    <m/>
    <m/>
    <m/>
    <m/>
    <m/>
    <m/>
    <m/>
    <s v="Carpe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68"/>
    <m/>
    <m/>
    <d v="2022-06-23T00:00:00"/>
    <d v="1899-12-30T14:46:00"/>
    <s v="siziphiwe"/>
    <s v="English"/>
    <s v="No"/>
    <m/>
    <m/>
    <m/>
    <s v="Black"/>
    <m/>
    <m/>
    <m/>
    <s v="Yes"/>
    <m/>
    <m/>
    <m/>
    <m/>
    <m/>
    <s v="Married / civil union"/>
    <m/>
    <s v="Yes"/>
    <m/>
    <x v="1"/>
    <x v="0"/>
    <x v="1"/>
    <x v="0"/>
    <s v="More than R 20 000"/>
    <m/>
    <s v="Never"/>
    <m/>
    <m/>
    <m/>
    <s v="Yes, more than 2 years ago"/>
    <m/>
    <s v="Other"/>
    <s v="Private family doctor"/>
    <s v="No"/>
    <m/>
    <s v="Yes, less than 6 months ago"/>
    <m/>
    <s v="No"/>
    <m/>
    <s v="Yes"/>
    <m/>
    <s v="Unchecked"/>
    <s v="Checked"/>
    <s v="Unchecked"/>
    <s v="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Checked"/>
    <s v="Checked"/>
    <s v="Checked"/>
    <s v="Checked"/>
    <s v="Unchecked"/>
    <s v="Unchecked"/>
    <s v="Unchecked"/>
    <s v="Unchecked"/>
    <s v="Unchecked"/>
    <s v="Unchecked"/>
    <s v="Unchecked"/>
    <s v="Unchecked"/>
    <s v="Unchecked"/>
    <s v="Unchecked"/>
    <s v="Unchecked"/>
    <s v="Unchecked"/>
    <m/>
    <m/>
    <s v="Yes"/>
    <m/>
    <s v="Yes"/>
    <m/>
    <s v="Unchecked"/>
    <s v="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No"/>
    <m/>
    <s v="No"/>
    <m/>
    <n v="1"/>
    <s v="Female/ Ibhinqa"/>
    <n v="39"/>
    <m/>
    <m/>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mains"/>
    <m/>
    <m/>
    <m/>
    <s v="In the house"/>
    <m/>
    <m/>
    <m/>
    <s v="Yes"/>
    <m/>
    <s v="Yes"/>
    <m/>
    <s v="Yes"/>
    <s v="Yes"/>
    <s v="No"/>
    <s v="Yes"/>
    <s v="Yes"/>
    <s v="Yes"/>
    <s v="Yes"/>
    <s v="Yes"/>
    <s v="Yes"/>
    <m/>
    <m/>
    <m/>
    <m/>
    <m/>
    <m/>
    <m/>
    <m/>
    <m/>
    <s v="Yes"/>
    <s v="Yes"/>
    <s v="Yes"/>
    <s v="No"/>
    <s v="No"/>
    <s v="Yes"/>
    <s v="No"/>
    <m/>
    <m/>
    <m/>
    <m/>
    <m/>
    <m/>
    <m/>
    <s v="Ceramic tiles"/>
    <m/>
    <m/>
    <m/>
    <s v="Tiles"/>
    <m/>
    <m/>
    <m/>
    <s v="Respondent/Participant and Spouse/partner jointly"/>
    <m/>
    <s v="Respondent/Participant and Spouse/partner jointly"/>
    <m/>
    <s v="Respondent/Participant and Spouse/partner jointly"/>
    <m/>
    <s v="Yes"/>
    <m/>
    <s v="Proceed"/>
    <m/>
    <s v="Yes"/>
    <m/>
    <s v="A lot"/>
    <s v="Somewhat"/>
    <s v="A lot"/>
    <m/>
    <m/>
    <m/>
    <s v="Checked"/>
    <s v="Checked"/>
    <s v="Unchecked"/>
    <s v="Checked"/>
    <s v="Checked"/>
    <s v="Checked"/>
    <s v="Unchecked"/>
    <s v="Unchecked"/>
    <s v="Unchecked"/>
    <s v="Unchecked"/>
    <s v="Unchecked"/>
    <s v="Unchecked"/>
    <s v="France"/>
    <m/>
    <s v="Research Assistant please click here"/>
    <m/>
    <s v="Unverified"/>
  </r>
  <r>
    <n v="169"/>
    <m/>
    <m/>
    <d v="2022-06-23T00:00:00"/>
    <d v="1899-12-30T14:47:00"/>
    <s v="zukisani"/>
    <s v="isiXhosa"/>
    <m/>
    <s v="Hayi"/>
    <m/>
    <m/>
    <m/>
    <m/>
    <s v="Mnyama"/>
    <m/>
    <m/>
    <m/>
    <m/>
    <s v="Ewe"/>
    <m/>
    <m/>
    <m/>
    <s v="Awutshatanga"/>
    <m/>
    <m/>
    <x v="0"/>
    <x v="2"/>
    <x v="0"/>
    <x v="1"/>
    <m/>
    <s v="R1000 - R2500"/>
    <m/>
    <s v="Zange"/>
    <m/>
    <m/>
    <m/>
    <s v="Hayi"/>
    <m/>
    <m/>
    <m/>
    <s v="Hayi"/>
    <m/>
    <s v="Ewe, ngaphantsi kweenyanga ezi-6 ezidlulileyo"/>
    <m/>
    <s v="Hayi"/>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Checked"/>
    <s v="Unchecked"/>
    <s v="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46"/>
    <s v="Female/ Ibhinqa"/>
    <n v="22"/>
    <s v="Male/ Indoda"/>
    <n v="6"/>
    <m/>
    <m/>
    <m/>
    <m/>
    <m/>
    <m/>
    <m/>
    <m/>
    <m/>
    <m/>
    <m/>
    <m/>
    <m/>
    <m/>
    <m/>
    <m/>
    <m/>
    <m/>
    <m/>
    <m/>
    <m/>
    <m/>
    <m/>
    <m/>
    <s v="There are children between the age of 6 and 13 living in this HH"/>
    <m/>
    <s v="Amabanga aphantsi"/>
    <m/>
    <s v="Ibanga lokuqala"/>
    <m/>
    <s v="Imfundo enomsila"/>
    <m/>
    <m/>
    <m/>
    <s v="Ewe"/>
    <m/>
    <m/>
    <m/>
    <m/>
    <m/>
    <s v="Hayi"/>
    <m/>
    <m/>
    <m/>
    <s v="Umbhobho ukuya eyadini/iploti"/>
    <m/>
    <m/>
    <m/>
    <m/>
    <m/>
    <n v="84"/>
    <m/>
    <s v="Gungxulela kumbhobho wogutyulo"/>
    <m/>
    <s v="Umbane ovela kwii-mains"/>
    <m/>
    <m/>
    <m/>
    <s v="Endlini"/>
    <m/>
    <m/>
    <m/>
    <s v="Ewe"/>
    <m/>
    <s v="Ewe"/>
    <m/>
    <m/>
    <m/>
    <m/>
    <m/>
    <m/>
    <m/>
    <m/>
    <m/>
    <s v="Hayi"/>
    <s v="Ewe"/>
    <s v="Hayi"/>
    <s v="Hayi"/>
    <s v="Ewe"/>
    <s v="Hayi"/>
    <s v="Ewe"/>
    <s v="Ewe"/>
    <s v="Ewe"/>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71"/>
    <m/>
    <m/>
    <d v="2022-06-23T00:00:00"/>
    <d v="1899-12-30T15:10:00"/>
    <s v="ntombizodwa"/>
    <s v="isiXhosa"/>
    <m/>
    <s v="Hayi"/>
    <m/>
    <m/>
    <m/>
    <m/>
    <s v="Mnyama"/>
    <m/>
    <m/>
    <m/>
    <m/>
    <s v="Ewe"/>
    <m/>
    <m/>
    <m/>
    <s v="Awutshatanga"/>
    <m/>
    <m/>
    <x v="0"/>
    <x v="2"/>
    <x v="0"/>
    <x v="1"/>
    <m/>
    <s v="Ngaphantsi kwe-R1000"/>
    <m/>
    <s v="Zange"/>
    <m/>
    <m/>
    <m/>
    <s v="Hayi"/>
    <m/>
    <m/>
    <m/>
    <s v="Hayi"/>
    <m/>
    <s v="Ewe, ngaphantsi kweenyanga ezi-6 ezidlulileyo"/>
    <m/>
    <s v="Hayi"/>
    <m/>
    <s v="Ewe"/>
    <s v="Unchecked"/>
    <s v="Unchecked"/>
    <s v="Unchecked"/>
    <s v="Unchecked"/>
    <s v="Unchecked"/>
    <s v="Unchecked"/>
    <s v="Unchecked"/>
    <s v="Unchecked"/>
    <s v="Unchecked"/>
    <s v="Unchecked"/>
    <s v="Checked"/>
    <s v="Unchecked"/>
    <s v="Unchecked"/>
    <s v="Unchecked"/>
    <s v="Checked"/>
    <s v="Un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Checked"/>
    <s v="Unchecked"/>
    <s v="Checked"/>
    <s v="Checked"/>
    <s v="Un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Ewe"/>
    <n v="2"/>
    <s v="Female/ Ibhinqa"/>
    <n v="30"/>
    <s v="Male/ Indoda"/>
    <n v="22"/>
    <m/>
    <m/>
    <m/>
    <m/>
    <m/>
    <m/>
    <m/>
    <m/>
    <m/>
    <m/>
    <m/>
    <m/>
    <m/>
    <m/>
    <m/>
    <m/>
    <m/>
    <m/>
    <m/>
    <m/>
    <m/>
    <m/>
    <m/>
    <m/>
    <m/>
    <m/>
    <m/>
    <m/>
    <s v="Ndigqibe amabanga aphantsi"/>
    <m/>
    <m/>
    <m/>
    <s v="Amabanga aphezulu"/>
    <m/>
    <m/>
    <m/>
    <m/>
    <m/>
    <m/>
    <m/>
    <m/>
    <m/>
    <s v="Hayi"/>
    <m/>
    <m/>
    <m/>
    <s v="Ifakwe ngombhobho kwindawo yokuhlala/indlu"/>
    <m/>
    <m/>
    <m/>
    <m/>
    <m/>
    <n v="15"/>
    <m/>
    <s v="Ndlu yangasese engagungxulwayo"/>
    <m/>
    <s v="Umbane osuka komnye umthombo"/>
    <m/>
    <m/>
    <m/>
    <s v="Endlini"/>
    <m/>
    <m/>
    <m/>
    <s v="Hayi"/>
    <m/>
    <s v="Hayi"/>
    <m/>
    <m/>
    <m/>
    <m/>
    <m/>
    <m/>
    <m/>
    <m/>
    <m/>
    <s v="Hayi"/>
    <s v="Ewe"/>
    <s v="Hayi"/>
    <s v="Hayi"/>
    <s v="Hayi"/>
    <s v="Hayi"/>
    <s v="Hayi"/>
    <s v="Hayi"/>
    <s v="Hayi"/>
    <m/>
    <m/>
    <m/>
    <m/>
    <m/>
    <m/>
    <m/>
    <s v="Ewe"/>
    <s v="Ewe"/>
    <s v="Hayi"/>
    <s v="Hayi"/>
    <s v="Hayi"/>
    <s v="Hayi"/>
    <s v="Hayi"/>
    <m/>
    <s v="Ikhaphethi"/>
    <m/>
    <m/>
    <m/>
    <s v="intsimbi / iZinc"/>
    <m/>
    <m/>
    <m/>
    <s v="uMphenduli / uMthathi-nxaxheba"/>
    <m/>
    <s v="uMphenduli / uMthathi-nxaxheba"/>
    <m/>
    <s v="uMphenduli / uMthathi-nxaxheba"/>
    <m/>
    <s v="Ewe"/>
    <m/>
    <s v="Qhubeka"/>
    <m/>
    <s v="Ewe"/>
    <m/>
    <m/>
    <m/>
    <s v="Ngandlel' ithile"/>
    <s v="Kakhulu"/>
    <s v="Kakhulu"/>
    <s v="Unchecked"/>
    <s v="Unchecked"/>
    <s v="Unchecked"/>
    <s v="Unchecked"/>
    <s v="Unchecked"/>
    <s v="Unchecked"/>
    <s v="Checked"/>
    <s v="Checked"/>
    <s v="Unchecked"/>
    <s v="Checked"/>
    <s v="Checked"/>
    <s v="Unchecked"/>
    <m/>
    <s v="United States of America"/>
    <m/>
    <s v="Mncedisi wophando nceda ucofe apha"/>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74"/>
    <m/>
    <m/>
    <d v="2022-06-28T00:00:00"/>
    <d v="1899-12-30T13:22:00"/>
    <s v="nosibusiso"/>
    <s v="isiXhosa"/>
    <m/>
    <s v="Hayi"/>
    <m/>
    <m/>
    <m/>
    <m/>
    <s v="Mnyama"/>
    <m/>
    <m/>
    <m/>
    <m/>
    <s v="Ewe"/>
    <m/>
    <m/>
    <m/>
    <s v="Umhlolo/Umhlolokazi"/>
    <m/>
    <m/>
    <x v="0"/>
    <x v="3"/>
    <x v="0"/>
    <x v="1"/>
    <m/>
    <s v="R1000 - R2500"/>
    <m/>
    <s v="Zange"/>
    <m/>
    <m/>
    <m/>
    <s v="Hayi"/>
    <m/>
    <m/>
    <m/>
    <s v="Ewe"/>
    <m/>
    <s v="Ewe, ngaphantsi kweenyanga ezi-6 ezidlulileyo"/>
    <m/>
    <s v="Ewe"/>
    <m/>
    <s v="Ewe"/>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Checked"/>
    <s v="Checked"/>
    <s v="Checked"/>
    <s v="Checked"/>
    <s v="Unchecked"/>
    <s v="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Checked"/>
    <s v="Unchecked"/>
    <s v="Unchecked"/>
    <s v="Unchecked"/>
    <s v="Unchecked"/>
    <m/>
    <m/>
    <s v="Ewe"/>
    <m/>
    <s v="Hayi"/>
    <m/>
    <s v="Hayi"/>
    <n v="3"/>
    <s v="Male/ Indoda"/>
    <n v="23"/>
    <s v="Female/ Ibhinqa"/>
    <n v="28"/>
    <s v="Male/ Indoda"/>
    <n v="18"/>
    <m/>
    <m/>
    <m/>
    <m/>
    <m/>
    <m/>
    <m/>
    <m/>
    <m/>
    <m/>
    <m/>
    <m/>
    <m/>
    <m/>
    <m/>
    <m/>
    <m/>
    <m/>
    <m/>
    <m/>
    <m/>
    <m/>
    <m/>
    <m/>
    <s v="There are NO children between the age of 6 and 13 living in this HH"/>
    <m/>
    <s v="Imfundo enomsila"/>
    <m/>
    <m/>
    <m/>
    <s v="Imfundo enomsila"/>
    <m/>
    <m/>
    <m/>
    <m/>
    <m/>
    <m/>
    <m/>
    <m/>
    <m/>
    <s v="Hayi"/>
    <m/>
    <m/>
    <m/>
    <s v="Ifakwe ngombhobho kwindawo yokuhlala/indlu"/>
    <m/>
    <m/>
    <m/>
    <m/>
    <m/>
    <n v="1"/>
    <m/>
    <s v="Gungxulela kumbhobho wogutyulo"/>
    <m/>
    <s v="Irhasi"/>
    <m/>
    <m/>
    <m/>
    <s v="Endlini"/>
    <m/>
    <m/>
    <m/>
    <s v="Ewe"/>
    <m/>
    <s v="Ewe"/>
    <m/>
    <m/>
    <m/>
    <m/>
    <m/>
    <m/>
    <m/>
    <m/>
    <m/>
    <s v="Ewe"/>
    <s v="Ewe"/>
    <s v="Hayi"/>
    <s v="Hayi"/>
    <s v="Ewe"/>
    <s v="Ewe"/>
    <s v="Ewe"/>
    <s v="Ewe"/>
    <s v="Ewe"/>
    <m/>
    <m/>
    <m/>
    <m/>
    <m/>
    <m/>
    <m/>
    <s v="Hayi"/>
    <s v="Ewe"/>
    <s v="Hayi"/>
    <s v="Hayi"/>
    <s v="Hayi"/>
    <s v="Ewe"/>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75"/>
    <m/>
    <m/>
    <d v="2022-06-23T00:00:00"/>
    <d v="1899-12-30T15:24:00"/>
    <s v="nosibusiso"/>
    <s v="isiXhosa"/>
    <m/>
    <s v="Hayi"/>
    <m/>
    <m/>
    <m/>
    <m/>
    <s v="Mnyama"/>
    <m/>
    <m/>
    <m/>
    <m/>
    <s v="Ewe"/>
    <m/>
    <m/>
    <m/>
    <s v="Awutshatanga"/>
    <m/>
    <m/>
    <x v="0"/>
    <x v="1"/>
    <x v="0"/>
    <x v="4"/>
    <m/>
    <s v="Ngaphantsi kwe-R1000"/>
    <m/>
    <s v="Zange"/>
    <m/>
    <m/>
    <m/>
    <s v="Hayi"/>
    <m/>
    <m/>
    <m/>
    <s v="Ewe"/>
    <m/>
    <s v="Ewe, kulo nyaka uphelileyo, kodwa ngaphezu kweenyanga ezi-6 ezidlulileyo"/>
    <m/>
    <s v="Hayi"/>
    <m/>
    <s v="Ewe"/>
    <s v="Unchecked"/>
    <s v="Unchecked"/>
    <s v="Unchecked"/>
    <s v="Unchecked"/>
    <s v="Unchecked"/>
    <s v="Unchecked"/>
    <s v="Unchecked"/>
    <s v="Unchecked"/>
    <s v="Unchecked"/>
    <s v="Unchecked"/>
    <s v="Unchecked"/>
    <s v="Unchecked"/>
    <s v="Unchecked"/>
    <s v="Checked"/>
    <s v="Unchecked"/>
    <s v="Checked"/>
    <s v="Checked"/>
    <s v="Unchecked"/>
    <m/>
    <m/>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Unchecked"/>
    <s v="Unchecked"/>
    <s v="Unchecked"/>
    <s v="Checked"/>
    <s v="Checked"/>
    <s v="Checked"/>
    <s v="Unchecked"/>
    <s v="Unchecked"/>
    <s v="Checked"/>
    <s v="Checked"/>
    <s v="Unchecked"/>
    <s v="Unchecked"/>
    <m/>
    <m/>
    <m/>
    <s v="Ewe"/>
    <m/>
    <s v="Ewe"/>
    <s v="Unchecked"/>
    <s v="Unchecked"/>
    <s v="Unchecked"/>
    <s v="Unchecked"/>
    <s v="Unchecked"/>
    <s v="Unchecked"/>
    <s v="Unchecked"/>
    <s v="Unchecked"/>
    <s v="Unchecked"/>
    <s v="Unchecked"/>
    <s v="Unchecked"/>
    <m/>
    <s v="Unchecked"/>
    <s v="Unchecked"/>
    <s v="Unchecked"/>
    <s v="Unchecked"/>
    <s v="Checked"/>
    <s v="Unchecked"/>
    <s v="Unchecked"/>
    <s v="Unchecked"/>
    <s v="Unchecked"/>
    <s v="Unchecked"/>
    <s v="Unchecked"/>
    <m/>
    <m/>
    <s v="Hayi"/>
    <m/>
    <s v="Hayi"/>
    <m/>
    <s v="Hayi"/>
    <n v="3"/>
    <s v="Female/ Ibhinqa"/>
    <n v="9"/>
    <s v="Female/ Ibhinqa"/>
    <n v="13"/>
    <s v="Male/ Indoda"/>
    <n v="42"/>
    <m/>
    <m/>
    <m/>
    <m/>
    <m/>
    <m/>
    <m/>
    <m/>
    <m/>
    <m/>
    <m/>
    <m/>
    <m/>
    <m/>
    <m/>
    <m/>
    <m/>
    <m/>
    <m/>
    <m/>
    <m/>
    <m/>
    <m/>
    <m/>
    <s v="There are children between the age of 6 and 13 living in this HH"/>
    <m/>
    <s v="Imfundo enomsila"/>
    <m/>
    <m/>
    <m/>
    <s v="Amabanga aphezulu"/>
    <m/>
    <m/>
    <m/>
    <s v="Ewe"/>
    <m/>
    <m/>
    <m/>
    <m/>
    <m/>
    <s v="Hayi"/>
    <m/>
    <m/>
    <m/>
    <s v="Ifakwe ngombhobho kwindawo yokuhlala/indlu"/>
    <m/>
    <m/>
    <m/>
    <m/>
    <m/>
    <n v="1"/>
    <m/>
    <s v="Gungxulela kumbhobho wogutyulo"/>
    <m/>
    <s v="Umbane ovela kwii-mains"/>
    <m/>
    <m/>
    <m/>
    <s v="Endlini"/>
    <m/>
    <m/>
    <m/>
    <s v="Ewe"/>
    <m/>
    <s v="Ewe"/>
    <m/>
    <m/>
    <m/>
    <m/>
    <m/>
    <m/>
    <m/>
    <m/>
    <m/>
    <s v="Ewe"/>
    <s v="Ewe"/>
    <s v="Hayi"/>
    <s v="Ewe"/>
    <s v="Ewe"/>
    <s v="Hayi"/>
    <s v="Ewe"/>
    <s v="Ewe"/>
    <s v="Ewe"/>
    <m/>
    <m/>
    <m/>
    <m/>
    <m/>
    <m/>
    <m/>
    <s v="Ewe"/>
    <s v="Ewe"/>
    <s v="Hayi"/>
    <s v="Hayi"/>
    <s v="Hayi"/>
    <s v="Hayi"/>
    <s v="Hayi"/>
    <m/>
    <s v="Iithayile zeCeramic"/>
    <m/>
    <m/>
    <m/>
    <s v="Asbestos"/>
    <m/>
    <m/>
    <m/>
    <s v="uMphenduli / uMthathi-nxaxheba"/>
    <m/>
    <s v="uMphenduli / uMthathi-nxaxheba"/>
    <m/>
    <s v="uMphenduli / uMthathi-nxaxheba"/>
    <m/>
    <s v="Ewe"/>
    <m/>
    <s v="Qhubeka"/>
    <m/>
    <s v="Ewe"/>
    <m/>
    <m/>
    <m/>
    <s v="Ngandlel' ithile"/>
    <s v="Kakhulu"/>
    <s v="Kakhulu"/>
    <s v="Unchecked"/>
    <s v="Unchecked"/>
    <s v="Unchecked"/>
    <s v="Unchecked"/>
    <s v="Unchecked"/>
    <s v="Unchecked"/>
    <s v="Unchecked"/>
    <s v="Checked"/>
    <s v="Unchecked"/>
    <s v="Unchecked"/>
    <s v="Unchecked"/>
    <s v="Unchecked"/>
    <m/>
    <s v="Other"/>
    <m/>
    <s v="Mncedisi wophando nceda ucofe apha"/>
    <s v="Unverified"/>
  </r>
  <r>
    <n v="176"/>
    <m/>
    <m/>
    <d v="2022-06-28T00:00:00"/>
    <d v="1899-12-30T11:12:00"/>
    <s v="zimkhitha"/>
    <s v="English"/>
    <s v="No"/>
    <m/>
    <m/>
    <m/>
    <s v="Black"/>
    <m/>
    <m/>
    <m/>
    <s v="Yes"/>
    <m/>
    <m/>
    <m/>
    <m/>
    <m/>
    <s v="Single"/>
    <m/>
    <m/>
    <m/>
    <x v="3"/>
    <x v="0"/>
    <x v="2"/>
    <x v="0"/>
    <s v="Under R1000"/>
    <m/>
    <s v="Never"/>
    <m/>
    <m/>
    <m/>
    <s v="Never"/>
    <m/>
    <m/>
    <m/>
    <s v="I don't know"/>
    <m/>
    <s v="Yes, in the last year, but more than 6 months ago"/>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Yes"/>
    <m/>
    <s v="Yes"/>
    <m/>
    <s v="Yes"/>
    <s v="Yes"/>
    <s v="No"/>
    <s v="No"/>
    <s v="Yes"/>
    <s v="No"/>
    <s v="No"/>
    <s v="No"/>
    <s v="No"/>
    <m/>
    <m/>
    <m/>
    <m/>
    <m/>
    <m/>
    <m/>
    <m/>
    <m/>
    <s v="Yes"/>
    <s v="Yes"/>
    <s v="No"/>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78"/>
    <m/>
    <m/>
    <d v="2022-06-23T00:00:00"/>
    <d v="1899-12-30T15:34:00"/>
    <s v="likhona"/>
    <s v="isiXhosa"/>
    <m/>
    <s v="Hayi"/>
    <m/>
    <m/>
    <m/>
    <m/>
    <s v="Mnyama"/>
    <m/>
    <m/>
    <m/>
    <m/>
    <s v="Ewe"/>
    <m/>
    <m/>
    <m/>
    <s v="Awutshatanga"/>
    <m/>
    <m/>
    <x v="0"/>
    <x v="2"/>
    <x v="0"/>
    <x v="1"/>
    <m/>
    <s v="R1000 - R2500"/>
    <m/>
    <s v="Zange"/>
    <m/>
    <m/>
    <m/>
    <s v="Hayi"/>
    <m/>
    <m/>
    <m/>
    <s v="Hayi"/>
    <m/>
    <s v="Ewe, ngaphezu konyaka odlulileyo"/>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8"/>
    <m/>
    <m/>
    <m/>
    <m/>
    <m/>
    <m/>
    <m/>
    <m/>
    <m/>
    <m/>
    <m/>
    <m/>
    <m/>
    <m/>
    <m/>
    <m/>
    <m/>
    <m/>
    <m/>
    <m/>
    <m/>
    <m/>
    <m/>
    <m/>
    <m/>
    <m/>
    <m/>
    <m/>
    <s v="There are children between the age of 6 and 13 living in this HH"/>
    <m/>
    <s v="Amabanga aphezulu"/>
    <m/>
    <m/>
    <m/>
    <s v="Amabanga aphezulu"/>
    <m/>
    <m/>
    <m/>
    <s v="Ewe"/>
    <m/>
    <m/>
    <m/>
    <m/>
    <m/>
    <s v="Hayi"/>
    <m/>
    <m/>
    <m/>
    <s v="Umbhobho ukuya kummelwane"/>
    <m/>
    <m/>
    <m/>
    <m/>
    <m/>
    <n v="5"/>
    <m/>
    <s v="Endle / ityholo / intsimi"/>
    <m/>
    <s v="IParafini"/>
    <m/>
    <m/>
    <m/>
    <s v="Endlini"/>
    <m/>
    <m/>
    <m/>
    <s v="Hayi"/>
    <m/>
    <s v="Hayi"/>
    <m/>
    <m/>
    <m/>
    <m/>
    <m/>
    <m/>
    <m/>
    <m/>
    <m/>
    <s v="Ewe"/>
    <s v="Ewe"/>
    <s v="Hayi"/>
    <s v="Hayi"/>
    <s v="Hayi"/>
    <s v="Hayi"/>
    <s v="Hayi"/>
    <s v="Ewe"/>
    <s v="Hayi"/>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79"/>
    <m/>
    <m/>
    <d v="2022-06-23T00:00:00"/>
    <d v="1899-12-30T15:32:00"/>
    <s v="zukisani"/>
    <s v="isiXhosa"/>
    <m/>
    <s v="Hayi"/>
    <m/>
    <m/>
    <m/>
    <m/>
    <s v="Mnyama"/>
    <m/>
    <m/>
    <m/>
    <m/>
    <s v="Ewe"/>
    <m/>
    <m/>
    <m/>
    <s v="Awutshatanga"/>
    <m/>
    <m/>
    <x v="0"/>
    <x v="3"/>
    <x v="0"/>
    <x v="2"/>
    <m/>
    <s v="R2501 - R5000"/>
    <m/>
    <s v="Zange"/>
    <m/>
    <m/>
    <m/>
    <s v="Hayi"/>
    <m/>
    <m/>
    <m/>
    <s v="Ewe"/>
    <m/>
    <s v="Ewe, ngaphantsi kweenyanga ezi-6 ezidlulileyo"/>
    <m/>
    <s v="Ewe"/>
    <m/>
    <s v="Ewe"/>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6"/>
    <s v="Male/ Indoda"/>
    <n v="54"/>
    <s v="Female/ Ibhinqa"/>
    <n v="33"/>
    <s v="Female/ Ibhinqa"/>
    <n v="30"/>
    <s v="Male/ Indoda"/>
    <n v="14"/>
    <s v="Female/ Ibhinqa"/>
    <n v="9"/>
    <s v="Male/ Indoda"/>
    <n v="8"/>
    <m/>
    <m/>
    <m/>
    <m/>
    <m/>
    <m/>
    <m/>
    <m/>
    <m/>
    <m/>
    <m/>
    <m/>
    <m/>
    <m/>
    <m/>
    <m/>
    <m/>
    <m/>
    <s v="There are NO children between the age of 6 and 13 living in this HH"/>
    <m/>
    <s v="Imfundo enomsila"/>
    <m/>
    <m/>
    <m/>
    <s v="Imfundo enomsila"/>
    <m/>
    <m/>
    <m/>
    <m/>
    <m/>
    <m/>
    <m/>
    <m/>
    <m/>
    <s v="Hayi"/>
    <m/>
    <m/>
    <m/>
    <s v="Ifakwe ngombhobho kwindawo yokuhlala/indlu"/>
    <m/>
    <m/>
    <m/>
    <m/>
    <m/>
    <n v="102"/>
    <m/>
    <s v="Gungxulela kumbhobho wogutyulo"/>
    <m/>
    <s v="Umbane ovela kwii-mains"/>
    <m/>
    <m/>
    <m/>
    <s v="Endlini"/>
    <m/>
    <m/>
    <m/>
    <s v="Ewe"/>
    <m/>
    <s v="Ewe"/>
    <m/>
    <m/>
    <m/>
    <m/>
    <m/>
    <m/>
    <m/>
    <m/>
    <m/>
    <s v="Ewe"/>
    <s v="Ewe"/>
    <s v="Ewe"/>
    <s v="Ewe"/>
    <s v="Ewe"/>
    <s v="Ewe"/>
    <s v="Ewe"/>
    <s v="Ewe"/>
    <s v="Ewe"/>
    <m/>
    <m/>
    <m/>
    <m/>
    <m/>
    <m/>
    <m/>
    <s v="Ewe"/>
    <s v="Ewe"/>
    <s v="Hayi"/>
    <s v="Ewe"/>
    <s v="Hayi"/>
    <s v="Ewe"/>
    <s v="Hayi"/>
    <m/>
    <s v="Isamente"/>
    <m/>
    <m/>
    <m/>
    <s v="intsimbi / iZinc"/>
    <m/>
    <m/>
    <m/>
    <s v="Umphenduli / uMthathi-nxaxheba kunye noMlingane / iqabane ngokudibeneyo"/>
    <m/>
    <s v="Umphenduli / uMthathi-nxaxheba kunye noMlingane / iqabane ngokudibeneyo"/>
    <m/>
    <s v="Umphenduli / uMthathi-nxaxheba kunye noMlingane / iqabane ngokudibeneyo"/>
    <m/>
    <s v="Ewe"/>
    <m/>
    <s v="Qhubeka"/>
    <m/>
    <s v="Ewe"/>
    <m/>
    <m/>
    <m/>
    <s v="Akunjalo kwaphela"/>
    <s v="Kakhulu"/>
    <s v="Kakhulu"/>
    <s v="Unchecked"/>
    <s v="Unchecked"/>
    <s v="Unchecked"/>
    <s v="Unchecked"/>
    <s v="Unchecked"/>
    <s v="Unchecked"/>
    <s v="Checked"/>
    <s v="Checked"/>
    <s v="Checked"/>
    <s v="Checked"/>
    <s v="Checked"/>
    <s v="Unchecked"/>
    <m/>
    <s v="Botswana"/>
    <m/>
    <s v="Mncedisi wophando nceda ucofe apha"/>
    <s v="Unverified"/>
  </r>
  <r>
    <n v="180"/>
    <m/>
    <m/>
    <d v="2022-06-23T00:00:00"/>
    <d v="1899-12-30T15:34:00"/>
    <s v="zimkhitha"/>
    <s v="English"/>
    <s v="No"/>
    <m/>
    <m/>
    <m/>
    <s v="Black"/>
    <m/>
    <m/>
    <m/>
    <s v="Yes"/>
    <m/>
    <m/>
    <m/>
    <m/>
    <m/>
    <s v="Single"/>
    <m/>
    <m/>
    <m/>
    <x v="2"/>
    <x v="0"/>
    <x v="3"/>
    <x v="0"/>
    <s v="R1000 - R2500"/>
    <m/>
    <s v="Never"/>
    <m/>
    <m/>
    <m/>
    <s v="Never"/>
    <m/>
    <m/>
    <m/>
    <s v="I don't know"/>
    <m/>
    <s v="Yes, in the last year, but more than 6 months ago"/>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16"/>
    <m/>
    <m/>
    <m/>
    <m/>
    <m/>
    <m/>
    <m/>
    <m/>
    <m/>
    <m/>
    <m/>
    <m/>
    <m/>
    <m/>
    <m/>
    <m/>
    <m/>
    <m/>
    <m/>
    <m/>
    <m/>
    <m/>
    <m/>
    <m/>
    <m/>
    <m/>
    <m/>
    <m/>
    <s v="There are NO children between the age of 6 and 13 living in this HH"/>
    <s v="Some secondary"/>
    <m/>
    <m/>
    <m/>
    <s v="Some secondary"/>
    <m/>
    <m/>
    <m/>
    <m/>
    <m/>
    <m/>
    <m/>
    <m/>
    <m/>
    <s v="No"/>
    <m/>
    <m/>
    <m/>
    <s v="Piped into dwelling/house"/>
    <m/>
    <m/>
    <m/>
    <m/>
    <m/>
    <n v="1"/>
    <m/>
    <s v="Flush to piped sewer system"/>
    <m/>
    <s v="Electricity from mains"/>
    <m/>
    <m/>
    <m/>
    <s v="In the house"/>
    <m/>
    <m/>
    <m/>
    <s v="Yes"/>
    <m/>
    <s v="Yes"/>
    <m/>
    <s v="Yes"/>
    <s v="Yes"/>
    <s v="No"/>
    <s v="No"/>
    <s v="No"/>
    <s v="No"/>
    <s v="Yes"/>
    <s v="Yes"/>
    <s v="Yes"/>
    <m/>
    <m/>
    <m/>
    <m/>
    <m/>
    <m/>
    <m/>
    <m/>
    <m/>
    <s v="No"/>
    <s v="No"/>
    <s v="No"/>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82"/>
    <m/>
    <m/>
    <d v="2022-06-23T00:00:00"/>
    <d v="1899-12-30T15:43:00"/>
    <s v="siziphiwe"/>
    <s v="English"/>
    <s v="No"/>
    <m/>
    <m/>
    <m/>
    <s v="Black"/>
    <m/>
    <m/>
    <m/>
    <s v="Yes"/>
    <m/>
    <m/>
    <m/>
    <m/>
    <m/>
    <s v="Steady partner"/>
    <m/>
    <s v="Yes"/>
    <m/>
    <x v="1"/>
    <x v="0"/>
    <x v="1"/>
    <x v="0"/>
    <s v="R2501 - R5000"/>
    <m/>
    <s v="Never"/>
    <m/>
    <m/>
    <m/>
    <s v="Never"/>
    <m/>
    <m/>
    <m/>
    <s v="No"/>
    <m/>
    <s v="Yes, less than 6 months ago"/>
    <m/>
    <s v="No"/>
    <m/>
    <s v="No"/>
    <m/>
    <s v="Checked"/>
    <s v="Unchecked"/>
    <s v="Unchecked"/>
    <s v="Unchecked"/>
    <s v="Unchecked"/>
    <s v="Un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Unchecked"/>
    <s v="Checked"/>
    <s v="Checked"/>
    <s v="Checked"/>
    <s v="Checked"/>
    <s v="Un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44"/>
    <s v="Female/ Ibhinqa"/>
    <n v="14"/>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2"/>
    <m/>
    <s v="Flush to piped sewer system"/>
    <m/>
    <s v="Electricity from mains"/>
    <m/>
    <m/>
    <m/>
    <s v="In the house"/>
    <m/>
    <m/>
    <m/>
    <s v="Yes"/>
    <m/>
    <s v="Yes"/>
    <m/>
    <s v="Yes"/>
    <s v="Yes"/>
    <s v="No"/>
    <s v="Yes"/>
    <s v="Yes"/>
    <s v="No"/>
    <s v="Yes"/>
    <s v="Yes"/>
    <s v="Yes"/>
    <m/>
    <m/>
    <m/>
    <m/>
    <m/>
    <m/>
    <m/>
    <m/>
    <m/>
    <s v="Yes"/>
    <s v="Yes"/>
    <s v="No"/>
    <s v="No"/>
    <s v="No"/>
    <s v="No"/>
    <s v="No"/>
    <m/>
    <m/>
    <m/>
    <m/>
    <m/>
    <m/>
    <m/>
    <s v="Ceramic tiles"/>
    <m/>
    <m/>
    <m/>
    <s v="Other"/>
    <m/>
    <s v="Zinc"/>
    <m/>
    <s v="Spouse/partner"/>
    <m/>
    <s v="Spouse/partner"/>
    <m/>
    <s v="Respondent/Participant"/>
    <m/>
    <s v="Yes"/>
    <m/>
    <s v="Proceed"/>
    <m/>
    <s v="Yes"/>
    <m/>
    <s v="Not at all"/>
    <s v="Somewhat"/>
    <s v="A lot"/>
    <m/>
    <m/>
    <m/>
    <s v="Checked"/>
    <s v="Checked"/>
    <s v="Unchecked"/>
    <s v="Checked"/>
    <s v="Checked"/>
    <s v="Unchecked"/>
    <s v="Unchecked"/>
    <s v="Unchecked"/>
    <s v="Unchecked"/>
    <s v="Unchecked"/>
    <s v="Unchecked"/>
    <s v="Unchecked"/>
    <s v="France"/>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84"/>
    <m/>
    <m/>
    <d v="2022-06-28T00:00:00"/>
    <d v="1899-12-30T14:16:00"/>
    <s v="sinazo"/>
    <s v="English"/>
    <s v="No"/>
    <m/>
    <m/>
    <m/>
    <s v="Black"/>
    <m/>
    <m/>
    <m/>
    <s v="Yes"/>
    <m/>
    <m/>
    <m/>
    <m/>
    <m/>
    <s v="Single"/>
    <m/>
    <m/>
    <m/>
    <x v="2"/>
    <x v="0"/>
    <x v="1"/>
    <x v="0"/>
    <s v="Under R1000"/>
    <m/>
    <s v="Never"/>
    <m/>
    <m/>
    <m/>
    <s v="Never"/>
    <m/>
    <m/>
    <m/>
    <s v="No"/>
    <m/>
    <s v="Yes, less than 6 months ago"/>
    <m/>
    <s v="No"/>
    <m/>
    <s v="I don't know"/>
    <m/>
    <s v="Unchecked"/>
    <s v="Unchecked"/>
    <s v="Unchecked"/>
    <s v="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Checked"/>
    <s v="Checked"/>
    <s v="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iped into dwelling/house"/>
    <m/>
    <m/>
    <m/>
    <m/>
    <m/>
    <n v="1"/>
    <m/>
    <s v="Flush to piped sewer system"/>
    <m/>
    <s v="Electricity from mains"/>
    <m/>
    <m/>
    <m/>
    <s v="In the house"/>
    <m/>
    <m/>
    <m/>
    <s v="Yes"/>
    <m/>
    <s v="Yes"/>
    <m/>
    <s v="Yes"/>
    <s v="Yes"/>
    <s v="No"/>
    <s v="No"/>
    <s v="Yes"/>
    <s v="No"/>
    <s v="Yes"/>
    <s v="No"/>
    <s v="No"/>
    <m/>
    <m/>
    <m/>
    <m/>
    <m/>
    <m/>
    <m/>
    <m/>
    <m/>
    <s v="Yes"/>
    <s v="Yes"/>
    <s v="No"/>
    <s v="No"/>
    <s v="No"/>
    <s v="No"/>
    <s v="No"/>
    <m/>
    <m/>
    <m/>
    <m/>
    <m/>
    <m/>
    <m/>
    <s v="Carpe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85"/>
    <m/>
    <m/>
    <d v="2022-06-23T00:00:00"/>
    <d v="1899-12-30T16:12:00"/>
    <s v="onelam"/>
    <s v="English"/>
    <s v="No"/>
    <m/>
    <m/>
    <m/>
    <s v="Black"/>
    <m/>
    <m/>
    <m/>
    <s v="Yes"/>
    <m/>
    <m/>
    <m/>
    <m/>
    <m/>
    <s v="Single"/>
    <m/>
    <m/>
    <m/>
    <x v="3"/>
    <x v="0"/>
    <x v="2"/>
    <x v="0"/>
    <s v="R1000 - R2500"/>
    <m/>
    <s v="Never"/>
    <m/>
    <m/>
    <m/>
    <s v="Yes, more than 2 years ago"/>
    <m/>
    <s v="ec Philani NU 1 Clinic"/>
    <m/>
    <s v="No"/>
    <m/>
    <s v="Yes, less than 6 months ago"/>
    <m/>
    <s v="No"/>
    <m/>
    <s v="Yes"/>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Checked"/>
    <s v="Unchecked"/>
    <s v="Un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5"/>
    <s v="Male/ Indoda"/>
    <n v="49"/>
    <s v="Male/ Indoda"/>
    <n v="35"/>
    <s v="Female/ Ibhinqa"/>
    <n v="32"/>
    <s v="Male/ Indoda"/>
    <n v="9"/>
    <s v="Female/ Ibhinqa"/>
    <n v="5"/>
    <m/>
    <m/>
    <m/>
    <m/>
    <m/>
    <m/>
    <m/>
    <m/>
    <m/>
    <m/>
    <m/>
    <m/>
    <m/>
    <m/>
    <m/>
    <m/>
    <m/>
    <m/>
    <m/>
    <m/>
    <s v="There are children between the age of 6 and 13 living in this HH"/>
    <s v="Completed secondary"/>
    <m/>
    <m/>
    <m/>
    <s v="Tertiary or post-secondary certification"/>
    <m/>
    <m/>
    <m/>
    <s v="Yes"/>
    <m/>
    <m/>
    <m/>
    <m/>
    <m/>
    <s v="No"/>
    <m/>
    <m/>
    <m/>
    <s v="Piped into dwelling/house"/>
    <m/>
    <m/>
    <m/>
    <m/>
    <m/>
    <n v="72"/>
    <m/>
    <s v="Flush to piped sewer system"/>
    <m/>
    <s v="Electricity from mains"/>
    <m/>
    <m/>
    <m/>
    <s v="In the house"/>
    <m/>
    <m/>
    <m/>
    <s v="Yes"/>
    <m/>
    <s v="Yes"/>
    <m/>
    <s v="No"/>
    <s v="Yes"/>
    <s v="No"/>
    <s v="Yes"/>
    <s v="Yes"/>
    <s v="No"/>
    <s v="Yes"/>
    <s v="Yes"/>
    <s v="Yes"/>
    <m/>
    <m/>
    <m/>
    <m/>
    <m/>
    <m/>
    <m/>
    <m/>
    <m/>
    <s v="No"/>
    <s v="Yes"/>
    <s v="No"/>
    <s v="No"/>
    <s v="No"/>
    <s v="Yes"/>
    <s v="No"/>
    <m/>
    <m/>
    <m/>
    <m/>
    <m/>
    <m/>
    <m/>
    <s v="Ceramic tiles"/>
    <m/>
    <m/>
    <m/>
    <s v="Corrugated metal"/>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Other"/>
    <m/>
    <s v="Research Assistant please click here"/>
    <m/>
    <s v="Unverified"/>
  </r>
  <r>
    <n v="186"/>
    <m/>
    <m/>
    <d v="2022-06-30T00:00:00"/>
    <d v="1899-12-30T10:22:00"/>
    <s v="onelam"/>
    <s v="isiXhosa"/>
    <m/>
    <s v="Hayi"/>
    <m/>
    <m/>
    <m/>
    <m/>
    <s v="Mnyama"/>
    <m/>
    <m/>
    <m/>
    <m/>
    <s v="Ewe"/>
    <m/>
    <m/>
    <m/>
    <s v="Awutshatanga"/>
    <m/>
    <m/>
    <x v="0"/>
    <x v="2"/>
    <x v="0"/>
    <x v="1"/>
    <m/>
    <s v="R1000 - R2500"/>
    <m/>
    <s v="Ewe - ngaphantsi kweminyaka emibini eyadlulayo."/>
    <s v="ec Philani NU 1 Clinic"/>
    <m/>
    <m/>
    <s v="Ewe, ngaphezu kweminyaka emi-2 eyadlulayo"/>
    <s v="Other"/>
    <s v="Santa TB Hospital "/>
    <m/>
    <s v="Hayi"/>
    <m/>
    <s v="Ewe, ngaphantsi kweenyanga ezi-6 ezidlulileyo"/>
    <m/>
    <s v="Hayi"/>
    <m/>
    <s v="Andiyaz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mabanga aphezulu"/>
    <m/>
    <m/>
    <m/>
    <s v="Amabanga aphezulu"/>
    <m/>
    <m/>
    <m/>
    <m/>
    <m/>
    <m/>
    <m/>
    <m/>
    <m/>
    <s v="Hayi"/>
    <m/>
    <m/>
    <m/>
    <s v="Ifakwe ngombhobho kwindawo yokuhlala/indlu"/>
    <m/>
    <m/>
    <m/>
    <m/>
    <m/>
    <n v="23"/>
    <m/>
    <s v="Gungxulela kumbhobho wogutyulo"/>
    <m/>
    <s v="Umbane ovela kwii-mains"/>
    <m/>
    <m/>
    <m/>
    <s v="Endlini"/>
    <m/>
    <m/>
    <m/>
    <s v="Ewe"/>
    <m/>
    <s v="Ewe"/>
    <m/>
    <m/>
    <m/>
    <m/>
    <m/>
    <m/>
    <m/>
    <m/>
    <m/>
    <s v="Hayi"/>
    <s v="Hayi"/>
    <s v="Hayi"/>
    <s v="Hayi"/>
    <s v="Ewe"/>
    <s v="Hayi"/>
    <s v="Ewe"/>
    <s v="Ewe"/>
    <s v="Hayi"/>
    <m/>
    <m/>
    <m/>
    <m/>
    <m/>
    <m/>
    <m/>
    <s v="Hayi"/>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87"/>
    <m/>
    <m/>
    <d v="2022-06-28T00:00:00"/>
    <d v="1899-12-30T10:56:00"/>
    <s v="onelam"/>
    <s v="isiXhosa"/>
    <m/>
    <s v="Hayi"/>
    <m/>
    <m/>
    <m/>
    <m/>
    <s v="Mnyama"/>
    <m/>
    <m/>
    <m/>
    <m/>
    <s v="Ewe"/>
    <m/>
    <m/>
    <m/>
    <s v="Awutshatanga"/>
    <m/>
    <m/>
    <x v="0"/>
    <x v="2"/>
    <x v="0"/>
    <x v="1"/>
    <m/>
    <s v="R2501 - R5000"/>
    <m/>
    <s v="Ewe - ngaphantsi kweminyaka emibini eyadlulayo."/>
    <s v="ec Philani NU 1 Clinic"/>
    <m/>
    <m/>
    <s v="Hayi"/>
    <m/>
    <m/>
    <m/>
    <s v="Hayi"/>
    <m/>
    <s v="Ewe, ngaphantsi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Unchecked"/>
    <s v="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27"/>
    <s v="Male/ Indoda"/>
    <n v="4"/>
    <s v="Male/ Indoda"/>
    <n v="2"/>
    <m/>
    <m/>
    <m/>
    <m/>
    <m/>
    <m/>
    <m/>
    <m/>
    <m/>
    <m/>
    <m/>
    <m/>
    <m/>
    <m/>
    <m/>
    <m/>
    <m/>
    <m/>
    <m/>
    <m/>
    <m/>
    <m/>
    <m/>
    <m/>
    <s v="There are children between the age of 6 and 13 living in this HH"/>
    <m/>
    <s v="Amabanga aphezulu"/>
    <m/>
    <m/>
    <m/>
    <s v="Amabanga aphezulu"/>
    <m/>
    <m/>
    <m/>
    <s v="Ewe"/>
    <m/>
    <m/>
    <m/>
    <m/>
    <m/>
    <s v="Ewe"/>
    <m/>
    <n v="9"/>
    <m/>
    <s v="Umbhobho ukuya eyadini/iploti"/>
    <m/>
    <m/>
    <m/>
    <m/>
    <m/>
    <n v="72"/>
    <m/>
    <s v="Gungxulela kumbhobho wogutyulo"/>
    <m/>
    <s v="Umbane ovela kwii-mains"/>
    <m/>
    <m/>
    <m/>
    <s v="Endlini"/>
    <m/>
    <m/>
    <m/>
    <s v="Hayi"/>
    <m/>
    <s v="Ewe"/>
    <m/>
    <m/>
    <m/>
    <m/>
    <m/>
    <m/>
    <m/>
    <m/>
    <m/>
    <s v="Hayi"/>
    <s v="Hayi"/>
    <s v="Hayi"/>
    <s v="Hayi"/>
    <s v="Hayi"/>
    <s v="Hayi"/>
    <s v="Ewe"/>
    <s v="Ewe"/>
    <s v="Hayi"/>
    <m/>
    <m/>
    <m/>
    <m/>
    <m/>
    <m/>
    <m/>
    <s v="Hayi"/>
    <s v="Ewe"/>
    <s v="Hayi"/>
    <s v="Hayi"/>
    <s v="Hayi"/>
    <s v="Hayi"/>
    <s v="Hayi"/>
    <m/>
    <s v="Isamente"/>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188"/>
    <m/>
    <m/>
    <d v="2022-06-28T00:00:00"/>
    <d v="1899-12-30T11:12:00"/>
    <s v="zola"/>
    <s v="English"/>
    <s v="No"/>
    <m/>
    <m/>
    <m/>
    <s v="Black"/>
    <m/>
    <m/>
    <m/>
    <s v="Yes"/>
    <m/>
    <m/>
    <m/>
    <m/>
    <m/>
    <s v="Single"/>
    <m/>
    <m/>
    <m/>
    <x v="2"/>
    <x v="0"/>
    <x v="2"/>
    <x v="0"/>
    <s v="R2501 - R5000"/>
    <m/>
    <s v="Never"/>
    <m/>
    <m/>
    <m/>
    <s v="Never"/>
    <m/>
    <m/>
    <m/>
    <s v="No"/>
    <m/>
    <s v="Yes, less than 6 months ago"/>
    <m/>
    <s v="No"/>
    <m/>
    <s v="Yes"/>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6"/>
    <s v="Male/ Indoda"/>
    <n v="10"/>
    <s v="Male/ Indoda"/>
    <n v="40"/>
    <m/>
    <m/>
    <m/>
    <m/>
    <m/>
    <m/>
    <m/>
    <m/>
    <m/>
    <m/>
    <m/>
    <m/>
    <m/>
    <m/>
    <m/>
    <m/>
    <m/>
    <m/>
    <m/>
    <m/>
    <m/>
    <m/>
    <m/>
    <m/>
    <s v="There are children between the age of 6 and 13 living in this HH"/>
    <s v="Some secondary"/>
    <m/>
    <m/>
    <m/>
    <s v="Completed secondary"/>
    <m/>
    <m/>
    <m/>
    <s v="Yes"/>
    <m/>
    <m/>
    <m/>
    <m/>
    <m/>
    <s v="No"/>
    <m/>
    <m/>
    <m/>
    <s v="Public/communal tap"/>
    <m/>
    <m/>
    <m/>
    <s v="Elsewhere/outside yard"/>
    <m/>
    <n v="5"/>
    <m/>
    <s v="Flush to piped sewer system"/>
    <m/>
    <s v="Other"/>
    <m/>
    <s v="Illegal connections "/>
    <m/>
    <s v="In the house"/>
    <m/>
    <m/>
    <m/>
    <s v="No"/>
    <m/>
    <s v="No"/>
    <m/>
    <s v="Yes"/>
    <s v="Yes"/>
    <s v="No"/>
    <s v="Yes"/>
    <s v="Yes"/>
    <s v="No"/>
    <s v="Yes"/>
    <s v="Yes"/>
    <s v="Yes"/>
    <m/>
    <m/>
    <m/>
    <m/>
    <m/>
    <m/>
    <m/>
    <m/>
    <m/>
    <s v="No"/>
    <s v="Yes"/>
    <s v="No"/>
    <s v="No"/>
    <s v="No"/>
    <s v="No"/>
    <s v="No"/>
    <m/>
    <m/>
    <m/>
    <m/>
    <m/>
    <m/>
    <m/>
    <s v="Carpe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89"/>
    <m/>
    <m/>
    <d v="2022-06-29T00:00:00"/>
    <d v="1899-12-30T09:38:00"/>
    <s v="zukisani"/>
    <s v="isiXhosa"/>
    <m/>
    <s v="Hayi"/>
    <m/>
    <m/>
    <m/>
    <m/>
    <s v="Mnyama"/>
    <m/>
    <m/>
    <m/>
    <m/>
    <s v="Ewe"/>
    <m/>
    <m/>
    <m/>
    <s v="Awutshatanga"/>
    <m/>
    <m/>
    <x v="0"/>
    <x v="2"/>
    <x v="0"/>
    <x v="1"/>
    <m/>
    <s v="Ngaphantsi kwe-R1000"/>
    <m/>
    <s v="Ewe - ngaphantsi kweminyaka emibini eyadlulayo."/>
    <s v="ec Philani NU 1 Clinic"/>
    <m/>
    <m/>
    <s v="Ewe, ngaphezu kweminyaka emi-2 eyadlulayo"/>
    <s v="ec Philani NU 1 Clinic"/>
    <m/>
    <m/>
    <s v="Ewe"/>
    <m/>
    <s v="Ewe, ngaphantsi kweenyanga ezi-6 ezidlulileyo"/>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Male/ Indoda"/>
    <n v="73"/>
    <s v="Male/ Indoda"/>
    <n v="38"/>
    <m/>
    <m/>
    <m/>
    <m/>
    <m/>
    <m/>
    <m/>
    <m/>
    <m/>
    <m/>
    <m/>
    <m/>
    <m/>
    <m/>
    <m/>
    <m/>
    <m/>
    <m/>
    <m/>
    <m/>
    <m/>
    <m/>
    <m/>
    <m/>
    <m/>
    <m/>
    <s v="There are NO children between the age of 6 and 13 living in this HH"/>
    <m/>
    <s v="Amabanga aphezulu"/>
    <m/>
    <m/>
    <m/>
    <s v="Amabanga aphezulu"/>
    <m/>
    <m/>
    <m/>
    <m/>
    <m/>
    <m/>
    <m/>
    <m/>
    <m/>
    <s v="Hayi"/>
    <m/>
    <m/>
    <m/>
    <s v="Umbhobho ukuya eyadini/iploti"/>
    <m/>
    <m/>
    <m/>
    <m/>
    <m/>
    <n v="36"/>
    <m/>
    <s v="Gungxulela kumbhobho wogutyulo"/>
    <m/>
    <s v="Umbane ovela kwii-mains"/>
    <m/>
    <m/>
    <m/>
    <s v="Endlini"/>
    <m/>
    <m/>
    <m/>
    <s v="Ewe"/>
    <m/>
    <s v="Ewe"/>
    <m/>
    <m/>
    <m/>
    <m/>
    <m/>
    <m/>
    <m/>
    <m/>
    <m/>
    <s v="Ewe"/>
    <s v="Ewe"/>
    <s v="Hayi"/>
    <s v="Hayi"/>
    <s v="Hayi"/>
    <s v="Hayi"/>
    <s v="Ewe"/>
    <s v="Ewe"/>
    <s v="Hayi"/>
    <m/>
    <m/>
    <m/>
    <m/>
    <m/>
    <m/>
    <m/>
    <s v="Ewe"/>
    <s v="Ewe"/>
    <s v="Hayi"/>
    <s v="Hayi"/>
    <s v="Hayi"/>
    <s v="Hayi"/>
    <s v="Hayi"/>
    <m/>
    <s v="Isamente"/>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91"/>
    <m/>
    <m/>
    <d v="2022-06-28T00:00:00"/>
    <d v="1899-12-30T12:19:00"/>
    <s v="zimkhitha"/>
    <s v="English"/>
    <s v="No"/>
    <m/>
    <m/>
    <m/>
    <s v="Black"/>
    <m/>
    <m/>
    <m/>
    <s v="Yes"/>
    <m/>
    <m/>
    <m/>
    <m/>
    <m/>
    <s v="Married / civil union"/>
    <m/>
    <s v="Yes"/>
    <m/>
    <x v="2"/>
    <x v="0"/>
    <x v="4"/>
    <x v="0"/>
    <s v="R1000 - R2500"/>
    <m/>
    <s v="Never"/>
    <m/>
    <m/>
    <m/>
    <s v="Never"/>
    <m/>
    <m/>
    <m/>
    <s v="I don't know"/>
    <m/>
    <s v="Yes, less than 6 months ago"/>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Checked"/>
    <s v="Unchecked"/>
    <s v="Unchecked"/>
    <s v="Unchecked"/>
    <s v="Unchecked"/>
    <s v="Unchecked"/>
    <s v="Unchecked"/>
    <m/>
    <s v="Unchecked"/>
    <s v="Unchecked"/>
    <s v="Unchecked"/>
    <s v="Unchecked"/>
    <s v="Unchecked"/>
    <s v="Unchecked"/>
    <s v="Unchecked"/>
    <s v="Unchecked"/>
    <s v="Unchecked"/>
    <s v="Unchecked"/>
    <s v="Unchecked"/>
    <m/>
    <s v="Yes"/>
    <m/>
    <s v="Yes"/>
    <m/>
    <s v="Yes"/>
    <m/>
    <n v="4"/>
    <s v="Male/ Indoda"/>
    <n v="58"/>
    <s v="Female/ Ibhinqa"/>
    <n v="15"/>
    <s v="Male/ Indoda"/>
    <n v="52"/>
    <s v="Female/ Ibhinqa"/>
    <n v="39"/>
    <m/>
    <m/>
    <m/>
    <m/>
    <m/>
    <m/>
    <m/>
    <m/>
    <m/>
    <m/>
    <m/>
    <m/>
    <m/>
    <m/>
    <m/>
    <m/>
    <m/>
    <m/>
    <m/>
    <m/>
    <m/>
    <m/>
    <s v="There are NO children between the age of 6 and 13 living in this HH"/>
    <s v="Some secondary"/>
    <m/>
    <m/>
    <m/>
    <s v="Some secondary"/>
    <m/>
    <m/>
    <m/>
    <m/>
    <m/>
    <m/>
    <m/>
    <m/>
    <m/>
    <s v="Yes"/>
    <m/>
    <n v="0"/>
    <m/>
    <s v="Piped into dwelling/house"/>
    <m/>
    <m/>
    <m/>
    <m/>
    <m/>
    <n v="1"/>
    <m/>
    <s v="Flush to piped sewer system"/>
    <m/>
    <s v="Electricity from mains"/>
    <m/>
    <m/>
    <m/>
    <s v="In the house"/>
    <m/>
    <m/>
    <m/>
    <s v="Yes"/>
    <m/>
    <s v="Yes"/>
    <m/>
    <s v="Yes"/>
    <s v="Yes"/>
    <s v="No"/>
    <s v="No"/>
    <s v="Yes"/>
    <s v="No"/>
    <s v="No"/>
    <s v="No"/>
    <s v="No"/>
    <m/>
    <m/>
    <m/>
    <m/>
    <m/>
    <m/>
    <m/>
    <m/>
    <m/>
    <s v="Yes"/>
    <s v="Yes"/>
    <s v="No"/>
    <s v="No"/>
    <s v="No"/>
    <s v="No"/>
    <s v="No"/>
    <m/>
    <m/>
    <m/>
    <m/>
    <m/>
    <m/>
    <m/>
    <s v="Carpe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92"/>
    <m/>
    <m/>
    <d v="2022-06-28T00:00:00"/>
    <d v="1899-12-30T12:25:00"/>
    <s v="zukisani"/>
    <s v="isiXhosa"/>
    <m/>
    <s v="Hayi"/>
    <m/>
    <m/>
    <m/>
    <m/>
    <s v="Mnyama"/>
    <m/>
    <m/>
    <m/>
    <m/>
    <s v="Ewe"/>
    <m/>
    <m/>
    <m/>
    <s v="Utshatile / umanyano lwasekuhlaleni"/>
    <m/>
    <s v="Ewe"/>
    <x v="0"/>
    <x v="2"/>
    <x v="0"/>
    <x v="1"/>
    <m/>
    <s v="R2501 - R5000"/>
    <m/>
    <s v="Zange"/>
    <m/>
    <m/>
    <m/>
    <s v="Ewe, ngaphezu kweminyaka emi-2 eyadlulayo"/>
    <s v="ec Philani NU 1 Clinic"/>
    <m/>
    <m/>
    <s v="Hayi"/>
    <m/>
    <s v="Ewe, ngaphantsi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30"/>
    <s v="Male/ Indoda"/>
    <n v="20"/>
    <m/>
    <m/>
    <m/>
    <m/>
    <m/>
    <m/>
    <m/>
    <m/>
    <m/>
    <m/>
    <m/>
    <m/>
    <m/>
    <m/>
    <m/>
    <m/>
    <m/>
    <m/>
    <m/>
    <m/>
    <m/>
    <m/>
    <m/>
    <m/>
    <m/>
    <m/>
    <s v="There are NO children between the age of 6 and 13 living in this HH"/>
    <m/>
    <s v="Imfundo enomsila"/>
    <m/>
    <m/>
    <m/>
    <s v="Imfundo enomsila"/>
    <m/>
    <m/>
    <m/>
    <m/>
    <m/>
    <m/>
    <m/>
    <m/>
    <m/>
    <s v="Hayi"/>
    <m/>
    <m/>
    <m/>
    <s v="Ifakwe ngombhobho kwindawo yokuhlala/indlu"/>
    <m/>
    <m/>
    <m/>
    <m/>
    <m/>
    <n v="30"/>
    <m/>
    <s v="Gungxulela kumbhobho wogutyulo"/>
    <m/>
    <s v="Umbane ovela kwii-mains"/>
    <m/>
    <m/>
    <m/>
    <s v="Endlini"/>
    <m/>
    <m/>
    <m/>
    <s v="Ewe"/>
    <m/>
    <s v="Ewe"/>
    <m/>
    <m/>
    <m/>
    <m/>
    <m/>
    <m/>
    <m/>
    <m/>
    <m/>
    <s v="Ewe"/>
    <s v="Ewe"/>
    <s v="Hayi"/>
    <s v="Hayi"/>
    <s v="Ewe"/>
    <s v="Hayi"/>
    <s v="Ewe"/>
    <s v="Ewe"/>
    <s v="Ewe"/>
    <m/>
    <m/>
    <m/>
    <m/>
    <m/>
    <m/>
    <m/>
    <s v="Ewe"/>
    <s v="Ewe"/>
    <s v="Hayi"/>
    <s v="Hayi"/>
    <s v="Hayi"/>
    <s v="Ewe"/>
    <s v="Hayi"/>
    <m/>
    <s v="Iithayile zeCeramic"/>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193"/>
    <m/>
    <m/>
    <d v="2022-06-30T00:00:00"/>
    <d v="1899-12-30T12:12:00"/>
    <s v="likhona"/>
    <s v="isiXhosa"/>
    <m/>
    <s v="Hayi"/>
    <m/>
    <m/>
    <m/>
    <m/>
    <s v="Mnyama"/>
    <m/>
    <m/>
    <m/>
    <m/>
    <s v="Ewe"/>
    <m/>
    <m/>
    <m/>
    <s v="Awutshatanga"/>
    <m/>
    <m/>
    <x v="0"/>
    <x v="2"/>
    <x v="0"/>
    <x v="1"/>
    <m/>
    <s v="Ngaphantsi kwe-R1000"/>
    <m/>
    <s v="Zange"/>
    <m/>
    <m/>
    <m/>
    <s v="Hayi"/>
    <m/>
    <m/>
    <m/>
    <s v="Ewe"/>
    <m/>
    <s v="Hayi"/>
    <m/>
    <s v="Hayi"/>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Unchecked"/>
    <s v="Unchecked"/>
    <s v="Unchecked"/>
    <s v="Unchecked"/>
    <s v="Unchecked"/>
    <s v="Unchecked"/>
    <s v="Unchecked"/>
    <s v="Checked"/>
    <m/>
    <s v="Izandla zibemhlophe"/>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0"/>
    <m/>
    <m/>
    <m/>
    <m/>
    <m/>
    <m/>
    <m/>
    <m/>
    <m/>
    <m/>
    <m/>
    <m/>
    <m/>
    <m/>
    <m/>
    <m/>
    <m/>
    <m/>
    <m/>
    <m/>
    <m/>
    <m/>
    <m/>
    <m/>
    <m/>
    <m/>
    <m/>
    <m/>
    <m/>
    <m/>
    <s v="There are NO children between the age of 6 and 13 living in this HH"/>
    <m/>
    <s v="Ndigqibe amabanga aphantsi"/>
    <m/>
    <m/>
    <m/>
    <s v="Ndigqibe amabanga aphantsi"/>
    <m/>
    <m/>
    <m/>
    <m/>
    <m/>
    <m/>
    <m/>
    <m/>
    <m/>
    <s v="Hayi"/>
    <m/>
    <m/>
    <m/>
    <s v="Umbhobho ukuya kummelwane"/>
    <m/>
    <m/>
    <m/>
    <m/>
    <m/>
    <n v="5"/>
    <m/>
    <s v="Endle / ityholo / intsimi"/>
    <m/>
    <s v="IParafini"/>
    <m/>
    <m/>
    <m/>
    <s v="Endlini"/>
    <m/>
    <m/>
    <m/>
    <s v="Hayi"/>
    <m/>
    <s v="Hayi"/>
    <m/>
    <m/>
    <m/>
    <m/>
    <m/>
    <m/>
    <m/>
    <m/>
    <m/>
    <s v="Hayi"/>
    <s v="Ewe"/>
    <s v="Hayi"/>
    <s v="Hayi"/>
    <s v="Hayi"/>
    <s v="Hayi"/>
    <s v="Hayi"/>
    <s v="Hayi"/>
    <s v="Hayi"/>
    <m/>
    <m/>
    <m/>
    <m/>
    <m/>
    <m/>
    <m/>
    <s v="Hayi"/>
    <s v="Ewe"/>
    <s v="Hayi"/>
    <s v="Hayi"/>
    <s v="Hayi"/>
    <s v="Hayi"/>
    <s v="Hayi"/>
    <m/>
    <s v="Umhlaba/isant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94"/>
    <m/>
    <m/>
    <d v="2022-06-28T00:00:00"/>
    <d v="1899-12-30T12:43:00"/>
    <s v="zola"/>
    <s v="English"/>
    <s v="No"/>
    <m/>
    <m/>
    <m/>
    <s v="Black"/>
    <m/>
    <m/>
    <m/>
    <s v="Yes"/>
    <m/>
    <m/>
    <m/>
    <m/>
    <m/>
    <s v="Single"/>
    <m/>
    <m/>
    <m/>
    <x v="2"/>
    <x v="0"/>
    <x v="2"/>
    <x v="0"/>
    <s v="Under R1000"/>
    <m/>
    <s v="Never"/>
    <m/>
    <m/>
    <m/>
    <s v="Never"/>
    <m/>
    <m/>
    <m/>
    <s v="I don't know"/>
    <m/>
    <s v="Never"/>
    <m/>
    <s v="No"/>
    <m/>
    <s v="I don't know"/>
    <m/>
    <s v="Unchecked"/>
    <s v="Checked"/>
    <s v="Unchecked"/>
    <s v="Unchecked"/>
    <s v="Unchecked"/>
    <s v="Checked"/>
    <s v="Unchecked"/>
    <s v="Un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s v="Unchecked"/>
    <s v="Unchecked"/>
    <s v="Unchecked"/>
    <s v="Unchecked"/>
    <s v="Unchecked"/>
    <s v="Unchecked"/>
    <s v="Unchecked"/>
    <s v="Unchecked"/>
    <m/>
    <m/>
    <s v="No"/>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0"/>
    <m/>
    <m/>
    <m/>
    <m/>
    <m/>
    <m/>
    <m/>
    <m/>
    <m/>
    <m/>
    <m/>
    <m/>
    <m/>
    <m/>
    <m/>
    <m/>
    <m/>
    <m/>
    <m/>
    <m/>
    <m/>
    <m/>
    <m/>
    <m/>
    <m/>
    <m/>
    <m/>
    <m/>
    <m/>
    <m/>
    <s v="There are NO children between the age of 6 and 13 living in this HH"/>
    <s v="Some secondary"/>
    <m/>
    <m/>
    <m/>
    <s v="No education/did not attend primary school"/>
    <m/>
    <m/>
    <m/>
    <m/>
    <m/>
    <m/>
    <m/>
    <m/>
    <m/>
    <s v="No"/>
    <m/>
    <m/>
    <m/>
    <s v="Public/communal tap"/>
    <m/>
    <m/>
    <m/>
    <s v="Elsewhere/outside yard"/>
    <m/>
    <n v="5"/>
    <m/>
    <s v="Flush to piped sewer system"/>
    <m/>
    <s v="Paraffin"/>
    <m/>
    <m/>
    <m/>
    <s v="In the house"/>
    <m/>
    <m/>
    <m/>
    <s v="No"/>
    <m/>
    <s v="No"/>
    <m/>
    <s v="Yes"/>
    <s v="Yes"/>
    <s v="No"/>
    <s v="No"/>
    <s v="No"/>
    <s v="No"/>
    <s v="No"/>
    <s v="Yes"/>
    <s v="No"/>
    <m/>
    <m/>
    <m/>
    <m/>
    <m/>
    <m/>
    <m/>
    <m/>
    <m/>
    <s v="Yes"/>
    <s v="Yes"/>
    <s v="No"/>
    <s v="No"/>
    <s v="No"/>
    <s v="No"/>
    <s v="No"/>
    <m/>
    <m/>
    <m/>
    <m/>
    <m/>
    <m/>
    <m/>
    <s v="Carpet"/>
    <m/>
    <m/>
    <m/>
    <s v="Corrugated metal"/>
    <m/>
    <m/>
    <m/>
    <s v="Respondent/Participant"/>
    <m/>
    <s v="Respondent/Participant"/>
    <m/>
    <s v="Respondent/Participant"/>
    <m/>
    <s v="Yes"/>
    <m/>
    <s v="Proceed"/>
    <m/>
    <s v="Yes"/>
    <m/>
    <s v="A lot"/>
    <s v="Somewhat"/>
    <s v="A lot"/>
    <m/>
    <m/>
    <m/>
    <s v="Checked"/>
    <s v="Checked"/>
    <s v="Checked"/>
    <s v="Checked"/>
    <s v="Checked"/>
    <s v="Checked"/>
    <s v="Unchecked"/>
    <s v="Unchecked"/>
    <s v="Unchecked"/>
    <s v="Unchecked"/>
    <s v="Unchecked"/>
    <s v="Unchecked"/>
    <s v="United States of America"/>
    <m/>
    <s v="Research Assistant please click here"/>
    <m/>
    <s v="Unverified"/>
  </r>
  <r>
    <n v="195"/>
    <m/>
    <m/>
    <d v="2022-06-28T00:00:00"/>
    <d v="1899-12-30T12:52:00"/>
    <s v="nozithembiso"/>
    <s v="English"/>
    <s v="No"/>
    <m/>
    <m/>
    <m/>
    <s v="Black"/>
    <m/>
    <m/>
    <m/>
    <s v="Yes"/>
    <m/>
    <m/>
    <m/>
    <m/>
    <m/>
    <s v="Single"/>
    <m/>
    <m/>
    <m/>
    <x v="2"/>
    <x v="0"/>
    <x v="1"/>
    <x v="0"/>
    <s v="R1000 - R2500"/>
    <m/>
    <s v="Never"/>
    <m/>
    <m/>
    <m/>
    <s v="Never"/>
    <m/>
    <m/>
    <m/>
    <s v="No"/>
    <m/>
    <s v="Yes, in the last year, but more than 6 months ago"/>
    <m/>
    <s v="No"/>
    <m/>
    <s v="I don't know"/>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Unchecked"/>
    <s v="Unchecked"/>
    <s v="Unchecked"/>
    <s v="Checked"/>
    <s v="Unchecked"/>
    <s v="Unchecked"/>
    <s v="Unchecked"/>
    <s v="Unchecked"/>
    <s v="Unchecked"/>
    <s v="Unchecked"/>
    <s v="Unchecked"/>
    <s v="Not eating treatment "/>
    <m/>
    <s v="Unchecked"/>
    <s v="Unchecked"/>
    <s v="Unchecked"/>
    <s v="Checked"/>
    <s v="Unchecked"/>
    <s v="Unchecked"/>
    <s v="Unchecked"/>
    <s v="Un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ublic/communal tap"/>
    <m/>
    <m/>
    <m/>
    <s v="Elsewhere/outside yard"/>
    <m/>
    <n v="10"/>
    <m/>
    <s v="Pit latrine without ventilation pipe"/>
    <m/>
    <s v="Electricity from other source"/>
    <m/>
    <m/>
    <m/>
    <s v="In the house"/>
    <m/>
    <m/>
    <m/>
    <s v="No"/>
    <m/>
    <s v="Yes"/>
    <m/>
    <s v="No"/>
    <s v="No"/>
    <s v="No"/>
    <s v="No"/>
    <s v="No"/>
    <s v="No"/>
    <s v="No"/>
    <s v="No"/>
    <s v="No"/>
    <m/>
    <m/>
    <m/>
    <m/>
    <m/>
    <m/>
    <m/>
    <m/>
    <m/>
    <s v="No"/>
    <s v="No"/>
    <s v="No"/>
    <s v="No"/>
    <s v="No"/>
    <s v="No"/>
    <s v="No"/>
    <m/>
    <m/>
    <m/>
    <m/>
    <m/>
    <m/>
    <m/>
    <s v="Carpet"/>
    <m/>
    <m/>
    <m/>
    <s v="Other"/>
    <m/>
    <s v="Zinc"/>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Jamaica"/>
    <m/>
    <s v="Research Assistant please click here"/>
    <m/>
    <s v="Unverified"/>
  </r>
  <r>
    <n v="196"/>
    <m/>
    <m/>
    <d v="2022-06-28T00:00:00"/>
    <d v="1899-12-30T13:07:00"/>
    <s v="nomvuyo"/>
    <s v="English"/>
    <s v="No"/>
    <m/>
    <m/>
    <m/>
    <s v="Black"/>
    <m/>
    <m/>
    <m/>
    <s v="Yes"/>
    <m/>
    <m/>
    <m/>
    <m/>
    <m/>
    <s v="Single"/>
    <m/>
    <m/>
    <m/>
    <x v="3"/>
    <x v="0"/>
    <x v="3"/>
    <x v="0"/>
    <s v="R1000 - R2500"/>
    <m/>
    <s v="Never"/>
    <m/>
    <m/>
    <m/>
    <s v="Never"/>
    <m/>
    <m/>
    <m/>
    <s v="No"/>
    <m/>
    <s v="Yes, in the last year, but more than 6 months ago"/>
    <m/>
    <s v="No"/>
    <m/>
    <s v="No"/>
    <m/>
    <s v="Unchecked"/>
    <s v="Checked"/>
    <s v="Unchecked"/>
    <s v="Checked"/>
    <s v="Unchecked"/>
    <s v="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s v="No"/>
    <m/>
    <s v="No"/>
    <m/>
    <s v="No"/>
    <m/>
    <n v="2"/>
    <s v="Male/ Indoda"/>
    <n v="25"/>
    <s v="Female/ Ibhinqa"/>
    <n v="5"/>
    <m/>
    <m/>
    <m/>
    <m/>
    <m/>
    <m/>
    <m/>
    <m/>
    <m/>
    <m/>
    <m/>
    <m/>
    <m/>
    <m/>
    <m/>
    <m/>
    <m/>
    <m/>
    <m/>
    <m/>
    <m/>
    <m/>
    <m/>
    <m/>
    <m/>
    <m/>
    <s v="There are children between the age of 6 and 13 living in this HH"/>
    <s v="Completed secondary"/>
    <m/>
    <m/>
    <m/>
    <s v="Completed secondary"/>
    <m/>
    <m/>
    <m/>
    <s v="Yes"/>
    <m/>
    <m/>
    <m/>
    <m/>
    <m/>
    <s v="No"/>
    <m/>
    <m/>
    <m/>
    <s v="Piped into dwelling/house"/>
    <m/>
    <m/>
    <m/>
    <m/>
    <m/>
    <n v="1"/>
    <m/>
    <s v="Flush to piped sewer system"/>
    <m/>
    <s v="Electricity from mains"/>
    <m/>
    <m/>
    <m/>
    <s v="In the house"/>
    <m/>
    <m/>
    <m/>
    <s v="No"/>
    <m/>
    <s v="Yes"/>
    <m/>
    <s v="No"/>
    <s v="No"/>
    <s v="No"/>
    <s v="No"/>
    <s v="No"/>
    <s v="No"/>
    <s v="No"/>
    <s v="Yes"/>
    <s v="No"/>
    <m/>
    <m/>
    <m/>
    <m/>
    <m/>
    <m/>
    <m/>
    <m/>
    <m/>
    <s v="No"/>
    <s v="Yes"/>
    <s v="No"/>
    <s v="No"/>
    <s v="No"/>
    <s v="No"/>
    <s v="No"/>
    <m/>
    <m/>
    <m/>
    <m/>
    <m/>
    <m/>
    <m/>
    <s v="Cement"/>
    <m/>
    <m/>
    <m/>
    <s v="Asbestos"/>
    <m/>
    <m/>
    <m/>
    <s v="Respondent/Participant"/>
    <m/>
    <s v="Respondent/Participant"/>
    <m/>
    <s v="Respondent/Participant"/>
    <m/>
    <s v="Yes"/>
    <m/>
    <s v="Proceed"/>
    <m/>
    <s v="Yes"/>
    <m/>
    <s v="Somewhat"/>
    <s v="A lot"/>
    <s v="A lot"/>
    <m/>
    <m/>
    <m/>
    <s v="Checked"/>
    <s v="Checked"/>
    <s v="Checked"/>
    <s v="Unchecked"/>
    <s v="Unchecked"/>
    <s v="Unchecked"/>
    <s v="Unchecked"/>
    <s v="Unchecked"/>
    <s v="Unchecked"/>
    <s v="Unchecked"/>
    <s v="Unchecked"/>
    <s v="Unchecked"/>
    <s v="Botswan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98"/>
    <m/>
    <m/>
    <d v="2022-06-28T00:00:00"/>
    <d v="1899-12-30T13:14:00"/>
    <s v="onelam"/>
    <s v="isiXhosa"/>
    <m/>
    <s v="Hayi"/>
    <m/>
    <m/>
    <m/>
    <m/>
    <s v="Mnyama"/>
    <m/>
    <m/>
    <m/>
    <m/>
    <s v="Ewe"/>
    <m/>
    <m/>
    <m/>
    <s v="Awutshatanga"/>
    <m/>
    <m/>
    <x v="0"/>
    <x v="2"/>
    <x v="0"/>
    <x v="1"/>
    <m/>
    <s v="R2501 - R50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5"/>
    <s v="Male/ Indoda"/>
    <n v="75"/>
    <s v="Male/ Indoda"/>
    <n v="33"/>
    <s v="Female/ Ibhinqa"/>
    <n v="26"/>
    <s v="Female/ Ibhinqa"/>
    <n v="12"/>
    <s v="Male/ Indoda"/>
    <n v="7"/>
    <m/>
    <m/>
    <m/>
    <m/>
    <m/>
    <m/>
    <m/>
    <m/>
    <m/>
    <m/>
    <m/>
    <m/>
    <m/>
    <m/>
    <m/>
    <m/>
    <m/>
    <m/>
    <m/>
    <m/>
    <s v="There are NO children between the age of 6 and 13 living in this HH"/>
    <m/>
    <s v="Amabanga aphezulu"/>
    <m/>
    <m/>
    <m/>
    <s v="Amabanga aphezulu"/>
    <m/>
    <m/>
    <m/>
    <m/>
    <m/>
    <m/>
    <m/>
    <m/>
    <m/>
    <s v="Hayi"/>
    <m/>
    <m/>
    <m/>
    <s v="Ifakwe ngombhobho kwindawo yokuhlala/indlu"/>
    <m/>
    <m/>
    <m/>
    <m/>
    <m/>
    <n v="36"/>
    <m/>
    <s v="Gungxulela kumbhobho wogutyulo"/>
    <m/>
    <s v="Umbane ovela kwii-mains"/>
    <m/>
    <m/>
    <m/>
    <s v="Endlini"/>
    <m/>
    <m/>
    <m/>
    <s v="Ewe"/>
    <m/>
    <s v="Ewe"/>
    <m/>
    <m/>
    <m/>
    <m/>
    <m/>
    <m/>
    <m/>
    <m/>
    <m/>
    <s v="Ewe"/>
    <s v="Ewe"/>
    <s v="Hayi"/>
    <s v="Hayi"/>
    <s v="Ewe"/>
    <s v="Hayi"/>
    <s v="Ewe"/>
    <s v="Ewe"/>
    <s v="Hayi"/>
    <m/>
    <m/>
    <m/>
    <m/>
    <m/>
    <m/>
    <m/>
    <s v="Hayi"/>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99"/>
    <m/>
    <m/>
    <d v="2022-06-28T00:00:00"/>
    <d v="1899-12-30T13:22:00"/>
    <s v="vuyolwethu"/>
    <s v="isiXhosa"/>
    <m/>
    <s v="Hayi"/>
    <m/>
    <m/>
    <m/>
    <m/>
    <s v="Mnyama"/>
    <m/>
    <m/>
    <m/>
    <m/>
    <s v="Ewe"/>
    <m/>
    <m/>
    <m/>
    <s v="Utshatile / umanyano lwasekuhlaleni"/>
    <m/>
    <s v="Hayi"/>
    <x v="0"/>
    <x v="2"/>
    <x v="0"/>
    <x v="1"/>
    <m/>
    <s v="R1000 - R2500"/>
    <m/>
    <s v="Zange"/>
    <m/>
    <m/>
    <m/>
    <s v="Hayi"/>
    <m/>
    <m/>
    <m/>
    <s v="Hayi"/>
    <m/>
    <s v="Ewe, ngaphantsi kweenyanga ezi-6 ezidlulileyo"/>
    <m/>
    <s v="Hayi"/>
    <m/>
    <s v="Andiyazi"/>
    <s v="Unchecked"/>
    <s v="Unchecked"/>
    <s v="Unchecked"/>
    <s v="Unchecked"/>
    <s v="Unchecked"/>
    <s v="Unchecked"/>
    <s v="Unchecked"/>
    <s v="Unchecked"/>
    <s v="Unchecked"/>
    <s v="Unchecked"/>
    <s v="Unchecked"/>
    <s v="Unchecked"/>
    <s v="Unchecked"/>
    <s v="Unchecked"/>
    <s v="Unchecked"/>
    <s v="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4"/>
    <s v="Female/ Ibhinqa"/>
    <n v="27"/>
    <s v="Male/ Indoda"/>
    <n v="42"/>
    <s v="Male/ Indoda"/>
    <n v="32"/>
    <s v="Female/ Ibhinqa"/>
    <n v="11"/>
    <m/>
    <m/>
    <m/>
    <m/>
    <m/>
    <m/>
    <m/>
    <m/>
    <m/>
    <m/>
    <m/>
    <m/>
    <m/>
    <m/>
    <m/>
    <m/>
    <m/>
    <m/>
    <m/>
    <m/>
    <m/>
    <m/>
    <s v="There are NO children between the age of 6 and 13 living in this HH"/>
    <m/>
    <s v="Ndigqibe amabanga aphantsi"/>
    <m/>
    <m/>
    <m/>
    <s v="Amabanga aphezulu"/>
    <m/>
    <m/>
    <m/>
    <m/>
    <m/>
    <m/>
    <m/>
    <m/>
    <m/>
    <s v="Hayi"/>
    <m/>
    <m/>
    <m/>
    <s v="Impompo kawonke-wonke/yoluntu"/>
    <m/>
    <m/>
    <m/>
    <s v="Kwenye indawo/ngaphandle kweyadi"/>
    <m/>
    <n v="15"/>
    <m/>
    <s v="Gungxulela kumbhobho wogutyulo"/>
    <m/>
    <s v="Umbane ovela kwii-mains"/>
    <m/>
    <m/>
    <m/>
    <s v="Endlini"/>
    <m/>
    <m/>
    <m/>
    <s v="Hayi"/>
    <m/>
    <s v="Ewe"/>
    <m/>
    <m/>
    <m/>
    <m/>
    <m/>
    <m/>
    <m/>
    <m/>
    <m/>
    <s v="Ewe"/>
    <s v="Ewe"/>
    <s v="Hayi"/>
    <s v="Hayi"/>
    <s v="Ewe"/>
    <s v="Hayi"/>
    <s v="Ewe"/>
    <s v="Ewe"/>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00"/>
    <m/>
    <m/>
    <d v="2022-06-28T00:00:00"/>
    <d v="1899-12-30T15:00:00"/>
    <s v="busisiwe"/>
    <s v="isiXhosa"/>
    <m/>
    <s v="Hayi"/>
    <m/>
    <m/>
    <m/>
    <m/>
    <s v="Mnyama"/>
    <m/>
    <m/>
    <m/>
    <m/>
    <s v="Ewe"/>
    <m/>
    <m/>
    <m/>
    <s v="Awutshatanga"/>
    <m/>
    <m/>
    <x v="0"/>
    <x v="2"/>
    <x v="0"/>
    <x v="1"/>
    <m/>
    <s v="R1000 - R2500"/>
    <m/>
    <s v="Zange"/>
    <m/>
    <m/>
    <m/>
    <s v="Hayi"/>
    <m/>
    <m/>
    <m/>
    <s v="Hayi"/>
    <m/>
    <s v="Hayi"/>
    <m/>
    <s v="Hayi"/>
    <m/>
    <s v="Andiyazi"/>
    <s v="Unchecked"/>
    <s v="Unchecked"/>
    <s v="Unchecked"/>
    <s v="Unchecked"/>
    <s v="Unchecked"/>
    <s v="Unchecked"/>
    <s v="Unchecked"/>
    <s v="Unchecked"/>
    <s v="Unchecked"/>
    <s v="Unchecked"/>
    <s v="Unchecked"/>
    <s v="Unchecked"/>
    <s v="Unchecked"/>
    <s v="Checked"/>
    <s v="Unchecked"/>
    <s v="Checked"/>
    <s v="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Unchecked"/>
    <s v="Checked"/>
    <s v="Unchecked"/>
    <s v="Unchecked"/>
    <s v="Unchecked"/>
    <s v="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ndifundanga/ Andiwafundanga amabanga aphantsi"/>
    <m/>
    <m/>
    <m/>
    <s v="Abafundanga/ Abawafundanga amabanga aphantsi"/>
    <m/>
    <m/>
    <m/>
    <m/>
    <m/>
    <m/>
    <m/>
    <m/>
    <m/>
    <s v="Hayi"/>
    <m/>
    <m/>
    <m/>
    <s v="Umbhobho ukuya eyadini/iploti"/>
    <m/>
    <m/>
    <m/>
    <m/>
    <m/>
    <n v="2"/>
    <m/>
    <s v="Gungxulela kwitanki logutyula"/>
    <m/>
    <s v="Umbane ovela kwii-mains"/>
    <m/>
    <m/>
    <m/>
    <s v="Endlini"/>
    <m/>
    <m/>
    <m/>
    <s v="Hayi"/>
    <m/>
    <s v="Ewe"/>
    <m/>
    <m/>
    <m/>
    <m/>
    <m/>
    <m/>
    <m/>
    <m/>
    <m/>
    <s v="Ewe"/>
    <s v="Hayi"/>
    <s v="Hayi"/>
    <s v="Hayi"/>
    <s v="Hayi"/>
    <s v="Hayi"/>
    <s v="Hayi"/>
    <s v="Ewe"/>
    <s v="Hayi"/>
    <m/>
    <m/>
    <m/>
    <m/>
    <m/>
    <m/>
    <m/>
    <s v="Hayi"/>
    <s v="Ewe"/>
    <s v="Hayi"/>
    <s v="Hayi"/>
    <s v="Hayi"/>
    <s v="Hayi"/>
    <s v="Hayi"/>
    <m/>
    <s v="Umhlaba/isanti"/>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03"/>
    <m/>
    <m/>
    <d v="2022-06-28T00:00:00"/>
    <d v="1899-12-30T13:42:00"/>
    <s v="lona"/>
    <s v="isiXhosa"/>
    <m/>
    <s v="Hayi"/>
    <m/>
    <m/>
    <m/>
    <m/>
    <s v="Mnyama"/>
    <m/>
    <m/>
    <m/>
    <m/>
    <s v="Ewe"/>
    <m/>
    <m/>
    <m/>
    <s v="Iqabane elizinzileyo"/>
    <m/>
    <s v="Ewe"/>
    <x v="0"/>
    <x v="2"/>
    <x v="0"/>
    <x v="1"/>
    <m/>
    <s v="R1000 - R2500"/>
    <m/>
    <s v="Zange"/>
    <m/>
    <m/>
    <m/>
    <s v="Hayi"/>
    <m/>
    <m/>
    <m/>
    <s v="Ewe"/>
    <m/>
    <s v="Ewe, kulo nyaka uphelileyo, kodwa ngaphezu kweenyanga ezi-6 ezidlulileyo"/>
    <m/>
    <s v="Ewe"/>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m/>
    <m/>
    <s v="Hayi"/>
    <n v="3"/>
    <s v="Male/ Indoda"/>
    <n v="9"/>
    <s v="Male/ Indoda"/>
    <n v="8"/>
    <s v="Male/ Indoda"/>
    <n v="36"/>
    <m/>
    <m/>
    <m/>
    <m/>
    <m/>
    <m/>
    <m/>
    <m/>
    <m/>
    <m/>
    <m/>
    <m/>
    <m/>
    <m/>
    <m/>
    <m/>
    <m/>
    <m/>
    <m/>
    <m/>
    <m/>
    <m/>
    <m/>
    <m/>
    <s v="There are children between the age of 6 and 13 living in this HH"/>
    <m/>
    <s v="Amabanga aphezulu"/>
    <m/>
    <m/>
    <m/>
    <s v="Amabanga aphezulu"/>
    <m/>
    <m/>
    <m/>
    <s v="Ewe"/>
    <m/>
    <m/>
    <m/>
    <m/>
    <m/>
    <s v="Hayi"/>
    <m/>
    <m/>
    <m/>
    <s v="Umbhobho ukuya eyadini/iploti"/>
    <m/>
    <m/>
    <m/>
    <m/>
    <m/>
    <n v="2"/>
    <m/>
    <s v="Gungxulela kumbhobho wogutyulo"/>
    <m/>
    <s v="Umbane ovela kwii-mains"/>
    <m/>
    <m/>
    <m/>
    <s v="Endlini"/>
    <m/>
    <m/>
    <m/>
    <s v="Ewe"/>
    <m/>
    <s v="Ewe"/>
    <m/>
    <m/>
    <m/>
    <m/>
    <m/>
    <m/>
    <m/>
    <m/>
    <m/>
    <s v="Hayi"/>
    <s v="Ewe"/>
    <s v="Hayi"/>
    <s v="Hayi"/>
    <s v="Hayi"/>
    <s v="Hayi"/>
    <s v="Hayi"/>
    <s v="Ewe"/>
    <s v="Hayi"/>
    <m/>
    <m/>
    <m/>
    <m/>
    <m/>
    <m/>
    <m/>
    <s v="Ewe"/>
    <s v="Ewe"/>
    <s v="Hayi"/>
    <s v="Hayi"/>
    <s v="Hayi"/>
    <s v="Hayi"/>
    <s v="Hayi"/>
    <m/>
    <s v="Isamente"/>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204"/>
    <m/>
    <m/>
    <d v="2022-06-28T00:00:00"/>
    <d v="1899-12-30T13:33:00"/>
    <s v="sinazo"/>
    <s v="English"/>
    <s v="No"/>
    <m/>
    <m/>
    <m/>
    <s v="Black"/>
    <m/>
    <m/>
    <m/>
    <s v="Yes"/>
    <m/>
    <m/>
    <m/>
    <m/>
    <m/>
    <s v="Steady partner"/>
    <m/>
    <s v="Yes"/>
    <m/>
    <x v="2"/>
    <x v="0"/>
    <x v="4"/>
    <x v="0"/>
    <s v="R2501 - R5000"/>
    <m/>
    <s v="Never"/>
    <m/>
    <m/>
    <m/>
    <s v="Never"/>
    <m/>
    <m/>
    <m/>
    <s v="I don't know"/>
    <m/>
    <s v="Never"/>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45"/>
    <m/>
    <m/>
    <m/>
    <m/>
    <m/>
    <m/>
    <m/>
    <m/>
    <m/>
    <m/>
    <m/>
    <m/>
    <m/>
    <m/>
    <m/>
    <m/>
    <m/>
    <m/>
    <m/>
    <m/>
    <m/>
    <m/>
    <m/>
    <m/>
    <m/>
    <m/>
    <m/>
    <m/>
    <s v="There are NO children between the age of 6 and 13 living in this HH"/>
    <s v="Some secondary"/>
    <m/>
    <m/>
    <m/>
    <s v="Some secondary"/>
    <m/>
    <m/>
    <m/>
    <m/>
    <m/>
    <m/>
    <m/>
    <m/>
    <m/>
    <s v="No"/>
    <m/>
    <m/>
    <m/>
    <s v="Piped into dwelling/house"/>
    <m/>
    <m/>
    <m/>
    <m/>
    <m/>
    <n v="1"/>
    <m/>
    <s v="Flush to piped sewer system"/>
    <m/>
    <s v="Electricity from mains"/>
    <m/>
    <m/>
    <m/>
    <s v="In the house"/>
    <m/>
    <m/>
    <m/>
    <s v="Yes"/>
    <m/>
    <s v="Yes"/>
    <m/>
    <s v="Yes"/>
    <s v="No"/>
    <s v="No"/>
    <s v="No"/>
    <s v="Yes"/>
    <s v="No"/>
    <s v="No"/>
    <s v="No"/>
    <s v="No"/>
    <m/>
    <m/>
    <m/>
    <m/>
    <m/>
    <m/>
    <m/>
    <m/>
    <m/>
    <s v="Yes"/>
    <s v="Yes"/>
    <s v="No"/>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05"/>
    <m/>
    <m/>
    <d v="2022-06-28T00:00:00"/>
    <d v="1899-12-30T13:33:00"/>
    <s v="busisiwe"/>
    <s v="English"/>
    <s v="No"/>
    <m/>
    <m/>
    <m/>
    <s v="Black"/>
    <m/>
    <m/>
    <m/>
    <s v="Yes"/>
    <m/>
    <m/>
    <m/>
    <m/>
    <m/>
    <s v="Single"/>
    <m/>
    <m/>
    <m/>
    <x v="1"/>
    <x v="0"/>
    <x v="1"/>
    <x v="0"/>
    <s v="R7501 - R10 000"/>
    <m/>
    <s v="Never"/>
    <m/>
    <m/>
    <m/>
    <s v="Never"/>
    <m/>
    <m/>
    <m/>
    <s v="No"/>
    <m/>
    <s v="Yes, less than 6 months ago"/>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32"/>
    <m/>
    <m/>
    <m/>
    <m/>
    <m/>
    <m/>
    <m/>
    <m/>
    <m/>
    <m/>
    <m/>
    <m/>
    <m/>
    <m/>
    <m/>
    <m/>
    <m/>
    <m/>
    <m/>
    <m/>
    <m/>
    <m/>
    <m/>
    <m/>
    <m/>
    <m/>
    <m/>
    <m/>
    <s v="There are NO children between the age of 6 and 13 living in this HH"/>
    <s v="Tertiary or post-secondary certification"/>
    <m/>
    <m/>
    <m/>
    <s v="Tertiary or post-secondary certification"/>
    <m/>
    <m/>
    <m/>
    <m/>
    <m/>
    <m/>
    <m/>
    <m/>
    <m/>
    <s v="No"/>
    <m/>
    <m/>
    <m/>
    <s v="Piped to yard/plot"/>
    <m/>
    <m/>
    <m/>
    <m/>
    <m/>
    <n v="1"/>
    <m/>
    <s v="Flush to somewhere else"/>
    <m/>
    <s v="Electricity from mains"/>
    <m/>
    <m/>
    <m/>
    <s v="In the house"/>
    <m/>
    <m/>
    <m/>
    <s v="Yes"/>
    <m/>
    <s v="Yes"/>
    <m/>
    <s v="Yes"/>
    <s v="Yes"/>
    <s v="No"/>
    <s v="Yes"/>
    <s v="Yes"/>
    <s v="No"/>
    <s v="Yes"/>
    <s v="Yes"/>
    <s v="Yes"/>
    <m/>
    <m/>
    <m/>
    <m/>
    <m/>
    <m/>
    <m/>
    <m/>
    <m/>
    <s v="Yes"/>
    <s v="Yes"/>
    <s v="No"/>
    <s v="No"/>
    <s v="No"/>
    <s v="No"/>
    <s v="No"/>
    <m/>
    <m/>
    <m/>
    <m/>
    <m/>
    <m/>
    <m/>
    <s v="Vinyl/asphalt strips"/>
    <m/>
    <m/>
    <m/>
    <s v="Asbestos"/>
    <m/>
    <m/>
    <m/>
    <s v="Respondent/Participant"/>
    <m/>
    <s v="Respondent/Participant"/>
    <m/>
    <s v="Respondent/Participant"/>
    <m/>
    <s v="Yes"/>
    <m/>
    <s v="Proceed"/>
    <m/>
    <s v="No"/>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07"/>
    <m/>
    <m/>
    <d v="2022-06-28T00:00:00"/>
    <d v="1899-12-30T13:42:00"/>
    <s v="nozithembiso"/>
    <s v="English"/>
    <s v="No"/>
    <m/>
    <m/>
    <m/>
    <s v="Black"/>
    <m/>
    <m/>
    <m/>
    <s v="Yes"/>
    <m/>
    <m/>
    <m/>
    <m/>
    <m/>
    <s v="Steady partner"/>
    <m/>
    <s v="No"/>
    <m/>
    <x v="3"/>
    <x v="0"/>
    <x v="3"/>
    <x v="0"/>
    <s v="R2501 - R5000"/>
    <m/>
    <s v="Never"/>
    <m/>
    <m/>
    <m/>
    <s v="Never"/>
    <m/>
    <m/>
    <m/>
    <s v="No"/>
    <m/>
    <s v="Never"/>
    <m/>
    <s v="No"/>
    <m/>
    <s v="No"/>
    <m/>
    <s v="Unchecked"/>
    <s v="Checked"/>
    <s v="Checked"/>
    <s v="Checked"/>
    <s v="Checked"/>
    <s v="Checked"/>
    <s v="Checked"/>
    <s v="Checked"/>
    <s v="Checked"/>
    <s v="Unchecked"/>
    <s v="Unchecked"/>
    <s v="Unchecked"/>
    <s v="Unchecked"/>
    <s v="Unchecked"/>
    <s v="Unchecked"/>
    <s v="Unchecked"/>
    <s v="Unchecked"/>
    <s v="Unchecked"/>
    <s v="Chemicals "/>
    <m/>
    <s v="Unchecked"/>
    <s v="Unchecked"/>
    <s v="Unchecked"/>
    <s v="Checked"/>
    <s v="Checked"/>
    <s v="Checked"/>
    <s v="Unchecked"/>
    <s v="Unchecked"/>
    <s v="Unchecked"/>
    <s v="Unchecked"/>
    <s v="Unchecked"/>
    <s v="Unchecked"/>
    <s v="Unchecked"/>
    <s v="Unchecked"/>
    <m/>
    <m/>
    <s v="Unchecked"/>
    <s v="Checked"/>
    <s v="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ublic/communal tap"/>
    <m/>
    <m/>
    <m/>
    <s v="Elsewhere/outside yard"/>
    <m/>
    <n v="10"/>
    <m/>
    <s v="Flush to pit latrine"/>
    <m/>
    <s v="Electricity from other source"/>
    <m/>
    <m/>
    <m/>
    <s v="In the house"/>
    <m/>
    <m/>
    <m/>
    <s v="No"/>
    <m/>
    <s v="No"/>
    <m/>
    <s v="Yes"/>
    <s v="Yes"/>
    <s v="No"/>
    <s v="No"/>
    <s v="No"/>
    <s v="No"/>
    <s v="No"/>
    <s v="No"/>
    <s v="No"/>
    <m/>
    <m/>
    <m/>
    <m/>
    <m/>
    <m/>
    <m/>
    <m/>
    <m/>
    <s v="No"/>
    <s v="Yes"/>
    <s v="No"/>
    <s v="No"/>
    <s v="No"/>
    <s v="No"/>
    <s v="No"/>
    <m/>
    <m/>
    <m/>
    <m/>
    <m/>
    <m/>
    <m/>
    <s v="Carpet"/>
    <m/>
    <m/>
    <m/>
    <s v="Other"/>
    <m/>
    <s v="Zinc"/>
    <m/>
    <s v="Respondent/Participant"/>
    <m/>
    <s v="Respondent/Participant"/>
    <m/>
    <s v="Respondent/Participant"/>
    <m/>
    <s v="Yes"/>
    <m/>
    <s v="Proceed"/>
    <m/>
    <s v="Yes"/>
    <m/>
    <s v="A lot"/>
    <s v="Not at all"/>
    <s v="A lot"/>
    <m/>
    <m/>
    <m/>
    <s v="Checked"/>
    <s v="Checked"/>
    <s v="Checked"/>
    <s v="Unchecked"/>
    <s v="Unchecked"/>
    <s v="Unchecked"/>
    <s v="Unchecked"/>
    <s v="Unchecked"/>
    <s v="Unchecked"/>
    <s v="Unchecked"/>
    <s v="Unchecked"/>
    <s v="Unchecked"/>
    <s v="United States of America"/>
    <m/>
    <s v="Research Assistant please click here"/>
    <m/>
    <s v="Unverified"/>
  </r>
  <r>
    <n v="208"/>
    <m/>
    <m/>
    <d v="2022-06-28T00:00:00"/>
    <d v="1899-12-30T13:46:00"/>
    <s v="nomvuyo"/>
    <s v="English"/>
    <s v="No"/>
    <m/>
    <m/>
    <m/>
    <s v="Black"/>
    <m/>
    <m/>
    <m/>
    <s v="Yes"/>
    <m/>
    <m/>
    <m/>
    <m/>
    <m/>
    <s v="Single"/>
    <m/>
    <m/>
    <m/>
    <x v="2"/>
    <x v="0"/>
    <x v="2"/>
    <x v="0"/>
    <s v="Under R1000"/>
    <m/>
    <s v="Never"/>
    <m/>
    <m/>
    <m/>
    <s v="Never"/>
    <m/>
    <m/>
    <m/>
    <s v="No"/>
    <m/>
    <s v="Yes, less than 6 months ago"/>
    <m/>
    <s v="No"/>
    <m/>
    <s v="No"/>
    <m/>
    <s v="Unchecked"/>
    <s v="Unchecked"/>
    <s v="Unchecked"/>
    <s v="Unchecked"/>
    <s v="Checked"/>
    <s v="Checked"/>
    <s v="Checked"/>
    <s v="Un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m/>
    <m/>
    <s v="Unchecked"/>
    <s v="Checked"/>
    <s v="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6"/>
    <m/>
    <m/>
    <m/>
    <m/>
    <m/>
    <m/>
    <m/>
    <m/>
    <m/>
    <m/>
    <m/>
    <m/>
    <m/>
    <m/>
    <m/>
    <m/>
    <m/>
    <m/>
    <m/>
    <m/>
    <m/>
    <m/>
    <m/>
    <m/>
    <m/>
    <m/>
    <m/>
    <m/>
    <s v="There are children between the age of 6 and 13 living in this HH"/>
    <s v="Some secondary"/>
    <m/>
    <m/>
    <m/>
    <s v="Some secondary"/>
    <m/>
    <m/>
    <m/>
    <s v="Yes"/>
    <m/>
    <m/>
    <m/>
    <m/>
    <m/>
    <s v="No"/>
    <m/>
    <m/>
    <m/>
    <s v="Piped to yard/plot"/>
    <m/>
    <m/>
    <m/>
    <m/>
    <m/>
    <n v="2"/>
    <m/>
    <s v="Flush to piped sewer system"/>
    <m/>
    <s v="Electricity from mains"/>
    <m/>
    <m/>
    <m/>
    <s v="In the house"/>
    <m/>
    <m/>
    <m/>
    <s v="No"/>
    <m/>
    <s v="Yes"/>
    <m/>
    <s v="No"/>
    <s v="Yes"/>
    <s v="No"/>
    <s v="No"/>
    <s v="Yes"/>
    <s v="No"/>
    <s v="No"/>
    <s v="No"/>
    <s v="No"/>
    <m/>
    <m/>
    <m/>
    <m/>
    <m/>
    <m/>
    <m/>
    <m/>
    <m/>
    <s v="No"/>
    <s v="Yes"/>
    <s v="No"/>
    <s v="No"/>
    <s v="No"/>
    <s v="No"/>
    <s v="No"/>
    <m/>
    <m/>
    <m/>
    <m/>
    <m/>
    <m/>
    <m/>
    <s v="Carpet"/>
    <m/>
    <m/>
    <m/>
    <s v="Corrugated metal"/>
    <m/>
    <m/>
    <m/>
    <s v="Respondent/Participant"/>
    <m/>
    <s v="Respondent/Participant"/>
    <m/>
    <s v="Respondent/Participant"/>
    <m/>
    <s v="Yes"/>
    <m/>
    <s v="Proceed"/>
    <m/>
    <s v="Yes"/>
    <m/>
    <s v="Not at all"/>
    <s v="Somewhat"/>
    <s v="Somewhat"/>
    <m/>
    <m/>
    <m/>
    <s v="Checked"/>
    <s v="Checked"/>
    <s v="Checked"/>
    <s v="Unchecked"/>
    <s v="Unchecked"/>
    <s v="Unchecked"/>
    <s v="Unchecked"/>
    <s v="Unchecked"/>
    <s v="Unchecked"/>
    <s v="Unchecked"/>
    <s v="Unchecked"/>
    <s v="Unchecked"/>
    <s v="Jama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10"/>
    <m/>
    <m/>
    <d v="2022-06-28T00:00:00"/>
    <d v="1899-12-30T14:12:00"/>
    <s v="nozithembiso"/>
    <s v="English"/>
    <s v="No"/>
    <m/>
    <m/>
    <m/>
    <s v="Black"/>
    <m/>
    <m/>
    <m/>
    <s v="Yes"/>
    <m/>
    <m/>
    <m/>
    <m/>
    <m/>
    <s v="Widowed"/>
    <m/>
    <m/>
    <m/>
    <x v="2"/>
    <x v="0"/>
    <x v="2"/>
    <x v="0"/>
    <s v="R1000 - R2500"/>
    <m/>
    <s v="Never"/>
    <m/>
    <m/>
    <m/>
    <s v="Never"/>
    <m/>
    <m/>
    <m/>
    <s v="No"/>
    <m/>
    <s v="Never"/>
    <m/>
    <s v="No"/>
    <m/>
    <s v="I don't know"/>
    <m/>
    <s v="Checked"/>
    <s v="Unchecked"/>
    <s v="Unchecked"/>
    <s v="Unchecked"/>
    <s v="Unchecked"/>
    <s v="Un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No"/>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No education/did not attend primary school"/>
    <m/>
    <m/>
    <m/>
    <s v="No education/did not attend primary school"/>
    <m/>
    <m/>
    <m/>
    <m/>
    <m/>
    <m/>
    <m/>
    <m/>
    <m/>
    <s v="No"/>
    <m/>
    <m/>
    <m/>
    <s v="Public/communal tap"/>
    <m/>
    <m/>
    <m/>
    <s v="Elsewhere/outside yard"/>
    <m/>
    <n v="10"/>
    <m/>
    <s v="Pit latrine without ventilation pipe"/>
    <m/>
    <s v="Paraffin"/>
    <m/>
    <m/>
    <m/>
    <s v="In the house"/>
    <m/>
    <m/>
    <m/>
    <s v="No"/>
    <m/>
    <s v="No"/>
    <m/>
    <s v="No"/>
    <s v="No"/>
    <s v="No"/>
    <s v="No"/>
    <s v="No"/>
    <s v="No"/>
    <s v="No"/>
    <s v="No"/>
    <s v="No"/>
    <m/>
    <m/>
    <m/>
    <m/>
    <m/>
    <m/>
    <m/>
    <m/>
    <m/>
    <s v="No"/>
    <s v="Yes"/>
    <s v="No"/>
    <s v="No"/>
    <s v="No"/>
    <s v="No"/>
    <s v="No"/>
    <m/>
    <m/>
    <m/>
    <m/>
    <m/>
    <m/>
    <m/>
    <s v="Earth/sand"/>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11"/>
    <m/>
    <m/>
    <d v="2022-06-28T00:00:00"/>
    <d v="1899-12-30T14:13:00"/>
    <s v="onelam"/>
    <s v="English"/>
    <s v="No"/>
    <m/>
    <m/>
    <m/>
    <s v="Black"/>
    <m/>
    <m/>
    <m/>
    <s v="Yes"/>
    <m/>
    <m/>
    <m/>
    <m/>
    <m/>
    <s v="Single"/>
    <m/>
    <m/>
    <m/>
    <x v="3"/>
    <x v="0"/>
    <x v="2"/>
    <x v="0"/>
    <s v="R2501 - R5000"/>
    <m/>
    <s v="Never"/>
    <m/>
    <m/>
    <m/>
    <s v="Never"/>
    <m/>
    <m/>
    <m/>
    <s v="No"/>
    <m/>
    <s v="Yes, less than 6 months ago"/>
    <m/>
    <s v="Yes"/>
    <m/>
    <s v="Yes"/>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56"/>
    <s v="Female/ Ibhinqa"/>
    <n v="15"/>
    <s v="Female/ Ibhinqa"/>
    <n v="3"/>
    <s v="Male/ Indoda"/>
    <n v="24"/>
    <m/>
    <m/>
    <m/>
    <m/>
    <m/>
    <m/>
    <m/>
    <m/>
    <m/>
    <m/>
    <m/>
    <m/>
    <m/>
    <m/>
    <m/>
    <m/>
    <m/>
    <m/>
    <m/>
    <m/>
    <m/>
    <m/>
    <s v="There are children between the age of 6 and 13 living in this HH"/>
    <s v="Completed secondary"/>
    <m/>
    <m/>
    <m/>
    <s v="Completed secondary"/>
    <m/>
    <m/>
    <m/>
    <s v="Yes"/>
    <m/>
    <m/>
    <m/>
    <m/>
    <m/>
    <s v="No"/>
    <m/>
    <m/>
    <m/>
    <s v="Piped to yard/plot"/>
    <m/>
    <m/>
    <m/>
    <m/>
    <m/>
    <n v="63"/>
    <m/>
    <s v="Flush to piped sewer system"/>
    <m/>
    <s v="Electricity from mains"/>
    <m/>
    <m/>
    <m/>
    <s v="In the house"/>
    <m/>
    <m/>
    <m/>
    <s v="Yes"/>
    <m/>
    <s v="Yes"/>
    <m/>
    <s v="No"/>
    <s v="Yes"/>
    <s v="No"/>
    <s v="No"/>
    <s v="Yes"/>
    <s v="No"/>
    <s v="Yes"/>
    <s v="Yes"/>
    <s v="Yes"/>
    <m/>
    <m/>
    <m/>
    <m/>
    <m/>
    <m/>
    <m/>
    <m/>
    <m/>
    <s v="No"/>
    <s v="Yes"/>
    <s v="No"/>
    <s v="No"/>
    <s v="No"/>
    <s v="No"/>
    <s v="No"/>
    <m/>
    <m/>
    <m/>
    <m/>
    <m/>
    <m/>
    <m/>
    <s v="Ceramic tiles"/>
    <m/>
    <m/>
    <m/>
    <s v="Corrugated metal"/>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Other"/>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14"/>
    <m/>
    <m/>
    <d v="2022-06-29T00:00:00"/>
    <d v="1899-12-30T09:48:00"/>
    <s v="nomvuyo"/>
    <s v="English"/>
    <s v="No"/>
    <m/>
    <m/>
    <m/>
    <s v="Black"/>
    <m/>
    <m/>
    <m/>
    <s v="Yes"/>
    <m/>
    <m/>
    <m/>
    <m/>
    <m/>
    <s v="Married / civil union"/>
    <m/>
    <s v="No"/>
    <m/>
    <x v="2"/>
    <x v="0"/>
    <x v="2"/>
    <x v="0"/>
    <s v="Under R1000"/>
    <m/>
    <s v="Yes, more than 2 years ago"/>
    <m/>
    <s v="Other"/>
    <s v="Victoria Hospital Alice"/>
    <s v="Never"/>
    <m/>
    <m/>
    <m/>
    <s v="No"/>
    <m/>
    <s v="Yes, more than a year ago"/>
    <m/>
    <s v="No"/>
    <m/>
    <s v="Yes"/>
    <m/>
    <s v="Unchecked"/>
    <s v="Checked"/>
    <s v="Unchecked"/>
    <s v="Checked"/>
    <s v="Checked"/>
    <s v="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42"/>
    <m/>
    <m/>
    <m/>
    <m/>
    <m/>
    <m/>
    <m/>
    <m/>
    <m/>
    <m/>
    <m/>
    <m/>
    <m/>
    <m/>
    <m/>
    <m/>
    <m/>
    <m/>
    <m/>
    <m/>
    <m/>
    <m/>
    <m/>
    <m/>
    <m/>
    <m/>
    <m/>
    <m/>
    <s v="There are NO children between the age of 6 and 13 living in this HH"/>
    <s v="Some primary"/>
    <m/>
    <s v="Grade 4"/>
    <m/>
    <s v="Some primary"/>
    <m/>
    <s v="Grade 7"/>
    <m/>
    <m/>
    <m/>
    <m/>
    <m/>
    <m/>
    <m/>
    <s v="No"/>
    <m/>
    <m/>
    <m/>
    <s v="Piped into dwelling/house"/>
    <m/>
    <m/>
    <m/>
    <m/>
    <m/>
    <n v="2"/>
    <m/>
    <s v="Flush to piped sewer system"/>
    <m/>
    <s v="Electricity from mains"/>
    <m/>
    <m/>
    <m/>
    <s v="In the house"/>
    <m/>
    <m/>
    <m/>
    <s v="No"/>
    <m/>
    <s v="Yes"/>
    <m/>
    <s v="No"/>
    <s v="Yes"/>
    <s v="No"/>
    <s v="No"/>
    <s v="Yes"/>
    <s v="No"/>
    <s v="Yes"/>
    <s v="Yes"/>
    <s v="No"/>
    <m/>
    <m/>
    <m/>
    <m/>
    <m/>
    <m/>
    <m/>
    <m/>
    <m/>
    <s v="No"/>
    <s v="Yes"/>
    <s v="No"/>
    <s v="No"/>
    <s v="No"/>
    <s v="No"/>
    <s v="No"/>
    <m/>
    <m/>
    <m/>
    <m/>
    <m/>
    <m/>
    <m/>
    <s v="Ceramic tiles"/>
    <m/>
    <m/>
    <m/>
    <s v="Asbestos"/>
    <m/>
    <m/>
    <m/>
    <s v="Respondent/Participant"/>
    <m/>
    <s v="Respondent/Participant"/>
    <m/>
    <s v="Respondent/Participant"/>
    <m/>
    <s v="Yes"/>
    <m/>
    <s v="Proceed"/>
    <m/>
    <s v="Yes"/>
    <m/>
    <s v="Somewhat"/>
    <s v="A lot"/>
    <s v="Somewhat"/>
    <m/>
    <m/>
    <m/>
    <s v="Checked"/>
    <s v="Checked"/>
    <s v="Checked"/>
    <s v="Checked"/>
    <s v="Unchecked"/>
    <s v="Unchecked"/>
    <s v="Unchecked"/>
    <s v="Unchecked"/>
    <s v="Unchecked"/>
    <s v="Unchecked"/>
    <s v="Unchecked"/>
    <s v="Unchecked"/>
    <s v="Other"/>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16"/>
    <m/>
    <m/>
    <d v="2022-06-28T00:00:00"/>
    <d v="1899-12-30T14:36:00"/>
    <s v="siyanda"/>
    <s v="isiXhosa"/>
    <m/>
    <s v="Hayi"/>
    <m/>
    <m/>
    <m/>
    <m/>
    <s v="Mnyama"/>
    <m/>
    <m/>
    <m/>
    <m/>
    <s v="Ewe"/>
    <m/>
    <m/>
    <m/>
    <s v="Utshatile / umanyano lwasekuhlaleni"/>
    <m/>
    <s v="Ewe"/>
    <x v="0"/>
    <x v="2"/>
    <x v="0"/>
    <x v="1"/>
    <m/>
    <s v="R1000 - R2500"/>
    <m/>
    <s v="Zange"/>
    <m/>
    <m/>
    <m/>
    <s v="Hayi"/>
    <m/>
    <m/>
    <m/>
    <s v="Hayi"/>
    <m/>
    <s v="Ewe, ngaphantsi kweenyanga ezi-6 ezidlulileyo"/>
    <m/>
    <s v="Hayi"/>
    <m/>
    <s v="Andiyaz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62"/>
    <s v="Male/ Indoda"/>
    <n v="33"/>
    <m/>
    <m/>
    <m/>
    <m/>
    <m/>
    <m/>
    <m/>
    <m/>
    <m/>
    <m/>
    <m/>
    <m/>
    <m/>
    <m/>
    <m/>
    <m/>
    <m/>
    <m/>
    <m/>
    <m/>
    <m/>
    <m/>
    <m/>
    <m/>
    <m/>
    <m/>
    <s v="There are NO children between the age of 6 and 13 living in this HH"/>
    <m/>
    <s v="Ndigqibe amabanga aphantsi"/>
    <m/>
    <m/>
    <m/>
    <s v="Amabanga aphezulu"/>
    <m/>
    <m/>
    <m/>
    <m/>
    <m/>
    <m/>
    <m/>
    <m/>
    <m/>
    <s v="Hayi"/>
    <m/>
    <m/>
    <m/>
    <s v="Ifakwe ngombhobho kwindawo yokuhlala/indlu"/>
    <m/>
    <m/>
    <m/>
    <m/>
    <m/>
    <n v="10"/>
    <m/>
    <s v="Gungxulela kumbhobho wogutyulo"/>
    <m/>
    <s v="Umbane ovela kwii-mains"/>
    <m/>
    <m/>
    <m/>
    <s v="Endlini"/>
    <m/>
    <m/>
    <m/>
    <s v="Hayi"/>
    <m/>
    <s v="Ewe"/>
    <m/>
    <m/>
    <m/>
    <m/>
    <m/>
    <m/>
    <m/>
    <m/>
    <m/>
    <s v="Ewe"/>
    <s v="Ewe"/>
    <s v="Ewe"/>
    <s v="Hayi"/>
    <s v="Ewe"/>
    <s v="Hayi"/>
    <s v="Hayi"/>
    <s v="Ewe"/>
    <s v="Hayi"/>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17"/>
    <m/>
    <m/>
    <d v="2022-06-29T00:00:00"/>
    <d v="1899-12-30T10:22:00"/>
    <s v="nomvuyo"/>
    <s v="English"/>
    <s v="No"/>
    <m/>
    <m/>
    <m/>
    <s v="Black"/>
    <m/>
    <m/>
    <m/>
    <s v="Yes"/>
    <m/>
    <m/>
    <m/>
    <m/>
    <m/>
    <s v="Single"/>
    <m/>
    <m/>
    <m/>
    <x v="3"/>
    <x v="0"/>
    <x v="2"/>
    <x v="0"/>
    <s v="Under R1000"/>
    <m/>
    <s v="Never"/>
    <m/>
    <m/>
    <m/>
    <s v="Never"/>
    <m/>
    <m/>
    <m/>
    <s v="No"/>
    <m/>
    <s v="Yes, more than a year ago"/>
    <m/>
    <s v="No"/>
    <m/>
    <s v="No"/>
    <m/>
    <s v="Unchecked"/>
    <s v="Checked"/>
    <s v="Checked"/>
    <s v="Checked"/>
    <s v="Unchecked"/>
    <s v="Unchecked"/>
    <s v="Unchecked"/>
    <s v="Un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m/>
    <m/>
    <s v="Unchecked"/>
    <s v="Checked"/>
    <s v="Checked"/>
    <s v="Un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to yard/plot"/>
    <m/>
    <m/>
    <m/>
    <m/>
    <m/>
    <n v="1"/>
    <m/>
    <s v="Flush to piped sewer system"/>
    <m/>
    <s v="Electricity from mains"/>
    <m/>
    <m/>
    <m/>
    <s v="In the house"/>
    <m/>
    <m/>
    <m/>
    <s v="No"/>
    <m/>
    <s v="No"/>
    <m/>
    <s v="No"/>
    <s v="No"/>
    <s v="No"/>
    <s v="No"/>
    <s v="No"/>
    <s v="No"/>
    <s v="No"/>
    <s v="No"/>
    <s v="No"/>
    <m/>
    <m/>
    <m/>
    <m/>
    <m/>
    <m/>
    <m/>
    <m/>
    <m/>
    <s v="No"/>
    <s v="Yes"/>
    <s v="No"/>
    <s v="No"/>
    <s v="No"/>
    <s v="No"/>
    <s v="No"/>
    <m/>
    <m/>
    <m/>
    <m/>
    <m/>
    <m/>
    <m/>
    <s v="Carpet"/>
    <m/>
    <m/>
    <m/>
    <s v="Asbestos"/>
    <m/>
    <m/>
    <m/>
    <s v="Respondent/Participant"/>
    <m/>
    <s v="Respondent/Participant"/>
    <m/>
    <s v="Respondent/Participant"/>
    <m/>
    <s v="Yes"/>
    <m/>
    <s v="Proceed"/>
    <m/>
    <s v="Yes"/>
    <m/>
    <s v="Not at all"/>
    <s v="Not at all"/>
    <s v="Somewhat"/>
    <m/>
    <m/>
    <m/>
    <s v="Checked"/>
    <s v="Checked"/>
    <s v="Checked"/>
    <s v="Unchecked"/>
    <s v="Unchecked"/>
    <s v="Unchecked"/>
    <s v="Unchecked"/>
    <s v="Unchecked"/>
    <s v="Unchecked"/>
    <s v="Unchecked"/>
    <s v="Unchecked"/>
    <s v="Unchecked"/>
    <s v="Other"/>
    <m/>
    <s v="Research Assistant please click here"/>
    <m/>
    <s v="Unverified"/>
  </r>
  <r>
    <n v="218"/>
    <m/>
    <m/>
    <d v="2022-06-30T00:00:00"/>
    <d v="1899-12-30T10:31:00"/>
    <s v="zola"/>
    <s v="English"/>
    <s v="No"/>
    <m/>
    <m/>
    <m/>
    <s v="Black"/>
    <m/>
    <m/>
    <m/>
    <s v="Yes"/>
    <m/>
    <m/>
    <m/>
    <m/>
    <m/>
    <s v="Single"/>
    <m/>
    <m/>
    <m/>
    <x v="3"/>
    <x v="0"/>
    <x v="2"/>
    <x v="0"/>
    <s v="Under R1000"/>
    <m/>
    <s v="Never"/>
    <m/>
    <m/>
    <m/>
    <s v="Yes, more than 2 years ago"/>
    <m/>
    <s v="ec Philani NU 1 Clinic"/>
    <m/>
    <s v="No"/>
    <m/>
    <s v="Yes, more than a year ago"/>
    <m/>
    <s v="No"/>
    <m/>
    <s v="Yes"/>
    <m/>
    <s v="Unchecked"/>
    <s v="Unchecked"/>
    <s v="Unchecked"/>
    <s v="Unchecked"/>
    <s v="Checked"/>
    <s v="Checked"/>
    <s v="Unchecked"/>
    <s v="Unchecked"/>
    <s v="Unchecked"/>
    <s v="Unchecked"/>
    <s v="Unchecked"/>
    <s v="Unchecked"/>
    <s v="Unchecked"/>
    <s v="Unchecked"/>
    <s v="Unchecked"/>
    <s v="Unchecked"/>
    <s v="Unchecked"/>
    <s v="Unchecked"/>
    <m/>
    <m/>
    <s v="Unchecked"/>
    <s v="Un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0"/>
    <m/>
    <m/>
    <m/>
    <m/>
    <m/>
    <m/>
    <m/>
    <m/>
    <m/>
    <m/>
    <m/>
    <m/>
    <m/>
    <m/>
    <m/>
    <m/>
    <m/>
    <m/>
    <m/>
    <m/>
    <m/>
    <m/>
    <m/>
    <m/>
    <m/>
    <m/>
    <m/>
    <m/>
    <m/>
    <m/>
    <s v="There are NO children between the age of 6 and 13 living in this HH"/>
    <s v="Completed secondary"/>
    <m/>
    <m/>
    <m/>
    <s v="No education/did not attend primary school"/>
    <m/>
    <m/>
    <m/>
    <m/>
    <m/>
    <m/>
    <m/>
    <m/>
    <m/>
    <s v="No"/>
    <m/>
    <m/>
    <m/>
    <s v="Public/communal tap"/>
    <m/>
    <m/>
    <m/>
    <s v="Elsewhere/outside yard"/>
    <m/>
    <n v="2"/>
    <m/>
    <s v="No facility/bush/field"/>
    <m/>
    <s v="Other"/>
    <m/>
    <s v="Illegal connections"/>
    <m/>
    <s v="In the house"/>
    <m/>
    <m/>
    <m/>
    <s v="No"/>
    <m/>
    <s v="No"/>
    <m/>
    <s v="Yes"/>
    <s v="No"/>
    <s v="No"/>
    <s v="No"/>
    <s v="Yes"/>
    <s v="No"/>
    <s v="Yes"/>
    <s v="Yes"/>
    <s v="No"/>
    <m/>
    <m/>
    <m/>
    <m/>
    <m/>
    <m/>
    <m/>
    <m/>
    <m/>
    <s v="No"/>
    <s v="Yes"/>
    <s v="No"/>
    <s v="No"/>
    <s v="No"/>
    <s v="No"/>
    <s v="No"/>
    <m/>
    <m/>
    <m/>
    <m/>
    <m/>
    <m/>
    <m/>
    <s v="Cement"/>
    <m/>
    <m/>
    <m/>
    <s v="Corrugated metal"/>
    <m/>
    <m/>
    <m/>
    <s v="Respondent/Participant"/>
    <m/>
    <s v="Respondent/Participant"/>
    <m/>
    <s v="Respondent/Participant"/>
    <m/>
    <s v="Yes"/>
    <m/>
    <s v="Proceed"/>
    <m/>
    <s v="Yes"/>
    <m/>
    <s v="A lot"/>
    <s v="Somewhat"/>
    <s v="A lot"/>
    <m/>
    <m/>
    <m/>
    <s v="Unchecked"/>
    <s v="Checked"/>
    <s v="Unchecked"/>
    <s v="Unchecked"/>
    <s v="Unchecked"/>
    <s v="Unchecked"/>
    <s v="Unchecked"/>
    <s v="Unchecked"/>
    <s v="Unchecked"/>
    <s v="Unchecked"/>
    <s v="Unchecked"/>
    <s v="Unchecked"/>
    <s v="France"/>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20"/>
    <m/>
    <m/>
    <d v="2022-06-29T00:00:00"/>
    <d v="1899-12-30T13:00:00"/>
    <s v="likhona"/>
    <s v="English"/>
    <s v="No"/>
    <m/>
    <m/>
    <m/>
    <s v="Black"/>
    <m/>
    <m/>
    <m/>
    <s v="Yes"/>
    <m/>
    <m/>
    <m/>
    <m/>
    <m/>
    <s v="Single"/>
    <m/>
    <m/>
    <m/>
    <x v="2"/>
    <x v="0"/>
    <x v="2"/>
    <x v="0"/>
    <s v="Under R1000"/>
    <m/>
    <s v="Never"/>
    <m/>
    <m/>
    <m/>
    <s v="Never"/>
    <m/>
    <m/>
    <m/>
    <s v="Yes"/>
    <m/>
    <s v="Yes, in the last year, but more than 6 months ago"/>
    <m/>
    <s v="Yes"/>
    <m/>
    <s v="Yes"/>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0"/>
    <m/>
    <m/>
    <m/>
    <m/>
    <m/>
    <m/>
    <m/>
    <m/>
    <m/>
    <m/>
    <m/>
    <m/>
    <m/>
    <m/>
    <m/>
    <m/>
    <m/>
    <m/>
    <m/>
    <m/>
    <m/>
    <m/>
    <m/>
    <m/>
    <m/>
    <m/>
    <m/>
    <m/>
    <m/>
    <m/>
    <s v="There are NO children between the age of 6 and 13 living in this HH"/>
    <s v="Some secondary"/>
    <m/>
    <m/>
    <m/>
    <s v="No education/did not attend primary school"/>
    <m/>
    <m/>
    <m/>
    <m/>
    <m/>
    <m/>
    <m/>
    <m/>
    <m/>
    <s v="No"/>
    <m/>
    <m/>
    <m/>
    <s v="Public/communal tap"/>
    <m/>
    <m/>
    <m/>
    <s v="Elsewhere/outside yard"/>
    <m/>
    <n v="1"/>
    <m/>
    <s v="Flush to piped sewer system"/>
    <m/>
    <s v="Paraffin"/>
    <m/>
    <m/>
    <m/>
    <s v="In the house"/>
    <m/>
    <m/>
    <m/>
    <s v="No"/>
    <m/>
    <s v="No"/>
    <m/>
    <s v="No"/>
    <s v="No"/>
    <s v="No"/>
    <s v="No"/>
    <s v="No"/>
    <s v="No"/>
    <s v="No"/>
    <s v="Yes"/>
    <s v="No"/>
    <m/>
    <m/>
    <m/>
    <m/>
    <m/>
    <m/>
    <m/>
    <m/>
    <m/>
    <s v="No"/>
    <s v="No"/>
    <s v="No"/>
    <s v="No"/>
    <s v="No"/>
    <s v="No"/>
    <s v="No"/>
    <m/>
    <m/>
    <m/>
    <m/>
    <m/>
    <m/>
    <m/>
    <s v="Cemen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21"/>
    <m/>
    <m/>
    <d v="2022-06-28T00:00:00"/>
    <d v="1899-12-30T14:57:00"/>
    <s v="zukisani"/>
    <s v="isiXhosa"/>
    <m/>
    <s v="Hayi"/>
    <m/>
    <m/>
    <m/>
    <m/>
    <s v="Mnyama"/>
    <m/>
    <m/>
    <m/>
    <m/>
    <s v="Ewe"/>
    <m/>
    <m/>
    <m/>
    <s v="Utshatile / umanyano lwasekuhlaleni"/>
    <m/>
    <s v="Hayi"/>
    <x v="0"/>
    <x v="3"/>
    <x v="0"/>
    <x v="1"/>
    <m/>
    <s v="R1000 - R2500"/>
    <m/>
    <s v="Zange"/>
    <m/>
    <m/>
    <m/>
    <s v="Hayi"/>
    <m/>
    <m/>
    <m/>
    <s v="Hayi"/>
    <m/>
    <s v="Hayi"/>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Unchecked"/>
    <s v="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35"/>
    <s v="Female/ Ibhinqa"/>
    <n v="21"/>
    <s v="Female/ Ibhinqa"/>
    <n v="19"/>
    <m/>
    <m/>
    <m/>
    <m/>
    <m/>
    <m/>
    <m/>
    <m/>
    <m/>
    <m/>
    <m/>
    <m/>
    <m/>
    <m/>
    <m/>
    <m/>
    <m/>
    <m/>
    <m/>
    <m/>
    <m/>
    <m/>
    <m/>
    <m/>
    <s v="There are NO children between the age of 6 and 13 living in this HH"/>
    <m/>
    <s v="Amabanga aphezulu"/>
    <m/>
    <m/>
    <m/>
    <s v="Amabanga aphezulu"/>
    <m/>
    <m/>
    <m/>
    <m/>
    <m/>
    <m/>
    <m/>
    <m/>
    <m/>
    <s v="Hayi"/>
    <m/>
    <m/>
    <m/>
    <s v="Ifakwe ngombhobho kwindawo yokuhlala/indlu"/>
    <m/>
    <m/>
    <m/>
    <m/>
    <m/>
    <n v="60"/>
    <m/>
    <s v="Gungxulela kumbhobho wogutyulo"/>
    <m/>
    <s v="Umbane ovela kwii-mains"/>
    <m/>
    <m/>
    <m/>
    <s v="Endlini"/>
    <m/>
    <m/>
    <m/>
    <s v="Hayi"/>
    <m/>
    <s v="Ewe"/>
    <m/>
    <m/>
    <m/>
    <m/>
    <m/>
    <m/>
    <m/>
    <m/>
    <m/>
    <s v="Ewe"/>
    <s v="Ewe"/>
    <s v="Hayi"/>
    <s v="Ewe"/>
    <s v="Ewe"/>
    <s v="Hayi"/>
    <s v="Ewe"/>
    <s v="Ewe"/>
    <s v="Hayi"/>
    <m/>
    <m/>
    <m/>
    <m/>
    <m/>
    <m/>
    <m/>
    <s v="Hayi"/>
    <s v="Ewe"/>
    <s v="Hayi"/>
    <s v="Hayi"/>
    <s v="Hayi"/>
    <s v="Hayi"/>
    <s v="Hayi"/>
    <m/>
    <s v="Isamente"/>
    <m/>
    <m/>
    <m/>
    <s v="intsimbi / iZinc"/>
    <m/>
    <m/>
    <m/>
    <s v="uMphenduli / uMthathi-nxaxheba"/>
    <m/>
    <s v="uMphenduli / uMthathi-nxaxheba"/>
    <m/>
    <s v="uMphenduli / uMthathi-nxaxheba"/>
    <m/>
    <s v="Ewe"/>
    <m/>
    <s v="Qhubeka"/>
    <m/>
    <s v="Ewe"/>
    <m/>
    <m/>
    <m/>
    <s v="Akunjalo kwaphela"/>
    <s v="Ngandlel' ithile"/>
    <s v="Kakhulu"/>
    <s v="Unchecked"/>
    <s v="Unchecked"/>
    <s v="Unchecked"/>
    <s v="Unchecked"/>
    <s v="Unchecked"/>
    <s v="Unchecked"/>
    <s v="Checked"/>
    <s v="Checked"/>
    <s v="Checked"/>
    <s v="Checked"/>
    <s v="Checked"/>
    <s v="Unchecked"/>
    <m/>
    <s v="Botswana"/>
    <m/>
    <s v="Mncedisi wophando nceda ucofe apha"/>
    <s v="Unverified"/>
  </r>
  <r>
    <n v="222"/>
    <m/>
    <m/>
    <d v="2022-06-28T00:00:00"/>
    <d v="1899-12-30T14:56:00"/>
    <s v="nozithembiso"/>
    <s v="English"/>
    <s v="No"/>
    <m/>
    <m/>
    <m/>
    <s v="Black"/>
    <m/>
    <m/>
    <m/>
    <s v="Yes"/>
    <m/>
    <m/>
    <m/>
    <m/>
    <m/>
    <s v="Steady partner"/>
    <m/>
    <s v="Yes"/>
    <m/>
    <x v="2"/>
    <x v="0"/>
    <x v="2"/>
    <x v="0"/>
    <s v="Under R1000"/>
    <m/>
    <s v="Never"/>
    <m/>
    <m/>
    <m/>
    <s v="Never"/>
    <m/>
    <m/>
    <m/>
    <s v="Yes"/>
    <m/>
    <s v="Yes, more than a year ago"/>
    <m/>
    <s v="No"/>
    <m/>
    <s v="I don't know"/>
    <m/>
    <s v="Unchecked"/>
    <s v="Unchecked"/>
    <s v="Unchecked"/>
    <s v="Unchecked"/>
    <s v="Checked"/>
    <s v="Unchecked"/>
    <s v="Unchecked"/>
    <s v="Unchecked"/>
    <s v="Checked"/>
    <s v="Unchecked"/>
    <s v="Unchecked"/>
    <s v="Unchecked"/>
    <s v="Unchecked"/>
    <s v="Unchecked"/>
    <s v="Unchecked"/>
    <s v="Unchecked"/>
    <s v="Unchecked"/>
    <s v="Unchecked"/>
    <s v="Environment "/>
    <m/>
    <s v="Unchecked"/>
    <s v="Checked"/>
    <s v="Unchecked"/>
    <s v="Unchecked"/>
    <s v="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36"/>
    <m/>
    <m/>
    <m/>
    <m/>
    <m/>
    <m/>
    <m/>
    <m/>
    <m/>
    <m/>
    <m/>
    <m/>
    <m/>
    <m/>
    <m/>
    <m/>
    <m/>
    <m/>
    <m/>
    <m/>
    <m/>
    <m/>
    <m/>
    <m/>
    <m/>
    <m/>
    <m/>
    <m/>
    <s v="There are NO children between the age of 6 and 13 living in this HH"/>
    <s v="Some secondary"/>
    <m/>
    <m/>
    <m/>
    <s v="Some secondary"/>
    <m/>
    <m/>
    <m/>
    <m/>
    <m/>
    <m/>
    <m/>
    <m/>
    <m/>
    <s v="No"/>
    <m/>
    <m/>
    <m/>
    <s v="Public/communal tap"/>
    <m/>
    <m/>
    <m/>
    <s v="Elsewhere/outside yard"/>
    <m/>
    <n v="15"/>
    <m/>
    <s v="Flush to pit latrine"/>
    <m/>
    <s v="Electricity from other source"/>
    <m/>
    <m/>
    <m/>
    <s v="In the house"/>
    <m/>
    <m/>
    <m/>
    <s v="No"/>
    <m/>
    <s v="No"/>
    <m/>
    <s v="No"/>
    <s v="Yes"/>
    <s v="No"/>
    <s v="No"/>
    <s v="No"/>
    <s v="No"/>
    <s v="No"/>
    <s v="No"/>
    <s v="No"/>
    <m/>
    <m/>
    <m/>
    <m/>
    <m/>
    <m/>
    <m/>
    <m/>
    <m/>
    <s v="No"/>
    <s v="Yes"/>
    <s v="No"/>
    <s v="No"/>
    <s v="No"/>
    <s v="No"/>
    <s v="No"/>
    <m/>
    <m/>
    <m/>
    <m/>
    <m/>
    <m/>
    <m/>
    <s v="Carpet"/>
    <m/>
    <m/>
    <m/>
    <s v="Other"/>
    <m/>
    <s v="Zinc"/>
    <m/>
    <s v="Respondent/Participant"/>
    <m/>
    <s v="Respondent/Participant"/>
    <m/>
    <s v="Respondent/Participant"/>
    <m/>
    <s v="Yes"/>
    <m/>
    <s v="Proceed"/>
    <m/>
    <s v="Yes"/>
    <m/>
    <s v="A lot"/>
    <s v="Not at all"/>
    <s v="A lot"/>
    <m/>
    <m/>
    <m/>
    <s v="Checked"/>
    <s v="Checked"/>
    <s v="Unchecked"/>
    <s v="Unchecked"/>
    <s v="Unchecked"/>
    <s v="Unchecked"/>
    <s v="Unchecked"/>
    <s v="Unchecked"/>
    <s v="Unchecked"/>
    <s v="Unchecked"/>
    <s v="Unchecked"/>
    <s v="Unchecked"/>
    <s v="Jamaica"/>
    <m/>
    <s v="Research Assistant please click here"/>
    <m/>
    <s v="Unverified"/>
  </r>
  <r>
    <n v="223"/>
    <m/>
    <m/>
    <d v="2022-06-28T00:00:00"/>
    <d v="1899-12-30T14:59:00"/>
    <s v="nomvuyo"/>
    <s v="English"/>
    <s v="No"/>
    <m/>
    <m/>
    <m/>
    <s v="Black"/>
    <m/>
    <m/>
    <m/>
    <s v="Yes"/>
    <m/>
    <m/>
    <m/>
    <m/>
    <m/>
    <s v="Single"/>
    <m/>
    <m/>
    <m/>
    <x v="2"/>
    <x v="0"/>
    <x v="2"/>
    <x v="0"/>
    <s v="Under R1000"/>
    <m/>
    <s v="Never"/>
    <m/>
    <m/>
    <m/>
    <s v="Yes, more than 2 years ago"/>
    <m/>
    <s v="ec Philani NU 1 Clinic"/>
    <m/>
    <s v="No"/>
    <m/>
    <s v="Yes, in the last year, but more than 6 months ago"/>
    <m/>
    <s v="Yes"/>
    <m/>
    <s v="I don't know"/>
    <m/>
    <s v="Unchecked"/>
    <s v="Checked"/>
    <s v="Unchecked"/>
    <s v="Checked"/>
    <s v="Checked"/>
    <s v="Un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Male/ Indoda"/>
    <n v="8"/>
    <s v="Female/ Ibhinqa"/>
    <n v="4"/>
    <m/>
    <m/>
    <m/>
    <m/>
    <m/>
    <m/>
    <m/>
    <m/>
    <m/>
    <m/>
    <m/>
    <m/>
    <m/>
    <m/>
    <m/>
    <m/>
    <m/>
    <m/>
    <m/>
    <m/>
    <m/>
    <m/>
    <m/>
    <m/>
    <m/>
    <m/>
    <s v="There are children between the age of 6 and 13 living in this HH"/>
    <s v="Completed primary"/>
    <m/>
    <m/>
    <m/>
    <s v="Completed primary"/>
    <m/>
    <m/>
    <m/>
    <s v="Yes"/>
    <m/>
    <m/>
    <m/>
    <m/>
    <m/>
    <s v="No"/>
    <m/>
    <m/>
    <m/>
    <s v="Piped into dwelling/house"/>
    <m/>
    <m/>
    <m/>
    <m/>
    <m/>
    <n v="1"/>
    <m/>
    <s v="Flush to piped sewer system"/>
    <m/>
    <s v="Electricity from mains"/>
    <m/>
    <m/>
    <m/>
    <s v="In the house"/>
    <m/>
    <m/>
    <m/>
    <s v="No"/>
    <m/>
    <s v="Yes"/>
    <m/>
    <s v="No"/>
    <s v="Yes"/>
    <s v="No"/>
    <s v="No"/>
    <s v="Yes"/>
    <s v="No"/>
    <s v="Yes"/>
    <s v="Yes"/>
    <s v="No"/>
    <m/>
    <m/>
    <m/>
    <m/>
    <m/>
    <m/>
    <m/>
    <m/>
    <m/>
    <s v="No"/>
    <s v="Yes"/>
    <s v="No"/>
    <s v="No"/>
    <s v="No"/>
    <s v="No"/>
    <s v="No"/>
    <m/>
    <m/>
    <m/>
    <m/>
    <m/>
    <m/>
    <m/>
    <s v="Carpet"/>
    <m/>
    <m/>
    <m/>
    <s v="Asbestos"/>
    <m/>
    <m/>
    <m/>
    <s v="Respondent/Participant"/>
    <m/>
    <s v="Respondent/Participant"/>
    <m/>
    <s v="Respondent/Participant"/>
    <m/>
    <s v="Yes"/>
    <m/>
    <s v="Proceed"/>
    <m/>
    <s v="Yes"/>
    <m/>
    <s v="Not at all"/>
    <s v="Somewhat"/>
    <s v="Somewhat"/>
    <m/>
    <m/>
    <m/>
    <s v="Checked"/>
    <s v="Checked"/>
    <s v="Unchecked"/>
    <s v="Checked"/>
    <s v="Unchecked"/>
    <s v="Unchecked"/>
    <s v="Unchecked"/>
    <s v="Unchecked"/>
    <s v="Unchecked"/>
    <s v="Unchecked"/>
    <s v="Unchecked"/>
    <s v="Unchecked"/>
    <s v="Other"/>
    <m/>
    <s v="Research Assistant please click here"/>
    <m/>
    <s v="Unverified"/>
  </r>
  <r>
    <n v="224"/>
    <m/>
    <m/>
    <d v="2022-06-29T00:00:00"/>
    <d v="1899-12-30T10:03:00"/>
    <s v="zimkhitha"/>
    <s v="English"/>
    <s v="No"/>
    <m/>
    <m/>
    <m/>
    <s v="Black"/>
    <m/>
    <m/>
    <m/>
    <s v="Yes"/>
    <m/>
    <m/>
    <m/>
    <m/>
    <m/>
    <s v="Single"/>
    <m/>
    <m/>
    <m/>
    <x v="3"/>
    <x v="0"/>
    <x v="4"/>
    <x v="0"/>
    <s v="R2501 - R5000"/>
    <m/>
    <s v="Never"/>
    <m/>
    <m/>
    <m/>
    <s v="Never"/>
    <m/>
    <m/>
    <m/>
    <s v="No"/>
    <m/>
    <s v="Yes, in the last year, but more than 6 months ago"/>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8"/>
    <m/>
    <m/>
    <m/>
    <m/>
    <m/>
    <m/>
    <m/>
    <m/>
    <m/>
    <m/>
    <m/>
    <m/>
    <m/>
    <m/>
    <m/>
    <m/>
    <m/>
    <m/>
    <m/>
    <m/>
    <m/>
    <m/>
    <m/>
    <m/>
    <m/>
    <m/>
    <m/>
    <m/>
    <s v="There are children between the age of 6 and 13 living in this HH"/>
    <s v="Completed secondary"/>
    <m/>
    <m/>
    <m/>
    <s v="Completed secondary"/>
    <m/>
    <m/>
    <m/>
    <s v="Yes"/>
    <m/>
    <m/>
    <m/>
    <m/>
    <m/>
    <s v="No"/>
    <m/>
    <m/>
    <m/>
    <s v="Piped into dwelling/house"/>
    <m/>
    <m/>
    <m/>
    <m/>
    <m/>
    <n v="1"/>
    <m/>
    <s v="Flush to piped sewer system"/>
    <m/>
    <s v="Electricity from mains"/>
    <m/>
    <m/>
    <m/>
    <s v="In the house"/>
    <m/>
    <m/>
    <m/>
    <s v="Yes"/>
    <m/>
    <s v="Yes"/>
    <m/>
    <s v="Yes"/>
    <s v="Yes"/>
    <s v="Yes"/>
    <s v="No"/>
    <s v="Yes"/>
    <s v="No"/>
    <s v="Yes"/>
    <s v="Yes"/>
    <s v="No"/>
    <m/>
    <m/>
    <m/>
    <m/>
    <m/>
    <m/>
    <m/>
    <m/>
    <m/>
    <s v="Yes"/>
    <s v="Yes"/>
    <s v="No"/>
    <s v="No"/>
    <s v="No"/>
    <s v="No"/>
    <s v="No"/>
    <m/>
    <m/>
    <m/>
    <m/>
    <m/>
    <m/>
    <m/>
    <s v="Carpet"/>
    <m/>
    <m/>
    <m/>
    <s v="Tiles"/>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France"/>
    <m/>
    <s v="Research Assistant please click here"/>
    <m/>
    <s v="Unverified"/>
  </r>
  <r>
    <n v="225"/>
    <m/>
    <m/>
    <d v="2022-06-28T00:00:00"/>
    <d v="1899-12-30T15:06:00"/>
    <s v="sinazo"/>
    <s v="English"/>
    <s v="No"/>
    <m/>
    <m/>
    <m/>
    <s v="Black"/>
    <m/>
    <m/>
    <m/>
    <s v="Yes"/>
    <m/>
    <m/>
    <m/>
    <m/>
    <m/>
    <s v="Single"/>
    <m/>
    <m/>
    <m/>
    <x v="3"/>
    <x v="0"/>
    <x v="1"/>
    <x v="0"/>
    <s v="R1000 - R2500"/>
    <m/>
    <s v="Never"/>
    <m/>
    <m/>
    <m/>
    <s v="Never"/>
    <m/>
    <m/>
    <m/>
    <s v="No"/>
    <m/>
    <s v="Yes, in the last year, but more than 6 months ago"/>
    <m/>
    <s v="No"/>
    <m/>
    <s v="No"/>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Un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Yes"/>
    <m/>
    <s v="Yes"/>
    <m/>
    <s v="Yes"/>
    <s v="Yes"/>
    <s v="No"/>
    <s v="No"/>
    <s v="Yes"/>
    <s v="No"/>
    <s v="Yes"/>
    <s v="Yes"/>
    <s v="No"/>
    <m/>
    <m/>
    <m/>
    <m/>
    <m/>
    <m/>
    <m/>
    <m/>
    <m/>
    <s v="Yes"/>
    <s v="Yes"/>
    <s v="No"/>
    <s v="No"/>
    <s v="No"/>
    <s v="No"/>
    <s v="No"/>
    <m/>
    <m/>
    <m/>
    <m/>
    <m/>
    <m/>
    <m/>
    <s v="Carpet"/>
    <m/>
    <m/>
    <m/>
    <s v="Tiles"/>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United States of America"/>
    <m/>
    <s v="Research Assistant please click here"/>
    <m/>
    <s v="Unverified"/>
  </r>
  <r>
    <n v="226"/>
    <m/>
    <m/>
    <d v="2022-06-29T00:00:00"/>
    <d v="1899-12-30T12:22:00"/>
    <s v="vuyolwethu"/>
    <s v="isiXhosa"/>
    <m/>
    <s v="Hayi"/>
    <m/>
    <m/>
    <m/>
    <m/>
    <s v="Mnyama"/>
    <m/>
    <m/>
    <m/>
    <m/>
    <s v="Ewe"/>
    <m/>
    <m/>
    <m/>
    <s v="Uqhawulo mtshato"/>
    <m/>
    <m/>
    <x v="0"/>
    <x v="3"/>
    <x v="0"/>
    <x v="1"/>
    <m/>
    <s v="R1000 - R2500"/>
    <m/>
    <s v="Zange"/>
    <m/>
    <m/>
    <m/>
    <s v="Ewe, ngaphantsi kweminyaka emi-2 eyadlulayo"/>
    <s v="Other"/>
    <s v="Notyatyambo Clinic"/>
    <m/>
    <s v="Andiyazi"/>
    <m/>
    <s v="Ewe, ngaphantsi kweenyanga ezi-6 ezidlulileyo"/>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Checked"/>
    <s v="Checked"/>
    <s v="Unchecked"/>
    <s v="Checked"/>
    <s v="Un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27"/>
    <s v="Male/ Indoda"/>
    <n v="32"/>
    <m/>
    <m/>
    <m/>
    <m/>
    <m/>
    <m/>
    <m/>
    <m/>
    <m/>
    <m/>
    <m/>
    <m/>
    <m/>
    <m/>
    <m/>
    <m/>
    <m/>
    <m/>
    <m/>
    <m/>
    <m/>
    <m/>
    <m/>
    <m/>
    <m/>
    <m/>
    <s v="There are NO children between the age of 6 and 13 living in this HH"/>
    <m/>
    <s v="Ndigqibe amabanga aphantsi"/>
    <m/>
    <m/>
    <m/>
    <s v="Amabanga aphezulu"/>
    <m/>
    <m/>
    <m/>
    <m/>
    <m/>
    <m/>
    <m/>
    <m/>
    <m/>
    <s v="Hayi"/>
    <m/>
    <m/>
    <m/>
    <s v="Impompo kawonke-wonke/yoluntu"/>
    <m/>
    <m/>
    <m/>
    <s v="Kwenye indawo/ngaphandle kweyadi"/>
    <m/>
    <n v="15"/>
    <m/>
    <s v="Gungxulela kwitanki logutyula"/>
    <m/>
    <s v="Umbane ovela kwii-mains"/>
    <m/>
    <m/>
    <m/>
    <s v="Endlini"/>
    <m/>
    <m/>
    <m/>
    <s v="Hayi"/>
    <m/>
    <s v="Ewe"/>
    <m/>
    <m/>
    <m/>
    <m/>
    <m/>
    <m/>
    <m/>
    <m/>
    <m/>
    <s v="Ewe"/>
    <s v="Ewe"/>
    <s v="Hayi"/>
    <s v="Hayi"/>
    <s v="Hayi"/>
    <s v="Hayi"/>
    <s v="Hayi"/>
    <s v="Ewe"/>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27"/>
    <m/>
    <m/>
    <d v="2022-06-29T00:00:00"/>
    <d v="1899-12-30T09:41:00"/>
    <s v="zimbini"/>
    <s v="English"/>
    <s v="No"/>
    <m/>
    <m/>
    <m/>
    <s v="Black"/>
    <m/>
    <m/>
    <m/>
    <s v="Yes"/>
    <m/>
    <m/>
    <m/>
    <m/>
    <m/>
    <s v="Single"/>
    <m/>
    <m/>
    <m/>
    <x v="2"/>
    <x v="0"/>
    <x v="2"/>
    <x v="0"/>
    <s v="R1000 - R2500"/>
    <m/>
    <s v="Never"/>
    <m/>
    <m/>
    <m/>
    <s v="Yes, less than 2 years ago"/>
    <m/>
    <s v="ec Philani NU 1 Clinic"/>
    <m/>
    <s v="No"/>
    <m/>
    <s v="Yes, less than 6 months ago"/>
    <m/>
    <s v="No"/>
    <m/>
    <s v="I don't know"/>
    <m/>
    <s v="Unchecked"/>
    <s v="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No education/did not attend primary school"/>
    <m/>
    <m/>
    <m/>
    <s v="No education/did not attend primary school"/>
    <m/>
    <m/>
    <m/>
    <m/>
    <m/>
    <m/>
    <m/>
    <m/>
    <m/>
    <s v="No"/>
    <m/>
    <m/>
    <m/>
    <s v="Piped to yard/plot"/>
    <m/>
    <m/>
    <m/>
    <m/>
    <m/>
    <n v="2"/>
    <m/>
    <s v="Flush to piped sewer system"/>
    <m/>
    <s v="Electricity from mains"/>
    <m/>
    <m/>
    <m/>
    <s v="In the house"/>
    <m/>
    <m/>
    <m/>
    <s v="No"/>
    <m/>
    <s v="Yes"/>
    <m/>
    <s v="Yes"/>
    <s v="Yes"/>
    <s v="No"/>
    <s v="No"/>
    <s v="No"/>
    <s v="No"/>
    <s v="No"/>
    <s v="Yes"/>
    <s v="No"/>
    <m/>
    <m/>
    <m/>
    <m/>
    <m/>
    <m/>
    <m/>
    <m/>
    <m/>
    <s v="No"/>
    <s v="Yes"/>
    <s v="No"/>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28"/>
    <m/>
    <m/>
    <d v="2022-06-30T00:00:00"/>
    <d v="1899-12-30T12:04:00"/>
    <s v="lona"/>
    <s v="isiXhosa"/>
    <m/>
    <s v="Hayi"/>
    <m/>
    <m/>
    <m/>
    <m/>
    <s v="Mnyama"/>
    <m/>
    <m/>
    <m/>
    <m/>
    <s v="Ewe"/>
    <m/>
    <m/>
    <m/>
    <s v="Utshatile / umanyano lwasekuhlaleni"/>
    <m/>
    <s v="Ewe"/>
    <x v="0"/>
    <x v="1"/>
    <x v="0"/>
    <x v="1"/>
    <m/>
    <s v="R5001 - R7500"/>
    <m/>
    <s v="Zange"/>
    <m/>
    <m/>
    <m/>
    <s v="Ewe, ngaphezu kweminyaka emi-2 eyadlulayo"/>
    <s v="Other"/>
    <s v="Nu11 clinic"/>
    <m/>
    <s v="Hayi"/>
    <m/>
    <s v="Ewe, ngaphantsi kweenyanga ezi-6 ezidlulileyo"/>
    <m/>
    <s v="Hayi"/>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Unchecked"/>
    <s v="Checked"/>
    <s v="Unchecked"/>
    <s v="Unchecked"/>
    <s v="Unchecked"/>
    <s v="Unchecked"/>
    <s v="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2"/>
    <s v="Male/ Indoda"/>
    <n v="33"/>
    <s v="Female/ Ibhinqa"/>
    <n v="11"/>
    <m/>
    <m/>
    <m/>
    <m/>
    <m/>
    <m/>
    <m/>
    <m/>
    <m/>
    <m/>
    <m/>
    <m/>
    <m/>
    <m/>
    <m/>
    <m/>
    <m/>
    <m/>
    <m/>
    <m/>
    <m/>
    <m/>
    <m/>
    <m/>
    <m/>
    <m/>
    <s v="There are children between the age of 6 and 13 living in this HH"/>
    <m/>
    <s v="Imfundo enomsila"/>
    <m/>
    <m/>
    <m/>
    <s v="Imfundo enomsila"/>
    <m/>
    <m/>
    <m/>
    <s v="Ewe"/>
    <m/>
    <m/>
    <m/>
    <m/>
    <m/>
    <s v="Hayi"/>
    <m/>
    <m/>
    <m/>
    <s v="Ifakwe ngombhobho kwindawo yokuhlala/indlu"/>
    <m/>
    <m/>
    <m/>
    <m/>
    <m/>
    <n v="1"/>
    <m/>
    <s v="Gungxulela kumbhobho wogutyulo"/>
    <m/>
    <s v="Umbane ovela kwii-mains"/>
    <m/>
    <m/>
    <m/>
    <s v="Endlini"/>
    <m/>
    <m/>
    <m/>
    <s v="Ewe"/>
    <m/>
    <s v="Ewe"/>
    <m/>
    <m/>
    <m/>
    <m/>
    <m/>
    <m/>
    <m/>
    <m/>
    <m/>
    <s v="Hayi"/>
    <s v="Ewe"/>
    <s v="Hayi"/>
    <s v="Ewe"/>
    <s v="Ewe"/>
    <s v="Hayi"/>
    <s v="Ewe"/>
    <s v="Ewe"/>
    <s v="Ewe"/>
    <m/>
    <m/>
    <m/>
    <m/>
    <m/>
    <m/>
    <m/>
    <s v="Ewe"/>
    <s v="Ewe"/>
    <s v="Hayi"/>
    <s v="Hayi"/>
    <s v="Hayi"/>
    <s v="Ewe"/>
    <s v="Hayi"/>
    <m/>
    <s v="Isamente"/>
    <m/>
    <m/>
    <m/>
    <s v="Asbestos"/>
    <m/>
    <m/>
    <m/>
    <s v="Umphenduli / uMthathi-nxaxheba kunye noMlingane / iqabane ngokudibeneyo"/>
    <m/>
    <s v="Umphenduli / uMthathi-nxaxheba kunye noMlingane / iqabane ngokudibeneyo"/>
    <m/>
    <s v="Umphenduli / uMthathi-nxaxheba kunye noMlingane / iqabane ngokudibeneyo"/>
    <m/>
    <s v="Ewe"/>
    <m/>
    <s v="Qhubeka"/>
    <m/>
    <s v="Ewe"/>
    <m/>
    <m/>
    <m/>
    <s v="Akunjalo kwaphela"/>
    <s v="Ngandlel' ithile"/>
    <s v="Kakhulu"/>
    <s v="Unchecked"/>
    <s v="Unchecked"/>
    <s v="Unchecked"/>
    <s v="Unchecked"/>
    <s v="Unchecked"/>
    <s v="Unchecked"/>
    <s v="Checked"/>
    <s v="Checked"/>
    <s v="Checked"/>
    <s v="Checked"/>
    <s v="Checked"/>
    <s v="Checked"/>
    <m/>
    <s v="Other"/>
    <m/>
    <s v="Mncedisi wophando nceda ucofe apha"/>
    <s v="Unverified"/>
  </r>
  <r>
    <n v="229"/>
    <m/>
    <m/>
    <d v="2022-06-29T00:00:00"/>
    <d v="1899-12-30T11:22:00"/>
    <s v="nozithembiso"/>
    <s v="isiXhosa"/>
    <m/>
    <s v="Hayi"/>
    <m/>
    <m/>
    <m/>
    <m/>
    <s v="Mnyama"/>
    <m/>
    <m/>
    <m/>
    <m/>
    <s v="Ewe"/>
    <m/>
    <m/>
    <m/>
    <s v="Awutshatanga"/>
    <m/>
    <m/>
    <x v="0"/>
    <x v="2"/>
    <x v="0"/>
    <x v="1"/>
    <m/>
    <s v="Ngaphantsi kwe-R1000"/>
    <m/>
    <s v="Ewe - Ngaphezulu kweminyaka emibini eyadlulayo"/>
    <s v="ec Philani NU 1 Clinic"/>
    <m/>
    <m/>
    <s v="Hayi"/>
    <m/>
    <m/>
    <m/>
    <s v="Hayi"/>
    <m/>
    <s v="Ewe, ngaphantsi kweenyanga ezi-6 ezidlulileyo"/>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Unchecked"/>
    <s v="Unchecked"/>
    <s v="Checked"/>
    <m/>
    <s v="Xa unraveling amayeza wayo ungayidlulisela kwabanye"/>
    <s v="Unchecked"/>
    <s v="Unchecked"/>
    <s v="Unchecked"/>
    <s v="Unchecked"/>
    <s v="Unchecked"/>
    <s v="Unchecked"/>
    <s v="Unchecked"/>
    <s v="Unchecked"/>
    <s v="Unchecked"/>
    <s v="Unchecked"/>
    <s v="Unchecked"/>
    <s v="Unchecked"/>
    <s v="Unchecked"/>
    <s v="Checked"/>
    <s v="Checked"/>
    <s v="Checked"/>
    <s v="Unchecked"/>
    <s v="Checked"/>
    <s v="Unchecked"/>
    <s v="Unchecked"/>
    <s v="Unchecked"/>
    <s v="Unchecked"/>
    <m/>
    <m/>
    <m/>
    <s v="Ewe"/>
    <m/>
    <s v="Ewe"/>
    <s v="Unchecked"/>
    <s v="Unchecked"/>
    <s v="Unchecked"/>
    <s v="Unchecked"/>
    <s v="Unchecked"/>
    <s v="Unchecked"/>
    <s v="Unchecked"/>
    <s v="Unchecked"/>
    <s v="Unchecked"/>
    <s v="Unchecked"/>
    <s v="Unchecked"/>
    <m/>
    <s v="Checked"/>
    <s v="Checked"/>
    <s v="Unchecked"/>
    <s v="Unchecked"/>
    <s v="Unchecked"/>
    <s v="Unchecked"/>
    <s v="Checked"/>
    <s v="Unchecked"/>
    <s v="Unchecked"/>
    <s v="Unchecked"/>
    <s v="Unchecked"/>
    <m/>
    <m/>
    <s v="Ewe"/>
    <m/>
    <s v="Hayi"/>
    <m/>
    <s v="Hayi"/>
    <n v="2"/>
    <s v="Female/ Ibhinqa"/>
    <n v="9"/>
    <s v="Male/ Indoda"/>
    <n v="0"/>
    <m/>
    <m/>
    <m/>
    <m/>
    <m/>
    <m/>
    <m/>
    <m/>
    <m/>
    <m/>
    <m/>
    <m/>
    <m/>
    <m/>
    <m/>
    <m/>
    <m/>
    <m/>
    <m/>
    <m/>
    <m/>
    <m/>
    <m/>
    <m/>
    <m/>
    <m/>
    <s v="There are children between the age of 6 and 13 living in this HH"/>
    <m/>
    <s v="Amabanga aphezulu"/>
    <m/>
    <m/>
    <m/>
    <s v="Ndigqibe amabanga aphezulu"/>
    <m/>
    <m/>
    <m/>
    <s v="Ewe"/>
    <m/>
    <m/>
    <m/>
    <m/>
    <m/>
    <s v="Hayi"/>
    <m/>
    <m/>
    <m/>
    <s v="Impompo kawonke-wonke/yoluntu"/>
    <m/>
    <m/>
    <m/>
    <s v="Kwenye indawo/ngaphandle kweyadi"/>
    <m/>
    <n v="3"/>
    <m/>
    <s v="indlu yangasese yomngxuma ngaphandle kombhobho wokungenisa umoya"/>
    <m/>
    <s v="Umbane osuka komnye umthombo"/>
    <m/>
    <m/>
    <m/>
    <s v="Endlini"/>
    <m/>
    <m/>
    <m/>
    <s v="Hayi"/>
    <m/>
    <s v="Hayi"/>
    <m/>
    <m/>
    <m/>
    <m/>
    <m/>
    <m/>
    <m/>
    <m/>
    <m/>
    <s v="Hayi"/>
    <s v="Ewe"/>
    <s v="Hayi"/>
    <s v="Hayi"/>
    <s v="Hayi"/>
    <s v="Hayi"/>
    <s v="Hayi"/>
    <s v="Ewe"/>
    <s v="Hayi"/>
    <m/>
    <m/>
    <m/>
    <m/>
    <m/>
    <m/>
    <m/>
    <s v="Hayi"/>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30"/>
    <m/>
    <m/>
    <d v="2022-06-29T00:00:00"/>
    <d v="1899-12-30T09:47:00"/>
    <s v="nozithembiso"/>
    <s v="English"/>
    <s v="No"/>
    <m/>
    <m/>
    <m/>
    <s v="Black"/>
    <m/>
    <m/>
    <m/>
    <s v="Yes"/>
    <m/>
    <m/>
    <m/>
    <m/>
    <m/>
    <s v="Single"/>
    <m/>
    <m/>
    <m/>
    <x v="2"/>
    <x v="0"/>
    <x v="2"/>
    <x v="0"/>
    <s v="Under R1000"/>
    <m/>
    <s v="Yes, more than 2 years ago"/>
    <m/>
    <s v="Other"/>
    <s v="Cicilia Makhiwane"/>
    <s v="Yes, more than 2 years ago"/>
    <m/>
    <s v="Other"/>
    <s v="Don't know"/>
    <s v="No"/>
    <m/>
    <s v="Yes, more than a year ago"/>
    <m/>
    <s v="No"/>
    <m/>
    <s v="No"/>
    <m/>
    <s v="Unchecked"/>
    <s v="Unchecked"/>
    <s v="Unchecked"/>
    <s v="Unchecked"/>
    <s v="Unchecked"/>
    <s v="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21"/>
    <s v="Female/ Ibhinqa"/>
    <n v="25"/>
    <s v="Female/ Ibhinqa"/>
    <n v="3"/>
    <s v="Female/ Ibhinqa"/>
    <n v="48"/>
    <m/>
    <m/>
    <m/>
    <m/>
    <m/>
    <m/>
    <m/>
    <m/>
    <m/>
    <m/>
    <m/>
    <m/>
    <m/>
    <m/>
    <m/>
    <m/>
    <m/>
    <m/>
    <m/>
    <m/>
    <m/>
    <m/>
    <s v="There are NO children between the age of 6 and 13 living in this HH"/>
    <s v="Some secondary"/>
    <m/>
    <m/>
    <m/>
    <s v="Some secondary"/>
    <m/>
    <m/>
    <m/>
    <m/>
    <m/>
    <m/>
    <m/>
    <m/>
    <m/>
    <s v="No"/>
    <m/>
    <m/>
    <m/>
    <s v="Piped into dwelling/house"/>
    <m/>
    <m/>
    <m/>
    <m/>
    <m/>
    <n v="2"/>
    <m/>
    <s v="Flush to piped sewer system"/>
    <m/>
    <s v="Electricity from mains"/>
    <m/>
    <m/>
    <m/>
    <s v="In the house"/>
    <m/>
    <m/>
    <m/>
    <s v="No"/>
    <m/>
    <s v="Yes"/>
    <m/>
    <s v="No"/>
    <s v="Yes"/>
    <s v="No"/>
    <s v="No"/>
    <s v="No"/>
    <s v="No"/>
    <s v="No"/>
    <s v="Yes"/>
    <s v="No"/>
    <m/>
    <m/>
    <m/>
    <m/>
    <m/>
    <m/>
    <m/>
    <m/>
    <m/>
    <s v="Yes"/>
    <s v="Yes"/>
    <s v="No"/>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31"/>
    <m/>
    <m/>
    <d v="2022-06-30T00:00:00"/>
    <d v="1899-12-30T12:54:00"/>
    <s v="lona"/>
    <s v="isiXhosa"/>
    <m/>
    <s v="Hayi"/>
    <m/>
    <m/>
    <m/>
    <m/>
    <s v="Mnyama"/>
    <m/>
    <m/>
    <m/>
    <m/>
    <s v="Ewe"/>
    <m/>
    <m/>
    <m/>
    <s v="Awutshatanga"/>
    <m/>
    <m/>
    <x v="0"/>
    <x v="2"/>
    <x v="0"/>
    <x v="1"/>
    <m/>
    <s v="R1000 - R2500"/>
    <m/>
    <s v="Zange"/>
    <m/>
    <m/>
    <m/>
    <s v="Ewe, ngaphezu kweminyaka emi-2 eyadlulayo"/>
    <s v="Other"/>
    <s v="Nqubela"/>
    <m/>
    <s v="Hayi"/>
    <m/>
    <s v="Ewe, kulo nyaka uphelileyo, kodwa ngaphezu kweenyanga ezi-6 ezidlulileyo"/>
    <m/>
    <s v="Ewe"/>
    <m/>
    <s v="Ewe"/>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Checked"/>
    <s v="Unchecked"/>
    <s v="Checked"/>
    <s v="Unchecked"/>
    <s v="Unchecked"/>
    <s v="Unchecked"/>
    <s v="Unchecked"/>
    <s v="Checked"/>
    <s v="Checked"/>
    <s v="Unchecked"/>
    <m/>
    <m/>
    <m/>
    <s v="Ewe"/>
    <m/>
    <s v="Hayi"/>
    <s v="Unchecked"/>
    <s v="Unchecked"/>
    <s v="Unchecked"/>
    <s v="Unchecked"/>
    <s v="Unchecked"/>
    <s v="Unchecked"/>
    <s v="Unchecked"/>
    <s v="Unchecked"/>
    <s v="Unchecked"/>
    <s v="Unchecked"/>
    <s v="Unchecked"/>
    <m/>
    <s v="Unchecked"/>
    <s v="Unchecked"/>
    <s v="Unchecked"/>
    <s v="Unchecked"/>
    <s v="Unchecked"/>
    <s v="Checked"/>
    <s v="Unchecked"/>
    <s v="Unchecked"/>
    <s v="Unchecked"/>
    <s v="Unchecked"/>
    <s v="Unchecked"/>
    <m/>
    <m/>
    <s v="Ewe"/>
    <m/>
    <s v="Hayi"/>
    <m/>
    <s v="Hayi"/>
    <n v="3"/>
    <s v="Female/ Ibhinqa"/>
    <n v="35"/>
    <s v="Female/ Ibhinqa"/>
    <n v="6"/>
    <s v="Male/ Indoda"/>
    <n v="1"/>
    <m/>
    <m/>
    <m/>
    <m/>
    <m/>
    <m/>
    <m/>
    <m/>
    <m/>
    <m/>
    <m/>
    <m/>
    <m/>
    <m/>
    <m/>
    <m/>
    <m/>
    <m/>
    <m/>
    <m/>
    <m/>
    <m/>
    <m/>
    <m/>
    <s v="There are children between the age of 6 and 13 living in this HH"/>
    <m/>
    <s v="Ndigqibe amabanga aphezulu"/>
    <m/>
    <m/>
    <m/>
    <s v="Amabanga aphezulu"/>
    <m/>
    <m/>
    <m/>
    <s v="Ewe"/>
    <m/>
    <m/>
    <m/>
    <m/>
    <m/>
    <s v="Hayi"/>
    <m/>
    <m/>
    <m/>
    <s v="Ifakwe ngombhobho kwindawo yokuhlala/indlu"/>
    <m/>
    <m/>
    <m/>
    <m/>
    <m/>
    <n v="1"/>
    <m/>
    <s v="Gungxulela kumbhobho wogutyulo"/>
    <m/>
    <s v="Umbane ovela kwii-mains"/>
    <m/>
    <m/>
    <m/>
    <s v="Endlini"/>
    <m/>
    <m/>
    <m/>
    <s v="Ewe"/>
    <m/>
    <s v="Ewe"/>
    <m/>
    <m/>
    <m/>
    <m/>
    <m/>
    <m/>
    <m/>
    <m/>
    <m/>
    <s v="Ewe"/>
    <s v="Ewe"/>
    <s v="Hayi"/>
    <s v="Hayi"/>
    <s v="Ewe"/>
    <s v="Hayi"/>
    <s v="Ewe"/>
    <s v="Ewe"/>
    <s v="Hayi"/>
    <m/>
    <m/>
    <m/>
    <m/>
    <m/>
    <m/>
    <m/>
    <s v="Ewe"/>
    <s v="Ewe"/>
    <s v="Hayi"/>
    <s v="Hayi"/>
    <s v="Hayi"/>
    <s v="Hayi"/>
    <s v="Hayi"/>
    <m/>
    <s v="Iithayile zeCeramic"/>
    <m/>
    <m/>
    <m/>
    <s v="Asbestos"/>
    <m/>
    <m/>
    <m/>
    <s v="uMphenduli / uMthathi-nxaxheba"/>
    <m/>
    <s v="uMphenduli / uMthathi-nxaxheba"/>
    <m/>
    <s v="uMphenduli / uMthathi-nxaxheba"/>
    <m/>
    <s v="Ewe"/>
    <m/>
    <s v="Qhubeka"/>
    <m/>
    <s v="Ewe"/>
    <m/>
    <m/>
    <m/>
    <s v="Kakhulu"/>
    <s v="Kakhulu"/>
    <s v="Kakhulu"/>
    <s v="Unchecked"/>
    <s v="Unchecked"/>
    <s v="Unchecked"/>
    <s v="Unchecked"/>
    <s v="Unchecked"/>
    <s v="Unchecked"/>
    <s v="Checked"/>
    <s v="Checked"/>
    <s v="Unchecked"/>
    <s v="Checked"/>
    <s v="Checked"/>
    <s v="Unchecked"/>
    <m/>
    <s v="United States of America"/>
    <m/>
    <s v="Mncedisi wophando nceda ucofe apha"/>
    <s v="Unverified"/>
  </r>
  <r>
    <n v="232"/>
    <m/>
    <m/>
    <d v="2022-06-29T00:00:00"/>
    <d v="1899-12-30T10:12:00"/>
    <s v="yethu"/>
    <s v="isiXhosa"/>
    <m/>
    <s v="Ewe"/>
    <m/>
    <s v="Ngapha kwenyanga ezintandathu- 6 ezigqithileyo"/>
    <m/>
    <m/>
    <s v="Mnyama"/>
    <m/>
    <m/>
    <m/>
    <m/>
    <s v="Ewe"/>
    <m/>
    <m/>
    <m/>
    <s v="Umhlolo/Umhlolokazi"/>
    <m/>
    <m/>
    <x v="0"/>
    <x v="2"/>
    <x v="0"/>
    <x v="1"/>
    <m/>
    <s v="R1000 - R2500"/>
    <m/>
    <s v="Zange"/>
    <m/>
    <m/>
    <m/>
    <s v="Ewe, ngaphezu kweminyaka emi-2 eyadlulayo"/>
    <s v="ec Philani NU 1 Clinic"/>
    <m/>
    <m/>
    <s v="Ewe"/>
    <m/>
    <s v="Ewe, ngaphezu konyaka odlulileyo"/>
    <m/>
    <s v="Hayi"/>
    <m/>
    <s v="Ewe"/>
    <s v="Unchecked"/>
    <s v="Unchecked"/>
    <s v="Unchecked"/>
    <s v="Unchecked"/>
    <s v="Unchecked"/>
    <s v="Unchecked"/>
    <s v="Unchecked"/>
    <s v="Unchecked"/>
    <s v="Unchecked"/>
    <s v="Unchecked"/>
    <s v="Checked"/>
    <s v="Unchecked"/>
    <s v="Unchecked"/>
    <s v="Checked"/>
    <s v="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Checked"/>
    <s v="Checked"/>
    <s v="Checked"/>
    <s v="Unchecked"/>
    <s v="Checked"/>
    <s v="Unchecked"/>
    <s v="Unchecked"/>
    <s v="Checked"/>
    <s v="Unchecked"/>
    <s v="Unchecked"/>
    <m/>
    <m/>
    <m/>
    <s v="Ewe"/>
    <m/>
    <s v="Ewe"/>
    <s v="Unchecked"/>
    <s v="Unchecked"/>
    <s v="Unchecked"/>
    <s v="Unchecked"/>
    <s v="Unchecked"/>
    <s v="Unchecked"/>
    <s v="Unchecked"/>
    <s v="Unchecked"/>
    <s v="Unchecked"/>
    <s v="Unchecked"/>
    <s v="Unchecked"/>
    <m/>
    <s v="Unchecked"/>
    <s v="Checked"/>
    <s v="Unchecked"/>
    <s v="Unchecked"/>
    <s v="Unchecked"/>
    <s v="Unchecked"/>
    <s v="Unchecked"/>
    <s v="Unchecked"/>
    <s v="Unchecked"/>
    <s v="Unchecked"/>
    <s v="Unchecked"/>
    <m/>
    <m/>
    <s v="Ewe"/>
    <m/>
    <s v="Hayi"/>
    <m/>
    <s v="Ewe"/>
    <n v="2"/>
    <s v="Female/ Ibhinqa"/>
    <n v="7"/>
    <s v="Male/ Indoda"/>
    <n v="68"/>
    <m/>
    <m/>
    <m/>
    <m/>
    <m/>
    <m/>
    <m/>
    <m/>
    <m/>
    <m/>
    <m/>
    <m/>
    <m/>
    <m/>
    <m/>
    <m/>
    <m/>
    <m/>
    <m/>
    <m/>
    <m/>
    <m/>
    <m/>
    <m/>
    <m/>
    <m/>
    <s v="There are children between the age of 6 and 13 living in this HH"/>
    <m/>
    <s v="Amabanga aphantsi"/>
    <m/>
    <s v="Ibanga lesithandathu"/>
    <m/>
    <s v="Amabanga aphantsi"/>
    <m/>
    <s v="Ibanga lesithandathu"/>
    <m/>
    <s v="Ewe"/>
    <m/>
    <m/>
    <m/>
    <m/>
    <m/>
    <s v="Hayi"/>
    <m/>
    <m/>
    <m/>
    <s v="Ifakwe ngombhobho kwindawo yokuhlala/indlu"/>
    <m/>
    <m/>
    <m/>
    <m/>
    <m/>
    <n v="1"/>
    <m/>
    <s v="Gungxulela kumbhobho wogutyulo"/>
    <m/>
    <s v="Umbane ovela kwii-mains"/>
    <m/>
    <m/>
    <m/>
    <s v="Endlini"/>
    <m/>
    <m/>
    <m/>
    <s v="Ewe"/>
    <m/>
    <s v="Ewe"/>
    <m/>
    <m/>
    <m/>
    <m/>
    <m/>
    <m/>
    <m/>
    <m/>
    <m/>
    <s v="Ewe"/>
    <s v="Ewe"/>
    <s v="Hayi"/>
    <s v="Hayi"/>
    <s v="Ewe"/>
    <s v="Ewe"/>
    <s v="Ewe"/>
    <s v="Ewe"/>
    <s v="Ewe"/>
    <m/>
    <m/>
    <m/>
    <m/>
    <m/>
    <m/>
    <m/>
    <s v="Ewe"/>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33"/>
    <m/>
    <m/>
    <d v="2022-06-29T00:00:00"/>
    <d v="1899-12-30T10:10:00"/>
    <s v="siyanda"/>
    <s v="English"/>
    <s v="No"/>
    <m/>
    <m/>
    <m/>
    <s v="Black"/>
    <m/>
    <m/>
    <m/>
    <s v="Yes"/>
    <m/>
    <m/>
    <m/>
    <m/>
    <m/>
    <s v="Single"/>
    <m/>
    <m/>
    <m/>
    <x v="2"/>
    <x v="0"/>
    <x v="2"/>
    <x v="0"/>
    <s v="Under R1000"/>
    <m/>
    <s v="Never"/>
    <m/>
    <m/>
    <m/>
    <s v="Never"/>
    <m/>
    <m/>
    <m/>
    <s v="No"/>
    <m/>
    <s v="Yes, less than 6 months ago"/>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ublic/communal tap"/>
    <m/>
    <m/>
    <m/>
    <s v="Elsewhere/outside yard"/>
    <m/>
    <n v="10"/>
    <m/>
    <s v="Flush to piped sewer system"/>
    <m/>
    <s v="Electricity from mains"/>
    <m/>
    <m/>
    <m/>
    <s v="In the house"/>
    <m/>
    <m/>
    <m/>
    <s v="No"/>
    <m/>
    <s v="No"/>
    <m/>
    <s v="No"/>
    <s v="Yes"/>
    <s v="No"/>
    <s v="No"/>
    <s v="Yes"/>
    <s v="No"/>
    <s v="No"/>
    <s v="Yes"/>
    <s v="No"/>
    <m/>
    <m/>
    <m/>
    <m/>
    <m/>
    <m/>
    <m/>
    <m/>
    <m/>
    <s v="No"/>
    <s v="Yes"/>
    <s v="No"/>
    <s v="No"/>
    <s v="No"/>
    <s v="No"/>
    <s v="No"/>
    <m/>
    <m/>
    <m/>
    <m/>
    <m/>
    <m/>
    <m/>
    <s v="Cement"/>
    <m/>
    <m/>
    <m/>
    <s v="Other"/>
    <m/>
    <s v="Zinc"/>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Jamaica"/>
    <m/>
    <s v="Research Assistant please click here"/>
    <m/>
    <s v="Unverified"/>
  </r>
  <r>
    <n v="234"/>
    <m/>
    <m/>
    <d v="2022-07-01T00:00:00"/>
    <d v="1899-12-30T12:29:00"/>
    <s v="thembelihle"/>
    <s v="isiXhosa"/>
    <m/>
    <s v="Hayi"/>
    <m/>
    <m/>
    <m/>
    <m/>
    <s v="Mnyama"/>
    <m/>
    <m/>
    <m/>
    <m/>
    <s v="Ewe"/>
    <m/>
    <m/>
    <m/>
    <s v="Awutshatanga"/>
    <m/>
    <m/>
    <x v="0"/>
    <x v="2"/>
    <x v="0"/>
    <x v="1"/>
    <m/>
    <s v="Ngaphantsi kwe-R1000"/>
    <m/>
    <s v="Zange"/>
    <m/>
    <m/>
    <m/>
    <s v="Ewe, ngaphezu kweminyaka emi-2 eyadlulayo"/>
    <s v="ec Philani NU 1 Clinic"/>
    <m/>
    <m/>
    <s v="Ewe"/>
    <m/>
    <s v="Ewe, ngaphantsi kweenyanga ezi-6 ezidlulileyo"/>
    <m/>
    <s v="Hayi"/>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Checked"/>
    <s v="Unchecked"/>
    <s v="Unchecked"/>
    <s v="Unchecked"/>
    <s v="Unchecked"/>
    <s v="Unchecked"/>
    <s v="Unchecked"/>
    <s v="Unchecked"/>
    <s v="Unchecked"/>
    <s v="Unchecked"/>
    <s v="Unchecked"/>
    <m/>
    <m/>
    <s v="Hayi"/>
    <m/>
    <s v="Ewe"/>
    <m/>
    <s v="Ewe"/>
    <n v="3"/>
    <s v="Male/ Indoda"/>
    <n v="56"/>
    <s v="Male/ Indoda"/>
    <n v="25"/>
    <s v="Male/ Indoda"/>
    <n v="31"/>
    <m/>
    <m/>
    <m/>
    <m/>
    <m/>
    <m/>
    <m/>
    <m/>
    <m/>
    <m/>
    <m/>
    <m/>
    <m/>
    <m/>
    <m/>
    <m/>
    <m/>
    <m/>
    <m/>
    <m/>
    <m/>
    <m/>
    <m/>
    <m/>
    <s v="There are NO children between the age of 6 and 13 living in this HH"/>
    <m/>
    <s v="Ndigqibe amabanga aphantsi"/>
    <m/>
    <m/>
    <m/>
    <s v="Amabanga aphezulu"/>
    <m/>
    <m/>
    <m/>
    <m/>
    <m/>
    <m/>
    <m/>
    <m/>
    <m/>
    <s v="Hayi"/>
    <m/>
    <m/>
    <m/>
    <s v="Umbhobho ukuya eyadini/iploti"/>
    <m/>
    <m/>
    <m/>
    <m/>
    <m/>
    <n v="2"/>
    <m/>
    <s v="Gungxulela kumbhobho wogutyulo"/>
    <m/>
    <s v="Umbane ovela kwii-mains"/>
    <m/>
    <m/>
    <m/>
    <s v="Endlini"/>
    <m/>
    <m/>
    <m/>
    <s v="Ewe"/>
    <m/>
    <s v="Ewe"/>
    <m/>
    <m/>
    <m/>
    <m/>
    <m/>
    <m/>
    <m/>
    <m/>
    <m/>
    <s v="Hayi"/>
    <s v="Hayi"/>
    <s v="Hayi"/>
    <s v="Ewe"/>
    <s v="Hayi"/>
    <s v="Hayi"/>
    <s v="Hayi"/>
    <s v="Ewe"/>
    <s v="Hayi"/>
    <m/>
    <m/>
    <m/>
    <m/>
    <m/>
    <m/>
    <m/>
    <s v="Ewe"/>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35"/>
    <m/>
    <m/>
    <d v="2022-06-30T00:00:00"/>
    <d v="1899-12-30T10:18:00"/>
    <s v="nosibusiso"/>
    <s v="English"/>
    <s v="No"/>
    <m/>
    <m/>
    <m/>
    <s v="Black"/>
    <m/>
    <m/>
    <m/>
    <s v="Yes"/>
    <m/>
    <m/>
    <m/>
    <m/>
    <m/>
    <s v="Steady partner"/>
    <m/>
    <s v="No"/>
    <m/>
    <x v="1"/>
    <x v="0"/>
    <x v="1"/>
    <x v="0"/>
    <s v="R10 001 - R20 000"/>
    <m/>
    <s v="Never"/>
    <m/>
    <m/>
    <m/>
    <s v="Never"/>
    <m/>
    <m/>
    <m/>
    <s v="Yes"/>
    <m/>
    <s v="Yes, more than a year ago"/>
    <m/>
    <s v="No"/>
    <m/>
    <s v="Yes"/>
    <m/>
    <s v="Unchecked"/>
    <s v="Unchecked"/>
    <s v="Checked"/>
    <s v="Unchecked"/>
    <s v="Checked"/>
    <s v="Checked"/>
    <s v="Unchecked"/>
    <s v="Un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m/>
    <m/>
    <s v="Unchecked"/>
    <s v="Unchecked"/>
    <s v="Checked"/>
    <s v="Un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Yes"/>
    <m/>
    <n v="2"/>
    <s v="Female/ Ibhinqa"/>
    <n v="27"/>
    <s v="Female/ Ibhinqa"/>
    <n v="29"/>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mains"/>
    <m/>
    <m/>
    <m/>
    <s v="In the house"/>
    <m/>
    <m/>
    <m/>
    <s v="Yes"/>
    <m/>
    <s v="Yes"/>
    <m/>
    <s v="Yes"/>
    <s v="Yes"/>
    <s v="No"/>
    <s v="Yes"/>
    <s v="Yes"/>
    <s v="No"/>
    <s v="Yes"/>
    <s v="Yes"/>
    <s v="Yes"/>
    <m/>
    <m/>
    <m/>
    <m/>
    <m/>
    <m/>
    <m/>
    <m/>
    <m/>
    <s v="No"/>
    <s v="Yes"/>
    <s v="Yes"/>
    <s v="No"/>
    <s v="No"/>
    <s v="Yes"/>
    <s v="No"/>
    <m/>
    <m/>
    <m/>
    <m/>
    <m/>
    <m/>
    <m/>
    <s v="Ceramic tiles"/>
    <m/>
    <m/>
    <m/>
    <s v="Asbestos"/>
    <m/>
    <m/>
    <m/>
    <s v="Respondent/Participant"/>
    <m/>
    <s v="Respondent/Participant"/>
    <m/>
    <s v="Respondent/Participant"/>
    <m/>
    <s v="Yes"/>
    <m/>
    <s v="Proceed"/>
    <m/>
    <s v="Yes"/>
    <m/>
    <s v="Not at all"/>
    <s v="Somewhat"/>
    <s v="Not at all"/>
    <m/>
    <m/>
    <m/>
    <s v="Checked"/>
    <s v="Checked"/>
    <s v="Checked"/>
    <s v="Checked"/>
    <s v="Checked"/>
    <s v="Unchecked"/>
    <s v="Unchecked"/>
    <s v="Unchecked"/>
    <s v="Unchecked"/>
    <s v="Unchecked"/>
    <s v="Unchecked"/>
    <s v="Unchecked"/>
    <s v="Botswan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40"/>
    <m/>
    <m/>
    <d v="2022-06-29T00:00:00"/>
    <d v="1899-12-30T10:28:00"/>
    <s v="nozithembiso"/>
    <s v="isiXhosa"/>
    <m/>
    <s v="Hayi"/>
    <m/>
    <m/>
    <m/>
    <m/>
    <s v="Mnyama"/>
    <m/>
    <m/>
    <m/>
    <m/>
    <s v="Ewe"/>
    <m/>
    <m/>
    <m/>
    <s v="Umhlolo/Umhlolokazi"/>
    <m/>
    <m/>
    <x v="0"/>
    <x v="2"/>
    <x v="0"/>
    <x v="1"/>
    <m/>
    <s v="Ngaphantsi kwe-R1000"/>
    <m/>
    <s v="Zange"/>
    <m/>
    <m/>
    <m/>
    <s v="Hayi"/>
    <m/>
    <m/>
    <m/>
    <s v="Hayi"/>
    <m/>
    <s v="Hayi"/>
    <m/>
    <s v="Hayi"/>
    <m/>
    <s v="Hay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Checked"/>
    <s v="Unchecked"/>
    <s v="Unchecked"/>
    <s v="Unchecked"/>
    <s v="Unchecked"/>
    <s v="Un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28"/>
    <m/>
    <m/>
    <m/>
    <m/>
    <m/>
    <m/>
    <m/>
    <m/>
    <m/>
    <m/>
    <m/>
    <m/>
    <m/>
    <m/>
    <m/>
    <m/>
    <m/>
    <m/>
    <m/>
    <m/>
    <m/>
    <m/>
    <m/>
    <m/>
    <m/>
    <m/>
    <m/>
    <m/>
    <s v="There are children between the age of 6 and 13 living in this HH"/>
    <m/>
    <s v="Andifundanga/ Andiwafundanga amabanga aphantsi"/>
    <m/>
    <m/>
    <m/>
    <s v="Ndigqibe amabanga aphezulu"/>
    <m/>
    <m/>
    <m/>
    <s v="Ewe"/>
    <m/>
    <m/>
    <m/>
    <m/>
    <m/>
    <s v="Hayi"/>
    <m/>
    <m/>
    <m/>
    <s v="Ifakwe ngombhobho kwindawo yokuhlala/indlu"/>
    <m/>
    <m/>
    <m/>
    <m/>
    <m/>
    <n v="2"/>
    <m/>
    <s v="Gungxulela kumbhobho wogutyulo"/>
    <m/>
    <s v="Umbane ovela kwii-mains"/>
    <m/>
    <m/>
    <m/>
    <s v="Endlini"/>
    <m/>
    <m/>
    <m/>
    <s v="Hayi"/>
    <m/>
    <s v="Ewe"/>
    <m/>
    <m/>
    <m/>
    <m/>
    <m/>
    <m/>
    <m/>
    <m/>
    <m/>
    <s v="Ewe"/>
    <s v="Ewe"/>
    <s v="Hayi"/>
    <s v="Hayi"/>
    <s v="Ewe"/>
    <s v="Hayi"/>
    <s v="Ewe"/>
    <s v="Ewe"/>
    <s v="Hayi"/>
    <m/>
    <m/>
    <m/>
    <m/>
    <m/>
    <m/>
    <m/>
    <s v="Ewe"/>
    <s v="Ewe"/>
    <s v="Hayi"/>
    <s v="Hayi"/>
    <s v="Hayi"/>
    <s v="Hayi"/>
    <s v="Hayi"/>
    <m/>
    <s v="Iithayile zeCeramic"/>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41"/>
    <m/>
    <m/>
    <d v="2022-06-29T00:00:00"/>
    <d v="1899-12-30T10:36:00"/>
    <s v="nosiphiwo"/>
    <s v="English"/>
    <s v="No"/>
    <m/>
    <m/>
    <m/>
    <s v="Black"/>
    <m/>
    <m/>
    <m/>
    <s v="Yes"/>
    <m/>
    <m/>
    <m/>
    <m/>
    <m/>
    <s v="Married / civil union"/>
    <m/>
    <s v="Yes"/>
    <m/>
    <x v="2"/>
    <x v="0"/>
    <x v="2"/>
    <x v="0"/>
    <s v="R1000 - R2500"/>
    <m/>
    <s v="Never"/>
    <m/>
    <m/>
    <m/>
    <s v="Never"/>
    <m/>
    <m/>
    <m/>
    <s v="Yes"/>
    <m/>
    <s v="Yes, more than a year ago"/>
    <m/>
    <s v="No"/>
    <m/>
    <s v="Yes"/>
    <m/>
    <s v="Unchecked"/>
    <s v="Checked"/>
    <s v="Unchecked"/>
    <s v="Checked"/>
    <s v="Unchecked"/>
    <s v="Unchecked"/>
    <s v="Unchecked"/>
    <s v="Unchecked"/>
    <s v="Unchecked"/>
    <s v="Unchecked"/>
    <s v="Unchecked"/>
    <s v="Unchecked"/>
    <s v="Unchecked"/>
    <s v="Unchecked"/>
    <s v="Unchecked"/>
    <s v="Unchecked"/>
    <s v="Unchecked"/>
    <s v="Unchecked"/>
    <m/>
    <m/>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5"/>
    <s v="Female/ Ibhinqa"/>
    <n v="57"/>
    <s v="Female/ Ibhinqa"/>
    <n v="19"/>
    <s v="Female/ Ibhinqa"/>
    <n v="23"/>
    <s v="Male/ Indoda"/>
    <n v="2"/>
    <s v="Male/ Indoda"/>
    <n v="6"/>
    <m/>
    <m/>
    <m/>
    <m/>
    <m/>
    <m/>
    <m/>
    <m/>
    <m/>
    <m/>
    <m/>
    <m/>
    <m/>
    <m/>
    <m/>
    <m/>
    <m/>
    <m/>
    <m/>
    <m/>
    <s v="There are children between the age of 6 and 13 living in this HH"/>
    <s v="Some secondary"/>
    <m/>
    <m/>
    <m/>
    <s v="Completed secondary"/>
    <m/>
    <m/>
    <m/>
    <s v="Yes"/>
    <m/>
    <m/>
    <m/>
    <m/>
    <m/>
    <s v="No"/>
    <m/>
    <m/>
    <m/>
    <s v="Piped into dwelling/house"/>
    <m/>
    <m/>
    <m/>
    <m/>
    <m/>
    <n v="2"/>
    <m/>
    <s v="Flush to piped sewer system"/>
    <m/>
    <s v="Electricity from mains"/>
    <m/>
    <m/>
    <m/>
    <s v="In the house"/>
    <m/>
    <m/>
    <m/>
    <s v="No"/>
    <m/>
    <s v="Yes"/>
    <m/>
    <s v="Yes"/>
    <s v="Yes"/>
    <s v="No"/>
    <s v="No"/>
    <s v="Yes"/>
    <s v="No"/>
    <s v="Yes"/>
    <s v="Yes"/>
    <s v="Yes"/>
    <m/>
    <m/>
    <m/>
    <m/>
    <m/>
    <m/>
    <m/>
    <m/>
    <m/>
    <s v="Yes"/>
    <s v="Yes"/>
    <s v="No"/>
    <s v="No"/>
    <s v="No"/>
    <s v="No"/>
    <s v="No"/>
    <m/>
    <m/>
    <m/>
    <m/>
    <m/>
    <m/>
    <m/>
    <s v="Cement"/>
    <m/>
    <m/>
    <m/>
    <s v="Tiles"/>
    <m/>
    <m/>
    <m/>
    <s v="Spouse/partner"/>
    <m/>
    <s v="Spouse/partner"/>
    <m/>
    <s v="Respondent/Participant"/>
    <m/>
    <s v="No"/>
    <m/>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43"/>
    <m/>
    <m/>
    <d v="2022-06-29T00:00:00"/>
    <d v="1899-12-30T10:44:00"/>
    <s v="zimbini"/>
    <s v="English"/>
    <s v="No"/>
    <m/>
    <m/>
    <m/>
    <s v="Black"/>
    <m/>
    <m/>
    <m/>
    <s v="Yes"/>
    <m/>
    <m/>
    <m/>
    <m/>
    <m/>
    <s v="Married / civil union"/>
    <m/>
    <s v="Yes"/>
    <m/>
    <x v="2"/>
    <x v="0"/>
    <x v="2"/>
    <x v="0"/>
    <s v="R1000 - R2500"/>
    <m/>
    <s v="Never"/>
    <m/>
    <m/>
    <m/>
    <s v="Yes, more than 2 years ago"/>
    <m/>
    <s v="ec Philani NU 1 Clinic"/>
    <m/>
    <s v="Yes"/>
    <m/>
    <s v="Never"/>
    <m/>
    <s v="No"/>
    <m/>
    <s v="No"/>
    <m/>
    <s v="Unchecked"/>
    <s v="Unchecked"/>
    <s v="Unchecked"/>
    <s v="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Unchecked"/>
    <s v="Unchecked"/>
    <s v="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4"/>
    <s v="Male/ Indoda"/>
    <n v="27"/>
    <s v="Male/ Indoda"/>
    <n v="25"/>
    <s v="Male/ Indoda"/>
    <n v="65"/>
    <s v="Male/ Indoda"/>
    <n v="55"/>
    <m/>
    <m/>
    <m/>
    <m/>
    <m/>
    <m/>
    <m/>
    <m/>
    <m/>
    <m/>
    <m/>
    <m/>
    <m/>
    <m/>
    <m/>
    <m/>
    <m/>
    <m/>
    <m/>
    <m/>
    <m/>
    <m/>
    <s v="There are NO children between the age of 6 and 13 living in this HH"/>
    <s v="Some secondary"/>
    <m/>
    <m/>
    <m/>
    <s v="Some secondary"/>
    <m/>
    <m/>
    <m/>
    <m/>
    <m/>
    <m/>
    <m/>
    <m/>
    <m/>
    <s v="No"/>
    <m/>
    <m/>
    <m/>
    <s v="Piped to yard/plot"/>
    <m/>
    <m/>
    <m/>
    <m/>
    <m/>
    <n v="1"/>
    <m/>
    <s v="Flush to somewhere else"/>
    <m/>
    <s v="Electricity from mains"/>
    <m/>
    <m/>
    <m/>
    <s v="In the house"/>
    <m/>
    <m/>
    <m/>
    <s v="Yes"/>
    <m/>
    <s v="Yes"/>
    <m/>
    <s v="No"/>
    <s v="Yes"/>
    <s v="No"/>
    <s v="No"/>
    <s v="Yes"/>
    <s v="No"/>
    <s v="Yes"/>
    <s v="Yes"/>
    <s v="No"/>
    <m/>
    <m/>
    <m/>
    <m/>
    <m/>
    <m/>
    <m/>
    <m/>
    <m/>
    <s v="Yes"/>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44"/>
    <m/>
    <m/>
    <d v="2022-06-29T00:00:00"/>
    <d v="1899-12-30T10:44:00"/>
    <s v="vuyolwethu"/>
    <s v="isiXhosa"/>
    <m/>
    <s v="Hayi"/>
    <m/>
    <m/>
    <m/>
    <m/>
    <s v="Mnyama"/>
    <m/>
    <m/>
    <m/>
    <m/>
    <s v="Ewe"/>
    <m/>
    <m/>
    <m/>
    <s v="Awutshatanga"/>
    <m/>
    <m/>
    <x v="0"/>
    <x v="2"/>
    <x v="0"/>
    <x v="1"/>
    <m/>
    <s v="Ngaphantsi kwe-R1000"/>
    <m/>
    <s v="Zange"/>
    <m/>
    <m/>
    <m/>
    <s v="Hayi"/>
    <m/>
    <m/>
    <m/>
    <s v="Hayi"/>
    <m/>
    <s v="Ewe, ngaphantsi kweenyanga ezi-6 ezidlulileyo"/>
    <m/>
    <s v="Hayi"/>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1"/>
    <s v="Male/ Indoda"/>
    <n v="6"/>
    <m/>
    <m/>
    <m/>
    <m/>
    <m/>
    <m/>
    <m/>
    <m/>
    <m/>
    <m/>
    <m/>
    <m/>
    <m/>
    <m/>
    <m/>
    <m/>
    <m/>
    <m/>
    <m/>
    <m/>
    <m/>
    <m/>
    <m/>
    <m/>
    <m/>
    <m/>
    <m/>
    <m/>
    <s v="There are children between the age of 6 and 13 living in this HH"/>
    <m/>
    <s v="Amabanga aphantsi"/>
    <m/>
    <s v="Ibanga lesihlanu"/>
    <m/>
    <s v="Abafundanga/ Abawafundanga amabanga aphantsi"/>
    <m/>
    <m/>
    <m/>
    <s v="Ewe"/>
    <m/>
    <m/>
    <m/>
    <m/>
    <m/>
    <s v="Hayi"/>
    <m/>
    <m/>
    <m/>
    <s v="Impompo kawonke-wonke/yoluntu"/>
    <m/>
    <m/>
    <m/>
    <s v="Kwindawo yokuhlala"/>
    <m/>
    <n v="3"/>
    <m/>
    <s v="Gungxulela kumbhobho wogutyulo"/>
    <m/>
    <s v="Umbane ovela kwii-mains"/>
    <m/>
    <m/>
    <m/>
    <s v="Endlini"/>
    <m/>
    <m/>
    <m/>
    <s v="Hayi"/>
    <m/>
    <s v="Ewe"/>
    <m/>
    <m/>
    <m/>
    <m/>
    <m/>
    <m/>
    <m/>
    <m/>
    <m/>
    <s v="Ewe"/>
    <s v="Ewe"/>
    <s v="Hayi"/>
    <s v="Hayi"/>
    <s v="Ewe"/>
    <s v="Hayi"/>
    <s v="Ewe"/>
    <s v="Ewe"/>
    <s v="Hayi"/>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45"/>
    <m/>
    <m/>
    <d v="2022-06-29T00:00:00"/>
    <d v="1899-12-30T11:08:00"/>
    <s v="nomvuyo"/>
    <s v="English"/>
    <s v="No"/>
    <m/>
    <m/>
    <m/>
    <s v="Black"/>
    <m/>
    <m/>
    <m/>
    <s v="Yes"/>
    <m/>
    <m/>
    <m/>
    <m/>
    <m/>
    <s v="Single"/>
    <m/>
    <m/>
    <m/>
    <x v="2"/>
    <x v="0"/>
    <x v="2"/>
    <x v="0"/>
    <s v="Under R1000"/>
    <m/>
    <s v="Yes, more than 2 years ago"/>
    <m/>
    <s v="ec Philani NU 1 Clinic"/>
    <m/>
    <s v="Yes, more than 2 years ago"/>
    <m/>
    <s v="ec Philani NU 1 Clinic"/>
    <m/>
    <s v="No"/>
    <m/>
    <s v="Never"/>
    <m/>
    <s v="No"/>
    <m/>
    <s v="I don't know"/>
    <m/>
    <s v="Unchecked"/>
    <s v="Unchecked"/>
    <s v="Checked"/>
    <s v="Checked"/>
    <s v="Checked"/>
    <s v="Unchecked"/>
    <s v="Unchecked"/>
    <s v="Unchecked"/>
    <s v="Un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52"/>
    <m/>
    <m/>
    <m/>
    <m/>
    <m/>
    <m/>
    <m/>
    <m/>
    <m/>
    <m/>
    <m/>
    <m/>
    <m/>
    <m/>
    <m/>
    <m/>
    <m/>
    <m/>
    <m/>
    <m/>
    <m/>
    <m/>
    <m/>
    <m/>
    <m/>
    <m/>
    <m/>
    <m/>
    <s v="There are NO children between the age of 6 and 13 living in this HH"/>
    <s v="Completed primary"/>
    <m/>
    <m/>
    <m/>
    <s v="Completed primary"/>
    <m/>
    <m/>
    <m/>
    <m/>
    <m/>
    <m/>
    <m/>
    <m/>
    <m/>
    <s v="No"/>
    <m/>
    <m/>
    <m/>
    <s v="Piped into dwelling/house"/>
    <m/>
    <m/>
    <m/>
    <m/>
    <m/>
    <n v="2"/>
    <m/>
    <s v="Flush to piped sewer system"/>
    <m/>
    <s v="Electricity from mains"/>
    <m/>
    <m/>
    <m/>
    <s v="In the house"/>
    <m/>
    <m/>
    <m/>
    <s v="No"/>
    <m/>
    <s v="Yes"/>
    <m/>
    <s v="Yes"/>
    <s v="Yes"/>
    <s v="No"/>
    <s v="No"/>
    <s v="Yes"/>
    <s v="No"/>
    <s v="No"/>
    <s v="Yes"/>
    <s v="No"/>
    <m/>
    <m/>
    <m/>
    <m/>
    <m/>
    <m/>
    <m/>
    <m/>
    <m/>
    <s v="Yes"/>
    <s v="Yes"/>
    <s v="No"/>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46"/>
    <m/>
    <m/>
    <d v="2022-06-29T00:00:00"/>
    <d v="1899-12-30T10:54:00"/>
    <s v="likhona"/>
    <s v="English"/>
    <s v="No"/>
    <m/>
    <m/>
    <m/>
    <s v="Black"/>
    <m/>
    <m/>
    <m/>
    <s v="Yes"/>
    <m/>
    <m/>
    <m/>
    <m/>
    <m/>
    <s v="Single"/>
    <m/>
    <m/>
    <m/>
    <x v="3"/>
    <x v="0"/>
    <x v="2"/>
    <x v="0"/>
    <s v="R1000 - R2500"/>
    <m/>
    <s v="Never"/>
    <m/>
    <m/>
    <m/>
    <s v="Never"/>
    <m/>
    <m/>
    <m/>
    <s v="Yes"/>
    <m/>
    <s v="Yes, less than 6 months ago"/>
    <m/>
    <s v="No"/>
    <m/>
    <s v="I don't know"/>
    <m/>
    <s v="Unchecked"/>
    <s v="Unchecked"/>
    <s v="Unchecked"/>
    <s v="Unchecked"/>
    <s v="Unchecked"/>
    <s v="Checked"/>
    <s v="Unchecked"/>
    <s v="Unchecked"/>
    <s v="Checked"/>
    <s v="Unchecked"/>
    <s v="Unchecked"/>
    <s v="Unchecked"/>
    <s v="Unchecked"/>
    <s v="Unchecked"/>
    <s v="Unchecked"/>
    <s v="Unchecked"/>
    <s v="Unchecked"/>
    <s v="Unchecked"/>
    <s v="Dust that affects the lungs"/>
    <m/>
    <s v="Checked"/>
    <s v="Unchecked"/>
    <s v="Unchecked"/>
    <s v="Unchecked"/>
    <s v="Unchecked"/>
    <s v="Unchecked"/>
    <s v="Unchecked"/>
    <s v="Unchecked"/>
    <s v="Unchecked"/>
    <s v="Unchecked"/>
    <s v="Unchecked"/>
    <s v="Unchecked"/>
    <s v="Unchecked"/>
    <s v="Unchecked"/>
    <m/>
    <m/>
    <s v="Unchecked"/>
    <s v="Unchecked"/>
    <s v="Unchecked"/>
    <s v="Checked"/>
    <s v="Unchecked"/>
    <s v="Unchecked"/>
    <s v="Checked"/>
    <s v="Unchecked"/>
    <s v="Unchecked"/>
    <s v="Checked"/>
    <s v="Unchecked"/>
    <s v="Unchecked"/>
    <s v="Unchecked"/>
    <s v="Unchecked"/>
    <s v="Unchecked"/>
    <s v="Unchecked"/>
    <s v="Unchecked"/>
    <s v="Unchecked"/>
    <s v="Unchecked"/>
    <s v="Unchecked"/>
    <s v="Unchecked"/>
    <s v="Unchecked"/>
    <m/>
    <m/>
    <s v="I don't know"/>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Yes"/>
    <m/>
    <n v="3"/>
    <s v="Male/ Indoda"/>
    <n v="34"/>
    <s v="Male/ Indoda"/>
    <n v="30"/>
    <s v="Male/ Indoda"/>
    <n v="19"/>
    <m/>
    <m/>
    <m/>
    <m/>
    <m/>
    <m/>
    <m/>
    <m/>
    <m/>
    <m/>
    <m/>
    <m/>
    <m/>
    <m/>
    <m/>
    <m/>
    <m/>
    <m/>
    <m/>
    <m/>
    <m/>
    <m/>
    <m/>
    <m/>
    <s v="There are NO children between the age of 6 and 13 living in this HH"/>
    <s v="Completed secondary"/>
    <m/>
    <m/>
    <m/>
    <s v="Some secondary"/>
    <m/>
    <m/>
    <m/>
    <m/>
    <m/>
    <m/>
    <m/>
    <m/>
    <m/>
    <s v="No"/>
    <m/>
    <m/>
    <m/>
    <s v="Piped into dwelling/house"/>
    <m/>
    <m/>
    <m/>
    <m/>
    <m/>
    <n v="1"/>
    <m/>
    <s v="Flush to piped sewer system"/>
    <m/>
    <s v="Electricity from mains"/>
    <m/>
    <m/>
    <m/>
    <s v="In the house"/>
    <m/>
    <m/>
    <m/>
    <s v="No"/>
    <m/>
    <s v="Yes"/>
    <m/>
    <s v="Yes"/>
    <s v="Yes"/>
    <s v="No"/>
    <s v="Yes"/>
    <s v="Yes"/>
    <s v="No"/>
    <s v="Yes"/>
    <s v="Yes"/>
    <s v="Yes"/>
    <m/>
    <m/>
    <m/>
    <m/>
    <m/>
    <m/>
    <m/>
    <m/>
    <m/>
    <s v="Yes"/>
    <s v="Yes"/>
    <s v="No"/>
    <s v="No"/>
    <s v="No"/>
    <s v="No"/>
    <s v="No"/>
    <m/>
    <m/>
    <m/>
    <m/>
    <m/>
    <m/>
    <m/>
    <s v="Ceramic tiles"/>
    <m/>
    <m/>
    <m/>
    <s v="Asbestos"/>
    <m/>
    <m/>
    <m/>
    <s v="Respondent/Participant"/>
    <m/>
    <s v="Respondent/Participant"/>
    <m/>
    <s v="Respondent/Participant"/>
    <m/>
    <s v="Yes"/>
    <m/>
    <s v="Proceed"/>
    <m/>
    <s v="Yes"/>
    <m/>
    <s v="Not at all"/>
    <s v="Somewhat"/>
    <s v="A lot"/>
    <m/>
    <m/>
    <m/>
    <s v="Checked"/>
    <s v="Checked"/>
    <s v="Checked"/>
    <s v="Checked"/>
    <s v="Checked"/>
    <s v="Unchecked"/>
    <s v="Unchecked"/>
    <s v="Unchecked"/>
    <s v="Unchecked"/>
    <s v="Unchecked"/>
    <s v="Unchecked"/>
    <s v="Unchecked"/>
    <s v="United States of America"/>
    <m/>
    <s v="Research Assistant please click here"/>
    <m/>
    <s v="Unverified"/>
  </r>
  <r>
    <n v="247"/>
    <m/>
    <m/>
    <d v="2022-06-29T00:00:00"/>
    <d v="1899-12-30T10:54:00"/>
    <s v="nozithembiso"/>
    <s v="English"/>
    <s v="No"/>
    <m/>
    <m/>
    <m/>
    <s v="Black"/>
    <m/>
    <m/>
    <m/>
    <s v="Yes"/>
    <m/>
    <m/>
    <m/>
    <m/>
    <m/>
    <s v="Single"/>
    <m/>
    <m/>
    <m/>
    <x v="3"/>
    <x v="0"/>
    <x v="2"/>
    <x v="0"/>
    <s v="Under R1000"/>
    <m/>
    <s v="Never"/>
    <m/>
    <m/>
    <m/>
    <s v="Never"/>
    <m/>
    <m/>
    <m/>
    <s v="I don't know"/>
    <m/>
    <s v="Never"/>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Un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iped into dwelling/house"/>
    <m/>
    <m/>
    <m/>
    <m/>
    <m/>
    <n v="2"/>
    <m/>
    <s v="Flush to piped sewer system"/>
    <m/>
    <s v="Electricity from mains"/>
    <m/>
    <m/>
    <m/>
    <s v="In the house"/>
    <m/>
    <m/>
    <m/>
    <s v="No"/>
    <m/>
    <s v="Yes"/>
    <m/>
    <s v="No"/>
    <s v="No"/>
    <s v="No"/>
    <s v="No"/>
    <s v="No"/>
    <s v="No"/>
    <s v="No"/>
    <s v="Yes"/>
    <s v="No"/>
    <m/>
    <m/>
    <m/>
    <m/>
    <m/>
    <m/>
    <m/>
    <m/>
    <m/>
    <s v="Yes"/>
    <s v="Yes"/>
    <s v="No"/>
    <s v="No"/>
    <s v="No"/>
    <s v="No"/>
    <s v="No"/>
    <m/>
    <m/>
    <m/>
    <m/>
    <m/>
    <m/>
    <m/>
    <s v="Cement"/>
    <m/>
    <m/>
    <m/>
    <s v="Other"/>
    <m/>
    <s v="Zinc"/>
    <m/>
    <s v="Respondent/Participant"/>
    <m/>
    <s v="Respondent/Participant"/>
    <m/>
    <s v="Respondent/Participant"/>
    <m/>
    <s v="Yes"/>
    <m/>
    <s v="Proceed"/>
    <m/>
    <s v="Yes"/>
    <m/>
    <s v="A lot"/>
    <s v="Not at all"/>
    <s v="A lot"/>
    <m/>
    <m/>
    <m/>
    <s v="Unchecked"/>
    <s v="Checked"/>
    <s v="Checked"/>
    <s v="Unchecked"/>
    <s v="Unchecked"/>
    <s v="Unchecked"/>
    <s v="Unchecked"/>
    <s v="Unchecked"/>
    <s v="Unchecked"/>
    <s v="Unchecked"/>
    <s v="Unchecked"/>
    <s v="Unchecked"/>
    <s v="United States of America"/>
    <m/>
    <s v="Research Assistant please click here"/>
    <m/>
    <s v="Unverified"/>
  </r>
  <r>
    <n v="248"/>
    <m/>
    <m/>
    <d v="2022-06-29T00:00:00"/>
    <d v="1899-12-30T11:11:00"/>
    <s v="zimkhitha"/>
    <s v="English"/>
    <s v="No"/>
    <m/>
    <m/>
    <m/>
    <s v="Black"/>
    <m/>
    <m/>
    <m/>
    <s v="Yes"/>
    <m/>
    <m/>
    <m/>
    <m/>
    <m/>
    <s v="Single"/>
    <m/>
    <m/>
    <m/>
    <x v="2"/>
    <x v="0"/>
    <x v="2"/>
    <x v="0"/>
    <s v="Under R1000"/>
    <m/>
    <s v="Never"/>
    <m/>
    <m/>
    <m/>
    <s v="Never"/>
    <m/>
    <m/>
    <m/>
    <s v="I don't know"/>
    <m/>
    <s v="Yes, more than a year ago"/>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iped to neighbor"/>
    <m/>
    <m/>
    <m/>
    <m/>
    <m/>
    <n v="5"/>
    <m/>
    <s v="Flush to piped sewer system"/>
    <m/>
    <s v="Electricity from other source"/>
    <m/>
    <m/>
    <m/>
    <s v="In the house"/>
    <m/>
    <m/>
    <m/>
    <s v="No"/>
    <m/>
    <s v="No"/>
    <m/>
    <s v="Yes"/>
    <s v="Yes"/>
    <s v="No"/>
    <s v="No"/>
    <s v="No"/>
    <s v="No"/>
    <s v="No"/>
    <s v="Yes"/>
    <s v="No"/>
    <m/>
    <m/>
    <m/>
    <m/>
    <m/>
    <m/>
    <m/>
    <m/>
    <m/>
    <s v="Yes"/>
    <s v="Yes"/>
    <s v="Yes"/>
    <s v="No"/>
    <s v="No"/>
    <s v="No"/>
    <s v="No"/>
    <m/>
    <m/>
    <m/>
    <m/>
    <m/>
    <m/>
    <m/>
    <s v="Carpet"/>
    <m/>
    <m/>
    <m/>
    <s v="Other"/>
    <m/>
    <s v="Zinc"/>
    <m/>
    <s v="Respondent/Participant"/>
    <m/>
    <s v="Respondent/Participant"/>
    <m/>
    <s v="Respondent/Participant"/>
    <m/>
    <s v="Yes"/>
    <m/>
    <s v="Proceed"/>
    <m/>
    <s v="Yes"/>
    <m/>
    <s v="A lot"/>
    <s v="Somewhat"/>
    <s v="A lot"/>
    <m/>
    <m/>
    <m/>
    <s v="Checked"/>
    <s v="Checked"/>
    <s v="Checked"/>
    <s v="Checked"/>
    <s v="Checked"/>
    <s v="Unchecked"/>
    <s v="Unchecked"/>
    <s v="Unchecked"/>
    <s v="Unchecked"/>
    <s v="Unchecked"/>
    <s v="Unchecked"/>
    <s v="Unchecked"/>
    <s v="United States of America"/>
    <m/>
    <s v="Research Assistant please click here"/>
    <m/>
    <s v="Unverified"/>
  </r>
  <r>
    <n v="249"/>
    <m/>
    <m/>
    <d v="2022-06-29T00:00:00"/>
    <d v="1899-12-30T11:24:00"/>
    <s v="siyanda"/>
    <s v="isiXhosa"/>
    <m/>
    <s v="Hayi"/>
    <m/>
    <m/>
    <m/>
    <m/>
    <s v="Mnyama"/>
    <m/>
    <m/>
    <m/>
    <m/>
    <s v="Ewe"/>
    <m/>
    <m/>
    <m/>
    <s v="Awutshatanga"/>
    <m/>
    <m/>
    <x v="0"/>
    <x v="2"/>
    <x v="0"/>
    <x v="1"/>
    <m/>
    <s v="Ngaphantsi kwe-R10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Checked"/>
    <s v="Unchecked"/>
    <s v="Unchecked"/>
    <s v="Unchecked"/>
    <s v="Unchecked"/>
    <m/>
    <m/>
    <m/>
    <s v="Hayi"/>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28"/>
    <m/>
    <m/>
    <m/>
    <m/>
    <m/>
    <m/>
    <m/>
    <m/>
    <m/>
    <m/>
    <m/>
    <m/>
    <m/>
    <m/>
    <m/>
    <m/>
    <m/>
    <m/>
    <m/>
    <m/>
    <m/>
    <m/>
    <m/>
    <m/>
    <m/>
    <m/>
    <m/>
    <m/>
    <s v="There are NO children between the age of 6 and 13 living in this HH"/>
    <m/>
    <s v="Amabanga aphantsi"/>
    <m/>
    <s v="ibanga lesixhenxe"/>
    <m/>
    <s v="Amabanga aphezulu"/>
    <m/>
    <m/>
    <m/>
    <m/>
    <m/>
    <m/>
    <m/>
    <m/>
    <m/>
    <s v="Hayi"/>
    <m/>
    <m/>
    <m/>
    <s v="Ifakwe ngombhobho kwindawo yokuhlala/indlu"/>
    <m/>
    <m/>
    <m/>
    <m/>
    <m/>
    <n v="5"/>
    <m/>
    <s v="Gungxulela kumbhobho wogutyulo"/>
    <m/>
    <s v="Umbane ovela kwii-mains"/>
    <m/>
    <m/>
    <m/>
    <s v="Endlini"/>
    <m/>
    <m/>
    <m/>
    <s v="Hayi"/>
    <m/>
    <s v="Hayi"/>
    <m/>
    <m/>
    <m/>
    <m/>
    <m/>
    <m/>
    <m/>
    <m/>
    <m/>
    <s v="Ewe"/>
    <s v="Ewe"/>
    <s v="Hayi"/>
    <s v="Hayi"/>
    <s v="Ewe"/>
    <s v="Hayi"/>
    <s v="Ewe"/>
    <s v="Ewe"/>
    <s v="Ewe"/>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50"/>
    <m/>
    <m/>
    <d v="2022-06-29T00:00:00"/>
    <d v="1899-12-30T11:32:00"/>
    <s v="nosiphiwo"/>
    <s v="English"/>
    <s v="No"/>
    <m/>
    <m/>
    <m/>
    <s v="Black"/>
    <m/>
    <m/>
    <m/>
    <s v="Yes"/>
    <m/>
    <m/>
    <m/>
    <m/>
    <m/>
    <s v="Single"/>
    <m/>
    <m/>
    <m/>
    <x v="2"/>
    <x v="0"/>
    <x v="2"/>
    <x v="0"/>
    <s v="Under R1000"/>
    <m/>
    <s v="Never"/>
    <m/>
    <m/>
    <m/>
    <s v="Never"/>
    <m/>
    <m/>
    <m/>
    <s v="I don't know"/>
    <m/>
    <s v="Yes, in the last year, but more than 6 months ago"/>
    <m/>
    <s v="No"/>
    <m/>
    <s v="I don't know"/>
    <m/>
    <s v="Unchecked"/>
    <s v="Unchecked"/>
    <s v="Unchecked"/>
    <s v="Unchecked"/>
    <s v="Checked"/>
    <s v="Unchecked"/>
    <s v="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Un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47"/>
    <s v="Female/ Ibhinqa"/>
    <n v="18"/>
    <s v="Female/ Ibhinqa"/>
    <n v="17"/>
    <m/>
    <m/>
    <m/>
    <m/>
    <m/>
    <m/>
    <m/>
    <m/>
    <m/>
    <m/>
    <m/>
    <m/>
    <m/>
    <m/>
    <m/>
    <m/>
    <m/>
    <m/>
    <m/>
    <m/>
    <m/>
    <m/>
    <m/>
    <m/>
    <s v="There are NO children between the age of 6 and 13 living in this HH"/>
    <s v="Some secondary"/>
    <m/>
    <m/>
    <m/>
    <s v="Some secondary"/>
    <m/>
    <m/>
    <m/>
    <m/>
    <m/>
    <m/>
    <m/>
    <m/>
    <m/>
    <s v="No"/>
    <m/>
    <m/>
    <m/>
    <s v="Piped into dwelling/house"/>
    <m/>
    <m/>
    <m/>
    <m/>
    <m/>
    <n v="2"/>
    <m/>
    <s v="Flush to piped sewer system"/>
    <m/>
    <s v="Electricity from mains"/>
    <m/>
    <m/>
    <m/>
    <s v="In the house"/>
    <m/>
    <m/>
    <m/>
    <s v="No"/>
    <m/>
    <s v="Yes"/>
    <m/>
    <s v="Yes"/>
    <s v="Yes"/>
    <s v="No"/>
    <s v="No"/>
    <s v="Yes"/>
    <s v="No"/>
    <s v="No"/>
    <s v="Yes"/>
    <s v="Yes"/>
    <m/>
    <m/>
    <m/>
    <m/>
    <m/>
    <m/>
    <m/>
    <m/>
    <m/>
    <s v="Yes"/>
    <s v="Yes"/>
    <s v="No"/>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51"/>
    <m/>
    <m/>
    <d v="2022-06-29T00:00:00"/>
    <d v="1899-12-30T11:39:00"/>
    <s v="nomvuyo"/>
    <s v="English"/>
    <s v="No"/>
    <m/>
    <m/>
    <m/>
    <s v="Black"/>
    <m/>
    <m/>
    <m/>
    <s v="Yes"/>
    <m/>
    <m/>
    <m/>
    <m/>
    <m/>
    <s v="Single"/>
    <m/>
    <m/>
    <m/>
    <x v="3"/>
    <x v="0"/>
    <x v="2"/>
    <x v="0"/>
    <s v="Under R1000"/>
    <m/>
    <s v="Never"/>
    <m/>
    <m/>
    <m/>
    <s v="Never"/>
    <m/>
    <m/>
    <m/>
    <s v="No"/>
    <m/>
    <s v="Yes, less than 6 months ago"/>
    <m/>
    <s v="No"/>
    <m/>
    <s v="I don't know"/>
    <m/>
    <s v="Unchecked"/>
    <s v="Unchecked"/>
    <s v="Unchecked"/>
    <s v="Checked"/>
    <s v="Checked"/>
    <s v="Checked"/>
    <s v="Checked"/>
    <s v="Unchecked"/>
    <s v="Unchecked"/>
    <s v="Unchecked"/>
    <s v="Unchecked"/>
    <s v="Unchecked"/>
    <s v="Unchecked"/>
    <s v="Unchecked"/>
    <s v="Unchecked"/>
    <s v="Unchecked"/>
    <s v="Unchecked"/>
    <s v="Unchecked"/>
    <m/>
    <m/>
    <s v="Unchecked"/>
    <s v="Checked"/>
    <s v="Checked"/>
    <s v="Unchecked"/>
    <s v="Checked"/>
    <s v="Unchecked"/>
    <s v="Unchecked"/>
    <s v="Unchecked"/>
    <s v="Unchecked"/>
    <s v="Unchecked"/>
    <s v="Unchecked"/>
    <s v="Unchecked"/>
    <s v="Unchecked"/>
    <s v="Unchecked"/>
    <m/>
    <m/>
    <s v="Unchecked"/>
    <s v="Unchecked"/>
    <s v="Checked"/>
    <s v="Checked"/>
    <s v="Checked"/>
    <s v="Checked"/>
    <s v="Checked"/>
    <s v="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44"/>
    <s v="Male/ Indoda"/>
    <n v="35"/>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No"/>
    <m/>
    <s v="Yes"/>
    <m/>
    <s v="No"/>
    <s v="Yes"/>
    <s v="No"/>
    <s v="No"/>
    <s v="No"/>
    <s v="No"/>
    <s v="Yes"/>
    <s v="Yes"/>
    <s v="No"/>
    <m/>
    <m/>
    <m/>
    <m/>
    <m/>
    <m/>
    <m/>
    <m/>
    <m/>
    <s v="No"/>
    <s v="Yes"/>
    <s v="No"/>
    <s v="No"/>
    <s v="No"/>
    <s v="No"/>
    <s v="No"/>
    <m/>
    <m/>
    <m/>
    <m/>
    <m/>
    <m/>
    <m/>
    <s v="Carpet"/>
    <m/>
    <m/>
    <m/>
    <s v="Asbestos"/>
    <m/>
    <m/>
    <m/>
    <s v="Respondent/Participant"/>
    <m/>
    <s v="Respondent/Participant"/>
    <m/>
    <s v="Respondent/Participant"/>
    <m/>
    <s v="Yes"/>
    <m/>
    <s v="Proceed"/>
    <m/>
    <s v="Yes"/>
    <m/>
    <s v="Not at all"/>
    <s v="Somewhat"/>
    <s v="Somewhat"/>
    <m/>
    <m/>
    <m/>
    <s v="Checked"/>
    <s v="Checked"/>
    <s v="Checked"/>
    <s v="Checked"/>
    <s v="Checked"/>
    <s v="Unchecked"/>
    <s v="Unchecked"/>
    <s v="Unchecked"/>
    <s v="Unchecked"/>
    <s v="Unchecked"/>
    <s v="Unchecked"/>
    <s v="Unchecked"/>
    <s v="Other"/>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53"/>
    <m/>
    <m/>
    <d v="2022-06-30T00:00:00"/>
    <d v="1899-12-30T12:07:00"/>
    <s v="ntombizodwa"/>
    <s v="isiXhosa"/>
    <m/>
    <s v="Hayi"/>
    <m/>
    <m/>
    <m/>
    <m/>
    <s v="Mnyama"/>
    <m/>
    <m/>
    <m/>
    <m/>
    <s v="Ewe"/>
    <m/>
    <m/>
    <m/>
    <s v="Iqabane elizinzileyo"/>
    <m/>
    <s v="Ewe"/>
    <x v="0"/>
    <x v="3"/>
    <x v="0"/>
    <x v="1"/>
    <m/>
    <s v="Ngaphantsi kwe-R1000"/>
    <m/>
    <s v="Zange"/>
    <m/>
    <m/>
    <m/>
    <s v="Hayi"/>
    <m/>
    <m/>
    <m/>
    <s v="Hayi"/>
    <m/>
    <s v="Ewe, kulo nyaka uphelileyo, kodwa ngaphezu kweenyanga ezi-6 ezidlulileyo"/>
    <m/>
    <s v="Hayi"/>
    <m/>
    <s v="Ewe"/>
    <s v="Unchecked"/>
    <s v="Unchecked"/>
    <s v="Unchecked"/>
    <s v="Unchecked"/>
    <s v="Unchecked"/>
    <s v="Unchecked"/>
    <s v="Unchecked"/>
    <s v="Unchecked"/>
    <s v="Unchecked"/>
    <s v="Unchecked"/>
    <s v="Checked"/>
    <s v="Unchecked"/>
    <s v="Unchecked"/>
    <s v="Unchecked"/>
    <s v="Unchecked"/>
    <s v="Unchecked"/>
    <s v="Unchecked"/>
    <s v="Checked"/>
    <m/>
    <s v="Ukutya unhealthy "/>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Checked"/>
    <s v="Unchecked"/>
    <s v="Unchecked"/>
    <s v="Un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24"/>
    <m/>
    <m/>
    <m/>
    <m/>
    <m/>
    <m/>
    <m/>
    <m/>
    <m/>
    <m/>
    <m/>
    <m/>
    <m/>
    <m/>
    <m/>
    <m/>
    <m/>
    <m/>
    <m/>
    <m/>
    <m/>
    <m/>
    <m/>
    <m/>
    <m/>
    <m/>
    <m/>
    <m/>
    <m/>
    <m/>
    <s v="Amabanga aphezulu"/>
    <m/>
    <m/>
    <m/>
    <s v="Amabanga aphezulu"/>
    <m/>
    <m/>
    <m/>
    <m/>
    <m/>
    <m/>
    <m/>
    <m/>
    <m/>
    <s v="Hayi"/>
    <m/>
    <m/>
    <m/>
    <s v="Umbhobho ukuya eyadini/iploti"/>
    <m/>
    <m/>
    <m/>
    <m/>
    <m/>
    <n v="1"/>
    <m/>
    <s v="Gungxulela kumbhobho wogutyulo"/>
    <m/>
    <s v="Umbane ovela kwii-mains"/>
    <m/>
    <m/>
    <m/>
    <s v="Endlini"/>
    <m/>
    <m/>
    <m/>
    <s v="Ewe"/>
    <m/>
    <s v="Hayi"/>
    <m/>
    <m/>
    <m/>
    <m/>
    <m/>
    <m/>
    <m/>
    <m/>
    <m/>
    <s v="Ewe"/>
    <s v="Ewe"/>
    <s v="Hayi"/>
    <s v="Hayi"/>
    <s v="Hayi"/>
    <s v="Hayi"/>
    <s v="Hayi"/>
    <s v="Hayi"/>
    <s v="Hayi"/>
    <m/>
    <m/>
    <m/>
    <m/>
    <m/>
    <m/>
    <m/>
    <s v="Ewe"/>
    <s v="Ewe"/>
    <s v="Hayi"/>
    <s v="Hayi"/>
    <s v="Hayi"/>
    <s v="Hayi"/>
    <s v="Hayi"/>
    <m/>
    <s v="Ikhaphethi"/>
    <m/>
    <m/>
    <m/>
    <s v="Asbestos"/>
    <m/>
    <m/>
    <m/>
    <s v="uMphenduli / uMthathi-nxaxheba"/>
    <m/>
    <s v="uMphenduli / uMthathi-nxaxheba"/>
    <m/>
    <s v="uMphenduli / uMthathi-nxaxheba"/>
    <m/>
    <s v="Ewe"/>
    <m/>
    <s v="Qhubeka"/>
    <m/>
    <s v="Ewe"/>
    <m/>
    <m/>
    <m/>
    <s v="Kakhulu"/>
    <s v="Ngandlel' ithile"/>
    <s v="Ngandlel' ithile"/>
    <s v="Unchecked"/>
    <s v="Unchecked"/>
    <s v="Unchecked"/>
    <s v="Unchecked"/>
    <s v="Unchecked"/>
    <s v="Unchecked"/>
    <s v="Checked"/>
    <s v="Unchecked"/>
    <s v="Checked"/>
    <s v="Checked"/>
    <s v="Checked"/>
    <s v="Unchecked"/>
    <m/>
    <s v="United States of America"/>
    <m/>
    <s v="Mncedisi wophando nceda ucofe apha"/>
    <s v="Unverified"/>
  </r>
  <r>
    <n v="254"/>
    <m/>
    <m/>
    <d v="2022-06-30T00:00:00"/>
    <d v="1899-12-30T11:13:00"/>
    <s v="ntombizodwa"/>
    <m/>
    <m/>
    <m/>
    <m/>
    <m/>
    <m/>
    <m/>
    <m/>
    <m/>
    <m/>
    <m/>
    <m/>
    <m/>
    <m/>
    <m/>
    <m/>
    <m/>
    <m/>
    <m/>
    <x v="0"/>
    <x v="0"/>
    <x v="0"/>
    <x v="0"/>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Unverified"/>
  </r>
  <r>
    <n v="255"/>
    <m/>
    <m/>
    <d v="2022-06-29T00:00:00"/>
    <d v="1899-12-30T11:47:00"/>
    <s v="zimbini"/>
    <s v="English"/>
    <s v="No"/>
    <m/>
    <m/>
    <m/>
    <s v="Black"/>
    <m/>
    <m/>
    <m/>
    <s v="Yes"/>
    <m/>
    <m/>
    <m/>
    <m/>
    <m/>
    <s v="Married / civil union"/>
    <m/>
    <s v="No"/>
    <m/>
    <x v="2"/>
    <x v="0"/>
    <x v="2"/>
    <x v="0"/>
    <s v="R1000 - R2500"/>
    <m/>
    <s v="Never"/>
    <m/>
    <m/>
    <m/>
    <s v="Never"/>
    <m/>
    <m/>
    <m/>
    <s v="Yes"/>
    <m/>
    <s v="Yes, less than 6 months ago"/>
    <m/>
    <s v="No"/>
    <m/>
    <s v="I don't know"/>
    <m/>
    <s v="Unchecked"/>
    <s v="Unchecked"/>
    <s v="Unchecked"/>
    <s v="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2"/>
    <s v="Male/ Indoda"/>
    <n v="38"/>
    <s v="Female/ Ibhinqa"/>
    <n v="5"/>
    <m/>
    <m/>
    <m/>
    <m/>
    <m/>
    <m/>
    <m/>
    <m/>
    <m/>
    <m/>
    <m/>
    <m/>
    <m/>
    <m/>
    <m/>
    <m/>
    <m/>
    <m/>
    <m/>
    <m/>
    <m/>
    <m/>
    <m/>
    <m/>
    <m/>
    <m/>
    <s v="There are NO children between the age of 6 and 13 living in this HH"/>
    <s v="Some secondary"/>
    <m/>
    <m/>
    <m/>
    <s v="Tertiary or post-secondary certification"/>
    <m/>
    <m/>
    <m/>
    <m/>
    <m/>
    <m/>
    <m/>
    <m/>
    <m/>
    <s v="No"/>
    <m/>
    <m/>
    <m/>
    <s v="Piped to yard/plot"/>
    <m/>
    <m/>
    <m/>
    <m/>
    <m/>
    <n v="1"/>
    <m/>
    <s v="Flush to somewhere else"/>
    <m/>
    <s v="Electricity from mains"/>
    <m/>
    <m/>
    <m/>
    <s v="In the house"/>
    <m/>
    <m/>
    <m/>
    <s v="Yes"/>
    <m/>
    <s v="Yes"/>
    <m/>
    <s v="Yes"/>
    <s v="Yes"/>
    <s v="No"/>
    <s v="No"/>
    <s v="Yes"/>
    <s v="No"/>
    <s v="Yes"/>
    <s v="Yes"/>
    <s v="Yes"/>
    <m/>
    <m/>
    <m/>
    <m/>
    <m/>
    <m/>
    <m/>
    <m/>
    <m/>
    <s v="Yes"/>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57"/>
    <m/>
    <m/>
    <d v="2022-06-30T00:00:00"/>
    <d v="1899-12-30T12:52:00"/>
    <s v="zukisani"/>
    <s v="English"/>
    <s v="No"/>
    <m/>
    <m/>
    <m/>
    <s v="Black"/>
    <m/>
    <m/>
    <m/>
    <s v="Yes"/>
    <m/>
    <m/>
    <m/>
    <m/>
    <m/>
    <s v="Married / civil union"/>
    <m/>
    <s v="Yes"/>
    <m/>
    <x v="3"/>
    <x v="0"/>
    <x v="2"/>
    <x v="0"/>
    <s v="R2501 - R5000"/>
    <m/>
    <s v="Never"/>
    <m/>
    <m/>
    <m/>
    <s v="Never"/>
    <m/>
    <m/>
    <m/>
    <s v="No"/>
    <m/>
    <s v="Yes, less than 6 months ago"/>
    <m/>
    <s v="No"/>
    <m/>
    <s v="I don't know"/>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52"/>
    <s v="Male/ Indoda"/>
    <n v="10"/>
    <s v="Female/ Ibhinqa"/>
    <n v="2"/>
    <m/>
    <m/>
    <m/>
    <m/>
    <m/>
    <m/>
    <m/>
    <m/>
    <m/>
    <m/>
    <m/>
    <m/>
    <m/>
    <m/>
    <m/>
    <m/>
    <m/>
    <m/>
    <m/>
    <m/>
    <m/>
    <m/>
    <m/>
    <m/>
    <s v="There are children between the age of 6 and 13 living in this HH"/>
    <s v="Completed secondary"/>
    <m/>
    <m/>
    <m/>
    <s v="Completed secondary"/>
    <m/>
    <m/>
    <m/>
    <s v="Yes"/>
    <m/>
    <m/>
    <m/>
    <m/>
    <m/>
    <s v="No"/>
    <m/>
    <m/>
    <m/>
    <s v="Piped into dwelling/house"/>
    <m/>
    <m/>
    <m/>
    <m/>
    <m/>
    <n v="14"/>
    <m/>
    <s v="Flush to piped sewer system"/>
    <m/>
    <s v="Electricity from mains"/>
    <m/>
    <m/>
    <m/>
    <s v="In the house"/>
    <m/>
    <m/>
    <m/>
    <s v="Yes"/>
    <m/>
    <s v="Yes"/>
    <m/>
    <s v="Yes"/>
    <s v="Yes"/>
    <s v="No"/>
    <s v="Yes"/>
    <s v="Yes"/>
    <s v="No"/>
    <s v="Yes"/>
    <s v="Yes"/>
    <s v="Yes"/>
    <m/>
    <m/>
    <m/>
    <m/>
    <m/>
    <m/>
    <m/>
    <m/>
    <m/>
    <s v="No"/>
    <s v="Yes"/>
    <s v="No"/>
    <s v="No"/>
    <s v="No"/>
    <s v="Yes"/>
    <s v="No"/>
    <m/>
    <m/>
    <m/>
    <m/>
    <m/>
    <m/>
    <m/>
    <s v="Ceramic tiles"/>
    <m/>
    <m/>
    <m/>
    <s v="Corrugated metal"/>
    <m/>
    <m/>
    <m/>
    <s v="Respondent/Participant and Spouse/partner jointly"/>
    <m/>
    <s v="Respondent/Participant and Spouse/partner jointly"/>
    <m/>
    <s v="Respondent/Participant and Spouse/partner jointly"/>
    <m/>
    <s v="Yes"/>
    <m/>
    <s v="Proceed"/>
    <m/>
    <s v="Yes"/>
    <m/>
    <s v="Not at all"/>
    <s v="A lot"/>
    <s v="A lot"/>
    <m/>
    <m/>
    <m/>
    <s v="Checked"/>
    <s v="Checked"/>
    <s v="Checked"/>
    <s v="Checked"/>
    <s v="Checked"/>
    <s v="Unchecked"/>
    <s v="Unchecked"/>
    <s v="Unchecked"/>
    <s v="Unchecked"/>
    <s v="Unchecked"/>
    <s v="Unchecked"/>
    <s v="Unchecked"/>
    <s v="Botswana"/>
    <m/>
    <s v="Research Assistant please click here"/>
    <m/>
    <s v="Unverified"/>
  </r>
  <r>
    <n v="258"/>
    <m/>
    <m/>
    <d v="2022-07-01T00:00:00"/>
    <d v="1899-12-30T10:37:00"/>
    <s v="zola"/>
    <s v="isiXhosa"/>
    <m/>
    <s v="Hayi"/>
    <m/>
    <m/>
    <m/>
    <m/>
    <s v="Mnyama"/>
    <m/>
    <m/>
    <m/>
    <m/>
    <s v="Ewe"/>
    <m/>
    <m/>
    <m/>
    <s v="Utshatile / umanyano lwasekuhlaleni"/>
    <m/>
    <s v="Hayi"/>
    <x v="0"/>
    <x v="2"/>
    <x v="0"/>
    <x v="1"/>
    <m/>
    <s v="R1000 - R2500"/>
    <m/>
    <s v="Ewe - Ngaphezulu kweminyaka emibini eyadlulayo"/>
    <s v="ec Philani NU 1 Clinic"/>
    <m/>
    <m/>
    <s v="Hayi"/>
    <m/>
    <m/>
    <m/>
    <s v="Ewe"/>
    <m/>
    <s v="Ewe, kulo nyaka uphelileyo, kodwa ngaphezu kweenyanga ezi-6 ezidlulileyo"/>
    <m/>
    <s v="Ewe"/>
    <m/>
    <s v="Ewe"/>
    <s v="Unchecked"/>
    <s v="Unchecked"/>
    <s v="Unchecked"/>
    <s v="Unchecked"/>
    <s v="Unchecked"/>
    <s v="Unchecked"/>
    <s v="Unchecked"/>
    <s v="Unchecked"/>
    <s v="Unchecked"/>
    <s v="Unchecked"/>
    <s v="Unchecked"/>
    <s v="Unchecked"/>
    <s v="Unchecked"/>
    <s v="Checked"/>
    <s v="Unchecked"/>
    <s v="Unchecked"/>
    <s v="Unchecked"/>
    <s v="Checked"/>
    <m/>
    <s v="Substance or drug abuse "/>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Ewe"/>
    <n v="0"/>
    <m/>
    <m/>
    <m/>
    <m/>
    <m/>
    <m/>
    <m/>
    <m/>
    <m/>
    <m/>
    <m/>
    <m/>
    <m/>
    <m/>
    <m/>
    <m/>
    <m/>
    <m/>
    <m/>
    <m/>
    <m/>
    <m/>
    <m/>
    <m/>
    <m/>
    <m/>
    <m/>
    <m/>
    <m/>
    <m/>
    <s v="There are NO children between the age of 6 and 13 living in this HH"/>
    <m/>
    <s v="Ndigqibe amabanga aphantsi"/>
    <m/>
    <m/>
    <m/>
    <s v="Ndigqibe amabanga aphantsi"/>
    <m/>
    <m/>
    <m/>
    <m/>
    <m/>
    <m/>
    <m/>
    <m/>
    <m/>
    <s v="Hayi"/>
    <m/>
    <m/>
    <m/>
    <s v="Impompo kawonke-wonke/yoluntu"/>
    <m/>
    <m/>
    <m/>
    <s v="Kwenye indawo/ngaphandle kweyadi"/>
    <m/>
    <n v="10"/>
    <m/>
    <s v="Gungxulela kumbhobho wogutyulo"/>
    <m/>
    <s v="Okunye"/>
    <m/>
    <s v="Illegal connections "/>
    <m/>
    <s v="Endlini"/>
    <m/>
    <m/>
    <m/>
    <s v="Hayi"/>
    <m/>
    <s v="Hayi"/>
    <m/>
    <m/>
    <m/>
    <m/>
    <m/>
    <m/>
    <m/>
    <m/>
    <m/>
    <s v="Hayi"/>
    <s v="Hayi"/>
    <s v="Hayi"/>
    <s v="Hayi"/>
    <s v="Hayi"/>
    <s v="Hayi"/>
    <s v="Hayi"/>
    <s v="Ewe"/>
    <s v="Hayi"/>
    <m/>
    <m/>
    <m/>
    <m/>
    <m/>
    <m/>
    <m/>
    <s v="Hayi"/>
    <s v="Hayi"/>
    <s v="Hayi"/>
    <s v="Hayi"/>
    <s v="Hayi"/>
    <s v="Hayi"/>
    <s v="Hayi"/>
    <m/>
    <s v="Umhlaba/isant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61"/>
    <m/>
    <m/>
    <d v="2022-06-29T00:00:00"/>
    <d v="1899-12-30T12:04:00"/>
    <s v="zukisani"/>
    <s v="isiXhosa"/>
    <m/>
    <s v="Hayi"/>
    <m/>
    <m/>
    <m/>
    <m/>
    <s v="Mnyama"/>
    <m/>
    <m/>
    <m/>
    <m/>
    <s v="Ewe"/>
    <m/>
    <m/>
    <m/>
    <s v="Awutshatanga"/>
    <m/>
    <m/>
    <x v="0"/>
    <x v="2"/>
    <x v="0"/>
    <x v="1"/>
    <m/>
    <s v="R1000 - R2500"/>
    <m/>
    <s v="Ewe - ngaphantsi kweminyaka emibini eyadlulayo."/>
    <s v="ec Philani NU 1 Clinic"/>
    <m/>
    <m/>
    <s v="Ewe, ngaphantsi kweminyaka emi-2 eyadlulayo"/>
    <s v="ec Philani NU 1 Clinic"/>
    <m/>
    <m/>
    <s v="Hayi"/>
    <m/>
    <s v="Ewe, ngaphantsi kweenyanga ezi-6 ezidlulileyo"/>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Unchecked"/>
    <s v="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36"/>
    <s v="Male/ Indoda"/>
    <n v="12"/>
    <s v="Female/ Ibhinqa"/>
    <n v="4"/>
    <m/>
    <m/>
    <m/>
    <m/>
    <m/>
    <m/>
    <m/>
    <m/>
    <m/>
    <m/>
    <m/>
    <m/>
    <m/>
    <m/>
    <m/>
    <m/>
    <m/>
    <m/>
    <m/>
    <m/>
    <m/>
    <m/>
    <m/>
    <m/>
    <s v="There are children between the age of 6 and 13 living in this HH"/>
    <m/>
    <s v="Amabanga aphezulu"/>
    <m/>
    <m/>
    <m/>
    <s v="Amabanga aphezulu"/>
    <m/>
    <m/>
    <m/>
    <s v="Ewe"/>
    <m/>
    <m/>
    <m/>
    <m/>
    <m/>
    <s v="Hayi"/>
    <m/>
    <m/>
    <m/>
    <s v="Ifakwe ngombhobho kwindawo yokuhlala/indlu"/>
    <m/>
    <m/>
    <m/>
    <m/>
    <m/>
    <n v="28"/>
    <m/>
    <s v="Gungxulela kumbhobho wogutyulo"/>
    <m/>
    <s v="Umbane ovela kwii-mains"/>
    <m/>
    <m/>
    <m/>
    <s v="Endlini"/>
    <m/>
    <m/>
    <m/>
    <s v="Ewe"/>
    <m/>
    <s v="Ewe"/>
    <m/>
    <m/>
    <m/>
    <m/>
    <m/>
    <m/>
    <m/>
    <m/>
    <m/>
    <s v="Hayi"/>
    <s v="Ewe"/>
    <s v="Hayi"/>
    <s v="Hayi"/>
    <s v="Ewe"/>
    <s v="Hayi"/>
    <s v="Ewe"/>
    <s v="Ewe"/>
    <s v="Ewe"/>
    <m/>
    <m/>
    <m/>
    <m/>
    <m/>
    <m/>
    <m/>
    <s v="Hayi"/>
    <s v="Ewe"/>
    <s v="Hayi"/>
    <s v="Hayi"/>
    <s v="Hayi"/>
    <s v="Ewe"/>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62"/>
    <m/>
    <m/>
    <d v="2022-06-29T00:00:00"/>
    <d v="1899-12-30T12:24:00"/>
    <s v="nomvuyo"/>
    <s v="isiXhosa"/>
    <m/>
    <s v="Hayi"/>
    <m/>
    <m/>
    <m/>
    <m/>
    <s v="Mnyama"/>
    <m/>
    <m/>
    <m/>
    <m/>
    <s v="Ewe"/>
    <m/>
    <m/>
    <m/>
    <s v="Awutshatanga"/>
    <m/>
    <m/>
    <x v="0"/>
    <x v="2"/>
    <x v="0"/>
    <x v="1"/>
    <m/>
    <s v="Ngaphantsi kwe-R1000"/>
    <m/>
    <s v="Zange"/>
    <m/>
    <m/>
    <m/>
    <s v="Hayi"/>
    <m/>
    <m/>
    <m/>
    <s v="Hayi"/>
    <m/>
    <s v="Hayi"/>
    <m/>
    <s v="Hayi"/>
    <m/>
    <s v="Hayi"/>
    <s v="Unchecked"/>
    <s v="Unchecked"/>
    <s v="Unchecked"/>
    <s v="Unchecked"/>
    <s v="Unchecked"/>
    <s v="Unchecked"/>
    <s v="Unchecked"/>
    <s v="Unchecked"/>
    <s v="Unchecked"/>
    <s v="Unchecked"/>
    <s v="Checked"/>
    <s v="Unchecked"/>
    <s v="Checked"/>
    <s v="Checked"/>
    <s v="Unchecked"/>
    <s v="Unchecked"/>
    <s v="Unchecked"/>
    <s v="Unchecked"/>
    <m/>
    <m/>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Unchecked"/>
    <s v="Unchecked"/>
    <s v="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57"/>
    <m/>
    <m/>
    <m/>
    <m/>
    <m/>
    <m/>
    <m/>
    <m/>
    <m/>
    <m/>
    <m/>
    <m/>
    <m/>
    <m/>
    <m/>
    <m/>
    <m/>
    <m/>
    <m/>
    <m/>
    <m/>
    <m/>
    <m/>
    <m/>
    <m/>
    <m/>
    <m/>
    <m/>
    <s v="There are NO children between the age of 6 and 13 living in this HH"/>
    <m/>
    <s v="Amabanga aphantsi"/>
    <m/>
    <s v="Ibanga lesine"/>
    <m/>
    <s v="Abafundanga/ Abawafundanga amabanga aphantsi"/>
    <m/>
    <m/>
    <m/>
    <m/>
    <m/>
    <m/>
    <m/>
    <m/>
    <m/>
    <s v="Hayi"/>
    <m/>
    <m/>
    <m/>
    <s v="Ifakwe ngombhobho kwindawo yokuhlala/indlu"/>
    <m/>
    <m/>
    <m/>
    <m/>
    <m/>
    <n v="2"/>
    <m/>
    <s v="Gungxulela kumbhobho wogutyulo"/>
    <m/>
    <s v="Umbane ovela kwii-mains"/>
    <m/>
    <m/>
    <m/>
    <s v="Endlini"/>
    <m/>
    <m/>
    <m/>
    <s v="Hayi"/>
    <m/>
    <s v="Ewe"/>
    <m/>
    <m/>
    <m/>
    <m/>
    <m/>
    <m/>
    <m/>
    <m/>
    <m/>
    <s v="Hayi"/>
    <s v="Ewe"/>
    <s v="Hayi"/>
    <s v="Hayi"/>
    <s v="Ewe"/>
    <s v="Hayi"/>
    <s v="Hayi"/>
    <s v="Hayi"/>
    <s v="Hayi"/>
    <m/>
    <m/>
    <m/>
    <m/>
    <m/>
    <m/>
    <m/>
    <s v="Hayi"/>
    <s v="Hayi"/>
    <s v="Hayi"/>
    <s v="Hayi"/>
    <s v="Hayi"/>
    <s v="Hayi"/>
    <s v="Hayi"/>
    <m/>
    <s v="Ikhaphethi"/>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63"/>
    <m/>
    <m/>
    <d v="2022-07-01T00:00:00"/>
    <d v="1899-12-30T09:46:00"/>
    <s v="ntombizodwa"/>
    <s v="isiXhosa"/>
    <m/>
    <s v="Hayi"/>
    <m/>
    <m/>
    <m/>
    <m/>
    <s v="Mnyama"/>
    <m/>
    <m/>
    <m/>
    <m/>
    <s v="Ewe"/>
    <m/>
    <m/>
    <m/>
    <s v="Utshatile / umanyano lwasekuhlaleni"/>
    <m/>
    <s v="Hayi"/>
    <x v="0"/>
    <x v="2"/>
    <x v="0"/>
    <x v="1"/>
    <m/>
    <s v="R1000 - R2500"/>
    <m/>
    <s v="Zange"/>
    <m/>
    <m/>
    <m/>
    <s v="Hayi"/>
    <m/>
    <m/>
    <m/>
    <s v="Ewe"/>
    <m/>
    <s v="Ewe, ngaphantsi kweenyanga ezi-6 ezidlulileyo"/>
    <m/>
    <s v="Ewe"/>
    <m/>
    <s v="Hayi"/>
    <s v="Unchecked"/>
    <s v="Unchecked"/>
    <s v="Unchecked"/>
    <s v="Unchecked"/>
    <s v="Unchecked"/>
    <s v="Unchecked"/>
    <s v="Unchecked"/>
    <s v="Unchecked"/>
    <s v="Unchecked"/>
    <s v="Unchecked"/>
    <s v="Unchecked"/>
    <s v="Unchecked"/>
    <s v="Checked"/>
    <s v="Unchecked"/>
    <s v="Unchecked"/>
    <s v="Un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40"/>
    <m/>
    <m/>
    <m/>
    <m/>
    <m/>
    <m/>
    <m/>
    <m/>
    <m/>
    <m/>
    <m/>
    <m/>
    <m/>
    <m/>
    <m/>
    <m/>
    <m/>
    <m/>
    <m/>
    <m/>
    <m/>
    <m/>
    <m/>
    <m/>
    <m/>
    <m/>
    <m/>
    <m/>
    <s v="There are NO children between the age of 6 and 13 living in this HH"/>
    <m/>
    <s v="Amabanga aphantsi"/>
    <m/>
    <s v="Ibanga lesithandathu"/>
    <m/>
    <s v="Amabanga aphezulu"/>
    <m/>
    <m/>
    <m/>
    <m/>
    <m/>
    <m/>
    <m/>
    <m/>
    <m/>
    <s v="Hayi"/>
    <m/>
    <m/>
    <m/>
    <s v="Ifakwe ngombhobho kwindawo yokuhlala/indlu"/>
    <m/>
    <m/>
    <m/>
    <m/>
    <m/>
    <n v="1"/>
    <m/>
    <s v="Gungxulela kumbhobho wogutyulo"/>
    <m/>
    <s v="Umbane ovela kwii-mains"/>
    <m/>
    <m/>
    <m/>
    <s v="Endlini"/>
    <m/>
    <m/>
    <m/>
    <s v="Ewe"/>
    <m/>
    <s v="Hayi"/>
    <m/>
    <m/>
    <m/>
    <m/>
    <m/>
    <m/>
    <m/>
    <m/>
    <m/>
    <s v="Hayi"/>
    <s v="Ewe"/>
    <s v="Hayi"/>
    <s v="Hayi"/>
    <s v="Ewe"/>
    <s v="Hayi"/>
    <s v="Hayi"/>
    <s v="Ewe"/>
    <s v="Hayi"/>
    <m/>
    <m/>
    <m/>
    <m/>
    <m/>
    <m/>
    <m/>
    <s v="Ewe"/>
    <s v="Ewe"/>
    <s v="Hayi"/>
    <s v="Hayi"/>
    <s v="Hayi"/>
    <s v="Hayi"/>
    <s v="Hayi"/>
    <m/>
    <s v="Ikhaphethi"/>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64"/>
    <m/>
    <m/>
    <d v="2022-06-29T00:00:00"/>
    <d v="1899-12-30T12:09:00"/>
    <s v="sinazo"/>
    <s v="English"/>
    <s v="No"/>
    <m/>
    <m/>
    <m/>
    <s v="Black"/>
    <m/>
    <m/>
    <m/>
    <s v="Yes"/>
    <m/>
    <m/>
    <m/>
    <m/>
    <m/>
    <s v="Single"/>
    <m/>
    <m/>
    <m/>
    <x v="3"/>
    <x v="0"/>
    <x v="3"/>
    <x v="0"/>
    <s v="R1000 - R2500"/>
    <m/>
    <s v="Never"/>
    <m/>
    <m/>
    <m/>
    <s v="Never"/>
    <m/>
    <m/>
    <m/>
    <s v="Yes"/>
    <m/>
    <s v="Yes, more than a year ago"/>
    <m/>
    <s v="No"/>
    <m/>
    <s v="No"/>
    <m/>
    <s v="Unchecked"/>
    <s v="Unchecked"/>
    <s v="Unchecked"/>
    <s v="Unchecked"/>
    <s v="Checked"/>
    <s v="Checked"/>
    <s v="Unchecked"/>
    <s v="Unchecked"/>
    <s v="Un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m/>
    <m/>
    <s v="Unchecked"/>
    <s v="Checked"/>
    <s v="Unchecked"/>
    <s v="Checked"/>
    <s v="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to neighbor"/>
    <m/>
    <m/>
    <m/>
    <m/>
    <m/>
    <n v="5"/>
    <m/>
    <s v="Flush to piped sewer system"/>
    <m/>
    <s v="Electricity from other source"/>
    <m/>
    <m/>
    <m/>
    <s v="In the house"/>
    <m/>
    <m/>
    <m/>
    <s v="No"/>
    <m/>
    <s v="No"/>
    <m/>
    <s v="No"/>
    <s v="No"/>
    <s v="No"/>
    <s v="No"/>
    <s v="No"/>
    <s v="No"/>
    <s v="No"/>
    <s v="Yes"/>
    <s v="No"/>
    <m/>
    <m/>
    <m/>
    <m/>
    <m/>
    <m/>
    <m/>
    <m/>
    <m/>
    <s v="Yes"/>
    <s v="Yes"/>
    <s v="No"/>
    <s v="No"/>
    <s v="No"/>
    <s v="No"/>
    <s v="No"/>
    <m/>
    <m/>
    <m/>
    <m/>
    <m/>
    <m/>
    <m/>
    <s v="Carpet"/>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65"/>
    <m/>
    <m/>
    <d v="2022-07-05T00:00:00"/>
    <d v="1899-12-30T11:25:00"/>
    <s v="nosiphiwo"/>
    <s v="English"/>
    <s v="No"/>
    <m/>
    <m/>
    <m/>
    <s v="Black"/>
    <m/>
    <m/>
    <m/>
    <s v="Yes"/>
    <m/>
    <m/>
    <m/>
    <m/>
    <m/>
    <s v="Single"/>
    <m/>
    <m/>
    <m/>
    <x v="2"/>
    <x v="0"/>
    <x v="4"/>
    <x v="0"/>
    <s v="R2501 - R5000"/>
    <m/>
    <s v="Never"/>
    <m/>
    <m/>
    <m/>
    <s v="Never"/>
    <m/>
    <m/>
    <m/>
    <s v="No"/>
    <m/>
    <s v="Yes, less than 6 months ago"/>
    <m/>
    <s v="No"/>
    <m/>
    <s v="I don't know"/>
    <m/>
    <s v="Unchecked"/>
    <s v="Unchecked"/>
    <s v="Unchecked"/>
    <s v="Unchecked"/>
    <s v="Checked"/>
    <s v="Unchecked"/>
    <s v="Checked"/>
    <s v="Un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m/>
    <m/>
    <s v="Unchecked"/>
    <s v="Checked"/>
    <s v="Unchecked"/>
    <s v="Checked"/>
    <s v="Un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56"/>
    <s v="Female/ Ibhinqa"/>
    <n v="23"/>
    <m/>
    <m/>
    <m/>
    <m/>
    <m/>
    <m/>
    <m/>
    <m/>
    <m/>
    <m/>
    <m/>
    <m/>
    <m/>
    <m/>
    <m/>
    <m/>
    <m/>
    <m/>
    <m/>
    <m/>
    <m/>
    <m/>
    <m/>
    <m/>
    <m/>
    <m/>
    <s v="There are NO children between the age of 6 and 13 living in this HH"/>
    <s v="Some secondary"/>
    <m/>
    <m/>
    <m/>
    <s v="Completed secondary"/>
    <m/>
    <m/>
    <m/>
    <m/>
    <m/>
    <m/>
    <m/>
    <m/>
    <m/>
    <s v="No"/>
    <m/>
    <m/>
    <m/>
    <s v="Piped into dwelling/house"/>
    <m/>
    <m/>
    <m/>
    <m/>
    <m/>
    <n v="2"/>
    <m/>
    <s v="Flush to piped sewer system"/>
    <m/>
    <s v="Electricity from mains"/>
    <m/>
    <m/>
    <m/>
    <s v="In the house"/>
    <m/>
    <m/>
    <m/>
    <s v="No"/>
    <m/>
    <s v="Yes"/>
    <m/>
    <s v="Yes"/>
    <s v="Yes"/>
    <s v="No"/>
    <s v="Yes"/>
    <s v="Yes"/>
    <s v="No"/>
    <s v="Yes"/>
    <s v="Yes"/>
    <s v="Yes"/>
    <m/>
    <m/>
    <m/>
    <m/>
    <m/>
    <m/>
    <m/>
    <m/>
    <m/>
    <s v="Yes"/>
    <s v="Yes"/>
    <s v="Yes"/>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66"/>
    <m/>
    <m/>
    <d v="2022-06-30T00:00:00"/>
    <d v="1899-12-30T10:53:00"/>
    <s v="yethu"/>
    <s v="isiXhosa"/>
    <m/>
    <s v="Hayi"/>
    <m/>
    <m/>
    <m/>
    <m/>
    <s v="Mnyama"/>
    <m/>
    <m/>
    <m/>
    <m/>
    <s v="Ewe"/>
    <m/>
    <m/>
    <m/>
    <s v="Utshatile / umanyano lwasekuhlaleni"/>
    <m/>
    <s v="Ewe"/>
    <x v="0"/>
    <x v="3"/>
    <x v="0"/>
    <x v="4"/>
    <m/>
    <s v="R5001 - R7500"/>
    <m/>
    <s v="Zange"/>
    <m/>
    <m/>
    <m/>
    <s v="Hayi"/>
    <m/>
    <m/>
    <m/>
    <s v="Ewe"/>
    <m/>
    <s v="Ewe, ngaphantsi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30"/>
    <s v="Male/ Indoda"/>
    <n v="10"/>
    <s v="Female/ Ibhinqa"/>
    <n v="3"/>
    <m/>
    <m/>
    <m/>
    <m/>
    <m/>
    <m/>
    <m/>
    <m/>
    <m/>
    <m/>
    <m/>
    <m/>
    <m/>
    <m/>
    <m/>
    <m/>
    <m/>
    <m/>
    <m/>
    <m/>
    <m/>
    <m/>
    <m/>
    <m/>
    <s v="There are children between the age of 6 and 13 living in this HH"/>
    <m/>
    <s v="Amabanga aphantsi"/>
    <m/>
    <s v="ibanga lesixhenxe"/>
    <m/>
    <s v="Amabanga aphezulu"/>
    <m/>
    <m/>
    <m/>
    <s v="Ewe"/>
    <m/>
    <m/>
    <m/>
    <m/>
    <m/>
    <s v="Hayi"/>
    <m/>
    <m/>
    <m/>
    <s v="Ifakwe ngombhobho kwindawo yokuhlala/indlu"/>
    <m/>
    <m/>
    <m/>
    <m/>
    <m/>
    <n v="1"/>
    <m/>
    <s v="Gungxulela kumbhobho wogutyulo"/>
    <m/>
    <s v="Umbane ovela kwii-mains"/>
    <m/>
    <m/>
    <m/>
    <s v="Endlini"/>
    <m/>
    <m/>
    <m/>
    <s v="Ewe"/>
    <m/>
    <s v="Ewe"/>
    <m/>
    <m/>
    <m/>
    <m/>
    <m/>
    <m/>
    <m/>
    <m/>
    <m/>
    <s v="Ewe"/>
    <s v="Ewe"/>
    <s v="Hayi"/>
    <s v="Hayi"/>
    <s v="Ewe"/>
    <s v="Ewe"/>
    <s v="Ewe"/>
    <s v="Ewe"/>
    <s v="Ewe"/>
    <m/>
    <m/>
    <m/>
    <m/>
    <m/>
    <m/>
    <m/>
    <s v="Ewe"/>
    <s v="Ewe"/>
    <s v="Hayi"/>
    <s v="Hayi"/>
    <s v="Hayi"/>
    <s v="Ewe"/>
    <s v="Hayi"/>
    <m/>
    <s v="Iithayile zeCeramic"/>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267"/>
    <m/>
    <m/>
    <d v="2022-06-29T00:00:00"/>
    <d v="1899-12-30T12:20:00"/>
    <s v="ntombizodwa"/>
    <s v="isiXhosa"/>
    <m/>
    <s v="Hayi"/>
    <m/>
    <m/>
    <m/>
    <m/>
    <s v="Mnyama"/>
    <m/>
    <m/>
    <m/>
    <m/>
    <s v="Ewe"/>
    <m/>
    <m/>
    <m/>
    <s v="Awutshatanga"/>
    <m/>
    <m/>
    <x v="0"/>
    <x v="2"/>
    <x v="0"/>
    <x v="1"/>
    <m/>
    <s v="Ngaphantsi kwe-R1000"/>
    <m/>
    <s v="Zange"/>
    <m/>
    <m/>
    <m/>
    <s v="Hayi"/>
    <m/>
    <m/>
    <m/>
    <s v="Hayi"/>
    <m/>
    <s v="Ewe, ngaphantsi kweenyanga ezi-6 ezidlulileyo"/>
    <m/>
    <s v="Hayi"/>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8"/>
    <s v="Female/ Ibhinqa"/>
    <n v="9"/>
    <m/>
    <m/>
    <m/>
    <m/>
    <m/>
    <m/>
    <m/>
    <m/>
    <m/>
    <m/>
    <m/>
    <m/>
    <m/>
    <m/>
    <m/>
    <m/>
    <m/>
    <m/>
    <m/>
    <m/>
    <m/>
    <m/>
    <m/>
    <m/>
    <m/>
    <m/>
    <s v="There are children between the age of 6 and 13 living in this HH"/>
    <m/>
    <s v="Amabanga aphantsi"/>
    <m/>
    <s v="ibanga lesixhenxe"/>
    <m/>
    <s v="Amabanga aphantsi"/>
    <m/>
    <s v="Ibanga lokuqala"/>
    <m/>
    <s v="Ewe"/>
    <m/>
    <m/>
    <m/>
    <m/>
    <m/>
    <s v="Hayi"/>
    <m/>
    <m/>
    <m/>
    <s v="Umbhobho ukuya eyadini/iploti"/>
    <m/>
    <m/>
    <m/>
    <m/>
    <m/>
    <n v="1"/>
    <m/>
    <s v="Gungxulela kumbhobho wogutyulo"/>
    <m/>
    <s v="Umbane ovela kwii-mains"/>
    <m/>
    <m/>
    <m/>
    <s v="Endlini"/>
    <m/>
    <m/>
    <m/>
    <s v="Ewe"/>
    <m/>
    <s v="Hayi"/>
    <m/>
    <m/>
    <m/>
    <m/>
    <m/>
    <m/>
    <m/>
    <m/>
    <m/>
    <s v="Hayi"/>
    <s v="Ewe"/>
    <s v="Hayi"/>
    <s v="Hayi"/>
    <s v="Hayi"/>
    <s v="Hayi"/>
    <s v="Hayi"/>
    <s v="Hayi"/>
    <s v="Hayi"/>
    <m/>
    <m/>
    <m/>
    <m/>
    <m/>
    <m/>
    <m/>
    <s v="Hayi"/>
    <s v="Ewe"/>
    <s v="Hayi"/>
    <s v="Hayi"/>
    <s v="Hayi"/>
    <s v="Hayi"/>
    <s v="Hayi"/>
    <m/>
    <s v="Ikhaphethi"/>
    <m/>
    <m/>
    <m/>
    <s v="Asbestos"/>
    <m/>
    <m/>
    <m/>
    <s v="uMphenduli / uMthathi-nxaxheba"/>
    <m/>
    <s v="uMphenduli / uMthathi-nxaxheba"/>
    <m/>
    <s v="uMphenduli / uMthathi-nxaxheba"/>
    <m/>
    <s v="Ewe"/>
    <m/>
    <s v="Qhubeka"/>
    <m/>
    <s v="Ewe"/>
    <m/>
    <m/>
    <m/>
    <s v="Akunjalo kwaphela"/>
    <s v="Kakhulu"/>
    <s v="Kakhulu"/>
    <s v="Unchecked"/>
    <s v="Unchecked"/>
    <s v="Unchecked"/>
    <s v="Unchecked"/>
    <s v="Unchecked"/>
    <s v="Unchecked"/>
    <s v="Checked"/>
    <s v="Checked"/>
    <s v="Checked"/>
    <s v="Checked"/>
    <s v="Checked"/>
    <s v="Unchecked"/>
    <m/>
    <s v="United States of America"/>
    <m/>
    <s v="Mncedisi wophando nceda ucofe apha"/>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69"/>
    <m/>
    <m/>
    <d v="2022-06-29T00:00:00"/>
    <d v="1899-12-30T12:32:00"/>
    <s v="nozithembiso"/>
    <s v="English"/>
    <s v="No"/>
    <m/>
    <m/>
    <m/>
    <s v="Black"/>
    <m/>
    <m/>
    <m/>
    <s v="Yes"/>
    <m/>
    <m/>
    <m/>
    <m/>
    <m/>
    <s v="Single"/>
    <m/>
    <m/>
    <m/>
    <x v="1"/>
    <x v="0"/>
    <x v="3"/>
    <x v="0"/>
    <s v="R2501 - R5000"/>
    <m/>
    <s v="Yes, less than 2 years ago"/>
    <m/>
    <s v="ec Philani NU 1 Clinic"/>
    <m/>
    <s v="Never"/>
    <m/>
    <m/>
    <m/>
    <s v="No"/>
    <m/>
    <s v="Yes, in the last year, but more than 6 months ago"/>
    <m/>
    <s v="Yes"/>
    <m/>
    <s v="Yes"/>
    <m/>
    <s v="Unchecked"/>
    <s v="Checked"/>
    <s v="Unchecked"/>
    <s v="Unchecked"/>
    <s v="Checked"/>
    <s v="Checked"/>
    <s v="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Checked"/>
    <s v="Checked"/>
    <s v="Checked"/>
    <s v="Checked"/>
    <s v="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mains"/>
    <m/>
    <m/>
    <m/>
    <s v="In the house"/>
    <m/>
    <m/>
    <m/>
    <s v="Yes"/>
    <m/>
    <s v="Yes"/>
    <m/>
    <s v="Yes"/>
    <s v="Yes"/>
    <s v="No"/>
    <s v="No"/>
    <s v="Yes"/>
    <s v="No"/>
    <s v="Yes"/>
    <s v="Yes"/>
    <s v="Yes"/>
    <m/>
    <m/>
    <m/>
    <m/>
    <m/>
    <m/>
    <m/>
    <m/>
    <m/>
    <s v="Yes"/>
    <s v="Yes"/>
    <s v="No"/>
    <s v="No"/>
    <s v="No"/>
    <s v="No"/>
    <s v="No"/>
    <m/>
    <m/>
    <m/>
    <m/>
    <m/>
    <m/>
    <m/>
    <s v="Ceramic tiles"/>
    <m/>
    <m/>
    <m/>
    <s v="Tiles"/>
    <m/>
    <m/>
    <m/>
    <s v="Respondent/Participant"/>
    <m/>
    <s v="Respondent/Participant"/>
    <m/>
    <s v="Respondent/Participant"/>
    <m/>
    <s v="Yes"/>
    <m/>
    <s v="Proceed"/>
    <m/>
    <s v="Yes"/>
    <m/>
    <s v="Somewhat"/>
    <s v="A lot"/>
    <s v="A lot"/>
    <m/>
    <m/>
    <m/>
    <s v="Checked"/>
    <s v="Checked"/>
    <s v="Checked"/>
    <s v="Checked"/>
    <s v="Checked"/>
    <s v="Unchecked"/>
    <s v="Unchecked"/>
    <s v="Unchecked"/>
    <s v="Unchecked"/>
    <s v="Unchecked"/>
    <s v="Unchecked"/>
    <s v="Unchecked"/>
    <s v="United States of America"/>
    <m/>
    <s v="Research Assistant please click here"/>
    <m/>
    <s v="Unverified"/>
  </r>
  <r>
    <n v="270"/>
    <m/>
    <m/>
    <d v="2022-06-29T00:00:00"/>
    <d v="1899-12-30T12:29:00"/>
    <s v="nosiphiwo"/>
    <s v="English"/>
    <s v="No"/>
    <m/>
    <m/>
    <m/>
    <s v="Black"/>
    <m/>
    <m/>
    <m/>
    <s v="Yes"/>
    <m/>
    <m/>
    <m/>
    <m/>
    <m/>
    <s v="Steady partner"/>
    <m/>
    <s v="Yes"/>
    <m/>
    <x v="2"/>
    <x v="0"/>
    <x v="2"/>
    <x v="0"/>
    <s v="R1000 - R2500"/>
    <m/>
    <s v="Never"/>
    <m/>
    <m/>
    <m/>
    <s v="Yes, less than 2 years ago"/>
    <m/>
    <s v="ec Philani NU 1 Clinic"/>
    <m/>
    <s v="Yes"/>
    <m/>
    <s v="Yes, in the last year, but more than 6 months ago"/>
    <m/>
    <s v="No"/>
    <m/>
    <s v="No"/>
    <m/>
    <s v="Unchecked"/>
    <s v="Checked"/>
    <s v="Unchecked"/>
    <s v="Checked"/>
    <s v="Checked"/>
    <s v="Un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36"/>
    <s v="Male/ Indoda"/>
    <n v="34"/>
    <m/>
    <m/>
    <m/>
    <m/>
    <m/>
    <m/>
    <m/>
    <m/>
    <m/>
    <m/>
    <m/>
    <m/>
    <m/>
    <m/>
    <m/>
    <m/>
    <m/>
    <m/>
    <m/>
    <m/>
    <m/>
    <m/>
    <m/>
    <m/>
    <m/>
    <m/>
    <s v="There are NO children between the age of 6 and 13 living in this HH"/>
    <s v="Some secondary"/>
    <m/>
    <m/>
    <m/>
    <s v="Some secondary"/>
    <m/>
    <m/>
    <m/>
    <m/>
    <m/>
    <m/>
    <m/>
    <m/>
    <m/>
    <s v="No"/>
    <m/>
    <m/>
    <m/>
    <s v="Piped into dwelling/house"/>
    <m/>
    <m/>
    <m/>
    <m/>
    <m/>
    <n v="2"/>
    <m/>
    <s v="Flush to piped sewer system"/>
    <m/>
    <s v="Electricity from mains"/>
    <m/>
    <m/>
    <m/>
    <s v="In the house"/>
    <m/>
    <m/>
    <m/>
    <s v="No"/>
    <m/>
    <s v="Yes"/>
    <m/>
    <s v="Yes"/>
    <s v="Yes"/>
    <s v="No"/>
    <s v="No"/>
    <s v="Yes"/>
    <s v="No"/>
    <s v="No"/>
    <s v="Yes"/>
    <s v="No"/>
    <m/>
    <m/>
    <m/>
    <m/>
    <m/>
    <m/>
    <m/>
    <m/>
    <m/>
    <s v="Yes"/>
    <s v="Yes"/>
    <s v="No"/>
    <s v="No"/>
    <s v="No"/>
    <s v="No"/>
    <s v="No"/>
    <m/>
    <m/>
    <m/>
    <m/>
    <m/>
    <m/>
    <m/>
    <s v="Cement"/>
    <m/>
    <m/>
    <m/>
    <s v="Tiles"/>
    <m/>
    <m/>
    <m/>
    <s v="Spouse/partner"/>
    <m/>
    <s v="Spouse/partner"/>
    <m/>
    <s v="Spouse/partner"/>
    <m/>
    <s v="Yes"/>
    <m/>
    <s v="Proceed"/>
    <m/>
    <s v="Yes"/>
    <m/>
    <s v="A lot"/>
    <s v="Somewhat"/>
    <s v="A lot"/>
    <m/>
    <m/>
    <m/>
    <s v="Checked"/>
    <s v="Checked"/>
    <s v="Checked"/>
    <s v="Unchecked"/>
    <s v="Checked"/>
    <s v="Unchecked"/>
    <s v="Unchecked"/>
    <s v="Unchecked"/>
    <s v="Unchecked"/>
    <s v="Unchecked"/>
    <s v="Unchecked"/>
    <s v="Unchecked"/>
    <s v="Other"/>
    <m/>
    <s v="Research Assistant please click here"/>
    <m/>
    <s v="Unverified"/>
  </r>
  <r>
    <n v="271"/>
    <m/>
    <m/>
    <d v="2022-06-29T00:00:00"/>
    <d v="1899-12-30T12:31:00"/>
    <s v="lona"/>
    <s v="isiXhosa"/>
    <m/>
    <s v="Hayi"/>
    <m/>
    <m/>
    <m/>
    <m/>
    <s v="Mnyama"/>
    <m/>
    <m/>
    <m/>
    <m/>
    <s v="Ewe"/>
    <m/>
    <m/>
    <m/>
    <s v="Iqabane elizinzileyo"/>
    <m/>
    <s v="Ewe"/>
    <x v="0"/>
    <x v="1"/>
    <x v="0"/>
    <x v="1"/>
    <m/>
    <s v="Ngaphezulu kwe-R20 000"/>
    <m/>
    <s v="Zange"/>
    <m/>
    <m/>
    <m/>
    <s v="Hayi"/>
    <m/>
    <m/>
    <m/>
    <s v="Hayi"/>
    <m/>
    <s v="Ewe, ngaphezu konyaka odlulileyo"/>
    <m/>
    <s v="Hayi"/>
    <m/>
    <s v="Hayi"/>
    <s v="Unchecked"/>
    <s v="Unchecked"/>
    <s v="Unchecked"/>
    <s v="Unchecked"/>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Checked"/>
    <s v="Unchecked"/>
    <s v="Checked"/>
    <s v="Checked"/>
    <s v="Checked"/>
    <s v="Unchecked"/>
    <m/>
    <m/>
    <s v="Unchecked"/>
    <s v="Unchecked"/>
    <s v="Unchecked"/>
    <s v="Unchecked"/>
    <s v="Unchecked"/>
    <s v="Unchecked"/>
    <s v="Unchecked"/>
    <s v="Unchecked"/>
    <s v="Unchecked"/>
    <s v="Unchecked"/>
    <s v="Unchecked"/>
    <s v="Unchecked"/>
    <s v="Unchecked"/>
    <s v="Unchecked"/>
    <s v="Checked"/>
    <s v="Checked"/>
    <s v="Unchecked"/>
    <s v="Unchecked"/>
    <s v="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66"/>
    <m/>
    <m/>
    <m/>
    <m/>
    <m/>
    <m/>
    <m/>
    <m/>
    <m/>
    <m/>
    <m/>
    <m/>
    <m/>
    <m/>
    <m/>
    <m/>
    <m/>
    <m/>
    <m/>
    <m/>
    <m/>
    <m/>
    <m/>
    <m/>
    <m/>
    <m/>
    <m/>
    <m/>
    <s v="There are NO children between the age of 6 and 13 living in this HH"/>
    <m/>
    <s v="Imfundo enomsila"/>
    <m/>
    <m/>
    <m/>
    <s v="Imfundo enomsila"/>
    <m/>
    <m/>
    <m/>
    <m/>
    <m/>
    <m/>
    <m/>
    <m/>
    <m/>
    <s v="Hayi"/>
    <m/>
    <m/>
    <m/>
    <s v="Ifakwe ngombhobho kwindawo yokuhlala/indlu"/>
    <m/>
    <m/>
    <m/>
    <m/>
    <m/>
    <n v="1"/>
    <m/>
    <s v="Gungxulela kumbhobho wogutyulo"/>
    <m/>
    <s v="Umbane ovela kwii-mains"/>
    <m/>
    <m/>
    <m/>
    <s v="Endlini"/>
    <m/>
    <m/>
    <m/>
    <s v="Ewe"/>
    <m/>
    <s v="Ewe"/>
    <m/>
    <m/>
    <m/>
    <m/>
    <m/>
    <m/>
    <m/>
    <m/>
    <m/>
    <s v="Ewe"/>
    <s v="Ewe"/>
    <s v="Hayi"/>
    <s v="Hayi"/>
    <s v="Hayi"/>
    <s v="Hayi"/>
    <s v="Ewe"/>
    <s v="Ewe"/>
    <s v="Hayi"/>
    <m/>
    <m/>
    <m/>
    <m/>
    <m/>
    <m/>
    <m/>
    <s v="Ewe"/>
    <s v="Ewe"/>
    <s v="Hayi"/>
    <s v="Hayi"/>
    <s v="Hayi"/>
    <s v="Ewe"/>
    <s v="Hayi"/>
    <m/>
    <s v="Iithayile zeCeramic"/>
    <m/>
    <m/>
    <m/>
    <s v="Asbestos"/>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74"/>
    <m/>
    <m/>
    <d v="2022-06-29T00:00:00"/>
    <d v="1899-12-30T12:34:00"/>
    <s v="zimbini"/>
    <s v="English"/>
    <s v="No"/>
    <m/>
    <m/>
    <m/>
    <s v="Black"/>
    <m/>
    <m/>
    <m/>
    <s v="Yes"/>
    <m/>
    <m/>
    <m/>
    <m/>
    <m/>
    <s v="Single"/>
    <m/>
    <m/>
    <m/>
    <x v="2"/>
    <x v="0"/>
    <x v="2"/>
    <x v="0"/>
    <s v="R1000 - R2500"/>
    <m/>
    <s v="Never"/>
    <m/>
    <m/>
    <m/>
    <s v="Never"/>
    <m/>
    <m/>
    <m/>
    <s v="No"/>
    <m/>
    <s v="Never"/>
    <m/>
    <s v="Yes"/>
    <m/>
    <s v="I don't know"/>
    <m/>
    <s v="Unchecked"/>
    <s v="Unchecked"/>
    <s v="Unchecked"/>
    <s v="Unchecked"/>
    <s v="Checked"/>
    <s v="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Checked"/>
    <s v="Checked"/>
    <s v="Checked"/>
    <s v="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No education/did not attend primary school"/>
    <m/>
    <m/>
    <m/>
    <s v="No education/did not attend primary school"/>
    <m/>
    <m/>
    <m/>
    <m/>
    <m/>
    <m/>
    <m/>
    <m/>
    <m/>
    <s v="No"/>
    <m/>
    <m/>
    <m/>
    <s v="Piped to yard/plot"/>
    <m/>
    <m/>
    <m/>
    <m/>
    <m/>
    <n v="2"/>
    <m/>
    <s v="Flush to piped sewer system"/>
    <m/>
    <s v="Electricity from mains"/>
    <m/>
    <m/>
    <m/>
    <s v="In the house"/>
    <m/>
    <m/>
    <m/>
    <s v="No"/>
    <m/>
    <s v="No"/>
    <m/>
    <s v="Yes"/>
    <s v="Yes"/>
    <s v="No"/>
    <s v="No"/>
    <s v="No"/>
    <s v="No"/>
    <s v="No"/>
    <s v="No"/>
    <s v="No"/>
    <m/>
    <m/>
    <m/>
    <m/>
    <m/>
    <m/>
    <m/>
    <m/>
    <m/>
    <s v="Yes"/>
    <s v="Yes"/>
    <s v="No"/>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76"/>
    <m/>
    <m/>
    <d v="2022-06-29T00:00:00"/>
    <d v="1899-12-30T12:48:00"/>
    <s v="sinazo"/>
    <s v="English"/>
    <s v="No"/>
    <m/>
    <m/>
    <m/>
    <s v="Black"/>
    <m/>
    <m/>
    <m/>
    <s v="Yes"/>
    <m/>
    <m/>
    <m/>
    <m/>
    <m/>
    <s v="Married / civil union"/>
    <m/>
    <s v="No"/>
    <m/>
    <x v="2"/>
    <x v="0"/>
    <x v="3"/>
    <x v="0"/>
    <s v="Under R1000"/>
    <m/>
    <s v="Never"/>
    <m/>
    <m/>
    <m/>
    <s v="Never"/>
    <m/>
    <m/>
    <m/>
    <s v="No"/>
    <m/>
    <s v="Yes, in the last year, but more than 6 months ago"/>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Male/ Indoda"/>
    <n v="9"/>
    <s v="Female/ Ibhinqa"/>
    <n v="6"/>
    <s v="Male/ Indoda"/>
    <n v="18"/>
    <s v="Male/ Indoda"/>
    <n v="13"/>
    <m/>
    <m/>
    <m/>
    <m/>
    <m/>
    <m/>
    <m/>
    <m/>
    <m/>
    <m/>
    <m/>
    <m/>
    <m/>
    <m/>
    <m/>
    <m/>
    <m/>
    <m/>
    <m/>
    <m/>
    <m/>
    <m/>
    <s v="There are children between the age of 6 and 13 living in this HH"/>
    <s v="Some secondary"/>
    <m/>
    <m/>
    <m/>
    <s v="Some secondary"/>
    <m/>
    <m/>
    <m/>
    <s v="Yes"/>
    <m/>
    <m/>
    <m/>
    <m/>
    <m/>
    <s v="No"/>
    <m/>
    <m/>
    <m/>
    <s v="Piped to neighbor"/>
    <m/>
    <m/>
    <m/>
    <m/>
    <m/>
    <n v="10"/>
    <m/>
    <s v="Flush to piped sewer system"/>
    <m/>
    <s v="Electricity from other source"/>
    <m/>
    <m/>
    <m/>
    <s v="In the house"/>
    <m/>
    <m/>
    <m/>
    <s v="No"/>
    <m/>
    <s v="Yes"/>
    <m/>
    <s v="Yes"/>
    <s v="Yes"/>
    <s v="No"/>
    <s v="No"/>
    <s v="No"/>
    <s v="No"/>
    <s v="No"/>
    <s v="No"/>
    <s v="No"/>
    <m/>
    <m/>
    <m/>
    <m/>
    <m/>
    <m/>
    <m/>
    <m/>
    <m/>
    <s v="No"/>
    <s v="Yes"/>
    <s v="No"/>
    <s v="No"/>
    <s v="No"/>
    <s v="No"/>
    <s v="No"/>
    <m/>
    <m/>
    <m/>
    <m/>
    <m/>
    <m/>
    <m/>
    <s v="Carpet"/>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77"/>
    <m/>
    <m/>
    <d v="2022-06-29T00:00:00"/>
    <d v="1899-12-30T12:59:00"/>
    <s v="nosibusiso"/>
    <s v="isiXhosa"/>
    <m/>
    <s v="Hayi"/>
    <m/>
    <m/>
    <m/>
    <m/>
    <s v="Mnyama"/>
    <m/>
    <m/>
    <m/>
    <m/>
    <s v="Ewe"/>
    <m/>
    <m/>
    <m/>
    <s v="Uqhawulo mtshato"/>
    <m/>
    <m/>
    <x v="0"/>
    <x v="2"/>
    <x v="0"/>
    <x v="1"/>
    <m/>
    <s v="Ngaphantsi kwe-R1000"/>
    <m/>
    <s v="Ewe - Ngaphezulu kweminyaka emibini eyadlulayo"/>
    <s v="ec Philani NU 1 Clinic"/>
    <m/>
    <m/>
    <s v="Ewe, ngaphantsi kweminyaka emi-2 eyadlulayo"/>
    <s v="ec Philani NU 1 Clinic"/>
    <m/>
    <m/>
    <s v="Ewe"/>
    <m/>
    <s v="Ewe, ngaphantsi kweenyanga ezi-6 ezidlulileyo"/>
    <m/>
    <s v="Ewe"/>
    <m/>
    <s v="Ewe"/>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Andiyazi"/>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38"/>
    <s v="Female/ Ibhinqa"/>
    <n v="26"/>
    <m/>
    <m/>
    <m/>
    <m/>
    <m/>
    <m/>
    <m/>
    <m/>
    <m/>
    <m/>
    <m/>
    <m/>
    <m/>
    <m/>
    <m/>
    <m/>
    <m/>
    <m/>
    <m/>
    <m/>
    <m/>
    <m/>
    <m/>
    <m/>
    <m/>
    <m/>
    <s v="There are NO children between the age of 6 and 13 living in this HH"/>
    <m/>
    <s v="Ndigqibe amabanga aphezulu"/>
    <m/>
    <m/>
    <m/>
    <s v="Amabanga aphezulu"/>
    <m/>
    <m/>
    <m/>
    <m/>
    <m/>
    <m/>
    <m/>
    <m/>
    <m/>
    <s v="Hayi"/>
    <m/>
    <m/>
    <m/>
    <s v="Ifakwe ngombhobho kwindawo yokuhlala/indlu"/>
    <m/>
    <m/>
    <m/>
    <m/>
    <m/>
    <n v="1"/>
    <m/>
    <s v="Gungxulela kumbhobho wogutyulo"/>
    <m/>
    <s v="Irhasi"/>
    <m/>
    <m/>
    <m/>
    <s v="Endlini"/>
    <m/>
    <m/>
    <m/>
    <s v="Ewe"/>
    <m/>
    <s v="Ewe"/>
    <m/>
    <m/>
    <m/>
    <m/>
    <m/>
    <m/>
    <m/>
    <m/>
    <m/>
    <s v="Hayi"/>
    <s v="Ewe"/>
    <s v="Hayi"/>
    <s v="Hayi"/>
    <s v="Ewe"/>
    <s v="Hayi"/>
    <s v="Ewe"/>
    <m/>
    <s v="Hayi"/>
    <m/>
    <m/>
    <m/>
    <m/>
    <m/>
    <m/>
    <m/>
    <s v="Hayi"/>
    <s v="Ewe"/>
    <s v="Hayi"/>
    <s v="Hayi"/>
    <s v="Hayi"/>
    <s v="Hayi"/>
    <s v="Hayi"/>
    <m/>
    <s v="Iithayile zeCeramic"/>
    <m/>
    <m/>
    <m/>
    <s v="iiThayile"/>
    <m/>
    <m/>
    <m/>
    <s v="uMphenduli / uMthathi-nxaxheba"/>
    <m/>
    <s v="uMphenduli / uMthathi-nxaxheba"/>
    <m/>
    <s v="uMphenduli / uMthathi-nxaxheba"/>
    <m/>
    <s v="Ewe"/>
    <m/>
    <s v="Qhubeka"/>
    <m/>
    <s v="Ewe"/>
    <m/>
    <m/>
    <m/>
    <s v="Ngandlel' ithile"/>
    <s v="Ngandlel' ithile"/>
    <s v="Ngandlel' ithile"/>
    <s v="Unchecked"/>
    <s v="Unchecked"/>
    <s v="Unchecked"/>
    <s v="Unchecked"/>
    <s v="Unchecked"/>
    <s v="Unchecked"/>
    <s v="Unchecked"/>
    <s v="Unchecked"/>
    <s v="Unchecked"/>
    <s v="Unchecked"/>
    <s v="Checked"/>
    <s v="Unchecked"/>
    <m/>
    <s v="United States of America"/>
    <m/>
    <s v="Mncedisi wophando nceda ucofe apha"/>
    <s v="Unverified"/>
  </r>
  <r>
    <n v="278"/>
    <m/>
    <m/>
    <d v="2022-06-29T00:00:00"/>
    <d v="1899-12-30T12:58:00"/>
    <s v="nomvuyo"/>
    <s v="English"/>
    <s v="No"/>
    <m/>
    <m/>
    <m/>
    <s v="Black"/>
    <m/>
    <m/>
    <m/>
    <s v="Yes"/>
    <m/>
    <m/>
    <m/>
    <m/>
    <m/>
    <s v="Divorced"/>
    <m/>
    <m/>
    <m/>
    <x v="2"/>
    <x v="0"/>
    <x v="2"/>
    <x v="0"/>
    <s v="Under R1000"/>
    <m/>
    <s v="Never"/>
    <m/>
    <m/>
    <m/>
    <s v="Never"/>
    <m/>
    <m/>
    <m/>
    <s v="No"/>
    <m/>
    <s v="Yes, less than 6 months ago"/>
    <m/>
    <s v="Yes"/>
    <m/>
    <s v="Yes"/>
    <m/>
    <s v="Unchecked"/>
    <s v="Unchecked"/>
    <s v="Unchecked"/>
    <s v="Checked"/>
    <s v="Unchecked"/>
    <s v="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Unchecked"/>
    <s v="Checked"/>
    <s v="Checked"/>
    <s v="Un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54"/>
    <s v="Male/ Indoda"/>
    <n v="1"/>
    <m/>
    <m/>
    <m/>
    <m/>
    <m/>
    <m/>
    <m/>
    <m/>
    <m/>
    <m/>
    <m/>
    <m/>
    <m/>
    <m/>
    <m/>
    <m/>
    <m/>
    <m/>
    <m/>
    <m/>
    <m/>
    <m/>
    <m/>
    <m/>
    <m/>
    <m/>
    <s v="There are NO children between the age of 6 and 13 living in this HH"/>
    <s v="Some primary"/>
    <m/>
    <s v="Grade 7"/>
    <m/>
    <s v="Some primary"/>
    <m/>
    <s v="Grade 7"/>
    <m/>
    <m/>
    <m/>
    <m/>
    <m/>
    <m/>
    <m/>
    <s v="No"/>
    <m/>
    <m/>
    <m/>
    <s v="Piped into dwelling/house"/>
    <m/>
    <m/>
    <m/>
    <m/>
    <m/>
    <n v="1"/>
    <m/>
    <s v="Flush to piped sewer system"/>
    <m/>
    <s v="Electricity from mains"/>
    <m/>
    <m/>
    <m/>
    <s v="In the house"/>
    <m/>
    <m/>
    <m/>
    <s v="No"/>
    <m/>
    <s v="Yes"/>
    <m/>
    <s v="Yes"/>
    <s v="Yes"/>
    <s v="No"/>
    <s v="No"/>
    <s v="Yes"/>
    <s v="No"/>
    <s v="Yes"/>
    <s v="Yes"/>
    <s v="No"/>
    <m/>
    <m/>
    <m/>
    <m/>
    <m/>
    <m/>
    <m/>
    <m/>
    <m/>
    <s v="Yes"/>
    <s v="No"/>
    <s v="No"/>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79"/>
    <m/>
    <m/>
    <d v="2022-06-29T00:00:00"/>
    <d v="1899-12-30T13:02:00"/>
    <s v="thembelihle"/>
    <s v="English"/>
    <s v="No"/>
    <m/>
    <m/>
    <m/>
    <s v="Black"/>
    <m/>
    <m/>
    <m/>
    <s v="Yes"/>
    <m/>
    <m/>
    <m/>
    <m/>
    <m/>
    <s v="Single"/>
    <m/>
    <m/>
    <m/>
    <x v="3"/>
    <x v="0"/>
    <x v="4"/>
    <x v="0"/>
    <s v="R2501 - R5000"/>
    <m/>
    <s v="Never"/>
    <m/>
    <m/>
    <m/>
    <s v="Never"/>
    <m/>
    <m/>
    <m/>
    <s v="I don't know"/>
    <m/>
    <s v="Yes, less than 6 months ago"/>
    <m/>
    <s v="No"/>
    <m/>
    <s v="Yes"/>
    <m/>
    <s v="Unchecked"/>
    <s v="Unchecked"/>
    <s v="Unchecked"/>
    <s v="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Checked"/>
    <s v="Un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Yes"/>
    <m/>
    <n v="8"/>
    <s v="Female/ Ibhinqa"/>
    <n v="75"/>
    <s v="Male/ Indoda"/>
    <n v="32"/>
    <s v="Male/ Indoda"/>
    <n v="31"/>
    <s v="Male/ Indoda"/>
    <n v="24"/>
    <s v="Male/ Indoda"/>
    <n v="17"/>
    <s v="Male/ Indoda"/>
    <n v="12"/>
    <s v="Female/ Ibhinqa"/>
    <n v="8"/>
    <s v="Male/ Indoda"/>
    <n v="4"/>
    <m/>
    <m/>
    <m/>
    <m/>
    <m/>
    <m/>
    <m/>
    <m/>
    <m/>
    <m/>
    <m/>
    <m/>
    <m/>
    <m/>
    <s v="There are children between the age of 6 and 13 living in this HH"/>
    <s v="Completed secondary"/>
    <m/>
    <m/>
    <m/>
    <s v="Completed secondary"/>
    <m/>
    <m/>
    <m/>
    <s v="Yes"/>
    <m/>
    <m/>
    <m/>
    <m/>
    <m/>
    <s v="No"/>
    <m/>
    <m/>
    <m/>
    <s v="Piped to yard/plot"/>
    <m/>
    <m/>
    <m/>
    <m/>
    <m/>
    <n v="2"/>
    <m/>
    <s v="Flush to piped sewer system"/>
    <m/>
    <s v="Electricity from mains"/>
    <m/>
    <m/>
    <m/>
    <s v="In the house"/>
    <m/>
    <m/>
    <m/>
    <s v="Yes"/>
    <m/>
    <s v="Yes"/>
    <m/>
    <s v="Yes"/>
    <s v="Yes"/>
    <s v="No"/>
    <s v="Yes"/>
    <s v="Yes"/>
    <s v="No"/>
    <s v="Yes"/>
    <s v="Yes"/>
    <s v="Yes"/>
    <m/>
    <m/>
    <m/>
    <m/>
    <m/>
    <m/>
    <m/>
    <m/>
    <m/>
    <s v="No"/>
    <s v="Yes"/>
    <s v="Yes"/>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80"/>
    <m/>
    <m/>
    <d v="2022-07-01T00:00:00"/>
    <d v="1899-12-30T08:51:00"/>
    <s v="zukisani"/>
    <s v="isiXhosa"/>
    <m/>
    <s v="Hayi"/>
    <m/>
    <m/>
    <m/>
    <m/>
    <s v="Mnyama"/>
    <m/>
    <m/>
    <m/>
    <m/>
    <s v="Ewe"/>
    <m/>
    <m/>
    <m/>
    <s v="Uqhawulo mtshato"/>
    <m/>
    <m/>
    <x v="0"/>
    <x v="2"/>
    <x v="0"/>
    <x v="2"/>
    <m/>
    <s v="R2501 - R5000"/>
    <m/>
    <s v="Zange"/>
    <m/>
    <m/>
    <m/>
    <s v="Hayi"/>
    <m/>
    <m/>
    <m/>
    <s v="Hayi"/>
    <m/>
    <s v="Ewe, ngaphantsi kweenyanga ezi-6 ezidlulileyo"/>
    <m/>
    <s v="Hayi"/>
    <m/>
    <s v="Andiyazi"/>
    <s v="Unchecked"/>
    <s v="Unchecked"/>
    <s v="Unchecked"/>
    <s v="Unchecked"/>
    <s v="Unchecked"/>
    <s v="Unchecked"/>
    <s v="Unchecked"/>
    <s v="Unchecked"/>
    <s v="Unchecked"/>
    <s v="Unchecked"/>
    <s v="Unchecked"/>
    <s v="Unchecked"/>
    <s v="Checked"/>
    <s v="Unchecked"/>
    <s v="Un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ndifundanga/ Andiwafundanga amabanga aphantsi"/>
    <m/>
    <m/>
    <m/>
    <s v="Abafundanga/ Abawafundanga amabanga aphantsi"/>
    <m/>
    <m/>
    <m/>
    <m/>
    <m/>
    <m/>
    <m/>
    <m/>
    <m/>
    <s v="Hayi"/>
    <m/>
    <m/>
    <m/>
    <s v="Ifakwe ngombhobho kwindawo yokuhlala/indlu"/>
    <m/>
    <m/>
    <m/>
    <m/>
    <m/>
    <n v="32"/>
    <m/>
    <s v="Gungxulela kumbhobho wogutyulo"/>
    <m/>
    <s v="Umbane ovela kwii-mains"/>
    <m/>
    <m/>
    <m/>
    <s v="Endlini"/>
    <m/>
    <m/>
    <m/>
    <s v="Ewe"/>
    <m/>
    <s v="Ewe"/>
    <m/>
    <m/>
    <m/>
    <m/>
    <m/>
    <m/>
    <m/>
    <m/>
    <m/>
    <s v="Ewe"/>
    <s v="Ewe"/>
    <s v="Hayi"/>
    <s v="Hayi"/>
    <s v="Ewe"/>
    <s v="Hayi"/>
    <s v="Ewe"/>
    <s v="Ewe"/>
    <s v="Ewe"/>
    <m/>
    <m/>
    <m/>
    <m/>
    <m/>
    <m/>
    <m/>
    <s v="Ewe"/>
    <s v="Ewe"/>
    <s v="Hayi"/>
    <s v="Hayi"/>
    <s v="Hayi"/>
    <s v="Ewe"/>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81"/>
    <m/>
    <m/>
    <d v="2022-06-29T00:00:00"/>
    <d v="1899-12-30T13:15:00"/>
    <s v="onelam"/>
    <s v="English"/>
    <s v="No"/>
    <m/>
    <m/>
    <m/>
    <s v="Black"/>
    <m/>
    <m/>
    <m/>
    <s v="Yes"/>
    <m/>
    <m/>
    <m/>
    <m/>
    <m/>
    <s v="Married / civil union"/>
    <m/>
    <s v="No"/>
    <m/>
    <x v="2"/>
    <x v="0"/>
    <x v="3"/>
    <x v="0"/>
    <s v="R1000 - R2500"/>
    <m/>
    <s v="Never"/>
    <m/>
    <m/>
    <m/>
    <s v="Never"/>
    <m/>
    <m/>
    <m/>
    <s v="Yes"/>
    <m/>
    <s v="Never"/>
    <m/>
    <s v="No"/>
    <m/>
    <s v="No"/>
    <m/>
    <s v="Unchecked"/>
    <s v="Unchecked"/>
    <s v="Unchecked"/>
    <s v="Unchecked"/>
    <s v="Unchecked"/>
    <s v="Un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Unchecked"/>
    <s v="Checked"/>
    <s v="Unchecked"/>
    <s v="Unchecked"/>
    <s v="Un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42"/>
    <s v="Male/ Indoda"/>
    <n v="35"/>
    <s v="Male/ Indoda"/>
    <n v="18"/>
    <m/>
    <m/>
    <m/>
    <m/>
    <m/>
    <m/>
    <m/>
    <m/>
    <m/>
    <m/>
    <m/>
    <m/>
    <m/>
    <m/>
    <m/>
    <m/>
    <m/>
    <m/>
    <m/>
    <m/>
    <m/>
    <m/>
    <m/>
    <m/>
    <s v="There are NO children between the age of 6 and 13 living in this HH"/>
    <s v="Some secondary"/>
    <m/>
    <m/>
    <m/>
    <s v="Completed primary"/>
    <m/>
    <m/>
    <m/>
    <m/>
    <m/>
    <m/>
    <m/>
    <m/>
    <m/>
    <s v="No"/>
    <m/>
    <m/>
    <m/>
    <s v="Piped into dwelling/house"/>
    <m/>
    <m/>
    <m/>
    <m/>
    <m/>
    <n v="60"/>
    <m/>
    <s v="Flush to piped sewer system"/>
    <m/>
    <s v="Electricity from mains"/>
    <m/>
    <m/>
    <m/>
    <s v="In the house"/>
    <m/>
    <m/>
    <m/>
    <s v="No"/>
    <m/>
    <s v="Yes"/>
    <m/>
    <s v="No"/>
    <s v="Yes"/>
    <s v="No"/>
    <s v="No"/>
    <s v="Yes"/>
    <s v="No"/>
    <s v="Yes"/>
    <s v="Yes"/>
    <s v="No"/>
    <m/>
    <m/>
    <m/>
    <m/>
    <m/>
    <m/>
    <m/>
    <m/>
    <m/>
    <s v="No"/>
    <s v="Yes"/>
    <s v="No"/>
    <s v="No"/>
    <s v="No"/>
    <s v="No"/>
    <s v="No"/>
    <m/>
    <m/>
    <m/>
    <m/>
    <m/>
    <m/>
    <m/>
    <s v="Ceramic tiles"/>
    <m/>
    <m/>
    <m/>
    <s v="Corrugated metal"/>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Botswana"/>
    <m/>
    <s v="Research Assistant please click here"/>
    <m/>
    <s v="Unverified"/>
  </r>
  <r>
    <n v="282"/>
    <m/>
    <m/>
    <d v="2022-06-29T00:00:00"/>
    <d v="1899-12-30T13:27:00"/>
    <s v="siyanda"/>
    <s v="English"/>
    <s v="No"/>
    <m/>
    <m/>
    <m/>
    <s v="Black"/>
    <m/>
    <m/>
    <m/>
    <s v="Yes"/>
    <m/>
    <m/>
    <m/>
    <m/>
    <m/>
    <s v="Single"/>
    <m/>
    <m/>
    <m/>
    <x v="2"/>
    <x v="0"/>
    <x v="1"/>
    <x v="0"/>
    <s v="R1000 - R2500"/>
    <m/>
    <s v="Never"/>
    <m/>
    <m/>
    <m/>
    <s v="Never"/>
    <m/>
    <m/>
    <m/>
    <s v="No"/>
    <m/>
    <s v="Yes, in the last year, but more than 6 months ago"/>
    <m/>
    <s v="No"/>
    <m/>
    <s v="No"/>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12"/>
    <s v="Male/ Indoda"/>
    <n v="24"/>
    <m/>
    <m/>
    <m/>
    <m/>
    <m/>
    <m/>
    <m/>
    <m/>
    <m/>
    <m/>
    <m/>
    <m/>
    <m/>
    <m/>
    <m/>
    <m/>
    <m/>
    <m/>
    <m/>
    <m/>
    <m/>
    <m/>
    <m/>
    <m/>
    <m/>
    <m/>
    <s v="There are children between the age of 6 and 13 living in this HH"/>
    <s v="Some primary"/>
    <m/>
    <s v="Grade 4"/>
    <m/>
    <s v="Some secondary"/>
    <m/>
    <m/>
    <m/>
    <s v="Yes"/>
    <m/>
    <m/>
    <m/>
    <m/>
    <m/>
    <s v="Yes"/>
    <m/>
    <n v="0"/>
    <m/>
    <s v="Public/communal tap"/>
    <m/>
    <m/>
    <m/>
    <s v="Elsewhere/outside yard"/>
    <m/>
    <n v="3"/>
    <m/>
    <s v="Flush to piped sewer system"/>
    <m/>
    <s v="Electricity from mains"/>
    <m/>
    <m/>
    <m/>
    <s v="In the house"/>
    <m/>
    <m/>
    <m/>
    <s v="No"/>
    <m/>
    <s v="Yes"/>
    <m/>
    <s v="Yes"/>
    <s v="Yes"/>
    <s v="No"/>
    <s v="No"/>
    <s v="Yes"/>
    <s v="No"/>
    <s v="Yes"/>
    <s v="Yes"/>
    <s v="No"/>
    <m/>
    <m/>
    <m/>
    <m/>
    <m/>
    <m/>
    <m/>
    <m/>
    <m/>
    <s v="Yes"/>
    <s v="Yes"/>
    <s v="No"/>
    <s v="No"/>
    <s v="No"/>
    <s v="No"/>
    <s v="No"/>
    <m/>
    <m/>
    <m/>
    <m/>
    <m/>
    <m/>
    <m/>
    <s v="Cement"/>
    <m/>
    <m/>
    <m/>
    <s v="Other"/>
    <m/>
    <s v="Zinc"/>
    <m/>
    <s v="Respondent/Participant"/>
    <m/>
    <s v="Respondent/Participant"/>
    <m/>
    <s v="Respondent/Participant"/>
    <m/>
    <s v="Yes"/>
    <m/>
    <s v="Proceed"/>
    <m/>
    <s v="Yes"/>
    <m/>
    <s v="Not at all"/>
    <s v="A lot"/>
    <s v="Somewhat"/>
    <m/>
    <m/>
    <m/>
    <s v="Checked"/>
    <s v="Checked"/>
    <s v="Checked"/>
    <s v="Checked"/>
    <s v="Checked"/>
    <s v="Unchecked"/>
    <s v="Unchecked"/>
    <s v="Unchecked"/>
    <s v="Unchecked"/>
    <s v="Unchecked"/>
    <s v="Unchecked"/>
    <s v="Unchecked"/>
    <s v="United States of Amer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84"/>
    <m/>
    <m/>
    <d v="2022-06-30T00:00:00"/>
    <d v="1899-12-30T10:21:00"/>
    <s v="vuyolwethu"/>
    <s v="English"/>
    <s v="No"/>
    <m/>
    <m/>
    <m/>
    <s v="Colored"/>
    <m/>
    <m/>
    <m/>
    <s v="Yes"/>
    <m/>
    <m/>
    <m/>
    <m/>
    <m/>
    <s v="Single"/>
    <m/>
    <m/>
    <m/>
    <x v="3"/>
    <x v="0"/>
    <x v="2"/>
    <x v="0"/>
    <s v="Under R1000"/>
    <m/>
    <s v="Never"/>
    <m/>
    <m/>
    <m/>
    <s v="Never"/>
    <m/>
    <m/>
    <m/>
    <s v="No"/>
    <m/>
    <s v="Yes, less than 6 months ago"/>
    <m/>
    <s v="No"/>
    <m/>
    <s v="I don't know"/>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Un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ublic/communal tap"/>
    <m/>
    <m/>
    <m/>
    <s v="Elsewhere/outside yard"/>
    <m/>
    <n v="15"/>
    <m/>
    <s v="Flush to piped sewer system"/>
    <m/>
    <s v="Electricity from mains"/>
    <m/>
    <m/>
    <m/>
    <s v="In the house"/>
    <m/>
    <m/>
    <m/>
    <s v="No"/>
    <m/>
    <s v="Yes"/>
    <m/>
    <s v="No"/>
    <s v="Yes"/>
    <s v="No"/>
    <s v="No"/>
    <s v="No"/>
    <s v="No"/>
    <s v="No"/>
    <s v="No"/>
    <s v="No"/>
    <m/>
    <m/>
    <m/>
    <m/>
    <m/>
    <m/>
    <m/>
    <m/>
    <m/>
    <s v="No"/>
    <s v="Yes"/>
    <s v="No"/>
    <s v="No"/>
    <s v="No"/>
    <s v="No"/>
    <s v="No"/>
    <m/>
    <m/>
    <m/>
    <m/>
    <m/>
    <m/>
    <m/>
    <s v="Cement"/>
    <m/>
    <m/>
    <m/>
    <s v="Other"/>
    <m/>
    <s v="Zinc"/>
    <m/>
    <s v="Respondent/Participant"/>
    <m/>
    <s v="Respondent/Participant"/>
    <m/>
    <s v="Respondent/Participant"/>
    <m/>
    <s v="Yes"/>
    <m/>
    <s v="Proceed"/>
    <m/>
    <s v="Yes"/>
    <m/>
    <s v="A lot"/>
    <s v="Somewhat"/>
    <s v="A lot"/>
    <m/>
    <m/>
    <m/>
    <s v="Checked"/>
    <s v="Checked"/>
    <s v="Checked"/>
    <s v="Checked"/>
    <s v="Checked"/>
    <s v="Checked"/>
    <s v="Unchecked"/>
    <s v="Unchecked"/>
    <s v="Unchecked"/>
    <s v="Unchecked"/>
    <s v="Unchecked"/>
    <s v="Unchecked"/>
    <s v="Jamaica"/>
    <m/>
    <s v="Research Assistant please click here"/>
    <m/>
    <s v="Unverified"/>
  </r>
  <r>
    <n v="285"/>
    <m/>
    <m/>
    <d v="2022-06-30T00:00:00"/>
    <d v="1899-12-30T10:46:00"/>
    <s v="zimbini"/>
    <s v="English"/>
    <s v="No"/>
    <m/>
    <m/>
    <m/>
    <s v="Black"/>
    <m/>
    <m/>
    <m/>
    <s v="Yes"/>
    <m/>
    <m/>
    <m/>
    <m/>
    <m/>
    <s v="Married / civil union"/>
    <m/>
    <s v="Yes"/>
    <m/>
    <x v="3"/>
    <x v="0"/>
    <x v="2"/>
    <x v="0"/>
    <s v="R1000 - R2500"/>
    <m/>
    <s v="Never"/>
    <m/>
    <m/>
    <m/>
    <s v="Never"/>
    <m/>
    <m/>
    <m/>
    <s v="I don't know"/>
    <m/>
    <s v="Never"/>
    <m/>
    <s v="No"/>
    <m/>
    <s v="I don't know"/>
    <m/>
    <s v="Unchecked"/>
    <s v="Unchecked"/>
    <s v="Unchecked"/>
    <s v="Unchecked"/>
    <s v="Checked"/>
    <s v="Unchecked"/>
    <s v="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Unchecked"/>
    <s v="Checked"/>
    <s v="Checked"/>
    <s v="Un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9"/>
    <s v="Male/ Indoda"/>
    <n v="6"/>
    <s v="Female/ Ibhinqa"/>
    <n v="13"/>
    <m/>
    <m/>
    <m/>
    <m/>
    <m/>
    <m/>
    <m/>
    <m/>
    <m/>
    <m/>
    <m/>
    <m/>
    <m/>
    <m/>
    <m/>
    <m/>
    <m/>
    <m/>
    <m/>
    <m/>
    <m/>
    <m/>
    <m/>
    <m/>
    <s v="There are children between the age of 6 and 13 living in this HH"/>
    <s v="Some secondary"/>
    <m/>
    <m/>
    <m/>
    <s v="Completed secondary"/>
    <m/>
    <m/>
    <m/>
    <s v="Yes"/>
    <m/>
    <m/>
    <m/>
    <m/>
    <m/>
    <s v="No"/>
    <m/>
    <m/>
    <m/>
    <s v="Piped to yard/plot"/>
    <m/>
    <m/>
    <m/>
    <m/>
    <m/>
    <n v="2"/>
    <m/>
    <s v="Flush to septic tank"/>
    <m/>
    <s v="Electricity from mains"/>
    <m/>
    <m/>
    <m/>
    <s v="In the house"/>
    <m/>
    <m/>
    <m/>
    <s v="No"/>
    <m/>
    <s v="Yes"/>
    <m/>
    <s v="Yes"/>
    <s v="Yes"/>
    <s v="No"/>
    <s v="No"/>
    <s v="Yes"/>
    <s v="No"/>
    <s v="Yes"/>
    <s v="Yes"/>
    <s v="Yes"/>
    <m/>
    <m/>
    <m/>
    <m/>
    <m/>
    <m/>
    <m/>
    <m/>
    <m/>
    <s v="Yes"/>
    <s v="Yes"/>
    <s v="Yes"/>
    <s v="No"/>
    <s v="No"/>
    <s v="No"/>
    <s v="No"/>
    <m/>
    <m/>
    <m/>
    <m/>
    <m/>
    <m/>
    <m/>
    <s v="Ceramic tiles"/>
    <m/>
    <m/>
    <m/>
    <s v="Tiles"/>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Botswana"/>
    <m/>
    <s v="Research Assistant please click here"/>
    <m/>
    <s v="Unverified"/>
  </r>
  <r>
    <n v="286"/>
    <m/>
    <m/>
    <d v="2022-06-30T00:00:00"/>
    <d v="1899-12-30T10:34:00"/>
    <s v="nozithembiso"/>
    <s v="English"/>
    <s v="No"/>
    <m/>
    <m/>
    <m/>
    <s v="Black"/>
    <m/>
    <m/>
    <m/>
    <s v="Yes"/>
    <m/>
    <m/>
    <m/>
    <m/>
    <m/>
    <s v="Single"/>
    <m/>
    <m/>
    <m/>
    <x v="3"/>
    <x v="0"/>
    <x v="2"/>
    <x v="0"/>
    <s v="Under R1000"/>
    <m/>
    <s v="Never"/>
    <m/>
    <m/>
    <m/>
    <s v="Never"/>
    <m/>
    <m/>
    <m/>
    <s v="I don't know"/>
    <m/>
    <s v="Yes, less than 6 months ago"/>
    <m/>
    <s v="Yes"/>
    <m/>
    <s v="Yes"/>
    <m/>
    <s v="Unchecked"/>
    <s v="Unchecked"/>
    <s v="Unchecked"/>
    <s v="Unchecked"/>
    <s v="Checked"/>
    <s v="Unchecked"/>
    <s v="Unchecked"/>
    <s v="Unchecked"/>
    <s v="Checked"/>
    <s v="Unchecked"/>
    <s v="Unchecked"/>
    <s v="Unchecked"/>
    <s v="Unchecked"/>
    <s v="Unchecked"/>
    <s v="Unchecked"/>
    <s v="Unchecked"/>
    <s v="Unchecked"/>
    <s v="Unchecked"/>
    <s v="Dust"/>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4"/>
    <m/>
    <m/>
    <m/>
    <m/>
    <m/>
    <m/>
    <m/>
    <m/>
    <m/>
    <m/>
    <m/>
    <m/>
    <m/>
    <m/>
    <m/>
    <m/>
    <m/>
    <m/>
    <m/>
    <m/>
    <m/>
    <m/>
    <m/>
    <m/>
    <m/>
    <m/>
    <m/>
    <m/>
    <s v="There are NO children between the age of 6 and 13 living in this HH"/>
    <s v="Some secondary"/>
    <m/>
    <m/>
    <m/>
    <s v="No education/did not attend primary school"/>
    <m/>
    <m/>
    <m/>
    <m/>
    <m/>
    <m/>
    <m/>
    <m/>
    <m/>
    <s v="No"/>
    <m/>
    <m/>
    <m/>
    <s v="Piped into dwelling/house"/>
    <m/>
    <m/>
    <m/>
    <m/>
    <m/>
    <n v="1"/>
    <m/>
    <s v="Flush to piped sewer system"/>
    <m/>
    <s v="Electricity from mains"/>
    <m/>
    <m/>
    <m/>
    <s v="In the house"/>
    <m/>
    <m/>
    <m/>
    <s v="No"/>
    <m/>
    <s v="No"/>
    <m/>
    <s v="No"/>
    <s v="Yes"/>
    <s v="No"/>
    <s v="No"/>
    <s v="No"/>
    <s v="No"/>
    <s v="Yes"/>
    <s v="Yes"/>
    <s v="No"/>
    <m/>
    <m/>
    <m/>
    <m/>
    <m/>
    <m/>
    <m/>
    <m/>
    <m/>
    <s v="No"/>
    <s v="Yes"/>
    <s v="No"/>
    <s v="No"/>
    <s v="No"/>
    <s v="No"/>
    <s v="No"/>
    <m/>
    <m/>
    <m/>
    <m/>
    <m/>
    <m/>
    <m/>
    <s v="Ceramic tiles"/>
    <m/>
    <m/>
    <m/>
    <s v="Tiles"/>
    <m/>
    <m/>
    <m/>
    <s v="Respondent/Participant"/>
    <m/>
    <s v="Respondent/Participant"/>
    <m/>
    <s v="Respondent/Participant"/>
    <m/>
    <s v="Yes"/>
    <m/>
    <s v="Proceed"/>
    <m/>
    <s v="Yes"/>
    <m/>
    <s v="Not at all"/>
    <s v="A lot"/>
    <s v="A lot"/>
    <m/>
    <m/>
    <m/>
    <s v="Checked"/>
    <s v="Checked"/>
    <s v="Checked"/>
    <s v="Unchecked"/>
    <s v="Checked"/>
    <s v="Unchecked"/>
    <s v="Unchecked"/>
    <s v="Unchecked"/>
    <s v="Unchecked"/>
    <s v="Unchecked"/>
    <s v="Unchecked"/>
    <s v="Unchecked"/>
    <s v="United States of America"/>
    <m/>
    <s v="Research Assistant please click here"/>
    <m/>
    <s v="Unverified"/>
  </r>
  <r>
    <n v="287"/>
    <m/>
    <m/>
    <d v="2022-06-30T00:00:00"/>
    <d v="1899-12-30T10:43:00"/>
    <s v="mihlem"/>
    <s v="English"/>
    <s v="No"/>
    <m/>
    <m/>
    <m/>
    <s v="Black"/>
    <m/>
    <m/>
    <m/>
    <s v="Yes"/>
    <m/>
    <m/>
    <m/>
    <m/>
    <m/>
    <s v="Married / civil union"/>
    <m/>
    <s v="Yes"/>
    <m/>
    <x v="2"/>
    <x v="0"/>
    <x v="3"/>
    <x v="0"/>
    <s v="Under R1000"/>
    <m/>
    <s v="Never"/>
    <m/>
    <m/>
    <m/>
    <s v="Yes, less than 2 years ago"/>
    <m/>
    <s v="ec Philani NU 1 Clinic"/>
    <m/>
    <s v="Yes"/>
    <m/>
    <s v="Never"/>
    <m/>
    <s v="No"/>
    <m/>
    <s v="Yes"/>
    <m/>
    <s v="Unchecked"/>
    <s v="Unchecked"/>
    <s v="Unchecked"/>
    <s v="Unchecked"/>
    <s v="Checked"/>
    <s v="Unchecked"/>
    <s v="Checked"/>
    <s v="Un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m/>
    <m/>
    <s v="Unchecked"/>
    <s v="Checked"/>
    <s v="Checked"/>
    <s v="Unchecked"/>
    <s v="Un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51"/>
    <m/>
    <m/>
    <m/>
    <m/>
    <m/>
    <m/>
    <m/>
    <m/>
    <m/>
    <m/>
    <m/>
    <m/>
    <m/>
    <m/>
    <m/>
    <m/>
    <m/>
    <m/>
    <m/>
    <m/>
    <m/>
    <m/>
    <m/>
    <m/>
    <m/>
    <m/>
    <m/>
    <m/>
    <s v="There are NO children between the age of 6 and 13 living in this HH"/>
    <s v="Some secondary"/>
    <m/>
    <m/>
    <m/>
    <s v="Some secondary"/>
    <m/>
    <m/>
    <m/>
    <m/>
    <m/>
    <m/>
    <m/>
    <m/>
    <m/>
    <s v="No"/>
    <m/>
    <m/>
    <m/>
    <s v="Piped into dwelling/house"/>
    <m/>
    <m/>
    <m/>
    <m/>
    <m/>
    <n v="1"/>
    <m/>
    <s v="Flush to piped sewer system"/>
    <m/>
    <s v="Electricity from mains"/>
    <m/>
    <m/>
    <m/>
    <s v="In the house"/>
    <m/>
    <m/>
    <m/>
    <s v="No"/>
    <m/>
    <s v="Yes"/>
    <m/>
    <s v="Yes"/>
    <s v="Yes"/>
    <s v="No"/>
    <s v="No"/>
    <s v="Yes"/>
    <s v="No"/>
    <s v="Yes"/>
    <s v="Yes"/>
    <s v="Yes"/>
    <m/>
    <m/>
    <m/>
    <m/>
    <m/>
    <m/>
    <m/>
    <m/>
    <m/>
    <s v="Yes"/>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88"/>
    <m/>
    <m/>
    <d v="2022-06-30T00:00:00"/>
    <d v="1899-12-30T10:44:00"/>
    <s v="siyanda"/>
    <s v="English"/>
    <s v="No"/>
    <m/>
    <m/>
    <m/>
    <s v="Black"/>
    <m/>
    <m/>
    <m/>
    <s v="Yes"/>
    <m/>
    <m/>
    <m/>
    <m/>
    <m/>
    <s v="Steady partner"/>
    <m/>
    <s v="No"/>
    <m/>
    <x v="3"/>
    <x v="0"/>
    <x v="1"/>
    <x v="0"/>
    <s v="R1000 - R2500"/>
    <m/>
    <s v="Never"/>
    <m/>
    <m/>
    <m/>
    <s v="Never"/>
    <m/>
    <m/>
    <m/>
    <s v="I don't know"/>
    <m/>
    <s v="Yes, less than 6 months ago"/>
    <m/>
    <s v="No"/>
    <m/>
    <s v="I don't know"/>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ublic/communal tap"/>
    <m/>
    <m/>
    <m/>
    <s v="Elsewhere/outside yard"/>
    <m/>
    <n v="4"/>
    <m/>
    <s v="Flush to piped sewer system"/>
    <m/>
    <s v="Electricity from mains"/>
    <m/>
    <m/>
    <m/>
    <s v="In the house"/>
    <m/>
    <m/>
    <m/>
    <s v="No"/>
    <m/>
    <s v="No"/>
    <m/>
    <s v="No"/>
    <s v="Yes"/>
    <s v="No"/>
    <s v="Yes"/>
    <s v="Yes"/>
    <s v="No"/>
    <s v="Yes"/>
    <s v="Yes"/>
    <s v="Yes"/>
    <m/>
    <m/>
    <m/>
    <m/>
    <m/>
    <m/>
    <m/>
    <m/>
    <m/>
    <s v="Yes"/>
    <s v="Yes"/>
    <s v="No"/>
    <s v="No"/>
    <s v="No"/>
    <s v="No"/>
    <s v="No"/>
    <m/>
    <m/>
    <m/>
    <m/>
    <m/>
    <m/>
    <m/>
    <s v="Cement"/>
    <m/>
    <m/>
    <m/>
    <s v="Other"/>
    <m/>
    <s v="Zinc"/>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France"/>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90"/>
    <m/>
    <m/>
    <d v="2022-06-30T00:00:00"/>
    <d v="1899-12-30T11:04:00"/>
    <s v="onelam"/>
    <s v="English"/>
    <s v="No"/>
    <m/>
    <m/>
    <m/>
    <s v="Black"/>
    <m/>
    <m/>
    <m/>
    <s v="Yes"/>
    <m/>
    <m/>
    <m/>
    <m/>
    <m/>
    <s v="Single"/>
    <m/>
    <m/>
    <m/>
    <x v="2"/>
    <x v="0"/>
    <x v="2"/>
    <x v="0"/>
    <s v="Under R1000"/>
    <m/>
    <s v="Yes, less than 2 years ago"/>
    <m/>
    <s v="ec Philani NU 1 Clinic"/>
    <m/>
    <s v="Yes, more than 2 years ago"/>
    <m/>
    <s v="ec Philani NU 1 Clinic"/>
    <m/>
    <s v="No"/>
    <m/>
    <s v="Yes, less than 6 months ago"/>
    <m/>
    <s v="Yes"/>
    <m/>
    <s v="No"/>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5"/>
    <s v="Female/ Ibhinqa"/>
    <n v="35"/>
    <s v="Female/ Ibhinqa"/>
    <n v="31"/>
    <s v="Male/ Indoda"/>
    <n v="24"/>
    <s v="Male/ Indoda"/>
    <n v="24"/>
    <s v="Male/ Indoda"/>
    <n v="23"/>
    <m/>
    <m/>
    <m/>
    <m/>
    <m/>
    <m/>
    <m/>
    <m/>
    <m/>
    <m/>
    <m/>
    <m/>
    <m/>
    <m/>
    <m/>
    <m/>
    <m/>
    <m/>
    <m/>
    <m/>
    <s v="There are children between the age of 6 and 13 living in this HH"/>
    <s v="Some primary"/>
    <m/>
    <s v="Grade 5"/>
    <m/>
    <s v="Some primary"/>
    <m/>
    <s v="Grade 5"/>
    <m/>
    <s v="Yes"/>
    <m/>
    <m/>
    <m/>
    <m/>
    <m/>
    <s v="No"/>
    <m/>
    <m/>
    <m/>
    <s v="Piped to yard/plot"/>
    <m/>
    <m/>
    <m/>
    <m/>
    <m/>
    <n v="60"/>
    <m/>
    <s v="Flush to piped sewer system"/>
    <m/>
    <s v="Paraffin"/>
    <m/>
    <m/>
    <m/>
    <s v="In the house"/>
    <m/>
    <m/>
    <m/>
    <s v="No"/>
    <m/>
    <s v="No"/>
    <m/>
    <s v="No"/>
    <s v="No"/>
    <s v="No"/>
    <s v="No"/>
    <s v="No"/>
    <s v="No"/>
    <s v="No"/>
    <s v="No"/>
    <s v="No"/>
    <m/>
    <m/>
    <m/>
    <m/>
    <m/>
    <m/>
    <m/>
    <m/>
    <m/>
    <s v="No"/>
    <s v="Yes"/>
    <s v="No"/>
    <s v="No"/>
    <s v="No"/>
    <s v="No"/>
    <s v="No"/>
    <m/>
    <m/>
    <m/>
    <m/>
    <m/>
    <m/>
    <m/>
    <s v="Cement"/>
    <m/>
    <m/>
    <m/>
    <s v="Corrugated metal"/>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United States of Amer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92"/>
    <m/>
    <m/>
    <d v="2022-06-30T00:00:00"/>
    <d v="1899-12-30T11:27:00"/>
    <s v="nozithembiso"/>
    <s v="isiXhosa"/>
    <m/>
    <s v="Hayi"/>
    <m/>
    <m/>
    <m/>
    <m/>
    <s v="Mnyama"/>
    <m/>
    <m/>
    <m/>
    <m/>
    <s v="Ewe"/>
    <m/>
    <m/>
    <m/>
    <s v="Umhlolo/Umhlolokazi"/>
    <m/>
    <m/>
    <x v="0"/>
    <x v="2"/>
    <x v="0"/>
    <x v="1"/>
    <m/>
    <s v="R1000 - R2500"/>
    <m/>
    <s v="Zange"/>
    <m/>
    <m/>
    <m/>
    <s v="Hayi"/>
    <m/>
    <m/>
    <m/>
    <s v="Ewe"/>
    <m/>
    <s v="Ewe, ngaphezu konyaka o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13"/>
    <s v="Male/ Indoda"/>
    <n v="10"/>
    <s v="Male/ Indoda"/>
    <n v="8"/>
    <m/>
    <m/>
    <m/>
    <m/>
    <m/>
    <m/>
    <m/>
    <m/>
    <m/>
    <m/>
    <m/>
    <m/>
    <m/>
    <m/>
    <m/>
    <m/>
    <m/>
    <m/>
    <m/>
    <m/>
    <m/>
    <m/>
    <m/>
    <m/>
    <s v="There are children between the age of 6 and 13 living in this HH"/>
    <m/>
    <s v="Amabanga aphezulu"/>
    <m/>
    <m/>
    <m/>
    <s v="Amabanga aphezulu"/>
    <m/>
    <m/>
    <m/>
    <s v="Ewe"/>
    <m/>
    <m/>
    <m/>
    <m/>
    <m/>
    <s v="Hayi"/>
    <m/>
    <m/>
    <m/>
    <s v="Ifakwe ngombhobho kwindawo yokuhlala/indlu"/>
    <m/>
    <m/>
    <m/>
    <m/>
    <m/>
    <n v="1"/>
    <m/>
    <s v="Gungxulela kumbhobho wogutyulo"/>
    <m/>
    <s v="Umbane ovela kwii-mains"/>
    <m/>
    <m/>
    <m/>
    <s v="Endlini"/>
    <m/>
    <m/>
    <m/>
    <s v="Ewe"/>
    <m/>
    <s v="Ewe"/>
    <m/>
    <m/>
    <m/>
    <m/>
    <m/>
    <m/>
    <m/>
    <m/>
    <m/>
    <s v="Ewe"/>
    <s v="Ewe"/>
    <s v="Hayi"/>
    <s v="Hayi"/>
    <s v="Ewe"/>
    <s v="Hayi"/>
    <s v="Hayi"/>
    <s v="Ewe"/>
    <s v="Ewe"/>
    <m/>
    <m/>
    <m/>
    <m/>
    <m/>
    <m/>
    <m/>
    <s v="Ewe"/>
    <s v="Ewe"/>
    <s v="Hayi"/>
    <s v="Hayi"/>
    <s v="Hayi"/>
    <s v="Ewe"/>
    <s v="Hayi"/>
    <m/>
    <s v="Iithayile zeCeramic"/>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93"/>
    <m/>
    <m/>
    <d v="2022-06-30T00:00:00"/>
    <d v="1899-12-30T11:30:00"/>
    <s v="vuyolwethu"/>
    <s v="isiXhosa"/>
    <m/>
    <s v="Hayi"/>
    <m/>
    <m/>
    <m/>
    <m/>
    <s v="Mnyama"/>
    <m/>
    <m/>
    <m/>
    <m/>
    <s v="Ewe"/>
    <m/>
    <m/>
    <m/>
    <s v="Awutshatanga"/>
    <m/>
    <m/>
    <x v="0"/>
    <x v="2"/>
    <x v="0"/>
    <x v="1"/>
    <m/>
    <s v="Ngaphantsi kwe-R1000"/>
    <m/>
    <s v="Zange"/>
    <m/>
    <m/>
    <m/>
    <s v="Hayi"/>
    <m/>
    <m/>
    <m/>
    <s v="Hayi"/>
    <m/>
    <s v="Ewe, ngaphantsi kweenyanga ezi-6 ezidlulileyo"/>
    <m/>
    <s v="Ewe"/>
    <m/>
    <s v="Hayi"/>
    <s v="Unchecked"/>
    <s v="Unchecked"/>
    <s v="Unchecked"/>
    <s v="Unchecked"/>
    <s v="Unchecked"/>
    <s v="Unchecked"/>
    <s v="Unchecked"/>
    <s v="Unchecked"/>
    <s v="Unchecked"/>
    <s v="Unchecked"/>
    <s v="Unchecked"/>
    <s v="Unchecked"/>
    <s v="Unchecked"/>
    <s v="Unchecked"/>
    <s v="Unchecked"/>
    <s v="Unchecked"/>
    <s v="Unchecked"/>
    <s v="Checked"/>
    <m/>
    <s v="Uthuli"/>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Male/ Indoda"/>
    <n v="10"/>
    <s v="Male/ Indoda"/>
    <n v="15"/>
    <m/>
    <m/>
    <m/>
    <m/>
    <m/>
    <m/>
    <m/>
    <m/>
    <m/>
    <m/>
    <m/>
    <m/>
    <m/>
    <m/>
    <m/>
    <m/>
    <m/>
    <m/>
    <m/>
    <m/>
    <m/>
    <m/>
    <m/>
    <m/>
    <m/>
    <m/>
    <s v="There are children between the age of 6 and 13 living in this HH"/>
    <m/>
    <s v="Ndigqibe amabanga aphantsi"/>
    <m/>
    <m/>
    <m/>
    <s v="Amabanga aphantsi"/>
    <m/>
    <s v="ibanga lesixhenxe"/>
    <m/>
    <s v="Ewe"/>
    <m/>
    <m/>
    <m/>
    <m/>
    <m/>
    <s v="Hayi"/>
    <m/>
    <m/>
    <m/>
    <s v="Impompo kawonke-wonke/yoluntu"/>
    <m/>
    <m/>
    <m/>
    <s v="Kwenye indawo/ngaphandle kweyadi"/>
    <m/>
    <n v="20"/>
    <m/>
    <s v="Gungxulela kumbhobho wogutyulo"/>
    <m/>
    <s v="Umbane ovela kwii-mains"/>
    <m/>
    <m/>
    <m/>
    <s v="Endlini"/>
    <m/>
    <m/>
    <m/>
    <s v="Hayi"/>
    <m/>
    <s v="Hayi"/>
    <m/>
    <m/>
    <m/>
    <m/>
    <m/>
    <m/>
    <m/>
    <m/>
    <m/>
    <s v="Ewe"/>
    <s v="Ewe"/>
    <s v="Hayi"/>
    <s v="Hayi"/>
    <s v="Hayi"/>
    <s v="Hayi"/>
    <s v="Hayi"/>
    <s v="Hayi"/>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94"/>
    <m/>
    <m/>
    <d v="2022-07-01T00:00:00"/>
    <d v="1899-12-30T09:42:00"/>
    <s v="mihlem"/>
    <s v="English"/>
    <s v="No"/>
    <m/>
    <m/>
    <m/>
    <s v="Black"/>
    <m/>
    <m/>
    <m/>
    <s v="Yes"/>
    <m/>
    <m/>
    <m/>
    <m/>
    <m/>
    <s v="Single"/>
    <m/>
    <m/>
    <m/>
    <x v="3"/>
    <x v="0"/>
    <x v="2"/>
    <x v="0"/>
    <s v="Under R1000"/>
    <m/>
    <s v="Yes, more than 2 years ago"/>
    <m/>
    <s v="ec Philani NU 1 Clinic"/>
    <m/>
    <s v="Yes, more than 2 years ago"/>
    <m/>
    <s v="ec Philani NU 1 Clinic"/>
    <m/>
    <s v="Yes"/>
    <m/>
    <s v="Yes, less than 6 months ago"/>
    <m/>
    <s v="Yes"/>
    <m/>
    <s v="Yes"/>
    <m/>
    <s v="Unchecked"/>
    <s v="Checked"/>
    <s v="Unchecked"/>
    <s v="Checked"/>
    <s v="Checked"/>
    <s v="Checked"/>
    <s v="Unchecked"/>
    <s v="Un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m/>
    <m/>
    <s v="Unchecked"/>
    <s v="Unchecked"/>
    <s v="Unchecked"/>
    <s v="Unchecked"/>
    <s v="Checked"/>
    <s v="Unchecked"/>
    <s v="Checked"/>
    <s v="Checked"/>
    <s v="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38"/>
    <s v="Male/ Indoda"/>
    <n v="15"/>
    <s v="Male/ Indoda"/>
    <n v="3"/>
    <m/>
    <m/>
    <m/>
    <m/>
    <m/>
    <m/>
    <m/>
    <m/>
    <m/>
    <m/>
    <m/>
    <m/>
    <m/>
    <m/>
    <m/>
    <m/>
    <m/>
    <m/>
    <m/>
    <m/>
    <m/>
    <m/>
    <m/>
    <m/>
    <s v="There are children between the age of 6 and 13 living in this HH"/>
    <s v="Completed secondary"/>
    <m/>
    <m/>
    <m/>
    <s v="Completed secondary"/>
    <m/>
    <m/>
    <m/>
    <s v="Yes"/>
    <m/>
    <m/>
    <m/>
    <m/>
    <m/>
    <s v="No"/>
    <m/>
    <m/>
    <m/>
    <s v="Piped into dwelling/house"/>
    <m/>
    <m/>
    <m/>
    <m/>
    <m/>
    <n v="1"/>
    <m/>
    <s v="Flush to piped sewer system"/>
    <m/>
    <s v="Electricity from mains"/>
    <m/>
    <m/>
    <m/>
    <s v="In the house"/>
    <m/>
    <m/>
    <m/>
    <s v="No"/>
    <m/>
    <s v="Yes"/>
    <m/>
    <s v="No"/>
    <s v="Yes"/>
    <s v="No"/>
    <s v="No"/>
    <s v="Yes"/>
    <s v="No"/>
    <s v="No"/>
    <s v="Yes"/>
    <s v="No"/>
    <m/>
    <m/>
    <m/>
    <m/>
    <m/>
    <m/>
    <m/>
    <m/>
    <m/>
    <s v="No"/>
    <s v="Yes"/>
    <s v="No"/>
    <s v="No"/>
    <s v="No"/>
    <s v="No"/>
    <s v="No"/>
    <m/>
    <m/>
    <m/>
    <m/>
    <m/>
    <m/>
    <m/>
    <s v="Ceramic tiles"/>
    <m/>
    <m/>
    <m/>
    <s v="Asbestos"/>
    <m/>
    <m/>
    <m/>
    <s v="Respondent/Participant"/>
    <m/>
    <s v="Respondent/Participant"/>
    <m/>
    <s v="Respondent/Participant"/>
    <m/>
    <s v="Yes"/>
    <m/>
    <s v="Proceed"/>
    <m/>
    <s v="Yes"/>
    <m/>
    <s v="Not at all"/>
    <s v="A lot"/>
    <s v="A lot"/>
    <m/>
    <m/>
    <m/>
    <s v="Checked"/>
    <s v="Checked"/>
    <s v="Checked"/>
    <s v="Checked"/>
    <s v="Unchecked"/>
    <s v="Unchecked"/>
    <s v="Unchecked"/>
    <s v="Unchecked"/>
    <s v="Unchecked"/>
    <s v="Unchecked"/>
    <s v="Unchecked"/>
    <s v="Unchecked"/>
    <s v="United States of America"/>
    <m/>
    <s v="Research Assistant please click here"/>
    <m/>
    <s v="Unverified"/>
  </r>
  <r>
    <n v="295"/>
    <m/>
    <m/>
    <d v="2022-07-05T00:00:00"/>
    <d v="1899-12-30T12:01:00"/>
    <s v="nosiphiwo"/>
    <s v="English"/>
    <s v="No"/>
    <m/>
    <m/>
    <m/>
    <s v="Black"/>
    <m/>
    <m/>
    <m/>
    <s v="Yes"/>
    <m/>
    <m/>
    <m/>
    <m/>
    <m/>
    <s v="Single"/>
    <m/>
    <m/>
    <m/>
    <x v="1"/>
    <x v="0"/>
    <x v="1"/>
    <x v="0"/>
    <s v="R7501 - R10 000"/>
    <m/>
    <s v="Never"/>
    <m/>
    <m/>
    <m/>
    <s v="Never"/>
    <m/>
    <m/>
    <m/>
    <s v="Yes"/>
    <m/>
    <s v="Yes, in the last year, but more than 6 months ago"/>
    <m/>
    <s v="Yes"/>
    <m/>
    <s v="Yes"/>
    <m/>
    <s v="Unchecked"/>
    <s v="Unchecked"/>
    <s v="Unchecked"/>
    <s v="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37"/>
    <s v="Female/ Ibhinqa"/>
    <n v="29"/>
    <m/>
    <m/>
    <m/>
    <m/>
    <m/>
    <m/>
    <m/>
    <m/>
    <m/>
    <m/>
    <m/>
    <m/>
    <m/>
    <m/>
    <m/>
    <m/>
    <m/>
    <m/>
    <m/>
    <m/>
    <m/>
    <m/>
    <m/>
    <m/>
    <m/>
    <m/>
    <s v="There are NO children between the age of 6 and 13 living in this HH"/>
    <s v="Tertiary or post-secondary certification"/>
    <m/>
    <m/>
    <m/>
    <s v="Completed secondary"/>
    <m/>
    <m/>
    <m/>
    <m/>
    <m/>
    <m/>
    <m/>
    <m/>
    <m/>
    <s v="No"/>
    <m/>
    <m/>
    <m/>
    <s v="Piped into dwelling/house"/>
    <m/>
    <m/>
    <m/>
    <m/>
    <m/>
    <n v="2"/>
    <m/>
    <s v="Flush to piped sewer system"/>
    <m/>
    <s v="Electricity from mains"/>
    <m/>
    <m/>
    <m/>
    <s v="In the house"/>
    <m/>
    <m/>
    <m/>
    <s v="No"/>
    <m/>
    <s v="Yes"/>
    <m/>
    <s v="Yes"/>
    <s v="Yes"/>
    <s v="Yes"/>
    <s v="Yes"/>
    <s v="Yes"/>
    <s v="No"/>
    <s v="Yes"/>
    <s v="Yes"/>
    <s v="Yes"/>
    <m/>
    <m/>
    <m/>
    <m/>
    <m/>
    <m/>
    <m/>
    <m/>
    <m/>
    <s v="Yes"/>
    <s v="Yes"/>
    <s v="Yes"/>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96"/>
    <m/>
    <m/>
    <d v="2022-06-30T00:00:00"/>
    <d v="1899-12-30T11:37:00"/>
    <s v="lwazi"/>
    <s v="English"/>
    <s v="No"/>
    <m/>
    <m/>
    <m/>
    <s v="Black"/>
    <m/>
    <m/>
    <m/>
    <s v="Yes"/>
    <m/>
    <m/>
    <m/>
    <m/>
    <m/>
    <s v="Married / civil union"/>
    <m/>
    <s v="No"/>
    <m/>
    <x v="2"/>
    <x v="0"/>
    <x v="2"/>
    <x v="0"/>
    <s v="R1000 - R2500"/>
    <m/>
    <s v="Never"/>
    <m/>
    <m/>
    <m/>
    <s v="Never"/>
    <m/>
    <m/>
    <m/>
    <s v="Yes"/>
    <m/>
    <s v="Yes, more than a year ago"/>
    <m/>
    <s v="No"/>
    <m/>
    <s v="I don't know"/>
    <m/>
    <s v="Unchecked"/>
    <s v="Unchecked"/>
    <s v="Unchecked"/>
    <s v="Unchecked"/>
    <s v="Checked"/>
    <s v="Unchecked"/>
    <s v="Unchecked"/>
    <s v="Checked"/>
    <s v="Checked"/>
    <s v="Unchecked"/>
    <s v="Unchecked"/>
    <s v="Unchecked"/>
    <s v="Unchecked"/>
    <s v="Unchecked"/>
    <s v="Unchecked"/>
    <s v="Unchecked"/>
    <s v="Unchecked"/>
    <s v="Unchecked"/>
    <s v="Exposure to dust"/>
    <m/>
    <s v="Unchecked"/>
    <s v="Unchecked"/>
    <s v="Unchecked"/>
    <s v="Checked"/>
    <s v="Unchecked"/>
    <s v="Unchecked"/>
    <s v="Unchecked"/>
    <s v="Unchecked"/>
    <s v="Unchecked"/>
    <s v="Unchecked"/>
    <s v="Unchecked"/>
    <s v="Unchecked"/>
    <s v="Unchecked"/>
    <s v="Unchecked"/>
    <m/>
    <m/>
    <s v="Unchecked"/>
    <s v="Checked"/>
    <s v="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22"/>
    <s v="Male/ Indoda"/>
    <n v="18"/>
    <m/>
    <m/>
    <m/>
    <m/>
    <m/>
    <m/>
    <m/>
    <m/>
    <m/>
    <m/>
    <m/>
    <m/>
    <m/>
    <m/>
    <m/>
    <m/>
    <m/>
    <m/>
    <m/>
    <m/>
    <m/>
    <m/>
    <m/>
    <m/>
    <m/>
    <m/>
    <s v="There are NO children between the age of 6 and 13 living in this HH"/>
    <s v="Some secondary"/>
    <m/>
    <m/>
    <m/>
    <s v="Completed secondary"/>
    <m/>
    <m/>
    <m/>
    <m/>
    <m/>
    <m/>
    <m/>
    <m/>
    <m/>
    <s v="No"/>
    <m/>
    <m/>
    <m/>
    <s v="Piped into dwelling/house"/>
    <m/>
    <m/>
    <m/>
    <m/>
    <m/>
    <n v="2"/>
    <m/>
    <s v="Flush to piped sewer system"/>
    <m/>
    <s v="Electricity from mains"/>
    <m/>
    <m/>
    <m/>
    <s v="In the house"/>
    <m/>
    <m/>
    <m/>
    <s v="No"/>
    <m/>
    <s v="Yes"/>
    <m/>
    <s v="Yes"/>
    <s v="Yes"/>
    <s v="No"/>
    <s v="No"/>
    <s v="Yes"/>
    <s v="No"/>
    <s v="Yes"/>
    <s v="Yes"/>
    <s v="Yes"/>
    <m/>
    <m/>
    <m/>
    <m/>
    <m/>
    <m/>
    <m/>
    <m/>
    <m/>
    <s v="Yes"/>
    <s v="Yes"/>
    <s v="No"/>
    <s v="No"/>
    <s v="No"/>
    <s v="No"/>
    <s v="No"/>
    <m/>
    <m/>
    <m/>
    <m/>
    <m/>
    <m/>
    <m/>
    <s v="Carpet"/>
    <m/>
    <m/>
    <m/>
    <s v="Tiles"/>
    <m/>
    <m/>
    <m/>
    <s v="Respondent/Participant"/>
    <m/>
    <s v="Respondent/Participant"/>
    <m/>
    <s v="Someone else"/>
    <m/>
    <s v="No"/>
    <m/>
    <m/>
    <m/>
    <m/>
    <m/>
    <m/>
    <m/>
    <m/>
    <m/>
    <m/>
    <m/>
    <s v="Unchecked"/>
    <s v="Unchecked"/>
    <s v="Unchecked"/>
    <s v="Unchecked"/>
    <s v="Unchecked"/>
    <s v="Unchecked"/>
    <s v="Unchecked"/>
    <s v="Unchecked"/>
    <s v="Unchecked"/>
    <s v="Unchecked"/>
    <s v="Unchecked"/>
    <s v="Unchecked"/>
    <m/>
    <m/>
    <m/>
    <m/>
    <s v="Unverified"/>
  </r>
  <r>
    <n v="297"/>
    <m/>
    <m/>
    <d v="2022-06-30T00:00:00"/>
    <d v="1899-12-30T11:43:00"/>
    <s v="zimbini"/>
    <s v="English"/>
    <s v="No"/>
    <m/>
    <m/>
    <m/>
    <s v="Black"/>
    <m/>
    <m/>
    <m/>
    <s v="Yes"/>
    <m/>
    <m/>
    <m/>
    <m/>
    <m/>
    <s v="Steady partner"/>
    <m/>
    <s v="Yes"/>
    <m/>
    <x v="2"/>
    <x v="0"/>
    <x v="2"/>
    <x v="0"/>
    <s v="Under R1000"/>
    <m/>
    <s v="Never"/>
    <m/>
    <m/>
    <m/>
    <s v="Never"/>
    <m/>
    <m/>
    <m/>
    <s v="Yes"/>
    <m/>
    <s v="Yes, more than a year ago"/>
    <m/>
    <s v="Yes"/>
    <m/>
    <s v="Yes"/>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Checked"/>
    <s v="Unchecked"/>
    <s v="Checked"/>
    <s v="Unchecked"/>
    <s v="Unchecked"/>
    <s v="Unchecked"/>
    <s v="Unchecked"/>
    <s v="Unchecked"/>
    <s v="Unchecked"/>
    <s v="Unchecked"/>
    <s v="Unchecked"/>
    <s v="Unchecked"/>
    <s v="Unchecked"/>
    <s v="Unchecked"/>
    <s v="Unchecked"/>
    <s v="Unchecked"/>
    <s v="Unchecked"/>
    <s v="Unchecked"/>
    <m/>
    <m/>
    <s v="Yes"/>
    <m/>
    <s v="No"/>
    <m/>
    <s v="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Yes"/>
    <m/>
    <s v="Yes"/>
    <m/>
    <n v="3"/>
    <s v="Male/ Indoda"/>
    <n v="32"/>
    <s v="Male/ Indoda"/>
    <n v="23"/>
    <s v="Female/ Ibhinqa"/>
    <n v="9"/>
    <m/>
    <m/>
    <m/>
    <m/>
    <m/>
    <m/>
    <m/>
    <m/>
    <m/>
    <m/>
    <m/>
    <m/>
    <m/>
    <m/>
    <m/>
    <m/>
    <m/>
    <m/>
    <m/>
    <m/>
    <m/>
    <m/>
    <m/>
    <m/>
    <s v="There are children between the age of 6 and 13 living in this HH"/>
    <s v="Some secondary"/>
    <m/>
    <m/>
    <m/>
    <s v="Some secondary"/>
    <m/>
    <m/>
    <m/>
    <s v="Yes"/>
    <m/>
    <m/>
    <m/>
    <m/>
    <m/>
    <s v="Yes"/>
    <m/>
    <n v="1"/>
    <m/>
    <s v="Piped to yard/plot"/>
    <m/>
    <m/>
    <m/>
    <m/>
    <m/>
    <n v="1"/>
    <m/>
    <s v="Flush to somewhere else"/>
    <m/>
    <s v="Electricity from mains"/>
    <m/>
    <m/>
    <m/>
    <s v="In the house"/>
    <m/>
    <m/>
    <m/>
    <s v="Yes"/>
    <m/>
    <s v="Yes"/>
    <m/>
    <s v="No"/>
    <s v="Yes"/>
    <s v="No"/>
    <s v="No"/>
    <s v="Yes"/>
    <s v="No"/>
    <s v="Yes"/>
    <s v="No"/>
    <s v="No"/>
    <m/>
    <m/>
    <m/>
    <m/>
    <m/>
    <m/>
    <m/>
    <m/>
    <m/>
    <s v="Yes"/>
    <s v="Yes"/>
    <s v="No"/>
    <s v="No"/>
    <s v="No"/>
    <s v="No"/>
    <s v="No"/>
    <m/>
    <m/>
    <m/>
    <m/>
    <m/>
    <m/>
    <m/>
    <s v="Vinyl/asphalt strips"/>
    <m/>
    <m/>
    <m/>
    <s v="Asbestos"/>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Other"/>
    <m/>
    <s v="Research Assistant please click here"/>
    <m/>
    <s v="Unverified"/>
  </r>
  <r>
    <n v="298"/>
    <m/>
    <m/>
    <d v="2022-06-30T00:00:00"/>
    <d v="1899-12-30T11:42:00"/>
    <s v="mihlem"/>
    <s v="English"/>
    <s v="No"/>
    <m/>
    <m/>
    <m/>
    <s v="Black"/>
    <m/>
    <m/>
    <m/>
    <s v="Yes"/>
    <m/>
    <m/>
    <m/>
    <m/>
    <m/>
    <s v="Steady partner"/>
    <m/>
    <s v="Yes"/>
    <m/>
    <x v="3"/>
    <x v="0"/>
    <x v="1"/>
    <x v="0"/>
    <s v="R2501 - R5000"/>
    <m/>
    <s v="Never"/>
    <m/>
    <m/>
    <m/>
    <s v="Never"/>
    <m/>
    <m/>
    <m/>
    <s v="No"/>
    <m/>
    <s v="Yes, less than 6 months ago"/>
    <m/>
    <s v="No"/>
    <m/>
    <s v="No"/>
    <m/>
    <s v="Unchecked"/>
    <s v="Unchecked"/>
    <s v="Unchecked"/>
    <s v="Unchecked"/>
    <s v="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26"/>
    <s v="Male/ Indoda"/>
    <n v="2"/>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No"/>
    <m/>
    <s v="Yes"/>
    <m/>
    <s v="No"/>
    <s v="Yes"/>
    <s v="No"/>
    <s v="No"/>
    <s v="Yes"/>
    <s v="No"/>
    <s v="Yes"/>
    <s v="Yes"/>
    <s v="No"/>
    <m/>
    <m/>
    <m/>
    <m/>
    <m/>
    <m/>
    <m/>
    <m/>
    <m/>
    <s v="No"/>
    <s v="Yes"/>
    <s v="No"/>
    <s v="No"/>
    <s v="No"/>
    <s v="No"/>
    <s v="No"/>
    <m/>
    <m/>
    <m/>
    <m/>
    <m/>
    <m/>
    <m/>
    <s v="Carpet"/>
    <m/>
    <m/>
    <m/>
    <s v="Cardboard"/>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United States of Amer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00"/>
    <m/>
    <m/>
    <d v="2022-06-30T00:00:00"/>
    <d v="1899-12-30T12:08:00"/>
    <s v="lwazi"/>
    <s v="English"/>
    <s v="No"/>
    <m/>
    <m/>
    <m/>
    <s v="Black"/>
    <m/>
    <m/>
    <m/>
    <s v="Yes"/>
    <m/>
    <m/>
    <m/>
    <m/>
    <m/>
    <s v="Single"/>
    <m/>
    <m/>
    <m/>
    <x v="3"/>
    <x v="0"/>
    <x v="3"/>
    <x v="0"/>
    <s v="R1000 - R2500"/>
    <m/>
    <s v="Yes, more than 2 years ago"/>
    <m/>
    <s v="ec Philani NU 1 Clinic"/>
    <m/>
    <s v="Never"/>
    <m/>
    <m/>
    <m/>
    <s v="No"/>
    <m/>
    <s v="Yes, in the last year, but more than 6 months ago"/>
    <m/>
    <s v="No"/>
    <m/>
    <s v="I don't know"/>
    <m/>
    <s v="Unchecked"/>
    <s v="Unchecked"/>
    <s v="Unchecked"/>
    <s v="Checked"/>
    <s v="Checked"/>
    <s v="Unchecked"/>
    <s v="Unchecked"/>
    <s v="Un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m/>
    <m/>
    <s v="Unchecked"/>
    <s v="Checked"/>
    <s v="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3"/>
    <m/>
    <m/>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No"/>
    <m/>
    <s v="Yes"/>
    <m/>
    <s v="Yes"/>
    <s v="Yes"/>
    <s v="No"/>
    <s v="Yes"/>
    <s v="Yes"/>
    <s v="No"/>
    <s v="Yes"/>
    <s v="Yes"/>
    <s v="No"/>
    <m/>
    <m/>
    <m/>
    <m/>
    <m/>
    <m/>
    <m/>
    <m/>
    <m/>
    <s v="Yes"/>
    <s v="Yes"/>
    <s v="No"/>
    <s v="No"/>
    <s v="No"/>
    <s v="No"/>
    <s v="No"/>
    <m/>
    <m/>
    <m/>
    <m/>
    <m/>
    <m/>
    <m/>
    <s v="Carpet"/>
    <m/>
    <m/>
    <m/>
    <s v="Tiles"/>
    <m/>
    <m/>
    <m/>
    <s v="Respondent/Participant"/>
    <m/>
    <s v="Respondent/Participant"/>
    <m/>
    <s v="Respondent/Participant"/>
    <m/>
    <s v="Yes"/>
    <m/>
    <s v="Proceed"/>
    <m/>
    <s v="Yes"/>
    <m/>
    <s v="Somewhat"/>
    <s v="A lot"/>
    <s v="A lot"/>
    <m/>
    <m/>
    <m/>
    <s v="Checked"/>
    <s v="Checked"/>
    <s v="Unchecked"/>
    <s v="Checked"/>
    <s v="Checked"/>
    <s v="Unchecked"/>
    <s v="Unchecked"/>
    <s v="Unchecked"/>
    <s v="Unchecked"/>
    <s v="Unchecked"/>
    <s v="Unchecked"/>
    <s v="Unchecked"/>
    <s v="United States of America"/>
    <m/>
    <s v="Research Assistant please click here"/>
    <m/>
    <s v="Unverified"/>
  </r>
  <r>
    <n v="301"/>
    <m/>
    <m/>
    <d v="2022-06-30T00:00:00"/>
    <d v="1899-12-30T12:16:00"/>
    <s v="nosibusiso"/>
    <s v="isiXhosa"/>
    <m/>
    <s v="Ewe"/>
    <m/>
    <s v="Ngapha kwenyanga ezintandathu- 6 ezigqithileyo"/>
    <m/>
    <m/>
    <s v="Mnyama"/>
    <m/>
    <m/>
    <m/>
    <m/>
    <s v="Ewe"/>
    <m/>
    <m/>
    <m/>
    <s v="Umhlolo/Umhlolokazi"/>
    <m/>
    <m/>
    <x v="0"/>
    <x v="2"/>
    <x v="0"/>
    <x v="1"/>
    <m/>
    <s v="R1000 - R2500"/>
    <m/>
    <s v="Ewe - ngaphantsi kweminyaka emibini eyadlulayo."/>
    <s v="ec Philani NU 1 Clinic"/>
    <m/>
    <m/>
    <s v="Hayi"/>
    <m/>
    <m/>
    <m/>
    <s v="Hayi"/>
    <m/>
    <s v="Ewe, ngaphantsi kweenyanga ezi-6 ezidlulileyo"/>
    <m/>
    <s v="Ewe"/>
    <m/>
    <s v="Ewe"/>
    <s v="Unchecked"/>
    <s v="Unchecked"/>
    <s v="Unchecked"/>
    <s v="Unchecked"/>
    <s v="Unchecked"/>
    <s v="Unchecked"/>
    <s v="Unchecked"/>
    <s v="Unchecked"/>
    <s v="Unchecked"/>
    <s v="Unchecked"/>
    <s v="Unchecked"/>
    <s v="Unchecked"/>
    <s v="Checked"/>
    <s v="Checked"/>
    <s v="Unchecked"/>
    <s v="Checked"/>
    <s v="Checked"/>
    <s v="Unchecked"/>
    <m/>
    <m/>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Unchecked"/>
    <s v="Unchecked"/>
    <s v="Unchecked"/>
    <s v="Unchecked"/>
    <s v="Unchecked"/>
    <s v="Checked"/>
    <s v="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Checked"/>
    <s v="Unchecked"/>
    <s v="Unchecked"/>
    <s v="Unchecked"/>
    <s v="Unchecked"/>
    <s v="Unchecked"/>
    <s v="Unchecked"/>
    <m/>
    <m/>
    <s v="Hayi"/>
    <m/>
    <s v="Hayi"/>
    <m/>
    <s v="Ewe"/>
    <n v="2"/>
    <s v="Female/ Ibhinqa"/>
    <n v="22"/>
    <s v="Male/ Indoda"/>
    <n v="18"/>
    <m/>
    <m/>
    <m/>
    <m/>
    <m/>
    <m/>
    <m/>
    <m/>
    <m/>
    <m/>
    <m/>
    <m/>
    <m/>
    <m/>
    <m/>
    <m/>
    <m/>
    <m/>
    <m/>
    <m/>
    <m/>
    <m/>
    <m/>
    <m/>
    <m/>
    <m/>
    <s v="There are NO children between the age of 6 and 13 living in this HH"/>
    <m/>
    <s v="Amabanga aphezulu"/>
    <m/>
    <m/>
    <m/>
    <s v="Amabanga aphezulu"/>
    <m/>
    <m/>
    <m/>
    <m/>
    <m/>
    <m/>
    <m/>
    <m/>
    <m/>
    <s v="Hayi"/>
    <m/>
    <m/>
    <m/>
    <s v="Ifakwe ngombhobho kwindawo yokuhlala/indlu"/>
    <m/>
    <m/>
    <m/>
    <m/>
    <m/>
    <n v="1"/>
    <m/>
    <s v="Gungxulela kumbhobho wogutyulo"/>
    <m/>
    <s v="Umbane ovela kwii-mains"/>
    <m/>
    <m/>
    <m/>
    <s v="Ngaphandle"/>
    <m/>
    <m/>
    <m/>
    <s v="Ewe"/>
    <m/>
    <s v="Ewe"/>
    <m/>
    <m/>
    <m/>
    <m/>
    <m/>
    <m/>
    <m/>
    <m/>
    <m/>
    <s v="Ewe"/>
    <s v="Ewe"/>
    <s v="Hayi"/>
    <s v="Hayi"/>
    <s v="Ewe"/>
    <s v="Hayi"/>
    <s v="Hayi"/>
    <s v="Hayi"/>
    <s v="Hayi"/>
    <m/>
    <m/>
    <m/>
    <m/>
    <m/>
    <m/>
    <m/>
    <s v="Hayi"/>
    <s v="Hayi"/>
    <s v="Hayi"/>
    <s v="Hayi"/>
    <s v="Hayi"/>
    <s v="Hayi"/>
    <s v="Hayi"/>
    <m/>
    <s v="Isamente"/>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02"/>
    <m/>
    <m/>
    <d v="2022-06-30T00:00:00"/>
    <d v="1899-12-30T12:15:00"/>
    <s v="thembelihle"/>
    <s v="English"/>
    <s v="Yes"/>
    <m/>
    <s v="More than 6 months ago"/>
    <m/>
    <s v="Black"/>
    <m/>
    <m/>
    <m/>
    <s v="Yes"/>
    <m/>
    <m/>
    <m/>
    <m/>
    <m/>
    <s v="Single"/>
    <m/>
    <m/>
    <m/>
    <x v="3"/>
    <x v="0"/>
    <x v="4"/>
    <x v="0"/>
    <s v="R2501 - R5000"/>
    <m/>
    <s v="Never"/>
    <m/>
    <m/>
    <m/>
    <s v="Yes, more than 2 years ago"/>
    <m/>
    <s v="Other"/>
    <s v="Santa TB Hospital "/>
    <s v="Yes"/>
    <m/>
    <s v="Yes, less than 6 months ago"/>
    <m/>
    <s v="Yes"/>
    <m/>
    <s v="Yes"/>
    <m/>
    <s v="Unchecked"/>
    <s v="Unchecked"/>
    <s v="Unchecked"/>
    <s v="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Checked"/>
    <s v="Checked"/>
    <s v="Checked"/>
    <s v="Checked"/>
    <s v="Unchecked"/>
    <s v="Unchecked"/>
    <s v="Unchecked"/>
    <s v="Unchecked"/>
    <s v="Unchecked"/>
    <s v="Unchecked"/>
    <s v="Unchecked"/>
    <s v="Unchecked"/>
    <s v="Unchecked"/>
    <s v="Unchecked"/>
    <s v="Unchecked"/>
    <s v="Unchecked"/>
    <m/>
    <m/>
    <s v="Yes"/>
    <m/>
    <s v="Yes"/>
    <m/>
    <s v="Unchecked"/>
    <s v="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Yes"/>
    <m/>
    <s v="Yes"/>
    <m/>
    <n v="3"/>
    <s v="Female/ Ibhinqa"/>
    <n v="22"/>
    <s v="Male/ Indoda"/>
    <n v="29"/>
    <s v="Male/ Indoda"/>
    <n v="19"/>
    <m/>
    <m/>
    <m/>
    <m/>
    <m/>
    <m/>
    <m/>
    <m/>
    <m/>
    <m/>
    <m/>
    <m/>
    <m/>
    <m/>
    <m/>
    <m/>
    <m/>
    <m/>
    <m/>
    <m/>
    <m/>
    <m/>
    <m/>
    <m/>
    <s v="There are NO children between the age of 6 and 13 living in this HH"/>
    <s v="Completed secondary"/>
    <m/>
    <m/>
    <m/>
    <s v="Tertiary or post-secondary certification"/>
    <m/>
    <m/>
    <m/>
    <m/>
    <m/>
    <m/>
    <m/>
    <m/>
    <m/>
    <s v="No"/>
    <m/>
    <m/>
    <m/>
    <s v="Piped into dwelling/house"/>
    <m/>
    <m/>
    <m/>
    <m/>
    <m/>
    <n v="1"/>
    <m/>
    <s v="Flush to piped sewer system"/>
    <m/>
    <s v="Electricity from mains"/>
    <m/>
    <m/>
    <m/>
    <s v="In the house"/>
    <m/>
    <m/>
    <m/>
    <s v="Yes"/>
    <m/>
    <s v="Yes"/>
    <m/>
    <s v="Yes"/>
    <s v="Yes"/>
    <s v="No"/>
    <s v="Yes"/>
    <s v="Yes"/>
    <s v="No"/>
    <s v="Yes"/>
    <s v="Yes"/>
    <s v="Yes"/>
    <m/>
    <m/>
    <m/>
    <m/>
    <m/>
    <m/>
    <m/>
    <m/>
    <m/>
    <s v="Yes"/>
    <s v="Yes"/>
    <s v="No"/>
    <s v="No"/>
    <s v="No"/>
    <s v="Yes"/>
    <s v="No"/>
    <m/>
    <m/>
    <m/>
    <m/>
    <m/>
    <m/>
    <m/>
    <s v="Cement"/>
    <m/>
    <m/>
    <m/>
    <s v="Asbestos"/>
    <m/>
    <m/>
    <m/>
    <s v="Respondent/Participant"/>
    <m/>
    <s v="Respondent/Participant"/>
    <m/>
    <s v="Someone else"/>
    <m/>
    <s v="No"/>
    <m/>
    <m/>
    <m/>
    <m/>
    <m/>
    <m/>
    <m/>
    <m/>
    <m/>
    <m/>
    <m/>
    <s v="Unchecked"/>
    <s v="Unchecked"/>
    <s v="Unchecked"/>
    <s v="Unchecked"/>
    <s v="Unchecked"/>
    <s v="Unchecked"/>
    <s v="Unchecked"/>
    <s v="Unchecked"/>
    <s v="Unchecked"/>
    <s v="Unchecked"/>
    <s v="Unchecked"/>
    <s v="Unchecked"/>
    <m/>
    <m/>
    <m/>
    <m/>
    <s v="Unverified"/>
  </r>
  <r>
    <n v="303"/>
    <m/>
    <m/>
    <d v="2022-06-30T00:00:00"/>
    <d v="1899-12-30T12:11:00"/>
    <s v="siyanda"/>
    <s v="English"/>
    <s v="No"/>
    <m/>
    <m/>
    <m/>
    <s v="Black"/>
    <m/>
    <m/>
    <m/>
    <s v="Yes"/>
    <m/>
    <m/>
    <m/>
    <m/>
    <m/>
    <s v="Single"/>
    <m/>
    <m/>
    <m/>
    <x v="3"/>
    <x v="0"/>
    <x v="2"/>
    <x v="0"/>
    <s v="Under R1000"/>
    <m/>
    <s v="Never"/>
    <m/>
    <m/>
    <m/>
    <s v="Never"/>
    <m/>
    <m/>
    <m/>
    <s v="No"/>
    <m/>
    <s v="Yes, in the last year, but more than 6 months ago"/>
    <m/>
    <s v="No"/>
    <m/>
    <s v="No"/>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9"/>
    <s v="Male/ Indoda"/>
    <n v="15"/>
    <s v="Female/ Ibhinqa"/>
    <n v="18"/>
    <m/>
    <m/>
    <m/>
    <m/>
    <m/>
    <m/>
    <m/>
    <m/>
    <m/>
    <m/>
    <m/>
    <m/>
    <m/>
    <m/>
    <m/>
    <m/>
    <m/>
    <m/>
    <m/>
    <m/>
    <m/>
    <m/>
    <m/>
    <m/>
    <s v="There are children between the age of 6 and 13 living in this HH"/>
    <s v="Completed secondary"/>
    <m/>
    <m/>
    <m/>
    <s v="Some secondary"/>
    <m/>
    <m/>
    <m/>
    <s v="Yes"/>
    <m/>
    <m/>
    <m/>
    <m/>
    <m/>
    <s v="No"/>
    <m/>
    <m/>
    <m/>
    <s v="Public/communal tap"/>
    <m/>
    <m/>
    <m/>
    <s v="Elsewhere/outside yard"/>
    <m/>
    <n v="5"/>
    <m/>
    <s v="Flush to piped sewer system"/>
    <m/>
    <s v="Electricity from mains"/>
    <m/>
    <m/>
    <m/>
    <s v="In the house"/>
    <m/>
    <m/>
    <m/>
    <s v="No"/>
    <m/>
    <s v="No"/>
    <m/>
    <s v="Yes"/>
    <s v="Yes"/>
    <s v="No"/>
    <s v="Yes"/>
    <s v="Yes"/>
    <s v="No"/>
    <s v="Yes"/>
    <s v="Yes"/>
    <s v="No"/>
    <m/>
    <m/>
    <m/>
    <m/>
    <m/>
    <m/>
    <m/>
    <m/>
    <m/>
    <s v="Yes"/>
    <s v="Yes"/>
    <s v="Yes"/>
    <s v="No"/>
    <s v="No"/>
    <s v="No"/>
    <s v="No"/>
    <m/>
    <m/>
    <m/>
    <m/>
    <m/>
    <m/>
    <m/>
    <s v="Cement"/>
    <m/>
    <m/>
    <m/>
    <s v="Other"/>
    <m/>
    <s v="Zinc"/>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Jamaica"/>
    <m/>
    <s v="Research Assistant please click here"/>
    <m/>
    <s v="Unverified"/>
  </r>
  <r>
    <n v="304"/>
    <m/>
    <m/>
    <d v="2022-06-30T00:00:00"/>
    <d v="1899-12-30T12:28:00"/>
    <s v="nozithembiso"/>
    <s v="English"/>
    <s v="No"/>
    <m/>
    <m/>
    <m/>
    <s v="Black"/>
    <m/>
    <m/>
    <m/>
    <s v="Yes"/>
    <m/>
    <m/>
    <m/>
    <m/>
    <m/>
    <s v="Single"/>
    <m/>
    <m/>
    <m/>
    <x v="3"/>
    <x v="0"/>
    <x v="2"/>
    <x v="0"/>
    <s v="R1000 - R2500"/>
    <m/>
    <s v="Never"/>
    <m/>
    <m/>
    <m/>
    <s v="Never"/>
    <m/>
    <m/>
    <m/>
    <s v="I don't know"/>
    <m/>
    <s v="Yes, less than 6 months ago"/>
    <m/>
    <s v="No"/>
    <m/>
    <s v="I don't know"/>
    <m/>
    <s v="Unchecked"/>
    <s v="Unchecked"/>
    <s v="Unchecked"/>
    <s v="Unchecked"/>
    <s v="Checked"/>
    <s v="Checked"/>
    <s v="Unchecked"/>
    <s v="Unchecked"/>
    <s v="Unchecked"/>
    <s v="Unchecked"/>
    <s v="Unchecked"/>
    <s v="Unchecked"/>
    <s v="Unchecked"/>
    <s v="Unchecked"/>
    <s v="Unchecked"/>
    <s v="Unchecked"/>
    <s v="Unchecked"/>
    <s v="Unchecked"/>
    <m/>
    <m/>
    <s v="Un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iped into dwelling/house"/>
    <m/>
    <m/>
    <m/>
    <m/>
    <m/>
    <n v="1"/>
    <m/>
    <s v="Flush to piped sewer system"/>
    <m/>
    <s v="Electricity from mains"/>
    <m/>
    <m/>
    <m/>
    <s v="In the house"/>
    <m/>
    <m/>
    <m/>
    <s v="No"/>
    <m/>
    <s v="Yes"/>
    <m/>
    <s v="No"/>
    <s v="Yes"/>
    <s v="No"/>
    <s v="No"/>
    <s v="No"/>
    <s v="No"/>
    <s v="No"/>
    <s v="Yes"/>
    <s v="Yes"/>
    <m/>
    <m/>
    <m/>
    <m/>
    <m/>
    <m/>
    <m/>
    <m/>
    <m/>
    <s v="Yes"/>
    <s v="Yes"/>
    <s v="No"/>
    <s v="No"/>
    <s v="No"/>
    <s v="No"/>
    <s v="No"/>
    <m/>
    <m/>
    <m/>
    <m/>
    <m/>
    <m/>
    <m/>
    <s v="Carpet"/>
    <m/>
    <m/>
    <m/>
    <s v="Corrugated metal"/>
    <m/>
    <m/>
    <m/>
    <s v="Respondent/Participant"/>
    <m/>
    <s v="Respondent/Participant"/>
    <m/>
    <s v="Respondent/Participant"/>
    <m/>
    <s v="Yes"/>
    <m/>
    <s v="Proceed"/>
    <m/>
    <s v="Yes"/>
    <m/>
    <s v="Not at all"/>
    <s v="Not at all"/>
    <s v="Not at all"/>
    <m/>
    <m/>
    <m/>
    <s v="Unchecked"/>
    <s v="Checked"/>
    <s v="Unchecked"/>
    <s v="Unchecked"/>
    <s v="Unchecked"/>
    <s v="Unchecked"/>
    <s v="Unchecked"/>
    <s v="Unchecked"/>
    <s v="Unchecked"/>
    <s v="Unchecked"/>
    <s v="Unchecked"/>
    <s v="Unchecked"/>
    <s v="United States of America"/>
    <m/>
    <s v="Research Assistant please click here"/>
    <m/>
    <s v="Unverified"/>
  </r>
  <r>
    <n v="305"/>
    <m/>
    <m/>
    <d v="2022-06-30T00:00:00"/>
    <d v="1899-12-30T12:41:00"/>
    <s v="nozithembiso"/>
    <s v="English"/>
    <s v="No"/>
    <m/>
    <m/>
    <m/>
    <s v="Black"/>
    <m/>
    <m/>
    <m/>
    <s v="Yes"/>
    <m/>
    <m/>
    <m/>
    <m/>
    <m/>
    <s v="Married / civil union"/>
    <m/>
    <s v="Yes"/>
    <m/>
    <x v="2"/>
    <x v="0"/>
    <x v="2"/>
    <x v="0"/>
    <s v="R1000 - R2500"/>
    <m/>
    <s v="Never"/>
    <m/>
    <m/>
    <m/>
    <s v="Yes, less than 2 years ago"/>
    <m/>
    <s v="Other"/>
    <s v="Makhiwane"/>
    <s v="Yes"/>
    <m/>
    <s v="Yes, in the last year, but more than 6 months ago"/>
    <m/>
    <s v="Yes"/>
    <m/>
    <s v="Yes"/>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4"/>
    <s v="Male/ Indoda"/>
    <n v="10"/>
    <s v="Male/ Indoda"/>
    <n v="3"/>
    <s v="Male/ Indoda"/>
    <n v="0"/>
    <s v="Female/ Ibhinqa"/>
    <n v="35"/>
    <m/>
    <m/>
    <m/>
    <m/>
    <m/>
    <m/>
    <m/>
    <m/>
    <m/>
    <m/>
    <m/>
    <m/>
    <m/>
    <m/>
    <m/>
    <m/>
    <m/>
    <m/>
    <m/>
    <m/>
    <m/>
    <m/>
    <s v="There are children between the age of 6 and 13 living in this HH"/>
    <s v="Some secondary"/>
    <m/>
    <m/>
    <m/>
    <s v="Some secondary"/>
    <m/>
    <m/>
    <m/>
    <s v="Yes"/>
    <m/>
    <m/>
    <m/>
    <m/>
    <m/>
    <s v="No"/>
    <m/>
    <m/>
    <m/>
    <s v="Piped into dwelling/house"/>
    <m/>
    <m/>
    <m/>
    <m/>
    <m/>
    <n v="1"/>
    <m/>
    <s v="Flush to piped sewer system"/>
    <m/>
    <s v="Electricity from mains"/>
    <m/>
    <m/>
    <m/>
    <s v="In the house"/>
    <m/>
    <m/>
    <m/>
    <s v="Yes"/>
    <m/>
    <s v="Yes"/>
    <m/>
    <s v="Yes"/>
    <s v="Yes"/>
    <s v="No"/>
    <s v="No"/>
    <s v="Yes"/>
    <s v="No"/>
    <s v="No"/>
    <s v="Yes"/>
    <s v="Yes"/>
    <m/>
    <m/>
    <m/>
    <m/>
    <m/>
    <m/>
    <m/>
    <m/>
    <m/>
    <s v="No"/>
    <s v="Yes"/>
    <s v="No"/>
    <s v="No"/>
    <s v="No"/>
    <s v="No"/>
    <s v="No"/>
    <m/>
    <m/>
    <m/>
    <m/>
    <m/>
    <m/>
    <m/>
    <s v="Ceramic tiles"/>
    <m/>
    <m/>
    <m/>
    <s v="Tiles"/>
    <m/>
    <m/>
    <m/>
    <s v="Respondent/Participant"/>
    <m/>
    <s v="Respondent/Participant"/>
    <m/>
    <s v="Respondent/Participant"/>
    <m/>
    <s v="Yes"/>
    <m/>
    <s v="Proceed"/>
    <m/>
    <s v="Yes"/>
    <m/>
    <s v="A lot"/>
    <s v="Somewhat"/>
    <s v="A lot"/>
    <m/>
    <m/>
    <m/>
    <s v="Unchecked"/>
    <s v="Checked"/>
    <s v="Checked"/>
    <s v="Unchecked"/>
    <s v="Unchecked"/>
    <s v="Unchecked"/>
    <s v="Unchecked"/>
    <s v="Unchecked"/>
    <s v="Unchecked"/>
    <s v="Unchecked"/>
    <s v="Unchecked"/>
    <s v="Unchecked"/>
    <s v="United States of America"/>
    <m/>
    <s v="Research Assistant please click here"/>
    <m/>
    <s v="Unverified"/>
  </r>
  <r>
    <n v="306"/>
    <m/>
    <m/>
    <d v="2022-06-30T00:00:00"/>
    <d v="1899-12-30T13:09:00"/>
    <s v="lwazi"/>
    <s v="English"/>
    <s v="Yes"/>
    <m/>
    <s v="In the last 6 months"/>
    <m/>
    <s v="Black"/>
    <m/>
    <m/>
    <m/>
    <s v="Yes"/>
    <m/>
    <m/>
    <m/>
    <m/>
    <m/>
    <s v="Single"/>
    <m/>
    <m/>
    <m/>
    <x v="2"/>
    <x v="0"/>
    <x v="2"/>
    <x v="0"/>
    <s v="R1000 - R2500"/>
    <m/>
    <s v="Never"/>
    <m/>
    <m/>
    <m/>
    <s v="Never"/>
    <m/>
    <m/>
    <m/>
    <s v="Yes"/>
    <m/>
    <s v="Yes, less than 6 months ago"/>
    <m/>
    <s v="No"/>
    <m/>
    <s v="I don't know"/>
    <m/>
    <s v="Unchecked"/>
    <s v="Unchecked"/>
    <s v="Unchecked"/>
    <s v="Unchecked"/>
    <s v="Checked"/>
    <s v="Unchecked"/>
    <s v="Checked"/>
    <s v="Unchecked"/>
    <s v="Unchecked"/>
    <s v="Unchecked"/>
    <s v="Unchecked"/>
    <s v="Unchecked"/>
    <s v="Unchecked"/>
    <s v="Unchecked"/>
    <s v="Unchecked"/>
    <s v="Unchecked"/>
    <s v="Unchecked"/>
    <s v="Unchecked"/>
    <m/>
    <m/>
    <s v="Unchecked"/>
    <s v="Checked"/>
    <s v="Checked"/>
    <s v="Unchecked"/>
    <s v="Unchecked"/>
    <s v="Unchecked"/>
    <s v="Unchecked"/>
    <s v="Unchecked"/>
    <s v="Unchecked"/>
    <s v="Unchecked"/>
    <s v="Unchecked"/>
    <s v="Unchecked"/>
    <s v="Unchecked"/>
    <s v="Unchecked"/>
    <m/>
    <m/>
    <s v="Unchecked"/>
    <s v="Unchecked"/>
    <s v="Checked"/>
    <s v="Checked"/>
    <s v="Un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3"/>
    <s v="Female/ Ibhinqa"/>
    <n v="8"/>
    <s v="Male/ Indoda"/>
    <n v="10"/>
    <s v="Male/ Indoda"/>
    <n v="12"/>
    <m/>
    <m/>
    <m/>
    <m/>
    <m/>
    <m/>
    <m/>
    <m/>
    <m/>
    <m/>
    <m/>
    <m/>
    <m/>
    <m/>
    <m/>
    <m/>
    <m/>
    <m/>
    <m/>
    <m/>
    <m/>
    <m/>
    <m/>
    <m/>
    <s v="There are children between the age of 6 and 13 living in this HH"/>
    <s v="Some secondary"/>
    <m/>
    <m/>
    <m/>
    <s v="Some primary"/>
    <m/>
    <s v="Grade 4"/>
    <m/>
    <s v="Yes"/>
    <m/>
    <m/>
    <m/>
    <m/>
    <m/>
    <s v="Yes"/>
    <m/>
    <n v="7"/>
    <m/>
    <s v="Piped into dwelling/house"/>
    <m/>
    <m/>
    <m/>
    <m/>
    <m/>
    <n v="2"/>
    <m/>
    <s v="Flush to piped sewer system"/>
    <m/>
    <s v="Electricity from mains"/>
    <m/>
    <m/>
    <m/>
    <s v="In the house"/>
    <m/>
    <m/>
    <m/>
    <s v="No"/>
    <m/>
    <s v="Yes"/>
    <m/>
    <s v="Yes"/>
    <s v="Yes"/>
    <s v="No"/>
    <s v="No"/>
    <s v="No"/>
    <s v="No"/>
    <s v="No"/>
    <s v="Yes"/>
    <s v="No"/>
    <m/>
    <m/>
    <m/>
    <m/>
    <m/>
    <m/>
    <m/>
    <m/>
    <m/>
    <s v="Yes"/>
    <s v="Yes"/>
    <s v="No"/>
    <s v="No"/>
    <s v="No"/>
    <s v="No"/>
    <s v="No"/>
    <m/>
    <m/>
    <m/>
    <m/>
    <m/>
    <m/>
    <m/>
    <s v="Cemen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07"/>
    <m/>
    <m/>
    <d v="2022-06-30T00:00:00"/>
    <d v="1899-12-30T13:22:00"/>
    <s v="zimbini"/>
    <s v="isiXhosa"/>
    <m/>
    <s v="Hayi"/>
    <m/>
    <m/>
    <m/>
    <m/>
    <s v="Mnyama"/>
    <m/>
    <m/>
    <m/>
    <m/>
    <s v="Ewe"/>
    <m/>
    <m/>
    <m/>
    <s v="Utshatile / umanyano lwasekuhlaleni"/>
    <m/>
    <s v="Hayi"/>
    <x v="0"/>
    <x v="2"/>
    <x v="0"/>
    <x v="1"/>
    <m/>
    <s v="R1000 - R2500"/>
    <m/>
    <s v="Zange"/>
    <m/>
    <m/>
    <m/>
    <s v="Hayi"/>
    <m/>
    <m/>
    <m/>
    <s v="Hayi"/>
    <m/>
    <s v="Hayi"/>
    <m/>
    <s v="Ewe"/>
    <m/>
    <s v="Ewe"/>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Checked"/>
    <s v="Unchecked"/>
    <s v="Unchecked"/>
    <s v="Unchecked"/>
    <s v="Unchecked"/>
    <s v="Un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2"/>
    <s v="Male/ Indoda"/>
    <n v="31"/>
    <s v="Male/ Indoda"/>
    <n v="15"/>
    <m/>
    <m/>
    <m/>
    <m/>
    <m/>
    <m/>
    <m/>
    <m/>
    <m/>
    <m/>
    <m/>
    <m/>
    <m/>
    <m/>
    <m/>
    <m/>
    <m/>
    <m/>
    <m/>
    <m/>
    <m/>
    <m/>
    <m/>
    <m/>
    <m/>
    <m/>
    <s v="There are NO children between the age of 6 and 13 living in this HH"/>
    <m/>
    <s v="Amabanga aphantsi"/>
    <m/>
    <s v="Ibanga lesihlanu"/>
    <m/>
    <s v="Ndigqibe amabanga aphezulu"/>
    <m/>
    <m/>
    <m/>
    <m/>
    <m/>
    <m/>
    <m/>
    <m/>
    <m/>
    <s v="Hayi"/>
    <m/>
    <m/>
    <m/>
    <s v="Umbhobho ukuya eyadini/iploti"/>
    <m/>
    <m/>
    <m/>
    <m/>
    <m/>
    <n v="2"/>
    <m/>
    <s v="Gungxulela kumbhobho wogutyulo"/>
    <m/>
    <s v="Umbane ovela kwii-mains"/>
    <m/>
    <m/>
    <m/>
    <s v="Endlini"/>
    <m/>
    <m/>
    <m/>
    <s v="Ewe"/>
    <m/>
    <s v="Ewe"/>
    <m/>
    <m/>
    <m/>
    <m/>
    <m/>
    <m/>
    <m/>
    <m/>
    <m/>
    <s v="Hayi"/>
    <s v="Ewe"/>
    <s v="Ewe"/>
    <s v="Hayi"/>
    <s v="Ewe"/>
    <s v="Hayi"/>
    <s v="Ewe"/>
    <s v="Ewe"/>
    <s v="Hayi"/>
    <m/>
    <m/>
    <m/>
    <m/>
    <m/>
    <m/>
    <m/>
    <s v="Hayi"/>
    <s v="Ewe"/>
    <s v="Hayi"/>
    <s v="Hayi"/>
    <s v="Hayi"/>
    <s v="Hayi"/>
    <s v="Hayi"/>
    <m/>
    <s v="Isamente"/>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08"/>
    <m/>
    <m/>
    <d v="2022-06-30T00:00:00"/>
    <d v="1899-12-30T13:18:00"/>
    <s v="vuyolwethu"/>
    <s v="isiXhosa"/>
    <m/>
    <s v="Hayi"/>
    <m/>
    <m/>
    <m/>
    <m/>
    <s v="Mnyama"/>
    <m/>
    <m/>
    <m/>
    <m/>
    <s v="Ewe"/>
    <m/>
    <m/>
    <m/>
    <s v="Utshatile / umanyano lwasekuhlaleni"/>
    <m/>
    <s v="Ewe"/>
    <x v="0"/>
    <x v="2"/>
    <x v="0"/>
    <x v="1"/>
    <m/>
    <s v="R1000 - R2500"/>
    <m/>
    <s v="Zange"/>
    <m/>
    <m/>
    <m/>
    <s v="Ewe, ngaphantsi kweminyaka emi-2 eyadlulayo"/>
    <s v="ec Duncan Village CHC"/>
    <m/>
    <m/>
    <s v="Ewe"/>
    <m/>
    <s v="Ewe, ngaphantsi kweenyanga ezi-6 ezidlulileyo"/>
    <m/>
    <s v="Ewe"/>
    <m/>
    <s v="Andiyaz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Unchecked"/>
    <s v="Checked"/>
    <s v="Unchecked"/>
    <s v="Unchecked"/>
    <s v="Unchecked"/>
    <s v="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52"/>
    <s v="Female/ Ibhinqa"/>
    <n v="21"/>
    <s v="Male/ Indoda"/>
    <n v="17"/>
    <m/>
    <m/>
    <m/>
    <m/>
    <m/>
    <m/>
    <m/>
    <m/>
    <m/>
    <m/>
    <m/>
    <m/>
    <m/>
    <m/>
    <m/>
    <m/>
    <m/>
    <m/>
    <m/>
    <m/>
    <m/>
    <m/>
    <m/>
    <m/>
    <s v="There are NO children between the age of 6 and 13 living in this HH"/>
    <m/>
    <s v="Amabanga aphantsi"/>
    <m/>
    <s v="Ibanga lesihlanu"/>
    <m/>
    <s v="Imfundo enomsila"/>
    <m/>
    <m/>
    <m/>
    <m/>
    <m/>
    <m/>
    <m/>
    <m/>
    <m/>
    <s v="Hayi"/>
    <m/>
    <m/>
    <m/>
    <s v="Impompo kawonke-wonke/yoluntu"/>
    <m/>
    <m/>
    <m/>
    <s v="Kwenye indawo/ngaphandle kweyadi"/>
    <m/>
    <n v="20"/>
    <m/>
    <s v="Gungxulela kumbhobho wogutyulo"/>
    <m/>
    <s v="Umbane ovela kwii-mains"/>
    <m/>
    <m/>
    <m/>
    <s v="Endlini"/>
    <m/>
    <m/>
    <m/>
    <s v="Hayi"/>
    <m/>
    <s v="Ewe"/>
    <m/>
    <m/>
    <m/>
    <m/>
    <m/>
    <m/>
    <m/>
    <m/>
    <m/>
    <s v="Ewe"/>
    <s v="Ewe"/>
    <s v="Hayi"/>
    <s v="Hayi"/>
    <s v="Hayi"/>
    <s v="Hayi"/>
    <s v="Hayi"/>
    <s v="Hayi"/>
    <s v="Hayi"/>
    <m/>
    <m/>
    <m/>
    <m/>
    <m/>
    <m/>
    <m/>
    <s v="Ewe"/>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10"/>
    <m/>
    <m/>
    <d v="2022-07-05T00:00:00"/>
    <d v="1899-12-30T10:45:00"/>
    <s v="onelam"/>
    <s v="English"/>
    <s v="No"/>
    <m/>
    <m/>
    <m/>
    <s v="Black"/>
    <m/>
    <m/>
    <m/>
    <s v="Yes"/>
    <m/>
    <m/>
    <m/>
    <m/>
    <m/>
    <s v="Single"/>
    <m/>
    <m/>
    <m/>
    <x v="1"/>
    <x v="0"/>
    <x v="1"/>
    <x v="0"/>
    <s v="R5001 - R7500"/>
    <m/>
    <s v="Never"/>
    <m/>
    <m/>
    <m/>
    <s v="Never"/>
    <m/>
    <m/>
    <m/>
    <s v="No"/>
    <m/>
    <s v="Never"/>
    <m/>
    <s v="Yes"/>
    <m/>
    <s v="Yes"/>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Tertiary or post-secondary certification"/>
    <m/>
    <m/>
    <m/>
    <s v="Tertiary or post-secondary certification"/>
    <m/>
    <m/>
    <m/>
    <m/>
    <m/>
    <m/>
    <m/>
    <m/>
    <m/>
    <s v="No"/>
    <m/>
    <m/>
    <m/>
    <s v="Piped to yard/plot"/>
    <m/>
    <m/>
    <m/>
    <m/>
    <m/>
    <n v="23"/>
    <m/>
    <s v="Flush to piped sewer system"/>
    <m/>
    <s v="Electricity from mains"/>
    <m/>
    <m/>
    <m/>
    <s v="In the house"/>
    <m/>
    <m/>
    <m/>
    <s v="Yes"/>
    <m/>
    <s v="Yes"/>
    <m/>
    <s v="No"/>
    <s v="No"/>
    <s v="No"/>
    <s v="Yes"/>
    <s v="No"/>
    <s v="No"/>
    <s v="No"/>
    <s v="No"/>
    <s v="No"/>
    <m/>
    <m/>
    <m/>
    <m/>
    <m/>
    <m/>
    <m/>
    <m/>
    <m/>
    <s v="No"/>
    <s v="Yes"/>
    <s v="No"/>
    <s v="No"/>
    <s v="No"/>
    <s v="No"/>
    <s v="No"/>
    <m/>
    <m/>
    <m/>
    <m/>
    <m/>
    <m/>
    <m/>
    <s v="Carpet"/>
    <m/>
    <m/>
    <m/>
    <s v="Asbestos"/>
    <m/>
    <m/>
    <m/>
    <s v="Respondent/Participant"/>
    <m/>
    <s v="Respondent/Participant"/>
    <m/>
    <s v="Respondent/Participant"/>
    <m/>
    <s v="Yes"/>
    <m/>
    <s v="Proceed"/>
    <m/>
    <s v="Yes"/>
    <m/>
    <s v="Somewhat"/>
    <s v="A lot"/>
    <s v="A lot"/>
    <m/>
    <m/>
    <m/>
    <s v="Checked"/>
    <s v="Checked"/>
    <s v="Checked"/>
    <s v="Checked"/>
    <s v="Checked"/>
    <s v="Checked"/>
    <s v="Unchecked"/>
    <s v="Unchecked"/>
    <s v="Unchecked"/>
    <s v="Unchecked"/>
    <s v="Unchecked"/>
    <s v="Unchecked"/>
    <s v="Jamaica"/>
    <m/>
    <s v="Research Assistant please click here"/>
    <m/>
    <s v="Unverified"/>
  </r>
  <r>
    <n v="311"/>
    <m/>
    <m/>
    <d v="2022-07-01T00:00:00"/>
    <d v="1899-12-30T10:29:00"/>
    <s v="zimbini"/>
    <s v="English"/>
    <s v="No"/>
    <m/>
    <m/>
    <m/>
    <s v="Black"/>
    <m/>
    <m/>
    <m/>
    <s v="Yes"/>
    <m/>
    <m/>
    <m/>
    <m/>
    <m/>
    <s v="Single"/>
    <m/>
    <m/>
    <m/>
    <x v="1"/>
    <x v="0"/>
    <x v="2"/>
    <x v="0"/>
    <s v="R1000 - R2500"/>
    <m/>
    <s v="Never"/>
    <m/>
    <m/>
    <m/>
    <s v="Yes, more than 2 years ago"/>
    <m/>
    <s v="ec Philani NU 1 Clinic"/>
    <m/>
    <s v="No"/>
    <m/>
    <s v="Yes, less than 6 months ago"/>
    <m/>
    <s v="Yes"/>
    <m/>
    <s v="Yes"/>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Yes"/>
    <m/>
    <s v="Yes"/>
    <m/>
    <n v="3"/>
    <s v="Male/ Indoda"/>
    <n v="22"/>
    <s v="Male/ Indoda"/>
    <n v="29"/>
    <s v="Male/ Indoda"/>
    <n v="30"/>
    <m/>
    <m/>
    <m/>
    <m/>
    <m/>
    <m/>
    <m/>
    <m/>
    <m/>
    <m/>
    <m/>
    <m/>
    <m/>
    <m/>
    <m/>
    <m/>
    <m/>
    <m/>
    <m/>
    <m/>
    <m/>
    <m/>
    <m/>
    <m/>
    <s v="There are NO children between the age of 6 and 13 living in this HH"/>
    <s v="Tertiary or post-secondary certification"/>
    <m/>
    <m/>
    <m/>
    <s v="Tertiary or post-secondary certification"/>
    <m/>
    <m/>
    <m/>
    <m/>
    <m/>
    <m/>
    <m/>
    <m/>
    <m/>
    <s v="No"/>
    <m/>
    <m/>
    <m/>
    <s v="Piped to yard/plot"/>
    <m/>
    <m/>
    <m/>
    <m/>
    <m/>
    <n v="1"/>
    <m/>
    <s v="Flush to somewhere else"/>
    <m/>
    <s v="Electricity from mains"/>
    <m/>
    <m/>
    <m/>
    <s v="In the house"/>
    <m/>
    <m/>
    <m/>
    <s v="Yes"/>
    <m/>
    <s v="Yes"/>
    <m/>
    <s v="No"/>
    <s v="No"/>
    <s v="No"/>
    <s v="Yes"/>
    <s v="Yes"/>
    <s v="No"/>
    <s v="No"/>
    <s v="Yes"/>
    <s v="No"/>
    <m/>
    <m/>
    <m/>
    <m/>
    <m/>
    <m/>
    <m/>
    <m/>
    <m/>
    <s v="No"/>
    <s v="Yes"/>
    <s v="No"/>
    <s v="No"/>
    <s v="No"/>
    <s v="No"/>
    <s v="No"/>
    <m/>
    <m/>
    <m/>
    <m/>
    <m/>
    <m/>
    <m/>
    <s v="Cement"/>
    <m/>
    <m/>
    <m/>
    <s v="Asbestos"/>
    <m/>
    <m/>
    <m/>
    <s v="Respondent/Participant"/>
    <m/>
    <s v="Respondent/Participant"/>
    <m/>
    <s v="Respondent/Participant"/>
    <m/>
    <s v="Yes"/>
    <m/>
    <s v="Proceed"/>
    <m/>
    <s v="Yes"/>
    <m/>
    <s v="Not at all"/>
    <s v="A lot"/>
    <s v="A lot"/>
    <m/>
    <m/>
    <m/>
    <s v="Checked"/>
    <s v="Unchecked"/>
    <s v="Unchecked"/>
    <s v="Checked"/>
    <s v="Checked"/>
    <s v="Unchecked"/>
    <s v="Unchecked"/>
    <s v="Unchecked"/>
    <s v="Unchecked"/>
    <s v="Unchecked"/>
    <s v="Unchecked"/>
    <s v="Unchecked"/>
    <s v="United States of Amer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13"/>
    <m/>
    <m/>
    <d v="2022-07-01T00:00:00"/>
    <d v="1899-12-30T09:29:00"/>
    <s v="nosibusiso"/>
    <s v="isiXhosa"/>
    <m/>
    <s v="Hayi"/>
    <m/>
    <m/>
    <m/>
    <m/>
    <s v="Mnyama"/>
    <m/>
    <m/>
    <m/>
    <m/>
    <s v="Ewe"/>
    <m/>
    <m/>
    <m/>
    <s v="Umhlolo/Umhlolokazi"/>
    <m/>
    <m/>
    <x v="0"/>
    <x v="2"/>
    <x v="0"/>
    <x v="1"/>
    <m/>
    <s v="R1000 - R2500"/>
    <m/>
    <s v="Zange"/>
    <m/>
    <m/>
    <m/>
    <s v="Hayi"/>
    <m/>
    <m/>
    <m/>
    <s v="Hayi"/>
    <m/>
    <s v="Ewe, kulo nyaka uphelileyo, kodwa ngaphezu kweenyanga ezi-6 ezidlulileyo"/>
    <m/>
    <s v="Ewe"/>
    <m/>
    <s v="Ewe"/>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Checked"/>
    <s v="Unchecked"/>
    <s v="Unchecked"/>
    <s v="Unchecked"/>
    <s v="Unchecked"/>
    <s v="Unchecked"/>
    <m/>
    <m/>
    <s v="Ewe"/>
    <m/>
    <s v="Hayi"/>
    <m/>
    <s v="Hayi"/>
    <n v="5"/>
    <s v="Female/ Ibhinqa"/>
    <n v="3"/>
    <s v="Female/ Ibhinqa"/>
    <n v="4"/>
    <s v="Female/ Ibhinqa"/>
    <n v="38"/>
    <s v="Female/ Ibhinqa"/>
    <n v="32"/>
    <s v="Female/ Ibhinqa"/>
    <n v="25"/>
    <m/>
    <m/>
    <m/>
    <m/>
    <m/>
    <m/>
    <m/>
    <m/>
    <m/>
    <m/>
    <m/>
    <m/>
    <m/>
    <m/>
    <m/>
    <m/>
    <m/>
    <m/>
    <m/>
    <m/>
    <s v="There are NO children between the age of 6 and 13 living in this HH"/>
    <m/>
    <s v="Amabanga aphantsi"/>
    <m/>
    <s v="Ibanga lesihlanu"/>
    <m/>
    <s v="Amabanga aphezulu"/>
    <m/>
    <m/>
    <m/>
    <m/>
    <m/>
    <m/>
    <m/>
    <m/>
    <m/>
    <s v="Ewe"/>
    <m/>
    <n v="0"/>
    <m/>
    <s v="Ifakwe ngombhobho kwindawo yokuhlala/indlu"/>
    <m/>
    <m/>
    <m/>
    <m/>
    <m/>
    <n v="1"/>
    <m/>
    <s v="Gungxulela kumbhobho wogutyulo"/>
    <m/>
    <s v="Umbane ovela kwii-mains"/>
    <m/>
    <m/>
    <m/>
    <s v="Endlini"/>
    <m/>
    <m/>
    <m/>
    <s v="Hayi"/>
    <m/>
    <s v="Ewe"/>
    <m/>
    <m/>
    <m/>
    <m/>
    <m/>
    <m/>
    <m/>
    <m/>
    <m/>
    <s v="Ewe"/>
    <s v="Ewe"/>
    <s v="Hayi"/>
    <s v="Hayi"/>
    <s v="Ewe"/>
    <s v="Hayi"/>
    <s v="Ewe"/>
    <s v="Ewe"/>
    <s v="Hayi"/>
    <m/>
    <m/>
    <m/>
    <m/>
    <m/>
    <m/>
    <m/>
    <s v="Ewe"/>
    <s v="Ewe"/>
    <s v="Hayi"/>
    <s v="Ewe"/>
    <s v="Hayi"/>
    <s v="Ewe"/>
    <s v="Hayi"/>
    <m/>
    <s v="Isamente"/>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14"/>
    <m/>
    <m/>
    <d v="2022-07-01T00:00:00"/>
    <d v="1899-12-30T09:29:00"/>
    <s v="asemahle"/>
    <s v="isiXhosa"/>
    <m/>
    <s v="Hayi"/>
    <m/>
    <m/>
    <m/>
    <m/>
    <s v="Mnyama"/>
    <m/>
    <m/>
    <m/>
    <m/>
    <s v="Ewe"/>
    <m/>
    <m/>
    <m/>
    <s v="Awutshatanga"/>
    <m/>
    <m/>
    <x v="0"/>
    <x v="2"/>
    <x v="0"/>
    <x v="1"/>
    <m/>
    <s v="Ngaphantsi kwe-R1000"/>
    <m/>
    <s v="Zange"/>
    <m/>
    <m/>
    <m/>
    <s v="Ewe, ngaphantsi kweminyaka emi-2 eyadlulayo"/>
    <s v="ec Philani NU 1 Clinic"/>
    <m/>
    <m/>
    <s v="Ewe"/>
    <m/>
    <s v="Ewe, ngaphantsi kweenyanga ezi-6 ezidlulileyo"/>
    <m/>
    <s v="Ewe"/>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28"/>
    <s v="Male/ Indoda"/>
    <n v="26"/>
    <s v="Female/ Ibhinqa"/>
    <n v="18"/>
    <m/>
    <m/>
    <m/>
    <m/>
    <m/>
    <m/>
    <m/>
    <m/>
    <m/>
    <m/>
    <m/>
    <m/>
    <m/>
    <m/>
    <m/>
    <m/>
    <m/>
    <m/>
    <m/>
    <m/>
    <m/>
    <m/>
    <m/>
    <m/>
    <s v="There are NO children between the age of 6 and 13 living in this HH"/>
    <m/>
    <s v="Andifundanga/ Andiwafundanga amabanga aphantsi"/>
    <m/>
    <m/>
    <m/>
    <s v="Ndigqibe amabanga aphantsi"/>
    <m/>
    <m/>
    <m/>
    <m/>
    <m/>
    <m/>
    <m/>
    <m/>
    <m/>
    <s v="Hayi"/>
    <m/>
    <m/>
    <m/>
    <s v="Ifakwe ngombhobho kwindawo yokuhlala/indlu"/>
    <m/>
    <m/>
    <m/>
    <m/>
    <m/>
    <n v="2"/>
    <m/>
    <s v="Gungxulela kumbhobho wogutyulo"/>
    <m/>
    <s v="Umbane ovela kwii-mains"/>
    <m/>
    <m/>
    <m/>
    <s v="Endlini"/>
    <m/>
    <m/>
    <m/>
    <s v="Hayi"/>
    <m/>
    <s v="Hayi"/>
    <m/>
    <m/>
    <m/>
    <m/>
    <m/>
    <m/>
    <m/>
    <m/>
    <m/>
    <s v="Ewe"/>
    <s v="Ewe"/>
    <s v="Hayi"/>
    <s v="Hayi"/>
    <s v="Ewe"/>
    <s v="Hayi"/>
    <s v="Hayi"/>
    <s v="Ewe"/>
    <s v="Hayi"/>
    <m/>
    <m/>
    <m/>
    <m/>
    <m/>
    <m/>
    <m/>
    <s v="Hayi"/>
    <s v="Ewe"/>
    <s v="Hayi"/>
    <s v="Hayi"/>
    <s v="Hayi"/>
    <s v="Hayi"/>
    <s v="Hayi"/>
    <m/>
    <s v="Isamente"/>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15"/>
    <m/>
    <m/>
    <d v="2022-07-01T00:00:00"/>
    <d v="1899-12-30T09:31:00"/>
    <s v="lwazi"/>
    <s v="isiXhosa"/>
    <m/>
    <s v="Hayi"/>
    <m/>
    <m/>
    <m/>
    <m/>
    <s v="Mnyama"/>
    <m/>
    <m/>
    <m/>
    <m/>
    <s v="Ewe"/>
    <m/>
    <m/>
    <m/>
    <s v="Utshatile / umanyano lwasekuhlaleni"/>
    <m/>
    <s v="Hayi"/>
    <x v="0"/>
    <x v="2"/>
    <x v="0"/>
    <x v="1"/>
    <m/>
    <s v="Ngaphantsi kwe-R1000"/>
    <m/>
    <s v="Zange"/>
    <m/>
    <m/>
    <m/>
    <s v="Hayi"/>
    <m/>
    <m/>
    <m/>
    <s v="Hayi"/>
    <m/>
    <s v="Ewe, ngaphezu konyaka odlulileyo"/>
    <m/>
    <s v="Hayi"/>
    <m/>
    <s v="Andiyaz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12"/>
    <s v="Male/ Indoda"/>
    <n v="1"/>
    <s v="Male/ Indoda"/>
    <n v="8"/>
    <m/>
    <m/>
    <m/>
    <m/>
    <m/>
    <m/>
    <m/>
    <m/>
    <m/>
    <m/>
    <m/>
    <m/>
    <m/>
    <m/>
    <m/>
    <m/>
    <m/>
    <m/>
    <m/>
    <m/>
    <m/>
    <m/>
    <m/>
    <m/>
    <s v="There are children between the age of 6 and 13 living in this HH"/>
    <m/>
    <s v="Amabanga aphezulu"/>
    <m/>
    <m/>
    <m/>
    <s v="Amabanga aphantsi"/>
    <m/>
    <s v="Ibanga lesithandathu"/>
    <m/>
    <s v="Ewe"/>
    <m/>
    <m/>
    <m/>
    <m/>
    <m/>
    <s v="Hayi"/>
    <m/>
    <m/>
    <m/>
    <s v="Ifakwe ngombhobho kwindawo yokuhlala/indlu"/>
    <m/>
    <m/>
    <m/>
    <m/>
    <m/>
    <n v="2"/>
    <m/>
    <s v="Gungxulela kumbhobho wogutyulo"/>
    <m/>
    <s v="Umbane ovela kwii-mains"/>
    <m/>
    <m/>
    <m/>
    <s v="Endlini"/>
    <m/>
    <m/>
    <m/>
    <s v="Hayi"/>
    <m/>
    <s v="Ewe"/>
    <m/>
    <m/>
    <m/>
    <m/>
    <m/>
    <m/>
    <m/>
    <m/>
    <m/>
    <s v="Ewe"/>
    <s v="Ewe"/>
    <s v="Hayi"/>
    <s v="Hayi"/>
    <s v="Ewe"/>
    <s v="Hayi"/>
    <s v="Ewe"/>
    <s v="Ewe"/>
    <s v="Ewe"/>
    <m/>
    <m/>
    <m/>
    <m/>
    <m/>
    <m/>
    <m/>
    <s v="Ewe"/>
    <s v="Ewe"/>
    <s v="Hayi"/>
    <s v="Hayi"/>
    <s v="Hayi"/>
    <s v="Hayi"/>
    <s v="Hayi"/>
    <m/>
    <s v="Ikhaphethi"/>
    <m/>
    <m/>
    <m/>
    <s v="iiThayile"/>
    <m/>
    <m/>
    <m/>
    <s v="Omnye umntu"/>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16"/>
    <m/>
    <m/>
    <d v="2022-07-01T00:00:00"/>
    <d v="1899-12-30T09:44:00"/>
    <s v="zimbini"/>
    <s v="English"/>
    <s v="No"/>
    <m/>
    <m/>
    <m/>
    <s v="Black"/>
    <m/>
    <m/>
    <m/>
    <s v="Yes"/>
    <m/>
    <m/>
    <m/>
    <m/>
    <m/>
    <s v="Steady partner"/>
    <m/>
    <s v="Yes"/>
    <m/>
    <x v="3"/>
    <x v="0"/>
    <x v="2"/>
    <x v="0"/>
    <s v="Under R1000"/>
    <m/>
    <s v="Yes, less than 2 years ago"/>
    <m/>
    <s v="ec Philani NU 1 Clinic"/>
    <m/>
    <s v="Never"/>
    <m/>
    <m/>
    <m/>
    <s v="I don't know"/>
    <m/>
    <s v="Yes, less than 6 months ago"/>
    <m/>
    <s v="Yes"/>
    <m/>
    <s v="Yes"/>
    <m/>
    <s v="Unchecked"/>
    <s v="Unchecked"/>
    <s v="Unchecked"/>
    <s v="Unchecked"/>
    <s v="Checked"/>
    <s v="Unchecked"/>
    <s v="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30"/>
    <m/>
    <m/>
    <m/>
    <m/>
    <m/>
    <m/>
    <m/>
    <m/>
    <m/>
    <m/>
    <m/>
    <m/>
    <m/>
    <m/>
    <m/>
    <m/>
    <m/>
    <m/>
    <m/>
    <m/>
    <m/>
    <m/>
    <m/>
    <m/>
    <m/>
    <m/>
    <m/>
    <m/>
    <s v="There are NO children between the age of 6 and 13 living in this HH"/>
    <s v="Completed secondary"/>
    <m/>
    <m/>
    <m/>
    <s v="Completed secondary"/>
    <m/>
    <m/>
    <m/>
    <m/>
    <m/>
    <m/>
    <m/>
    <m/>
    <m/>
    <s v="Yes"/>
    <m/>
    <n v="0"/>
    <m/>
    <s v="Piped to yard/plot"/>
    <m/>
    <m/>
    <m/>
    <m/>
    <m/>
    <n v="3"/>
    <m/>
    <s v="Flush to somewhere else"/>
    <m/>
    <s v="Electricity from mains"/>
    <m/>
    <m/>
    <m/>
    <s v="In the house"/>
    <m/>
    <m/>
    <m/>
    <s v="No"/>
    <m/>
    <s v="Yes"/>
    <m/>
    <s v="Yes"/>
    <s v="No"/>
    <s v="No"/>
    <s v="No"/>
    <s v="No"/>
    <s v="No"/>
    <s v="No"/>
    <s v="Yes"/>
    <s v="No"/>
    <m/>
    <m/>
    <m/>
    <m/>
    <m/>
    <m/>
    <m/>
    <m/>
    <m/>
    <s v="No"/>
    <s v="Yes"/>
    <s v="No"/>
    <s v="No"/>
    <s v="No"/>
    <s v="No"/>
    <s v="No"/>
    <m/>
    <m/>
    <m/>
    <m/>
    <m/>
    <m/>
    <m/>
    <s v="Earth/sand"/>
    <m/>
    <m/>
    <m/>
    <s v="Other"/>
    <m/>
    <s v="Zinc"/>
    <m/>
    <s v="Respondent/Participant"/>
    <m/>
    <s v="Respondent/Participant"/>
    <m/>
    <s v="Respondent/Participant"/>
    <m/>
    <s v="Yes"/>
    <m/>
    <s v="Proceed"/>
    <m/>
    <s v="Yes"/>
    <m/>
    <s v="Somewhat"/>
    <s v="A lot"/>
    <s v="A lot"/>
    <m/>
    <m/>
    <m/>
    <s v="Unchecked"/>
    <s v="Checked"/>
    <s v="Checked"/>
    <s v="Unchecked"/>
    <s v="Checked"/>
    <s v="Unchecked"/>
    <s v="Unchecked"/>
    <s v="Unchecked"/>
    <s v="Unchecked"/>
    <s v="Unchecked"/>
    <s v="Unchecked"/>
    <s v="Unchecked"/>
    <s v="United States of America"/>
    <m/>
    <s v="Research Assistant please click here"/>
    <m/>
    <s v="Unverified"/>
  </r>
  <r>
    <n v="317"/>
    <m/>
    <m/>
    <d v="2022-07-01T00:00:00"/>
    <d v="1899-12-30T09:48:00"/>
    <s v="onelam"/>
    <s v="isiXhosa"/>
    <m/>
    <s v="Hayi"/>
    <m/>
    <m/>
    <m/>
    <m/>
    <s v="Mnyama"/>
    <m/>
    <m/>
    <m/>
    <m/>
    <s v="Ewe"/>
    <m/>
    <m/>
    <m/>
    <s v="Awutshatanga"/>
    <m/>
    <m/>
    <x v="0"/>
    <x v="1"/>
    <x v="0"/>
    <x v="1"/>
    <m/>
    <s v="R1000 - R25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36"/>
    <m/>
    <m/>
    <m/>
    <m/>
    <m/>
    <m/>
    <m/>
    <m/>
    <m/>
    <m/>
    <m/>
    <m/>
    <m/>
    <m/>
    <m/>
    <m/>
    <m/>
    <m/>
    <m/>
    <m/>
    <m/>
    <m/>
    <m/>
    <m/>
    <m/>
    <m/>
    <m/>
    <m/>
    <s v="There are NO children between the age of 6 and 13 living in this HH"/>
    <m/>
    <s v="Imfundo enomsila"/>
    <m/>
    <m/>
    <m/>
    <s v="Imfundo enomsila"/>
    <m/>
    <m/>
    <m/>
    <m/>
    <m/>
    <m/>
    <m/>
    <m/>
    <m/>
    <s v="Hayi"/>
    <m/>
    <m/>
    <m/>
    <s v="Ifakwe ngombhobho kwindawo yokuhlala/indlu"/>
    <m/>
    <m/>
    <m/>
    <m/>
    <m/>
    <n v="23"/>
    <m/>
    <s v="Gungxulela kumbhobho wogutyulo"/>
    <m/>
    <s v="Umbane ovela kwii-mains"/>
    <m/>
    <m/>
    <m/>
    <s v="Endlini"/>
    <m/>
    <m/>
    <m/>
    <s v="Ewe"/>
    <m/>
    <s v="Ewe"/>
    <m/>
    <m/>
    <m/>
    <m/>
    <m/>
    <m/>
    <m/>
    <m/>
    <m/>
    <s v="Ewe"/>
    <s v="Ewe"/>
    <s v="Hayi"/>
    <s v="Hayi"/>
    <s v="Ewe"/>
    <s v="Hayi"/>
    <s v="Ewe"/>
    <s v="Ewe"/>
    <s v="Hayi"/>
    <m/>
    <m/>
    <m/>
    <m/>
    <m/>
    <m/>
    <m/>
    <s v="Ewe"/>
    <s v="Ewe"/>
    <s v="Hayi"/>
    <s v="Hayi"/>
    <s v="Hayi"/>
    <s v="Ewe"/>
    <s v="Hayi"/>
    <m/>
    <s v="Iithayile zeCeramic"/>
    <m/>
    <m/>
    <m/>
    <s v="Asbestos"/>
    <m/>
    <m/>
    <m/>
    <s v="uMphenduli / uMthathi-nxaxheba"/>
    <m/>
    <s v="uMphenduli / uMthathi-nxaxheba"/>
    <m/>
    <s v="uMphenduli / uMthathi-nxaxheba"/>
    <m/>
    <s v="Ewe"/>
    <m/>
    <s v="Qhubeka"/>
    <m/>
    <s v="Ewe"/>
    <m/>
    <m/>
    <m/>
    <s v="Kakhulu"/>
    <s v="Ngandlel' ithile"/>
    <s v="Kakhulu"/>
    <s v="Unchecked"/>
    <s v="Unchecked"/>
    <s v="Unchecked"/>
    <s v="Unchecked"/>
    <s v="Unchecked"/>
    <s v="Unchecked"/>
    <s v="Checked"/>
    <s v="Checked"/>
    <s v="Checked"/>
    <s v="Checked"/>
    <s v="Checked"/>
    <s v="Unchecked"/>
    <m/>
    <s v="Other"/>
    <m/>
    <s v="Mncedisi wophando nceda ucofe apha"/>
    <s v="Unverified"/>
  </r>
  <r>
    <n v="318"/>
    <m/>
    <m/>
    <d v="2022-07-01T00:00:00"/>
    <d v="1899-12-30T10:00:00"/>
    <s v="sinazo"/>
    <s v="English"/>
    <s v="No"/>
    <m/>
    <m/>
    <m/>
    <s v="Black"/>
    <m/>
    <m/>
    <m/>
    <s v="Yes"/>
    <m/>
    <m/>
    <m/>
    <m/>
    <m/>
    <s v="Married / civil union"/>
    <m/>
    <s v="Yes"/>
    <m/>
    <x v="2"/>
    <x v="0"/>
    <x v="1"/>
    <x v="0"/>
    <s v="Under R1000"/>
    <m/>
    <s v="Never"/>
    <m/>
    <m/>
    <m/>
    <s v="Never"/>
    <m/>
    <m/>
    <m/>
    <s v="I don't know"/>
    <m/>
    <s v="Yes, in the last year, but more than 6 months ago"/>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25"/>
    <s v="Female/ Ibhinqa"/>
    <n v="18"/>
    <s v="Male/ Indoda"/>
    <n v="15"/>
    <s v="Female/ Ibhinqa"/>
    <n v="30"/>
    <m/>
    <m/>
    <m/>
    <m/>
    <m/>
    <m/>
    <m/>
    <m/>
    <m/>
    <m/>
    <m/>
    <m/>
    <m/>
    <m/>
    <m/>
    <m/>
    <m/>
    <m/>
    <m/>
    <m/>
    <m/>
    <m/>
    <s v="There are NO children between the age of 6 and 13 living in this HH"/>
    <s v="Some secondary"/>
    <m/>
    <m/>
    <m/>
    <s v="Some secondary"/>
    <m/>
    <m/>
    <m/>
    <m/>
    <m/>
    <m/>
    <m/>
    <m/>
    <m/>
    <s v="No"/>
    <m/>
    <m/>
    <m/>
    <s v="Piped to neighbor"/>
    <m/>
    <m/>
    <m/>
    <m/>
    <m/>
    <n v="10"/>
    <m/>
    <s v="Flush to piped sewer system"/>
    <m/>
    <s v="Gas"/>
    <m/>
    <m/>
    <m/>
    <s v="In the house"/>
    <m/>
    <m/>
    <m/>
    <s v="No"/>
    <m/>
    <s v="No"/>
    <m/>
    <s v="No"/>
    <s v="Yes"/>
    <s v="No"/>
    <s v="No"/>
    <s v="Yes"/>
    <s v="No"/>
    <s v="No"/>
    <s v="No"/>
    <s v="No"/>
    <m/>
    <m/>
    <m/>
    <m/>
    <m/>
    <m/>
    <m/>
    <m/>
    <m/>
    <s v="No"/>
    <s v="Yes"/>
    <s v="No"/>
    <s v="No"/>
    <s v="No"/>
    <s v="No"/>
    <s v="No"/>
    <m/>
    <m/>
    <m/>
    <m/>
    <m/>
    <m/>
    <m/>
    <s v="Carpet"/>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19"/>
    <m/>
    <m/>
    <d v="2022-07-05T00:00:00"/>
    <d v="1899-12-30T12:55:00"/>
    <s v="lona"/>
    <s v="isiXhosa"/>
    <m/>
    <s v="Hayi"/>
    <m/>
    <m/>
    <m/>
    <m/>
    <s v="Mnyama"/>
    <m/>
    <m/>
    <m/>
    <m/>
    <s v="Ewe"/>
    <m/>
    <m/>
    <m/>
    <s v="Utshatile / umanyano lwasekuhlaleni"/>
    <m/>
    <s v="Ewe"/>
    <x v="0"/>
    <x v="1"/>
    <x v="0"/>
    <x v="1"/>
    <m/>
    <s v="Ngaphantsi kwe-R1000"/>
    <m/>
    <s v="Zange"/>
    <m/>
    <m/>
    <m/>
    <s v="Ewe, ngaphantsi kweminyaka emi-2 eyadlulayo"/>
    <s v="ec Fezeka NU 3 Clinic"/>
    <m/>
    <m/>
    <s v="Ewe"/>
    <m/>
    <s v="Ewe, ngaphantsi kweenyanga ezi-6 ezidlulileyo"/>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Checked"/>
    <s v="Unchecked"/>
    <s v="Checked"/>
    <s v="Unchecked"/>
    <s v="Checked"/>
    <s v="Checked"/>
    <s v="Checked"/>
    <s v="Unchecked"/>
    <s v="Unchecked"/>
    <m/>
    <m/>
    <m/>
    <s v="Ewe"/>
    <m/>
    <s v="Ewe"/>
    <s v="Unchecked"/>
    <s v="Unchecked"/>
    <s v="Unchecked"/>
    <s v="Unchecked"/>
    <s v="Unchecked"/>
    <s v="Unchecked"/>
    <s v="Unchecked"/>
    <s v="Unchecked"/>
    <s v="Unchecked"/>
    <s v="Unchecked"/>
    <s v="Unchecked"/>
    <m/>
    <s v="Checked"/>
    <s v="Unchecked"/>
    <s v="Unchecked"/>
    <s v="Unchecked"/>
    <s v="Unchecked"/>
    <s v="Unchecked"/>
    <s v="Unchecked"/>
    <s v="Unchecked"/>
    <s v="Unchecked"/>
    <s v="Unchecked"/>
    <s v="Unchecked"/>
    <m/>
    <m/>
    <s v="Hayi"/>
    <m/>
    <s v="Ewe"/>
    <m/>
    <s v="Ewe"/>
    <n v="1"/>
    <s v="Male/ Indoda"/>
    <n v="47"/>
    <m/>
    <m/>
    <m/>
    <m/>
    <m/>
    <m/>
    <m/>
    <m/>
    <m/>
    <m/>
    <m/>
    <m/>
    <m/>
    <m/>
    <m/>
    <m/>
    <m/>
    <m/>
    <m/>
    <m/>
    <m/>
    <m/>
    <m/>
    <m/>
    <m/>
    <m/>
    <m/>
    <m/>
    <s v="There are NO children between the age of 6 and 13 living in this HH"/>
    <m/>
    <s v="Imfundo enomsila"/>
    <m/>
    <m/>
    <m/>
    <s v="Imfundo enomsila"/>
    <m/>
    <m/>
    <m/>
    <m/>
    <m/>
    <m/>
    <m/>
    <m/>
    <m/>
    <s v="Ewe"/>
    <m/>
    <n v="0"/>
    <m/>
    <s v="Ifakwe ngombhobho kwindawo yokuhlala/indlu"/>
    <m/>
    <m/>
    <m/>
    <m/>
    <m/>
    <n v="1"/>
    <m/>
    <s v="Gungxulela kumbhobho wogutyulo"/>
    <m/>
    <s v="Umbane ovela kwii-mains"/>
    <m/>
    <m/>
    <m/>
    <s v="Endlini"/>
    <m/>
    <m/>
    <m/>
    <s v="Ewe"/>
    <m/>
    <s v="Ewe"/>
    <m/>
    <m/>
    <m/>
    <m/>
    <m/>
    <m/>
    <m/>
    <m/>
    <m/>
    <s v="Ewe"/>
    <s v="Ewe"/>
    <s v="Hayi"/>
    <s v="Ewe"/>
    <s v="Ewe"/>
    <s v="Hayi"/>
    <s v="Ewe"/>
    <s v="Ewe"/>
    <s v="Ewe"/>
    <m/>
    <m/>
    <m/>
    <m/>
    <m/>
    <m/>
    <m/>
    <s v="Ewe"/>
    <s v="Ewe"/>
    <s v="Hayi"/>
    <s v="Hayi"/>
    <s v="Hayi"/>
    <s v="Hayi"/>
    <s v="Hayi"/>
    <m/>
    <s v="Iithayile zeCeramic"/>
    <m/>
    <m/>
    <m/>
    <s v="Asbestos"/>
    <m/>
    <m/>
    <m/>
    <s v="Umphenduli / uMthathi-nxaxheba kunye noMlingane / iqabane ngokudibeneyo"/>
    <m/>
    <s v="Umphenduli / uMthathi-nxaxheba kunye noMlingane / iqabane ngokudibeneyo"/>
    <m/>
    <s v="Umphenduli / uMthathi-nxaxheba kunye noMlingane / iqabane ngokudibeneyo"/>
    <m/>
    <s v="Ewe"/>
    <m/>
    <s v="Qhubeka"/>
    <m/>
    <s v="Ewe"/>
    <m/>
    <m/>
    <m/>
    <s v="Ngandlel' ithile"/>
    <s v="Kakhulu"/>
    <s v="Akunjalo kwaphela"/>
    <s v="Unchecked"/>
    <s v="Unchecked"/>
    <s v="Unchecked"/>
    <s v="Unchecked"/>
    <s v="Unchecked"/>
    <s v="Unchecked"/>
    <s v="Checked"/>
    <s v="Checked"/>
    <s v="Unchecked"/>
    <s v="Checked"/>
    <s v="Checked"/>
    <s v="Unchecked"/>
    <m/>
    <s v="Other"/>
    <m/>
    <s v="Mncedisi wophando nceda ucofe apha"/>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21"/>
    <m/>
    <m/>
    <d v="2022-07-01T00:00:00"/>
    <d v="1899-12-30T10:04:00"/>
    <s v="siyanda"/>
    <s v="English"/>
    <s v="No"/>
    <m/>
    <m/>
    <m/>
    <s v="Black"/>
    <m/>
    <m/>
    <m/>
    <s v="Yes"/>
    <m/>
    <m/>
    <m/>
    <m/>
    <m/>
    <s v="Married / civil union"/>
    <m/>
    <s v="Yes"/>
    <m/>
    <x v="1"/>
    <x v="0"/>
    <x v="2"/>
    <x v="0"/>
    <s v="R1000 - R2500"/>
    <m/>
    <s v="Never"/>
    <m/>
    <m/>
    <m/>
    <s v="Never"/>
    <m/>
    <m/>
    <m/>
    <s v="No"/>
    <m/>
    <s v="Yes, in the last year, but more than 6 months ago"/>
    <m/>
    <s v="No"/>
    <m/>
    <s v="No"/>
    <m/>
    <s v="Unchecked"/>
    <s v="Unchecked"/>
    <s v="Unchecked"/>
    <s v="Unchecked"/>
    <s v="Unchecked"/>
    <s v="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36"/>
    <m/>
    <m/>
    <m/>
    <m/>
    <m/>
    <m/>
    <m/>
    <m/>
    <m/>
    <m/>
    <m/>
    <m/>
    <m/>
    <m/>
    <m/>
    <m/>
    <m/>
    <m/>
    <m/>
    <m/>
    <m/>
    <m/>
    <m/>
    <m/>
    <m/>
    <m/>
    <m/>
    <m/>
    <s v="There are NO children between the age of 6 and 13 living in this HH"/>
    <s v="Tertiary or post-secondary certification"/>
    <m/>
    <m/>
    <m/>
    <s v="Tertiary or post-secondary certification"/>
    <m/>
    <m/>
    <m/>
    <m/>
    <m/>
    <m/>
    <m/>
    <m/>
    <m/>
    <s v="No"/>
    <m/>
    <m/>
    <m/>
    <s v="Public/communal tap"/>
    <m/>
    <m/>
    <m/>
    <s v="Elsewhere/outside yard"/>
    <m/>
    <n v="5"/>
    <m/>
    <s v="Flush to piped sewer system"/>
    <m/>
    <s v="Electricity from mains"/>
    <m/>
    <m/>
    <m/>
    <s v="In the house"/>
    <m/>
    <m/>
    <m/>
    <s v="No"/>
    <m/>
    <s v="No"/>
    <m/>
    <s v="Yes"/>
    <s v="Yes"/>
    <s v="No"/>
    <s v="Yes"/>
    <s v="Yes"/>
    <s v="No"/>
    <s v="Yes"/>
    <s v="Yes"/>
    <s v="No"/>
    <m/>
    <m/>
    <m/>
    <m/>
    <m/>
    <m/>
    <m/>
    <m/>
    <m/>
    <s v="Yes"/>
    <s v="Yes"/>
    <s v="No"/>
    <s v="No"/>
    <s v="No"/>
    <s v="No"/>
    <s v="No"/>
    <m/>
    <m/>
    <m/>
    <m/>
    <m/>
    <m/>
    <m/>
    <s v="Cement"/>
    <m/>
    <m/>
    <m/>
    <s v="Other"/>
    <m/>
    <s v="Zinc"/>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France"/>
    <m/>
    <s v="Research Assistant please click here"/>
    <m/>
    <s v="Unverified"/>
  </r>
  <r>
    <n v="322"/>
    <m/>
    <m/>
    <d v="2022-07-01T00:00:00"/>
    <d v="1899-12-30T10:15:00"/>
    <s v="asemahle"/>
    <s v="English"/>
    <s v="No"/>
    <m/>
    <m/>
    <m/>
    <s v="Black"/>
    <m/>
    <m/>
    <m/>
    <s v="Yes"/>
    <m/>
    <m/>
    <m/>
    <m/>
    <m/>
    <s v="Steady partner"/>
    <m/>
    <s v="No"/>
    <m/>
    <x v="1"/>
    <x v="0"/>
    <x v="2"/>
    <x v="0"/>
    <s v="R2501 - R5000"/>
    <m/>
    <s v="Never"/>
    <m/>
    <m/>
    <m/>
    <s v="Never"/>
    <m/>
    <m/>
    <m/>
    <s v="Yes"/>
    <m/>
    <s v="Yes, less than 6 months ago"/>
    <m/>
    <s v="Yes"/>
    <m/>
    <s v="No"/>
    <m/>
    <s v="Unchecked"/>
    <s v="Checked"/>
    <s v="Unchecked"/>
    <s v="Checked"/>
    <s v="Checked"/>
    <s v="Checked"/>
    <s v="Checked"/>
    <s v="Unchecked"/>
    <s v="Unchecked"/>
    <s v="Unchecked"/>
    <s v="Unchecked"/>
    <s v="Unchecked"/>
    <s v="Unchecked"/>
    <s v="Unchecked"/>
    <s v="Unchecked"/>
    <s v="Unchecked"/>
    <s v="Unchecked"/>
    <s v="Unchecked"/>
    <m/>
    <m/>
    <s v="Unchecked"/>
    <s v="Checked"/>
    <s v="Checked"/>
    <s v="Un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other source"/>
    <m/>
    <m/>
    <m/>
    <s v="In the house"/>
    <m/>
    <m/>
    <m/>
    <s v="Yes"/>
    <m/>
    <s v="Yes"/>
    <m/>
    <s v="No"/>
    <s v="No"/>
    <s v="No"/>
    <s v="No"/>
    <s v="No"/>
    <s v="No"/>
    <s v="No"/>
    <s v="No"/>
    <s v="No"/>
    <m/>
    <m/>
    <m/>
    <m/>
    <m/>
    <m/>
    <m/>
    <m/>
    <m/>
    <s v="Yes"/>
    <s v="Yes"/>
    <s v="No"/>
    <s v="No"/>
    <s v="No"/>
    <s v="No"/>
    <s v="No"/>
    <m/>
    <m/>
    <m/>
    <m/>
    <m/>
    <m/>
    <m/>
    <s v="Earth/sand"/>
    <m/>
    <m/>
    <m/>
    <s v="Corrugated metal"/>
    <m/>
    <m/>
    <m/>
    <s v="Respondent/Participant"/>
    <m/>
    <s v="Respondent/Participant"/>
    <m/>
    <s v="Respondent/Participant"/>
    <m/>
    <s v="Yes"/>
    <m/>
    <s v="Proceed"/>
    <m/>
    <s v="Yes"/>
    <m/>
    <s v="A lot"/>
    <s v="Not at all"/>
    <s v="Not at all"/>
    <m/>
    <m/>
    <m/>
    <s v="Unchecked"/>
    <s v="Checked"/>
    <s v="Unchecked"/>
    <s v="Unchecked"/>
    <s v="Unchecked"/>
    <s v="Unchecked"/>
    <s v="Unchecked"/>
    <s v="Unchecked"/>
    <s v="Unchecked"/>
    <s v="Unchecked"/>
    <s v="Unchecked"/>
    <s v="Unchecked"/>
    <s v="United States of America"/>
    <m/>
    <s v="Research Assistant please click here"/>
    <m/>
    <s v="Unverified"/>
  </r>
  <r>
    <n v="323"/>
    <m/>
    <m/>
    <d v="2022-07-01T00:00:00"/>
    <d v="1899-12-30T10:30:00"/>
    <s v="onelam"/>
    <s v="English"/>
    <s v="No"/>
    <m/>
    <m/>
    <m/>
    <s v="Black"/>
    <m/>
    <m/>
    <m/>
    <s v="Yes"/>
    <m/>
    <m/>
    <m/>
    <m/>
    <m/>
    <s v="Married / civil union"/>
    <m/>
    <s v="No"/>
    <m/>
    <x v="3"/>
    <x v="0"/>
    <x v="2"/>
    <x v="0"/>
    <s v="R1000 - R2500"/>
    <m/>
    <s v="Yes, more than 2 years ago"/>
    <m/>
    <s v="ec Philani NU 1 Clinic"/>
    <m/>
    <s v="Yes, less than 2 years ago"/>
    <m/>
    <s v="ec Philani NU 1 Clinic"/>
    <m/>
    <s v="Yes"/>
    <m/>
    <s v="Yes, less than 6 months ago"/>
    <m/>
    <s v="No"/>
    <m/>
    <s v="No"/>
    <m/>
    <s v="Unchecked"/>
    <s v="Un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Checked"/>
    <s v="Unchecked"/>
    <s v="Unchecked"/>
    <s v="Unchecked"/>
    <s v="Unchecked"/>
    <s v="Unchecked"/>
    <s v="Unchecked"/>
    <s v="Unchecked"/>
    <s v="Unchecked"/>
    <m/>
    <m/>
    <s v="Unchecked"/>
    <s v="Unchecked"/>
    <s v="Unchecked"/>
    <s v="Unchecked"/>
    <s v="Unchecked"/>
    <s v="Unchecked"/>
    <s v="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iped into dwelling/house"/>
    <m/>
    <m/>
    <m/>
    <m/>
    <m/>
    <n v="60"/>
    <m/>
    <s v="Flush to piped sewer system"/>
    <m/>
    <s v="Electricity from mains"/>
    <m/>
    <m/>
    <m/>
    <s v="In the house"/>
    <m/>
    <m/>
    <m/>
    <s v="No"/>
    <m/>
    <s v="Yes"/>
    <m/>
    <s v="No"/>
    <s v="Yes"/>
    <s v="No"/>
    <s v="No"/>
    <s v="Yes"/>
    <s v="No"/>
    <s v="Yes"/>
    <s v="Yes"/>
    <s v="Yes"/>
    <m/>
    <m/>
    <m/>
    <m/>
    <m/>
    <m/>
    <m/>
    <m/>
    <m/>
    <s v="No"/>
    <s v="Yes"/>
    <s v="No"/>
    <s v="No"/>
    <s v="No"/>
    <s v="Yes"/>
    <s v="No"/>
    <m/>
    <m/>
    <m/>
    <m/>
    <m/>
    <m/>
    <m/>
    <s v="Ceramic tiles"/>
    <m/>
    <m/>
    <m/>
    <s v="Corrugated metal"/>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France"/>
    <m/>
    <s v="Research Assistant please click here"/>
    <m/>
    <s v="Unverified"/>
  </r>
  <r>
    <n v="324"/>
    <m/>
    <m/>
    <d v="2022-07-01T00:00:00"/>
    <d v="1899-12-30T11:29:00"/>
    <s v="lwazi"/>
    <s v="English"/>
    <s v="No"/>
    <m/>
    <m/>
    <m/>
    <s v="Black"/>
    <m/>
    <m/>
    <m/>
    <s v="Yes"/>
    <m/>
    <m/>
    <m/>
    <m/>
    <m/>
    <s v="Single"/>
    <m/>
    <m/>
    <m/>
    <x v="2"/>
    <x v="0"/>
    <x v="2"/>
    <x v="0"/>
    <s v="R1000 - R2500"/>
    <m/>
    <s v="Never"/>
    <m/>
    <m/>
    <m/>
    <s v="Never"/>
    <m/>
    <m/>
    <m/>
    <s v="Yes"/>
    <m/>
    <s v="Yes, in the last year, but more than 6 months ago"/>
    <m/>
    <s v="No"/>
    <m/>
    <s v="No"/>
    <m/>
    <s v="Unchecked"/>
    <s v="Unchecked"/>
    <s v="Unchecked"/>
    <s v="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46"/>
    <m/>
    <m/>
    <m/>
    <m/>
    <m/>
    <m/>
    <m/>
    <m/>
    <m/>
    <m/>
    <m/>
    <m/>
    <m/>
    <m/>
    <m/>
    <m/>
    <m/>
    <m/>
    <m/>
    <m/>
    <m/>
    <m/>
    <m/>
    <m/>
    <m/>
    <m/>
    <m/>
    <m/>
    <s v="There are NO children between the age of 6 and 13 living in this HH"/>
    <s v="Completed primary"/>
    <m/>
    <m/>
    <m/>
    <s v="Completed secondary"/>
    <m/>
    <m/>
    <m/>
    <m/>
    <m/>
    <m/>
    <m/>
    <m/>
    <m/>
    <s v="No"/>
    <m/>
    <m/>
    <m/>
    <s v="Piped into dwelling/house"/>
    <m/>
    <m/>
    <m/>
    <m/>
    <m/>
    <n v="2"/>
    <m/>
    <s v="Flush to piped sewer system"/>
    <m/>
    <s v="Electricity from mains"/>
    <m/>
    <m/>
    <m/>
    <s v="In the house"/>
    <m/>
    <m/>
    <m/>
    <s v="No"/>
    <m/>
    <s v="Yes"/>
    <m/>
    <s v="Yes"/>
    <s v="Yes"/>
    <s v="No"/>
    <s v="Yes"/>
    <s v="Yes"/>
    <s v="No"/>
    <s v="Yes"/>
    <s v="Yes"/>
    <s v="Yes"/>
    <m/>
    <m/>
    <m/>
    <m/>
    <m/>
    <m/>
    <m/>
    <m/>
    <m/>
    <s v="Yes"/>
    <s v="Yes"/>
    <s v="Yes"/>
    <s v="No"/>
    <s v="No"/>
    <s v="No"/>
    <s v="No"/>
    <m/>
    <m/>
    <m/>
    <m/>
    <m/>
    <m/>
    <m/>
    <s v="Cement"/>
    <m/>
    <m/>
    <m/>
    <s v="Tiles"/>
    <m/>
    <m/>
    <m/>
    <s v="Respondent/Participant and Spouse/partner jointly"/>
    <m/>
    <s v="Spouse/partner"/>
    <m/>
    <s v="Respondent/Participant and Spouse/partner jointly"/>
    <m/>
    <s v="No"/>
    <m/>
    <m/>
    <m/>
    <m/>
    <m/>
    <m/>
    <m/>
    <m/>
    <m/>
    <m/>
    <m/>
    <s v="Unchecked"/>
    <s v="Unchecked"/>
    <s v="Unchecked"/>
    <s v="Unchecked"/>
    <s v="Unchecked"/>
    <s v="Unchecked"/>
    <s v="Unchecked"/>
    <s v="Unchecked"/>
    <s v="Unchecked"/>
    <s v="Unchecked"/>
    <s v="Unchecked"/>
    <s v="Unchecked"/>
    <m/>
    <m/>
    <m/>
    <m/>
    <s v="Unverified"/>
  </r>
  <r>
    <n v="325"/>
    <m/>
    <m/>
    <d v="2022-07-01T00:00:00"/>
    <d v="1899-12-30T10:33:00"/>
    <s v="thembelihle"/>
    <s v="isiXhosa"/>
    <m/>
    <s v="Hayi"/>
    <m/>
    <m/>
    <m/>
    <m/>
    <s v="Mnyama"/>
    <m/>
    <m/>
    <m/>
    <m/>
    <s v="Ewe"/>
    <m/>
    <m/>
    <m/>
    <s v="Iqabane elizinzileyo"/>
    <m/>
    <s v="Ewe"/>
    <x v="0"/>
    <x v="3"/>
    <x v="0"/>
    <x v="4"/>
    <m/>
    <s v="R5001 - R7500"/>
    <m/>
    <s v="Zange"/>
    <s v="ec Philani NU 1 Clinic"/>
    <m/>
    <m/>
    <s v="Ewe, ngaphezu kweminyaka emi-2 eyadlulayo"/>
    <s v="ec Empilweni Gompo CHC"/>
    <m/>
    <m/>
    <s v="Ewe"/>
    <m/>
    <s v="Ewe, kulo nyaka uphelileyo, kodwa ngaphezu kweenyanga ezi-6 ezidlulileyo"/>
    <m/>
    <s v="Ewe"/>
    <m/>
    <s v="Ewe"/>
    <s v="Unchecked"/>
    <s v="Unchecked"/>
    <s v="Unchecked"/>
    <s v="Unchecked"/>
    <s v="Unchecked"/>
    <s v="Unchecked"/>
    <s v="Unchecked"/>
    <s v="Unchecked"/>
    <s v="Unchecked"/>
    <s v="Unchecked"/>
    <s v="Checked"/>
    <s v="Unchecked"/>
    <s v="Unchecked"/>
    <s v="Checked"/>
    <s v="Checked"/>
    <s v="Unchecked"/>
    <s v="Unchecked"/>
    <s v="Unchecked"/>
    <m/>
    <m/>
    <s v="Unchecked"/>
    <s v="Unchecked"/>
    <s v="Unchecked"/>
    <s v="Unchecked"/>
    <s v="Unchecked"/>
    <s v="Unchecked"/>
    <s v="Unchecked"/>
    <s v="Unchecked"/>
    <s v="Checked"/>
    <s v="Unchecked"/>
    <s v="Checked"/>
    <s v="Checked"/>
    <s v="Unchecked"/>
    <s v="Unchecked"/>
    <m/>
    <m/>
    <s v="Unchecked"/>
    <s v="Unchecked"/>
    <s v="Unchecked"/>
    <s v="Unchecked"/>
    <s v="Unchecked"/>
    <s v="Unchecked"/>
    <s v="Unchecked"/>
    <s v="Unchecked"/>
    <s v="Unchecked"/>
    <s v="Unchecked"/>
    <s v="Unchecked"/>
    <s v="Unchecked"/>
    <s v="Checked"/>
    <s v="Checked"/>
    <s v="Checked"/>
    <s v="Checked"/>
    <s v="Checked"/>
    <s v="Checked"/>
    <s v="Checked"/>
    <s v="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Ewe"/>
    <n v="1"/>
    <s v="Female/ Ibhinqa"/>
    <n v="29"/>
    <m/>
    <m/>
    <m/>
    <m/>
    <m/>
    <m/>
    <m/>
    <m/>
    <m/>
    <m/>
    <m/>
    <m/>
    <m/>
    <m/>
    <m/>
    <m/>
    <m/>
    <m/>
    <m/>
    <m/>
    <m/>
    <m/>
    <m/>
    <m/>
    <m/>
    <m/>
    <m/>
    <m/>
    <s v="There are NO children between the age of 6 and 13 living in this HH"/>
    <m/>
    <s v="Ndigqibe amabanga aphezulu"/>
    <m/>
    <m/>
    <m/>
    <s v="Ndigqibe amabanga aphezulu"/>
    <m/>
    <m/>
    <m/>
    <m/>
    <m/>
    <m/>
    <m/>
    <m/>
    <m/>
    <s v="Ewe"/>
    <m/>
    <n v="2"/>
    <m/>
    <s v="Umbhobho ukuya eyadini/iploti"/>
    <m/>
    <m/>
    <m/>
    <m/>
    <m/>
    <n v="3"/>
    <m/>
    <s v="Gungxulela kumbhobho wogutyulo"/>
    <m/>
    <s v="Umbane ovela kwii-mains"/>
    <m/>
    <m/>
    <m/>
    <s v="Endlini"/>
    <m/>
    <m/>
    <m/>
    <s v="Ewe"/>
    <m/>
    <s v="Ewe"/>
    <m/>
    <m/>
    <m/>
    <m/>
    <m/>
    <m/>
    <m/>
    <m/>
    <m/>
    <s v="Ewe"/>
    <s v="Ewe"/>
    <s v="Hayi"/>
    <s v="Ewe"/>
    <s v="Ewe"/>
    <s v="Hayi"/>
    <s v="Ewe"/>
    <s v="Ewe"/>
    <s v="Hayi"/>
    <m/>
    <m/>
    <m/>
    <m/>
    <m/>
    <m/>
    <m/>
    <s v="Ewe"/>
    <s v="Ewe"/>
    <s v="Hayi"/>
    <s v="Hayi"/>
    <s v="Hayi"/>
    <s v="Ewe"/>
    <s v="Hayi"/>
    <m/>
    <s v="Isamente"/>
    <m/>
    <m/>
    <m/>
    <s v="Asbestos"/>
    <m/>
    <m/>
    <m/>
    <s v="Umphenduli / uMthathi-nxaxheba kunye noMlingane / iqabane ngokudibeneyo"/>
    <m/>
    <s v="Umphenduli / uMthathi-nxaxheba kunye noMlingane / iqabane ngokudibeneyo"/>
    <m/>
    <s v="Umphenduli / uMthathi-nxaxheba kunye noMlingane / iqabane ngokudibeneyo"/>
    <m/>
    <s v="Ewe"/>
    <m/>
    <s v="Qhubeka"/>
    <m/>
    <s v="Ewe"/>
    <m/>
    <m/>
    <m/>
    <s v="Kakhulu"/>
    <s v="Ngandlel' ithile"/>
    <s v="Ngandlel' ithile"/>
    <s v="Unchecked"/>
    <s v="Unchecked"/>
    <s v="Unchecked"/>
    <s v="Unchecked"/>
    <s v="Unchecked"/>
    <s v="Unchecked"/>
    <s v="Checked"/>
    <s v="Checked"/>
    <s v="Checked"/>
    <s v="Unchecked"/>
    <s v="Checked"/>
    <s v="Unchecked"/>
    <m/>
    <s v="United States of America"/>
    <m/>
    <s v="Mncedisi wophando nceda ucofe apha"/>
    <s v="Unverified"/>
  </r>
  <r>
    <n v="326"/>
    <m/>
    <m/>
    <d v="2022-07-01T00:00:00"/>
    <d v="1899-12-30T10:34:00"/>
    <s v="asemahle"/>
    <s v="isiXhosa"/>
    <m/>
    <s v="Hayi"/>
    <m/>
    <m/>
    <m/>
    <m/>
    <s v="Mnyama"/>
    <m/>
    <m/>
    <m/>
    <m/>
    <s v="Ewe"/>
    <m/>
    <m/>
    <m/>
    <s v="Umhlolo/Umhlolokazi"/>
    <m/>
    <m/>
    <x v="0"/>
    <x v="2"/>
    <x v="0"/>
    <x v="1"/>
    <m/>
    <s v="R1000 - R2500"/>
    <m/>
    <s v="Zange"/>
    <m/>
    <m/>
    <m/>
    <s v="Hayi"/>
    <m/>
    <m/>
    <m/>
    <s v="Hayi"/>
    <m/>
    <s v="Hayi"/>
    <m/>
    <s v="Hayi"/>
    <m/>
    <s v="Hayi"/>
    <s v="Unchecked"/>
    <s v="Unchecked"/>
    <s v="Unchecked"/>
    <s v="Unchecked"/>
    <s v="Unchecked"/>
    <s v="Unchecked"/>
    <s v="Unchecked"/>
    <s v="Unchecked"/>
    <s v="Unchecked"/>
    <s v="Unchecked"/>
    <s v="Unchecked"/>
    <s v="Unchecked"/>
    <s v="Unchecked"/>
    <s v="Unchecked"/>
    <s v="Checked"/>
    <s v="Unchecked"/>
    <s v="Unchecked"/>
    <s v="Checked"/>
    <m/>
    <s v="Utya into ezibandayo"/>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Unchecked"/>
    <s v="Unchecked"/>
    <s v="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3"/>
    <s v="Male/ Indoda"/>
    <n v="32"/>
    <s v="Female/ Ibhinqa"/>
    <n v="54"/>
    <s v="Female/ Ibhinqa"/>
    <n v="19"/>
    <m/>
    <m/>
    <m/>
    <m/>
    <m/>
    <m/>
    <m/>
    <m/>
    <m/>
    <m/>
    <m/>
    <m/>
    <m/>
    <m/>
    <m/>
    <m/>
    <m/>
    <m/>
    <m/>
    <m/>
    <m/>
    <m/>
    <m/>
    <m/>
    <s v="There are NO children between the age of 6 and 13 living in this HH"/>
    <m/>
    <s v="Andifundanga/ Andiwafundanga amabanga aphantsi"/>
    <m/>
    <m/>
    <m/>
    <s v="Amabanga aphezulu"/>
    <m/>
    <m/>
    <m/>
    <m/>
    <m/>
    <m/>
    <m/>
    <m/>
    <m/>
    <s v="Hayi"/>
    <m/>
    <m/>
    <m/>
    <s v="Ifakwe ngombhobho kwindawo yokuhlala/indlu"/>
    <m/>
    <m/>
    <m/>
    <m/>
    <m/>
    <n v="1"/>
    <m/>
    <s v="Gungxulela kumbhobho wogutyulo"/>
    <m/>
    <s v="Umbane ovela kwii-mains"/>
    <m/>
    <m/>
    <m/>
    <s v="Endlini"/>
    <m/>
    <m/>
    <m/>
    <s v="Ewe"/>
    <m/>
    <s v="Ewe"/>
    <m/>
    <m/>
    <m/>
    <m/>
    <m/>
    <m/>
    <m/>
    <m/>
    <m/>
    <s v="Hayi"/>
    <s v="Ewe"/>
    <s v="Hayi"/>
    <s v="Hayi"/>
    <s v="Ewe"/>
    <s v="Hayi"/>
    <s v="Hayi"/>
    <s v="Ewe"/>
    <s v="Hayi"/>
    <m/>
    <m/>
    <m/>
    <m/>
    <m/>
    <m/>
    <m/>
    <s v="Hayi"/>
    <s v="Ewe"/>
    <s v="Hayi"/>
    <s v="Hayi"/>
    <s v="Hayi"/>
    <s v="Hayi"/>
    <s v="Hayi"/>
    <m/>
    <s v="Ikhaphethi"/>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27"/>
    <m/>
    <m/>
    <d v="2022-07-01T00:00:00"/>
    <d v="1899-12-30T10:50:00"/>
    <s v="lwazi"/>
    <s v="English"/>
    <s v="No"/>
    <m/>
    <m/>
    <m/>
    <s v="Black"/>
    <m/>
    <m/>
    <m/>
    <s v="Yes"/>
    <m/>
    <m/>
    <m/>
    <m/>
    <m/>
    <s v="Divorced"/>
    <m/>
    <m/>
    <m/>
    <x v="3"/>
    <x v="0"/>
    <x v="3"/>
    <x v="0"/>
    <s v="R2501 - R5000"/>
    <m/>
    <s v="Never"/>
    <m/>
    <m/>
    <m/>
    <s v="Never"/>
    <m/>
    <m/>
    <m/>
    <s v="No"/>
    <m/>
    <s v="Yes, less than 6 months ago"/>
    <m/>
    <s v="No"/>
    <m/>
    <s v="Yes"/>
    <m/>
    <s v="Unchecked"/>
    <s v="Checked"/>
    <s v="Unchecked"/>
    <s v="Checked"/>
    <s v="Unchecked"/>
    <s v="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Un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9"/>
    <s v="Male/ Indoda"/>
    <n v="14"/>
    <m/>
    <m/>
    <m/>
    <m/>
    <m/>
    <m/>
    <m/>
    <m/>
    <m/>
    <m/>
    <m/>
    <m/>
    <m/>
    <m/>
    <m/>
    <m/>
    <m/>
    <m/>
    <m/>
    <m/>
    <m/>
    <m/>
    <m/>
    <m/>
    <m/>
    <m/>
    <s v="There are children between the age of 6 and 13 living in this HH"/>
    <s v="Completed secondary"/>
    <m/>
    <m/>
    <m/>
    <s v="Completed secondary"/>
    <m/>
    <m/>
    <m/>
    <s v="Yes"/>
    <m/>
    <m/>
    <m/>
    <m/>
    <m/>
    <s v="No"/>
    <m/>
    <m/>
    <m/>
    <s v="Piped into dwelling/house"/>
    <m/>
    <m/>
    <m/>
    <m/>
    <m/>
    <n v="2"/>
    <m/>
    <s v="Flush to piped sewer system"/>
    <m/>
    <s v="Electricity from mains"/>
    <m/>
    <m/>
    <m/>
    <s v="In the house"/>
    <m/>
    <m/>
    <m/>
    <s v="No"/>
    <m/>
    <s v="Yes"/>
    <m/>
    <s v="Yes"/>
    <s v="Yes"/>
    <s v="No"/>
    <s v="Yes"/>
    <s v="Yes"/>
    <s v="Yes"/>
    <s v="Yes"/>
    <s v="Yes"/>
    <s v="Yes"/>
    <m/>
    <m/>
    <m/>
    <m/>
    <m/>
    <m/>
    <m/>
    <m/>
    <m/>
    <s v="Yes"/>
    <s v="Yes"/>
    <s v="No"/>
    <s v="No"/>
    <s v="No"/>
    <s v="Yes"/>
    <s v="No"/>
    <m/>
    <m/>
    <m/>
    <m/>
    <m/>
    <m/>
    <m/>
    <s v="Carpet"/>
    <m/>
    <m/>
    <m/>
    <s v="Tiles"/>
    <m/>
    <m/>
    <m/>
    <s v="Respondent/Participant"/>
    <m/>
    <s v="Respondent/Participant"/>
    <m/>
    <s v="Respondent/Participant"/>
    <m/>
    <s v="Yes"/>
    <m/>
    <s v="Proceed"/>
    <m/>
    <s v="Yes"/>
    <m/>
    <s v="Somewhat"/>
    <s v="A lot"/>
    <s v="A lot"/>
    <m/>
    <m/>
    <m/>
    <s v="Unchecked"/>
    <s v="Checked"/>
    <s v="Checked"/>
    <s v="Checked"/>
    <s v="Checked"/>
    <s v="Unchecked"/>
    <s v="Unchecked"/>
    <s v="Unchecked"/>
    <s v="Unchecked"/>
    <s v="Unchecked"/>
    <s v="Unchecked"/>
    <s v="Unchecked"/>
    <s v="United States of America"/>
    <m/>
    <s v="Research Assistant please click here"/>
    <m/>
    <s v="Unverified"/>
  </r>
  <r>
    <n v="328"/>
    <m/>
    <m/>
    <d v="2022-07-01T00:00:00"/>
    <d v="1899-12-30T10:41:00"/>
    <s v="sinazo"/>
    <s v="English"/>
    <s v="No"/>
    <m/>
    <m/>
    <m/>
    <s v="Black"/>
    <m/>
    <m/>
    <m/>
    <s v="Yes"/>
    <m/>
    <m/>
    <m/>
    <m/>
    <m/>
    <s v="Married / civil union"/>
    <m/>
    <s v="Yes"/>
    <m/>
    <x v="3"/>
    <x v="0"/>
    <x v="1"/>
    <x v="0"/>
    <s v="R2501 - R5000"/>
    <m/>
    <s v="Never"/>
    <m/>
    <m/>
    <m/>
    <s v="Never"/>
    <m/>
    <m/>
    <m/>
    <s v="No"/>
    <m/>
    <s v="Yes, in the last year, but more than 6 months ago"/>
    <m/>
    <s v="Yes"/>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2"/>
    <s v="Male/ Indoda"/>
    <n v="54"/>
    <s v="Female/ Ibhinqa"/>
    <n v="15"/>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Yes"/>
    <m/>
    <s v="Yes"/>
    <m/>
    <s v="Yes"/>
    <s v="Yes"/>
    <s v="No"/>
    <s v="Yes"/>
    <s v="Yes"/>
    <s v="No"/>
    <s v="Yes"/>
    <s v="Yes"/>
    <s v="Yes"/>
    <m/>
    <m/>
    <m/>
    <m/>
    <m/>
    <m/>
    <m/>
    <m/>
    <m/>
    <s v="Yes"/>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29"/>
    <m/>
    <m/>
    <d v="2022-07-01T00:00:00"/>
    <d v="1899-12-30T10:45:00"/>
    <s v="vuyolwethu"/>
    <s v="isiXhosa"/>
    <m/>
    <s v="Hayi"/>
    <m/>
    <m/>
    <m/>
    <m/>
    <s v="Mnyama"/>
    <m/>
    <m/>
    <m/>
    <m/>
    <s v="Ewe"/>
    <m/>
    <m/>
    <m/>
    <s v="Awutshatanga"/>
    <m/>
    <m/>
    <x v="0"/>
    <x v="2"/>
    <x v="0"/>
    <x v="1"/>
    <m/>
    <s v="Ngaphantsi kwe-R1000"/>
    <m/>
    <s v="Zange"/>
    <m/>
    <m/>
    <m/>
    <s v="Ewe, ngaphantsi kweminyaka emi-2 eyadlulayo"/>
    <s v="ec Philani NU 1 Clinic"/>
    <m/>
    <m/>
    <s v="Ewe"/>
    <m/>
    <s v="Ewe, ngaphantsi kweenyanga ezi-6 ezidlulileyo"/>
    <m/>
    <s v="Ewe"/>
    <m/>
    <s v="Andiyaz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Female/ Ibhinqa"/>
    <n v="9"/>
    <s v="Male/ Indoda"/>
    <n v="20"/>
    <s v="Female/ Ibhinqa"/>
    <n v="26"/>
    <s v="Female/ Ibhinqa"/>
    <n v="31"/>
    <m/>
    <m/>
    <m/>
    <m/>
    <m/>
    <m/>
    <m/>
    <m/>
    <m/>
    <m/>
    <m/>
    <m/>
    <m/>
    <m/>
    <m/>
    <m/>
    <m/>
    <m/>
    <m/>
    <m/>
    <m/>
    <m/>
    <s v="There are children between the age of 6 and 13 living in this HH"/>
    <m/>
    <s v="Imfundo enomsila"/>
    <m/>
    <m/>
    <m/>
    <s v="Imfundo enomsila"/>
    <m/>
    <m/>
    <m/>
    <s v="Ewe"/>
    <m/>
    <m/>
    <m/>
    <m/>
    <m/>
    <s v="Hayi"/>
    <m/>
    <m/>
    <m/>
    <s v="Impompo kawonke-wonke/yoluntu"/>
    <m/>
    <m/>
    <m/>
    <s v="Kwenye indawo/ngaphandle kweyadi"/>
    <m/>
    <n v="25"/>
    <m/>
    <s v="Gungxulela kumbhobho wogutyulo"/>
    <m/>
    <s v="Umbane ovela kwii-mains"/>
    <m/>
    <m/>
    <m/>
    <s v="Endlini"/>
    <m/>
    <m/>
    <m/>
    <s v="Hayi"/>
    <m/>
    <s v="Ewe"/>
    <m/>
    <m/>
    <m/>
    <m/>
    <m/>
    <m/>
    <m/>
    <m/>
    <m/>
    <s v="Ewe"/>
    <s v="Ewe"/>
    <s v="Hayi"/>
    <s v="Hayi"/>
    <s v="Ewe"/>
    <s v="Hayi"/>
    <s v="Ewe"/>
    <s v="Ewe"/>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30"/>
    <m/>
    <m/>
    <d v="2022-07-06T00:00:00"/>
    <d v="1899-12-30T10:51:00"/>
    <s v="lona"/>
    <s v="isiXhosa"/>
    <m/>
    <s v="Hayi"/>
    <m/>
    <m/>
    <m/>
    <m/>
    <s v="Mnyama"/>
    <m/>
    <m/>
    <m/>
    <m/>
    <s v="Ewe"/>
    <m/>
    <m/>
    <m/>
    <s v="Umhlolo/Umhlolokazi"/>
    <m/>
    <m/>
    <x v="0"/>
    <x v="2"/>
    <x v="0"/>
    <x v="1"/>
    <m/>
    <s v="R1000 - R2500"/>
    <m/>
    <s v="Zange"/>
    <m/>
    <m/>
    <m/>
    <s v="Hayi"/>
    <m/>
    <m/>
    <m/>
    <s v="Hayi"/>
    <m/>
    <s v="Hayi"/>
    <m/>
    <s v="Hayi"/>
    <m/>
    <s v="Hayi"/>
    <s v="Unchecked"/>
    <s v="Unchecked"/>
    <s v="Unchecked"/>
    <s v="Unchecked"/>
    <s v="Unchecked"/>
    <s v="Unchecked"/>
    <s v="Unchecked"/>
    <s v="Unchecked"/>
    <s v="Unchecked"/>
    <s v="Unchecked"/>
    <s v="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Checked"/>
    <s v="Checked"/>
    <s v="Un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9"/>
    <s v="Male/ Indoda"/>
    <n v="70"/>
    <s v="Female/ Ibhinqa"/>
    <n v="40"/>
    <s v="Female/ Ibhinqa"/>
    <n v="35"/>
    <s v="Male/ Indoda"/>
    <n v="34"/>
    <s v="Female/ Ibhinqa"/>
    <n v="32"/>
    <s v="Female/ Ibhinqa"/>
    <n v="19"/>
    <s v="Female/ Ibhinqa"/>
    <n v="16"/>
    <s v="Female/ Ibhinqa"/>
    <n v="14"/>
    <s v="Male/ Indoda"/>
    <n v="9"/>
    <m/>
    <m/>
    <m/>
    <m/>
    <m/>
    <m/>
    <m/>
    <m/>
    <m/>
    <m/>
    <m/>
    <m/>
    <s v="There are children between the age of 6 and 13 living in this HH"/>
    <m/>
    <s v="Ndigqibe amabanga aphantsi"/>
    <m/>
    <m/>
    <m/>
    <s v="Imfundo enomsila"/>
    <m/>
    <m/>
    <m/>
    <s v="Ewe"/>
    <m/>
    <m/>
    <m/>
    <m/>
    <m/>
    <s v="Hayi"/>
    <m/>
    <m/>
    <m/>
    <s v="Ifakwe ngombhobho kwindawo yokuhlala/indlu"/>
    <m/>
    <m/>
    <m/>
    <m/>
    <m/>
    <n v="1"/>
    <m/>
    <s v="Gungxulela kumbhobho wogutyulo"/>
    <m/>
    <s v="Umbane ovela kwii-mains"/>
    <m/>
    <m/>
    <m/>
    <s v="Endlini"/>
    <m/>
    <m/>
    <m/>
    <s v="Ewe"/>
    <m/>
    <s v="Ewe"/>
    <m/>
    <m/>
    <m/>
    <m/>
    <m/>
    <m/>
    <m/>
    <m/>
    <m/>
    <s v="Ewe"/>
    <s v="Ewe"/>
    <s v="Ewe"/>
    <s v="Ewe"/>
    <s v="Ewe"/>
    <s v="Hayi"/>
    <s v="Ewe"/>
    <s v="Ewe"/>
    <s v="Ewe"/>
    <m/>
    <m/>
    <m/>
    <m/>
    <m/>
    <m/>
    <m/>
    <s v="Ewe"/>
    <s v="Ewe"/>
    <s v="Ewe"/>
    <s v="Ewe"/>
    <s v="Hayi"/>
    <s v="Ewe"/>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32"/>
    <m/>
    <m/>
    <d v="2022-07-01T00:00:00"/>
    <d v="1899-12-30T11:02:00"/>
    <s v="lona"/>
    <s v="English"/>
    <s v="No"/>
    <m/>
    <m/>
    <m/>
    <s v="Black"/>
    <m/>
    <m/>
    <m/>
    <s v="Yes"/>
    <m/>
    <m/>
    <m/>
    <m/>
    <m/>
    <s v="Married / civil union"/>
    <m/>
    <s v="Yes"/>
    <m/>
    <x v="3"/>
    <x v="0"/>
    <x v="2"/>
    <x v="0"/>
    <s v="Under R1000"/>
    <m/>
    <s v="Never"/>
    <m/>
    <m/>
    <m/>
    <s v="Never"/>
    <m/>
    <m/>
    <m/>
    <s v="Yes"/>
    <m/>
    <s v="Yes, more than a year ago"/>
    <m/>
    <s v="No"/>
    <m/>
    <s v="No"/>
    <m/>
    <s v="Unchecked"/>
    <s v="Unchecked"/>
    <s v="Unchecked"/>
    <s v="Checked"/>
    <s v="Checked"/>
    <s v="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Checked"/>
    <s v="Checked"/>
    <s v="Checked"/>
    <s v="Unchecked"/>
    <s v="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17"/>
    <s v="Female/ Ibhinqa"/>
    <n v="14"/>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Yes"/>
    <m/>
    <s v="Yes"/>
    <m/>
    <s v="No"/>
    <s v="No"/>
    <s v="No"/>
    <s v="No"/>
    <s v="No"/>
    <s v="No"/>
    <s v="No"/>
    <s v="Yes"/>
    <s v="No"/>
    <m/>
    <m/>
    <m/>
    <m/>
    <m/>
    <m/>
    <m/>
    <m/>
    <m/>
    <s v="Yes"/>
    <s v="Yes"/>
    <s v="No"/>
    <s v="No"/>
    <s v="No"/>
    <s v="No"/>
    <s v="No"/>
    <m/>
    <m/>
    <m/>
    <m/>
    <m/>
    <m/>
    <m/>
    <s v="Ceramic tiles"/>
    <m/>
    <m/>
    <m/>
    <s v="Tiles"/>
    <m/>
    <m/>
    <m/>
    <s v="Respondent/Participant and Spouse/partner jointly"/>
    <m/>
    <s v="Respondent/Participant and Spouse/partner jointly"/>
    <m/>
    <s v="Respondent/Participant and Spouse/partner jointly"/>
    <m/>
    <s v="Yes"/>
    <m/>
    <s v="Proceed"/>
    <m/>
    <s v="Yes"/>
    <m/>
    <s v="A lot"/>
    <s v="Not at all"/>
    <s v="A lot"/>
    <m/>
    <m/>
    <m/>
    <s v="Unchecked"/>
    <s v="Unchecked"/>
    <s v="Unchecked"/>
    <s v="Checked"/>
    <s v="Checked"/>
    <s v="Unchecked"/>
    <s v="Unchecked"/>
    <s v="Unchecked"/>
    <s v="Unchecked"/>
    <s v="Unchecked"/>
    <s v="Unchecked"/>
    <s v="Unchecked"/>
    <s v="Other"/>
    <m/>
    <s v="Research Assistant please click here"/>
    <m/>
    <s v="Unverified"/>
  </r>
  <r>
    <n v="333"/>
    <m/>
    <m/>
    <d v="2022-07-01T00:00:00"/>
    <d v="1899-12-30T11:03:00"/>
    <s v="vuyelwa"/>
    <s v="isiXhosa"/>
    <m/>
    <s v="Hayi"/>
    <m/>
    <m/>
    <m/>
    <m/>
    <s v="Mnyama"/>
    <m/>
    <m/>
    <m/>
    <m/>
    <s v="Ewe"/>
    <m/>
    <m/>
    <m/>
    <s v="Uqhawulo mtshato"/>
    <m/>
    <m/>
    <x v="0"/>
    <x v="2"/>
    <x v="0"/>
    <x v="1"/>
    <m/>
    <s v="Ngaphantsi kwe-R1000"/>
    <m/>
    <s v="Zange"/>
    <m/>
    <m/>
    <m/>
    <s v="Ewe, ngaphantsi kweminyaka emi-2 eyadlulayo"/>
    <s v="Other"/>
    <s v="Welcome wood Clinic"/>
    <m/>
    <s v="Ewe"/>
    <m/>
    <s v="Ewe, ngaphantsi kweenyanga ezi-6 ezidlulileyo"/>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Unchecked"/>
    <s v="Un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16"/>
    <s v="Male/ Indoda"/>
    <n v="4"/>
    <s v="Female/ Ibhinqa"/>
    <n v="43"/>
    <m/>
    <m/>
    <m/>
    <m/>
    <m/>
    <m/>
    <m/>
    <m/>
    <m/>
    <m/>
    <m/>
    <m/>
    <m/>
    <m/>
    <m/>
    <m/>
    <m/>
    <m/>
    <m/>
    <m/>
    <m/>
    <m/>
    <m/>
    <m/>
    <s v="There are NO children between the age of 6 and 13 living in this HH"/>
    <m/>
    <s v="Amabanga aphantsi"/>
    <m/>
    <s v="Ibanga lesithathu"/>
    <m/>
    <s v="Amabanga aphezulu"/>
    <m/>
    <m/>
    <m/>
    <m/>
    <m/>
    <m/>
    <m/>
    <m/>
    <m/>
    <s v="Hayi"/>
    <m/>
    <m/>
    <m/>
    <s v="Umbhobho ukuya eyadini/iploti"/>
    <m/>
    <m/>
    <m/>
    <m/>
    <m/>
    <n v="1"/>
    <m/>
    <s v="Gungxulela kumbhobho wogutyulo"/>
    <m/>
    <s v="Umbane ovela kwii-mains"/>
    <m/>
    <m/>
    <m/>
    <s v="Endlini"/>
    <m/>
    <m/>
    <m/>
    <s v="Ewe"/>
    <m/>
    <s v="Ewe"/>
    <m/>
    <m/>
    <m/>
    <m/>
    <m/>
    <m/>
    <m/>
    <m/>
    <m/>
    <s v="Ewe"/>
    <s v="Ewe"/>
    <s v="Hayi"/>
    <s v="Hayi"/>
    <s v="Ewe"/>
    <s v="Hayi"/>
    <s v="Ewe"/>
    <s v="Ewe"/>
    <s v="Hayi"/>
    <m/>
    <m/>
    <m/>
    <m/>
    <m/>
    <m/>
    <m/>
    <s v="Ewe"/>
    <s v="Ewe"/>
    <s v="Hayi"/>
    <s v="Ewe"/>
    <s v="Hayi"/>
    <s v="Hayi"/>
    <s v="Hayi"/>
    <m/>
    <s v="Isamente"/>
    <m/>
    <m/>
    <m/>
    <s v="Asbestos"/>
    <m/>
    <m/>
    <m/>
    <s v="Omnye umntu"/>
    <m/>
    <s v="Omnye umntu"/>
    <m/>
    <s v="Omnye umntu"/>
    <m/>
    <s v="Hayi"/>
    <m/>
    <m/>
    <m/>
    <m/>
    <m/>
    <m/>
    <m/>
    <m/>
    <m/>
    <m/>
    <s v="Unchecked"/>
    <s v="Unchecked"/>
    <s v="Unchecked"/>
    <s v="Unchecked"/>
    <s v="Unchecked"/>
    <s v="Unchecked"/>
    <s v="Unchecked"/>
    <s v="Unchecked"/>
    <s v="Unchecked"/>
    <s v="Unchecked"/>
    <s v="Unchecked"/>
    <s v="Unchecked"/>
    <m/>
    <m/>
    <m/>
    <m/>
    <s v="Unverified"/>
  </r>
  <r>
    <n v="334"/>
    <m/>
    <m/>
    <d v="2022-07-01T00:00:00"/>
    <d v="1899-12-30T11:16:00"/>
    <s v="sinazo"/>
    <s v="English"/>
    <s v="No"/>
    <m/>
    <m/>
    <m/>
    <s v="Black"/>
    <m/>
    <m/>
    <m/>
    <s v="Yes"/>
    <m/>
    <m/>
    <m/>
    <m/>
    <m/>
    <s v="Single"/>
    <m/>
    <m/>
    <m/>
    <x v="2"/>
    <x v="0"/>
    <x v="3"/>
    <x v="0"/>
    <s v="R2501 - R5000"/>
    <m/>
    <s v="Never"/>
    <m/>
    <m/>
    <m/>
    <s v="Never"/>
    <m/>
    <m/>
    <m/>
    <s v="I don't know"/>
    <m/>
    <s v="Yes, more than a year ago"/>
    <m/>
    <s v="No"/>
    <m/>
    <s v="No"/>
    <m/>
    <s v="Unchecked"/>
    <s v="Unchecked"/>
    <s v="Unchecked"/>
    <s v="Unchecked"/>
    <s v="Checked"/>
    <s v="Checked"/>
    <s v="Checked"/>
    <s v="Unchecked"/>
    <s v="Un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m/>
    <m/>
    <s v="Unchecked"/>
    <s v="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35"/>
    <s v="Male/ Indoda"/>
    <n v="27"/>
    <m/>
    <m/>
    <m/>
    <m/>
    <m/>
    <m/>
    <m/>
    <m/>
    <m/>
    <m/>
    <m/>
    <m/>
    <m/>
    <m/>
    <m/>
    <m/>
    <m/>
    <m/>
    <m/>
    <m/>
    <m/>
    <m/>
    <m/>
    <m/>
    <m/>
    <m/>
    <s v="There are NO children between the age of 6 and 13 living in this HH"/>
    <s v="Some secondary"/>
    <m/>
    <m/>
    <m/>
    <s v="Some secondary"/>
    <m/>
    <m/>
    <m/>
    <m/>
    <m/>
    <m/>
    <m/>
    <m/>
    <m/>
    <s v="No"/>
    <m/>
    <m/>
    <m/>
    <s v="Piped into dwelling/house"/>
    <m/>
    <m/>
    <m/>
    <m/>
    <m/>
    <n v="1"/>
    <m/>
    <s v="Flush to piped sewer system"/>
    <m/>
    <s v="Electricity from mains"/>
    <m/>
    <m/>
    <m/>
    <s v="In the house"/>
    <m/>
    <m/>
    <m/>
    <s v="Yes"/>
    <m/>
    <s v="Yes"/>
    <m/>
    <s v="Yes"/>
    <s v="Yes"/>
    <s v="No"/>
    <s v="No"/>
    <s v="Yes"/>
    <s v="No"/>
    <s v="Yes"/>
    <s v="Yes"/>
    <s v="Yes"/>
    <m/>
    <m/>
    <m/>
    <m/>
    <m/>
    <m/>
    <m/>
    <m/>
    <m/>
    <s v="Yes"/>
    <s v="Yes"/>
    <s v="Yes"/>
    <s v="Yes"/>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35"/>
    <m/>
    <m/>
    <d v="2022-07-01T00:00:00"/>
    <d v="1899-12-30T11:22:00"/>
    <s v="asemahle"/>
    <s v="isiXhosa"/>
    <m/>
    <s v="Hayi"/>
    <m/>
    <m/>
    <m/>
    <m/>
    <s v="Mnyama"/>
    <m/>
    <m/>
    <m/>
    <m/>
    <s v="Ewe"/>
    <m/>
    <m/>
    <m/>
    <s v="Umhlolo/Umhlolokazi"/>
    <m/>
    <m/>
    <x v="0"/>
    <x v="2"/>
    <x v="0"/>
    <x v="1"/>
    <m/>
    <s v="Ngaphantsi kwe-R1000"/>
    <m/>
    <s v="Zange"/>
    <m/>
    <m/>
    <m/>
    <s v="Hayi"/>
    <m/>
    <m/>
    <m/>
    <s v="Hayi"/>
    <m/>
    <s v="Hayi"/>
    <m/>
    <s v="Ewe"/>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16"/>
    <s v="Female/ Ibhinqa"/>
    <n v="15"/>
    <s v="Male/ Indoda"/>
    <n v="47"/>
    <m/>
    <m/>
    <m/>
    <m/>
    <m/>
    <m/>
    <m/>
    <m/>
    <m/>
    <m/>
    <m/>
    <m/>
    <m/>
    <m/>
    <m/>
    <m/>
    <m/>
    <m/>
    <m/>
    <m/>
    <m/>
    <m/>
    <m/>
    <m/>
    <s v="There are NO children between the age of 6 and 13 living in this HH"/>
    <m/>
    <s v="Amabanga aphantsi"/>
    <m/>
    <s v="Ibanga lesibini"/>
    <m/>
    <s v="Ndigqibe amabanga aphezulu"/>
    <m/>
    <m/>
    <m/>
    <m/>
    <m/>
    <m/>
    <m/>
    <m/>
    <m/>
    <s v="Hayi"/>
    <m/>
    <m/>
    <m/>
    <s v="Ifakwe ngombhobho kwindawo yokuhlala/indlu"/>
    <m/>
    <m/>
    <m/>
    <m/>
    <m/>
    <n v="1"/>
    <m/>
    <s v="Gungxulela kumbhobho wogutyulo"/>
    <m/>
    <s v="Umbane ovela kwii-mains"/>
    <m/>
    <m/>
    <m/>
    <s v="Endlini"/>
    <m/>
    <m/>
    <m/>
    <s v="Ewe"/>
    <m/>
    <s v="Ewe"/>
    <m/>
    <m/>
    <m/>
    <m/>
    <m/>
    <m/>
    <m/>
    <m/>
    <m/>
    <s v="Hayi"/>
    <s v="Ewe"/>
    <s v="Hayi"/>
    <s v="Hayi"/>
    <s v="Ewe"/>
    <s v="Hayi"/>
    <s v="Ewe"/>
    <s v="Ewe"/>
    <s v="Hayi"/>
    <m/>
    <m/>
    <m/>
    <m/>
    <m/>
    <m/>
    <m/>
    <s v="Hayi"/>
    <s v="Ewe"/>
    <s v="Hayi"/>
    <s v="Hayi"/>
    <s v="Hayi"/>
    <s v="Hayi"/>
    <s v="Hayi"/>
    <m/>
    <s v="Ikhaphethi"/>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36"/>
    <m/>
    <m/>
    <d v="2022-07-01T00:00:00"/>
    <d v="1899-12-30T11:22:00"/>
    <s v="onelam"/>
    <s v="isiXhosa"/>
    <m/>
    <s v="Hayi"/>
    <m/>
    <m/>
    <m/>
    <m/>
    <s v="Mnyama"/>
    <m/>
    <m/>
    <m/>
    <m/>
    <s v="Ewe"/>
    <m/>
    <m/>
    <m/>
    <s v="Utshatile / umanyano lwasekuhlaleni"/>
    <m/>
    <s v="Ewe"/>
    <x v="0"/>
    <x v="3"/>
    <x v="0"/>
    <x v="4"/>
    <m/>
    <s v="R5001 - R75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52"/>
    <s v="Female/ Ibhinqa"/>
    <n v="11"/>
    <s v="Male/ Indoda"/>
    <n v="7"/>
    <m/>
    <m/>
    <m/>
    <m/>
    <m/>
    <m/>
    <m/>
    <m/>
    <m/>
    <m/>
    <m/>
    <m/>
    <m/>
    <m/>
    <m/>
    <m/>
    <m/>
    <m/>
    <m/>
    <m/>
    <m/>
    <m/>
    <m/>
    <m/>
    <s v="There are children between the age of 6 and 13 living in this HH"/>
    <m/>
    <s v="Ndigqibe amabanga aphezulu"/>
    <m/>
    <m/>
    <m/>
    <s v="Ndigqibe amabanga aphezulu"/>
    <m/>
    <m/>
    <m/>
    <s v="Ewe"/>
    <m/>
    <m/>
    <m/>
    <m/>
    <m/>
    <s v="Hayi"/>
    <m/>
    <m/>
    <m/>
    <s v="Umbhobho ukuya eyadini/iploti"/>
    <m/>
    <m/>
    <m/>
    <m/>
    <m/>
    <n v="32"/>
    <m/>
    <s v="Gungxulela kumbhobho wogutyulo"/>
    <m/>
    <s v="Umbane ovela kwii-mains"/>
    <m/>
    <m/>
    <m/>
    <s v="Endlini"/>
    <m/>
    <m/>
    <m/>
    <s v="Ewe"/>
    <m/>
    <s v="Ewe"/>
    <m/>
    <m/>
    <m/>
    <m/>
    <m/>
    <m/>
    <m/>
    <m/>
    <m/>
    <s v="Hayi"/>
    <s v="Ewe"/>
    <s v="Hayi"/>
    <s v="Hayi"/>
    <s v="Ewe"/>
    <s v="Hayi"/>
    <s v="Ewe"/>
    <s v="Ewe"/>
    <s v="Ewe"/>
    <m/>
    <m/>
    <m/>
    <m/>
    <m/>
    <m/>
    <m/>
    <s v="Hayi"/>
    <s v="Ewe"/>
    <s v="Hayi"/>
    <s v="Hayi"/>
    <s v="Hayi"/>
    <s v="Ewe"/>
    <s v="Hayi"/>
    <m/>
    <s v="Ikhaphethi"/>
    <m/>
    <m/>
    <m/>
    <s v="Asbestos"/>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39"/>
    <m/>
    <m/>
    <d v="2022-07-01T00:00:00"/>
    <d v="1899-12-30T11:29:00"/>
    <s v="siyanda"/>
    <s v="English"/>
    <s v="No"/>
    <m/>
    <m/>
    <m/>
    <s v="Black"/>
    <m/>
    <m/>
    <m/>
    <s v="Yes"/>
    <m/>
    <m/>
    <m/>
    <m/>
    <m/>
    <s v="Steady partner"/>
    <m/>
    <s v="Yes"/>
    <m/>
    <x v="3"/>
    <x v="0"/>
    <x v="2"/>
    <x v="0"/>
    <s v="Under R1000"/>
    <m/>
    <s v="Never"/>
    <m/>
    <m/>
    <m/>
    <s v="Never"/>
    <m/>
    <m/>
    <m/>
    <s v="No"/>
    <m/>
    <s v="Never"/>
    <m/>
    <s v="No"/>
    <m/>
    <s v="I don't know"/>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5"/>
    <m/>
    <m/>
    <m/>
    <m/>
    <m/>
    <m/>
    <m/>
    <m/>
    <m/>
    <m/>
    <m/>
    <m/>
    <m/>
    <m/>
    <m/>
    <m/>
    <m/>
    <m/>
    <m/>
    <m/>
    <m/>
    <m/>
    <m/>
    <m/>
    <m/>
    <m/>
    <m/>
    <m/>
    <s v="There are NO children between the age of 6 and 13 living in this HH"/>
    <s v="Completed secondary"/>
    <m/>
    <m/>
    <m/>
    <s v="Completed secondary"/>
    <m/>
    <m/>
    <m/>
    <m/>
    <m/>
    <m/>
    <m/>
    <m/>
    <m/>
    <s v="No"/>
    <m/>
    <m/>
    <m/>
    <s v="Public/communal tap"/>
    <m/>
    <m/>
    <m/>
    <s v="Elsewhere/outside yard"/>
    <m/>
    <n v="6"/>
    <m/>
    <s v="Flush to piped sewer system"/>
    <m/>
    <s v="Electricity from mains"/>
    <m/>
    <m/>
    <m/>
    <s v="In the house"/>
    <m/>
    <m/>
    <m/>
    <s v="No"/>
    <m/>
    <s v="Yes"/>
    <m/>
    <s v="Yes"/>
    <s v="Yes"/>
    <s v="No"/>
    <s v="No"/>
    <s v="Yes"/>
    <s v="No"/>
    <s v="No"/>
    <s v="Yes"/>
    <s v="No"/>
    <m/>
    <m/>
    <m/>
    <m/>
    <m/>
    <m/>
    <m/>
    <m/>
    <m/>
    <s v="No"/>
    <s v="Yes"/>
    <s v="No"/>
    <s v="No"/>
    <s v="No"/>
    <s v="No"/>
    <s v="No"/>
    <m/>
    <m/>
    <m/>
    <m/>
    <m/>
    <m/>
    <m/>
    <s v="Cement"/>
    <m/>
    <m/>
    <m/>
    <s v="Other"/>
    <m/>
    <s v="Zinc "/>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United States of America"/>
    <m/>
    <s v="Research Assistant please click here"/>
    <m/>
    <s v="Unverified"/>
  </r>
  <r>
    <n v="340"/>
    <m/>
    <m/>
    <d v="2022-07-01T00:00:00"/>
    <d v="1899-12-30T11:50:00"/>
    <s v="zola"/>
    <s v="English"/>
    <s v="No"/>
    <m/>
    <m/>
    <m/>
    <s v="Black"/>
    <m/>
    <m/>
    <m/>
    <s v="Yes"/>
    <m/>
    <m/>
    <m/>
    <m/>
    <m/>
    <s v="Widowed"/>
    <m/>
    <m/>
    <m/>
    <x v="2"/>
    <x v="0"/>
    <x v="2"/>
    <x v="0"/>
    <s v="Under R1000"/>
    <m/>
    <s v="Never"/>
    <m/>
    <m/>
    <m/>
    <s v="Never"/>
    <m/>
    <m/>
    <m/>
    <s v="No"/>
    <m/>
    <s v="Yes, in the last year, but more than 6 months ago"/>
    <m/>
    <s v="Yes"/>
    <m/>
    <s v="Yes"/>
    <m/>
    <s v="Unchecked"/>
    <s v="Unchecked"/>
    <s v="Unchecked"/>
    <s v="Unchecked"/>
    <s v="Unchecked"/>
    <s v="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20"/>
    <m/>
    <m/>
    <m/>
    <m/>
    <m/>
    <m/>
    <m/>
    <m/>
    <m/>
    <m/>
    <m/>
    <m/>
    <m/>
    <m/>
    <m/>
    <m/>
    <m/>
    <m/>
    <m/>
    <m/>
    <m/>
    <m/>
    <m/>
    <m/>
    <m/>
    <m/>
    <m/>
    <m/>
    <s v="There are NO children between the age of 6 and 13 living in this HH"/>
    <s v="Some secondary"/>
    <m/>
    <m/>
    <m/>
    <s v="Some secondary"/>
    <m/>
    <m/>
    <m/>
    <m/>
    <m/>
    <m/>
    <m/>
    <m/>
    <m/>
    <s v="No"/>
    <m/>
    <m/>
    <m/>
    <s v="Public/communal tap"/>
    <m/>
    <m/>
    <m/>
    <s v="Elsewhere/outside yard"/>
    <m/>
    <n v="10"/>
    <m/>
    <s v="Flush to piped sewer system"/>
    <m/>
    <s v="Other"/>
    <m/>
    <s v="Illegal connections "/>
    <m/>
    <s v="In the house"/>
    <m/>
    <m/>
    <m/>
    <s v="No"/>
    <m/>
    <s v="No"/>
    <m/>
    <s v="No"/>
    <s v="No"/>
    <s v="No"/>
    <s v="No"/>
    <s v="No"/>
    <s v="No"/>
    <s v="Yes"/>
    <s v="Yes"/>
    <s v="No"/>
    <m/>
    <m/>
    <m/>
    <m/>
    <m/>
    <m/>
    <m/>
    <m/>
    <m/>
    <s v="No"/>
    <s v="Yes"/>
    <s v="No"/>
    <s v="No"/>
    <s v="No"/>
    <s v="No"/>
    <s v="No"/>
    <m/>
    <m/>
    <m/>
    <m/>
    <m/>
    <m/>
    <m/>
    <s v="Carpe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41"/>
    <m/>
    <m/>
    <d v="2022-07-01T00:00:00"/>
    <d v="1899-12-30T11:57:00"/>
    <s v="likhona"/>
    <s v="isiXhosa"/>
    <m/>
    <s v="Hayi"/>
    <m/>
    <m/>
    <m/>
    <m/>
    <s v="Mnyama"/>
    <m/>
    <m/>
    <m/>
    <m/>
    <s v="Ewe"/>
    <m/>
    <m/>
    <m/>
    <s v="Awutshatanga"/>
    <m/>
    <m/>
    <x v="0"/>
    <x v="3"/>
    <x v="0"/>
    <x v="3"/>
    <m/>
    <s v="Ngaphantsi kwe-R1000"/>
    <m/>
    <s v="Zange"/>
    <m/>
    <m/>
    <m/>
    <s v="Hayi"/>
    <m/>
    <m/>
    <m/>
    <s v="Ewe"/>
    <m/>
    <s v="Ewe, ngaphezu konyaka odlulileyo"/>
    <m/>
    <s v="Hayi"/>
    <m/>
    <s v="Hay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Unchecked"/>
    <s v="Unchecked"/>
    <s v="Unchecked"/>
    <s v="Un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Hayi"/>
    <n v="0"/>
    <m/>
    <m/>
    <m/>
    <m/>
    <m/>
    <m/>
    <m/>
    <m/>
    <m/>
    <m/>
    <m/>
    <m/>
    <m/>
    <m/>
    <m/>
    <m/>
    <m/>
    <m/>
    <m/>
    <m/>
    <m/>
    <m/>
    <m/>
    <m/>
    <m/>
    <m/>
    <m/>
    <m/>
    <m/>
    <m/>
    <s v="There are NO children between the age of 6 and 13 living in this HH"/>
    <m/>
    <s v="Ndigqibe amabanga aphezulu"/>
    <m/>
    <m/>
    <m/>
    <s v="Ndigqibe amabanga aphezulu"/>
    <m/>
    <m/>
    <m/>
    <m/>
    <m/>
    <m/>
    <m/>
    <m/>
    <m/>
    <s v="Hayi"/>
    <m/>
    <m/>
    <m/>
    <s v="Umbhobho ukuya kummelwane"/>
    <m/>
    <m/>
    <m/>
    <m/>
    <m/>
    <n v="5"/>
    <m/>
    <s v="Gungxulela kumbhobho wogutyulo"/>
    <m/>
    <s v="IParafini"/>
    <m/>
    <m/>
    <m/>
    <s v="Endlini"/>
    <m/>
    <m/>
    <m/>
    <s v="Hayi"/>
    <m/>
    <s v="Hayi"/>
    <m/>
    <m/>
    <m/>
    <m/>
    <m/>
    <m/>
    <m/>
    <m/>
    <m/>
    <s v="Ewe"/>
    <s v="Hayi"/>
    <s v="Hayi"/>
    <s v="Hayi"/>
    <s v="Hayi"/>
    <s v="Hayi"/>
    <s v="Hayi"/>
    <s v="Ewe"/>
    <s v="Hayi"/>
    <m/>
    <m/>
    <m/>
    <m/>
    <m/>
    <m/>
    <m/>
    <s v="Hayi"/>
    <s v="Ewe"/>
    <s v="Hayi"/>
    <s v="Hayi"/>
    <s v="Hayi"/>
    <s v="Hayi"/>
    <s v="Hayi"/>
    <m/>
    <s v="Umhlaba/isant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42"/>
    <m/>
    <m/>
    <d v="2022-07-05T00:00:00"/>
    <d v="1899-12-30T11:48:00"/>
    <s v="zukisani"/>
    <s v="English"/>
    <s v="No"/>
    <m/>
    <m/>
    <m/>
    <s v="Black"/>
    <m/>
    <m/>
    <m/>
    <s v="Yes"/>
    <m/>
    <m/>
    <m/>
    <m/>
    <m/>
    <s v="Single"/>
    <m/>
    <m/>
    <m/>
    <x v="3"/>
    <x v="0"/>
    <x v="1"/>
    <x v="0"/>
    <s v="R5001 - R7500"/>
    <m/>
    <s v="Never"/>
    <m/>
    <m/>
    <m/>
    <s v="Never"/>
    <m/>
    <m/>
    <m/>
    <s v="No"/>
    <m/>
    <s v="Never"/>
    <m/>
    <s v="Yes"/>
    <m/>
    <s v="Yes"/>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5"/>
    <m/>
    <m/>
    <m/>
    <m/>
    <m/>
    <m/>
    <m/>
    <m/>
    <m/>
    <m/>
    <m/>
    <m/>
    <m/>
    <m/>
    <m/>
    <m/>
    <m/>
    <m/>
    <m/>
    <m/>
    <m/>
    <m/>
    <m/>
    <m/>
    <m/>
    <m/>
    <m/>
    <m/>
    <s v="There are NO children between the age of 6 and 13 living in this HH"/>
    <s v="Completed secondary"/>
    <m/>
    <m/>
    <m/>
    <s v="Completed secondary"/>
    <m/>
    <m/>
    <m/>
    <m/>
    <m/>
    <m/>
    <m/>
    <m/>
    <m/>
    <s v="No"/>
    <m/>
    <m/>
    <m/>
    <s v="Piped into dwelling/house"/>
    <m/>
    <m/>
    <m/>
    <m/>
    <m/>
    <n v="13"/>
    <m/>
    <s v="Flush to piped sewer system"/>
    <m/>
    <s v="Electricity from mains"/>
    <m/>
    <m/>
    <m/>
    <s v="In the house"/>
    <m/>
    <m/>
    <m/>
    <s v="Yes"/>
    <m/>
    <s v="Yes"/>
    <m/>
    <s v="No"/>
    <s v="Yes"/>
    <s v="No"/>
    <s v="Yes"/>
    <s v="Yes"/>
    <s v="No"/>
    <s v="Yes"/>
    <s v="Yes"/>
    <s v="No"/>
    <m/>
    <m/>
    <m/>
    <m/>
    <m/>
    <m/>
    <m/>
    <m/>
    <m/>
    <s v="No"/>
    <s v="Yes"/>
    <s v="No"/>
    <s v="No"/>
    <s v="No"/>
    <s v="No"/>
    <s v="No"/>
    <m/>
    <m/>
    <m/>
    <m/>
    <m/>
    <m/>
    <m/>
    <s v="Carpet"/>
    <m/>
    <m/>
    <m/>
    <s v="Asbestos"/>
    <m/>
    <m/>
    <m/>
    <s v="Respondent/Participant"/>
    <m/>
    <s v="Respondent/Participant"/>
    <m/>
    <s v="Respondent/Participant"/>
    <m/>
    <s v="Yes"/>
    <m/>
    <s v="Proceed"/>
    <m/>
    <s v="Yes"/>
    <m/>
    <s v="A lot"/>
    <s v="Somewhat"/>
    <s v="A lot"/>
    <m/>
    <m/>
    <m/>
    <s v="Checked"/>
    <s v="Checked"/>
    <s v="Checked"/>
    <s v="Checked"/>
    <s v="Checked"/>
    <s v="Unchecked"/>
    <s v="Unchecked"/>
    <s v="Unchecked"/>
    <s v="Unchecked"/>
    <s v="Unchecked"/>
    <s v="Unchecked"/>
    <s v="Unchecked"/>
    <s v="United States of America"/>
    <m/>
    <s v="Research Assistant please click here"/>
    <m/>
    <s v="Unverified"/>
  </r>
  <r>
    <n v="343"/>
    <m/>
    <m/>
    <d v="2022-07-01T00:00:00"/>
    <d v="1899-12-30T12:41:00"/>
    <s v="ntombizodwa"/>
    <s v="isiXhosa"/>
    <m/>
    <s v="Hayi"/>
    <m/>
    <m/>
    <m/>
    <m/>
    <s v="Mnyama"/>
    <m/>
    <m/>
    <m/>
    <m/>
    <s v="Ewe"/>
    <m/>
    <m/>
    <m/>
    <s v="Awutshatanga"/>
    <m/>
    <m/>
    <x v="0"/>
    <x v="2"/>
    <x v="0"/>
    <x v="1"/>
    <m/>
    <s v="R1000 - R2500"/>
    <m/>
    <s v="Ewe - Ngaphezulu kweminyaka emibini eyadlulayo"/>
    <s v="ec Philani NU 1 Clinic"/>
    <m/>
    <m/>
    <s v="Ewe, ngaphantsi kweminyaka emi-2 eyadlulayo"/>
    <s v="ec Philani NU 1 Clinic"/>
    <m/>
    <m/>
    <s v="Hayi"/>
    <m/>
    <s v="Ewe, ngaphezu konyaka odlulileyo"/>
    <m/>
    <s v="Ewe"/>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Checked"/>
    <s v="Checked"/>
    <s v="Unchecked"/>
    <s v="Unchecked"/>
    <s v="Checked"/>
    <s v="Unchecked"/>
    <s v="Unchecked"/>
    <s v="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2"/>
    <s v="Female/ Ibhinqa"/>
    <n v="5"/>
    <s v="Female/ Ibhinqa"/>
    <n v="28"/>
    <m/>
    <m/>
    <m/>
    <m/>
    <m/>
    <m/>
    <m/>
    <m/>
    <m/>
    <m/>
    <m/>
    <m/>
    <m/>
    <m/>
    <m/>
    <m/>
    <m/>
    <m/>
    <m/>
    <m/>
    <m/>
    <m/>
    <m/>
    <m/>
    <m/>
    <m/>
    <s v="There are NO children between the age of 6 and 13 living in this HH"/>
    <m/>
    <s v="Amabanga aphantsi"/>
    <m/>
    <s v="Ibanga lesithandathu"/>
    <m/>
    <s v="Amabanga aphezulu"/>
    <m/>
    <m/>
    <m/>
    <m/>
    <m/>
    <m/>
    <m/>
    <m/>
    <m/>
    <s v="Hayi"/>
    <m/>
    <m/>
    <m/>
    <s v="Ifakwe ngombhobho kwindawo yokuhlala/indlu"/>
    <m/>
    <m/>
    <m/>
    <m/>
    <m/>
    <n v="1"/>
    <m/>
    <s v="Gungxulela kumbhobho wogutyulo"/>
    <m/>
    <s v="Umbane ovela kwii-mains"/>
    <m/>
    <m/>
    <m/>
    <s v="Endlini"/>
    <m/>
    <m/>
    <m/>
    <s v="Ewe"/>
    <m/>
    <s v="Hayi"/>
    <m/>
    <m/>
    <m/>
    <m/>
    <m/>
    <m/>
    <m/>
    <m/>
    <m/>
    <s v="Ewe"/>
    <s v="Ewe"/>
    <s v="Hayi"/>
    <s v="Hayi"/>
    <s v="Ewe"/>
    <s v="Hayi"/>
    <s v="Ewe"/>
    <s v="Ewe"/>
    <s v="Hayi"/>
    <m/>
    <m/>
    <m/>
    <m/>
    <m/>
    <m/>
    <m/>
    <s v="Ewe"/>
    <s v="Ewe"/>
    <s v="Hayi"/>
    <s v="Hayi"/>
    <s v="Hayi"/>
    <s v="Hayi"/>
    <s v="Hayi"/>
    <m/>
    <s v="Ikhaphethi"/>
    <m/>
    <m/>
    <m/>
    <s v="Asbestos"/>
    <m/>
    <m/>
    <m/>
    <s v="uMphenduli / uMthathi-nxaxheba"/>
    <m/>
    <s v="uMphenduli / uMthathi-nxaxheba"/>
    <m/>
    <s v="uMphenduli / uMthathi-nxaxheba"/>
    <m/>
    <s v="Ewe"/>
    <m/>
    <s v="Qhubeka"/>
    <m/>
    <s v="Ewe"/>
    <m/>
    <m/>
    <m/>
    <s v="Ngandlel' ithile"/>
    <s v="Kakhulu"/>
    <s v="Kakhulu"/>
    <s v="Unchecked"/>
    <s v="Unchecked"/>
    <s v="Unchecked"/>
    <s v="Unchecked"/>
    <s v="Unchecked"/>
    <s v="Unchecked"/>
    <s v="Checked"/>
    <s v="Checked"/>
    <s v="Checked"/>
    <s v="Checked"/>
    <s v="Checked"/>
    <s v="Unchecked"/>
    <m/>
    <s v="United States of America"/>
    <m/>
    <s v="Mncedisi wophando nceda ucofe apha"/>
    <s v="Unverified"/>
  </r>
  <r>
    <n v="344"/>
    <m/>
    <m/>
    <d v="2022-07-05T00:00:00"/>
    <d v="1899-12-30T12:14:00"/>
    <s v="zukisani"/>
    <s v="isiXhosa"/>
    <m/>
    <s v="Hayi"/>
    <m/>
    <m/>
    <m/>
    <m/>
    <s v="Mnyama"/>
    <m/>
    <m/>
    <m/>
    <m/>
    <s v="Ewe"/>
    <m/>
    <m/>
    <m/>
    <s v="Utshatile / umanyano lwasekuhlaleni"/>
    <m/>
    <s v="Ewe"/>
    <x v="0"/>
    <x v="2"/>
    <x v="0"/>
    <x v="1"/>
    <m/>
    <s v="R2501 - R5000"/>
    <m/>
    <s v="Ewe - Ngaphezulu kweminyaka emibini eyadlulayo"/>
    <s v="Other"/>
    <s v="Cecilia Makhiwane"/>
    <m/>
    <s v="Hayi"/>
    <m/>
    <m/>
    <m/>
    <s v="Hayi"/>
    <m/>
    <s v="Ewe, ngaphantsi kweenyanga ezi-6 ezidlulileyo"/>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48"/>
    <s v="Female/ Ibhinqa"/>
    <n v="15"/>
    <s v="Male/ Indoda"/>
    <n v="13"/>
    <m/>
    <m/>
    <m/>
    <m/>
    <m/>
    <m/>
    <m/>
    <m/>
    <m/>
    <m/>
    <m/>
    <m/>
    <m/>
    <m/>
    <m/>
    <m/>
    <m/>
    <m/>
    <m/>
    <m/>
    <m/>
    <m/>
    <m/>
    <m/>
    <s v="There are NO children between the age of 6 and 13 living in this HH"/>
    <m/>
    <s v="Amabanga aphezulu"/>
    <m/>
    <m/>
    <m/>
    <s v="Amabanga aphezulu"/>
    <m/>
    <m/>
    <m/>
    <m/>
    <m/>
    <m/>
    <m/>
    <m/>
    <m/>
    <s v="Hayi"/>
    <m/>
    <m/>
    <m/>
    <s v="Umbhobho ukuya eyadini/iploti"/>
    <m/>
    <m/>
    <m/>
    <m/>
    <m/>
    <n v="13"/>
    <m/>
    <s v="Gungxulela kumbhobho wogutyulo"/>
    <m/>
    <s v="Umbane ovela kwii-mains"/>
    <m/>
    <m/>
    <m/>
    <s v="Endlini"/>
    <m/>
    <m/>
    <m/>
    <s v="Ewe"/>
    <m/>
    <s v="Ewe"/>
    <m/>
    <m/>
    <m/>
    <m/>
    <m/>
    <m/>
    <m/>
    <m/>
    <m/>
    <s v="Hayi"/>
    <s v="Ewe"/>
    <s v="Hayi"/>
    <s v="Hayi"/>
    <s v="Ewe"/>
    <s v="Hayi"/>
    <s v="Ewe"/>
    <s v="Ewe"/>
    <s v="Hayi"/>
    <m/>
    <m/>
    <m/>
    <m/>
    <m/>
    <m/>
    <m/>
    <s v="Ewe"/>
    <s v="Ewe"/>
    <s v="Hayi"/>
    <s v="Hayi"/>
    <s v="Hayi"/>
    <s v="Ewe"/>
    <s v="Hayi"/>
    <m/>
    <s v="Ikhaphethi"/>
    <m/>
    <m/>
    <m/>
    <s v="Asbestos"/>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46"/>
    <m/>
    <m/>
    <d v="2022-07-01T00:00:00"/>
    <d v="1899-12-30T13:32:00"/>
    <s v="vuyolwethu"/>
    <s v="English"/>
    <s v="No"/>
    <m/>
    <m/>
    <m/>
    <s v="Black"/>
    <m/>
    <m/>
    <m/>
    <s v="Yes"/>
    <m/>
    <m/>
    <m/>
    <m/>
    <m/>
    <s v="Single"/>
    <m/>
    <m/>
    <m/>
    <x v="1"/>
    <x v="0"/>
    <x v="2"/>
    <x v="0"/>
    <s v="Under R1000"/>
    <m/>
    <s v="Never"/>
    <m/>
    <m/>
    <m/>
    <s v="Yes, less than 2 years ago"/>
    <m/>
    <s v="ec Philani NU 1 Clinic"/>
    <m/>
    <s v="I don't know"/>
    <m/>
    <s v="Yes, less than 6 months ago"/>
    <m/>
    <s v="No"/>
    <m/>
    <s v="I don't know"/>
    <m/>
    <s v="Unchecked"/>
    <s v="Un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Unchecked"/>
    <s v="Unchecked"/>
    <s v="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Tertiary or post-secondary certification"/>
    <m/>
    <m/>
    <m/>
    <s v="Tertiary or post-secondary certification"/>
    <m/>
    <m/>
    <m/>
    <m/>
    <m/>
    <m/>
    <m/>
    <m/>
    <m/>
    <s v="No"/>
    <m/>
    <m/>
    <m/>
    <s v="Public/communal tap"/>
    <m/>
    <m/>
    <m/>
    <s v="Elsewhere/outside yard"/>
    <m/>
    <n v="20"/>
    <m/>
    <s v="Flush to piped sewer system"/>
    <m/>
    <s v="Electricity from mains"/>
    <m/>
    <m/>
    <m/>
    <s v="In the house"/>
    <m/>
    <m/>
    <m/>
    <s v="No"/>
    <m/>
    <s v="Yes"/>
    <m/>
    <s v="No"/>
    <s v="Yes"/>
    <s v="No"/>
    <s v="No"/>
    <s v="No"/>
    <s v="No"/>
    <s v="No"/>
    <s v="Yes"/>
    <s v="No"/>
    <m/>
    <m/>
    <m/>
    <m/>
    <m/>
    <m/>
    <m/>
    <m/>
    <m/>
    <s v="Yes"/>
    <s v="Yes"/>
    <s v="No"/>
    <s v="No"/>
    <s v="No"/>
    <s v="No"/>
    <s v="No"/>
    <m/>
    <m/>
    <m/>
    <m/>
    <m/>
    <m/>
    <m/>
    <s v="Carpet"/>
    <m/>
    <m/>
    <m/>
    <s v="Other"/>
    <m/>
    <s v="Zinc"/>
    <m/>
    <s v="Respondent/Participant"/>
    <m/>
    <s v="Respondent/Participant"/>
    <m/>
    <s v="Respondent/Participant"/>
    <m/>
    <s v="Yes"/>
    <m/>
    <s v="Proceed"/>
    <m/>
    <s v="Yes"/>
    <m/>
    <s v="Not at all"/>
    <s v="A lot"/>
    <s v="Somewhat"/>
    <m/>
    <m/>
    <m/>
    <s v="Checked"/>
    <s v="Checked"/>
    <s v="Checked"/>
    <s v="Checked"/>
    <s v="Checked"/>
    <s v="Checked"/>
    <s v="Unchecked"/>
    <s v="Unchecked"/>
    <s v="Unchecked"/>
    <s v="Unchecked"/>
    <s v="Unchecked"/>
    <s v="Unchecked"/>
    <s v="United States of America"/>
    <m/>
    <s v="Research Assistant please click here"/>
    <m/>
    <s v="Unverified"/>
  </r>
  <r>
    <n v="347"/>
    <m/>
    <m/>
    <d v="2022-07-05T00:00:00"/>
    <d v="1899-12-30T11:01:00"/>
    <s v="zola"/>
    <s v="English"/>
    <s v="No"/>
    <m/>
    <m/>
    <m/>
    <s v="Black"/>
    <m/>
    <m/>
    <m/>
    <s v="Yes"/>
    <m/>
    <m/>
    <m/>
    <m/>
    <m/>
    <s v="Single"/>
    <m/>
    <m/>
    <m/>
    <x v="3"/>
    <x v="0"/>
    <x v="2"/>
    <x v="0"/>
    <s v="Under R1000"/>
    <m/>
    <s v="Never"/>
    <m/>
    <m/>
    <m/>
    <s v="Never"/>
    <m/>
    <m/>
    <m/>
    <s v="No"/>
    <m/>
    <s v="Yes, less than 6 months ago"/>
    <m/>
    <s v="No"/>
    <m/>
    <s v="No"/>
    <m/>
    <s v="Unchecked"/>
    <s v="Unchecked"/>
    <s v="Unchecked"/>
    <s v="Unchecked"/>
    <s v="Unchecked"/>
    <s v="Unchecked"/>
    <s v="Unchecked"/>
    <s v="Unchecked"/>
    <s v="Checked"/>
    <s v="Unchecked"/>
    <s v="Unchecked"/>
    <s v="Unchecked"/>
    <s v="Unchecked"/>
    <s v="Unchecked"/>
    <s v="Unchecked"/>
    <s v="Unchecked"/>
    <s v="Unchecked"/>
    <s v="Unchecked"/>
    <s v="Being exposed to dust."/>
    <m/>
    <s v="Unchecked"/>
    <s v="Checked"/>
    <s v="Unchecked"/>
    <s v="Checked"/>
    <s v="Unchecked"/>
    <s v="Unchecked"/>
    <s v="Unchecked"/>
    <s v="Unchecked"/>
    <s v="Unchecked"/>
    <s v="Unchecked"/>
    <s v="Unchecked"/>
    <s v="Unchecked"/>
    <s v="Unchecked"/>
    <s v="Unchecked"/>
    <m/>
    <m/>
    <s v="Unchecked"/>
    <s v="Unchecked"/>
    <s v="Unchecked"/>
    <s v="Checked"/>
    <s v="Un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0"/>
    <m/>
    <m/>
    <m/>
    <m/>
    <m/>
    <m/>
    <m/>
    <m/>
    <m/>
    <m/>
    <m/>
    <m/>
    <m/>
    <m/>
    <m/>
    <m/>
    <m/>
    <m/>
    <m/>
    <m/>
    <m/>
    <m/>
    <m/>
    <m/>
    <m/>
    <m/>
    <m/>
    <m/>
    <m/>
    <m/>
    <s v="There are NO children between the age of 6 and 13 living in this HH"/>
    <s v="Completed secondary"/>
    <m/>
    <m/>
    <m/>
    <s v="No education/did not attend primary school"/>
    <m/>
    <m/>
    <m/>
    <m/>
    <m/>
    <m/>
    <m/>
    <m/>
    <m/>
    <s v="No"/>
    <m/>
    <m/>
    <m/>
    <s v="Public/communal tap"/>
    <m/>
    <m/>
    <m/>
    <s v="Elsewhere/outside yard"/>
    <m/>
    <n v="2"/>
    <m/>
    <s v="Flush to pit latrine"/>
    <m/>
    <s v="Other"/>
    <m/>
    <s v="Illegal electricity connections "/>
    <m/>
    <s v="In the house"/>
    <m/>
    <m/>
    <m/>
    <s v="No"/>
    <m/>
    <s v="No"/>
    <m/>
    <s v="No"/>
    <s v="No"/>
    <s v="No"/>
    <s v="No"/>
    <s v="No"/>
    <s v="No"/>
    <s v="No"/>
    <s v="Yes"/>
    <s v="No"/>
    <m/>
    <m/>
    <m/>
    <m/>
    <m/>
    <m/>
    <m/>
    <m/>
    <m/>
    <s v="No"/>
    <s v="Yes"/>
    <s v="No"/>
    <s v="No"/>
    <s v="No"/>
    <s v="No"/>
    <s v="No"/>
    <m/>
    <m/>
    <m/>
    <m/>
    <m/>
    <m/>
    <m/>
    <s v="Carpet"/>
    <m/>
    <m/>
    <m/>
    <s v="Corrugated metal"/>
    <m/>
    <m/>
    <m/>
    <s v="Respondent/Participant"/>
    <m/>
    <s v="Respondent/Participant"/>
    <m/>
    <s v="Respondent/Participant"/>
    <m/>
    <s v="Yes"/>
    <m/>
    <s v="Proceed"/>
    <m/>
    <s v="Yes"/>
    <m/>
    <s v="A lot"/>
    <s v="A lot"/>
    <s v="Somewhat"/>
    <m/>
    <m/>
    <m/>
    <s v="Checked"/>
    <s v="Checked"/>
    <s v="Checked"/>
    <s v="Checked"/>
    <s v="Checked"/>
    <s v="Unchecked"/>
    <s v="Unchecked"/>
    <s v="Unchecked"/>
    <s v="Unchecked"/>
    <s v="Unchecked"/>
    <s v="Unchecked"/>
    <s v="Unchecked"/>
    <s v="France"/>
    <m/>
    <s v="Research Assistant please click here"/>
    <m/>
    <s v="Unverified"/>
  </r>
  <r>
    <n v="348"/>
    <m/>
    <m/>
    <d v="2022-07-01T00:00:00"/>
    <d v="1899-12-30T13:45:00"/>
    <s v="nosiphiwo"/>
    <s v="isiXhosa"/>
    <m/>
    <s v="Hayi"/>
    <m/>
    <m/>
    <m/>
    <m/>
    <s v="Mnyama"/>
    <m/>
    <m/>
    <m/>
    <m/>
    <s v="Ewe"/>
    <m/>
    <m/>
    <m/>
    <s v="Awutshatanga"/>
    <m/>
    <m/>
    <x v="0"/>
    <x v="2"/>
    <x v="0"/>
    <x v="1"/>
    <m/>
    <s v="Ngaphantsi kwe-R1000"/>
    <m/>
    <s v="Zange"/>
    <m/>
    <m/>
    <m/>
    <s v="Ewe, ngaphezu kweminyaka emi-2 eyadlulayo"/>
    <s v="Other"/>
    <s v="Nkqubela TB Hospital "/>
    <m/>
    <s v="Ewe"/>
    <m/>
    <s v="Ewe, ngaphezu konyaka odlulileyo"/>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Checked"/>
    <s v="Unchecked"/>
    <s v="Unchecked"/>
    <s v="Unchecked"/>
    <s v="Un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25"/>
    <s v="Male/ Indoda"/>
    <n v="18"/>
    <s v="Female/ Ibhinqa"/>
    <n v="21"/>
    <m/>
    <m/>
    <m/>
    <m/>
    <m/>
    <m/>
    <m/>
    <m/>
    <m/>
    <m/>
    <m/>
    <m/>
    <m/>
    <m/>
    <m/>
    <m/>
    <m/>
    <m/>
    <m/>
    <m/>
    <m/>
    <m/>
    <m/>
    <m/>
    <s v="There are NO children between the age of 6 and 13 living in this HH"/>
    <m/>
    <s v="Amabanga aphantsi"/>
    <m/>
    <s v="Ibanga lesithandathu"/>
    <m/>
    <s v="Amabanga aphezulu"/>
    <m/>
    <m/>
    <m/>
    <m/>
    <m/>
    <m/>
    <m/>
    <m/>
    <m/>
    <s v="Hayi"/>
    <m/>
    <m/>
    <m/>
    <s v="Ifakwe ngombhobho kwindawo yokuhlala/indlu"/>
    <m/>
    <m/>
    <m/>
    <m/>
    <m/>
    <n v="2"/>
    <m/>
    <s v="Gungxulela kumbhobho wogutyulo"/>
    <m/>
    <s v="Umbane ovela kwii-mains"/>
    <m/>
    <m/>
    <m/>
    <s v="Endlini"/>
    <m/>
    <m/>
    <m/>
    <s v="Hayi"/>
    <m/>
    <s v="Ewe"/>
    <m/>
    <m/>
    <m/>
    <m/>
    <m/>
    <m/>
    <m/>
    <m/>
    <m/>
    <s v="Ewe"/>
    <s v="Ewe"/>
    <s v="Hayi"/>
    <s v="Hayi"/>
    <s v="Ewe"/>
    <s v="Hayi"/>
    <s v="Ewe"/>
    <s v="Ewe"/>
    <s v="Hayi"/>
    <m/>
    <m/>
    <m/>
    <m/>
    <m/>
    <m/>
    <m/>
    <s v="Hayi"/>
    <s v="Hayi"/>
    <s v="Hayi"/>
    <s v="Hayi"/>
    <s v="Hayi"/>
    <s v="Hayi"/>
    <s v="Hayi"/>
    <m/>
    <s v="Iithayile zeCeramic"/>
    <m/>
    <m/>
    <m/>
    <s v="Okunye"/>
    <m/>
    <s v="Iithayile"/>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50"/>
    <m/>
    <m/>
    <d v="2022-07-01T00:00:00"/>
    <d v="1899-12-30T13:51:00"/>
    <s v="asemahle"/>
    <s v="English"/>
    <s v="No"/>
    <m/>
    <m/>
    <m/>
    <s v="Black"/>
    <m/>
    <m/>
    <m/>
    <s v="Yes"/>
    <m/>
    <m/>
    <m/>
    <m/>
    <m/>
    <s v="Single"/>
    <m/>
    <m/>
    <m/>
    <x v="3"/>
    <x v="0"/>
    <x v="4"/>
    <x v="0"/>
    <s v="R1000 - R2500"/>
    <m/>
    <s v="Never"/>
    <m/>
    <m/>
    <m/>
    <s v="Yes, more than 2 years ago"/>
    <m/>
    <s v="ec Philani NU 1 Clinic"/>
    <m/>
    <s v="No"/>
    <m/>
    <s v="Yes, less than 6 months ago"/>
    <m/>
    <s v="Yes"/>
    <m/>
    <s v="Yes"/>
    <m/>
    <s v="Unchecked"/>
    <s v="Unchecked"/>
    <s v="Unchecked"/>
    <s v="Unchecked"/>
    <s v="Unchecked"/>
    <s v="Checked"/>
    <s v="Unchecked"/>
    <s v="Unchecked"/>
    <s v="Checked"/>
    <s v="Unchecked"/>
    <s v="Unchecked"/>
    <s v="Unchecked"/>
    <s v="Unchecked"/>
    <s v="Unchecked"/>
    <s v="Unchecked"/>
    <s v="Unchecked"/>
    <s v="Unchecked"/>
    <s v="Unchecked"/>
    <s v="Dust"/>
    <m/>
    <s v="Unchecked"/>
    <s v="Unchecked"/>
    <s v="Un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25"/>
    <s v="Female/ Ibhinqa"/>
    <n v="11"/>
    <s v="Female/ Ibhinqa"/>
    <n v="7"/>
    <s v="Female/ Ibhinqa"/>
    <n v="2"/>
    <m/>
    <m/>
    <m/>
    <m/>
    <m/>
    <m/>
    <m/>
    <m/>
    <m/>
    <m/>
    <m/>
    <m/>
    <m/>
    <m/>
    <m/>
    <m/>
    <m/>
    <m/>
    <m/>
    <m/>
    <m/>
    <m/>
    <s v="There are children between the age of 6 and 13 living in this HH"/>
    <s v="Completed secondary"/>
    <m/>
    <m/>
    <m/>
    <s v="Completed primary"/>
    <m/>
    <m/>
    <m/>
    <s v="Yes"/>
    <m/>
    <m/>
    <m/>
    <m/>
    <m/>
    <s v="No"/>
    <m/>
    <m/>
    <m/>
    <s v="Piped into dwelling/house"/>
    <m/>
    <m/>
    <m/>
    <m/>
    <m/>
    <n v="2"/>
    <m/>
    <s v="Flush to piped sewer system"/>
    <m/>
    <s v="Electricity from mains"/>
    <m/>
    <m/>
    <m/>
    <s v="In the house"/>
    <m/>
    <m/>
    <m/>
    <s v="No"/>
    <m/>
    <s v="No"/>
    <m/>
    <s v="Yes"/>
    <s v="Yes"/>
    <s v="No"/>
    <s v="No"/>
    <s v="Yes"/>
    <s v="No"/>
    <s v="No"/>
    <s v="Yes"/>
    <s v="No"/>
    <m/>
    <m/>
    <m/>
    <m/>
    <m/>
    <m/>
    <m/>
    <m/>
    <m/>
    <s v="No"/>
    <s v="Yes"/>
    <s v="No"/>
    <s v="No"/>
    <s v="No"/>
    <s v="No"/>
    <s v="No"/>
    <m/>
    <m/>
    <m/>
    <m/>
    <m/>
    <m/>
    <m/>
    <s v="Carpet"/>
    <m/>
    <m/>
    <m/>
    <s v="Tiles"/>
    <m/>
    <m/>
    <m/>
    <s v="Respondent/Participant"/>
    <m/>
    <s v="Respondent/Participant"/>
    <m/>
    <s v="Respondent/Participant"/>
    <m/>
    <s v="Yes"/>
    <m/>
    <s v="Proceed"/>
    <m/>
    <s v="Yes"/>
    <m/>
    <s v="Not at all"/>
    <s v="A lot"/>
    <s v="A lot"/>
    <m/>
    <m/>
    <m/>
    <s v="Checked"/>
    <s v="Checked"/>
    <s v="Checked"/>
    <s v="Checked"/>
    <s v="Unchecked"/>
    <s v="Unchecked"/>
    <s v="Unchecked"/>
    <s v="Unchecked"/>
    <s v="Unchecked"/>
    <s v="Unchecked"/>
    <s v="Unchecked"/>
    <s v="Unchecked"/>
    <s v="United States of Amer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54"/>
    <m/>
    <m/>
    <d v="2022-07-01T00:00:00"/>
    <d v="1899-12-30T14:07:00"/>
    <s v="likhona"/>
    <s v="English"/>
    <s v="No"/>
    <m/>
    <m/>
    <m/>
    <s v="Black"/>
    <m/>
    <m/>
    <m/>
    <s v="Yes"/>
    <m/>
    <m/>
    <m/>
    <m/>
    <m/>
    <s v="Single"/>
    <m/>
    <m/>
    <m/>
    <x v="1"/>
    <x v="0"/>
    <x v="2"/>
    <x v="0"/>
    <s v="R1000 - R2500"/>
    <m/>
    <s v="Never"/>
    <m/>
    <m/>
    <m/>
    <s v="Never"/>
    <m/>
    <m/>
    <m/>
    <s v="Yes"/>
    <m/>
    <s v="Yes, less than 6 months ago"/>
    <m/>
    <s v="No"/>
    <m/>
    <s v="No"/>
    <m/>
    <s v="Unchecked"/>
    <s v="Checked"/>
    <s v="Unchecked"/>
    <s v="Unchecked"/>
    <s v="Unchecked"/>
    <s v="Checked"/>
    <s v="Unchecked"/>
    <s v="Unchecked"/>
    <s v="Checked"/>
    <s v="Unchecked"/>
    <s v="Unchecked"/>
    <s v="Unchecked"/>
    <s v="Unchecked"/>
    <s v="Unchecked"/>
    <s v="Unchecked"/>
    <s v="Unchecked"/>
    <s v="Unchecked"/>
    <s v="Unchecked"/>
    <s v="Dust"/>
    <m/>
    <s v="Unchecked"/>
    <s v="Unchecked"/>
    <s v="Unchecked"/>
    <s v="Checked"/>
    <s v="Unchecked"/>
    <s v="Unchecked"/>
    <s v="Unchecked"/>
    <s v="Unchecked"/>
    <s v="Unchecked"/>
    <s v="Unchecked"/>
    <s v="Unchecked"/>
    <s v="Unchecked"/>
    <s v="Unchecked"/>
    <s v="Unchecked"/>
    <m/>
    <m/>
    <s v="Unchecked"/>
    <s v="Checked"/>
    <s v="Checked"/>
    <s v="Checked"/>
    <s v="Unchecked"/>
    <s v="Unchecked"/>
    <s v="Checked"/>
    <s v="Unchecked"/>
    <s v="Unchecked"/>
    <s v="Unchecked"/>
    <s v="Checked"/>
    <s v="Unchecked"/>
    <s v="Unchecked"/>
    <s v="Unchecked"/>
    <s v="Unchecked"/>
    <s v="Unchecked"/>
    <s v="Unchecked"/>
    <s v="Unchecked"/>
    <s v="Unchecked"/>
    <s v="Unchecked"/>
    <s v="Unchecked"/>
    <s v="Unchecked"/>
    <s v="Unusual sores"/>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Tertiary or post-secondary certification"/>
    <m/>
    <m/>
    <m/>
    <s v="No education/did not attend primary school"/>
    <m/>
    <m/>
    <m/>
    <m/>
    <m/>
    <m/>
    <m/>
    <m/>
    <m/>
    <s v="No"/>
    <m/>
    <m/>
    <m/>
    <s v="Public/communal tap"/>
    <m/>
    <m/>
    <m/>
    <s v="Elsewhere/outside yard"/>
    <m/>
    <n v="1"/>
    <m/>
    <s v="Flush to piped sewer system"/>
    <m/>
    <s v="Other"/>
    <m/>
    <s v="Illegal connections "/>
    <m/>
    <s v="In the house"/>
    <m/>
    <m/>
    <m/>
    <s v="No"/>
    <m/>
    <s v="No"/>
    <m/>
    <s v="No"/>
    <s v="No"/>
    <s v="No"/>
    <s v="Yes"/>
    <s v="Yes"/>
    <s v="No"/>
    <s v="No"/>
    <s v="Yes"/>
    <s v="No"/>
    <m/>
    <m/>
    <m/>
    <m/>
    <m/>
    <m/>
    <m/>
    <m/>
    <m/>
    <s v="No"/>
    <s v="Yes"/>
    <s v="No"/>
    <s v="No"/>
    <s v="No"/>
    <s v="No"/>
    <s v="No"/>
    <m/>
    <m/>
    <m/>
    <m/>
    <m/>
    <m/>
    <m/>
    <s v="Carpet"/>
    <m/>
    <m/>
    <m/>
    <s v="Corrugated metal"/>
    <m/>
    <m/>
    <m/>
    <s v="Respondent/Participant"/>
    <m/>
    <s v="Respondent/Participant"/>
    <m/>
    <s v="Respondent/Participant"/>
    <m/>
    <s v="Yes"/>
    <m/>
    <s v="Proceed"/>
    <m/>
    <s v="Yes"/>
    <m/>
    <s v="Not at all"/>
    <s v="Not at all"/>
    <s v="A lot"/>
    <m/>
    <m/>
    <m/>
    <s v="Checked"/>
    <s v="Checked"/>
    <s v="Checked"/>
    <s v="Checked"/>
    <s v="Checked"/>
    <s v="Unchecked"/>
    <s v="Unchecked"/>
    <s v="Unchecked"/>
    <s v="Unchecked"/>
    <s v="Unchecked"/>
    <s v="Unchecked"/>
    <s v="Unchecked"/>
    <s v="United States of Amer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57"/>
    <m/>
    <m/>
    <d v="2022-07-01T00:00:00"/>
    <d v="1899-12-30T14:15:00"/>
    <s v="siyanda"/>
    <s v="English"/>
    <s v="No"/>
    <m/>
    <m/>
    <m/>
    <s v="Black"/>
    <m/>
    <m/>
    <m/>
    <s v="Yes"/>
    <m/>
    <m/>
    <m/>
    <m/>
    <m/>
    <s v="Divorced"/>
    <m/>
    <m/>
    <m/>
    <x v="3"/>
    <x v="0"/>
    <x v="1"/>
    <x v="0"/>
    <s v="R2501 - R5000"/>
    <m/>
    <s v="Never"/>
    <m/>
    <m/>
    <m/>
    <s v="Never"/>
    <m/>
    <m/>
    <m/>
    <s v="I don't know"/>
    <m/>
    <s v="Yes, more than a year ago"/>
    <m/>
    <s v="No"/>
    <m/>
    <s v="No"/>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18"/>
    <s v="Female/ Ibhinqa"/>
    <n v="17"/>
    <s v="Male/ Indoda"/>
    <n v="21"/>
    <m/>
    <m/>
    <m/>
    <m/>
    <m/>
    <m/>
    <m/>
    <m/>
    <m/>
    <m/>
    <m/>
    <m/>
    <m/>
    <m/>
    <m/>
    <m/>
    <m/>
    <m/>
    <m/>
    <m/>
    <m/>
    <m/>
    <m/>
    <m/>
    <s v="There are NO children between the age of 6 and 13 living in this HH"/>
    <s v="Completed secondary"/>
    <m/>
    <m/>
    <m/>
    <s v="Some secondary"/>
    <m/>
    <m/>
    <m/>
    <m/>
    <m/>
    <m/>
    <m/>
    <m/>
    <m/>
    <s v="No"/>
    <m/>
    <m/>
    <m/>
    <s v="Piped into dwelling/house"/>
    <m/>
    <m/>
    <m/>
    <m/>
    <m/>
    <n v="8"/>
    <m/>
    <s v="Flush to piped sewer system"/>
    <m/>
    <s v="Electricity from mains"/>
    <m/>
    <m/>
    <m/>
    <s v="In the house"/>
    <m/>
    <m/>
    <m/>
    <s v="No"/>
    <m/>
    <s v="No"/>
    <m/>
    <s v="Yes"/>
    <s v="Yes"/>
    <s v="No"/>
    <s v="Yes"/>
    <s v="Yes"/>
    <s v="No"/>
    <s v="Yes"/>
    <s v="Yes"/>
    <s v="Yes"/>
    <m/>
    <m/>
    <m/>
    <m/>
    <m/>
    <m/>
    <m/>
    <m/>
    <m/>
    <s v="Yes"/>
    <s v="Yes"/>
    <s v="Yes"/>
    <s v="No"/>
    <s v="No"/>
    <s v="No"/>
    <s v="No"/>
    <m/>
    <m/>
    <m/>
    <m/>
    <m/>
    <m/>
    <m/>
    <s v="Cement"/>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63"/>
    <m/>
    <m/>
    <d v="2022-07-01T00:00:00"/>
    <d v="1899-12-30T14:38:00"/>
    <s v="asemahle"/>
    <s v="English"/>
    <s v="No"/>
    <m/>
    <m/>
    <m/>
    <s v="Black"/>
    <m/>
    <m/>
    <m/>
    <s v="Yes"/>
    <m/>
    <m/>
    <m/>
    <m/>
    <m/>
    <s v="Steady partner"/>
    <m/>
    <s v="No"/>
    <m/>
    <x v="3"/>
    <x v="0"/>
    <x v="2"/>
    <x v="0"/>
    <s v="Under R1000"/>
    <m/>
    <s v="Never"/>
    <m/>
    <m/>
    <m/>
    <s v="Never"/>
    <m/>
    <m/>
    <m/>
    <s v="No"/>
    <m/>
    <s v="Never"/>
    <m/>
    <s v="No"/>
    <m/>
    <s v="No"/>
    <m/>
    <s v="Unchecked"/>
    <s v="Checked"/>
    <s v="Unchecked"/>
    <s v="Unchecked"/>
    <s v="Checked"/>
    <s v="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Checked"/>
    <s v="Unchecked"/>
    <s v="Unchecked"/>
    <s v="Unchecked"/>
    <s v="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Some secondary"/>
    <m/>
    <m/>
    <m/>
    <m/>
    <m/>
    <m/>
    <m/>
    <m/>
    <m/>
    <s v="No"/>
    <m/>
    <m/>
    <m/>
    <s v="Piped into dwelling/house"/>
    <m/>
    <m/>
    <m/>
    <m/>
    <m/>
    <n v="2"/>
    <m/>
    <s v="Flush to piped sewer system"/>
    <m/>
    <s v="Electricity from mains"/>
    <m/>
    <m/>
    <m/>
    <s v="In the house"/>
    <m/>
    <m/>
    <m/>
    <s v="No"/>
    <m/>
    <s v="No"/>
    <m/>
    <s v="Yes"/>
    <s v="Yes"/>
    <s v="No"/>
    <s v="No"/>
    <s v="Yes"/>
    <s v="No"/>
    <s v="No"/>
    <s v="No"/>
    <s v="No"/>
    <m/>
    <m/>
    <m/>
    <m/>
    <m/>
    <m/>
    <m/>
    <m/>
    <m/>
    <s v="Yes"/>
    <s v="Yes"/>
    <s v="No"/>
    <s v="No"/>
    <s v="No"/>
    <s v="No"/>
    <s v="No"/>
    <m/>
    <m/>
    <m/>
    <m/>
    <m/>
    <m/>
    <m/>
    <s v="Cement"/>
    <m/>
    <m/>
    <m/>
    <s v="Corrugated metal"/>
    <m/>
    <m/>
    <m/>
    <s v="Respondent/Participant"/>
    <m/>
    <s v="Respondent/Participant"/>
    <m/>
    <s v="Respondent/Participant"/>
    <m/>
    <s v="Yes"/>
    <m/>
    <s v="Proceed"/>
    <m/>
    <s v="Yes"/>
    <m/>
    <s v="A lot"/>
    <s v="A lot"/>
    <s v="A lot"/>
    <m/>
    <m/>
    <m/>
    <s v="Checked"/>
    <s v="Checked"/>
    <s v="Checked"/>
    <s v="Unchecked"/>
    <s v="Unchecked"/>
    <s v="Unchecked"/>
    <s v="Unchecked"/>
    <s v="Unchecked"/>
    <s v="Unchecked"/>
    <s v="Unchecked"/>
    <s v="Unchecked"/>
    <s v="Unchecked"/>
    <s v="United States of Amer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65"/>
    <m/>
    <m/>
    <d v="2022-07-01T00:00:00"/>
    <d v="1899-12-30T14:49:00"/>
    <s v="nomvuyo"/>
    <s v="English"/>
    <s v="No"/>
    <m/>
    <m/>
    <m/>
    <s v="Black"/>
    <m/>
    <m/>
    <m/>
    <s v="Yes"/>
    <m/>
    <m/>
    <m/>
    <m/>
    <m/>
    <s v="Single"/>
    <m/>
    <m/>
    <m/>
    <x v="2"/>
    <x v="0"/>
    <x v="2"/>
    <x v="0"/>
    <s v="Under R1000"/>
    <m/>
    <s v="Never"/>
    <m/>
    <m/>
    <m/>
    <s v="Never"/>
    <m/>
    <m/>
    <m/>
    <s v="I don't know"/>
    <m/>
    <s v="Yes, less than 6 months ago"/>
    <m/>
    <s v="No"/>
    <m/>
    <s v="Yes"/>
    <m/>
    <s v="Unchecked"/>
    <s v="Checked"/>
    <s v="Unchecked"/>
    <s v="Checked"/>
    <s v="Checked"/>
    <s v="Checked"/>
    <s v="Unchecked"/>
    <s v="Un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29"/>
    <m/>
    <m/>
    <m/>
    <m/>
    <m/>
    <m/>
    <m/>
    <m/>
    <m/>
    <m/>
    <m/>
    <m/>
    <m/>
    <m/>
    <m/>
    <m/>
    <m/>
    <m/>
    <m/>
    <m/>
    <m/>
    <m/>
    <m/>
    <m/>
    <m/>
    <m/>
    <m/>
    <m/>
    <s v="There are NO children between the age of 6 and 13 living in this HH"/>
    <s v="Some secondary"/>
    <m/>
    <m/>
    <m/>
    <s v="Some secondary"/>
    <m/>
    <m/>
    <m/>
    <m/>
    <m/>
    <m/>
    <m/>
    <m/>
    <m/>
    <s v="No"/>
    <m/>
    <m/>
    <m/>
    <s v="Public/communal tap"/>
    <m/>
    <m/>
    <m/>
    <s v="Elsewhere/outside yard"/>
    <m/>
    <n v="5"/>
    <m/>
    <s v="Flush to somewhere else"/>
    <m/>
    <s v="Electricity from other source"/>
    <m/>
    <m/>
    <m/>
    <s v="In the house"/>
    <m/>
    <m/>
    <m/>
    <s v="Yes"/>
    <m/>
    <s v="No"/>
    <m/>
    <s v="Yes"/>
    <s v="No"/>
    <s v="No"/>
    <s v="No"/>
    <s v="Yes"/>
    <s v="No"/>
    <s v="Yes"/>
    <s v="Yes"/>
    <s v="No"/>
    <m/>
    <m/>
    <m/>
    <m/>
    <m/>
    <m/>
    <m/>
    <m/>
    <m/>
    <s v="No"/>
    <s v="Yes"/>
    <s v="No"/>
    <s v="No"/>
    <s v="No"/>
    <s v="No"/>
    <s v="No"/>
    <m/>
    <m/>
    <m/>
    <m/>
    <m/>
    <m/>
    <m/>
    <s v="Carpet"/>
    <m/>
    <m/>
    <m/>
    <s v="Corrugated metal"/>
    <m/>
    <m/>
    <m/>
    <s v="Respondent/Participant"/>
    <m/>
    <s v="Respondent/Participant"/>
    <m/>
    <s v="Respondent/Participant"/>
    <m/>
    <s v="Yes"/>
    <m/>
    <s v="Proceed"/>
    <m/>
    <s v="Yes"/>
    <m/>
    <s v="A lot"/>
    <s v="A lot"/>
    <s v="A lot"/>
    <m/>
    <m/>
    <m/>
    <s v="Checked"/>
    <s v="Checked"/>
    <s v="Checked"/>
    <s v="Unchecked"/>
    <s v="Unchecked"/>
    <s v="Unchecked"/>
    <s v="Unchecked"/>
    <s v="Unchecked"/>
    <s v="Unchecked"/>
    <s v="Unchecked"/>
    <s v="Unchecked"/>
    <s v="Unchecked"/>
    <s v="France"/>
    <m/>
    <s v="Research Assistant please click here"/>
    <m/>
    <s v="Unverified"/>
  </r>
  <r>
    <n v="366"/>
    <m/>
    <m/>
    <d v="2022-07-05T00:00:00"/>
    <d v="1899-12-30T11:06:00"/>
    <s v="vuyelwa"/>
    <s v="English"/>
    <s v="No"/>
    <m/>
    <m/>
    <m/>
    <s v="Black"/>
    <m/>
    <m/>
    <m/>
    <s v="No"/>
    <s v="Zimbabwe"/>
    <m/>
    <m/>
    <m/>
    <m/>
    <s v="Steady partner"/>
    <m/>
    <s v="No"/>
    <m/>
    <x v="2"/>
    <x v="0"/>
    <x v="2"/>
    <x v="0"/>
    <s v="R1000 - R2500"/>
    <m/>
    <s v="Never"/>
    <m/>
    <m/>
    <m/>
    <s v="Never"/>
    <m/>
    <m/>
    <m/>
    <s v="No"/>
    <m/>
    <s v="Yes, less than 6 months ago"/>
    <m/>
    <s v="No"/>
    <m/>
    <s v="No"/>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23"/>
    <s v="Male/ Indoda"/>
    <n v="21"/>
    <s v="Male/ Indoda"/>
    <n v="4"/>
    <m/>
    <m/>
    <m/>
    <m/>
    <m/>
    <m/>
    <m/>
    <m/>
    <m/>
    <m/>
    <m/>
    <m/>
    <m/>
    <m/>
    <m/>
    <m/>
    <m/>
    <m/>
    <m/>
    <m/>
    <m/>
    <m/>
    <m/>
    <m/>
    <s v="There are NO children between the age of 6 and 13 living in this HH"/>
    <s v="Some secondary"/>
    <m/>
    <m/>
    <m/>
    <s v="Some secondary"/>
    <m/>
    <m/>
    <m/>
    <m/>
    <m/>
    <m/>
    <m/>
    <m/>
    <m/>
    <s v="No"/>
    <m/>
    <m/>
    <m/>
    <s v="Piped into dwelling/house"/>
    <m/>
    <m/>
    <m/>
    <m/>
    <m/>
    <n v="2"/>
    <m/>
    <s v="Flush to piped sewer system"/>
    <m/>
    <s v="Electricity from mains"/>
    <m/>
    <m/>
    <m/>
    <s v="In the house"/>
    <m/>
    <m/>
    <m/>
    <s v="Yes"/>
    <m/>
    <s v="No"/>
    <m/>
    <s v="Yes"/>
    <s v="Yes"/>
    <s v="No"/>
    <s v="No"/>
    <s v="Yes"/>
    <s v="No"/>
    <s v="No"/>
    <s v="Yes"/>
    <s v="Yes"/>
    <m/>
    <m/>
    <m/>
    <m/>
    <m/>
    <m/>
    <m/>
    <m/>
    <m/>
    <s v="Yes"/>
    <s v="Yes"/>
    <s v="No"/>
    <s v="Yes"/>
    <s v="No"/>
    <s v="Yes"/>
    <s v="No"/>
    <m/>
    <m/>
    <m/>
    <m/>
    <m/>
    <m/>
    <m/>
    <s v="Cement"/>
    <m/>
    <m/>
    <m/>
    <s v="Asbestos"/>
    <m/>
    <m/>
    <m/>
    <s v="Spouse/partner"/>
    <m/>
    <s v="Spouse/partner"/>
    <m/>
    <s v="Spouse/partner"/>
    <m/>
    <s v="Yes"/>
    <m/>
    <s v="Proceed"/>
    <m/>
    <s v="Yes"/>
    <m/>
    <s v="Somewhat"/>
    <s v="A lot"/>
    <s v="A lot"/>
    <m/>
    <m/>
    <m/>
    <s v="Checked"/>
    <s v="Checked"/>
    <s v="Checked"/>
    <s v="Checked"/>
    <s v="Checked"/>
    <s v="Unchecked"/>
    <s v="Unchecked"/>
    <s v="Unchecked"/>
    <s v="Unchecked"/>
    <s v="Unchecked"/>
    <s v="Unchecked"/>
    <s v="Unchecked"/>
    <s v="United States of America"/>
    <m/>
    <s v="Research Assistant please click here"/>
    <m/>
    <s v="Unverified"/>
  </r>
  <r>
    <n v="367"/>
    <m/>
    <m/>
    <d v="2022-07-05T00:00:00"/>
    <d v="1899-12-30T12:39:00"/>
    <s v="vuyelwa"/>
    <s v="isiXhosa"/>
    <m/>
    <s v="Hayi"/>
    <m/>
    <m/>
    <m/>
    <m/>
    <s v="Mnyama"/>
    <m/>
    <m/>
    <m/>
    <m/>
    <s v="Ewe"/>
    <m/>
    <m/>
    <m/>
    <s v="Uqhawulo mtshato"/>
    <m/>
    <m/>
    <x v="0"/>
    <x v="3"/>
    <x v="0"/>
    <x v="1"/>
    <m/>
    <s v="Ngaphantsi kwe-R1000"/>
    <m/>
    <s v="Zange"/>
    <m/>
    <m/>
    <m/>
    <s v="Hayi"/>
    <m/>
    <m/>
    <m/>
    <s v="Hayi"/>
    <m/>
    <s v="Ewe, ngaphantsi kweenyanga ezi-6 ezidlulileyo"/>
    <m/>
    <s v="Ewe"/>
    <m/>
    <s v="Ewe"/>
    <s v="Unchecked"/>
    <s v="Unchecked"/>
    <s v="Unchecked"/>
    <s v="Unchecked"/>
    <s v="Unchecked"/>
    <s v="Unchecked"/>
    <s v="Unchecked"/>
    <s v="Unchecked"/>
    <s v="Unchecked"/>
    <s v="Unchecked"/>
    <s v="Checked"/>
    <s v="Unchecked"/>
    <s v="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52"/>
    <s v="Male/ Indoda"/>
    <n v="22"/>
    <m/>
    <m/>
    <m/>
    <m/>
    <m/>
    <m/>
    <m/>
    <m/>
    <m/>
    <m/>
    <m/>
    <m/>
    <m/>
    <m/>
    <m/>
    <m/>
    <m/>
    <m/>
    <m/>
    <m/>
    <m/>
    <m/>
    <m/>
    <m/>
    <m/>
    <m/>
    <s v="There are NO children between the age of 6 and 13 living in this HH"/>
    <m/>
    <s v="Amabanga aphezulu"/>
    <m/>
    <m/>
    <m/>
    <s v="Imfundo enomsila"/>
    <m/>
    <m/>
    <m/>
    <m/>
    <m/>
    <m/>
    <m/>
    <m/>
    <m/>
    <s v="Hayi"/>
    <m/>
    <m/>
    <m/>
    <s v="Umbhobho ukuya eyadini/iploti"/>
    <m/>
    <m/>
    <m/>
    <m/>
    <m/>
    <n v="1"/>
    <m/>
    <s v="Gungxulela kumbhobho wogutyulo"/>
    <m/>
    <s v="Umbane ovela kwii-mains"/>
    <m/>
    <m/>
    <m/>
    <s v="Endlini"/>
    <m/>
    <m/>
    <m/>
    <s v="Hayi"/>
    <m/>
    <s v="Ewe"/>
    <m/>
    <m/>
    <m/>
    <m/>
    <m/>
    <m/>
    <m/>
    <m/>
    <m/>
    <s v="Ewe"/>
    <s v="Ewe"/>
    <s v="Hayi"/>
    <s v="Hayi"/>
    <s v="Ewe"/>
    <s v="Hayi"/>
    <s v="Ewe"/>
    <s v="Ewe"/>
    <s v="Hayi"/>
    <m/>
    <m/>
    <m/>
    <m/>
    <m/>
    <m/>
    <m/>
    <s v="Ewe"/>
    <s v="Ewe"/>
    <s v="Hayi"/>
    <s v="Hayi"/>
    <s v="Hayi"/>
    <s v="Hayi"/>
    <s v="Hayi"/>
    <m/>
    <s v="Iithayile zeCeramic"/>
    <m/>
    <m/>
    <m/>
    <s v="Asbestos"/>
    <m/>
    <m/>
    <m/>
    <s v="uMphenduli / uMthathi-nxaxheba"/>
    <m/>
    <s v="uMphenduli / uMthathi-nxaxheba"/>
    <m/>
    <s v="uMphenduli / uMthathi-nxaxheba"/>
    <m/>
    <s v="Ewe"/>
    <m/>
    <s v="Qhubeka"/>
    <m/>
    <s v="Ewe"/>
    <m/>
    <m/>
    <m/>
    <s v="Kakhulu"/>
    <s v="Ngandlel' ithile"/>
    <s v="Kakhulu"/>
    <s v="Unchecked"/>
    <s v="Unchecked"/>
    <s v="Unchecked"/>
    <s v="Unchecked"/>
    <s v="Unchecked"/>
    <s v="Unchecked"/>
    <s v="Checked"/>
    <s v="Checked"/>
    <s v="Checked"/>
    <s v="Checked"/>
    <s v="Checked"/>
    <s v="Unchecked"/>
    <m/>
    <s v="Jamaica"/>
    <m/>
    <s v="Mncedisi wophando nceda ucofe apha"/>
    <s v="Unverified"/>
  </r>
  <r>
    <n v="368"/>
    <m/>
    <m/>
    <d v="2022-07-01T00:00:00"/>
    <d v="1899-12-30T14:57:00"/>
    <s v="asemahle"/>
    <s v="English"/>
    <s v="No"/>
    <m/>
    <m/>
    <m/>
    <s v="Black"/>
    <m/>
    <m/>
    <m/>
    <s v="Yes"/>
    <m/>
    <m/>
    <m/>
    <m/>
    <m/>
    <s v="Single"/>
    <m/>
    <m/>
    <m/>
    <x v="2"/>
    <x v="0"/>
    <x v="2"/>
    <x v="0"/>
    <s v="Under R1000"/>
    <m/>
    <s v="Never"/>
    <m/>
    <m/>
    <m/>
    <s v="Never"/>
    <m/>
    <m/>
    <m/>
    <s v="No"/>
    <m/>
    <s v="Yes, in the last year, but more than 6 months ago"/>
    <m/>
    <s v="No"/>
    <m/>
    <s v="No"/>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26"/>
    <s v="Female/ Ibhinqa"/>
    <n v="15"/>
    <s v="Female/ Ibhinqa"/>
    <n v="22"/>
    <m/>
    <m/>
    <m/>
    <m/>
    <m/>
    <m/>
    <m/>
    <m/>
    <m/>
    <m/>
    <m/>
    <m/>
    <m/>
    <m/>
    <m/>
    <m/>
    <m/>
    <m/>
    <m/>
    <m/>
    <m/>
    <m/>
    <m/>
    <m/>
    <s v="There are NO children between the age of 6 and 13 living in this HH"/>
    <s v="Some secondary"/>
    <m/>
    <m/>
    <m/>
    <s v="Completed secondary"/>
    <m/>
    <m/>
    <m/>
    <m/>
    <m/>
    <m/>
    <m/>
    <m/>
    <m/>
    <s v="No"/>
    <m/>
    <m/>
    <m/>
    <s v="Piped into dwelling/house"/>
    <m/>
    <m/>
    <m/>
    <m/>
    <m/>
    <n v="1"/>
    <m/>
    <s v="Flush to piped sewer system"/>
    <m/>
    <s v="Electricity from mains"/>
    <m/>
    <m/>
    <m/>
    <s v="In the house"/>
    <m/>
    <m/>
    <m/>
    <s v="Yes"/>
    <m/>
    <s v="No"/>
    <m/>
    <s v="No"/>
    <s v="Yes"/>
    <s v="No"/>
    <s v="No"/>
    <s v="Yes"/>
    <s v="No"/>
    <s v="Yes"/>
    <s v="Yes"/>
    <s v="No"/>
    <m/>
    <m/>
    <m/>
    <m/>
    <m/>
    <m/>
    <m/>
    <m/>
    <m/>
    <s v="Yes"/>
    <s v="Yes"/>
    <s v="No"/>
    <s v="No"/>
    <s v="No"/>
    <s v="No"/>
    <s v="No"/>
    <m/>
    <m/>
    <m/>
    <m/>
    <m/>
    <m/>
    <m/>
    <s v="Ceramic tiles"/>
    <m/>
    <m/>
    <m/>
    <s v="Tiles"/>
    <m/>
    <m/>
    <m/>
    <s v="Respondent/Participant"/>
    <m/>
    <s v="Respondent/Participant"/>
    <m/>
    <s v="Respondent/Participant"/>
    <m/>
    <s v="Yes"/>
    <m/>
    <s v="Proceed"/>
    <m/>
    <s v="Yes"/>
    <m/>
    <s v="Not at all"/>
    <s v="A lot"/>
    <s v="Somewhat"/>
    <m/>
    <m/>
    <m/>
    <s v="Unchecked"/>
    <s v="Checked"/>
    <s v="Checked"/>
    <s v="Unchecked"/>
    <s v="Unchecked"/>
    <s v="Unchecked"/>
    <s v="Unchecked"/>
    <s v="Unchecked"/>
    <s v="Unchecked"/>
    <s v="Unchecked"/>
    <s v="Unchecked"/>
    <s v="Unchecked"/>
    <s v="United States of America"/>
    <m/>
    <s v="Research Assistant please click here"/>
    <m/>
    <s v="Unverified"/>
  </r>
  <r>
    <n v="369"/>
    <m/>
    <m/>
    <d v="2022-07-01T00:00:00"/>
    <d v="1899-12-30T15:09:00"/>
    <s v="vuyolwethu"/>
    <s v="isiXhosa"/>
    <m/>
    <s v="Hayi"/>
    <m/>
    <m/>
    <m/>
    <m/>
    <s v="Mnyama"/>
    <m/>
    <m/>
    <m/>
    <m/>
    <s v="Ewe"/>
    <m/>
    <m/>
    <m/>
    <s v="Awutshatanga"/>
    <m/>
    <m/>
    <x v="0"/>
    <x v="2"/>
    <x v="0"/>
    <x v="3"/>
    <m/>
    <s v="R1000 - R2500"/>
    <m/>
    <s v="Zange"/>
    <m/>
    <s v="Notyatyambo"/>
    <m/>
    <s v="Hayi"/>
    <m/>
    <m/>
    <m/>
    <s v="Andiyazi"/>
    <m/>
    <s v="Ewe, ngaphantsi kweenyanga ezi-6 ezidlulileyo"/>
    <m/>
    <s v="Ewe"/>
    <m/>
    <s v="Andiyaz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Unchecked"/>
    <s v="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15"/>
    <s v="Male/ Indoda"/>
    <n v="10"/>
    <s v="Female/ Ibhinqa"/>
    <n v="20"/>
    <m/>
    <m/>
    <m/>
    <m/>
    <m/>
    <m/>
    <m/>
    <m/>
    <m/>
    <m/>
    <m/>
    <m/>
    <m/>
    <m/>
    <m/>
    <m/>
    <m/>
    <m/>
    <m/>
    <m/>
    <m/>
    <m/>
    <m/>
    <m/>
    <s v="There are children between the age of 6 and 13 living in this HH"/>
    <m/>
    <s v="Amabanga aphantsi"/>
    <m/>
    <s v="ibanga lesixhenxe"/>
    <m/>
    <s v="Amabanga aphezulu"/>
    <m/>
    <m/>
    <m/>
    <s v="Ewe"/>
    <m/>
    <m/>
    <m/>
    <m/>
    <m/>
    <s v="Hayi"/>
    <m/>
    <m/>
    <m/>
    <s v="Impompo kawonke-wonke/yoluntu"/>
    <m/>
    <m/>
    <m/>
    <s v="Kwenye indawo/ngaphandle kweyadi"/>
    <m/>
    <n v="10"/>
    <m/>
    <s v="Gungxulela kumbhobho wogutyulo"/>
    <m/>
    <s v="Umbane ovela kwii-mains"/>
    <m/>
    <m/>
    <m/>
    <s v="Endlini"/>
    <m/>
    <m/>
    <m/>
    <s v="Hayi"/>
    <m/>
    <s v="Ewe"/>
    <m/>
    <m/>
    <m/>
    <m/>
    <m/>
    <m/>
    <m/>
    <m/>
    <m/>
    <s v="Ewe"/>
    <s v="Ewe"/>
    <s v="Hayi"/>
    <s v="Ewe"/>
    <s v="Ewe"/>
    <s v="Hayi"/>
    <s v="Ewe"/>
    <s v="Ewe"/>
    <s v="Ewe"/>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72"/>
    <m/>
    <m/>
    <d v="2022-07-06T00:00:00"/>
    <d v="1899-12-30T11:16:00"/>
    <s v="asemahle"/>
    <s v="English"/>
    <s v="No"/>
    <m/>
    <m/>
    <m/>
    <s v="Black"/>
    <m/>
    <m/>
    <m/>
    <s v="Yes"/>
    <m/>
    <m/>
    <m/>
    <m/>
    <m/>
    <s v="Single"/>
    <m/>
    <m/>
    <m/>
    <x v="1"/>
    <x v="0"/>
    <x v="3"/>
    <x v="0"/>
    <s v="R2501 - R5000"/>
    <m/>
    <s v="Yes, less than 2 years ago"/>
    <m/>
    <s v="ec NU 12 Clinic"/>
    <m/>
    <s v="Never"/>
    <m/>
    <m/>
    <m/>
    <s v="No"/>
    <m/>
    <s v="Yes, in the last year, but more than 6 months ago"/>
    <m/>
    <s v="Yes"/>
    <m/>
    <s v="I don't know"/>
    <m/>
    <s v="Unchecked"/>
    <s v="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Checked"/>
    <s v="Unchecked"/>
    <s v="Checked"/>
    <s v="Unchecked"/>
    <s v="Unchecked"/>
    <s v="Unchecked"/>
    <s v="Unchecked"/>
    <s v="Unchecked"/>
    <s v="Unchecked"/>
    <s v="Unchecked"/>
    <s v="Unchecked"/>
    <s v="Unchecked"/>
    <s v="Unchecked"/>
    <s v="Unchecked"/>
    <s v="Unchecked"/>
    <s v="Unchecked"/>
    <m/>
    <m/>
    <s v="Yes"/>
    <m/>
    <s v="Yes"/>
    <m/>
    <s v="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No"/>
    <m/>
    <s v="No"/>
    <m/>
    <n v="1"/>
    <s v="Female/ Ibhinqa"/>
    <n v="33"/>
    <m/>
    <m/>
    <m/>
    <m/>
    <m/>
    <m/>
    <m/>
    <m/>
    <m/>
    <m/>
    <m/>
    <m/>
    <m/>
    <m/>
    <m/>
    <m/>
    <m/>
    <m/>
    <m/>
    <m/>
    <m/>
    <m/>
    <m/>
    <m/>
    <m/>
    <m/>
    <m/>
    <m/>
    <s v="There are NO children between the age of 6 and 13 living in this HH"/>
    <s v="Completed secondary"/>
    <m/>
    <m/>
    <m/>
    <s v="Tertiary or post-secondary certification"/>
    <m/>
    <m/>
    <m/>
    <m/>
    <m/>
    <m/>
    <m/>
    <m/>
    <m/>
    <s v="No"/>
    <m/>
    <m/>
    <m/>
    <s v="Piped into dwelling/house"/>
    <m/>
    <m/>
    <m/>
    <m/>
    <m/>
    <n v="1"/>
    <m/>
    <s v="Flush to piped sewer system"/>
    <m/>
    <s v="Electricity from mains"/>
    <m/>
    <m/>
    <m/>
    <s v="In the house"/>
    <m/>
    <m/>
    <m/>
    <s v="Yes"/>
    <m/>
    <s v="Yes"/>
    <m/>
    <s v="Yes"/>
    <s v="Yes"/>
    <s v="No"/>
    <s v="Yes"/>
    <s v="Yes"/>
    <s v="No"/>
    <s v="Yes"/>
    <s v="Yes"/>
    <s v="Yes"/>
    <m/>
    <m/>
    <m/>
    <m/>
    <m/>
    <m/>
    <m/>
    <m/>
    <m/>
    <s v="Yes"/>
    <s v="Yes"/>
    <s v="No"/>
    <s v="No"/>
    <s v="No"/>
    <s v="Yes"/>
    <s v="No"/>
    <m/>
    <m/>
    <m/>
    <m/>
    <m/>
    <m/>
    <m/>
    <s v="Ceramic tiles"/>
    <m/>
    <m/>
    <m/>
    <s v="Tiles"/>
    <m/>
    <m/>
    <m/>
    <s v="Respondent/Participant"/>
    <m/>
    <s v="Spouse/partner"/>
    <m/>
    <s v="Respondent/Participant"/>
    <m/>
    <s v="Yes"/>
    <m/>
    <s v="Proceed"/>
    <m/>
    <s v="Yes"/>
    <m/>
    <s v="A lot"/>
    <s v="Somewhat"/>
    <s v="A lot"/>
    <m/>
    <m/>
    <m/>
    <s v="Checked"/>
    <s v="Checked"/>
    <s v="Checked"/>
    <s v="Checked"/>
    <s v="Checked"/>
    <s v="Unchecked"/>
    <s v="Unchecked"/>
    <s v="Unchecked"/>
    <s v="Unchecked"/>
    <s v="Unchecked"/>
    <s v="Unchecked"/>
    <s v="Unchecked"/>
    <s v="United States of Amer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77"/>
    <m/>
    <m/>
    <d v="2022-07-05T00:00:00"/>
    <d v="1899-12-30T11:15:00"/>
    <s v="vuyolwethu"/>
    <s v="isiXhosa"/>
    <m/>
    <s v="Hayi"/>
    <m/>
    <m/>
    <m/>
    <m/>
    <s v="Mnyama"/>
    <m/>
    <m/>
    <m/>
    <m/>
    <s v="Ewe"/>
    <m/>
    <m/>
    <m/>
    <s v="Umhlolo/Umhlolokazi"/>
    <m/>
    <m/>
    <x v="0"/>
    <x v="1"/>
    <x v="0"/>
    <x v="1"/>
    <m/>
    <s v="R2501 - R50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52"/>
    <m/>
    <m/>
    <m/>
    <m/>
    <m/>
    <m/>
    <m/>
    <m/>
    <m/>
    <m/>
    <m/>
    <m/>
    <m/>
    <m/>
    <m/>
    <m/>
    <m/>
    <m/>
    <m/>
    <m/>
    <m/>
    <m/>
    <m/>
    <m/>
    <m/>
    <m/>
    <m/>
    <m/>
    <s v="There are NO children between the age of 6 and 13 living in this HH"/>
    <m/>
    <s v="Imfundo enomsila"/>
    <m/>
    <m/>
    <m/>
    <s v="Imfundo enomsila"/>
    <m/>
    <m/>
    <m/>
    <m/>
    <m/>
    <m/>
    <m/>
    <m/>
    <m/>
    <s v="Hayi"/>
    <m/>
    <m/>
    <m/>
    <s v="Ifakwe ngombhobho kwindawo yokuhlala/indlu"/>
    <m/>
    <m/>
    <m/>
    <m/>
    <m/>
    <n v="2"/>
    <m/>
    <s v="Gungxulela kumbhobho wogutyulo"/>
    <m/>
    <s v="Umbane ovela kwii-mains"/>
    <m/>
    <m/>
    <m/>
    <s v="Endlini"/>
    <m/>
    <m/>
    <m/>
    <s v="Hayi"/>
    <m/>
    <s v="Ewe"/>
    <m/>
    <m/>
    <m/>
    <m/>
    <m/>
    <m/>
    <m/>
    <m/>
    <m/>
    <s v="Hayi"/>
    <s v="Ewe"/>
    <s v="Hayi"/>
    <s v="Ewe"/>
    <s v="Ewe"/>
    <s v="Ewe"/>
    <s v="Ewe"/>
    <s v="Ewe"/>
    <s v="Ewe"/>
    <m/>
    <m/>
    <m/>
    <m/>
    <m/>
    <m/>
    <m/>
    <s v="Ewe"/>
    <s v="Ewe"/>
    <s v="Hayi"/>
    <s v="Hayi"/>
    <s v="Hayi"/>
    <s v="Ewe"/>
    <s v="Hayi"/>
    <m/>
    <s v="Iithayile zeCeramic"/>
    <m/>
    <m/>
    <m/>
    <s v="Asbestos"/>
    <m/>
    <m/>
    <m/>
    <s v="Omnye umntu"/>
    <m/>
    <s v="Omnye umntu"/>
    <m/>
    <s v="Omnye umntu"/>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79"/>
    <m/>
    <m/>
    <d v="2022-07-05T00:00:00"/>
    <d v="1899-12-30T11:24:00"/>
    <s v="siziphiwe"/>
    <s v="isiXhosa"/>
    <m/>
    <s v="Hayi"/>
    <m/>
    <m/>
    <m/>
    <m/>
    <s v="Mnyama"/>
    <m/>
    <m/>
    <m/>
    <m/>
    <s v="Ewe"/>
    <m/>
    <m/>
    <m/>
    <s v="Utshatile / umanyano lwasekuhlaleni"/>
    <m/>
    <s v="Ewe"/>
    <x v="0"/>
    <x v="2"/>
    <x v="0"/>
    <x v="1"/>
    <m/>
    <s v="R5001 - R7500"/>
    <m/>
    <s v="Zange"/>
    <m/>
    <m/>
    <m/>
    <s v="Hayi"/>
    <m/>
    <m/>
    <m/>
    <s v="Hayi"/>
    <m/>
    <s v="Hayi"/>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Checked"/>
    <s v="Unchecked"/>
    <s v="Unchecked"/>
    <s v="Unchecked"/>
    <s v="Unchecked"/>
    <s v="Unchecked"/>
    <s v="Unchecked"/>
    <s v="Unchecked"/>
    <s v="Unchecked"/>
    <s v="Unchecked"/>
    <s v="Unchecked"/>
    <m/>
    <m/>
    <m/>
    <s v="Andiyazi"/>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7"/>
    <s v="Female/ Ibhinqa"/>
    <n v="64"/>
    <s v="Female/ Ibhinqa"/>
    <n v="39"/>
    <s v="Male/ Indoda"/>
    <n v="48"/>
    <s v="Male/ Indoda"/>
    <n v="27"/>
    <s v="Male/ Indoda"/>
    <n v="21"/>
    <s v="Male/ Indoda"/>
    <n v="16"/>
    <s v="Female/ Ibhinqa"/>
    <n v="5"/>
    <m/>
    <m/>
    <m/>
    <m/>
    <m/>
    <m/>
    <m/>
    <m/>
    <m/>
    <m/>
    <m/>
    <m/>
    <m/>
    <m/>
    <m/>
    <m/>
    <s v="There are children between the age of 6 and 13 living in this HH"/>
    <m/>
    <s v="Amabanga aphezulu"/>
    <m/>
    <m/>
    <m/>
    <s v="Imfundo enomsila"/>
    <m/>
    <m/>
    <m/>
    <s v="Ewe"/>
    <m/>
    <m/>
    <m/>
    <m/>
    <m/>
    <s v="Hayi"/>
    <m/>
    <m/>
    <m/>
    <s v="Amanzi asebhotileni"/>
    <m/>
    <m/>
    <m/>
    <m/>
    <m/>
    <n v="10"/>
    <m/>
    <s v="Gungxulela kumbhobho wogutyulo"/>
    <m/>
    <s v="Umbane ovela kwii-mains"/>
    <m/>
    <m/>
    <m/>
    <s v="Endlini"/>
    <m/>
    <m/>
    <m/>
    <s v="Ewe"/>
    <m/>
    <s v="Ewe"/>
    <m/>
    <m/>
    <m/>
    <m/>
    <m/>
    <m/>
    <m/>
    <m/>
    <m/>
    <s v="Ewe"/>
    <s v="Ewe"/>
    <s v="Hayi"/>
    <s v="Hayi"/>
    <s v="Ewe"/>
    <s v="Hayi"/>
    <s v="Ewe"/>
    <s v="Ewe"/>
    <s v="Hayi"/>
    <m/>
    <m/>
    <m/>
    <m/>
    <m/>
    <m/>
    <m/>
    <s v="Ewe"/>
    <s v="Ewe"/>
    <s v="Hayi"/>
    <s v="Hayi"/>
    <s v="Hayi"/>
    <s v="Hayi"/>
    <s v="Hayi"/>
    <m/>
    <s v="Iithayile zeCeramic"/>
    <m/>
    <m/>
    <m/>
    <s v="intsimbi / iZinc"/>
    <m/>
    <m/>
    <m/>
    <s v="Umlingane/iqabane"/>
    <m/>
    <s v="Umlingane/iqabane"/>
    <m/>
    <s v="Umlingane/iqabane"/>
    <m/>
    <s v="Hayi"/>
    <m/>
    <m/>
    <m/>
    <m/>
    <m/>
    <m/>
    <m/>
    <m/>
    <m/>
    <m/>
    <s v="Unchecked"/>
    <s v="Unchecked"/>
    <s v="Unchecked"/>
    <s v="Unchecked"/>
    <s v="Unchecked"/>
    <s v="Unchecked"/>
    <s v="Unchecked"/>
    <s v="Unchecked"/>
    <s v="Unchecked"/>
    <s v="Unchecked"/>
    <s v="Unchecked"/>
    <s v="Unchecked"/>
    <m/>
    <m/>
    <m/>
    <m/>
    <s v="Unverified"/>
  </r>
  <r>
    <n v="380"/>
    <m/>
    <m/>
    <d v="2022-07-05T00:00:00"/>
    <d v="1899-12-30T11:23:00"/>
    <s v="asemahle"/>
    <s v="English"/>
    <s v="No"/>
    <m/>
    <m/>
    <m/>
    <s v="Black"/>
    <m/>
    <m/>
    <m/>
    <s v="Yes"/>
    <m/>
    <m/>
    <m/>
    <m/>
    <m/>
    <s v="Steady partner"/>
    <m/>
    <s v="No"/>
    <m/>
    <x v="2"/>
    <x v="0"/>
    <x v="2"/>
    <x v="0"/>
    <s v="Under R1000"/>
    <m/>
    <s v="Never"/>
    <m/>
    <m/>
    <m/>
    <s v="Never"/>
    <m/>
    <m/>
    <m/>
    <s v="No"/>
    <m/>
    <s v="Never"/>
    <m/>
    <s v="No"/>
    <m/>
    <s v="No"/>
    <m/>
    <s v="Unchecked"/>
    <s v="Unchecked"/>
    <s v="Unchecked"/>
    <s v="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ublic/communal tap"/>
    <m/>
    <m/>
    <m/>
    <s v="Elsewhere/outside yard"/>
    <m/>
    <n v="10"/>
    <m/>
    <s v="Pit latrine without ventilation pipe"/>
    <m/>
    <s v="Electricity from other source"/>
    <m/>
    <m/>
    <m/>
    <s v="In the house"/>
    <m/>
    <m/>
    <m/>
    <s v="No"/>
    <m/>
    <s v="No"/>
    <m/>
    <s v="No"/>
    <s v="Yes"/>
    <s v="No"/>
    <s v="No"/>
    <s v="No"/>
    <s v="No"/>
    <s v="No"/>
    <s v="Yes"/>
    <s v="No"/>
    <m/>
    <m/>
    <m/>
    <m/>
    <m/>
    <m/>
    <m/>
    <m/>
    <m/>
    <s v="No"/>
    <s v="Yes"/>
    <s v="Yes"/>
    <s v="No"/>
    <s v="No"/>
    <s v="No"/>
    <s v="No"/>
    <m/>
    <m/>
    <m/>
    <m/>
    <m/>
    <m/>
    <m/>
    <s v="Carpe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m/>
    <m/>
    <m/>
    <m/>
    <m/>
    <m/>
    <m/>
    <s v="No"/>
    <m/>
    <m/>
    <m/>
    <s v="Black"/>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83"/>
    <m/>
    <m/>
    <d v="2022-07-05T00:00:00"/>
    <d v="1899-12-30T11:40:00"/>
    <s v="nomvuyo"/>
    <s v="English"/>
    <s v="No"/>
    <m/>
    <m/>
    <m/>
    <s v="Black"/>
    <m/>
    <m/>
    <m/>
    <s v="Yes"/>
    <m/>
    <m/>
    <m/>
    <m/>
    <m/>
    <s v="Single"/>
    <m/>
    <m/>
    <m/>
    <x v="2"/>
    <x v="0"/>
    <x v="2"/>
    <x v="0"/>
    <s v="Under R1000"/>
    <m/>
    <s v="Never"/>
    <m/>
    <m/>
    <m/>
    <s v="Never"/>
    <m/>
    <m/>
    <m/>
    <s v="No"/>
    <m/>
    <s v="Yes, more than a year ago"/>
    <m/>
    <s v="No"/>
    <m/>
    <s v="I don't know"/>
    <m/>
    <s v="Unchecked"/>
    <s v="Checked"/>
    <s v="Unchecked"/>
    <s v="Checked"/>
    <s v="Checked"/>
    <s v="Checked"/>
    <s v="Unchecked"/>
    <s v="Un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m/>
    <m/>
    <s v="Unchecked"/>
    <s v="Checked"/>
    <s v="Checked"/>
    <s v="Checked"/>
    <s v="Checked"/>
    <s v="Checked"/>
    <s v="Checked"/>
    <s v="Unchecked"/>
    <s v="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32"/>
    <m/>
    <m/>
    <m/>
    <m/>
    <m/>
    <m/>
    <m/>
    <m/>
    <m/>
    <m/>
    <m/>
    <m/>
    <m/>
    <m/>
    <m/>
    <m/>
    <m/>
    <m/>
    <m/>
    <m/>
    <m/>
    <m/>
    <m/>
    <m/>
    <m/>
    <m/>
    <m/>
    <m/>
    <s v="There are NO children between the age of 6 and 13 living in this HH"/>
    <s v="Completed primary"/>
    <m/>
    <m/>
    <m/>
    <s v="Completed primary"/>
    <m/>
    <m/>
    <m/>
    <m/>
    <m/>
    <m/>
    <m/>
    <m/>
    <m/>
    <s v="No"/>
    <m/>
    <m/>
    <m/>
    <s v="Public/communal tap"/>
    <m/>
    <m/>
    <m/>
    <s v="Elsewhere/outside yard"/>
    <m/>
    <n v="5"/>
    <m/>
    <s v="Flush, don't know where"/>
    <m/>
    <s v="Electricity from other source"/>
    <m/>
    <m/>
    <m/>
    <s v="In the house"/>
    <m/>
    <m/>
    <m/>
    <s v="No"/>
    <m/>
    <s v="No"/>
    <m/>
    <s v="No"/>
    <s v="Yes"/>
    <s v="No"/>
    <s v="No"/>
    <s v="Yes"/>
    <s v="No"/>
    <s v="Yes"/>
    <s v="Yes"/>
    <s v="No"/>
    <m/>
    <m/>
    <m/>
    <m/>
    <m/>
    <m/>
    <m/>
    <m/>
    <m/>
    <s v="No"/>
    <s v="Yes"/>
    <s v="No"/>
    <s v="No"/>
    <s v="No"/>
    <s v="No"/>
    <s v="No"/>
    <m/>
    <m/>
    <m/>
    <m/>
    <m/>
    <m/>
    <m/>
    <s v="Carpet"/>
    <m/>
    <m/>
    <m/>
    <s v="Corrugated metal"/>
    <m/>
    <m/>
    <m/>
    <s v="Spouse/partner"/>
    <m/>
    <s v="Spouse/partner"/>
    <m/>
    <s v="Spouse/partner"/>
    <m/>
    <s v="Yes"/>
    <m/>
    <s v="Proceed"/>
    <m/>
    <s v="Yes"/>
    <m/>
    <s v="A lot"/>
    <s v="A lot"/>
    <s v="A lot"/>
    <m/>
    <m/>
    <m/>
    <s v="Checked"/>
    <s v="Checked"/>
    <s v="Checked"/>
    <s v="Checked"/>
    <s v="Unchecked"/>
    <s v="Unchecked"/>
    <s v="Unchecked"/>
    <s v="Unchecked"/>
    <s v="Unchecked"/>
    <s v="Unchecked"/>
    <s v="Unchecked"/>
    <s v="Unchecked"/>
    <s v="United States of America"/>
    <m/>
    <s v="Research Assistant please click here"/>
    <m/>
    <s v="Unverified"/>
  </r>
  <r>
    <n v="384"/>
    <m/>
    <m/>
    <d v="2022-07-05T00:00:00"/>
    <d v="1899-12-30T12:09:00"/>
    <s v="siyanda"/>
    <s v="English"/>
    <s v="No"/>
    <m/>
    <m/>
    <m/>
    <s v="Black"/>
    <m/>
    <m/>
    <m/>
    <s v="Yes"/>
    <m/>
    <m/>
    <m/>
    <m/>
    <m/>
    <s v="Married / civil union"/>
    <m/>
    <s v="Yes"/>
    <m/>
    <x v="1"/>
    <x v="0"/>
    <x v="1"/>
    <x v="0"/>
    <s v="R2501 - R5000"/>
    <m/>
    <s v="Never"/>
    <m/>
    <m/>
    <m/>
    <s v="Never"/>
    <m/>
    <m/>
    <m/>
    <s v="No"/>
    <m/>
    <s v="Yes, less than 6 months ago"/>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Checked"/>
    <s v="Checked"/>
    <s v="Unchecked"/>
    <s v="Unchecked"/>
    <s v="Unchecked"/>
    <s v="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50"/>
    <s v="Male/ Indoda"/>
    <n v="28"/>
    <m/>
    <m/>
    <m/>
    <m/>
    <m/>
    <m/>
    <m/>
    <m/>
    <m/>
    <m/>
    <m/>
    <m/>
    <m/>
    <m/>
    <m/>
    <m/>
    <m/>
    <m/>
    <m/>
    <m/>
    <m/>
    <m/>
    <m/>
    <m/>
    <m/>
    <m/>
    <s v="There are NO children between the age of 6 and 13 living in this HH"/>
    <s v="Tertiary or post-secondary certification"/>
    <m/>
    <m/>
    <m/>
    <s v="Completed secondary"/>
    <m/>
    <m/>
    <m/>
    <m/>
    <m/>
    <m/>
    <m/>
    <m/>
    <m/>
    <s v="No"/>
    <m/>
    <m/>
    <m/>
    <s v="Piped into dwelling/house"/>
    <m/>
    <m/>
    <m/>
    <m/>
    <m/>
    <n v="2"/>
    <m/>
    <s v="Flush to piped sewer system"/>
    <m/>
    <s v="Electricity from mains"/>
    <m/>
    <m/>
    <m/>
    <s v="In the house"/>
    <m/>
    <m/>
    <m/>
    <s v="No"/>
    <m/>
    <s v="No"/>
    <m/>
    <s v="Yes"/>
    <s v="Yes"/>
    <s v="No"/>
    <s v="Yes"/>
    <s v="Yes"/>
    <s v="Yes"/>
    <s v="Yes"/>
    <s v="Yes"/>
    <s v="Yes"/>
    <m/>
    <m/>
    <m/>
    <m/>
    <m/>
    <m/>
    <m/>
    <m/>
    <m/>
    <s v="Yes"/>
    <s v="Yes"/>
    <s v="Yes"/>
    <s v="No"/>
    <s v="No"/>
    <s v="No"/>
    <s v="No"/>
    <m/>
    <m/>
    <m/>
    <m/>
    <m/>
    <m/>
    <m/>
    <s v="Ceramic tiles"/>
    <m/>
    <m/>
    <m/>
    <s v="Asbestos"/>
    <m/>
    <m/>
    <m/>
    <s v="Respondent/Participant"/>
    <m/>
    <s v="Respondent/Participant"/>
    <m/>
    <s v="Respondent/Participant"/>
    <m/>
    <s v="Yes"/>
    <m/>
    <s v="Proceed"/>
    <m/>
    <s v="Yes"/>
    <m/>
    <s v="A lot"/>
    <s v="Somewhat"/>
    <s v="A lot"/>
    <m/>
    <m/>
    <m/>
    <s v="Checked"/>
    <s v="Checked"/>
    <s v="Checked"/>
    <s v="Checked"/>
    <s v="Checked"/>
    <s v="Unchecked"/>
    <s v="Unchecked"/>
    <s v="Unchecked"/>
    <s v="Unchecked"/>
    <s v="Unchecked"/>
    <s v="Unchecked"/>
    <s v="Unchecked"/>
    <s v="United States of America"/>
    <m/>
    <s v="Research Assistant please click here"/>
    <m/>
    <s v="Unverified"/>
  </r>
  <r>
    <n v="385"/>
    <m/>
    <m/>
    <d v="2022-07-05T00:00:00"/>
    <d v="1899-12-30T12:19:00"/>
    <s v="nosibusiso"/>
    <s v="isiXhosa"/>
    <m/>
    <s v="Hayi"/>
    <m/>
    <m/>
    <m/>
    <m/>
    <s v="Mnyama"/>
    <m/>
    <m/>
    <m/>
    <m/>
    <s v="Ewe"/>
    <m/>
    <m/>
    <m/>
    <s v="Awutshatanga"/>
    <m/>
    <m/>
    <x v="0"/>
    <x v="1"/>
    <x v="0"/>
    <x v="1"/>
    <m/>
    <s v="R1000 - R2500"/>
    <m/>
    <s v="Zange"/>
    <m/>
    <m/>
    <m/>
    <s v="Hayi"/>
    <m/>
    <m/>
    <m/>
    <s v="Ewe"/>
    <m/>
    <s v="Hayi"/>
    <m/>
    <s v="Hayi"/>
    <m/>
    <s v="Hayi"/>
    <s v="Unchecked"/>
    <s v="Unchecked"/>
    <s v="Unchecked"/>
    <s v="Unchecked"/>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Female/ Ibhinqa"/>
    <n v="10"/>
    <s v="Male/ Indoda"/>
    <n v="5"/>
    <s v="Female/ Ibhinqa"/>
    <n v="32"/>
    <s v="Male/ Indoda"/>
    <n v="29"/>
    <m/>
    <m/>
    <m/>
    <m/>
    <m/>
    <m/>
    <m/>
    <m/>
    <m/>
    <m/>
    <m/>
    <m/>
    <m/>
    <m/>
    <m/>
    <m/>
    <m/>
    <m/>
    <m/>
    <m/>
    <m/>
    <m/>
    <s v="There are children between the age of 6 and 13 living in this HH"/>
    <m/>
    <s v="Imfundo enomsila"/>
    <m/>
    <m/>
    <m/>
    <s v="Imfundo enomsila"/>
    <m/>
    <m/>
    <m/>
    <s v="Ewe"/>
    <m/>
    <m/>
    <m/>
    <m/>
    <m/>
    <s v="Hayi"/>
    <m/>
    <m/>
    <m/>
    <s v="Ifakwe ngombhobho kwindawo yokuhlala/indlu"/>
    <m/>
    <m/>
    <m/>
    <m/>
    <m/>
    <n v="1"/>
    <m/>
    <s v="Gungxulela kumbhobho wogutyulo"/>
    <m/>
    <s v="Umbane ovela kwii-mains"/>
    <m/>
    <m/>
    <m/>
    <s v="Endlini"/>
    <m/>
    <m/>
    <m/>
    <s v="Ewe"/>
    <m/>
    <s v="Ewe"/>
    <m/>
    <m/>
    <m/>
    <m/>
    <m/>
    <m/>
    <m/>
    <m/>
    <m/>
    <s v="Ewe"/>
    <s v="Ewe"/>
    <s v="Hayi"/>
    <s v="Ewe"/>
    <s v="Ewe"/>
    <s v="Hayi"/>
    <s v="Ewe"/>
    <s v="Ewe"/>
    <s v="Ewe"/>
    <m/>
    <m/>
    <m/>
    <m/>
    <m/>
    <m/>
    <m/>
    <s v="Ewe"/>
    <s v="Ewe"/>
    <s v="Hayi"/>
    <s v="Hayi"/>
    <s v="Hayi"/>
    <s v="Ewe"/>
    <s v="Hayi"/>
    <m/>
    <s v="Iithayile zeCeramic"/>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89"/>
    <m/>
    <m/>
    <d v="2022-07-05T00:00:00"/>
    <d v="1899-12-30T12:39:00"/>
    <s v="vuyolwethu"/>
    <s v="isiXhosa"/>
    <m/>
    <s v="Hayi"/>
    <m/>
    <m/>
    <m/>
    <m/>
    <s v="Mnyama"/>
    <m/>
    <m/>
    <m/>
    <m/>
    <s v="Ewe"/>
    <m/>
    <m/>
    <m/>
    <s v="Umhlolo/Umhlolokazi"/>
    <m/>
    <m/>
    <x v="0"/>
    <x v="3"/>
    <x v="0"/>
    <x v="1"/>
    <m/>
    <s v="R1000 - R2500"/>
    <m/>
    <s v="Zange"/>
    <m/>
    <m/>
    <m/>
    <s v="Ewe, ngaphantsi kweminyaka emi-2 eyadlulayo"/>
    <s v="ec Philani NU 1 Clinic"/>
    <m/>
    <m/>
    <s v="Ewe"/>
    <m/>
    <s v="Ewe, ngaphantsi kweenyanga ezi-6 ezidlulileyo"/>
    <m/>
    <s v="Ewe"/>
    <m/>
    <s v="Ewe"/>
    <s v="Unchecked"/>
    <s v="Unchecked"/>
    <s v="Unchecked"/>
    <s v="Unchecked"/>
    <s v="Unchecked"/>
    <s v="Unchecked"/>
    <s v="Unchecked"/>
    <s v="Unchecked"/>
    <s v="Unchecked"/>
    <s v="Unchecked"/>
    <s v="Unchecked"/>
    <s v="Unchecked"/>
    <s v="Unchecked"/>
    <s v="Unchecked"/>
    <s v="Unchecked"/>
    <s v="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Checked"/>
    <s v="Checked"/>
    <s v="Un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31"/>
    <s v="Female/ Ibhinqa"/>
    <n v="27"/>
    <s v="Male/ Indoda"/>
    <n v="42"/>
    <m/>
    <m/>
    <m/>
    <m/>
    <m/>
    <m/>
    <m/>
    <m/>
    <m/>
    <m/>
    <m/>
    <m/>
    <m/>
    <m/>
    <m/>
    <m/>
    <m/>
    <m/>
    <m/>
    <m/>
    <m/>
    <m/>
    <m/>
    <m/>
    <s v="There are NO children between the age of 6 and 13 living in this HH"/>
    <m/>
    <s v="Ndigqibe amabanga aphezulu"/>
    <m/>
    <m/>
    <m/>
    <s v="Imfundo enomsila"/>
    <m/>
    <m/>
    <m/>
    <m/>
    <m/>
    <m/>
    <m/>
    <m/>
    <m/>
    <s v="Hayi"/>
    <m/>
    <m/>
    <m/>
    <s v="Ifakwe ngombhobho kwindawo yokuhlala/indlu"/>
    <m/>
    <m/>
    <m/>
    <m/>
    <m/>
    <n v="3"/>
    <m/>
    <s v="Gungxulela kumbhobho wogutyulo"/>
    <m/>
    <s v="Umbane ovela kwii-mains"/>
    <m/>
    <m/>
    <m/>
    <s v="Endlini"/>
    <m/>
    <m/>
    <m/>
    <s v="Hayi"/>
    <m/>
    <s v="Ewe"/>
    <m/>
    <m/>
    <m/>
    <m/>
    <m/>
    <m/>
    <m/>
    <m/>
    <m/>
    <s v="Ewe"/>
    <s v="Ewe"/>
    <s v="Hayi"/>
    <s v="Ewe"/>
    <s v="Ewe"/>
    <s v="Ewe"/>
    <s v="Ewe"/>
    <s v="Ewe"/>
    <s v="Ewe"/>
    <m/>
    <m/>
    <m/>
    <m/>
    <m/>
    <m/>
    <m/>
    <s v="Ewe"/>
    <s v="Ewe"/>
    <s v="Hayi"/>
    <s v="Hayi"/>
    <s v="Hayi"/>
    <s v="Ewe"/>
    <s v="Hayi"/>
    <m/>
    <s v="Iithayile zeCeramic"/>
    <m/>
    <m/>
    <m/>
    <s v="Asbestos"/>
    <m/>
    <m/>
    <m/>
    <s v="uMphenduli / uMthathi-nxaxheba"/>
    <m/>
    <s v="Omnye umntu"/>
    <m/>
    <s v="Omnye umntu"/>
    <m/>
    <s v="Hayi"/>
    <m/>
    <m/>
    <m/>
    <m/>
    <m/>
    <m/>
    <m/>
    <m/>
    <m/>
    <m/>
    <s v="Unchecked"/>
    <s v="Unchecked"/>
    <s v="Unchecked"/>
    <s v="Unchecked"/>
    <s v="Unchecked"/>
    <s v="Unchecked"/>
    <s v="Unchecked"/>
    <s v="Unchecked"/>
    <s v="Unchecked"/>
    <s v="Unchecked"/>
    <s v="Unchecked"/>
    <s v="Unchecked"/>
    <m/>
    <m/>
    <m/>
    <m/>
    <s v="Unverified"/>
  </r>
  <r>
    <n v="390"/>
    <m/>
    <m/>
    <d v="2022-07-05T00:00:00"/>
    <d v="1899-12-30T12:45:00"/>
    <s v="busisiwe"/>
    <s v="English"/>
    <s v="No"/>
    <m/>
    <m/>
    <m/>
    <s v="Black"/>
    <m/>
    <m/>
    <m/>
    <s v="Yes"/>
    <m/>
    <m/>
    <m/>
    <m/>
    <m/>
    <s v="Single"/>
    <m/>
    <m/>
    <m/>
    <x v="3"/>
    <x v="0"/>
    <x v="2"/>
    <x v="0"/>
    <s v="Under R1000"/>
    <m/>
    <s v="Never"/>
    <m/>
    <m/>
    <m/>
    <s v="Never"/>
    <m/>
    <m/>
    <m/>
    <s v="Yes"/>
    <m/>
    <s v="Yes, in the last year, but more than 6 months ago"/>
    <m/>
    <s v="No"/>
    <m/>
    <s v="Yes"/>
    <m/>
    <s v="Unchecked"/>
    <s v="Unchecked"/>
    <s v="Unchecked"/>
    <s v="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7"/>
    <s v="Female/ Ibhinqa"/>
    <n v="21"/>
    <m/>
    <m/>
    <m/>
    <m/>
    <m/>
    <m/>
    <m/>
    <m/>
    <m/>
    <m/>
    <m/>
    <m/>
    <m/>
    <m/>
    <m/>
    <m/>
    <m/>
    <m/>
    <m/>
    <m/>
    <m/>
    <m/>
    <m/>
    <m/>
    <m/>
    <m/>
    <s v="There are children between the age of 6 and 13 living in this HH"/>
    <s v="Completed secondary"/>
    <m/>
    <m/>
    <m/>
    <s v="Completed secondary"/>
    <m/>
    <m/>
    <m/>
    <s v="Yes"/>
    <m/>
    <m/>
    <m/>
    <m/>
    <m/>
    <s v="No"/>
    <m/>
    <m/>
    <m/>
    <s v="Piped into dwelling/house"/>
    <m/>
    <m/>
    <m/>
    <m/>
    <m/>
    <n v="998"/>
    <m/>
    <s v="Flush to piped sewer system"/>
    <m/>
    <s v="Electricity from mains"/>
    <m/>
    <m/>
    <m/>
    <s v="In the house"/>
    <m/>
    <m/>
    <m/>
    <s v="Yes"/>
    <m/>
    <s v="Yes"/>
    <m/>
    <s v="Yes"/>
    <s v="Yes"/>
    <s v="No"/>
    <s v="No"/>
    <s v="Yes"/>
    <s v="No"/>
    <s v="Yes"/>
    <s v="Yes"/>
    <s v="Yes"/>
    <m/>
    <m/>
    <m/>
    <m/>
    <m/>
    <m/>
    <m/>
    <m/>
    <m/>
    <s v="Yes"/>
    <s v="Yes"/>
    <s v="No"/>
    <s v="No"/>
    <s v="No"/>
    <s v="No"/>
    <s v="No"/>
    <m/>
    <m/>
    <m/>
    <m/>
    <m/>
    <m/>
    <m/>
    <s v="Ceramic tiles"/>
    <m/>
    <m/>
    <m/>
    <s v="Asbestos"/>
    <m/>
    <m/>
    <m/>
    <s v="Respondent/Participant"/>
    <m/>
    <s v="Respondent/Participant"/>
    <m/>
    <s v="Respondent/Participant"/>
    <m/>
    <s v="Yes"/>
    <m/>
    <s v="Proceed"/>
    <m/>
    <s v="Yes"/>
    <m/>
    <s v="A lot"/>
    <s v="A lot"/>
    <s v="A lot"/>
    <m/>
    <m/>
    <m/>
    <s v="Checked"/>
    <s v="Checked"/>
    <s v="Checked"/>
    <s v="Checked"/>
    <s v="Unchecked"/>
    <s v="Unchecked"/>
    <s v="Unchecked"/>
    <s v="Unchecked"/>
    <s v="Unchecked"/>
    <s v="Unchecked"/>
    <s v="Unchecked"/>
    <s v="Unchecked"/>
    <s v="Other"/>
    <m/>
    <s v="Research Assistant please click here"/>
    <m/>
    <s v="Unverified"/>
  </r>
  <r>
    <n v="391"/>
    <m/>
    <m/>
    <d v="2022-07-05T00:00:00"/>
    <d v="1899-12-30T12:42:00"/>
    <s v="sinazo"/>
    <s v="English"/>
    <s v="No"/>
    <m/>
    <m/>
    <m/>
    <s v="White"/>
    <m/>
    <m/>
    <m/>
    <s v="Yes"/>
    <m/>
    <m/>
    <m/>
    <m/>
    <m/>
    <s v="Single"/>
    <m/>
    <m/>
    <m/>
    <x v="3"/>
    <x v="0"/>
    <x v="2"/>
    <x v="0"/>
    <s v="Under R1000"/>
    <m/>
    <s v="Never"/>
    <m/>
    <m/>
    <m/>
    <s v="Never"/>
    <m/>
    <m/>
    <m/>
    <s v="I don't know"/>
    <m/>
    <s v="Yes, less than 6 months ago"/>
    <m/>
    <s v="No"/>
    <m/>
    <s v="No"/>
    <m/>
    <s v="Unchecked"/>
    <s v="Unchecked"/>
    <s v="Unchecked"/>
    <s v="Checked"/>
    <s v="Checked"/>
    <s v="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20"/>
    <s v="Female/ Ibhinqa"/>
    <n v="16"/>
    <s v="Male/ Indoda"/>
    <n v="9"/>
    <m/>
    <m/>
    <m/>
    <m/>
    <m/>
    <m/>
    <m/>
    <m/>
    <m/>
    <m/>
    <m/>
    <m/>
    <m/>
    <m/>
    <m/>
    <m/>
    <m/>
    <m/>
    <m/>
    <m/>
    <m/>
    <m/>
    <m/>
    <m/>
    <s v="There are children between the age of 6 and 13 living in this HH"/>
    <s v="Completed secondary"/>
    <m/>
    <m/>
    <m/>
    <s v="Completed secondary"/>
    <m/>
    <m/>
    <m/>
    <s v="Yes"/>
    <m/>
    <m/>
    <m/>
    <m/>
    <m/>
    <s v="No"/>
    <m/>
    <m/>
    <m/>
    <s v="Piped into dwelling/house"/>
    <m/>
    <m/>
    <m/>
    <m/>
    <m/>
    <n v="1"/>
    <m/>
    <s v="Flush to piped sewer system"/>
    <m/>
    <s v="Electricity from mains"/>
    <m/>
    <m/>
    <m/>
    <s v="In the house"/>
    <m/>
    <m/>
    <m/>
    <s v="Yes"/>
    <m/>
    <s v="Yes"/>
    <m/>
    <s v="Yes"/>
    <s v="Yes"/>
    <s v="No"/>
    <s v="Yes"/>
    <s v="Yes"/>
    <s v="No"/>
    <s v="Yes"/>
    <s v="Yes"/>
    <s v="No"/>
    <m/>
    <m/>
    <m/>
    <m/>
    <m/>
    <m/>
    <m/>
    <m/>
    <m/>
    <s v="Yes"/>
    <s v="Yes"/>
    <s v="No"/>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s v="No"/>
    <m/>
    <m/>
    <m/>
    <s v="Black"/>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95"/>
    <m/>
    <m/>
    <d v="2022-07-06T00:00:00"/>
    <d v="1899-12-30T10:17:00"/>
    <s v="mihlem"/>
    <s v="English"/>
    <s v="No"/>
    <m/>
    <m/>
    <m/>
    <s v="Black"/>
    <m/>
    <m/>
    <m/>
    <m/>
    <m/>
    <m/>
    <m/>
    <m/>
    <m/>
    <s v="Single"/>
    <m/>
    <m/>
    <m/>
    <x v="2"/>
    <x v="0"/>
    <x v="1"/>
    <x v="0"/>
    <s v="R1000 - R2500"/>
    <m/>
    <s v="Never"/>
    <m/>
    <m/>
    <m/>
    <s v="Never"/>
    <m/>
    <m/>
    <m/>
    <s v="I don't know"/>
    <m/>
    <s v="Never"/>
    <m/>
    <s v="No"/>
    <m/>
    <s v="No"/>
    <m/>
    <s v="Unchecked"/>
    <s v="Checked"/>
    <s v="Unchecked"/>
    <s v="Checked"/>
    <s v="Checked"/>
    <s v="Unchecked"/>
    <s v="Unchecked"/>
    <s v="Unchecked"/>
    <s v="Unchecked"/>
    <s v="Unchecked"/>
    <s v="Unchecked"/>
    <s v="Unchecked"/>
    <s v="Unchecked"/>
    <s v="Unchecked"/>
    <s v="Unchecked"/>
    <s v="Unchecked"/>
    <s v="Unchecked"/>
    <s v="Unchecked"/>
    <m/>
    <m/>
    <s v="Unchecked"/>
    <s v="Checked"/>
    <s v="Checked"/>
    <s v="Unchecked"/>
    <s v="Checked"/>
    <s v="Unchecked"/>
    <s v="Unchecked"/>
    <s v="Unchecked"/>
    <s v="Unchecked"/>
    <s v="Unchecked"/>
    <s v="Unchecked"/>
    <s v="Unchecked"/>
    <s v="Unchecked"/>
    <s v="Unchecked"/>
    <m/>
    <m/>
    <s v="Unchecked"/>
    <s v="Unchecked"/>
    <s v="Checked"/>
    <s v="Unchecked"/>
    <s v="Unchecked"/>
    <s v="Unchecked"/>
    <s v="Unchecked"/>
    <s v="Checked"/>
    <s v="Unchecked"/>
    <s v="Unchecked"/>
    <s v="Unchecked"/>
    <s v="Unchecked"/>
    <s v="Unchecked"/>
    <s v="Unchecked"/>
    <s v="Unchecked"/>
    <s v="Unchecked"/>
    <s v="Unchecked"/>
    <s v="Unchecked"/>
    <s v="Unchecked"/>
    <s v="Unchecked"/>
    <s v="Unchecked"/>
    <s v="Unchecked"/>
    <m/>
    <m/>
    <s v="Yes"/>
    <m/>
    <m/>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9"/>
    <m/>
    <m/>
    <m/>
    <m/>
    <m/>
    <m/>
    <m/>
    <m/>
    <m/>
    <m/>
    <m/>
    <m/>
    <m/>
    <m/>
    <m/>
    <m/>
    <m/>
    <m/>
    <m/>
    <m/>
    <m/>
    <m/>
    <m/>
    <m/>
    <m/>
    <m/>
    <m/>
    <m/>
    <s v="There are children between the age of 6 and 13 living in this HH"/>
    <s v="Completed secondary"/>
    <m/>
    <m/>
    <m/>
    <s v="Completed secondary"/>
    <m/>
    <m/>
    <m/>
    <s v="Yes"/>
    <m/>
    <m/>
    <m/>
    <m/>
    <m/>
    <s v="No"/>
    <m/>
    <m/>
    <m/>
    <s v="Public/communal tap"/>
    <m/>
    <m/>
    <m/>
    <s v="Elsewhere/outside yard"/>
    <m/>
    <n v="20"/>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99"/>
    <m/>
    <m/>
    <d v="2022-07-05T00:00:00"/>
    <d v="1899-12-30T13:10:00"/>
    <s v="nomvuyo"/>
    <s v="English"/>
    <s v="No"/>
    <m/>
    <m/>
    <m/>
    <s v="Black"/>
    <m/>
    <m/>
    <m/>
    <s v="Yes"/>
    <m/>
    <m/>
    <m/>
    <m/>
    <m/>
    <s v="Married / civil union"/>
    <m/>
    <s v="Yes"/>
    <m/>
    <x v="3"/>
    <x v="0"/>
    <x v="2"/>
    <x v="0"/>
    <s v="R2501 - R5000"/>
    <m/>
    <s v="Never"/>
    <m/>
    <m/>
    <m/>
    <s v="Never"/>
    <m/>
    <m/>
    <m/>
    <s v="Yes"/>
    <m/>
    <s v="Yes, less than 6 months ago"/>
    <m/>
    <s v="No"/>
    <m/>
    <s v="I don't know"/>
    <m/>
    <s v="Unchecked"/>
    <s v="Checked"/>
    <s v="Checked"/>
    <s v="Checked"/>
    <s v="Checked"/>
    <s v="Checked"/>
    <s v="Unchecked"/>
    <s v="Un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m/>
    <m/>
    <s v="Unchecked"/>
    <s v="Unchecked"/>
    <s v="Un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1"/>
    <s v="Male/ Indoda"/>
    <n v="44"/>
    <m/>
    <m/>
    <m/>
    <m/>
    <m/>
    <m/>
    <m/>
    <m/>
    <m/>
    <m/>
    <m/>
    <m/>
    <m/>
    <m/>
    <m/>
    <m/>
    <m/>
    <m/>
    <m/>
    <m/>
    <m/>
    <m/>
    <m/>
    <m/>
    <m/>
    <m/>
    <s v="There are children between the age of 6 and 13 living in this HH"/>
    <s v="Completed secondary"/>
    <m/>
    <m/>
    <m/>
    <s v="Completed secondary"/>
    <m/>
    <m/>
    <m/>
    <s v="No"/>
    <m/>
    <n v="1"/>
    <m/>
    <s v="None"/>
    <m/>
    <s v="No"/>
    <m/>
    <m/>
    <m/>
    <s v="Public/communal tap"/>
    <m/>
    <m/>
    <m/>
    <s v="Elsewhere/outside yard"/>
    <m/>
    <n v="5"/>
    <m/>
    <s v="Flush to somewhere else"/>
    <m/>
    <s v="Electricity from other source"/>
    <m/>
    <m/>
    <m/>
    <s v="In the house"/>
    <m/>
    <m/>
    <m/>
    <s v="No"/>
    <m/>
    <s v="No"/>
    <m/>
    <s v="No"/>
    <s v="Yes"/>
    <s v="No"/>
    <s v="No"/>
    <s v="No"/>
    <s v="No"/>
    <s v="No"/>
    <s v="Yes"/>
    <s v="No"/>
    <m/>
    <m/>
    <m/>
    <m/>
    <m/>
    <m/>
    <m/>
    <m/>
    <m/>
    <s v="No"/>
    <s v="Yes"/>
    <s v="No"/>
    <s v="No"/>
    <s v="No"/>
    <s v="No"/>
    <s v="No"/>
    <m/>
    <m/>
    <m/>
    <m/>
    <m/>
    <m/>
    <m/>
    <s v="Other"/>
    <m/>
    <s v="Mudfloor"/>
    <m/>
    <s v="Corrugated metal"/>
    <m/>
    <m/>
    <m/>
    <s v="Spouse/partner"/>
    <m/>
    <s v="Spouse/partner"/>
    <m/>
    <s v="Spouse/partner"/>
    <m/>
    <s v="Yes"/>
    <m/>
    <s v="Proceed"/>
    <m/>
    <s v="Yes"/>
    <m/>
    <s v="Not at all"/>
    <s v="A lot"/>
    <s v="A lot"/>
    <m/>
    <m/>
    <m/>
    <s v="Checked"/>
    <s v="Checked"/>
    <s v="Unchecked"/>
    <s v="Unchecked"/>
    <s v="Unchecked"/>
    <s v="Unchecked"/>
    <s v="Unchecked"/>
    <s v="Unchecked"/>
    <s v="Unchecked"/>
    <s v="Unchecked"/>
    <s v="Unchecked"/>
    <s v="Unchecked"/>
    <s v="United States of America"/>
    <m/>
    <s v="Research Assistant please click here"/>
    <m/>
    <s v="Unverified"/>
  </r>
  <r>
    <n v="400"/>
    <m/>
    <m/>
    <d v="2022-07-05T00:00:00"/>
    <d v="1899-12-30T13:17:00"/>
    <s v="sinazo"/>
    <s v="English"/>
    <s v="No"/>
    <m/>
    <m/>
    <m/>
    <s v="Black"/>
    <m/>
    <m/>
    <m/>
    <s v="Yes"/>
    <m/>
    <m/>
    <m/>
    <m/>
    <m/>
    <s v="Single"/>
    <m/>
    <m/>
    <m/>
    <x v="2"/>
    <x v="0"/>
    <x v="2"/>
    <x v="0"/>
    <s v="R1000 - R2500"/>
    <m/>
    <s v="Never"/>
    <m/>
    <m/>
    <m/>
    <s v="Yes, more than 2 years ago"/>
    <m/>
    <s v="ec Philani NU 1 Clinic"/>
    <m/>
    <s v="I don't know"/>
    <m/>
    <s v="Yes, less than 6 months ago"/>
    <m/>
    <s v="No"/>
    <m/>
    <s v="No"/>
    <m/>
    <s v="Unchecked"/>
    <s v="Unchecked"/>
    <s v="Unchecked"/>
    <s v="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iped into dwelling/house"/>
    <m/>
    <m/>
    <m/>
    <m/>
    <m/>
    <n v="1"/>
    <m/>
    <s v="Flush to piped sewer system"/>
    <m/>
    <s v="Electricity from mains"/>
    <m/>
    <m/>
    <m/>
    <s v="In the house"/>
    <m/>
    <m/>
    <m/>
    <s v="Yes"/>
    <m/>
    <s v="Yes"/>
    <m/>
    <s v="No"/>
    <s v="Yes"/>
    <s v="Yes"/>
    <s v="No"/>
    <s v="Yes"/>
    <s v="No"/>
    <s v="No"/>
    <s v="Yes"/>
    <s v="No"/>
    <m/>
    <m/>
    <m/>
    <m/>
    <m/>
    <m/>
    <m/>
    <m/>
    <m/>
    <s v="Yes"/>
    <s v="Yes"/>
    <s v="No"/>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401"/>
    <m/>
    <m/>
    <d v="2022-07-05T00:00:00"/>
    <d v="1899-12-30T13:33:00"/>
    <s v="zimbini"/>
    <s v="English"/>
    <s v="No"/>
    <m/>
    <m/>
    <m/>
    <s v="Black"/>
    <m/>
    <m/>
    <m/>
    <s v="Yes"/>
    <m/>
    <m/>
    <m/>
    <m/>
    <m/>
    <s v="Single"/>
    <m/>
    <m/>
    <m/>
    <x v="3"/>
    <x v="0"/>
    <x v="2"/>
    <x v="0"/>
    <s v="R2501 - R5000"/>
    <m/>
    <s v="Never"/>
    <m/>
    <m/>
    <m/>
    <s v="Yes, more than 2 years ago"/>
    <m/>
    <s v="ec Philani NU 1 Clinic"/>
    <m/>
    <s v="Yes"/>
    <m/>
    <s v="Yes, more than a year ago"/>
    <m/>
    <s v="No"/>
    <m/>
    <s v="I don't know"/>
    <m/>
    <s v="Unchecked"/>
    <s v="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6"/>
    <s v="Female/ Ibhinqa"/>
    <n v="36"/>
    <s v="Female/ Ibhinqa"/>
    <n v="30"/>
    <s v="Female/ Ibhinqa"/>
    <n v="10"/>
    <s v="Male/ Indoda"/>
    <n v="30"/>
    <s v="Male/ Indoda"/>
    <n v="12"/>
    <s v="Female/ Ibhinqa"/>
    <n v="12"/>
    <m/>
    <m/>
    <m/>
    <m/>
    <m/>
    <m/>
    <m/>
    <m/>
    <m/>
    <m/>
    <m/>
    <m/>
    <m/>
    <m/>
    <m/>
    <m/>
    <m/>
    <m/>
    <s v="There are children between the age of 6 and 13 living in this HH"/>
    <s v="Completed secondary"/>
    <m/>
    <m/>
    <m/>
    <s v="Completed primary"/>
    <m/>
    <m/>
    <m/>
    <s v="Yes"/>
    <m/>
    <m/>
    <m/>
    <m/>
    <m/>
    <s v="No"/>
    <m/>
    <m/>
    <m/>
    <s v="Piped to yard/plot"/>
    <m/>
    <m/>
    <m/>
    <m/>
    <m/>
    <n v="1"/>
    <m/>
    <s v="Flush to piped sewer system"/>
    <m/>
    <s v="Electricity from mains"/>
    <m/>
    <m/>
    <m/>
    <s v="In the house"/>
    <m/>
    <m/>
    <m/>
    <s v="Yes"/>
    <m/>
    <s v="Yes"/>
    <m/>
    <s v="Yes"/>
    <s v="Yes"/>
    <s v="No"/>
    <s v="Yes"/>
    <s v="Yes"/>
    <s v="No"/>
    <s v="Yes"/>
    <s v="Yes"/>
    <s v="Yes"/>
    <m/>
    <m/>
    <m/>
    <m/>
    <m/>
    <m/>
    <m/>
    <m/>
    <m/>
    <s v="Yes"/>
    <s v="Yes"/>
    <s v="Yes"/>
    <s v="No"/>
    <s v="Yes"/>
    <s v="Yes"/>
    <s v="Yes"/>
    <m/>
    <m/>
    <m/>
    <m/>
    <m/>
    <m/>
    <m/>
    <s v="Ceramic tiles"/>
    <m/>
    <m/>
    <m/>
    <s v="Tiles"/>
    <m/>
    <m/>
    <m/>
    <s v="Respondent/Participant"/>
    <m/>
    <s v="Respondent/Participant"/>
    <m/>
    <s v="Respondent/Participant"/>
    <m/>
    <s v="Yes"/>
    <m/>
    <s v="Proceed"/>
    <m/>
    <s v="Yes"/>
    <m/>
    <s v="A lot"/>
    <s v="A lot"/>
    <s v="Somewhat"/>
    <m/>
    <m/>
    <m/>
    <s v="Checked"/>
    <s v="Unchecked"/>
    <s v="Unchecked"/>
    <s v="Unchecked"/>
    <s v="Checked"/>
    <s v="Unchecked"/>
    <s v="Unchecked"/>
    <s v="Unchecked"/>
    <s v="Unchecked"/>
    <s v="Unchecked"/>
    <s v="Unchecked"/>
    <s v="Unchecked"/>
    <s v="Jama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03"/>
    <m/>
    <m/>
    <d v="2022-07-06T00:00:00"/>
    <d v="1899-12-30T12:51:00"/>
    <s v="nosibusiso"/>
    <s v="isiXhosa"/>
    <m/>
    <s v="Hayi"/>
    <m/>
    <m/>
    <m/>
    <m/>
    <s v="Mnyama"/>
    <m/>
    <m/>
    <m/>
    <m/>
    <s v="Ewe"/>
    <m/>
    <m/>
    <m/>
    <s v="Awutshatanga"/>
    <m/>
    <m/>
    <x v="0"/>
    <x v="3"/>
    <x v="0"/>
    <x v="2"/>
    <m/>
    <s v="R2501 - R5000"/>
    <m/>
    <s v="Zange"/>
    <m/>
    <m/>
    <m/>
    <s v="Ewe, ngaphantsi kweminyaka emi-2 eyadlulayo"/>
    <s v="ec Philani NU 1 Clinic"/>
    <m/>
    <m/>
    <s v="Ewe"/>
    <m/>
    <s v="Ewe, ngaphantsi kweenyanga ezi-6 ezidlulileyo"/>
    <m/>
    <s v="Hayi"/>
    <m/>
    <s v="Ewe"/>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Checked"/>
    <s v="Unchecked"/>
    <s v="Unchecked"/>
    <s v="Unchecked"/>
    <s v="Unchecked"/>
    <s v="Unchecked"/>
    <m/>
    <m/>
    <s v="Hayi"/>
    <m/>
    <s v="Hayi"/>
    <m/>
    <s v="Hayi"/>
    <n v="0"/>
    <m/>
    <m/>
    <m/>
    <m/>
    <m/>
    <m/>
    <m/>
    <m/>
    <m/>
    <m/>
    <m/>
    <m/>
    <m/>
    <m/>
    <m/>
    <m/>
    <m/>
    <m/>
    <m/>
    <m/>
    <m/>
    <m/>
    <m/>
    <m/>
    <m/>
    <m/>
    <m/>
    <m/>
    <m/>
    <m/>
    <s v="There are NO children between the age of 6 and 13 living in this HH"/>
    <m/>
    <s v="Amabanga aphezulu"/>
    <m/>
    <m/>
    <m/>
    <s v="Amabanga aphezulu"/>
    <m/>
    <m/>
    <m/>
    <m/>
    <m/>
    <m/>
    <m/>
    <m/>
    <m/>
    <s v="Hayi"/>
    <m/>
    <m/>
    <m/>
    <s v="Ifakwe ngombhobho kwindawo yokuhlala/indlu"/>
    <m/>
    <m/>
    <m/>
    <m/>
    <m/>
    <n v="2"/>
    <m/>
    <s v="Gungxulela kumbhobho wogutyulo"/>
    <m/>
    <s v="Umbane ovela kwii-mains"/>
    <m/>
    <m/>
    <m/>
    <s v="Endlini"/>
    <m/>
    <m/>
    <m/>
    <s v="Ewe"/>
    <m/>
    <s v="Ewe"/>
    <m/>
    <m/>
    <m/>
    <m/>
    <m/>
    <m/>
    <m/>
    <m/>
    <m/>
    <s v="Hayi"/>
    <s v="Ewe"/>
    <s v="Hayi"/>
    <s v="Hayi"/>
    <s v="Ewe"/>
    <s v="Hayi"/>
    <s v="Hayi"/>
    <s v="Ewe"/>
    <s v="Hayi"/>
    <m/>
    <m/>
    <m/>
    <m/>
    <m/>
    <m/>
    <m/>
    <s v="Hayi"/>
    <s v="Hayi"/>
    <s v="Hayi"/>
    <s v="Hayi"/>
    <s v="Hayi"/>
    <s v="Hayi"/>
    <s v="Hayi"/>
    <m/>
    <s v="Ikhaphethi"/>
    <m/>
    <m/>
    <m/>
    <s v="Asbestos"/>
    <m/>
    <m/>
    <m/>
    <s v="uMphenduli / uMthathi-nxaxheba"/>
    <m/>
    <s v="uMphenduli / uMthathi-nxaxheba"/>
    <m/>
    <s v="uMphenduli / uMthathi-nxaxheba"/>
    <m/>
    <s v="Ewe"/>
    <m/>
    <s v="Qhubeka"/>
    <m/>
    <s v="Ewe"/>
    <m/>
    <m/>
    <m/>
    <s v="Ngandlel' ithile"/>
    <s v="Kakhulu"/>
    <s v="Kakhulu"/>
    <s v="Unchecked"/>
    <s v="Unchecked"/>
    <s v="Unchecked"/>
    <s v="Unchecked"/>
    <s v="Unchecked"/>
    <s v="Unchecked"/>
    <s v="Unchecked"/>
    <s v="Checked"/>
    <s v="Unchecked"/>
    <s v="Unchecked"/>
    <s v="Unchecked"/>
    <s v="Unchecked"/>
    <m/>
    <s v="United States of America"/>
    <m/>
    <s v="Mncedisi wophando nceda ucofe apha"/>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08"/>
    <m/>
    <m/>
    <d v="2022-07-05T00:00:00"/>
    <d v="1899-12-30T14:18:00"/>
    <s v="siziphiwe"/>
    <s v="English"/>
    <s v="No"/>
    <m/>
    <m/>
    <m/>
    <s v="Black"/>
    <m/>
    <m/>
    <m/>
    <s v="Yes"/>
    <m/>
    <m/>
    <m/>
    <m/>
    <m/>
    <s v="Steady partner"/>
    <m/>
    <s v="No"/>
    <m/>
    <x v="1"/>
    <x v="0"/>
    <x v="2"/>
    <x v="0"/>
    <s v="R1000 - R2500"/>
    <m/>
    <s v="Never"/>
    <m/>
    <m/>
    <m/>
    <s v="Yes, more than 2 years ago"/>
    <m/>
    <s v="ec Philani NU 1 Clinic"/>
    <m/>
    <s v="Yes"/>
    <m/>
    <s v="Yes, in the last year, but more than 6 months ago"/>
    <m/>
    <s v="No"/>
    <m/>
    <s v="Yes"/>
    <m/>
    <s v="Unchecked"/>
    <s v="Checked"/>
    <s v="Unchecked"/>
    <s v="Unchecked"/>
    <s v="Unchecked"/>
    <s v="Checked"/>
    <s v="Unchecked"/>
    <s v="Unchecked"/>
    <s v="Checked"/>
    <s v="Unchecked"/>
    <s v="Unchecked"/>
    <s v="Unchecked"/>
    <s v="Unchecked"/>
    <s v="Unchecked"/>
    <s v="Unchecked"/>
    <s v="Unchecked"/>
    <s v="Unchecked"/>
    <s v="Unchecked"/>
    <s v="Dust"/>
    <m/>
    <s v="Unchecked"/>
    <s v="Unchecked"/>
    <s v="Unchecked"/>
    <s v="Checked"/>
    <s v="Unchecked"/>
    <s v="Unchecked"/>
    <s v="Unchecked"/>
    <s v="Unchecked"/>
    <s v="Unchecked"/>
    <s v="Unchecked"/>
    <s v="Unchecked"/>
    <s v="Unchecked"/>
    <s v="Unchecked"/>
    <s v="Unchecked"/>
    <m/>
    <m/>
    <s v="Unchecked"/>
    <s v="Unchecked"/>
    <s v="Checked"/>
    <s v="Checked"/>
    <s v="Unchecked"/>
    <s v="Unchecked"/>
    <s v="Unchecked"/>
    <s v="Unchecked"/>
    <s v="Unchecked"/>
    <s v="Unchecked"/>
    <s v="Checked"/>
    <s v="Unchecked"/>
    <s v="Unchecked"/>
    <s v="Unchecked"/>
    <s v="Unchecked"/>
    <s v="Unchecked"/>
    <s v="Unchecked"/>
    <s v="Unchecked"/>
    <s v="Unchecked"/>
    <s v="Unchecked"/>
    <s v="Unchecked"/>
    <s v="Unchecked"/>
    <s v="Vomiting "/>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Tertiary or post-secondary certification"/>
    <m/>
    <m/>
    <m/>
    <s v="Tertiary or post-secondary certification"/>
    <m/>
    <m/>
    <m/>
    <m/>
    <m/>
    <m/>
    <m/>
    <m/>
    <m/>
    <s v="No"/>
    <m/>
    <m/>
    <m/>
    <s v="Bottled water"/>
    <m/>
    <m/>
    <m/>
    <m/>
    <m/>
    <n v="20"/>
    <m/>
    <s v="Flush to piped sewer system"/>
    <m/>
    <s v="Electricity from mains"/>
    <m/>
    <m/>
    <m/>
    <s v="In the house"/>
    <m/>
    <m/>
    <m/>
    <s v="Yes"/>
    <m/>
    <s v="Yes"/>
    <m/>
    <s v="No"/>
    <s v="Yes"/>
    <s v="No"/>
    <s v="Yes"/>
    <s v="Yes"/>
    <s v="No"/>
    <s v="No"/>
    <s v="Yes"/>
    <s v="Yes"/>
    <m/>
    <m/>
    <m/>
    <m/>
    <m/>
    <m/>
    <m/>
    <m/>
    <m/>
    <s v="Yes"/>
    <s v="Yes"/>
    <s v="No"/>
    <s v="No"/>
    <s v="No"/>
    <s v="No"/>
    <s v="No"/>
    <m/>
    <m/>
    <m/>
    <m/>
    <m/>
    <m/>
    <m/>
    <s v="Ceramic tiles"/>
    <m/>
    <m/>
    <m/>
    <s v="Other"/>
    <m/>
    <s v="Zinc"/>
    <m/>
    <s v="Respondent/Participant"/>
    <m/>
    <s v="Respondent/Participant"/>
    <m/>
    <s v="Respondent/Participant"/>
    <m/>
    <s v="Yes"/>
    <m/>
    <s v="Proceed"/>
    <m/>
    <s v="Yes"/>
    <m/>
    <s v="Somewhat"/>
    <s v="A lot"/>
    <s v="Somewhat"/>
    <m/>
    <m/>
    <m/>
    <s v="Checked"/>
    <s v="Checked"/>
    <s v="Checked"/>
    <s v="Checked"/>
    <s v="Checked"/>
    <s v="Unchecked"/>
    <s v="Unchecked"/>
    <s v="Unchecked"/>
    <s v="Unchecked"/>
    <s v="Unchecked"/>
    <s v="Unchecked"/>
    <s v="Unchecked"/>
    <s v="Other"/>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12"/>
    <m/>
    <m/>
    <d v="2022-07-05T00:00:00"/>
    <d v="1899-12-30T14:28:00"/>
    <s v="zimbini"/>
    <s v="English"/>
    <s v="No"/>
    <m/>
    <m/>
    <m/>
    <s v="Black"/>
    <m/>
    <m/>
    <m/>
    <s v="Yes"/>
    <m/>
    <m/>
    <m/>
    <m/>
    <m/>
    <s v="Single"/>
    <m/>
    <m/>
    <m/>
    <x v="3"/>
    <x v="0"/>
    <x v="2"/>
    <x v="0"/>
    <s v="Under R1000"/>
    <m/>
    <s v="Never"/>
    <m/>
    <m/>
    <m/>
    <s v="Never"/>
    <m/>
    <m/>
    <m/>
    <s v="Yes"/>
    <m/>
    <s v="Yes, less than 6 months ago"/>
    <m/>
    <s v="No"/>
    <m/>
    <s v="No"/>
    <m/>
    <s v="Unchecked"/>
    <s v="Unchecked"/>
    <s v="Unchecked"/>
    <s v="Checked"/>
    <s v="Unchecked"/>
    <s v="Checked"/>
    <s v="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12"/>
    <m/>
    <m/>
    <m/>
    <m/>
    <m/>
    <m/>
    <m/>
    <m/>
    <m/>
    <m/>
    <m/>
    <m/>
    <m/>
    <m/>
    <m/>
    <m/>
    <m/>
    <m/>
    <m/>
    <m/>
    <m/>
    <m/>
    <m/>
    <m/>
    <m/>
    <m/>
    <m/>
    <m/>
    <s v="There are children between the age of 6 and 13 living in this HH"/>
    <s v="Completed secondary"/>
    <m/>
    <m/>
    <m/>
    <s v="Completed secondary"/>
    <m/>
    <m/>
    <m/>
    <s v="Yes"/>
    <m/>
    <m/>
    <m/>
    <m/>
    <m/>
    <s v="No"/>
    <m/>
    <m/>
    <m/>
    <s v="Piped to yard/plot"/>
    <m/>
    <m/>
    <m/>
    <m/>
    <m/>
    <n v="1"/>
    <m/>
    <s v="Flush to somewhere else"/>
    <m/>
    <s v="Electricity from mains"/>
    <m/>
    <m/>
    <m/>
    <s v="In the house"/>
    <m/>
    <m/>
    <m/>
    <s v="Yes"/>
    <m/>
    <s v="Yes"/>
    <m/>
    <s v="Yes"/>
    <s v="Yes"/>
    <s v="No"/>
    <s v="No"/>
    <s v="Yes"/>
    <s v="No"/>
    <s v="No"/>
    <s v="No"/>
    <s v="No"/>
    <m/>
    <m/>
    <m/>
    <m/>
    <m/>
    <m/>
    <m/>
    <m/>
    <m/>
    <s v="No"/>
    <s v="Yes"/>
    <s v="No"/>
    <s v="No"/>
    <s v="No"/>
    <s v="No"/>
    <s v="No"/>
    <m/>
    <m/>
    <m/>
    <m/>
    <m/>
    <m/>
    <m/>
    <s v="Carpet"/>
    <m/>
    <m/>
    <m/>
    <s v="Asbestos"/>
    <m/>
    <m/>
    <m/>
    <s v="Respondent/Participant"/>
    <m/>
    <s v="Respondent/Participant"/>
    <m/>
    <s v="Respondent/Participant"/>
    <m/>
    <s v="Yes"/>
    <m/>
    <s v="Proceed"/>
    <m/>
    <s v="Yes"/>
    <m/>
    <s v="A lot"/>
    <s v="A lot"/>
    <s v="A lot"/>
    <m/>
    <m/>
    <m/>
    <s v="Checked"/>
    <s v="Checked"/>
    <s v="Checked"/>
    <s v="Unchecked"/>
    <s v="Checked"/>
    <s v="Unchecked"/>
    <s v="Unchecked"/>
    <s v="Unchecked"/>
    <s v="Unchecked"/>
    <s v="Unchecked"/>
    <s v="Unchecked"/>
    <s v="Unchecked"/>
    <s v="United States of America"/>
    <m/>
    <s v="Research Assistant please click here"/>
    <m/>
    <s v="Unverified"/>
  </r>
  <r>
    <n v="413"/>
    <m/>
    <m/>
    <d v="2022-07-05T00:00:00"/>
    <d v="1899-12-30T14:36:00"/>
    <s v="nomvuyo"/>
    <s v="English"/>
    <s v="No"/>
    <m/>
    <m/>
    <m/>
    <s v="Black"/>
    <m/>
    <m/>
    <m/>
    <s v="Yes"/>
    <m/>
    <m/>
    <m/>
    <m/>
    <m/>
    <s v="Single"/>
    <m/>
    <m/>
    <m/>
    <x v="2"/>
    <x v="0"/>
    <x v="1"/>
    <x v="0"/>
    <s v="R2501 - R5000"/>
    <m/>
    <s v="Yes, more than 2 years ago"/>
    <m/>
    <s v="ec Pefferville Clinic"/>
    <m/>
    <s v="Never"/>
    <m/>
    <m/>
    <m/>
    <s v="I don't know"/>
    <m/>
    <s v="Yes, more than a year ago"/>
    <m/>
    <s v="No"/>
    <m/>
    <s v="I don't know"/>
    <m/>
    <s v="Unchecked"/>
    <s v="Checked"/>
    <s v="Unchecked"/>
    <s v="Checked"/>
    <s v="Checked"/>
    <s v="Checked"/>
    <s v="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primary"/>
    <m/>
    <s v="Grade 7"/>
    <m/>
    <m/>
    <m/>
    <m/>
    <m/>
    <m/>
    <m/>
    <s v="No"/>
    <m/>
    <m/>
    <m/>
    <s v="Public/communal tap"/>
    <m/>
    <m/>
    <m/>
    <s v="Elsewhere/outside yard"/>
    <m/>
    <n v="10"/>
    <m/>
    <s v="Flush, don't know where"/>
    <m/>
    <s v="Electricity from other source"/>
    <m/>
    <m/>
    <m/>
    <s v="In the house"/>
    <m/>
    <m/>
    <m/>
    <s v="No"/>
    <m/>
    <s v="No"/>
    <m/>
    <s v="No"/>
    <s v="No"/>
    <s v="No"/>
    <s v="No"/>
    <s v="No"/>
    <s v="No"/>
    <s v="No"/>
    <s v="No"/>
    <s v="No"/>
    <m/>
    <m/>
    <m/>
    <m/>
    <m/>
    <m/>
    <m/>
    <m/>
    <m/>
    <s v="No"/>
    <s v="Yes"/>
    <s v="No"/>
    <s v="No"/>
    <s v="No"/>
    <s v="No"/>
    <s v="No"/>
    <m/>
    <m/>
    <m/>
    <m/>
    <m/>
    <m/>
    <m/>
    <s v="Carpet"/>
    <m/>
    <m/>
    <m/>
    <s v="Corrugated metal"/>
    <m/>
    <m/>
    <m/>
    <s v="Respondent/Participant"/>
    <m/>
    <s v="Respondent/Participant"/>
    <m/>
    <s v="Respondent/Participant"/>
    <m/>
    <s v="Yes"/>
    <m/>
    <s v="Proceed"/>
    <m/>
    <s v="Yes"/>
    <m/>
    <s v="Somewhat"/>
    <s v="Somewhat"/>
    <s v="Somewhat"/>
    <m/>
    <m/>
    <m/>
    <s v="Checked"/>
    <s v="Checked"/>
    <s v="Unchecked"/>
    <s v="Unchecked"/>
    <s v="Unchecked"/>
    <s v="Unchecked"/>
    <s v="Unchecked"/>
    <s v="Unchecked"/>
    <s v="Unchecked"/>
    <s v="Unchecked"/>
    <s v="Unchecked"/>
    <s v="Unchecked"/>
    <s v="Jama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s v="No"/>
    <m/>
    <m/>
    <m/>
    <s v="Black"/>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17"/>
    <m/>
    <m/>
    <d v="2022-07-05T00:00:00"/>
    <d v="1899-12-30T15:26:00"/>
    <s v="zimbini"/>
    <s v="English"/>
    <s v="No"/>
    <m/>
    <m/>
    <m/>
    <s v="Black"/>
    <m/>
    <m/>
    <m/>
    <s v="Yes"/>
    <m/>
    <m/>
    <m/>
    <m/>
    <m/>
    <s v="Single"/>
    <m/>
    <m/>
    <m/>
    <x v="3"/>
    <x v="0"/>
    <x v="2"/>
    <x v="0"/>
    <s v="R1000 - R2500"/>
    <m/>
    <s v="Never"/>
    <m/>
    <m/>
    <m/>
    <s v="Never"/>
    <m/>
    <m/>
    <m/>
    <s v="I don't know"/>
    <m/>
    <s v="Yes, less than 6 months ago"/>
    <m/>
    <s v="No"/>
    <m/>
    <s v="Yes"/>
    <m/>
    <s v="Unchecked"/>
    <s v="Un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Checked"/>
    <s v="Checked"/>
    <s v="Un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to yard/plot"/>
    <m/>
    <m/>
    <m/>
    <m/>
    <m/>
    <n v="1"/>
    <m/>
    <s v="Flush to piped sewer system"/>
    <m/>
    <s v="Electricity from mains"/>
    <m/>
    <m/>
    <m/>
    <s v="In the house"/>
    <m/>
    <m/>
    <m/>
    <s v="No"/>
    <m/>
    <s v="Yes"/>
    <m/>
    <s v="Yes"/>
    <s v="Yes"/>
    <s v="Yes"/>
    <s v="Yes"/>
    <s v="Yes"/>
    <s v="No"/>
    <s v="Yes"/>
    <s v="Yes"/>
    <s v="Yes"/>
    <m/>
    <m/>
    <m/>
    <m/>
    <m/>
    <m/>
    <m/>
    <m/>
    <m/>
    <s v="No"/>
    <s v="Yes"/>
    <s v="No"/>
    <s v="No"/>
    <s v="No"/>
    <s v="No"/>
    <s v="No"/>
    <m/>
    <m/>
    <m/>
    <m/>
    <m/>
    <m/>
    <m/>
    <s v="Ceramic tiles"/>
    <m/>
    <m/>
    <m/>
    <s v="Tiles"/>
    <m/>
    <m/>
    <m/>
    <s v="Respondent/Participant"/>
    <m/>
    <s v="Respondent/Participant"/>
    <m/>
    <s v="Respondent/Participant"/>
    <m/>
    <s v="Yes"/>
    <m/>
    <s v="Proceed"/>
    <m/>
    <s v="Yes"/>
    <m/>
    <s v="A lot"/>
    <s v="Not at all"/>
    <s v="A lot"/>
    <m/>
    <m/>
    <m/>
    <s v="Checked"/>
    <s v="Checked"/>
    <s v="Checked"/>
    <s v="Checked"/>
    <s v="Checked"/>
    <s v="Unchecked"/>
    <s v="Unchecked"/>
    <s v="Unchecked"/>
    <s v="Unchecked"/>
    <s v="Unchecked"/>
    <s v="Unchecked"/>
    <s v="Unchecked"/>
    <s v="United States of America"/>
    <m/>
    <s v="Research Assistant please click here"/>
    <m/>
    <s v="Unverified"/>
  </r>
  <r>
    <n v="418"/>
    <m/>
    <m/>
    <d v="2022-07-05T00:00:00"/>
    <d v="1899-12-30T15:31:00"/>
    <s v="nosibusiso"/>
    <s v="isiXhosa"/>
    <m/>
    <s v="Hayi"/>
    <m/>
    <m/>
    <m/>
    <m/>
    <s v="Mnyama"/>
    <m/>
    <m/>
    <m/>
    <m/>
    <s v="Ewe"/>
    <m/>
    <m/>
    <m/>
    <s v="Awutshatanga"/>
    <m/>
    <m/>
    <x v="0"/>
    <x v="1"/>
    <x v="0"/>
    <x v="1"/>
    <m/>
    <s v="R1000 - R2500"/>
    <m/>
    <s v="Zange"/>
    <m/>
    <m/>
    <m/>
    <s v="Hayi"/>
    <m/>
    <m/>
    <m/>
    <s v="Ewe"/>
    <m/>
    <s v="Ewe, ngaphantsi kweenyanga ezi-6 ezidlulileyo"/>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Checked"/>
    <s v="Unchecked"/>
    <s v="Checked"/>
    <s v="Unchecked"/>
    <s v="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Ewe"/>
    <n v="2"/>
    <s v="Female/ Ibhinqa"/>
    <n v="14"/>
    <s v="Male/ Indoda"/>
    <n v="25"/>
    <m/>
    <m/>
    <m/>
    <m/>
    <m/>
    <m/>
    <m/>
    <m/>
    <m/>
    <m/>
    <m/>
    <m/>
    <m/>
    <m/>
    <m/>
    <m/>
    <m/>
    <m/>
    <m/>
    <m/>
    <m/>
    <m/>
    <m/>
    <m/>
    <m/>
    <m/>
    <s v="There are NO children between the age of 6 and 13 living in this HH"/>
    <m/>
    <s v="Imfundo enomsila"/>
    <m/>
    <m/>
    <m/>
    <s v="Imfundo enomsila"/>
    <m/>
    <m/>
    <m/>
    <m/>
    <m/>
    <m/>
    <m/>
    <m/>
    <m/>
    <s v="Hayi"/>
    <m/>
    <m/>
    <m/>
    <s v="Ifakwe ngombhobho kwindawo yokuhlala/indlu"/>
    <m/>
    <m/>
    <m/>
    <m/>
    <m/>
    <n v="2"/>
    <m/>
    <s v="Gungxulela kumbhobho wogutyulo"/>
    <m/>
    <s v="Umbane ovela kwii-mains"/>
    <m/>
    <m/>
    <m/>
    <s v="Endlini"/>
    <m/>
    <m/>
    <m/>
    <s v="Ewe"/>
    <m/>
    <s v="Ewe"/>
    <m/>
    <m/>
    <m/>
    <m/>
    <m/>
    <m/>
    <m/>
    <m/>
    <m/>
    <s v="Ewe"/>
    <s v="Ewe"/>
    <s v="Hayi"/>
    <s v="Ewe"/>
    <s v="Ewe"/>
    <s v="Hayi"/>
    <s v="Ewe"/>
    <s v="Ewe"/>
    <s v="Ewe"/>
    <m/>
    <m/>
    <m/>
    <m/>
    <m/>
    <m/>
    <m/>
    <s v="Hayi"/>
    <s v="Ewe"/>
    <s v="Hayi"/>
    <s v="Hayi"/>
    <s v="Hayi"/>
    <s v="Ewe"/>
    <s v="Hayi"/>
    <m/>
    <s v="Iithayile zeCeramic"/>
    <m/>
    <m/>
    <m/>
    <s v="Asbestos"/>
    <m/>
    <m/>
    <m/>
    <s v="uMphenduli / uMthathi-nxaxheba"/>
    <m/>
    <s v="uMphenduli / uMthathi-nxaxheba"/>
    <m/>
    <s v="uMphenduli / uMthathi-nxaxheba"/>
    <m/>
    <s v="Ewe"/>
    <m/>
    <s v="Qhubeka"/>
    <m/>
    <s v="Ewe"/>
    <m/>
    <m/>
    <m/>
    <s v="Akunjalo kwaphela"/>
    <s v="Ngandlel' ithile"/>
    <s v="Akunjalo kwaphela"/>
    <s v="Unchecked"/>
    <s v="Unchecked"/>
    <s v="Unchecked"/>
    <s v="Unchecked"/>
    <s v="Unchecked"/>
    <s v="Unchecked"/>
    <s v="Unchecked"/>
    <s v="Checked"/>
    <s v="Unchecked"/>
    <s v="Unchecked"/>
    <s v="Unchecked"/>
    <s v="Unchecked"/>
    <m/>
    <s v="United States of America"/>
    <m/>
    <s v="Mncedisi wophando nceda ucofe apha"/>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21"/>
    <m/>
    <m/>
    <d v="2022-07-06T00:00:00"/>
    <d v="1899-12-30T09:25:00"/>
    <s v="likhona"/>
    <s v="isiXhosa"/>
    <m/>
    <s v="Hayi"/>
    <m/>
    <m/>
    <m/>
    <m/>
    <s v="Mnyama"/>
    <m/>
    <m/>
    <m/>
    <m/>
    <s v="Ewe"/>
    <m/>
    <m/>
    <m/>
    <s v="Awutshatanga"/>
    <m/>
    <m/>
    <x v="0"/>
    <x v="2"/>
    <x v="0"/>
    <x v="1"/>
    <m/>
    <s v="Ngaphantsi kwe-R1000"/>
    <m/>
    <s v="Ewe - Ngaphezulu kweminyaka emibini eyadlulayo"/>
    <s v="ec Chris Hani Clinic"/>
    <m/>
    <m/>
    <s v="Ewe, ngaphezu kweminyaka emi-2 eyadlulayo"/>
    <s v="ec Chris Hani Clinic"/>
    <m/>
    <m/>
    <s v="Hayi"/>
    <m/>
    <s v="Ewe, kulo nyaka uphelileyo, kodwa ngaphezu kweenyanga ezi-6 ezidlulileyo"/>
    <m/>
    <s v="Hayi"/>
    <m/>
    <s v="Andiyaz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50"/>
    <s v="Male/ Indoda"/>
    <n v="45"/>
    <m/>
    <m/>
    <m/>
    <m/>
    <m/>
    <m/>
    <m/>
    <m/>
    <m/>
    <m/>
    <m/>
    <m/>
    <m/>
    <m/>
    <m/>
    <m/>
    <m/>
    <m/>
    <m/>
    <m/>
    <m/>
    <m/>
    <m/>
    <m/>
    <m/>
    <m/>
    <s v="There are NO children between the age of 6 and 13 living in this HH"/>
    <m/>
    <s v="Andifundanga/ Andiwafundanga amabanga aphantsi"/>
    <m/>
    <m/>
    <m/>
    <s v="Abafundanga/ Abawafundanga amabanga aphantsi"/>
    <m/>
    <m/>
    <m/>
    <m/>
    <m/>
    <m/>
    <m/>
    <m/>
    <m/>
    <s v="Hayi"/>
    <m/>
    <m/>
    <m/>
    <s v="Impompo kawonke-wonke/yoluntu"/>
    <m/>
    <m/>
    <m/>
    <s v="Kwenye indawo/ngaphandle kweyadi"/>
    <m/>
    <n v="10"/>
    <m/>
    <s v="Ndlu yangasese engagungxulwayo"/>
    <m/>
    <s v="Umbane ovela kwii-mains"/>
    <m/>
    <m/>
    <m/>
    <s v="Endlini"/>
    <m/>
    <m/>
    <m/>
    <s v="Hayi"/>
    <m/>
    <s v="Hayi"/>
    <m/>
    <m/>
    <m/>
    <m/>
    <m/>
    <m/>
    <m/>
    <m/>
    <m/>
    <s v="Hayi"/>
    <s v="Hayi"/>
    <s v="Hayi"/>
    <s v="Hayi"/>
    <s v="Hayi"/>
    <s v="Hayi"/>
    <s v="Hayi"/>
    <s v="Ewe"/>
    <s v="Hayi"/>
    <m/>
    <m/>
    <m/>
    <m/>
    <m/>
    <m/>
    <m/>
    <s v="Hayi"/>
    <s v="Hayi"/>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23"/>
    <m/>
    <m/>
    <d v="2022-07-06T00:00:00"/>
    <d v="1899-12-30T09:57:00"/>
    <s v="lwazi"/>
    <s v="isiXhosa"/>
    <m/>
    <s v="Hayi"/>
    <m/>
    <m/>
    <m/>
    <m/>
    <s v="Mnyama"/>
    <m/>
    <m/>
    <m/>
    <m/>
    <s v="Ewe"/>
    <m/>
    <m/>
    <m/>
    <s v="Awutshatanga"/>
    <m/>
    <m/>
    <x v="0"/>
    <x v="2"/>
    <x v="0"/>
    <x v="2"/>
    <m/>
    <s v="R1000 - R2500"/>
    <m/>
    <s v="Zange"/>
    <m/>
    <m/>
    <m/>
    <s v="Ewe, ngaphantsi kweminyaka emi-2 eyadlulayo"/>
    <s v="ec Chris Hani Clinic"/>
    <m/>
    <m/>
    <s v="Ewe"/>
    <m/>
    <s v="Ewe, ngaphezu konyaka odlulileyo"/>
    <m/>
    <s v="Hayi"/>
    <m/>
    <s v="Ewe"/>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Checked"/>
    <s v="Unchecked"/>
    <s v="Checked"/>
    <s v="Checked"/>
    <s v="Unchecked"/>
    <s v="Unchecked"/>
    <m/>
    <m/>
    <s v="Unchecked"/>
    <s v="Unchecked"/>
    <s v="Unchecked"/>
    <s v="Unchecked"/>
    <s v="Unchecked"/>
    <s v="Unchecked"/>
    <s v="Unchecked"/>
    <s v="Unchecked"/>
    <s v="Unchecked"/>
    <s v="Unchecked"/>
    <s v="Unchecked"/>
    <s v="Unchecked"/>
    <s v="Checked"/>
    <s v="Un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36"/>
    <s v="Male/ Indoda"/>
    <n v="27"/>
    <m/>
    <m/>
    <m/>
    <m/>
    <m/>
    <m/>
    <m/>
    <m/>
    <m/>
    <m/>
    <m/>
    <m/>
    <m/>
    <m/>
    <m/>
    <m/>
    <m/>
    <m/>
    <m/>
    <m/>
    <m/>
    <m/>
    <m/>
    <m/>
    <m/>
    <m/>
    <s v="There are NO children between the age of 6 and 13 living in this HH"/>
    <m/>
    <s v="Ndigqibe amabanga aphantsi"/>
    <m/>
    <m/>
    <m/>
    <s v="Ndigqibe amabanga aphezulu"/>
    <m/>
    <m/>
    <m/>
    <m/>
    <m/>
    <m/>
    <m/>
    <m/>
    <m/>
    <s v="Hayi"/>
    <m/>
    <m/>
    <m/>
    <s v="Impompo kawonke-wonke/yoluntu"/>
    <m/>
    <m/>
    <m/>
    <s v="Kwindawo yokuhlala"/>
    <m/>
    <n v="6"/>
    <m/>
    <s v="Indlu yangasese ephuculweyo enomngxuma ephuma umoya"/>
    <m/>
    <s v="Okunye"/>
    <m/>
    <s v="Urbane ongekho semthethweni/Izinyoka"/>
    <m/>
    <s v="Endlini"/>
    <m/>
    <m/>
    <m/>
    <s v="Ewe"/>
    <m/>
    <s v="Hayi"/>
    <m/>
    <m/>
    <m/>
    <m/>
    <m/>
    <m/>
    <m/>
    <m/>
    <m/>
    <s v="Ewe"/>
    <s v="Ewe"/>
    <s v="Hayi"/>
    <s v="Hayi"/>
    <s v="Ewe"/>
    <s v="Hayi"/>
    <s v="Ewe"/>
    <s v="Ewe"/>
    <s v="Hayi"/>
    <m/>
    <m/>
    <m/>
    <m/>
    <m/>
    <m/>
    <m/>
    <s v="Ewe"/>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24"/>
    <m/>
    <m/>
    <d v="2022-07-06T00:00:00"/>
    <d v="1899-12-30T10:02:00"/>
    <s v="zukisani"/>
    <s v="isiXhosa"/>
    <m/>
    <s v="Hayi"/>
    <m/>
    <m/>
    <m/>
    <m/>
    <s v="Mnyama"/>
    <m/>
    <m/>
    <m/>
    <m/>
    <s v="Ewe"/>
    <m/>
    <m/>
    <m/>
    <s v="Awutshatanga"/>
    <m/>
    <m/>
    <x v="0"/>
    <x v="2"/>
    <x v="0"/>
    <x v="1"/>
    <m/>
    <s v="Ngaphantsi kwe-R1000"/>
    <m/>
    <s v="Zange"/>
    <m/>
    <m/>
    <m/>
    <s v="Hayi"/>
    <m/>
    <m/>
    <m/>
    <s v="Hayi"/>
    <m/>
    <s v="Ewe, ngaphantsi kweenyanga ezi-6 ezidlulileyo"/>
    <m/>
    <s v="Ewe"/>
    <m/>
    <s v="Ewe"/>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25"/>
    <m/>
    <m/>
    <m/>
    <m/>
    <m/>
    <m/>
    <m/>
    <m/>
    <m/>
    <m/>
    <m/>
    <m/>
    <m/>
    <m/>
    <m/>
    <m/>
    <m/>
    <m/>
    <m/>
    <m/>
    <m/>
    <m/>
    <m/>
    <m/>
    <m/>
    <m/>
    <m/>
    <m/>
    <s v="There are NO children between the age of 6 and 13 living in this HH"/>
    <m/>
    <s v="Amabanga aphezulu"/>
    <m/>
    <m/>
    <m/>
    <s v="Amabanga aphezulu"/>
    <m/>
    <m/>
    <m/>
    <m/>
    <m/>
    <m/>
    <m/>
    <m/>
    <m/>
    <s v="Hayi"/>
    <m/>
    <m/>
    <m/>
    <s v="Impompo kawonke-wonke/yoluntu"/>
    <m/>
    <m/>
    <m/>
    <s v="Kwenye indawo/ngaphandle kweyadi"/>
    <m/>
    <n v="45"/>
    <m/>
    <s v="Gungxulela kumbhobho wogutyulo"/>
    <m/>
    <s v="IParafini"/>
    <m/>
    <m/>
    <m/>
    <s v="Endlini"/>
    <m/>
    <m/>
    <m/>
    <s v="Hayi"/>
    <m/>
    <s v="Hayi"/>
    <m/>
    <m/>
    <m/>
    <m/>
    <m/>
    <m/>
    <m/>
    <m/>
    <m/>
    <s v="Hayi"/>
    <s v="Hayi"/>
    <s v="Hayi"/>
    <s v="Hayi"/>
    <s v="Hayi"/>
    <s v="Hayi"/>
    <s v="Hayi"/>
    <s v="Hayi"/>
    <s v="Hayi"/>
    <m/>
    <m/>
    <m/>
    <m/>
    <m/>
    <m/>
    <m/>
    <s v="Hayi"/>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26"/>
    <m/>
    <m/>
    <d v="2022-07-06T00:00:00"/>
    <d v="1899-12-30T10:21:00"/>
    <s v="nosibusiso"/>
    <s v="isiXhosa"/>
    <m/>
    <s v="Hayi"/>
    <m/>
    <m/>
    <m/>
    <m/>
    <s v="Mnyama"/>
    <m/>
    <m/>
    <m/>
    <m/>
    <s v="Ewe"/>
    <m/>
    <m/>
    <m/>
    <s v="Umhlolo/Umhlolokazi"/>
    <m/>
    <m/>
    <x v="0"/>
    <x v="2"/>
    <x v="0"/>
    <x v="1"/>
    <m/>
    <s v="R1000 - R2500"/>
    <m/>
    <s v="Zange"/>
    <m/>
    <m/>
    <m/>
    <s v="Ewe, ngaphantsi kweminyaka emi-2 eyadlulayo"/>
    <s v="ec Empilweni Gompo CHC"/>
    <m/>
    <m/>
    <s v="Ewe"/>
    <m/>
    <s v="Ewe, ngaphantsi kweenyanga ezi-6 ezidlulileyo"/>
    <m/>
    <s v="Ewe"/>
    <m/>
    <s v="Hay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Unchecked"/>
    <s v="Unchecked"/>
    <s v="Checked"/>
    <s v="Checked"/>
    <s v="Checked"/>
    <s v="Unchecked"/>
    <s v="Unchecked"/>
    <m/>
    <m/>
    <m/>
    <m/>
    <m/>
    <s v="Ewe"/>
    <s v="Unchecked"/>
    <s v="Unchecked"/>
    <s v="Unchecked"/>
    <s v="Unchecked"/>
    <s v="Unchecked"/>
    <s v="Unchecked"/>
    <s v="Unchecked"/>
    <s v="Unchecked"/>
    <s v="Unchecked"/>
    <s v="Unchecked"/>
    <s v="Unchecked"/>
    <m/>
    <s v="Unchecked"/>
    <s v="Unchecked"/>
    <s v="Unchecked"/>
    <s v="Unchecked"/>
    <s v="Unchecked"/>
    <s v="Unchecked"/>
    <s v="Checked"/>
    <s v="Unchecked"/>
    <s v="Unchecked"/>
    <s v="Unchecked"/>
    <s v="Unchecked"/>
    <m/>
    <m/>
    <s v="Hayi"/>
    <m/>
    <s v="Hayi"/>
    <m/>
    <s v="Hayi"/>
    <n v="2"/>
    <s v="Male/ Indoda"/>
    <n v="36"/>
    <s v="Female/ Ibhinqa"/>
    <n v="22"/>
    <m/>
    <m/>
    <m/>
    <m/>
    <m/>
    <m/>
    <m/>
    <m/>
    <m/>
    <m/>
    <m/>
    <m/>
    <m/>
    <m/>
    <m/>
    <m/>
    <m/>
    <m/>
    <m/>
    <m/>
    <m/>
    <m/>
    <m/>
    <m/>
    <m/>
    <m/>
    <s v="There are NO children between the age of 6 and 13 living in this HH"/>
    <m/>
    <s v="Ndigqibe amabanga aphantsi"/>
    <m/>
    <m/>
    <m/>
    <s v="Amabanga aphezulu"/>
    <m/>
    <m/>
    <m/>
    <m/>
    <m/>
    <m/>
    <m/>
    <m/>
    <m/>
    <s v="Hayi"/>
    <m/>
    <m/>
    <m/>
    <s v="Ifakwe ngombhobho kwindawo yokuhlala/indlu"/>
    <m/>
    <m/>
    <m/>
    <m/>
    <m/>
    <n v="1"/>
    <m/>
    <s v="Gungxulela kumbhobho wogutyulo"/>
    <m/>
    <s v="Umbane ovela kwii-mains"/>
    <m/>
    <m/>
    <m/>
    <s v="Endlini"/>
    <m/>
    <m/>
    <m/>
    <s v="Ewe"/>
    <m/>
    <s v="Ewe"/>
    <m/>
    <m/>
    <m/>
    <m/>
    <m/>
    <m/>
    <m/>
    <m/>
    <m/>
    <s v="Hayi"/>
    <s v="Ewe"/>
    <s v="Ewe"/>
    <s v="Hayi"/>
    <s v="Ewe"/>
    <s v="Hayi"/>
    <s v="Hayi"/>
    <s v="Ewe"/>
    <s v="Hayi"/>
    <m/>
    <m/>
    <m/>
    <m/>
    <m/>
    <m/>
    <m/>
    <s v="Ewe"/>
    <s v="Ewe"/>
    <s v="Hayi"/>
    <s v="Hayi"/>
    <m/>
    <s v="Hayi"/>
    <s v="Hayi"/>
    <m/>
    <s v="Isamente"/>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27"/>
    <m/>
    <m/>
    <d v="2022-07-06T00:00:00"/>
    <d v="1899-12-30T10:20:00"/>
    <s v="likhona"/>
    <s v="English"/>
    <s v="No"/>
    <m/>
    <m/>
    <m/>
    <s v="Black"/>
    <m/>
    <m/>
    <m/>
    <s v="Yes"/>
    <m/>
    <m/>
    <m/>
    <m/>
    <m/>
    <s v="Single"/>
    <m/>
    <m/>
    <m/>
    <x v="2"/>
    <x v="0"/>
    <x v="2"/>
    <x v="0"/>
    <s v="Under R1000"/>
    <m/>
    <s v="Never"/>
    <m/>
    <m/>
    <m/>
    <s v="Never"/>
    <m/>
    <m/>
    <m/>
    <s v="No"/>
    <m/>
    <s v="Yes, less than 6 months ago"/>
    <m/>
    <s v="Yes"/>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ublic/communal tap"/>
    <m/>
    <m/>
    <m/>
    <s v="Elsewhere/outside yard"/>
    <m/>
    <n v="10"/>
    <m/>
    <s v="No facility/bush/field"/>
    <m/>
    <s v="Electricity from other source"/>
    <m/>
    <m/>
    <m/>
    <s v="In a separate building"/>
    <m/>
    <m/>
    <m/>
    <s v="No"/>
    <m/>
    <s v="No"/>
    <m/>
    <s v="No"/>
    <s v="No"/>
    <s v="No"/>
    <s v="No"/>
    <s v="No"/>
    <s v="No"/>
    <s v="No"/>
    <s v="No"/>
    <s v="No"/>
    <m/>
    <m/>
    <m/>
    <m/>
    <m/>
    <m/>
    <m/>
    <m/>
    <m/>
    <s v="No"/>
    <s v="No"/>
    <s v="No"/>
    <s v="No"/>
    <s v="No"/>
    <s v="No"/>
    <s v="No"/>
    <m/>
    <m/>
    <m/>
    <m/>
    <m/>
    <m/>
    <m/>
    <s v="Carpet"/>
    <m/>
    <m/>
    <m/>
    <s v="Corrugated metal"/>
    <m/>
    <m/>
    <m/>
    <s v="Respondent/Participant"/>
    <m/>
    <s v="Respondent/Participant"/>
    <m/>
    <s v="Respondent/Participant"/>
    <m/>
    <s v="Yes"/>
    <m/>
    <s v="Proceed"/>
    <m/>
    <s v="Yes"/>
    <m/>
    <s v="A lot"/>
    <s v="A lot"/>
    <s v="A lot"/>
    <m/>
    <m/>
    <m/>
    <s v="Checked"/>
    <s v="Checked"/>
    <s v="Checked"/>
    <s v="Checked"/>
    <s v="Unchecked"/>
    <s v="Unchecked"/>
    <s v="Unchecked"/>
    <s v="Unchecked"/>
    <s v="Unchecked"/>
    <s v="Unchecked"/>
    <s v="Unchecked"/>
    <s v="Unchecked"/>
    <s v="Botswana"/>
    <m/>
    <s v="Research Assistant please click here"/>
    <m/>
    <s v="Unverified"/>
  </r>
  <r>
    <n v="428"/>
    <m/>
    <m/>
    <d v="2022-07-06T00:00:00"/>
    <d v="1899-12-30T10:42:00"/>
    <s v="busisiwe"/>
    <s v="English"/>
    <s v="No"/>
    <m/>
    <m/>
    <m/>
    <s v="Black"/>
    <m/>
    <m/>
    <m/>
    <s v="Yes"/>
    <m/>
    <m/>
    <m/>
    <m/>
    <m/>
    <s v="Single"/>
    <m/>
    <m/>
    <m/>
    <x v="3"/>
    <x v="0"/>
    <x v="2"/>
    <x v="0"/>
    <s v="Under R1000"/>
    <m/>
    <s v="Never"/>
    <m/>
    <m/>
    <m/>
    <s v="Yes, less than 2 years ago"/>
    <m/>
    <s v="ec Philani NU 1 Clinic"/>
    <m/>
    <s v="Yes"/>
    <m/>
    <s v="Yes, less than 6 months ago"/>
    <m/>
    <s v="No"/>
    <m/>
    <s v="No"/>
    <m/>
    <s v="Unchecked"/>
    <s v="Unchecked"/>
    <s v="Unchecked"/>
    <s v="Unchecked"/>
    <s v="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Checked"/>
    <s v="Checked"/>
    <s v="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3"/>
    <s v="Female/ Ibhinqa"/>
    <n v="35"/>
    <s v="Male/ Indoda"/>
    <n v="2"/>
    <s v="Male/ Indoda"/>
    <n v="13"/>
    <m/>
    <m/>
    <m/>
    <m/>
    <m/>
    <m/>
    <m/>
    <m/>
    <m/>
    <m/>
    <m/>
    <m/>
    <m/>
    <m/>
    <m/>
    <m/>
    <m/>
    <m/>
    <m/>
    <m/>
    <m/>
    <m/>
    <m/>
    <m/>
    <s v="There are children between the age of 6 and 13 living in this HH"/>
    <s v="Completed secondary"/>
    <m/>
    <m/>
    <m/>
    <s v="Completed secondary"/>
    <m/>
    <m/>
    <m/>
    <s v="Yes"/>
    <m/>
    <m/>
    <m/>
    <m/>
    <m/>
    <s v="No"/>
    <m/>
    <m/>
    <m/>
    <s v="Piped into dwelling/house"/>
    <m/>
    <m/>
    <m/>
    <m/>
    <m/>
    <n v="1"/>
    <m/>
    <s v="Flush to somewhere else"/>
    <m/>
    <s v="Electricity from mains"/>
    <m/>
    <m/>
    <m/>
    <s v="In the house"/>
    <m/>
    <m/>
    <m/>
    <s v="Yes"/>
    <m/>
    <s v="Yes"/>
    <m/>
    <s v="Yes"/>
    <s v="Yes"/>
    <s v="No"/>
    <s v="No"/>
    <s v="Yes"/>
    <s v="No"/>
    <s v="Yes"/>
    <s v="Yes"/>
    <s v="No"/>
    <m/>
    <m/>
    <m/>
    <m/>
    <m/>
    <m/>
    <m/>
    <m/>
    <m/>
    <s v="No"/>
    <s v="Yes"/>
    <s v="No"/>
    <s v="No"/>
    <s v="No"/>
    <s v="No"/>
    <s v="No"/>
    <m/>
    <m/>
    <m/>
    <m/>
    <m/>
    <m/>
    <m/>
    <s v="Ceramic tiles"/>
    <m/>
    <m/>
    <m/>
    <s v="Asbestos"/>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Jamaica"/>
    <m/>
    <s v="Research Assistant please click here"/>
    <m/>
    <s v="Unverified"/>
  </r>
  <r>
    <n v="429"/>
    <m/>
    <m/>
    <d v="2022-07-06T00:00:00"/>
    <d v="1899-12-30T10:54:00"/>
    <s v="lwazi"/>
    <s v="English"/>
    <s v="No"/>
    <m/>
    <m/>
    <m/>
    <s v="Black"/>
    <m/>
    <m/>
    <m/>
    <s v="Yes"/>
    <m/>
    <m/>
    <m/>
    <m/>
    <m/>
    <s v="Single"/>
    <m/>
    <m/>
    <m/>
    <x v="2"/>
    <x v="0"/>
    <x v="2"/>
    <x v="0"/>
    <s v="R1000 - R2500"/>
    <m/>
    <s v="Never"/>
    <m/>
    <m/>
    <m/>
    <s v="Never"/>
    <m/>
    <m/>
    <m/>
    <s v="Yes"/>
    <m/>
    <s v="Yes, more than a year ago"/>
    <m/>
    <s v="No"/>
    <m/>
    <s v="Yes"/>
    <m/>
    <s v="Unchecked"/>
    <s v="Unchecked"/>
    <s v="Unchecked"/>
    <s v="Unchecked"/>
    <s v="Checked"/>
    <s v="Unchecked"/>
    <s v="Unchecked"/>
    <s v="Unchecked"/>
    <s v="Checked"/>
    <s v="Unchecked"/>
    <s v="Unchecked"/>
    <s v="Unchecked"/>
    <s v="Unchecked"/>
    <s v="Unchecked"/>
    <s v="Unchecked"/>
    <s v="Unchecked"/>
    <s v="Unchecked"/>
    <s v="Unchecked"/>
    <s v="Breathing dirty oxygen "/>
    <m/>
    <s v="Unchecked"/>
    <s v="Unchecked"/>
    <s v="Unchecked"/>
    <s v="Checked"/>
    <s v="Unchecked"/>
    <s v="Unchecked"/>
    <s v="Unchecked"/>
    <s v="Unchecked"/>
    <s v="Unchecked"/>
    <s v="Unchecked"/>
    <s v="Unchecked"/>
    <s v="Unchecked"/>
    <s v="Unchecked"/>
    <s v="Unchecked"/>
    <m/>
    <m/>
    <s v="Unchecked"/>
    <s v="Unchecked"/>
    <s v="Checked"/>
    <s v="Unchecked"/>
    <s v="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Yes"/>
    <m/>
    <n v="1"/>
    <s v="Male/ Indoda"/>
    <n v="33"/>
    <m/>
    <m/>
    <m/>
    <m/>
    <m/>
    <m/>
    <m/>
    <m/>
    <m/>
    <m/>
    <m/>
    <m/>
    <m/>
    <m/>
    <m/>
    <m/>
    <m/>
    <m/>
    <m/>
    <m/>
    <m/>
    <m/>
    <m/>
    <m/>
    <m/>
    <m/>
    <m/>
    <m/>
    <s v="There are NO children between the age of 6 and 13 living in this HH"/>
    <s v="Some secondary"/>
    <m/>
    <m/>
    <m/>
    <s v="Completed secondary"/>
    <m/>
    <m/>
    <m/>
    <m/>
    <m/>
    <m/>
    <m/>
    <m/>
    <m/>
    <s v="No"/>
    <m/>
    <m/>
    <m/>
    <s v="Piped into dwelling/house"/>
    <m/>
    <m/>
    <m/>
    <m/>
    <m/>
    <n v="2"/>
    <m/>
    <s v="Ventilated improved pit latrine"/>
    <m/>
    <s v="Gas"/>
    <m/>
    <m/>
    <m/>
    <s v="In the house"/>
    <m/>
    <m/>
    <m/>
    <s v="No"/>
    <m/>
    <s v="No"/>
    <m/>
    <s v="Yes"/>
    <s v="Yes"/>
    <s v="No"/>
    <s v="No"/>
    <s v="Yes"/>
    <s v="No"/>
    <s v="No"/>
    <s v="Yes"/>
    <s v="No"/>
    <m/>
    <m/>
    <m/>
    <m/>
    <m/>
    <m/>
    <m/>
    <m/>
    <m/>
    <s v="Yes"/>
    <s v="Yes"/>
    <s v="No"/>
    <s v="No"/>
    <s v="No"/>
    <s v="No"/>
    <s v="No"/>
    <m/>
    <m/>
    <m/>
    <m/>
    <m/>
    <m/>
    <m/>
    <s v="Carpet"/>
    <m/>
    <m/>
    <m/>
    <s v="Other"/>
    <m/>
    <s v="Zinc"/>
    <m/>
    <s v="Respondent/Participant"/>
    <m/>
    <s v="Spouse/partner"/>
    <m/>
    <s v="Respondent/Participant and Spouse/partner jointly"/>
    <m/>
    <s v="No"/>
    <m/>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31"/>
    <m/>
    <m/>
    <d v="2022-07-06T00:00:00"/>
    <d v="1899-12-30T11:16:00"/>
    <s v="likhona"/>
    <s v="isiXhosa"/>
    <m/>
    <s v="Hayi"/>
    <m/>
    <m/>
    <m/>
    <m/>
    <s v="Mnyama"/>
    <m/>
    <m/>
    <m/>
    <m/>
    <s v="Ewe"/>
    <m/>
    <m/>
    <m/>
    <s v="Awutshatanga"/>
    <m/>
    <m/>
    <x v="0"/>
    <x v="2"/>
    <x v="0"/>
    <x v="4"/>
    <m/>
    <s v="R5001 - R7500"/>
    <m/>
    <s v="Zange"/>
    <m/>
    <m/>
    <m/>
    <s v="Hayi"/>
    <m/>
    <m/>
    <m/>
    <s v="Hayi"/>
    <m/>
    <s v="Hayi"/>
    <m/>
    <s v="Hayi"/>
    <m/>
    <s v="Hayi"/>
    <s v="Unchecked"/>
    <s v="Unchecked"/>
    <s v="Unchecked"/>
    <s v="Unchecked"/>
    <s v="Unchecked"/>
    <s v="Unchecked"/>
    <s v="Unchecked"/>
    <s v="Unchecked"/>
    <s v="Unchecked"/>
    <s v="Unchecked"/>
    <s v="Unchecked"/>
    <s v="Unchecked"/>
    <s v="Checked"/>
    <s v="Unchecked"/>
    <s v="Checked"/>
    <s v="Unchecked"/>
    <s v="Unchecked"/>
    <s v="Checked"/>
    <m/>
    <s v="Ubumdaka bendlu"/>
    <s v="Unchecked"/>
    <s v="Unchecked"/>
    <s v="Unchecked"/>
    <s v="Unchecked"/>
    <s v="Unchecked"/>
    <s v="Unchecked"/>
    <s v="Unchecked"/>
    <s v="Unchecked"/>
    <s v="Checked"/>
    <s v="Unchecked"/>
    <s v="Checked"/>
    <s v="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24"/>
    <m/>
    <m/>
    <m/>
    <m/>
    <m/>
    <m/>
    <m/>
    <m/>
    <m/>
    <m/>
    <m/>
    <m/>
    <m/>
    <m/>
    <m/>
    <m/>
    <m/>
    <m/>
    <m/>
    <m/>
    <m/>
    <m/>
    <m/>
    <m/>
    <m/>
    <m/>
    <m/>
    <m/>
    <s v="There are NO children between the age of 6 and 13 living in this HH"/>
    <m/>
    <s v="Amabanga aphezulu"/>
    <m/>
    <m/>
    <m/>
    <s v="Amabanga aphezulu"/>
    <m/>
    <m/>
    <m/>
    <m/>
    <m/>
    <m/>
    <m/>
    <m/>
    <m/>
    <s v="Hayi"/>
    <m/>
    <m/>
    <m/>
    <s v="Ilori yokuthwala amanzi / iTanki"/>
    <m/>
    <m/>
    <m/>
    <s v="Kwenye indawo/ngaphandle kweyadi"/>
    <m/>
    <n v="12"/>
    <m/>
    <s v="Endle / ityholo / intsimi"/>
    <m/>
    <s v="Umbane osuka komnye umthombo"/>
    <m/>
    <m/>
    <m/>
    <s v="Ngaphandle"/>
    <m/>
    <m/>
    <m/>
    <s v="Hayi"/>
    <m/>
    <s v="Hayi"/>
    <m/>
    <m/>
    <m/>
    <m/>
    <m/>
    <m/>
    <m/>
    <m/>
    <m/>
    <s v="Hayi"/>
    <s v="Hayi"/>
    <s v="Hayi"/>
    <s v="Hayi"/>
    <s v="Hayi"/>
    <s v="Hayi"/>
    <s v="Hayi"/>
    <s v="Hayi"/>
    <s v="Hayi"/>
    <m/>
    <m/>
    <m/>
    <m/>
    <m/>
    <m/>
    <m/>
    <s v="Hayi"/>
    <s v="Hayi"/>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33"/>
    <m/>
    <m/>
    <d v="2022-07-06T00:00:00"/>
    <d v="1899-12-30T11:34:00"/>
    <s v="zukisani"/>
    <s v="English"/>
    <s v="No"/>
    <m/>
    <m/>
    <m/>
    <s v="Black"/>
    <s v="Zimbabwe "/>
    <m/>
    <m/>
    <s v="Yes"/>
    <m/>
    <m/>
    <m/>
    <m/>
    <m/>
    <s v="Steady partner"/>
    <m/>
    <s v="Yes"/>
    <m/>
    <x v="2"/>
    <x v="0"/>
    <x v="3"/>
    <x v="0"/>
    <s v="R1000 - R2500"/>
    <m/>
    <s v="Never"/>
    <m/>
    <m/>
    <m/>
    <s v="Never"/>
    <m/>
    <m/>
    <m/>
    <s v="No"/>
    <m/>
    <s v="Yes, less than 6 months ago"/>
    <m/>
    <s v="No"/>
    <m/>
    <s v="No"/>
    <m/>
    <s v="Unchecked"/>
    <s v="Un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Un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26"/>
    <m/>
    <m/>
    <m/>
    <m/>
    <m/>
    <m/>
    <m/>
    <m/>
    <m/>
    <m/>
    <m/>
    <m/>
    <m/>
    <m/>
    <m/>
    <m/>
    <m/>
    <m/>
    <m/>
    <m/>
    <m/>
    <m/>
    <m/>
    <m/>
    <m/>
    <m/>
    <m/>
    <m/>
    <s v="There are NO children between the age of 6 and 13 living in this HH"/>
    <s v="Some primary"/>
    <m/>
    <s v="Grade 5"/>
    <m/>
    <s v="Some primary"/>
    <m/>
    <s v="Grade 4"/>
    <m/>
    <m/>
    <m/>
    <m/>
    <m/>
    <m/>
    <m/>
    <s v="No"/>
    <m/>
    <m/>
    <m/>
    <s v="Piped to yard/plot"/>
    <m/>
    <m/>
    <m/>
    <m/>
    <m/>
    <n v="60"/>
    <m/>
    <s v="Flush to piped sewer system"/>
    <m/>
    <s v="Electricity from mains"/>
    <m/>
    <m/>
    <m/>
    <s v="In the house"/>
    <m/>
    <m/>
    <m/>
    <s v="No"/>
    <m/>
    <s v="Yes"/>
    <m/>
    <s v="No"/>
    <s v="Yes"/>
    <s v="No"/>
    <s v="Yes"/>
    <s v="Yes"/>
    <s v="No"/>
    <s v="Yes"/>
    <s v="Yes"/>
    <s v="No"/>
    <m/>
    <m/>
    <m/>
    <m/>
    <m/>
    <m/>
    <m/>
    <m/>
    <m/>
    <s v="No"/>
    <s v="Yes"/>
    <s v="No"/>
    <s v="No"/>
    <s v="No"/>
    <s v="No"/>
    <s v="No"/>
    <m/>
    <m/>
    <m/>
    <m/>
    <m/>
    <m/>
    <m/>
    <s v="Cement"/>
    <m/>
    <m/>
    <m/>
    <s v="Corrugated metal"/>
    <m/>
    <m/>
    <m/>
    <s v="Spouse/partner"/>
    <m/>
    <s v="Spouse/partner"/>
    <m/>
    <s v="Spouse/partner"/>
    <m/>
    <s v="Yes"/>
    <m/>
    <s v="Proceed"/>
    <m/>
    <s v="Yes"/>
    <m/>
    <s v="Somewhat"/>
    <s v="A lot"/>
    <s v="A lot"/>
    <m/>
    <m/>
    <m/>
    <s v="Checked"/>
    <s v="Checked"/>
    <s v="Checked"/>
    <s v="Checked"/>
    <s v="Checked"/>
    <s v="Unchecked"/>
    <s v="Unchecked"/>
    <s v="Unchecked"/>
    <s v="Unchecked"/>
    <s v="Unchecked"/>
    <s v="Unchecked"/>
    <s v="Unchecked"/>
    <s v="France"/>
    <m/>
    <s v="Research Assistant please click here"/>
    <m/>
    <s v="Unverified"/>
  </r>
  <r>
    <n v="434"/>
    <m/>
    <m/>
    <d v="2022-07-06T00:00:00"/>
    <d v="1899-12-30T11:47:00"/>
    <s v="likhona"/>
    <s v="isiXhosa"/>
    <m/>
    <s v="Hayi"/>
    <m/>
    <m/>
    <m/>
    <m/>
    <s v="Mnyama"/>
    <m/>
    <m/>
    <m/>
    <m/>
    <s v="Ewe"/>
    <m/>
    <m/>
    <m/>
    <s v="Awutshatanga"/>
    <m/>
    <m/>
    <x v="0"/>
    <x v="2"/>
    <x v="0"/>
    <x v="1"/>
    <m/>
    <s v="Ngaphantsi kwe-R1000"/>
    <m/>
    <s v="Zange"/>
    <m/>
    <m/>
    <m/>
    <s v="Hayi"/>
    <m/>
    <m/>
    <m/>
    <s v="Hayi"/>
    <m/>
    <s v="Hayi"/>
    <m/>
    <s v="Hayi"/>
    <m/>
    <s v="Hay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Unchecked"/>
    <s v="Unchecked"/>
    <s v="Un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Male/ Indoda"/>
    <n v="12"/>
    <s v="Male/ Indoda"/>
    <n v="11"/>
    <m/>
    <m/>
    <m/>
    <m/>
    <m/>
    <m/>
    <m/>
    <m/>
    <m/>
    <m/>
    <m/>
    <m/>
    <m/>
    <m/>
    <m/>
    <m/>
    <m/>
    <m/>
    <m/>
    <m/>
    <m/>
    <m/>
    <m/>
    <m/>
    <m/>
    <m/>
    <s v="There are children between the age of 6 and 13 living in this HH"/>
    <m/>
    <s v="Andifundanga/ Andiwafundanga amabanga aphantsi"/>
    <m/>
    <m/>
    <m/>
    <s v="Amabanga aphantsi"/>
    <m/>
    <s v="Ibanga lesithandathu"/>
    <m/>
    <s v="Ewe"/>
    <m/>
    <m/>
    <m/>
    <m/>
    <m/>
    <s v="Hayi"/>
    <m/>
    <m/>
    <m/>
    <s v="Ilori yokuthwala amanzi / iTanki"/>
    <m/>
    <m/>
    <m/>
    <s v="Kwenye indawo/ngaphandle kweyadi"/>
    <m/>
    <n v="15"/>
    <m/>
    <s v="Endle / ityholo / intsimi"/>
    <m/>
    <s v="IParafini"/>
    <m/>
    <m/>
    <m/>
    <s v="Endlini"/>
    <m/>
    <m/>
    <m/>
    <s v="Hayi"/>
    <m/>
    <s v="Hayi"/>
    <m/>
    <m/>
    <m/>
    <m/>
    <m/>
    <m/>
    <m/>
    <m/>
    <m/>
    <s v="Hayi"/>
    <s v="Hayi"/>
    <s v="Hayi"/>
    <s v="Hayi"/>
    <s v="Hayi"/>
    <s v="Hayi"/>
    <s v="Hayi"/>
    <s v="Hayi"/>
    <s v="Hayi"/>
    <m/>
    <m/>
    <m/>
    <m/>
    <m/>
    <m/>
    <m/>
    <s v="Hayi"/>
    <s v="Ewe"/>
    <s v="Hayi"/>
    <s v="Hayi"/>
    <s v="Hayi"/>
    <s v="Hayi"/>
    <s v="Hayi"/>
    <m/>
    <s v="Umhlaba/isant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35"/>
    <m/>
    <m/>
    <d v="2022-07-06T00:00:00"/>
    <d v="1899-12-30T11:51:00"/>
    <s v="lwazi"/>
    <s v="isiXhosa"/>
    <m/>
    <s v="Hayi"/>
    <m/>
    <m/>
    <m/>
    <m/>
    <s v="Mnyama"/>
    <m/>
    <m/>
    <m/>
    <m/>
    <s v="Ewe"/>
    <m/>
    <m/>
    <m/>
    <s v="Umhlolo/Umhlolokazi"/>
    <m/>
    <m/>
    <x v="0"/>
    <x v="2"/>
    <x v="0"/>
    <x v="1"/>
    <m/>
    <s v="R1000 - R2500"/>
    <m/>
    <s v="Zange"/>
    <m/>
    <m/>
    <m/>
    <s v="Hayi"/>
    <m/>
    <m/>
    <m/>
    <s v="Ewe"/>
    <m/>
    <s v="Ewe, ngaphezu konyaka odlulileyo"/>
    <m/>
    <s v="Ewe"/>
    <m/>
    <s v="Ewe"/>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Checked"/>
    <s v="Un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3"/>
    <s v="Female/ Ibhinqa"/>
    <n v="10"/>
    <s v="Female/ Ibhinqa"/>
    <n v="10"/>
    <s v="Female/ Ibhinqa"/>
    <n v="36"/>
    <m/>
    <m/>
    <m/>
    <m/>
    <m/>
    <m/>
    <m/>
    <m/>
    <m/>
    <m/>
    <m/>
    <m/>
    <m/>
    <m/>
    <m/>
    <m/>
    <m/>
    <m/>
    <m/>
    <m/>
    <m/>
    <m/>
    <m/>
    <m/>
    <s v="There are children between the age of 6 and 13 living in this HH"/>
    <m/>
    <s v="Amabanga aphantsi"/>
    <m/>
    <s v="Ibanga lesibini"/>
    <m/>
    <s v="Amabanga aphezulu"/>
    <m/>
    <m/>
    <m/>
    <s v="Ewe"/>
    <m/>
    <m/>
    <m/>
    <m/>
    <m/>
    <s v="Ewe"/>
    <m/>
    <n v="3"/>
    <m/>
    <s v="Impompo kawonke-wonke/yoluntu"/>
    <m/>
    <m/>
    <m/>
    <s v="Kwindawo yokuhlala"/>
    <m/>
    <n v="5"/>
    <m/>
    <s v="Indlu yangasese ephuculweyo enomngxuma ephuma umoya"/>
    <m/>
    <s v="Okunye"/>
    <m/>
    <s v="Illegal electrricity"/>
    <m/>
    <s v="Endlini"/>
    <m/>
    <m/>
    <m/>
    <s v="Hayi"/>
    <m/>
    <s v="Hayi"/>
    <m/>
    <m/>
    <m/>
    <m/>
    <m/>
    <m/>
    <m/>
    <m/>
    <m/>
    <s v="Ewe"/>
    <s v="Hayi"/>
    <s v="Hayi"/>
    <s v="Hayi"/>
    <s v="Hayi"/>
    <s v="Hayi"/>
    <s v="Hayi"/>
    <s v="Ewe"/>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37"/>
    <m/>
    <m/>
    <d v="2022-07-06T00:00:00"/>
    <d v="1899-12-30T12:05:00"/>
    <s v="zimbini"/>
    <s v="English"/>
    <s v="No"/>
    <m/>
    <m/>
    <m/>
    <s v="Black"/>
    <m/>
    <m/>
    <m/>
    <s v="Yes"/>
    <m/>
    <m/>
    <m/>
    <m/>
    <m/>
    <s v="Married / civil union"/>
    <m/>
    <s v="Yes"/>
    <m/>
    <x v="2"/>
    <x v="0"/>
    <x v="4"/>
    <x v="0"/>
    <s v="R1000 - R2500"/>
    <m/>
    <s v="Never"/>
    <m/>
    <m/>
    <m/>
    <s v="Yes, less than 2 years ago"/>
    <m/>
    <s v="Other"/>
    <s v="Nontyantyambo"/>
    <s v="Yes"/>
    <m/>
    <s v="Yes, less than 6 months ago"/>
    <m/>
    <s v="No"/>
    <m/>
    <s v="I don't know"/>
    <m/>
    <s v="Unchecked"/>
    <s v="Un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Checked"/>
    <s v="Checked"/>
    <s v="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Male/ Indoda"/>
    <n v="12"/>
    <s v="Male/ Indoda"/>
    <n v="2"/>
    <s v="Male/ Indoda"/>
    <n v="1"/>
    <s v="Male/ Indoda"/>
    <n v="32"/>
    <m/>
    <m/>
    <m/>
    <m/>
    <m/>
    <m/>
    <m/>
    <m/>
    <m/>
    <m/>
    <m/>
    <m/>
    <m/>
    <m/>
    <m/>
    <m/>
    <m/>
    <m/>
    <m/>
    <m/>
    <m/>
    <m/>
    <s v="There are children between the age of 6 and 13 living in this HH"/>
    <s v="Completed secondary"/>
    <m/>
    <m/>
    <m/>
    <s v="Completed secondary"/>
    <m/>
    <m/>
    <m/>
    <s v="Yes"/>
    <m/>
    <m/>
    <m/>
    <m/>
    <m/>
    <s v="No"/>
    <m/>
    <m/>
    <m/>
    <s v="Piped to yard/plot"/>
    <m/>
    <m/>
    <m/>
    <m/>
    <m/>
    <n v="1"/>
    <m/>
    <s v="Flush to piped sewer system"/>
    <m/>
    <s v="Electricity from mains"/>
    <m/>
    <m/>
    <m/>
    <s v="In the house"/>
    <m/>
    <m/>
    <m/>
    <s v="Yes"/>
    <m/>
    <s v="Yes"/>
    <m/>
    <s v="Yes"/>
    <s v="Yes"/>
    <s v="No"/>
    <s v="No"/>
    <s v="Yes"/>
    <s v="No"/>
    <s v="Yes"/>
    <s v="Yes"/>
    <s v="Yes"/>
    <m/>
    <m/>
    <m/>
    <m/>
    <m/>
    <m/>
    <m/>
    <m/>
    <m/>
    <s v="Yes"/>
    <s v="Yes"/>
    <s v="Yes"/>
    <s v="No"/>
    <s v="No"/>
    <s v="No"/>
    <s v="No"/>
    <m/>
    <m/>
    <m/>
    <m/>
    <m/>
    <m/>
    <m/>
    <s v="Ceramic tiles"/>
    <m/>
    <m/>
    <m/>
    <s v="Asbestos"/>
    <m/>
    <m/>
    <m/>
    <s v="Respondent/Participant"/>
    <m/>
    <s v="Respondent/Participant"/>
    <m/>
    <s v="Respondent/Participant"/>
    <m/>
    <s v="Yes"/>
    <m/>
    <s v="Proceed"/>
    <m/>
    <s v="Yes"/>
    <m/>
    <s v="Not at all"/>
    <s v="A lot"/>
    <s v="A lot"/>
    <m/>
    <m/>
    <m/>
    <s v="Checked"/>
    <s v="Checked"/>
    <s v="Unchecked"/>
    <s v="Checked"/>
    <s v="Checked"/>
    <s v="Unchecked"/>
    <s v="Unchecked"/>
    <s v="Unchecked"/>
    <s v="Unchecked"/>
    <s v="Unchecked"/>
    <s v="Unchecked"/>
    <s v="Unchecked"/>
    <s v="United States of America"/>
    <m/>
    <s v="Research Assistant please click here"/>
    <m/>
    <s v="Unverified"/>
  </r>
  <r>
    <n v="438"/>
    <m/>
    <m/>
    <d v="2022-07-06T00:00:00"/>
    <d v="1899-12-30T12:17:00"/>
    <s v="onelam"/>
    <s v="English"/>
    <s v="No"/>
    <m/>
    <m/>
    <m/>
    <s v="Black"/>
    <m/>
    <m/>
    <m/>
    <s v="Yes"/>
    <m/>
    <m/>
    <m/>
    <m/>
    <m/>
    <s v="Steady partner"/>
    <m/>
    <s v="Yes"/>
    <m/>
    <x v="2"/>
    <x v="0"/>
    <x v="2"/>
    <x v="0"/>
    <s v="R2501 - R5000"/>
    <m/>
    <s v="Never"/>
    <m/>
    <m/>
    <m/>
    <s v="Never"/>
    <m/>
    <m/>
    <m/>
    <s v="No"/>
    <m/>
    <s v="Yes, less than 6 months ago"/>
    <m/>
    <s v="Yes"/>
    <m/>
    <s v="Yes"/>
    <m/>
    <s v="Unchecked"/>
    <s v="Unchecked"/>
    <s v="Unchecked"/>
    <s v="Checked"/>
    <s v="Un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Checked"/>
    <s v="Un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34"/>
    <m/>
    <m/>
    <m/>
    <m/>
    <m/>
    <m/>
    <m/>
    <m/>
    <m/>
    <m/>
    <m/>
    <m/>
    <m/>
    <m/>
    <m/>
    <m/>
    <m/>
    <m/>
    <m/>
    <m/>
    <m/>
    <m/>
    <m/>
    <m/>
    <m/>
    <m/>
    <m/>
    <m/>
    <s v="There are NO children between the age of 6 and 13 living in this HH"/>
    <s v="Some secondary"/>
    <m/>
    <m/>
    <m/>
    <s v="Some secondary"/>
    <m/>
    <m/>
    <m/>
    <m/>
    <m/>
    <m/>
    <m/>
    <m/>
    <m/>
    <s v="No"/>
    <m/>
    <m/>
    <m/>
    <s v="Public/communal tap"/>
    <m/>
    <m/>
    <m/>
    <s v="Elsewhere/outside yard"/>
    <m/>
    <n v="42"/>
    <m/>
    <s v="Flush to piped sewer system"/>
    <m/>
    <s v="Paraffin"/>
    <m/>
    <m/>
    <m/>
    <s v="In the house"/>
    <m/>
    <m/>
    <m/>
    <s v="Yes"/>
    <m/>
    <s v="Yes"/>
    <m/>
    <s v="No"/>
    <s v="No"/>
    <s v="No"/>
    <s v="No"/>
    <s v="No"/>
    <s v="No"/>
    <s v="No"/>
    <s v="No"/>
    <s v="No"/>
    <m/>
    <m/>
    <m/>
    <m/>
    <m/>
    <m/>
    <m/>
    <m/>
    <m/>
    <s v="Yes"/>
    <s v="Yes"/>
    <s v="No"/>
    <s v="No"/>
    <s v="No"/>
    <s v="No"/>
    <s v="No"/>
    <m/>
    <m/>
    <m/>
    <m/>
    <m/>
    <m/>
    <m/>
    <s v="Carpet"/>
    <m/>
    <m/>
    <m/>
    <s v="Corrugated metal"/>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Jamaica"/>
    <m/>
    <s v="Research Assistant please click here"/>
    <m/>
    <s v="Unverified"/>
  </r>
  <r>
    <n v="439"/>
    <m/>
    <m/>
    <d v="2022-07-06T00:00:00"/>
    <d v="1899-12-30T12:24:00"/>
    <s v="likhona"/>
    <s v="English"/>
    <s v="No"/>
    <m/>
    <m/>
    <m/>
    <s v="Black"/>
    <m/>
    <m/>
    <m/>
    <s v="Yes"/>
    <m/>
    <m/>
    <m/>
    <m/>
    <m/>
    <s v="Single"/>
    <m/>
    <m/>
    <m/>
    <x v="2"/>
    <x v="0"/>
    <x v="2"/>
    <x v="0"/>
    <s v="Under R1000"/>
    <m/>
    <s v="Yes, more than 2 years ago"/>
    <m/>
    <s v="Other"/>
    <s v="Santa hospital "/>
    <s v="Never"/>
    <m/>
    <m/>
    <m/>
    <s v="No"/>
    <m/>
    <s v="Yes, less than 6 months ago"/>
    <m/>
    <s v="No"/>
    <m/>
    <s v="No"/>
    <m/>
    <s v="Unchecked"/>
    <s v="Unchecked"/>
    <s v="Unchecked"/>
    <s v="Unchecked"/>
    <s v="Unchecked"/>
    <s v="Checked"/>
    <s v="Unchecked"/>
    <s v="Unchecked"/>
    <s v="Checked"/>
    <s v="Unchecked"/>
    <s v="Unchecked"/>
    <s v="Unchecked"/>
    <s v="Unchecked"/>
    <s v="Unchecked"/>
    <s v="Unchecked"/>
    <s v="Unchecked"/>
    <s v="Unchecked"/>
    <s v="Unchecked"/>
    <s v="Dust"/>
    <m/>
    <s v="Unchecked"/>
    <s v="Checked"/>
    <s v="Unchecked"/>
    <s v="Checked"/>
    <s v="Unchecked"/>
    <s v="Unchecked"/>
    <s v="Unchecked"/>
    <s v="Unchecked"/>
    <s v="Unchecked"/>
    <s v="Unchecked"/>
    <s v="Unchecked"/>
    <s v="Unchecked"/>
    <s v="Unchecked"/>
    <s v="Unchecked"/>
    <m/>
    <m/>
    <s v="Unchecked"/>
    <s v="Unchecked"/>
    <s v="Unchecked"/>
    <s v="Checked"/>
    <s v="Checked"/>
    <s v="Unchecked"/>
    <s v="Checked"/>
    <s v="Unchecked"/>
    <s v="Unchecked"/>
    <s v="Unchecked"/>
    <s v="Checked"/>
    <s v="Unchecked"/>
    <s v="Unchecked"/>
    <s v="Unchecked"/>
    <s v="Unchecked"/>
    <s v="Unchecked"/>
    <s v="Unchecked"/>
    <s v="Unchecked"/>
    <s v="Unchecked"/>
    <s v="Unchecked"/>
    <s v="Unchecked"/>
    <s v="Unchecked"/>
    <s v="Vomiting "/>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27"/>
    <m/>
    <m/>
    <m/>
    <m/>
    <m/>
    <m/>
    <m/>
    <m/>
    <m/>
    <m/>
    <m/>
    <m/>
    <m/>
    <m/>
    <m/>
    <m/>
    <m/>
    <m/>
    <m/>
    <m/>
    <m/>
    <m/>
    <m/>
    <m/>
    <m/>
    <m/>
    <m/>
    <m/>
    <s v="There are NO children between the age of 6 and 13 living in this HH"/>
    <s v="Some secondary"/>
    <m/>
    <m/>
    <m/>
    <s v="Some secondary"/>
    <m/>
    <m/>
    <m/>
    <m/>
    <m/>
    <m/>
    <m/>
    <m/>
    <m/>
    <s v="No"/>
    <m/>
    <m/>
    <m/>
    <s v="Cart with small tank/Water vendor"/>
    <m/>
    <m/>
    <m/>
    <s v="Elsewhere/outside yard"/>
    <m/>
    <n v="15"/>
    <m/>
    <s v="No facility/bush/field"/>
    <m/>
    <s v="Electricity from other source"/>
    <m/>
    <m/>
    <m/>
    <s v="In the house"/>
    <m/>
    <m/>
    <m/>
    <s v="No"/>
    <m/>
    <s v="No"/>
    <m/>
    <s v="No"/>
    <s v="No"/>
    <s v="No"/>
    <s v="No"/>
    <s v="No"/>
    <s v="No"/>
    <s v="No"/>
    <s v="Yes"/>
    <s v="No"/>
    <m/>
    <m/>
    <m/>
    <m/>
    <m/>
    <m/>
    <m/>
    <m/>
    <m/>
    <s v="No"/>
    <s v="Yes"/>
    <s v="No"/>
    <s v="No"/>
    <s v="No"/>
    <s v="No"/>
    <s v="No"/>
    <m/>
    <m/>
    <m/>
    <m/>
    <m/>
    <m/>
    <m/>
    <s v="Earth/sand"/>
    <m/>
    <m/>
    <m/>
    <s v="Corrugated metal"/>
    <m/>
    <m/>
    <m/>
    <s v="Respondent/Participant"/>
    <m/>
    <s v="Respondent/Participant"/>
    <m/>
    <s v="Respondent/Participant"/>
    <m/>
    <s v="Yes"/>
    <m/>
    <s v="Proceed"/>
    <m/>
    <s v="Yes"/>
    <m/>
    <s v="A lot"/>
    <s v="A lot"/>
    <s v="A lot"/>
    <m/>
    <m/>
    <m/>
    <s v="Checked"/>
    <s v="Checked"/>
    <s v="Checked"/>
    <s v="Checked"/>
    <s v="Unchecked"/>
    <s v="Unchecked"/>
    <s v="Unchecked"/>
    <s v="Unchecked"/>
    <s v="Unchecked"/>
    <s v="Unchecked"/>
    <s v="Unchecked"/>
    <s v="Unchecked"/>
    <s v="United States of Amer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42"/>
    <m/>
    <m/>
    <d v="2022-07-06T00:00:00"/>
    <d v="1899-12-30T12:48:00"/>
    <s v="zimbini"/>
    <s v="English"/>
    <s v="Yes"/>
    <m/>
    <s v="More than 6 months ago"/>
    <m/>
    <s v="Black"/>
    <m/>
    <m/>
    <m/>
    <s v="Yes"/>
    <m/>
    <m/>
    <m/>
    <m/>
    <m/>
    <s v="Single"/>
    <m/>
    <m/>
    <m/>
    <x v="1"/>
    <x v="0"/>
    <x v="2"/>
    <x v="0"/>
    <s v="Under R1000"/>
    <m/>
    <s v="Never"/>
    <m/>
    <m/>
    <m/>
    <s v="Never"/>
    <m/>
    <m/>
    <m/>
    <s v="I don't know"/>
    <m/>
    <s v="Yes, less than 6 months ago"/>
    <m/>
    <s v="No"/>
    <m/>
    <s v="I don't know"/>
    <m/>
    <s v="Unchecked"/>
    <s v="Unchecked"/>
    <s v="Unchecked"/>
    <s v="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Checked"/>
    <s v="Unchecked"/>
    <s v="Checked"/>
    <s v="Unchecked"/>
    <s v="Unchecked"/>
    <s v="Unchecked"/>
    <s v="Unchecked"/>
    <s v="Unchecked"/>
    <s v="Unchecked"/>
    <s v="Unchecked"/>
    <s v="Unchecked"/>
    <s v="Unchecked"/>
    <s v="Unchecked"/>
    <s v="Unchecked"/>
    <s v="Unchecked"/>
    <s v="Unchecked"/>
    <s v="Unchecked"/>
    <m/>
    <m/>
    <s v="Yes"/>
    <m/>
    <s v="Yes"/>
    <m/>
    <s v="Unchecked"/>
    <s v="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Yes"/>
    <m/>
    <s v="Yes"/>
    <m/>
    <n v="0"/>
    <m/>
    <m/>
    <m/>
    <m/>
    <m/>
    <m/>
    <m/>
    <m/>
    <m/>
    <m/>
    <m/>
    <m/>
    <m/>
    <m/>
    <m/>
    <m/>
    <m/>
    <m/>
    <m/>
    <m/>
    <m/>
    <m/>
    <m/>
    <m/>
    <m/>
    <m/>
    <m/>
    <m/>
    <m/>
    <m/>
    <s v="There are NO children between the age of 6 and 13 living in this HH"/>
    <s v="Tertiary or post-secondary certification"/>
    <m/>
    <m/>
    <m/>
    <s v="Tertiary or post-secondary certification"/>
    <m/>
    <m/>
    <m/>
    <m/>
    <m/>
    <m/>
    <m/>
    <m/>
    <m/>
    <s v="No"/>
    <m/>
    <m/>
    <m/>
    <s v="Piped to neighbor"/>
    <m/>
    <m/>
    <m/>
    <m/>
    <m/>
    <n v="3"/>
    <m/>
    <s v="Flush to piped sewer system"/>
    <m/>
    <s v="Electricity from mains"/>
    <m/>
    <m/>
    <m/>
    <s v="In the house"/>
    <m/>
    <m/>
    <m/>
    <s v="No"/>
    <m/>
    <s v="Yes"/>
    <m/>
    <s v="Yes"/>
    <s v="Yes"/>
    <s v="No"/>
    <s v="Yes"/>
    <s v="Yes"/>
    <s v="No"/>
    <s v="Yes"/>
    <s v="Yes"/>
    <s v="Yes"/>
    <m/>
    <m/>
    <m/>
    <m/>
    <m/>
    <m/>
    <m/>
    <m/>
    <m/>
    <s v="Yes"/>
    <s v="Yes"/>
    <s v="No"/>
    <s v="No"/>
    <s v="No"/>
    <s v="No"/>
    <s v="No"/>
    <m/>
    <m/>
    <m/>
    <m/>
    <m/>
    <m/>
    <m/>
    <s v="Carpet"/>
    <m/>
    <m/>
    <m/>
    <s v="Other"/>
    <m/>
    <s v="Zinc "/>
    <m/>
    <s v="Respondent/Participant"/>
    <m/>
    <s v="Respondent/Participant"/>
    <m/>
    <s v="Respondent/Participant"/>
    <m/>
    <s v="Yes"/>
    <m/>
    <s v="Proceed"/>
    <m/>
    <s v="Yes"/>
    <m/>
    <s v="A lot"/>
    <s v="A lot"/>
    <s v="A lot"/>
    <m/>
    <m/>
    <m/>
    <s v="Unchecked"/>
    <s v="Checked"/>
    <s v="Checked"/>
    <s v="Checked"/>
    <s v="Checked"/>
    <s v="Unchecked"/>
    <s v="Unchecked"/>
    <s v="Unchecked"/>
    <s v="Unchecked"/>
    <s v="Unchecked"/>
    <s v="Unchecked"/>
    <s v="Unchecked"/>
    <s v="United States of Amer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44"/>
    <m/>
    <m/>
    <d v="2022-07-06T00:00:00"/>
    <d v="1899-12-30T12:55:00"/>
    <s v="lwazi"/>
    <s v="English"/>
    <s v="No"/>
    <m/>
    <m/>
    <m/>
    <s v="Black"/>
    <m/>
    <m/>
    <m/>
    <s v="Yes"/>
    <m/>
    <m/>
    <m/>
    <m/>
    <m/>
    <s v="Single"/>
    <m/>
    <m/>
    <m/>
    <x v="2"/>
    <x v="0"/>
    <x v="1"/>
    <x v="0"/>
    <s v="R2501 - R5000"/>
    <m/>
    <s v="Never"/>
    <m/>
    <m/>
    <m/>
    <s v="Yes, more than 2 years ago"/>
    <m/>
    <s v="ec Gompo C Jabavu Clinic"/>
    <m/>
    <s v="Yes"/>
    <m/>
    <s v="Yes, more than a year ago"/>
    <m/>
    <s v="No"/>
    <m/>
    <s v="Yes"/>
    <m/>
    <s v="Unchecked"/>
    <s v="Unchecked"/>
    <s v="Unchecked"/>
    <s v="Unchecked"/>
    <s v="Checked"/>
    <s v="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Unchecked"/>
    <s v="Un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1"/>
    <s v="Female/ Ibhinqa"/>
    <n v="29"/>
    <m/>
    <m/>
    <m/>
    <m/>
    <m/>
    <m/>
    <m/>
    <m/>
    <m/>
    <m/>
    <m/>
    <m/>
    <m/>
    <m/>
    <m/>
    <m/>
    <m/>
    <m/>
    <m/>
    <m/>
    <m/>
    <m/>
    <m/>
    <m/>
    <m/>
    <m/>
    <m/>
    <m/>
    <s v="There are NO children between the age of 6 and 13 living in this HH"/>
    <s v="Some secondary"/>
    <m/>
    <m/>
    <m/>
    <s v="Completed secondary"/>
    <m/>
    <m/>
    <m/>
    <m/>
    <m/>
    <m/>
    <m/>
    <m/>
    <m/>
    <s v="No"/>
    <m/>
    <m/>
    <m/>
    <s v="Public/communal tap"/>
    <m/>
    <m/>
    <m/>
    <s v="Elsewhere/outside yard"/>
    <m/>
    <n v="5"/>
    <m/>
    <s v="No facility/bush/field"/>
    <m/>
    <s v="Electricity from other source"/>
    <m/>
    <m/>
    <m/>
    <s v="In the house"/>
    <m/>
    <m/>
    <m/>
    <s v="No"/>
    <m/>
    <s v="No"/>
    <m/>
    <s v="Yes"/>
    <s v="Yes"/>
    <s v="No"/>
    <s v="No"/>
    <s v="Yes"/>
    <s v="No"/>
    <s v="Yes"/>
    <s v="Yes"/>
    <s v="No"/>
    <m/>
    <m/>
    <m/>
    <m/>
    <m/>
    <m/>
    <m/>
    <m/>
    <m/>
    <s v="Yes"/>
    <s v="Yes"/>
    <s v="No"/>
    <s v="No"/>
    <s v="No"/>
    <s v="No"/>
    <s v="No"/>
    <m/>
    <m/>
    <m/>
    <m/>
    <m/>
    <m/>
    <m/>
    <s v="Carpet"/>
    <m/>
    <m/>
    <m/>
    <s v="Other"/>
    <m/>
    <s v="Zinc"/>
    <m/>
    <s v="Respondent/Participant"/>
    <m/>
    <s v="Respondent/Participant"/>
    <m/>
    <s v="Respondent/Participant"/>
    <m/>
    <s v="Yes"/>
    <m/>
    <s v="Proceed"/>
    <m/>
    <s v="Yes"/>
    <m/>
    <s v="A lot"/>
    <s v="Not at all"/>
    <s v="A lot"/>
    <m/>
    <m/>
    <m/>
    <s v="Checked"/>
    <s v="Checked"/>
    <s v="Checked"/>
    <s v="Checked"/>
    <s v="Checked"/>
    <s v="Unchecked"/>
    <s v="Unchecked"/>
    <s v="Unchecked"/>
    <s v="Unchecked"/>
    <s v="Unchecked"/>
    <s v="Unchecked"/>
    <s v="Unchecked"/>
    <s v="Botswana"/>
    <m/>
    <s v="Research Assistant please click here"/>
    <m/>
    <s v="Unverified"/>
  </r>
  <r>
    <n v="445"/>
    <m/>
    <m/>
    <d v="2022-07-06T00:00:00"/>
    <d v="1899-12-30T12:49:00"/>
    <s v="onelam"/>
    <s v="English"/>
    <s v="No"/>
    <m/>
    <m/>
    <m/>
    <s v="Black"/>
    <m/>
    <m/>
    <m/>
    <s v="No"/>
    <s v="Zimbabwe"/>
    <m/>
    <m/>
    <m/>
    <m/>
    <s v="Married / civil union"/>
    <m/>
    <s v="Yes"/>
    <m/>
    <x v="2"/>
    <x v="0"/>
    <x v="2"/>
    <x v="0"/>
    <s v="R1000 - R2500"/>
    <m/>
    <s v="Never"/>
    <m/>
    <m/>
    <m/>
    <s v="Never"/>
    <m/>
    <m/>
    <m/>
    <s v="No"/>
    <m/>
    <s v="Yes, less than 6 months ago"/>
    <m/>
    <s v="No"/>
    <m/>
    <s v="No"/>
    <m/>
    <s v="Unchecked"/>
    <s v="Un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0"/>
    <s v="Male/ Indoda"/>
    <n v="30"/>
    <m/>
    <m/>
    <m/>
    <m/>
    <m/>
    <m/>
    <m/>
    <m/>
    <m/>
    <m/>
    <m/>
    <m/>
    <m/>
    <m/>
    <m/>
    <m/>
    <m/>
    <m/>
    <m/>
    <m/>
    <m/>
    <m/>
    <m/>
    <m/>
    <m/>
    <m/>
    <s v="There are children between the age of 6 and 13 living in this HH"/>
    <s v="Some secondary"/>
    <m/>
    <m/>
    <m/>
    <s v="Some secondary"/>
    <m/>
    <m/>
    <m/>
    <s v="No"/>
    <m/>
    <n v="1"/>
    <m/>
    <s v="None"/>
    <m/>
    <s v="No"/>
    <m/>
    <m/>
    <m/>
    <s v="Piped into dwelling/house"/>
    <m/>
    <m/>
    <m/>
    <m/>
    <m/>
    <n v="60"/>
    <m/>
    <s v="Flush to piped sewer system"/>
    <m/>
    <s v="Electricity from mains"/>
    <m/>
    <m/>
    <m/>
    <s v="In the house"/>
    <m/>
    <m/>
    <m/>
    <s v="No"/>
    <m/>
    <s v="Yes"/>
    <m/>
    <s v="No"/>
    <s v="No"/>
    <s v="No"/>
    <s v="No"/>
    <s v="No"/>
    <s v="No"/>
    <s v="No"/>
    <s v="Yes"/>
    <s v="No"/>
    <m/>
    <m/>
    <m/>
    <m/>
    <m/>
    <m/>
    <m/>
    <m/>
    <m/>
    <s v="No"/>
    <s v="Yes"/>
    <s v="No"/>
    <s v="No"/>
    <s v="No"/>
    <s v="No"/>
    <s v="No"/>
    <m/>
    <m/>
    <m/>
    <m/>
    <m/>
    <m/>
    <m/>
    <s v="Carpet"/>
    <m/>
    <m/>
    <m/>
    <s v="Corrugated metal"/>
    <m/>
    <m/>
    <m/>
    <s v="Spouse/partner"/>
    <m/>
    <s v="Spouse/partner"/>
    <m/>
    <s v="Spouse/partner"/>
    <m/>
    <s v="Yes"/>
    <m/>
    <s v="Proceed"/>
    <m/>
    <s v="Yes"/>
    <m/>
    <s v="Somewhat"/>
    <s v="A lot"/>
    <s v="A lot"/>
    <m/>
    <m/>
    <m/>
    <s v="Checked"/>
    <s v="Checked"/>
    <s v="Checked"/>
    <s v="Checked"/>
    <s v="Checked"/>
    <s v="Unchecked"/>
    <s v="Unchecked"/>
    <s v="Unchecked"/>
    <s v="Unchecked"/>
    <s v="Unchecked"/>
    <s v="Unchecked"/>
    <s v="Unchecked"/>
    <s v="France"/>
    <m/>
    <s v="Research Assistant please click here"/>
    <m/>
    <s v="Unverified"/>
  </r>
  <r>
    <m/>
    <m/>
    <m/>
    <m/>
    <m/>
    <m/>
    <m/>
    <s v="No"/>
    <m/>
    <m/>
    <m/>
    <s v="Black"/>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47"/>
    <m/>
    <m/>
    <d v="2022-07-06T00:00:00"/>
    <d v="1899-12-30T13:04:00"/>
    <s v="likhona"/>
    <s v="isiXhosa"/>
    <m/>
    <s v="Hayi"/>
    <m/>
    <m/>
    <m/>
    <m/>
    <s v="Mnyama"/>
    <m/>
    <m/>
    <m/>
    <m/>
    <s v="Ewe"/>
    <m/>
    <m/>
    <m/>
    <s v="Awutshatanga"/>
    <m/>
    <m/>
    <x v="0"/>
    <x v="2"/>
    <x v="0"/>
    <x v="1"/>
    <m/>
    <s v="Ngaphantsi kwe-R1000"/>
    <m/>
    <s v="Zange"/>
    <m/>
    <m/>
    <m/>
    <s v="Hayi"/>
    <m/>
    <m/>
    <m/>
    <s v="Hayi"/>
    <m/>
    <s v="Hayi"/>
    <m/>
    <s v="Hayi"/>
    <m/>
    <s v="Hayi"/>
    <s v="Unchecked"/>
    <s v="Unchecked"/>
    <s v="Unchecked"/>
    <s v="Unchecked"/>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Hayi"/>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ndifundanga/ Andiwafundanga amabanga aphantsi"/>
    <m/>
    <m/>
    <m/>
    <s v="Abafundanga/ Abawafundanga amabanga aphantsi"/>
    <m/>
    <m/>
    <m/>
    <m/>
    <m/>
    <m/>
    <m/>
    <m/>
    <m/>
    <s v="Hayi"/>
    <m/>
    <m/>
    <m/>
    <s v="Ilori yokuthwala amanzi / iTanki"/>
    <m/>
    <m/>
    <m/>
    <s v="Kwenye indawo/ngaphandle kweyadi"/>
    <m/>
    <n v="12"/>
    <m/>
    <s v="Endle / ityholo / intsimi"/>
    <m/>
    <s v="Iinkuni"/>
    <m/>
    <m/>
    <m/>
    <s v="Endlini"/>
    <m/>
    <m/>
    <m/>
    <s v="Hayi"/>
    <m/>
    <s v="Hayi"/>
    <m/>
    <m/>
    <m/>
    <m/>
    <m/>
    <m/>
    <m/>
    <m/>
    <m/>
    <s v="Ewe"/>
    <s v="Ewe"/>
    <s v="Hayi"/>
    <s v="Hayi"/>
    <s v="Hayi"/>
    <s v="Hayi"/>
    <s v="Hayi"/>
    <s v="Hayi"/>
    <s v="Hayi"/>
    <m/>
    <m/>
    <m/>
    <m/>
    <m/>
    <m/>
    <m/>
    <s v="Hayi"/>
    <s v="Hayi"/>
    <s v="Hayi"/>
    <s v="Hayi"/>
    <s v="Hayi"/>
    <s v="Hayi"/>
    <s v="Hayi"/>
    <m/>
    <s v="Umhlaba/isant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51"/>
    <m/>
    <m/>
    <d v="2022-07-06T00:00:00"/>
    <d v="1899-12-30T13:32:00"/>
    <s v="zukisani"/>
    <s v="isiXhosa"/>
    <m/>
    <s v="Hayi"/>
    <m/>
    <m/>
    <m/>
    <m/>
    <s v="Mnyama"/>
    <m/>
    <m/>
    <m/>
    <m/>
    <s v="Ewe"/>
    <m/>
    <m/>
    <m/>
    <s v="Awutshatanga"/>
    <m/>
    <m/>
    <x v="0"/>
    <x v="2"/>
    <x v="0"/>
    <x v="1"/>
    <m/>
    <s v="R1000 - R2500"/>
    <m/>
    <s v="Zange"/>
    <m/>
    <m/>
    <m/>
    <s v="Hayi"/>
    <m/>
    <m/>
    <m/>
    <s v="Hayi"/>
    <m/>
    <s v="Ewe, ngaphantsi kweenyanga ezi-6 ezidlulileyo"/>
    <m/>
    <s v="Hayi"/>
    <m/>
    <s v="Andiyazi"/>
    <s v="Unchecked"/>
    <s v="Unchecked"/>
    <s v="Unchecked"/>
    <s v="Unchecked"/>
    <s v="Unchecked"/>
    <s v="Unchecked"/>
    <s v="Unchecked"/>
    <s v="Unchecked"/>
    <s v="Unchecked"/>
    <s v="Unchecked"/>
    <s v="Unchecked"/>
    <s v="Unchecked"/>
    <s v="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mabanga aphantsi"/>
    <m/>
    <s v="Ibanga lesithandathu"/>
    <m/>
    <s v="Abafundanga/ Abawafundanga amabanga aphantsi"/>
    <m/>
    <m/>
    <m/>
    <m/>
    <m/>
    <m/>
    <m/>
    <m/>
    <m/>
    <s v="Hayi"/>
    <m/>
    <m/>
    <m/>
    <s v="Impompo kawonke-wonke/yoluntu"/>
    <m/>
    <m/>
    <m/>
    <s v="Kwenye indawo/ngaphandle kweyadi"/>
    <m/>
    <n v="23"/>
    <m/>
    <s v="Gungxulela kumbhobho wogutyulo"/>
    <m/>
    <s v="IParafini"/>
    <m/>
    <m/>
    <m/>
    <s v="Endlini"/>
    <m/>
    <m/>
    <m/>
    <s v="Hayi"/>
    <m/>
    <s v="Hayi"/>
    <m/>
    <m/>
    <m/>
    <m/>
    <m/>
    <m/>
    <m/>
    <m/>
    <m/>
    <s v="Hayi"/>
    <s v="Hayi"/>
    <s v="Hayi"/>
    <s v="Hayi"/>
    <s v="Hayi"/>
    <s v="Hayi"/>
    <s v="Hayi"/>
    <s v="Hayi"/>
    <s v="Hayi"/>
    <m/>
    <m/>
    <m/>
    <m/>
    <m/>
    <m/>
    <m/>
    <s v="Hayi"/>
    <s v="Ewe"/>
    <s v="Hayi"/>
    <s v="Hayi"/>
    <s v="Hayi"/>
    <s v="Hayi"/>
    <s v="Hayi"/>
    <m/>
    <s v="Umhlaba/isant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53"/>
    <m/>
    <m/>
    <d v="2022-07-06T00:00:00"/>
    <d v="1899-12-30T13:44:00"/>
    <s v="likhona"/>
    <s v="English"/>
    <s v="No"/>
    <m/>
    <m/>
    <m/>
    <s v="Other, Specify"/>
    <s v="Zimbabwean"/>
    <m/>
    <m/>
    <s v="No"/>
    <s v="Zimbabwe"/>
    <m/>
    <m/>
    <m/>
    <m/>
    <s v="Married / civil union"/>
    <m/>
    <s v="Yes"/>
    <m/>
    <x v="3"/>
    <x v="0"/>
    <x v="4"/>
    <x v="0"/>
    <s v="R2501 - R5000"/>
    <m/>
    <s v="Never"/>
    <m/>
    <m/>
    <m/>
    <s v="Never"/>
    <m/>
    <m/>
    <m/>
    <s v="No"/>
    <m/>
    <s v="Never"/>
    <m/>
    <s v="No"/>
    <m/>
    <s v="No"/>
    <m/>
    <s v="Unchecked"/>
    <s v="Unchecked"/>
    <s v="Unchecked"/>
    <s v="Unchecked"/>
    <s v="Unchecked"/>
    <s v="Checked"/>
    <s v="Unchecked"/>
    <s v="Unchecked"/>
    <s v="Checked"/>
    <s v="Unchecked"/>
    <s v="Unchecked"/>
    <s v="Unchecked"/>
    <s v="Unchecked"/>
    <s v="Unchecked"/>
    <s v="Unchecked"/>
    <s v="Unchecked"/>
    <s v="Unchecked"/>
    <s v="Unchecked"/>
    <s v="Coughing "/>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Checked"/>
    <s v="Unchecked"/>
    <s v="Unchecked"/>
    <s v="Unchecked"/>
    <s v="Unchecked"/>
    <s v="Unchecked"/>
    <s v="Unchecked"/>
    <s v="Unchecked"/>
    <s v="Unchecked"/>
    <s v="Unchecked"/>
    <s v="Unchecked"/>
    <s v="Unchecked"/>
    <s v="black skin"/>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31"/>
    <s v="Female/ Ibhinqa"/>
    <n v="11"/>
    <s v="Male/ Indoda"/>
    <n v="8"/>
    <s v="Female/ Ibhinqa"/>
    <n v="0"/>
    <m/>
    <m/>
    <m/>
    <m/>
    <m/>
    <m/>
    <m/>
    <m/>
    <m/>
    <m/>
    <m/>
    <m/>
    <m/>
    <m/>
    <m/>
    <m/>
    <m/>
    <m/>
    <m/>
    <m/>
    <m/>
    <m/>
    <s v="There are children between the age of 6 and 13 living in this HH"/>
    <s v="Completed secondary"/>
    <m/>
    <m/>
    <m/>
    <s v="Some primary"/>
    <m/>
    <s v="Grade 4"/>
    <m/>
    <s v="Yes"/>
    <m/>
    <m/>
    <m/>
    <m/>
    <m/>
    <s v="No"/>
    <m/>
    <m/>
    <m/>
    <s v="Piped into dwelling/house"/>
    <m/>
    <m/>
    <m/>
    <m/>
    <m/>
    <n v="2"/>
    <m/>
    <s v="Flush to pit latrine"/>
    <m/>
    <s v="Electricity from mains"/>
    <m/>
    <m/>
    <m/>
    <s v="In the house"/>
    <m/>
    <m/>
    <m/>
    <s v="No"/>
    <m/>
    <s v="No"/>
    <m/>
    <s v="Yes"/>
    <s v="Yes"/>
    <s v="No"/>
    <s v="No"/>
    <s v="Yes"/>
    <s v="No"/>
    <s v="Yes"/>
    <s v="Yes"/>
    <s v="Yes"/>
    <m/>
    <m/>
    <m/>
    <m/>
    <m/>
    <m/>
    <m/>
    <m/>
    <m/>
    <s v="Yes"/>
    <s v="Yes"/>
    <s v="No"/>
    <s v="No"/>
    <s v="No"/>
    <s v="No"/>
    <s v="No"/>
    <m/>
    <m/>
    <m/>
    <m/>
    <m/>
    <m/>
    <m/>
    <s v="Cement"/>
    <m/>
    <m/>
    <m/>
    <s v="Corrugated metal"/>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Botswan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55"/>
    <m/>
    <m/>
    <d v="2022-07-06T00:00:00"/>
    <d v="1899-12-30T14:06:00"/>
    <s v="zukisani"/>
    <s v="isiXhosa"/>
    <m/>
    <s v="Hayi"/>
    <m/>
    <m/>
    <m/>
    <m/>
    <s v="Mnyama"/>
    <m/>
    <m/>
    <m/>
    <m/>
    <s v="Ewe"/>
    <m/>
    <m/>
    <m/>
    <s v="Utshatile / umanyano lwasekuhlaleni"/>
    <m/>
    <s v="Ewe"/>
    <x v="0"/>
    <x v="2"/>
    <x v="0"/>
    <x v="1"/>
    <m/>
    <s v="R2501 - R5000"/>
    <m/>
    <s v="Zange"/>
    <m/>
    <m/>
    <m/>
    <s v="Hayi"/>
    <m/>
    <m/>
    <m/>
    <s v="Hayi"/>
    <m/>
    <s v="Ewe, ngaphantsi kweenyanga ezi-6 ezidlulileyo"/>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Unchecked"/>
    <s v="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5"/>
    <s v="Female/ Ibhinqa"/>
    <n v="21"/>
    <s v="Male/ Indoda"/>
    <n v="19"/>
    <s v="Male/ Indoda"/>
    <n v="18"/>
    <s v="Female/ Ibhinqa"/>
    <n v="10"/>
    <s v="Female/ Ibhinqa"/>
    <n v="4"/>
    <m/>
    <m/>
    <m/>
    <m/>
    <m/>
    <m/>
    <m/>
    <m/>
    <m/>
    <m/>
    <m/>
    <m/>
    <m/>
    <m/>
    <m/>
    <m/>
    <m/>
    <m/>
    <m/>
    <m/>
    <s v="There are children between the age of 6 and 13 living in this HH"/>
    <m/>
    <s v="Amabanga aphezulu"/>
    <m/>
    <m/>
    <m/>
    <s v="Amabanga aphezulu"/>
    <m/>
    <m/>
    <m/>
    <s v="Ewe"/>
    <m/>
    <m/>
    <m/>
    <m/>
    <m/>
    <s v="Hayi"/>
    <m/>
    <m/>
    <m/>
    <s v="Impompo kawonke-wonke/yoluntu"/>
    <m/>
    <m/>
    <m/>
    <s v="Kwenye indawo/ngaphandle kweyadi"/>
    <m/>
    <n v="32"/>
    <m/>
    <s v="Gungxulela kumbhobho wogutyulo"/>
    <m/>
    <s v="IParafini"/>
    <m/>
    <m/>
    <m/>
    <s v="Endlini"/>
    <m/>
    <m/>
    <m/>
    <s v="Ewe"/>
    <m/>
    <s v="Hayi"/>
    <m/>
    <m/>
    <m/>
    <m/>
    <m/>
    <m/>
    <m/>
    <m/>
    <m/>
    <s v="Hayi"/>
    <s v="Hayi"/>
    <s v="Hayi"/>
    <s v="Hayi"/>
    <s v="Hayi"/>
    <s v="Hayi"/>
    <s v="Hayi"/>
    <s v="Hayi"/>
    <s v="Hayi"/>
    <m/>
    <m/>
    <m/>
    <m/>
    <m/>
    <m/>
    <m/>
    <s v="Ewe"/>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s v="No"/>
    <m/>
    <m/>
    <m/>
    <s v="Black"/>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s v="No"/>
    <m/>
    <m/>
    <m/>
    <s v="Black"/>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s v="No"/>
    <m/>
    <m/>
    <m/>
    <s v="Black"/>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s v="No"/>
    <m/>
    <m/>
    <m/>
    <s v="Black"/>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s v="No"/>
    <m/>
    <m/>
    <m/>
    <s v="Black"/>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s v="No"/>
    <m/>
    <m/>
    <m/>
    <s v="Black"/>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s v="No"/>
    <m/>
    <m/>
    <m/>
    <s v="Black"/>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s v="No"/>
    <m/>
    <m/>
    <m/>
    <s v="Black"/>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s v="No"/>
    <m/>
    <m/>
    <m/>
    <s v="Black"/>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s v="No"/>
    <m/>
    <m/>
    <m/>
    <s v="Black"/>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s v="No"/>
    <m/>
    <m/>
    <m/>
    <s v="Black"/>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pivotCacheRecords>
</file>

<file path=xl/pivotCache/pivotCacheRecords2.xml><?xml version="1.0" encoding="utf-8"?>
<pivotCacheRecords xmlns="http://schemas.openxmlformats.org/spreadsheetml/2006/main" xmlns:r="http://schemas.openxmlformats.org/officeDocument/2006/relationships" count="835">
  <r>
    <n v="1"/>
    <m/>
    <m/>
    <x v="0"/>
    <d v="1899-12-30T09:51:00"/>
    <s v="sinazo"/>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
    <m/>
    <m/>
    <x v="0"/>
    <d v="1899-12-30T09:47:00"/>
    <s v="sinazo"/>
    <s v="English"/>
    <s v="No"/>
    <m/>
    <m/>
    <m/>
    <s v="Black"/>
    <m/>
    <m/>
    <m/>
    <s v="Yes"/>
    <m/>
    <m/>
    <m/>
    <m/>
    <m/>
    <s v="Single"/>
    <m/>
    <m/>
    <m/>
    <s v="Tertiary"/>
    <m/>
    <s v="Employed full-time"/>
    <m/>
    <s v="Under R1000"/>
    <m/>
    <s v="Never"/>
    <m/>
    <m/>
    <m/>
    <s v="Never"/>
    <m/>
    <m/>
    <m/>
    <s v="I don't know"/>
    <m/>
    <s v="Yes, less than 6 months ago"/>
    <m/>
    <s v="Yes"/>
    <m/>
    <s v="I don't know"/>
    <m/>
    <s v="Unchecked"/>
    <s v="Unchecked"/>
    <s v="Unchecked"/>
    <s v="Unchecked"/>
    <s v="Checked"/>
    <s v="Un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12"/>
    <s v="Male/ Indoda"/>
    <n v="11"/>
    <m/>
    <m/>
    <m/>
    <m/>
    <m/>
    <m/>
    <m/>
    <m/>
    <m/>
    <m/>
    <m/>
    <m/>
    <m/>
    <m/>
    <m/>
    <m/>
    <m/>
    <m/>
    <m/>
    <m/>
    <m/>
    <m/>
    <m/>
    <m/>
    <m/>
    <m/>
    <s v="There are NO children between the age of 6 and 13 living in this HH"/>
    <s v="Completed secondary"/>
    <m/>
    <m/>
    <m/>
    <s v="Completed secondary"/>
    <m/>
    <m/>
    <m/>
    <m/>
    <m/>
    <m/>
    <m/>
    <m/>
    <m/>
    <s v="No"/>
    <m/>
    <m/>
    <m/>
    <s v="Piped to yard/plot"/>
    <m/>
    <m/>
    <m/>
    <m/>
    <m/>
    <n v="1"/>
    <m/>
    <s v="Flush to piped sewer system"/>
    <m/>
    <s v="Electricity from mains"/>
    <m/>
    <m/>
    <m/>
    <s v="In the house"/>
    <m/>
    <m/>
    <m/>
    <s v="Yes"/>
    <m/>
    <s v="Yes"/>
    <m/>
    <s v="No"/>
    <s v="Yes"/>
    <s v="No"/>
    <s v="No"/>
    <s v="No"/>
    <s v="No"/>
    <s v="No"/>
    <s v="No"/>
    <s v="No"/>
    <m/>
    <m/>
    <m/>
    <m/>
    <m/>
    <m/>
    <m/>
    <m/>
    <m/>
    <s v="Yes"/>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
    <m/>
    <m/>
    <x v="0"/>
    <d v="1899-12-30T09:58:00"/>
    <s v="thembelihle"/>
    <s v="isiXhosa"/>
    <m/>
    <s v="Hayi"/>
    <m/>
    <m/>
    <m/>
    <m/>
    <s v="Mnyama"/>
    <m/>
    <m/>
    <m/>
    <m/>
    <s v="Ewe"/>
    <m/>
    <m/>
    <m/>
    <s v="Utshatile / umanyano lwasekuhlaleni"/>
    <m/>
    <s v="Ewe"/>
    <m/>
    <s v="Imfundo enomsila"/>
    <m/>
    <s v="Awuphangeli"/>
    <m/>
    <s v="R2501 - R5000"/>
    <m/>
    <s v="Zange"/>
    <m/>
    <m/>
    <m/>
    <s v="Hayi"/>
    <m/>
    <m/>
    <m/>
    <s v="Ewe"/>
    <m/>
    <s v="Ewe, kulo nyaka uphelileyo, kodwa ngaphezu kweenyanga ezi-6 ezidlulileyo"/>
    <m/>
    <s v="Hayi"/>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Checked"/>
    <s v="Unchecked"/>
    <s v="Unchecked"/>
    <s v="Unchecked"/>
    <s v="Unchecked"/>
    <s v="Unchecked"/>
    <m/>
    <m/>
    <s v="Ewe"/>
    <m/>
    <s v="Ewe"/>
    <m/>
    <s v="Ewe"/>
    <n v="6"/>
    <s v="Male/ Indoda"/>
    <n v="64"/>
    <s v="Male/ Indoda"/>
    <n v="34"/>
    <s v="Female/ Ibhinqa"/>
    <n v="28"/>
    <s v="Female/ Ibhinqa"/>
    <n v="30"/>
    <s v="Male/ Indoda"/>
    <n v="8"/>
    <s v="Male/ Indoda"/>
    <n v="7"/>
    <m/>
    <m/>
    <m/>
    <m/>
    <m/>
    <m/>
    <m/>
    <m/>
    <m/>
    <m/>
    <m/>
    <m/>
    <m/>
    <m/>
    <m/>
    <m/>
    <m/>
    <m/>
    <s v="There are children between the age of 6 and 13 living in this HH"/>
    <m/>
    <s v="Imfundo enomsila"/>
    <m/>
    <m/>
    <m/>
    <s v="Ndigqibe amabanga aphezulu"/>
    <m/>
    <m/>
    <m/>
    <s v="Ewe"/>
    <m/>
    <m/>
    <m/>
    <m/>
    <m/>
    <s v="Ewe"/>
    <m/>
    <n v="0"/>
    <m/>
    <s v="Ifakwe ngombhobho kwindawo yokuhlala/indlu"/>
    <m/>
    <m/>
    <m/>
    <m/>
    <m/>
    <n v="1"/>
    <m/>
    <s v="Gungxulela kumbhobho wogutyulo"/>
    <m/>
    <s v="Umbane ovela kwii-mains"/>
    <m/>
    <m/>
    <m/>
    <s v="Endlini"/>
    <m/>
    <m/>
    <m/>
    <s v="Ewe"/>
    <m/>
    <s v="Ewe"/>
    <m/>
    <m/>
    <m/>
    <m/>
    <m/>
    <m/>
    <m/>
    <m/>
    <m/>
    <s v="Ewe"/>
    <s v="Ewe"/>
    <s v="Hayi"/>
    <s v="Ewe"/>
    <s v="Ewe"/>
    <s v="Hayi"/>
    <s v="Ewe"/>
    <s v="Ewe"/>
    <s v="Ewe"/>
    <m/>
    <m/>
    <m/>
    <m/>
    <m/>
    <m/>
    <m/>
    <s v="Ewe"/>
    <s v="Ewe"/>
    <s v="Hayi"/>
    <s v="Ewe"/>
    <s v="Hayi"/>
    <s v="Ewe"/>
    <s v="Hayi"/>
    <m/>
    <s v="Isamente"/>
    <m/>
    <m/>
    <m/>
    <s v="Asbestos"/>
    <m/>
    <m/>
    <m/>
    <s v="uMphenduli / uMthathi-nxaxheba"/>
    <m/>
    <s v="uMphenduli / uMthathi-nxaxheba"/>
    <m/>
    <s v="Umlingane/iqabane"/>
    <m/>
    <s v="Hayi"/>
    <m/>
    <m/>
    <m/>
    <m/>
    <m/>
    <m/>
    <m/>
    <m/>
    <m/>
    <m/>
    <s v="Unchecked"/>
    <s v="Unchecked"/>
    <s v="Unchecked"/>
    <s v="Unchecked"/>
    <s v="Unchecked"/>
    <s v="Unchecked"/>
    <s v="Unchecked"/>
    <s v="Unchecked"/>
    <s v="Unchecked"/>
    <s v="Unchecked"/>
    <s v="Unchecked"/>
    <s v="Unchecked"/>
    <m/>
    <m/>
    <m/>
    <m/>
    <s v="Unverified"/>
  </r>
  <r>
    <n v="4"/>
    <m/>
    <m/>
    <x v="0"/>
    <d v="1899-12-30T10:11:00"/>
    <s v="onelam"/>
    <s v="English"/>
    <s v="No"/>
    <m/>
    <m/>
    <m/>
    <s v="Black"/>
    <m/>
    <m/>
    <m/>
    <s v="Yes"/>
    <m/>
    <m/>
    <m/>
    <m/>
    <m/>
    <s v="Married / civil union"/>
    <m/>
    <s v="Yes"/>
    <m/>
    <s v="Less than Matric"/>
    <m/>
    <s v="Unemployed"/>
    <m/>
    <s v="R2501 - R5000"/>
    <m/>
    <s v="Never"/>
    <m/>
    <m/>
    <m/>
    <s v="Never"/>
    <m/>
    <m/>
    <m/>
    <s v="No"/>
    <m/>
    <s v="Never"/>
    <m/>
    <s v="Yes"/>
    <m/>
    <s v="Yes"/>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30"/>
    <s v="Male/ Indoda"/>
    <n v="39"/>
    <s v="Female/ Ibhinqa"/>
    <n v="5"/>
    <m/>
    <m/>
    <m/>
    <m/>
    <m/>
    <m/>
    <m/>
    <m/>
    <m/>
    <m/>
    <m/>
    <m/>
    <m/>
    <m/>
    <m/>
    <m/>
    <m/>
    <m/>
    <m/>
    <m/>
    <m/>
    <m/>
    <m/>
    <m/>
    <s v="There are children between the age of 6 and 13 living in this HH"/>
    <s v="Some primary"/>
    <m/>
    <s v="Grade 1"/>
    <m/>
    <s v="Some secondary"/>
    <m/>
    <m/>
    <m/>
    <s v="Yes"/>
    <m/>
    <m/>
    <m/>
    <m/>
    <m/>
    <s v="No"/>
    <m/>
    <m/>
    <m/>
    <s v="Piped to yard/plot"/>
    <m/>
    <m/>
    <m/>
    <m/>
    <m/>
    <n v="300"/>
    <m/>
    <s v="Flush to piped sewer system"/>
    <m/>
    <s v="Electricity from mains"/>
    <m/>
    <m/>
    <m/>
    <s v="In the house"/>
    <m/>
    <m/>
    <m/>
    <s v="Yes"/>
    <m/>
    <s v="Yes"/>
    <m/>
    <s v="Yes"/>
    <s v="Yes"/>
    <s v="No"/>
    <s v="No"/>
    <s v="Yes"/>
    <s v="No"/>
    <s v="Yes"/>
    <s v="Yes"/>
    <s v="No"/>
    <m/>
    <m/>
    <m/>
    <m/>
    <m/>
    <m/>
    <m/>
    <m/>
    <m/>
    <s v="No"/>
    <s v="Yes"/>
    <s v="No"/>
    <s v="No"/>
    <s v="No"/>
    <s v="No"/>
    <s v="No"/>
    <m/>
    <m/>
    <m/>
    <m/>
    <m/>
    <m/>
    <m/>
    <s v="Earth/sand"/>
    <m/>
    <m/>
    <m/>
    <s v="Other"/>
    <m/>
    <s v="Zinc"/>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United States of America"/>
    <m/>
    <s v="Research Assistant please click here"/>
    <m/>
    <s v="Unverified"/>
  </r>
  <r>
    <n v="5"/>
    <m/>
    <m/>
    <x v="0"/>
    <d v="1899-12-30T10:00:00"/>
    <s v="siziphiwe"/>
    <s v="isiXhosa"/>
    <m/>
    <s v="Hayi"/>
    <m/>
    <m/>
    <m/>
    <m/>
    <s v="Mnyama"/>
    <m/>
    <m/>
    <m/>
    <m/>
    <s v="Ewe"/>
    <m/>
    <m/>
    <m/>
    <s v="Awutshatanga"/>
    <m/>
    <m/>
    <m/>
    <s v="Ngaphantsi kwebanga leshumi"/>
    <m/>
    <s v="Awuphangeli"/>
    <m/>
    <s v="R5001 - R7500"/>
    <m/>
    <s v="Zange"/>
    <m/>
    <m/>
    <m/>
    <s v="Ewe, ngaphezu kweminyaka emi-2 eyadlulayo"/>
    <s v="ec Philani NU 1 Clinic"/>
    <m/>
    <m/>
    <s v="Hayi"/>
    <m/>
    <s v="Ewe, ngaphantsi kweenyanga ezi-6 ezidlulileyo"/>
    <m/>
    <s v="Ewe"/>
    <m/>
    <s v="Ewe"/>
    <s v="Unchecked"/>
    <s v="Unchecked"/>
    <s v="Unchecked"/>
    <s v="Unchecked"/>
    <s v="Unchecked"/>
    <s v="Unchecked"/>
    <s v="Unchecked"/>
    <s v="Unchecked"/>
    <s v="Unchecked"/>
    <s v="Unchecked"/>
    <s v="Checked"/>
    <s v="Unchecked"/>
    <s v="Unchecked"/>
    <s v="Unchecked"/>
    <s v="Unchecked"/>
    <s v="Un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Unchecked"/>
    <s v="Checked"/>
    <s v="Checked"/>
    <s v="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2"/>
    <s v="Female/ Ibhinqa"/>
    <n v="5"/>
    <s v="Male/ Indoda"/>
    <n v="6"/>
    <m/>
    <m/>
    <m/>
    <m/>
    <m/>
    <m/>
    <m/>
    <m/>
    <m/>
    <m/>
    <m/>
    <m/>
    <m/>
    <m/>
    <m/>
    <m/>
    <m/>
    <m/>
    <m/>
    <m/>
    <m/>
    <m/>
    <m/>
    <m/>
    <m/>
    <m/>
    <s v="There are children between the age of 6 and 13 living in this HH"/>
    <m/>
    <s v="Amabanga aphezulu"/>
    <m/>
    <m/>
    <m/>
    <s v="Imfundo enomsila"/>
    <m/>
    <m/>
    <m/>
    <s v="Ewe"/>
    <m/>
    <m/>
    <m/>
    <m/>
    <m/>
    <s v="Hayi"/>
    <m/>
    <m/>
    <m/>
    <s v="Ifakwe ngombhobho kwindawo yokuhlala/indlu"/>
    <m/>
    <m/>
    <m/>
    <m/>
    <m/>
    <n v="998"/>
    <m/>
    <s v="Ndlu yangasese engagungxulwayo"/>
    <m/>
    <s v="Umbane ovela kwii-mains"/>
    <m/>
    <m/>
    <m/>
    <s v="Endlini"/>
    <m/>
    <m/>
    <m/>
    <s v="Ewe"/>
    <m/>
    <s v="Ewe"/>
    <m/>
    <m/>
    <m/>
    <m/>
    <m/>
    <m/>
    <m/>
    <m/>
    <m/>
    <s v="Ewe"/>
    <s v="Ewe"/>
    <s v="Hayi"/>
    <s v="Hayi"/>
    <s v="Ewe"/>
    <s v="Hayi"/>
    <s v="Ewe"/>
    <s v="Ewe"/>
    <s v="Ewe"/>
    <m/>
    <m/>
    <m/>
    <m/>
    <m/>
    <m/>
    <m/>
    <s v="Ewe"/>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
    <m/>
    <m/>
    <x v="0"/>
    <d v="1899-12-30T10:07:00"/>
    <s v="sinazo"/>
    <s v="English"/>
    <s v="No"/>
    <m/>
    <m/>
    <m/>
    <s v="Black"/>
    <m/>
    <m/>
    <m/>
    <s v="Yes"/>
    <m/>
    <m/>
    <m/>
    <m/>
    <m/>
    <s v="Single"/>
    <m/>
    <m/>
    <m/>
    <s v="Less than Matric"/>
    <m/>
    <s v="Unemployed"/>
    <m/>
    <s v="R1000 - R2500"/>
    <m/>
    <s v="Never"/>
    <m/>
    <m/>
    <m/>
    <s v="Never"/>
    <m/>
    <m/>
    <m/>
    <s v="No"/>
    <m/>
    <s v="Yes, more than a year ago"/>
    <m/>
    <s v="No"/>
    <m/>
    <s v="I don't know"/>
    <m/>
    <s v="Unchecked"/>
    <s v="Unchecked"/>
    <s v="Unchecked"/>
    <s v="Unchecked"/>
    <s v="Checked"/>
    <s v="Checked"/>
    <s v="Unchecked"/>
    <s v="Checked"/>
    <s v="Un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m/>
    <m/>
    <s v="Unchecked"/>
    <s v="Unchecked"/>
    <s v="Unchecked"/>
    <s v="Checked"/>
    <s v="Checked"/>
    <s v="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13"/>
    <s v="Female/ Ibhinqa"/>
    <n v="8"/>
    <s v="Female/ Ibhinqa"/>
    <n v="6"/>
    <s v="Female/ Ibhinqa"/>
    <n v="5"/>
    <m/>
    <m/>
    <m/>
    <m/>
    <m/>
    <m/>
    <m/>
    <m/>
    <m/>
    <m/>
    <m/>
    <m/>
    <m/>
    <m/>
    <m/>
    <m/>
    <m/>
    <m/>
    <m/>
    <m/>
    <m/>
    <m/>
    <s v="There are children between the age of 6 and 13 living in this HH"/>
    <s v="Some secondary"/>
    <m/>
    <m/>
    <m/>
    <s v="Completed secondary"/>
    <m/>
    <m/>
    <m/>
    <s v="Yes"/>
    <m/>
    <m/>
    <m/>
    <m/>
    <m/>
    <s v="No"/>
    <m/>
    <m/>
    <m/>
    <s v="Piped into dwelling/house"/>
    <m/>
    <m/>
    <m/>
    <m/>
    <m/>
    <n v="1"/>
    <m/>
    <s v="Flush to piped sewer system"/>
    <m/>
    <s v="Electricity from mains"/>
    <m/>
    <m/>
    <m/>
    <s v="In the house"/>
    <m/>
    <m/>
    <m/>
    <s v="Yes"/>
    <m/>
    <s v="Yes"/>
    <m/>
    <s v="No"/>
    <s v="Yes"/>
    <s v="No"/>
    <s v="No"/>
    <s v="Yes"/>
    <s v="No"/>
    <s v="Yes"/>
    <s v="Yes"/>
    <s v="Yes"/>
    <m/>
    <m/>
    <m/>
    <m/>
    <m/>
    <m/>
    <m/>
    <m/>
    <m/>
    <s v="No"/>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8"/>
    <m/>
    <m/>
    <x v="2"/>
    <d v="1899-12-30T12:39:00"/>
    <s v="siyanda"/>
    <s v="isiXhosa"/>
    <m/>
    <s v="Hayi"/>
    <m/>
    <m/>
    <m/>
    <m/>
    <s v="Mnyama"/>
    <m/>
    <m/>
    <m/>
    <m/>
    <s v="Ewe"/>
    <m/>
    <m/>
    <m/>
    <s v="Iqabane elizinzileyo"/>
    <m/>
    <s v="Hayi"/>
    <m/>
    <s v="Imfundo enomsila"/>
    <m/>
    <s v="Uziqeshile"/>
    <m/>
    <s v="R2501 - R5000"/>
    <m/>
    <s v="Zange"/>
    <m/>
    <m/>
    <m/>
    <s v="Hayi"/>
    <m/>
    <m/>
    <m/>
    <s v="Hayi"/>
    <m/>
    <s v="Hayi"/>
    <m/>
    <s v="Hayi"/>
    <m/>
    <s v="Hayi"/>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Checked"/>
    <s v="Checked"/>
    <s v="Checked"/>
    <s v="Unchecked"/>
    <s v="Unchecked"/>
    <s v="Unchecked"/>
    <m/>
    <m/>
    <s v="Unchecked"/>
    <s v="Unchecked"/>
    <s v="Unchecked"/>
    <s v="Unchecked"/>
    <s v="Unchecked"/>
    <s v="Unchecked"/>
    <s v="Unchecked"/>
    <s v="Unchecked"/>
    <s v="Unchecked"/>
    <s v="Unchecked"/>
    <s v="Unchecked"/>
    <s v="Unchecked"/>
    <s v="Checked"/>
    <s v="Checked"/>
    <s v="Checked"/>
    <s v="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Imfundo enomsila"/>
    <m/>
    <m/>
    <m/>
    <s v="Imfundo enomsila"/>
    <m/>
    <m/>
    <m/>
    <m/>
    <m/>
    <m/>
    <m/>
    <m/>
    <m/>
    <s v="Hayi"/>
    <m/>
    <m/>
    <m/>
    <s v="Impompo kawonke-wonke/yoluntu"/>
    <m/>
    <m/>
    <m/>
    <s v="Kwindawo yokuhlala"/>
    <m/>
    <n v="10"/>
    <m/>
    <s v="Gungxulela kumbhobho wogutyulo"/>
    <m/>
    <s v="Umbane ovela kwii-mains"/>
    <m/>
    <m/>
    <m/>
    <s v="Endlini"/>
    <m/>
    <m/>
    <m/>
    <s v="Hayi"/>
    <m/>
    <s v="Ewe"/>
    <m/>
    <m/>
    <m/>
    <m/>
    <m/>
    <m/>
    <m/>
    <m/>
    <m/>
    <s v="Hayi"/>
    <s v="Hayi"/>
    <s v="Hayi"/>
    <s v="Hayi"/>
    <s v="Ewe"/>
    <s v="Hayi"/>
    <s v="Ewe"/>
    <s v="Ewe"/>
    <s v="Hayi"/>
    <m/>
    <m/>
    <m/>
    <m/>
    <m/>
    <m/>
    <m/>
    <s v="Hayi"/>
    <s v="Ewe"/>
    <s v="Hayi"/>
    <s v="Hayi"/>
    <s v="Hayi"/>
    <s v="Hayi"/>
    <s v="Hayi"/>
    <m/>
    <s v="Isamente"/>
    <m/>
    <m/>
    <m/>
    <s v="intsimbi / iZinc"/>
    <m/>
    <m/>
    <m/>
    <s v="uMphenduli / uMthathi-nxaxheba"/>
    <m/>
    <s v="uMphenduli / uMthathi-nxaxheba"/>
    <m/>
    <s v="uMphenduli / uMthathi-nxaxheba"/>
    <m/>
    <s v="Ewe"/>
    <m/>
    <s v="Qhubeka"/>
    <m/>
    <s v="Ewe"/>
    <m/>
    <m/>
    <m/>
    <s v="Kakhulu"/>
    <s v="Kakhulu"/>
    <s v="Ngandlel' ithile"/>
    <s v="Unchecked"/>
    <s v="Unchecked"/>
    <s v="Unchecked"/>
    <s v="Unchecked"/>
    <s v="Unchecked"/>
    <s v="Unchecked"/>
    <s v="Checked"/>
    <s v="Checked"/>
    <s v="Checked"/>
    <s v="Checked"/>
    <s v="Checked"/>
    <s v="Unchecked"/>
    <m/>
    <s v="United States of America"/>
    <m/>
    <s v="Mncedisi wophando nceda ucofe apha"/>
    <s v="Unverified"/>
  </r>
  <r>
    <n v="9"/>
    <m/>
    <m/>
    <x v="0"/>
    <d v="1899-12-30T10:17:00"/>
    <s v="asemahle"/>
    <s v="isiXhosa"/>
    <m/>
    <s v="Hayi"/>
    <m/>
    <m/>
    <m/>
    <m/>
    <s v="Mnyama"/>
    <m/>
    <m/>
    <m/>
    <m/>
    <s v="Ewe"/>
    <m/>
    <m/>
    <m/>
    <s v="Awutshatanga"/>
    <m/>
    <m/>
    <m/>
    <s v="Ibanga leshumi"/>
    <m/>
    <s v="Awuphangeli"/>
    <m/>
    <s v="Ngaphantsi kwe-R1000"/>
    <m/>
    <s v="Zange"/>
    <m/>
    <m/>
    <m/>
    <s v="Hayi"/>
    <m/>
    <m/>
    <m/>
    <s v="Hayi"/>
    <m/>
    <s v="Hayi"/>
    <m/>
    <s v="Hayi"/>
    <m/>
    <s v="Andiyaz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7"/>
    <s v="Female/ Ibhinqa"/>
    <n v="7"/>
    <s v="Male/ Indoda"/>
    <n v="3"/>
    <s v="Male/ Indoda"/>
    <n v="1"/>
    <s v="Female/ Ibhinqa"/>
    <n v="37"/>
    <s v="Female/ Ibhinqa"/>
    <n v="28"/>
    <s v="Male/ Indoda"/>
    <n v="26"/>
    <s v="Female/ Ibhinqa"/>
    <n v="1"/>
    <m/>
    <m/>
    <m/>
    <m/>
    <m/>
    <m/>
    <m/>
    <m/>
    <m/>
    <m/>
    <m/>
    <m/>
    <m/>
    <m/>
    <m/>
    <m/>
    <s v="There are children between the age of 6 and 13 living in this HH"/>
    <m/>
    <s v="Amabanga aphezulu"/>
    <m/>
    <m/>
    <m/>
    <s v="Amabanga aphezulu"/>
    <m/>
    <m/>
    <m/>
    <s v="Ewe"/>
    <m/>
    <m/>
    <m/>
    <m/>
    <m/>
    <s v="Hayi"/>
    <m/>
    <m/>
    <m/>
    <s v="Ifakwe ngombhobho kwindawo yokuhlala/indlu"/>
    <m/>
    <m/>
    <m/>
    <m/>
    <m/>
    <n v="1"/>
    <m/>
    <s v="Gungxulela kumbhobho wogutyulo"/>
    <m/>
    <s v="Umbane ovela kwii-mains"/>
    <m/>
    <m/>
    <m/>
    <s v="Endlini"/>
    <m/>
    <m/>
    <m/>
    <s v="Hayi"/>
    <m/>
    <s v="Hayi"/>
    <m/>
    <m/>
    <m/>
    <m/>
    <m/>
    <m/>
    <m/>
    <m/>
    <m/>
    <s v="Hayi"/>
    <s v="Ewe"/>
    <s v="Hayi"/>
    <s v="Hayi"/>
    <s v="Ewe"/>
    <s v="Hayi"/>
    <s v="Ewe"/>
    <s v="Ewe"/>
    <s v="Ewe"/>
    <m/>
    <m/>
    <m/>
    <m/>
    <m/>
    <m/>
    <m/>
    <s v="Hayi"/>
    <s v="Ewe"/>
    <s v="Hayi"/>
    <s v="Hayi"/>
    <s v="Hayi"/>
    <s v="Ewe"/>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0"/>
    <m/>
    <m/>
    <x v="0"/>
    <d v="1899-12-30T10:20:00"/>
    <s v="lwazi"/>
    <s v="English"/>
    <s v="No"/>
    <m/>
    <m/>
    <m/>
    <s v="Black"/>
    <m/>
    <m/>
    <m/>
    <s v="Yes"/>
    <m/>
    <m/>
    <m/>
    <m/>
    <m/>
    <s v="Single"/>
    <m/>
    <m/>
    <m/>
    <s v="Less than Matric"/>
    <m/>
    <s v="Unemployed"/>
    <m/>
    <s v="Under R1000"/>
    <m/>
    <s v="Yes, less than 2 years ago"/>
    <m/>
    <s v="ec Philani NU 1 Clinic"/>
    <m/>
    <s v="Yes, less than 2 years ago"/>
    <m/>
    <s v="ec Philani NU 1 Clinic"/>
    <m/>
    <s v="No"/>
    <m/>
    <s v="Yes, more than a year ago"/>
    <m/>
    <s v="Yes"/>
    <m/>
    <s v="No"/>
    <m/>
    <s v="Unchecked"/>
    <s v="Unchecked"/>
    <s v="Unchecked"/>
    <s v="Unchecked"/>
    <s v="Unchecked"/>
    <s v="Checked"/>
    <s v="Unchecked"/>
    <s v="Unchecked"/>
    <s v="Checked"/>
    <s v="Unchecked"/>
    <s v="Unchecked"/>
    <s v="Unchecked"/>
    <s v="Unchecked"/>
    <s v="Unchecked"/>
    <s v="Unchecked"/>
    <s v="Unchecked"/>
    <s v="Unchecked"/>
    <s v="Unchecked"/>
    <s v="Exposure to dust"/>
    <m/>
    <s v="Unchecked"/>
    <s v="Unchecked"/>
    <s v="Unchecked"/>
    <s v="Checked"/>
    <s v="Unchecked"/>
    <s v="Unchecked"/>
    <s v="Unchecked"/>
    <s v="Unchecked"/>
    <s v="Unchecked"/>
    <s v="Unchecked"/>
    <s v="Unchecked"/>
    <s v="Unchecked"/>
    <s v="Unchecked"/>
    <s v="Unchecked"/>
    <m/>
    <m/>
    <s v="Unchecked"/>
    <s v="Unchecked"/>
    <s v="Unchecked"/>
    <s v="Unchecked"/>
    <s v="Checked"/>
    <s v="Unchecked"/>
    <s v="Un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Male/ Indoda"/>
    <n v="9"/>
    <s v="Male/ Indoda"/>
    <n v="17"/>
    <s v="Male/ Indoda"/>
    <n v="26"/>
    <s v="Male/ Indoda"/>
    <n v="17"/>
    <m/>
    <m/>
    <m/>
    <m/>
    <m/>
    <m/>
    <m/>
    <m/>
    <m/>
    <m/>
    <m/>
    <m/>
    <m/>
    <m/>
    <m/>
    <m/>
    <m/>
    <m/>
    <m/>
    <m/>
    <m/>
    <m/>
    <s v="There are children between the age of 6 and 13 living in this HH"/>
    <s v="Some primary"/>
    <m/>
    <s v="Grade 4"/>
    <m/>
    <s v="Some secondary"/>
    <m/>
    <m/>
    <m/>
    <s v="Yes"/>
    <m/>
    <m/>
    <m/>
    <m/>
    <m/>
    <s v="No"/>
    <m/>
    <m/>
    <m/>
    <s v="Piped into dwelling/house"/>
    <m/>
    <m/>
    <m/>
    <m/>
    <m/>
    <n v="2"/>
    <m/>
    <s v="Flush to piped sewer system"/>
    <m/>
    <s v="Electricity from mains"/>
    <m/>
    <m/>
    <m/>
    <s v="In the house"/>
    <m/>
    <m/>
    <m/>
    <s v="Yes"/>
    <m/>
    <s v="Yes"/>
    <m/>
    <s v="Yes"/>
    <s v="Yes"/>
    <s v="No"/>
    <s v="No"/>
    <s v="Yes"/>
    <s v="No"/>
    <s v="Yes"/>
    <s v="Yes"/>
    <s v="No"/>
    <m/>
    <m/>
    <m/>
    <m/>
    <m/>
    <m/>
    <m/>
    <m/>
    <m/>
    <s v="Yes"/>
    <s v="Yes"/>
    <s v="No"/>
    <s v="No"/>
    <s v="Yes"/>
    <s v="No"/>
    <s v="No"/>
    <m/>
    <m/>
    <m/>
    <m/>
    <m/>
    <m/>
    <m/>
    <s v="Cemen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1"/>
    <m/>
    <m/>
    <x v="0"/>
    <d v="1899-12-30T10:26:00"/>
    <s v="zola"/>
    <s v="English"/>
    <s v="Yes"/>
    <m/>
    <s v="More than 6 months ago"/>
    <m/>
    <s v="Black"/>
    <m/>
    <m/>
    <m/>
    <s v="Yes"/>
    <m/>
    <m/>
    <m/>
    <m/>
    <m/>
    <s v="Married / civil union"/>
    <m/>
    <s v="Yes"/>
    <m/>
    <s v="Matric"/>
    <m/>
    <s v="Unemployed"/>
    <m/>
    <s v="R2501 - R5000"/>
    <m/>
    <s v="Never"/>
    <m/>
    <m/>
    <m/>
    <s v="Never"/>
    <m/>
    <m/>
    <m/>
    <s v="No"/>
    <m/>
    <s v="Yes, more than a year ago"/>
    <m/>
    <s v="No"/>
    <m/>
    <s v="No"/>
    <m/>
    <s v="Unchecked"/>
    <s v="Unchecked"/>
    <s v="Unchecked"/>
    <s v="Unchecked"/>
    <s v="Unchecked"/>
    <s v="Unchecked"/>
    <s v="Unchecked"/>
    <s v="Unchecked"/>
    <s v="Checked"/>
    <s v="Unchecked"/>
    <s v="Unchecked"/>
    <s v="Unchecked"/>
    <s v="Unchecked"/>
    <s v="Unchecked"/>
    <s v="Unchecked"/>
    <s v="Unchecked"/>
    <s v="Unchecked"/>
    <s v="Unchecked"/>
    <s v="Germ"/>
    <m/>
    <s v="Unchecked"/>
    <s v="Unchecked"/>
    <s v="Unchecked"/>
    <s v="Checked"/>
    <s v="Un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Yes"/>
    <m/>
    <n v="3"/>
    <s v="Female/ Ibhinqa"/>
    <n v="34"/>
    <s v="Male/ Indoda"/>
    <n v="9"/>
    <s v="Female/ Ibhinqa"/>
    <n v="1"/>
    <m/>
    <m/>
    <m/>
    <m/>
    <m/>
    <m/>
    <m/>
    <m/>
    <m/>
    <m/>
    <m/>
    <m/>
    <m/>
    <m/>
    <m/>
    <m/>
    <m/>
    <m/>
    <m/>
    <m/>
    <m/>
    <m/>
    <m/>
    <m/>
    <s v="There are children between the age of 6 and 13 living in this HH"/>
    <s v="Completed secondary"/>
    <m/>
    <m/>
    <m/>
    <s v="Some secondary"/>
    <m/>
    <m/>
    <m/>
    <s v="Yes"/>
    <m/>
    <m/>
    <m/>
    <m/>
    <m/>
    <s v="No"/>
    <m/>
    <m/>
    <m/>
    <s v="Piped into dwelling/house"/>
    <m/>
    <m/>
    <m/>
    <m/>
    <m/>
    <n v="2"/>
    <m/>
    <s v="Flush to piped sewer system"/>
    <m/>
    <s v="Electricity from mains"/>
    <m/>
    <m/>
    <m/>
    <s v="In the house"/>
    <m/>
    <m/>
    <m/>
    <s v="No"/>
    <m/>
    <s v="Yes"/>
    <m/>
    <s v="Yes"/>
    <s v="Yes"/>
    <s v="No"/>
    <s v="No"/>
    <s v="Yes"/>
    <s v="No"/>
    <s v="Yes"/>
    <s v="Yes"/>
    <s v="Yes"/>
    <m/>
    <m/>
    <m/>
    <m/>
    <m/>
    <m/>
    <m/>
    <m/>
    <m/>
    <s v="No"/>
    <s v="Yes"/>
    <s v="No"/>
    <s v="No"/>
    <s v="No"/>
    <s v="Yes"/>
    <s v="No"/>
    <m/>
    <m/>
    <m/>
    <m/>
    <m/>
    <m/>
    <m/>
    <s v="Ceramic tiles"/>
    <m/>
    <m/>
    <m/>
    <s v="Asbestos"/>
    <m/>
    <m/>
    <m/>
    <s v="Respondent/Participant and Spouse/partner jointly"/>
    <m/>
    <s v="Respondent/Participant and Spouse/partner jointly"/>
    <m/>
    <s v="Respondent/Participant and Spouse/partner jointly"/>
    <m/>
    <s v="Yes"/>
    <m/>
    <s v="Proceed"/>
    <m/>
    <s v="Yes"/>
    <m/>
    <s v="Somewhat"/>
    <s v="A lot"/>
    <s v="A lot"/>
    <m/>
    <m/>
    <m/>
    <s v="Checked"/>
    <s v="Checked"/>
    <s v="Checked"/>
    <s v="Checked"/>
    <s v="Checked"/>
    <s v="Unchecked"/>
    <s v="Unchecked"/>
    <s v="Unchecked"/>
    <s v="Unchecked"/>
    <s v="Unchecked"/>
    <s v="Unchecked"/>
    <s v="Unchecked"/>
    <s v="United States of America"/>
    <m/>
    <s v="Research Assistant please click here"/>
    <m/>
    <s v="Unverified"/>
  </r>
  <r>
    <n v="12"/>
    <m/>
    <m/>
    <x v="0"/>
    <d v="1899-12-30T10:30:00"/>
    <s v="mihlem"/>
    <s v="isiXhosa"/>
    <m/>
    <s v="Hayi"/>
    <m/>
    <m/>
    <m/>
    <m/>
    <s v="Mnyama"/>
    <m/>
    <m/>
    <m/>
    <m/>
    <s v="Ewe"/>
    <m/>
    <m/>
    <m/>
    <s v="Awutshatanga"/>
    <m/>
    <m/>
    <m/>
    <s v="Ngaphantsi kwebanga leshumi"/>
    <m/>
    <s v="Uqeshwa okwexeshana"/>
    <m/>
    <s v="R2501 - R5000"/>
    <m/>
    <s v="Zange"/>
    <m/>
    <m/>
    <m/>
    <s v="Hayi"/>
    <m/>
    <m/>
    <m/>
    <s v="Hayi"/>
    <m/>
    <s v="Ewe, kulo nyaka uphelileyo, kodwa ngaphezu kweenyanga ezi-6 ezidlulileyo"/>
    <m/>
    <s v="Hayi"/>
    <m/>
    <s v="Andiyaz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Unchecked"/>
    <s v="Unchecked"/>
    <s v="Unchecked"/>
    <s v="Unchecked"/>
    <s v="Unchecked"/>
    <s v="Unchecked"/>
    <s v="Unchecked"/>
    <s v="Unchecked"/>
    <m/>
    <m/>
    <m/>
    <s v="Andiyazi"/>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3"/>
    <s v="Male/ Indoda"/>
    <n v="84"/>
    <s v="Male/ Indoda"/>
    <n v="15"/>
    <s v="Female/ Ibhinqa"/>
    <n v="3"/>
    <m/>
    <m/>
    <m/>
    <m/>
    <m/>
    <m/>
    <m/>
    <m/>
    <m/>
    <m/>
    <m/>
    <m/>
    <m/>
    <m/>
    <m/>
    <m/>
    <m/>
    <m/>
    <m/>
    <m/>
    <m/>
    <m/>
    <m/>
    <m/>
    <s v="There are children between the age of 6 and 13 living in this HH"/>
    <m/>
    <s v="Ndigqibe amabanga aphantsi"/>
    <m/>
    <m/>
    <m/>
    <s v="Imfundo enomsila"/>
    <m/>
    <m/>
    <m/>
    <s v="Ewe"/>
    <m/>
    <m/>
    <m/>
    <m/>
    <m/>
    <s v="Hayi"/>
    <m/>
    <m/>
    <m/>
    <s v="Ifakwe ngombhobho kwindawo yokuhlala/indlu"/>
    <m/>
    <m/>
    <m/>
    <m/>
    <m/>
    <n v="1"/>
    <m/>
    <s v="Gungxulela kumbhobho wogutyulo"/>
    <m/>
    <s v="Umbane ovela kwii-mains"/>
    <m/>
    <m/>
    <m/>
    <s v="Endlini"/>
    <m/>
    <m/>
    <m/>
    <s v="Hayi"/>
    <m/>
    <s v="Ewe"/>
    <m/>
    <m/>
    <m/>
    <m/>
    <m/>
    <m/>
    <m/>
    <m/>
    <m/>
    <s v="Ewe"/>
    <s v="Ewe"/>
    <s v="Hayi"/>
    <s v="Ewe"/>
    <s v="Ewe"/>
    <s v="Hayi"/>
    <s v="Ewe"/>
    <s v="Ewe"/>
    <s v="Hayi"/>
    <m/>
    <m/>
    <m/>
    <m/>
    <m/>
    <m/>
    <m/>
    <s v="Hayi"/>
    <s v="Ewe"/>
    <s v="Ewe"/>
    <s v="Ewe"/>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3"/>
    <m/>
    <m/>
    <x v="2"/>
    <d v="1899-12-30T13:10:00"/>
    <s v="siyanda"/>
    <s v="isiXhosa"/>
    <m/>
    <s v="Hayi"/>
    <m/>
    <m/>
    <m/>
    <m/>
    <s v="Mnyama"/>
    <m/>
    <m/>
    <m/>
    <m/>
    <s v="Ewe"/>
    <m/>
    <m/>
    <m/>
    <s v="Utshatile / umanyano lwasekuhlaleni"/>
    <m/>
    <s v="Hayi"/>
    <m/>
    <s v="Ngaphantsi kwebanga leshumi"/>
    <m/>
    <s v="Awuphangeli"/>
    <m/>
    <s v="Ngaphantsi kwe-R1000"/>
    <m/>
    <s v="Zange"/>
    <m/>
    <m/>
    <m/>
    <s v="Hayi"/>
    <m/>
    <m/>
    <m/>
    <s v="Hayi"/>
    <m/>
    <s v="Hayi"/>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25"/>
    <m/>
    <m/>
    <m/>
    <m/>
    <m/>
    <m/>
    <m/>
    <m/>
    <m/>
    <m/>
    <m/>
    <m/>
    <m/>
    <m/>
    <m/>
    <m/>
    <m/>
    <m/>
    <m/>
    <m/>
    <m/>
    <m/>
    <m/>
    <m/>
    <m/>
    <m/>
    <m/>
    <m/>
    <s v="There are NO children between the age of 6 and 13 living in this HH"/>
    <m/>
    <s v="Amabanga aphezulu"/>
    <m/>
    <m/>
    <m/>
    <s v="Amabanga aphezulu"/>
    <m/>
    <m/>
    <m/>
    <m/>
    <m/>
    <m/>
    <m/>
    <m/>
    <m/>
    <s v="Hayi"/>
    <m/>
    <m/>
    <m/>
    <s v="Impompo kawonke-wonke/yoluntu"/>
    <m/>
    <m/>
    <m/>
    <s v="Kwindawo yokuhlala"/>
    <m/>
    <n v="10"/>
    <m/>
    <s v="Gungxulela kumbhobho wogutyulo"/>
    <m/>
    <s v="Umbane ovela kwii-mains"/>
    <m/>
    <m/>
    <m/>
    <s v="Endlini"/>
    <m/>
    <m/>
    <m/>
    <s v="Hayi"/>
    <m/>
    <s v="Ewe"/>
    <m/>
    <m/>
    <m/>
    <m/>
    <m/>
    <m/>
    <m/>
    <m/>
    <m/>
    <s v="Ewe"/>
    <s v="Ewe"/>
    <s v="Hayi"/>
    <s v="Hayi"/>
    <s v="Ewe"/>
    <s v="Hayi"/>
    <s v="Hayi"/>
    <s v="Ewe"/>
    <s v="Hayi"/>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4"/>
    <m/>
    <m/>
    <x v="0"/>
    <d v="1899-12-30T10:34:00"/>
    <s v="zimbini"/>
    <s v="English"/>
    <s v="No"/>
    <m/>
    <m/>
    <m/>
    <s v="Black"/>
    <m/>
    <m/>
    <m/>
    <s v="Yes"/>
    <m/>
    <m/>
    <m/>
    <m/>
    <m/>
    <s v="Single"/>
    <m/>
    <m/>
    <m/>
    <s v="Tertiary"/>
    <m/>
    <s v="Unemployed"/>
    <m/>
    <s v="Under R1000"/>
    <m/>
    <s v="Never"/>
    <m/>
    <m/>
    <m/>
    <s v="Never"/>
    <m/>
    <m/>
    <m/>
    <s v="No"/>
    <m/>
    <s v="Yes, more than a year ago"/>
    <m/>
    <s v="Yes"/>
    <m/>
    <s v="Yes"/>
    <m/>
    <s v="Unchecked"/>
    <s v="Checked"/>
    <s v="Unchecked"/>
    <s v="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7"/>
    <s v="Male/ Indoda"/>
    <n v="18"/>
    <s v="Male/ Indoda"/>
    <n v="17"/>
    <s v="Female/ Ibhinqa"/>
    <n v="31"/>
    <s v="Female/ Ibhinqa"/>
    <n v="24"/>
    <s v="Female/ Ibhinqa"/>
    <n v="15"/>
    <s v="Female/ Ibhinqa"/>
    <n v="12"/>
    <s v="Female/ Ibhinqa"/>
    <n v="7"/>
    <m/>
    <m/>
    <m/>
    <m/>
    <m/>
    <m/>
    <m/>
    <m/>
    <m/>
    <m/>
    <m/>
    <m/>
    <m/>
    <m/>
    <m/>
    <m/>
    <s v="There are children between the age of 6 and 13 living in this HH"/>
    <s v="Tertiary or post-secondary certification"/>
    <m/>
    <m/>
    <m/>
    <s v="Tertiary or post-secondary certification"/>
    <m/>
    <m/>
    <m/>
    <s v="Yes"/>
    <m/>
    <m/>
    <m/>
    <m/>
    <m/>
    <s v="No"/>
    <m/>
    <m/>
    <m/>
    <s v="Piped to yard/plot"/>
    <m/>
    <m/>
    <m/>
    <m/>
    <m/>
    <n v="1"/>
    <m/>
    <s v="Flush to piped sewer system"/>
    <m/>
    <s v="Electricity from mains"/>
    <m/>
    <m/>
    <m/>
    <s v="In the house"/>
    <m/>
    <m/>
    <m/>
    <s v="Yes"/>
    <m/>
    <s v="Yes"/>
    <m/>
    <s v="No"/>
    <s v="Yes"/>
    <s v="No"/>
    <s v="Yes"/>
    <s v="Yes"/>
    <s v="No"/>
    <s v="Yes"/>
    <s v="Yes"/>
    <s v="No"/>
    <m/>
    <m/>
    <m/>
    <m/>
    <m/>
    <m/>
    <m/>
    <m/>
    <m/>
    <s v="No"/>
    <s v="Yes"/>
    <s v="No"/>
    <s v="No"/>
    <s v="No"/>
    <s v="No"/>
    <s v="No"/>
    <m/>
    <m/>
    <m/>
    <m/>
    <m/>
    <m/>
    <m/>
    <s v="Vinyl/asphalt strips"/>
    <m/>
    <m/>
    <m/>
    <s v="Asbestos"/>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United States of America"/>
    <m/>
    <s v="Research Assistant please click here"/>
    <m/>
    <s v="Unverified"/>
  </r>
  <r>
    <n v="15"/>
    <m/>
    <m/>
    <x v="0"/>
    <d v="1899-12-30T11:05:00"/>
    <s v="ntombizodwa"/>
    <s v="isiXhosa"/>
    <m/>
    <s v="Hayi"/>
    <m/>
    <m/>
    <m/>
    <m/>
    <s v="Mnyama"/>
    <m/>
    <m/>
    <m/>
    <m/>
    <s v="Ewe"/>
    <m/>
    <m/>
    <m/>
    <s v="Uqhawulo mtshato"/>
    <m/>
    <m/>
    <m/>
    <s v="Ibanga leshumi"/>
    <m/>
    <s v="Awuphangeli"/>
    <m/>
    <s v="R1000 - R2500"/>
    <m/>
    <s v="Zange"/>
    <m/>
    <m/>
    <m/>
    <s v="Hayi"/>
    <m/>
    <m/>
    <m/>
    <s v="Hayi"/>
    <m/>
    <s v="Hayi"/>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Checked"/>
    <s v="Unchecked"/>
    <s v="Checked"/>
    <s v="Unchecked"/>
    <s v="Checked"/>
    <m/>
    <s v="Ubanomsindo"/>
    <m/>
    <s v="Hayi"/>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m/>
    <m/>
    <s v="Amabanga aphezulu"/>
    <m/>
    <m/>
    <m/>
    <s v="Amabanga aphezulu"/>
    <m/>
    <m/>
    <m/>
    <m/>
    <m/>
    <m/>
    <m/>
    <m/>
    <m/>
    <s v="Hayi"/>
    <m/>
    <m/>
    <m/>
    <s v="Ifakwe ngombhobho kwindawo yokuhlala/indlu"/>
    <m/>
    <m/>
    <m/>
    <m/>
    <m/>
    <n v="1"/>
    <m/>
    <s v="Gungxulela kumbhobho wogutyulo"/>
    <m/>
    <s v="Umbane ovela kwii-mains"/>
    <m/>
    <m/>
    <m/>
    <s v="Endlini"/>
    <m/>
    <m/>
    <m/>
    <s v="Ewe"/>
    <m/>
    <s v="Ewe"/>
    <m/>
    <m/>
    <m/>
    <m/>
    <m/>
    <m/>
    <m/>
    <m/>
    <m/>
    <s v="Ewe"/>
    <s v="Ewe"/>
    <s v="Hayi"/>
    <s v="Hayi"/>
    <s v="Hayi"/>
    <s v="Hayi"/>
    <s v="Ewe"/>
    <s v="Hayi"/>
    <s v="Ewe"/>
    <m/>
    <m/>
    <m/>
    <m/>
    <m/>
    <m/>
    <m/>
    <s v="Ewe"/>
    <s v="Ewe"/>
    <s v="Hayi"/>
    <s v="Hayi"/>
    <s v="Hayi"/>
    <s v="Hayi"/>
    <s v="Hayi"/>
    <m/>
    <s v="Ikhaphethi"/>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6"/>
    <m/>
    <m/>
    <x v="0"/>
    <d v="1899-12-30T10:50:00"/>
    <s v="zola"/>
    <s v="English"/>
    <s v="No"/>
    <m/>
    <m/>
    <m/>
    <s v="Black"/>
    <m/>
    <m/>
    <m/>
    <s v="No"/>
    <s v="Other"/>
    <s v="Malawi"/>
    <m/>
    <m/>
    <m/>
    <s v="Single"/>
    <m/>
    <m/>
    <m/>
    <s v="Less than Matric"/>
    <m/>
    <s v="Employed full-time"/>
    <m/>
    <s v="R2501 - R5000"/>
    <m/>
    <s v="Never"/>
    <m/>
    <m/>
    <m/>
    <s v="Never"/>
    <m/>
    <m/>
    <m/>
    <s v="No"/>
    <m/>
    <s v="Yes, more than a year ago"/>
    <m/>
    <s v="No"/>
    <m/>
    <s v="No"/>
    <m/>
    <s v="Checked"/>
    <s v="Unchecked"/>
    <s v="Unchecked"/>
    <s v="Unchecked"/>
    <s v="Unchecked"/>
    <s v="Un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No education/did not attend primary school"/>
    <m/>
    <m/>
    <m/>
    <m/>
    <m/>
    <m/>
    <m/>
    <m/>
    <m/>
    <s v="No"/>
    <m/>
    <m/>
    <m/>
    <s v="Piped to yard/plot"/>
    <m/>
    <m/>
    <m/>
    <m/>
    <m/>
    <n v="5"/>
    <m/>
    <s v="Flush to piped sewer system"/>
    <m/>
    <s v="Electricity from mains"/>
    <m/>
    <m/>
    <m/>
    <s v="In the house"/>
    <m/>
    <m/>
    <m/>
    <s v="No"/>
    <m/>
    <s v="Yes"/>
    <m/>
    <s v="Yes"/>
    <s v="No"/>
    <s v="No"/>
    <s v="No"/>
    <s v="Yes"/>
    <s v="No"/>
    <s v="Yes"/>
    <s v="Yes"/>
    <s v="No"/>
    <m/>
    <m/>
    <m/>
    <m/>
    <m/>
    <m/>
    <m/>
    <m/>
    <m/>
    <s v="No"/>
    <s v="Yes"/>
    <s v="No"/>
    <s v="No"/>
    <s v="No"/>
    <s v="No"/>
    <s v="No"/>
    <m/>
    <m/>
    <m/>
    <m/>
    <m/>
    <m/>
    <m/>
    <s v="Wood planks"/>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7"/>
    <m/>
    <m/>
    <x v="0"/>
    <d v="1899-12-30T10:53:00"/>
    <s v="siyanda"/>
    <s v="isiXhosa"/>
    <m/>
    <s v="Hayi"/>
    <m/>
    <m/>
    <m/>
    <m/>
    <s v="Mnyama"/>
    <m/>
    <m/>
    <m/>
    <m/>
    <s v="Ewe"/>
    <m/>
    <m/>
    <m/>
    <s v="Iqabane elizinzileyo"/>
    <m/>
    <s v="Ewe"/>
    <m/>
    <s v="Ngaphantsi kwebanga leshumi"/>
    <m/>
    <s v="Awuphangeli"/>
    <m/>
    <s v="Ngaphantsi kwe-R1000"/>
    <m/>
    <s v="Ewe - Ngaphezulu kweminyaka emibini eyadlulayo"/>
    <s v="Other"/>
    <s v="Day Clinic "/>
    <m/>
    <s v="Hayi"/>
    <m/>
    <m/>
    <m/>
    <s v="Hayi"/>
    <m/>
    <s v="Ewe, ngaphezu konyaka odlulileyo"/>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30"/>
    <m/>
    <m/>
    <m/>
    <m/>
    <m/>
    <m/>
    <m/>
    <m/>
    <m/>
    <m/>
    <m/>
    <m/>
    <m/>
    <m/>
    <m/>
    <m/>
    <m/>
    <m/>
    <m/>
    <m/>
    <m/>
    <m/>
    <m/>
    <m/>
    <m/>
    <m/>
    <m/>
    <m/>
    <s v="There are NO children between the age of 6 and 13 living in this HH"/>
    <m/>
    <s v="Amabanga aphezulu"/>
    <m/>
    <m/>
    <m/>
    <s v="Amabanga aphezulu"/>
    <m/>
    <m/>
    <m/>
    <m/>
    <m/>
    <m/>
    <m/>
    <m/>
    <m/>
    <s v="Hayi"/>
    <m/>
    <m/>
    <m/>
    <s v="Impompo kawonke-wonke/yoluntu"/>
    <m/>
    <m/>
    <m/>
    <s v="Kwindawo yokuhlala"/>
    <m/>
    <n v="10"/>
    <m/>
    <s v="Gungxulela kwitanki logutyula"/>
    <m/>
    <s v="Umbane ovela kwii-mains"/>
    <m/>
    <m/>
    <m/>
    <s v="Endlini"/>
    <m/>
    <m/>
    <m/>
    <s v="Hayi"/>
    <m/>
    <s v="Hayi"/>
    <m/>
    <m/>
    <m/>
    <m/>
    <m/>
    <m/>
    <m/>
    <m/>
    <m/>
    <s v="Hayi"/>
    <s v="Ewe"/>
    <s v="Ewe"/>
    <s v="Hayi"/>
    <s v="Hayi"/>
    <s v="Hayi"/>
    <s v="Hayi"/>
    <s v="Hayi"/>
    <s v="Hayi"/>
    <m/>
    <m/>
    <m/>
    <m/>
    <m/>
    <m/>
    <m/>
    <s v="Hayi"/>
    <s v="Ewe"/>
    <s v="Hayi"/>
    <s v="Hayi"/>
    <s v="Hayi"/>
    <s v="Hayi"/>
    <s v="Hayi"/>
    <m/>
    <s v="Umhlaba/isant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8"/>
    <m/>
    <m/>
    <x v="0"/>
    <d v="1899-12-30T11:34:00"/>
    <s v="nosibusiso"/>
    <s v="isiXhosa"/>
    <m/>
    <s v="Hayi"/>
    <m/>
    <m/>
    <m/>
    <m/>
    <s v="Mnyama"/>
    <m/>
    <m/>
    <m/>
    <m/>
    <s v="Ewe"/>
    <m/>
    <m/>
    <m/>
    <s v="Iqabane elizinzileyo"/>
    <m/>
    <s v="Ewe"/>
    <m/>
    <s v="Ngaphantsi kwebanga leshumi"/>
    <m/>
    <s v="Awuphangeli"/>
    <m/>
    <s v="R2501 - R5000"/>
    <m/>
    <s v="Zange"/>
    <m/>
    <m/>
    <m/>
    <s v="Ewe, ngaphezu kweminyaka emi-2 eyadlulayo"/>
    <s v="ec Philani NU 1 Clinic"/>
    <m/>
    <m/>
    <s v="Ewe"/>
    <m/>
    <s v="Ewe, ngaphantsi kweenyanga ezi-6 ezidlulileyo"/>
    <m/>
    <s v="Hayi"/>
    <m/>
    <s v="Hayi"/>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Unchecked"/>
    <s v="Unchecked"/>
    <s v="Un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64"/>
    <m/>
    <m/>
    <m/>
    <m/>
    <m/>
    <m/>
    <m/>
    <m/>
    <m/>
    <m/>
    <m/>
    <m/>
    <m/>
    <m/>
    <m/>
    <m/>
    <m/>
    <m/>
    <m/>
    <m/>
    <m/>
    <m/>
    <m/>
    <m/>
    <m/>
    <m/>
    <m/>
    <m/>
    <s v="There are NO children between the age of 6 and 13 living in this HH"/>
    <m/>
    <s v="Amabanga aphantsi"/>
    <m/>
    <s v="Ibanga lesithandathu"/>
    <m/>
    <s v="Amabanga aphantsi"/>
    <m/>
    <s v="Ibanga lesithandathu"/>
    <m/>
    <m/>
    <m/>
    <m/>
    <m/>
    <m/>
    <m/>
    <s v="Ewe"/>
    <m/>
    <n v="1"/>
    <m/>
    <s v="Ifakwe ngombhobho kwindawo yokuhlala/indlu"/>
    <m/>
    <m/>
    <m/>
    <m/>
    <m/>
    <n v="998"/>
    <m/>
    <s v="Ndlu yangasese engagungxulwayo"/>
    <m/>
    <s v="Umbane ovela kwii-mains"/>
    <m/>
    <m/>
    <m/>
    <s v="Endlini"/>
    <m/>
    <m/>
    <m/>
    <s v="Ewe"/>
    <m/>
    <s v="Ewe"/>
    <m/>
    <m/>
    <m/>
    <m/>
    <m/>
    <m/>
    <m/>
    <m/>
    <m/>
    <s v="Hayi"/>
    <s v="Ewe"/>
    <s v="Hayi"/>
    <s v="Hayi"/>
    <s v="Hayi"/>
    <s v="Hayi"/>
    <s v="Ewe"/>
    <s v="Ewe"/>
    <s v="Hayi"/>
    <m/>
    <m/>
    <m/>
    <m/>
    <m/>
    <m/>
    <m/>
    <s v="Ewe"/>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9"/>
    <m/>
    <m/>
    <x v="0"/>
    <d v="1899-12-30T11:43:00"/>
    <s v="lona"/>
    <s v="isiXhosa"/>
    <m/>
    <s v="Hayi"/>
    <m/>
    <m/>
    <m/>
    <m/>
    <s v="Mnyama"/>
    <m/>
    <m/>
    <m/>
    <m/>
    <s v="Ewe"/>
    <m/>
    <m/>
    <m/>
    <s v="Umhlolo/Umhlolokazi"/>
    <m/>
    <m/>
    <m/>
    <s v="Ngaphantsi kwebanga leshumi"/>
    <m/>
    <s v="Awuphangeli"/>
    <m/>
    <s v="R2501 - R5000"/>
    <m/>
    <s v="Zange"/>
    <m/>
    <m/>
    <m/>
    <s v="Ewe, ngaphezu kweminyaka emi-2 eyadlulayo"/>
    <s v="Other"/>
    <s v="Santa hospital "/>
    <m/>
    <s v="Ewe"/>
    <m/>
    <s v="Ewe, ngaphantsi kweenyanga ezi-6 ezidlulileyo"/>
    <m/>
    <s v="Ewe"/>
    <m/>
    <s v="Ewe"/>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11"/>
    <s v="Female/ Ibhinqa"/>
    <n v="64"/>
    <s v="Male/ Indoda"/>
    <n v="56"/>
    <s v="Female/ Ibhinqa"/>
    <n v="53"/>
    <s v="Female/ Ibhinqa"/>
    <n v="48"/>
    <s v="Female/ Ibhinqa"/>
    <n v="45"/>
    <s v="Female/ Ibhinqa"/>
    <n v="43"/>
    <s v="Female/ Ibhinqa"/>
    <n v="27"/>
    <s v="Male/ Indoda"/>
    <n v="19"/>
    <s v="Male/ Indoda"/>
    <n v="12"/>
    <s v="Female/ Ibhinqa"/>
    <n v="10"/>
    <s v="Female/ Ibhinqa"/>
    <n v="8"/>
    <m/>
    <m/>
    <m/>
    <m/>
    <m/>
    <m/>
    <m/>
    <m/>
    <s v="There are children between the age of 6 and 13 living in this HH"/>
    <m/>
    <s v="Andifundanga/ Andiwafundanga amabanga aphantsi"/>
    <m/>
    <m/>
    <m/>
    <s v="Imfundo enomsila"/>
    <m/>
    <m/>
    <m/>
    <s v="Ewe"/>
    <m/>
    <m/>
    <m/>
    <m/>
    <m/>
    <s v="Hayi"/>
    <m/>
    <m/>
    <m/>
    <s v="Ifakwe ngombhobho kwindawo yokuhlala/indlu"/>
    <m/>
    <m/>
    <m/>
    <m/>
    <m/>
    <n v="1"/>
    <m/>
    <s v="Gungxulela kumbhobho wogutyulo"/>
    <m/>
    <s v="Umbane ovela kwii-mains"/>
    <m/>
    <m/>
    <m/>
    <s v="Endlini"/>
    <m/>
    <m/>
    <m/>
    <s v="Ewe"/>
    <m/>
    <s v="Ewe"/>
    <m/>
    <m/>
    <m/>
    <m/>
    <m/>
    <m/>
    <m/>
    <m/>
    <m/>
    <s v="Ewe"/>
    <s v="Ewe"/>
    <s v="Hayi"/>
    <s v="Ewe"/>
    <s v="Ewe"/>
    <s v="Ewe"/>
    <s v="Ewe"/>
    <s v="Ewe"/>
    <s v="Ewe"/>
    <m/>
    <m/>
    <m/>
    <m/>
    <m/>
    <m/>
    <m/>
    <s v="Ewe"/>
    <s v="Ewe"/>
    <s v="Hayi"/>
    <s v="Hayi"/>
    <s v="Hayi"/>
    <s v="Ewe"/>
    <s v="Hayi"/>
    <m/>
    <s v="Iithayile zeCeramic"/>
    <m/>
    <m/>
    <m/>
    <s v="intsimbi / iZinc"/>
    <m/>
    <m/>
    <m/>
    <s v="Omnye umntu"/>
    <m/>
    <s v="Omnye umntu"/>
    <m/>
    <s v="Omnye umntu"/>
    <m/>
    <s v="Hayi"/>
    <m/>
    <m/>
    <m/>
    <m/>
    <m/>
    <m/>
    <m/>
    <m/>
    <m/>
    <m/>
    <s v="Unchecked"/>
    <s v="Unchecked"/>
    <s v="Unchecked"/>
    <s v="Unchecked"/>
    <s v="Unchecked"/>
    <s v="Unchecked"/>
    <s v="Unchecked"/>
    <s v="Unchecked"/>
    <s v="Unchecked"/>
    <s v="Unchecked"/>
    <s v="Unchecked"/>
    <s v="Unchecked"/>
    <m/>
    <m/>
    <m/>
    <m/>
    <s v="Unverified"/>
  </r>
  <r>
    <n v="20"/>
    <m/>
    <m/>
    <x v="0"/>
    <d v="1899-12-30T11:33:00"/>
    <s v="zimkhitha"/>
    <s v="English"/>
    <s v="No"/>
    <m/>
    <m/>
    <m/>
    <s v="Black"/>
    <m/>
    <m/>
    <m/>
    <s v="Yes"/>
    <m/>
    <m/>
    <m/>
    <m/>
    <m/>
    <s v="Single"/>
    <m/>
    <m/>
    <m/>
    <s v="Less than Matric"/>
    <m/>
    <s v="Self-Employed"/>
    <m/>
    <s v="Under R1000"/>
    <m/>
    <s v="Yes, less than 2 years ago"/>
    <m/>
    <s v="ec Philani NU 1 Clinic"/>
    <m/>
    <s v="Yes, more than 2 years ago"/>
    <m/>
    <s v="ec Philani NU 1 Clinic"/>
    <m/>
    <s v="Yes"/>
    <m/>
    <s v="Yes, in the last year, but more than 6 months ago"/>
    <m/>
    <s v="Yes"/>
    <m/>
    <s v="Yes"/>
    <m/>
    <s v="Unchecked"/>
    <s v="Unchecked"/>
    <s v="Unchecked"/>
    <s v="Unchecked"/>
    <s v="Checked"/>
    <s v="Unchecked"/>
    <s v="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1"/>
    <s v="Male/ Indoda"/>
    <n v="26"/>
    <m/>
    <m/>
    <m/>
    <m/>
    <m/>
    <m/>
    <m/>
    <m/>
    <m/>
    <m/>
    <m/>
    <m/>
    <m/>
    <m/>
    <m/>
    <m/>
    <m/>
    <m/>
    <m/>
    <m/>
    <m/>
    <m/>
    <m/>
    <m/>
    <m/>
    <m/>
    <m/>
    <m/>
    <s v="There are NO children between the age of 6 and 13 living in this HH"/>
    <s v="Some secondary"/>
    <m/>
    <m/>
    <m/>
    <s v="Some secondary"/>
    <m/>
    <m/>
    <m/>
    <m/>
    <m/>
    <m/>
    <m/>
    <m/>
    <m/>
    <s v="No"/>
    <m/>
    <m/>
    <m/>
    <s v="Piped to yard/plot"/>
    <m/>
    <m/>
    <m/>
    <m/>
    <m/>
    <n v="1"/>
    <m/>
    <s v="Flush to piped sewer system"/>
    <m/>
    <s v="Paraffin"/>
    <m/>
    <m/>
    <m/>
    <s v="In the house"/>
    <m/>
    <m/>
    <m/>
    <s v="Yes"/>
    <m/>
    <s v="Yes"/>
    <m/>
    <s v="Yes"/>
    <s v="No"/>
    <s v="No"/>
    <s v="No"/>
    <s v="No"/>
    <s v="No"/>
    <s v="No"/>
    <s v="No"/>
    <s v="No"/>
    <m/>
    <m/>
    <m/>
    <m/>
    <m/>
    <m/>
    <m/>
    <m/>
    <m/>
    <s v="Yes"/>
    <s v="No"/>
    <s v="No"/>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1"/>
    <m/>
    <m/>
    <x v="0"/>
    <d v="1899-12-30T13:10:00"/>
    <s v="mihlem"/>
    <s v="English"/>
    <s v="No"/>
    <m/>
    <m/>
    <m/>
    <s v="Black"/>
    <m/>
    <m/>
    <m/>
    <s v="Yes"/>
    <m/>
    <m/>
    <m/>
    <m/>
    <m/>
    <s v="Single"/>
    <m/>
    <m/>
    <m/>
    <s v="Matric"/>
    <m/>
    <s v="Unemployed"/>
    <m/>
    <s v="Under R1000"/>
    <m/>
    <s v="Never"/>
    <m/>
    <m/>
    <m/>
    <s v="Never"/>
    <m/>
    <m/>
    <m/>
    <s v="No"/>
    <m/>
    <s v="Yes, less than 6 months ago"/>
    <m/>
    <s v="No"/>
    <m/>
    <s v="No"/>
    <m/>
    <s v="Unchecked"/>
    <s v="Checked"/>
    <s v="Unchecked"/>
    <s v="Unchecked"/>
    <s v="Unchecked"/>
    <s v="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Checked"/>
    <s v="Un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3"/>
    <m/>
    <m/>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No"/>
    <m/>
    <s v="No"/>
    <m/>
    <s v="Yes"/>
    <s v="Yes"/>
    <s v="No"/>
    <s v="No"/>
    <s v="Yes"/>
    <s v="No"/>
    <s v="No"/>
    <s v="Yes"/>
    <s v="Yes"/>
    <m/>
    <m/>
    <m/>
    <m/>
    <m/>
    <m/>
    <m/>
    <m/>
    <m/>
    <s v="No"/>
    <s v="Yes"/>
    <s v="No"/>
    <s v="No"/>
    <s v="No"/>
    <s v="No"/>
    <s v="No"/>
    <m/>
    <m/>
    <m/>
    <m/>
    <m/>
    <m/>
    <m/>
    <s v="Ceramic tiles"/>
    <m/>
    <m/>
    <m/>
    <s v="Tiles"/>
    <m/>
    <m/>
    <m/>
    <s v="Respondent/Participant"/>
    <m/>
    <s v="Respondent/Participant"/>
    <m/>
    <s v="Respondent/Participant"/>
    <m/>
    <s v="Yes"/>
    <m/>
    <s v="Proceed"/>
    <m/>
    <s v="Yes"/>
    <m/>
    <s v="Somewhat"/>
    <s v="A lot"/>
    <s v="A lot"/>
    <m/>
    <m/>
    <m/>
    <s v="Unchecked"/>
    <s v="Checked"/>
    <s v="Checked"/>
    <s v="Unchecked"/>
    <s v="Unchecked"/>
    <s v="Unchecked"/>
    <s v="Unchecked"/>
    <s v="Unchecked"/>
    <s v="Unchecked"/>
    <s v="Unchecked"/>
    <s v="Unchecked"/>
    <s v="Unchecked"/>
    <s v="Jamaica"/>
    <m/>
    <s v="Research Assistant please click here"/>
    <m/>
    <s v="Unverified"/>
  </r>
  <r>
    <n v="22"/>
    <m/>
    <m/>
    <x v="0"/>
    <d v="1899-12-30T12:04:00"/>
    <s v="zukisani"/>
    <s v="English"/>
    <s v="No"/>
    <m/>
    <m/>
    <m/>
    <s v="Black"/>
    <m/>
    <m/>
    <m/>
    <s v="Yes"/>
    <m/>
    <m/>
    <m/>
    <m/>
    <m/>
    <s v="Single"/>
    <m/>
    <m/>
    <m/>
    <s v="Less than Matric"/>
    <m/>
    <s v="Employed part-time"/>
    <m/>
    <s v="R1000 - R2500"/>
    <m/>
    <s v="Never"/>
    <m/>
    <m/>
    <m/>
    <s v="Never"/>
    <m/>
    <m/>
    <m/>
    <s v="No"/>
    <m/>
    <s v="Yes, less than 6 months ago"/>
    <m/>
    <s v="No"/>
    <m/>
    <s v="I don't know"/>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33"/>
    <m/>
    <m/>
    <m/>
    <m/>
    <m/>
    <m/>
    <m/>
    <m/>
    <m/>
    <m/>
    <m/>
    <m/>
    <m/>
    <m/>
    <m/>
    <m/>
    <m/>
    <m/>
    <m/>
    <m/>
    <m/>
    <m/>
    <m/>
    <m/>
    <m/>
    <m/>
    <m/>
    <m/>
    <s v="There are NO children between the age of 6 and 13 living in this HH"/>
    <s v="Completed primary"/>
    <m/>
    <m/>
    <m/>
    <s v="Some primary"/>
    <m/>
    <s v="Grade 7"/>
    <m/>
    <m/>
    <m/>
    <m/>
    <m/>
    <m/>
    <m/>
    <s v="No"/>
    <m/>
    <m/>
    <m/>
    <s v="Public/communal tap"/>
    <m/>
    <m/>
    <m/>
    <s v="Elsewhere/outside yard"/>
    <m/>
    <n v="60"/>
    <m/>
    <s v="Flush to piped sewer system"/>
    <m/>
    <s v="Electricity from mains"/>
    <m/>
    <m/>
    <m/>
    <s v="In the house"/>
    <m/>
    <m/>
    <m/>
    <s v="No"/>
    <m/>
    <s v="Yes"/>
    <m/>
    <s v="No"/>
    <s v="No"/>
    <s v="No"/>
    <s v="No"/>
    <s v="No"/>
    <s v="No"/>
    <s v="No"/>
    <s v="Yes"/>
    <s v="No"/>
    <m/>
    <m/>
    <m/>
    <m/>
    <m/>
    <m/>
    <m/>
    <m/>
    <m/>
    <s v="No"/>
    <s v="Yes"/>
    <s v="No"/>
    <s v="No"/>
    <s v="No"/>
    <s v="No"/>
    <s v="No"/>
    <m/>
    <m/>
    <m/>
    <m/>
    <m/>
    <m/>
    <m/>
    <s v="Cement"/>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3"/>
    <m/>
    <m/>
    <x v="0"/>
    <d v="1899-12-30T12:00:00"/>
    <s v="mihlem"/>
    <s v="isiXhosa"/>
    <m/>
    <s v="Hayi"/>
    <m/>
    <m/>
    <m/>
    <m/>
    <s v="Mnyama"/>
    <m/>
    <m/>
    <m/>
    <m/>
    <s v="Ewe"/>
    <m/>
    <m/>
    <m/>
    <s v="Utshatile / umanyano lwasekuhlaleni"/>
    <m/>
    <s v="Hayi"/>
    <m/>
    <s v="Ngaphantsi kwebanga leshumi"/>
    <m/>
    <s v="Awuphangeli"/>
    <m/>
    <s v="Ngaphantsi kwe-R1000"/>
    <m/>
    <s v="Zange"/>
    <m/>
    <m/>
    <m/>
    <s v="Hayi"/>
    <m/>
    <m/>
    <m/>
    <s v="Hayi"/>
    <m/>
    <s v="Hayi"/>
    <m/>
    <s v="Hayi"/>
    <m/>
    <s v="Andiyaz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41"/>
    <m/>
    <m/>
    <m/>
    <m/>
    <m/>
    <m/>
    <m/>
    <m/>
    <m/>
    <m/>
    <m/>
    <m/>
    <m/>
    <m/>
    <m/>
    <m/>
    <m/>
    <m/>
    <m/>
    <m/>
    <m/>
    <m/>
    <m/>
    <m/>
    <m/>
    <m/>
    <m/>
    <m/>
    <s v="There are NO children between the age of 6 and 13 living in this HH"/>
    <m/>
    <s v="Amabanga aphantsi"/>
    <m/>
    <s v="Ibanga lokuqala"/>
    <m/>
    <s v="Amabanga aphezulu"/>
    <m/>
    <m/>
    <m/>
    <m/>
    <m/>
    <m/>
    <m/>
    <m/>
    <m/>
    <s v="Hayi"/>
    <m/>
    <m/>
    <m/>
    <s v="Ifakwe ngombhobho kwindawo yokuhlala/indlu"/>
    <m/>
    <m/>
    <m/>
    <m/>
    <m/>
    <n v="1"/>
    <m/>
    <s v="Gungxulela kumbhobho wogutyulo"/>
    <m/>
    <s v="Umbane ovela kwii-mains"/>
    <m/>
    <m/>
    <m/>
    <s v="Endlini"/>
    <m/>
    <m/>
    <m/>
    <s v="Hayi"/>
    <m/>
    <s v="Ewe"/>
    <m/>
    <m/>
    <m/>
    <m/>
    <m/>
    <m/>
    <m/>
    <m/>
    <m/>
    <s v="Ewe"/>
    <s v="Ewe"/>
    <s v="Hayi"/>
    <s v="Hayi"/>
    <s v="Ewe"/>
    <s v="Hayi"/>
    <s v="Hayi"/>
    <s v="Ewe"/>
    <s v="Hayi"/>
    <m/>
    <m/>
    <m/>
    <m/>
    <m/>
    <m/>
    <m/>
    <s v="Ewe"/>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4"/>
    <m/>
    <m/>
    <x v="3"/>
    <d v="1899-12-30T10:48:00"/>
    <s v="busisiwe"/>
    <s v="English"/>
    <s v="No"/>
    <m/>
    <m/>
    <m/>
    <s v="Black"/>
    <m/>
    <m/>
    <m/>
    <s v="Yes"/>
    <m/>
    <m/>
    <m/>
    <m/>
    <m/>
    <s v="Single"/>
    <m/>
    <m/>
    <m/>
    <s v="Matric"/>
    <m/>
    <s v="Unemployed"/>
    <m/>
    <s v="Under R1000"/>
    <m/>
    <s v="Never"/>
    <m/>
    <m/>
    <m/>
    <s v="Yes, less than 2 years ago"/>
    <m/>
    <s v="ec Philani NU 1 Clinic"/>
    <m/>
    <s v="Yes"/>
    <m/>
    <s v="Yes, less than 6 months ago"/>
    <m/>
    <s v="No"/>
    <m/>
    <s v="Yes"/>
    <m/>
    <s v="Unchecked"/>
    <s v="Unchecked"/>
    <s v="Unchecked"/>
    <s v="Unchecked"/>
    <s v="Unchecked"/>
    <s v="Unchecked"/>
    <s v="Checked"/>
    <s v="Unchecked"/>
    <s v="Checked"/>
    <s v="Unchecked"/>
    <s v="Unchecked"/>
    <s v="Unchecked"/>
    <s v="Unchecked"/>
    <s v="Unchecked"/>
    <s v="Unchecked"/>
    <s v="Unchecked"/>
    <s v="Unchecked"/>
    <s v="Unchecked"/>
    <s v="Hygiene "/>
    <m/>
    <s v="Unchecked"/>
    <s v="Unchecked"/>
    <s v="Unchecked"/>
    <s v="Unchecked"/>
    <s v="Checked"/>
    <s v="Checked"/>
    <s v="Unchecked"/>
    <s v="Unchecked"/>
    <s v="Unchecked"/>
    <s v="Unchecked"/>
    <s v="Unchecked"/>
    <s v="Unchecked"/>
    <s v="Unchecked"/>
    <s v="Unchecked"/>
    <m/>
    <m/>
    <s v="Unchecked"/>
    <s v="Unchecked"/>
    <s v="Unchecked"/>
    <s v="Unchecked"/>
    <s v="Unchecked"/>
    <s v="Unchecked"/>
    <s v="Checked"/>
    <s v="Unchecked"/>
    <s v="Unchecked"/>
    <s v="Checked"/>
    <s v="Unchecked"/>
    <s v="Unchecked"/>
    <s v="Unchecked"/>
    <s v="Unchecked"/>
    <s v="Unchecked"/>
    <s v="Unchecked"/>
    <s v="Unchecked"/>
    <s v="Unchecked"/>
    <s v="Unchecked"/>
    <s v="Unchecked"/>
    <s v="Unchecked"/>
    <s v="Unchecked"/>
    <m/>
    <m/>
    <s v="Yes"/>
    <m/>
    <s v="Yes"/>
    <m/>
    <s v="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s v="No"/>
    <m/>
    <s v="Yes"/>
    <m/>
    <s v="Yes"/>
    <m/>
    <n v="0"/>
    <m/>
    <m/>
    <m/>
    <m/>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Yes"/>
    <m/>
    <s v="Yes"/>
    <m/>
    <s v="Yes"/>
    <s v="Yes"/>
    <s v="No"/>
    <s v="No"/>
    <s v="No"/>
    <s v="No"/>
    <s v="No"/>
    <s v="Yes"/>
    <s v="No"/>
    <m/>
    <m/>
    <m/>
    <m/>
    <m/>
    <m/>
    <m/>
    <m/>
    <m/>
    <s v="No"/>
    <s v="Yes"/>
    <s v="No"/>
    <s v="No"/>
    <s v="No"/>
    <s v="No"/>
    <s v="No"/>
    <m/>
    <m/>
    <m/>
    <m/>
    <m/>
    <m/>
    <m/>
    <s v="Carpet"/>
    <m/>
    <m/>
    <m/>
    <s v="Asbestos"/>
    <m/>
    <m/>
    <m/>
    <s v="Respondent/Participant"/>
    <m/>
    <s v="Respondent/Participant"/>
    <m/>
    <s v="Respondent/Participant"/>
    <m/>
    <s v="Yes"/>
    <m/>
    <s v="Proceed"/>
    <m/>
    <s v="Yes"/>
    <m/>
    <s v="Not at all"/>
    <s v="A lot"/>
    <s v="Not at all"/>
    <m/>
    <m/>
    <m/>
    <s v="Unchecked"/>
    <s v="Unchecked"/>
    <s v="Unchecked"/>
    <s v="Checked"/>
    <s v="Checked"/>
    <s v="Unchecked"/>
    <s v="Unchecked"/>
    <s v="Unchecked"/>
    <s v="Unchecked"/>
    <s v="Unchecked"/>
    <s v="Unchecked"/>
    <s v="Unchecked"/>
    <s v="Jamaica"/>
    <m/>
    <s v="Research Assistant please click here"/>
    <m/>
    <s v="Unverified"/>
  </r>
  <r>
    <n v="25"/>
    <m/>
    <m/>
    <x v="0"/>
    <d v="1899-12-30T12:25:00"/>
    <s v="lwazi"/>
    <s v="English"/>
    <s v="No"/>
    <m/>
    <m/>
    <m/>
    <s v="Black"/>
    <m/>
    <m/>
    <m/>
    <s v="Yes"/>
    <m/>
    <m/>
    <m/>
    <m/>
    <m/>
    <s v="Married / civil union"/>
    <m/>
    <s v="No"/>
    <m/>
    <s v="Less than Matric"/>
    <m/>
    <s v="Unemployed"/>
    <m/>
    <s v="Under R1000"/>
    <m/>
    <s v="Yes, more than 2 years ago"/>
    <m/>
    <s v="ec Philani NU 1 Clinic"/>
    <m/>
    <s v="Yes, more than 2 years ago"/>
    <m/>
    <s v="Other"/>
    <s v="Nqubela hospital"/>
    <s v="Yes"/>
    <m/>
    <s v="Yes, less than 6 months ago"/>
    <m/>
    <s v="Yes"/>
    <m/>
    <s v="Yes"/>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Unchecked"/>
    <s v="Unchecked"/>
    <s v="Checked"/>
    <s v="Un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4"/>
    <s v="Female/ Ibhinqa"/>
    <n v="15"/>
    <s v="Male/ Indoda"/>
    <n v="33"/>
    <s v="Male/ Indoda"/>
    <n v="19"/>
    <s v="Female/ Ibhinqa"/>
    <n v="33"/>
    <m/>
    <m/>
    <m/>
    <m/>
    <m/>
    <m/>
    <m/>
    <m/>
    <m/>
    <m/>
    <m/>
    <m/>
    <m/>
    <m/>
    <m/>
    <m/>
    <m/>
    <m/>
    <m/>
    <m/>
    <m/>
    <m/>
    <s v="There are NO children between the age of 6 and 13 living in this HH"/>
    <s v="Some secondary"/>
    <m/>
    <m/>
    <m/>
    <s v="Completed secondary"/>
    <m/>
    <m/>
    <m/>
    <m/>
    <m/>
    <m/>
    <m/>
    <m/>
    <m/>
    <s v="Yes"/>
    <m/>
    <n v="0"/>
    <m/>
    <s v="Piped to yard/plot"/>
    <m/>
    <m/>
    <m/>
    <m/>
    <m/>
    <n v="2"/>
    <m/>
    <s v="Flush to piped sewer system"/>
    <m/>
    <s v="Electricity from mains"/>
    <m/>
    <m/>
    <m/>
    <s v="In the house"/>
    <m/>
    <m/>
    <m/>
    <s v="No"/>
    <m/>
    <s v="Yes"/>
    <m/>
    <s v="Yes"/>
    <s v="Yes"/>
    <s v="No"/>
    <s v="No"/>
    <s v="Yes"/>
    <s v="No"/>
    <s v="No"/>
    <s v="Yes"/>
    <s v="No"/>
    <m/>
    <m/>
    <m/>
    <m/>
    <m/>
    <m/>
    <m/>
    <m/>
    <m/>
    <s v="No"/>
    <s v="Yes"/>
    <s v="No"/>
    <s v="No"/>
    <s v="No"/>
    <s v="No"/>
    <s v="No"/>
    <m/>
    <m/>
    <m/>
    <m/>
    <m/>
    <m/>
    <m/>
    <s v="Carpe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6"/>
    <m/>
    <m/>
    <x v="4"/>
    <d v="1899-12-30T12:56:00"/>
    <s v="zimbini"/>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7"/>
    <m/>
    <m/>
    <x v="0"/>
    <d v="1899-12-30T12:38:00"/>
    <s v="vuyolwethu"/>
    <s v="isiXhosa"/>
    <m/>
    <s v="Hayi"/>
    <m/>
    <m/>
    <m/>
    <m/>
    <s v="Mnyama"/>
    <m/>
    <m/>
    <m/>
    <m/>
    <s v="Ewe"/>
    <m/>
    <m/>
    <m/>
    <s v="Awutshatanga"/>
    <m/>
    <m/>
    <m/>
    <s v="Ngaphantsi kwebanga leshumi"/>
    <m/>
    <s v="Uqeshwa okwexeshana"/>
    <m/>
    <s v="Ngaphantsi kwe-R1000"/>
    <m/>
    <s v="Ewe - Ngaphezulu kweminyaka emibini eyadlulayo"/>
    <s v="ec Philani NU 1 Clinic"/>
    <m/>
    <m/>
    <s v="Ewe, ngaphezu kweminyaka emi-2 eyadlulayo"/>
    <s v="ec Philani NU 1 Clinic"/>
    <m/>
    <m/>
    <s v="Hayi"/>
    <m/>
    <s v="Ewe, ngaphezu konyaka odlulileyo"/>
    <m/>
    <s v="Hayi"/>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11"/>
    <m/>
    <m/>
    <m/>
    <m/>
    <m/>
    <m/>
    <m/>
    <m/>
    <m/>
    <m/>
    <m/>
    <m/>
    <m/>
    <m/>
    <m/>
    <m/>
    <m/>
    <m/>
    <m/>
    <m/>
    <m/>
    <m/>
    <m/>
    <m/>
    <m/>
    <m/>
    <m/>
    <m/>
    <s v="There are children between the age of 6 and 13 living in this HH"/>
    <m/>
    <s v="Amabanga aphantsi"/>
    <m/>
    <s v="Ibanga lesine"/>
    <m/>
    <s v="Amabanga aphezulu"/>
    <m/>
    <m/>
    <m/>
    <s v="Ewe"/>
    <m/>
    <m/>
    <m/>
    <m/>
    <m/>
    <s v="Hayi"/>
    <m/>
    <m/>
    <m/>
    <s v="Impompo kawonke-wonke/yoluntu"/>
    <m/>
    <m/>
    <m/>
    <s v="Kwenye indawo/ngaphandle kweyadi"/>
    <m/>
    <n v="10"/>
    <m/>
    <s v="Gungxulela kumbhobho wogutyulo"/>
    <m/>
    <s v="Umbane ovela kwii-mains"/>
    <m/>
    <m/>
    <m/>
    <s v="Endlini"/>
    <m/>
    <m/>
    <m/>
    <s v="Hayi"/>
    <m/>
    <s v="Ewe"/>
    <m/>
    <m/>
    <m/>
    <m/>
    <m/>
    <m/>
    <m/>
    <m/>
    <m/>
    <s v="Ewe"/>
    <s v="Ewe"/>
    <s v="Hayi"/>
    <s v="Hayi"/>
    <s v="Ewe"/>
    <s v="Hayi"/>
    <s v="Ewe"/>
    <s v="Ewe"/>
    <s v="Ewe"/>
    <m/>
    <m/>
    <m/>
    <m/>
    <m/>
    <m/>
    <m/>
    <s v="Hayi"/>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9"/>
    <m/>
    <m/>
    <x v="0"/>
    <d v="1899-12-30T12:55:00"/>
    <s v="likhona"/>
    <s v="English"/>
    <s v="No"/>
    <m/>
    <m/>
    <m/>
    <s v="Black"/>
    <m/>
    <m/>
    <m/>
    <s v="Yes"/>
    <m/>
    <m/>
    <m/>
    <m/>
    <m/>
    <s v="Widowed"/>
    <m/>
    <m/>
    <m/>
    <s v="Less than Matric"/>
    <m/>
    <s v="Unemployed"/>
    <m/>
    <s v="R1000 - R2500"/>
    <m/>
    <s v="Never"/>
    <m/>
    <m/>
    <m/>
    <s v="Never"/>
    <m/>
    <m/>
    <m/>
    <s v="No"/>
    <m/>
    <s v="Yes, more than a year ago"/>
    <m/>
    <s v="No"/>
    <m/>
    <s v="Yes"/>
    <m/>
    <s v="Unchecked"/>
    <s v="Unchecked"/>
    <s v="Unchecked"/>
    <s v="Unchecked"/>
    <s v="Unchecked"/>
    <s v="Unchecked"/>
    <s v="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primary"/>
    <m/>
    <s v="Grade 7"/>
    <m/>
    <s v="No education/did not attend primary school"/>
    <m/>
    <m/>
    <m/>
    <m/>
    <m/>
    <m/>
    <m/>
    <m/>
    <m/>
    <s v="No"/>
    <m/>
    <m/>
    <m/>
    <s v="Piped to yard/plot"/>
    <m/>
    <m/>
    <m/>
    <m/>
    <m/>
    <n v="10"/>
    <m/>
    <s v="Flush to piped sewer system"/>
    <m/>
    <s v="Electricity from mains"/>
    <m/>
    <m/>
    <m/>
    <s v="In the house"/>
    <m/>
    <m/>
    <m/>
    <s v="No"/>
    <m/>
    <s v="Yes"/>
    <m/>
    <s v="Yes"/>
    <s v="Yes"/>
    <s v="No"/>
    <s v="No"/>
    <s v="Yes"/>
    <s v="No"/>
    <s v="No"/>
    <s v="Yes"/>
    <s v="No"/>
    <m/>
    <m/>
    <m/>
    <m/>
    <m/>
    <m/>
    <m/>
    <m/>
    <m/>
    <s v="No"/>
    <s v="Yes"/>
    <s v="No"/>
    <s v="No"/>
    <s v="No"/>
    <s v="No"/>
    <s v="No"/>
    <m/>
    <m/>
    <m/>
    <m/>
    <m/>
    <m/>
    <m/>
    <s v="Cemen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1"/>
    <m/>
    <m/>
    <x v="0"/>
    <d v="1899-12-30T12:43:00"/>
    <s v="asemahle"/>
    <s v="isiXhosa"/>
    <m/>
    <s v="Hayi"/>
    <m/>
    <m/>
    <m/>
    <m/>
    <s v="Mnyama"/>
    <m/>
    <m/>
    <m/>
    <m/>
    <s v="Ewe"/>
    <m/>
    <m/>
    <m/>
    <s v="Umhlolo/Umhlolokazi"/>
    <m/>
    <m/>
    <m/>
    <s v="Ngaphantsi kwebanga leshumi"/>
    <m/>
    <s v="Awuphangeli"/>
    <m/>
    <s v="R1000 - R2500"/>
    <m/>
    <s v="Zange"/>
    <m/>
    <m/>
    <m/>
    <s v="Hayi"/>
    <m/>
    <m/>
    <m/>
    <s v="Hayi"/>
    <m/>
    <s v="Hayi"/>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Checked"/>
    <s v="Checked"/>
    <s v="Un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5"/>
    <s v="Female/ Ibhinqa"/>
    <n v="44"/>
    <s v="Male/ Indoda"/>
    <n v="26"/>
    <s v="Male/ Indoda"/>
    <n v="24"/>
    <s v="Female/ Ibhinqa"/>
    <n v="17"/>
    <s v="Female/ Ibhinqa"/>
    <n v="16"/>
    <m/>
    <m/>
    <m/>
    <m/>
    <m/>
    <m/>
    <m/>
    <m/>
    <m/>
    <m/>
    <m/>
    <m/>
    <m/>
    <m/>
    <m/>
    <m/>
    <m/>
    <m/>
    <m/>
    <m/>
    <s v="There are NO children between the age of 6 and 13 living in this HH"/>
    <m/>
    <s v="Amabanga aphantsi"/>
    <m/>
    <s v="Ibanga lesihlanu"/>
    <m/>
    <s v="Amabanga aphezulu"/>
    <m/>
    <m/>
    <m/>
    <m/>
    <m/>
    <m/>
    <m/>
    <m/>
    <m/>
    <s v="Hayi"/>
    <m/>
    <m/>
    <m/>
    <s v="Ifakwe ngombhobho kwindawo yokuhlala/indlu"/>
    <m/>
    <m/>
    <m/>
    <m/>
    <m/>
    <n v="1"/>
    <m/>
    <s v="Gungxulela kumbhobho wogutyulo"/>
    <m/>
    <s v="Umbane ovela kwii-mains"/>
    <m/>
    <m/>
    <m/>
    <s v="Endlini"/>
    <m/>
    <m/>
    <m/>
    <s v="Hayi"/>
    <m/>
    <s v="Hayi"/>
    <m/>
    <m/>
    <m/>
    <m/>
    <m/>
    <m/>
    <m/>
    <m/>
    <m/>
    <s v="Hayi"/>
    <s v="Ewe"/>
    <s v="Hayi"/>
    <s v="Hayi"/>
    <s v="Ewe"/>
    <s v="Hayi"/>
    <s v="Ewe"/>
    <s v="Ewe"/>
    <s v="Hayi"/>
    <m/>
    <m/>
    <m/>
    <m/>
    <m/>
    <m/>
    <m/>
    <s v="Hayi"/>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2"/>
    <m/>
    <m/>
    <x v="4"/>
    <d v="1899-12-30T12:58:00"/>
    <s v="nosibusiso"/>
    <s v="English"/>
    <s v="No"/>
    <m/>
    <m/>
    <m/>
    <s v="Black"/>
    <m/>
    <m/>
    <m/>
    <s v="Yes"/>
    <m/>
    <m/>
    <m/>
    <m/>
    <m/>
    <s v="Steady partner"/>
    <m/>
    <s v="No"/>
    <m/>
    <s v="Less than Matric"/>
    <m/>
    <s v="Unemployed"/>
    <m/>
    <s v="R1000 - R2500"/>
    <m/>
    <s v="Never"/>
    <m/>
    <m/>
    <m/>
    <s v="Never"/>
    <m/>
    <m/>
    <m/>
    <s v="Yes"/>
    <m/>
    <s v="Yes, less than 6 months ago"/>
    <m/>
    <s v="Yes"/>
    <m/>
    <s v="Yes"/>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s v="Unchecked"/>
    <s v="Unchecked"/>
    <s v="Unchecked"/>
    <s v="Unchecked"/>
    <s v="Unchecked"/>
    <s v="Unchecked"/>
    <s v="Unchecked"/>
    <s v="Unchecked"/>
    <m/>
    <m/>
    <s v="I don't know"/>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Male/ Indoda"/>
    <n v="14"/>
    <s v="Male/ Indoda"/>
    <n v="11"/>
    <s v="Male/ Indoda"/>
    <n v="12"/>
    <s v="Male/ Indoda"/>
    <n v="2"/>
    <m/>
    <m/>
    <m/>
    <m/>
    <m/>
    <m/>
    <m/>
    <m/>
    <m/>
    <m/>
    <m/>
    <m/>
    <m/>
    <m/>
    <m/>
    <m/>
    <m/>
    <m/>
    <m/>
    <m/>
    <m/>
    <m/>
    <s v="There are children between the age of 6 and 13 living in this HH"/>
    <s v="Some secondary"/>
    <m/>
    <m/>
    <m/>
    <s v="Some secondary"/>
    <m/>
    <m/>
    <m/>
    <s v="Yes"/>
    <m/>
    <m/>
    <m/>
    <m/>
    <m/>
    <s v="No"/>
    <m/>
    <m/>
    <m/>
    <s v="Piped into dwelling/house"/>
    <m/>
    <m/>
    <m/>
    <m/>
    <m/>
    <n v="2"/>
    <m/>
    <s v="Flush to piped sewer system"/>
    <m/>
    <s v="Gas"/>
    <m/>
    <m/>
    <m/>
    <s v="In the house"/>
    <m/>
    <m/>
    <m/>
    <s v="Yes"/>
    <m/>
    <s v="Yes"/>
    <m/>
    <s v="No"/>
    <s v="No"/>
    <s v="No"/>
    <s v="No"/>
    <s v="Yes"/>
    <s v="No"/>
    <s v="Yes"/>
    <s v="Yes"/>
    <s v="Yes"/>
    <m/>
    <m/>
    <m/>
    <m/>
    <m/>
    <m/>
    <m/>
    <m/>
    <m/>
    <s v="Yes"/>
    <s v="Yes"/>
    <s v="No"/>
    <s v="No"/>
    <s v="No"/>
    <s v="No"/>
    <s v="No"/>
    <m/>
    <m/>
    <m/>
    <m/>
    <m/>
    <m/>
    <m/>
    <s v="Ceramic tiles"/>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3"/>
    <m/>
    <m/>
    <x v="2"/>
    <d v="1899-12-30T10:45:00"/>
    <s v="zimkhitha"/>
    <s v="English"/>
    <s v="No"/>
    <m/>
    <m/>
    <m/>
    <s v="Black"/>
    <m/>
    <m/>
    <m/>
    <s v="Yes"/>
    <m/>
    <m/>
    <m/>
    <m/>
    <m/>
    <s v="Single"/>
    <m/>
    <m/>
    <m/>
    <s v="Tertiary"/>
    <m/>
    <s v="Unemployed"/>
    <m/>
    <s v="R5001 - R7500"/>
    <m/>
    <s v="Never"/>
    <m/>
    <m/>
    <m/>
    <s v="Never"/>
    <m/>
    <m/>
    <m/>
    <s v="Yes"/>
    <m/>
    <s v="Yes, less than 6 months ago"/>
    <m/>
    <s v="No"/>
    <m/>
    <s v="I don't know"/>
    <m/>
    <s v="Unchecked"/>
    <s v="Unchecked"/>
    <s v="Unchecked"/>
    <s v="Unchecked"/>
    <s v="Checked"/>
    <s v="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Male/ Indoda"/>
    <n v="12"/>
    <s v="Male/ Indoda"/>
    <n v="13"/>
    <s v="Female/ Ibhinqa"/>
    <n v="11"/>
    <s v="Female/ Ibhinqa"/>
    <n v="7"/>
    <m/>
    <m/>
    <m/>
    <m/>
    <m/>
    <m/>
    <m/>
    <m/>
    <m/>
    <m/>
    <m/>
    <m/>
    <m/>
    <m/>
    <m/>
    <m/>
    <m/>
    <m/>
    <m/>
    <m/>
    <m/>
    <m/>
    <s v="There are children between the age of 6 and 13 living in this HH"/>
    <s v="Tertiary or post-secondary certification"/>
    <m/>
    <m/>
    <m/>
    <s v="Completed secondary"/>
    <m/>
    <m/>
    <m/>
    <s v="Yes"/>
    <m/>
    <m/>
    <m/>
    <m/>
    <m/>
    <s v="No"/>
    <m/>
    <m/>
    <m/>
    <s v="Piped into dwelling/house"/>
    <m/>
    <m/>
    <m/>
    <m/>
    <m/>
    <n v="1"/>
    <m/>
    <s v="Flush to piped sewer system"/>
    <m/>
    <s v="Electricity from mains"/>
    <m/>
    <m/>
    <m/>
    <s v="In the house"/>
    <m/>
    <m/>
    <m/>
    <s v="Yes"/>
    <m/>
    <s v="Yes"/>
    <m/>
    <s v="No"/>
    <s v="Yes"/>
    <s v="No"/>
    <s v="Yes"/>
    <s v="Yes"/>
    <s v="No"/>
    <s v="Yes"/>
    <s v="Yes"/>
    <s v="Yes"/>
    <m/>
    <m/>
    <m/>
    <m/>
    <m/>
    <m/>
    <m/>
    <m/>
    <m/>
    <s v="Yes"/>
    <s v="Yes"/>
    <s v="No"/>
    <s v="No"/>
    <s v="No"/>
    <s v="No"/>
    <s v="No"/>
    <m/>
    <m/>
    <m/>
    <m/>
    <m/>
    <m/>
    <m/>
    <s v="Ceramic tiles"/>
    <m/>
    <m/>
    <m/>
    <s v="Asbestos"/>
    <m/>
    <m/>
    <m/>
    <s v="Respondent/Participant"/>
    <m/>
    <s v="Respondent/Participant"/>
    <m/>
    <s v="Respondent/Participant"/>
    <m/>
    <s v="Yes"/>
    <m/>
    <s v="Proceed"/>
    <m/>
    <s v="Yes"/>
    <m/>
    <s v="Not at all"/>
    <s v="Somewhat"/>
    <s v="A lot"/>
    <m/>
    <m/>
    <m/>
    <s v="Checked"/>
    <s v="Checked"/>
    <s v="Checked"/>
    <s v="Checked"/>
    <s v="Checked"/>
    <s v="Unchecked"/>
    <s v="Unchecked"/>
    <s v="Unchecked"/>
    <s v="Unchecked"/>
    <s v="Unchecked"/>
    <s v="Unchecked"/>
    <s v="Unchecked"/>
    <s v="France"/>
    <m/>
    <s v="Research Assistant please click here"/>
    <m/>
    <s v="Unverified"/>
  </r>
  <r>
    <n v="3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5"/>
    <m/>
    <m/>
    <x v="3"/>
    <d v="1899-12-30T12:30:00"/>
    <s v="busisiwe"/>
    <s v="English"/>
    <s v="No"/>
    <m/>
    <m/>
    <m/>
    <s v="Black"/>
    <m/>
    <m/>
    <m/>
    <s v="Yes"/>
    <m/>
    <m/>
    <m/>
    <m/>
    <m/>
    <s v="Single"/>
    <m/>
    <m/>
    <m/>
    <s v="Less than Matric"/>
    <m/>
    <s v="Employed part-time"/>
    <m/>
    <s v="Under R1000"/>
    <m/>
    <s v="Never"/>
    <m/>
    <m/>
    <m/>
    <s v="Never"/>
    <m/>
    <m/>
    <m/>
    <s v="No"/>
    <m/>
    <s v="Yes, in the last year, but more than 6 months ago"/>
    <m/>
    <s v="No"/>
    <m/>
    <s v="No"/>
    <m/>
    <s v="Unchecked"/>
    <s v="Unchecked"/>
    <s v="Unchecked"/>
    <s v="Checked"/>
    <s v="Checked"/>
    <s v="Un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I don't know"/>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iped to yard/plot"/>
    <m/>
    <m/>
    <m/>
    <m/>
    <m/>
    <n v="1"/>
    <m/>
    <s v="Flush to piped sewer system"/>
    <m/>
    <s v="Electricity from mains"/>
    <m/>
    <m/>
    <m/>
    <s v="In the house"/>
    <m/>
    <m/>
    <m/>
    <s v="Yes"/>
    <m/>
    <s v="Yes"/>
    <m/>
    <s v="Yes"/>
    <s v="Yes"/>
    <s v="No"/>
    <s v="No"/>
    <s v="Yes"/>
    <s v="No"/>
    <s v="No"/>
    <s v="Yes"/>
    <s v="Yes"/>
    <m/>
    <m/>
    <m/>
    <m/>
    <m/>
    <m/>
    <m/>
    <m/>
    <m/>
    <s v="No"/>
    <s v="Yes"/>
    <s v="No"/>
    <s v="No"/>
    <s v="No"/>
    <s v="No"/>
    <s v="No"/>
    <m/>
    <m/>
    <m/>
    <m/>
    <m/>
    <m/>
    <m/>
    <s v="Vinyl/asphalt strips"/>
    <m/>
    <m/>
    <m/>
    <s v="Corrugated metal"/>
    <m/>
    <m/>
    <m/>
    <s v="Respondent/Participant"/>
    <m/>
    <s v="Respondent/Participant"/>
    <m/>
    <s v="Respondent/Participant"/>
    <m/>
    <s v="Yes"/>
    <m/>
    <s v="Proceed"/>
    <m/>
    <s v="Yes"/>
    <m/>
    <s v="Not at all"/>
    <s v="Not at all"/>
    <s v="A lot"/>
    <m/>
    <m/>
    <m/>
    <s v="Unchecked"/>
    <s v="Checked"/>
    <s v="Unchecked"/>
    <s v="Checked"/>
    <s v="Unchecked"/>
    <s v="Unchecked"/>
    <s v="Unchecked"/>
    <s v="Unchecked"/>
    <s v="Unchecked"/>
    <s v="Unchecked"/>
    <s v="Unchecked"/>
    <s v="Unchecked"/>
    <s v="Botswana"/>
    <m/>
    <s v="Research Assistant please click here"/>
    <m/>
    <s v="Unverified"/>
  </r>
  <r>
    <n v="3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8"/>
    <m/>
    <m/>
    <x v="0"/>
    <d v="1899-12-30T13:05:00"/>
    <s v="zimbini"/>
    <s v="English"/>
    <s v="No"/>
    <m/>
    <m/>
    <m/>
    <s v="Black"/>
    <m/>
    <m/>
    <m/>
    <s v="Yes"/>
    <m/>
    <m/>
    <m/>
    <m/>
    <m/>
    <s v="Single"/>
    <m/>
    <m/>
    <m/>
    <s v="Tertiary"/>
    <m/>
    <s v="Unemployed"/>
    <m/>
    <s v="Under R1000"/>
    <m/>
    <s v="Never"/>
    <m/>
    <m/>
    <m/>
    <s v="Never"/>
    <m/>
    <m/>
    <m/>
    <s v="No"/>
    <m/>
    <s v="Yes, in the last year, but more than 6 months ago"/>
    <m/>
    <s v="No"/>
    <m/>
    <s v="I don't know"/>
    <m/>
    <s v="Unchecked"/>
    <s v="Checked"/>
    <s v="Unchecked"/>
    <s v="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Unchecked"/>
    <s v="Checked"/>
    <s v="Unchecked"/>
    <s v="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7"/>
    <m/>
    <m/>
    <m/>
    <m/>
    <m/>
    <m/>
    <m/>
    <m/>
    <m/>
    <m/>
    <m/>
    <m/>
    <m/>
    <m/>
    <m/>
    <m/>
    <m/>
    <m/>
    <m/>
    <m/>
    <m/>
    <m/>
    <m/>
    <m/>
    <m/>
    <m/>
    <m/>
    <m/>
    <s v="There are NO children between the age of 6 and 13 living in this HH"/>
    <s v="Tertiary or post-secondary certification"/>
    <m/>
    <m/>
    <m/>
    <s v="Some primary"/>
    <m/>
    <s v="Grade 2"/>
    <m/>
    <m/>
    <m/>
    <m/>
    <m/>
    <m/>
    <m/>
    <s v="No"/>
    <m/>
    <m/>
    <m/>
    <s v="Piped to yard/plot"/>
    <m/>
    <m/>
    <m/>
    <m/>
    <m/>
    <n v="2"/>
    <m/>
    <s v="Flush to piped sewer system"/>
    <m/>
    <s v="Electricity from mains"/>
    <m/>
    <m/>
    <m/>
    <s v="In the house"/>
    <m/>
    <m/>
    <m/>
    <s v="Yes"/>
    <m/>
    <s v="Yes"/>
    <m/>
    <s v="Yes"/>
    <s v="Yes"/>
    <s v="No"/>
    <s v="No"/>
    <s v="Yes"/>
    <s v="Yes"/>
    <s v="Yes"/>
    <s v="Yes"/>
    <s v="No"/>
    <m/>
    <m/>
    <m/>
    <m/>
    <m/>
    <m/>
    <m/>
    <m/>
    <m/>
    <s v="Yes"/>
    <s v="Yes"/>
    <s v="No"/>
    <s v="No"/>
    <s v="No"/>
    <s v="Yes"/>
    <s v="No"/>
    <m/>
    <m/>
    <m/>
    <m/>
    <m/>
    <m/>
    <m/>
    <s v="Carpet"/>
    <m/>
    <m/>
    <m/>
    <s v="Other"/>
    <m/>
    <s v="Zinc"/>
    <m/>
    <s v="Respondent/Participant"/>
    <m/>
    <s v="Respondent/Participant"/>
    <m/>
    <s v="Respondent/Participant"/>
    <m/>
    <s v="Yes"/>
    <m/>
    <s v="Proceed"/>
    <m/>
    <s v="Yes"/>
    <m/>
    <s v="Not at all"/>
    <s v="A lot"/>
    <s v="A lot"/>
    <m/>
    <m/>
    <m/>
    <s v="Checked"/>
    <s v="Checked"/>
    <s v="Unchecked"/>
    <s v="Checked"/>
    <s v="Checked"/>
    <s v="Unchecked"/>
    <s v="Unchecked"/>
    <s v="Unchecked"/>
    <s v="Unchecked"/>
    <s v="Unchecked"/>
    <s v="Unchecked"/>
    <s v="Unchecked"/>
    <s v="France"/>
    <m/>
    <s v="Research Assistant please click here"/>
    <m/>
    <s v="Unverified"/>
  </r>
  <r>
    <n v="3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0"/>
    <m/>
    <m/>
    <x v="0"/>
    <d v="1899-12-30T13:24:00"/>
    <s v="siziphiwe"/>
    <s v="isiXhosa"/>
    <m/>
    <s v="Hayi"/>
    <m/>
    <m/>
    <m/>
    <m/>
    <s v="Mnyama"/>
    <m/>
    <m/>
    <m/>
    <m/>
    <s v="Ewe"/>
    <m/>
    <m/>
    <m/>
    <s v="Umhlolo/Umhlolokazi"/>
    <m/>
    <m/>
    <m/>
    <s v="Ngaphantsi kwebanga leshumi"/>
    <m/>
    <s v="Awuphangeli"/>
    <m/>
    <s v="R5001 - R7500"/>
    <m/>
    <s v="Zange"/>
    <m/>
    <m/>
    <m/>
    <s v="Ewe, ngaphezu kweminyaka emi-2 eyadlulayo"/>
    <s v="ec Philani NU 1 Clinic"/>
    <m/>
    <m/>
    <s v="Ewe"/>
    <m/>
    <s v="Hayi"/>
    <m/>
    <s v="Hayi"/>
    <m/>
    <s v="Hayi"/>
    <s v="Unchecked"/>
    <s v="Unchecked"/>
    <s v="Unchecked"/>
    <s v="Unchecked"/>
    <s v="Unchecked"/>
    <s v="Unchecked"/>
    <s v="Unchecked"/>
    <s v="Unchecked"/>
    <s v="Unchecked"/>
    <s v="Unchecked"/>
    <s v="Unchecked"/>
    <s v="Unchecked"/>
    <s v="Unchecked"/>
    <s v="Unchecked"/>
    <s v="Unchecked"/>
    <s v="Unchecked"/>
    <s v="Unchecked"/>
    <s v="Checked"/>
    <m/>
    <s v="Dust"/>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5"/>
    <s v="Female/ Ibhinqa"/>
    <n v="19"/>
    <s v="Female/ Ibhinqa"/>
    <n v="18"/>
    <s v="Female/ Ibhinqa"/>
    <n v="16"/>
    <s v="Male/ Indoda"/>
    <n v="24"/>
    <s v="Male/ Indoda"/>
    <n v="22"/>
    <m/>
    <m/>
    <m/>
    <m/>
    <m/>
    <m/>
    <m/>
    <m/>
    <m/>
    <m/>
    <m/>
    <m/>
    <m/>
    <m/>
    <m/>
    <m/>
    <m/>
    <m/>
    <m/>
    <m/>
    <s v="There are NO children between the age of 6 and 13 living in this HH"/>
    <m/>
    <s v="Amabanga aphantsi"/>
    <m/>
    <s v="Ibanga lesibini"/>
    <m/>
    <s v="Imfundo enomsila"/>
    <m/>
    <m/>
    <m/>
    <m/>
    <m/>
    <m/>
    <m/>
    <m/>
    <m/>
    <s v="Hayi"/>
    <m/>
    <m/>
    <m/>
    <s v="Ifakwe ngombhobho kwindawo yokuhlala/indlu"/>
    <m/>
    <m/>
    <m/>
    <m/>
    <m/>
    <n v="998"/>
    <m/>
    <s v="Ndlu yangasese engagungxulwayo"/>
    <m/>
    <s v="Irhasi"/>
    <m/>
    <m/>
    <m/>
    <s v="Endlini"/>
    <m/>
    <m/>
    <m/>
    <s v="Ewe"/>
    <m/>
    <s v="Ewe"/>
    <m/>
    <m/>
    <m/>
    <m/>
    <m/>
    <m/>
    <m/>
    <m/>
    <m/>
    <s v="Ewe"/>
    <s v="Ewe"/>
    <s v="Hayi"/>
    <s v="Hayi"/>
    <s v="Ewe"/>
    <s v="Hayi"/>
    <s v="Ewe"/>
    <s v="Hayi"/>
    <s v="Hayi"/>
    <m/>
    <m/>
    <m/>
    <m/>
    <m/>
    <m/>
    <m/>
    <s v="Ewe"/>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1"/>
    <m/>
    <m/>
    <x v="0"/>
    <d v="1899-12-30T13:34:00"/>
    <s v="lona"/>
    <s v="isiXhosa"/>
    <m/>
    <s v="Hayi"/>
    <m/>
    <m/>
    <m/>
    <m/>
    <s v="Mnyama"/>
    <m/>
    <m/>
    <m/>
    <m/>
    <s v="Ewe"/>
    <m/>
    <m/>
    <m/>
    <s v="Awutshatanga"/>
    <m/>
    <m/>
    <m/>
    <s v="Ngaphantsi kwebanga leshumi"/>
    <m/>
    <s v="Awuphangeli"/>
    <m/>
    <s v="R2501 - R5000"/>
    <m/>
    <s v="Zange"/>
    <m/>
    <m/>
    <m/>
    <s v="Ewe, ngaphezu kweminyaka emi-2 eyadlulayo"/>
    <s v="Other"/>
    <s v="Nqubela hospital "/>
    <m/>
    <s v="Ewe"/>
    <m/>
    <s v="Ewe, ngaphantsi kweenyanga ezi-6 ezidlulileyo"/>
    <m/>
    <s v="Ewe"/>
    <m/>
    <s v="Ewe"/>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Checked"/>
    <s v="Checked"/>
    <s v="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2"/>
    <s v="Male/ Indoda"/>
    <n v="12"/>
    <s v="Female/ Ibhinqa"/>
    <n v="8"/>
    <m/>
    <m/>
    <m/>
    <m/>
    <m/>
    <m/>
    <m/>
    <m/>
    <m/>
    <m/>
    <m/>
    <m/>
    <m/>
    <m/>
    <m/>
    <m/>
    <m/>
    <m/>
    <m/>
    <m/>
    <m/>
    <m/>
    <m/>
    <m/>
    <m/>
    <m/>
    <s v="There are children between the age of 6 and 13 living in this HH"/>
    <m/>
    <s v="Ndigqibe amabanga aphezulu"/>
    <m/>
    <m/>
    <m/>
    <s v="Amabanga aphezulu"/>
    <m/>
    <m/>
    <m/>
    <s v="Ewe"/>
    <m/>
    <m/>
    <m/>
    <m/>
    <m/>
    <s v="Hayi"/>
    <m/>
    <m/>
    <m/>
    <s v="Ifakwe ngombhobho kwindawo yokuhlala/indlu"/>
    <m/>
    <m/>
    <m/>
    <m/>
    <m/>
    <n v="1"/>
    <m/>
    <s v="Gungxulela kumbhobho wogutyulo"/>
    <m/>
    <s v="Umbane ovela kwii-mains"/>
    <m/>
    <m/>
    <m/>
    <s v="Endlini"/>
    <m/>
    <m/>
    <m/>
    <s v="Ewe"/>
    <m/>
    <s v="Ewe"/>
    <m/>
    <m/>
    <m/>
    <m/>
    <m/>
    <m/>
    <m/>
    <m/>
    <m/>
    <s v="Ewe"/>
    <s v="Ewe"/>
    <s v="Hayi"/>
    <s v="Hayi"/>
    <s v="Ewe"/>
    <s v="Hayi"/>
    <s v="Hayi"/>
    <s v="Ewe"/>
    <s v="Hayi"/>
    <m/>
    <m/>
    <m/>
    <m/>
    <m/>
    <m/>
    <m/>
    <s v="Ewe"/>
    <s v="Ewe"/>
    <s v="Hayi"/>
    <s v="Hayi"/>
    <s v="Hayi"/>
    <s v="Hayi"/>
    <s v="Hayi"/>
    <m/>
    <s v="Iithayile zeCeramic"/>
    <m/>
    <m/>
    <m/>
    <s v="intsimbi / iZinc"/>
    <m/>
    <m/>
    <m/>
    <s v="uMphenduli / uMthathi-nxaxheba"/>
    <m/>
    <s v="uMphenduli / uMthathi-nxaxheba"/>
    <m/>
    <s v="uMphenduli / uMthathi-nxaxheba"/>
    <m/>
    <s v="Ewe"/>
    <m/>
    <s v="Qhubeka"/>
    <m/>
    <s v="Ewe"/>
    <m/>
    <m/>
    <m/>
    <s v="Akunjalo kwaphela"/>
    <s v="Kakhulu"/>
    <s v="Kakhulu"/>
    <s v="Unchecked"/>
    <s v="Unchecked"/>
    <s v="Unchecked"/>
    <s v="Unchecked"/>
    <s v="Unchecked"/>
    <s v="Unchecked"/>
    <s v="Checked"/>
    <s v="Checked"/>
    <s v="Unchecked"/>
    <s v="Checked"/>
    <s v="Unchecked"/>
    <s v="Unchecked"/>
    <m/>
    <s v="Other"/>
    <m/>
    <s v="Mncedisi wophando nceda ucofe apha"/>
    <s v="Unverified"/>
  </r>
  <r>
    <n v="42"/>
    <m/>
    <m/>
    <x v="0"/>
    <d v="1899-12-30T13:33:00"/>
    <s v="thembelihle"/>
    <s v="isiXhosa"/>
    <m/>
    <s v="Hayi"/>
    <m/>
    <m/>
    <m/>
    <m/>
    <s v="Mnyama"/>
    <m/>
    <m/>
    <m/>
    <m/>
    <s v="Ewe"/>
    <m/>
    <m/>
    <m/>
    <s v="Awutshatanga"/>
    <m/>
    <m/>
    <m/>
    <s v="Ngaphantsi kwebanga leshumi"/>
    <m/>
    <s v="Awuphangeli"/>
    <m/>
    <s v="Ngaphantsi kwe-R1000"/>
    <m/>
    <s v="Zange"/>
    <m/>
    <m/>
    <m/>
    <s v="Ewe, ngaphezu kweminyaka emi-2 eyadlulayo"/>
    <s v="Other"/>
    <s v="Nontyatyambo"/>
    <m/>
    <s v="Hayi"/>
    <m/>
    <s v="Ewe, kulo nyaka uphelileyo, kodwa ngaphezu kweenyanga ezi-6 ezidlulileyo"/>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Ewe"/>
    <n v="1"/>
    <s v="Female/ Ibhinqa"/>
    <n v="18"/>
    <m/>
    <m/>
    <m/>
    <m/>
    <m/>
    <m/>
    <m/>
    <m/>
    <m/>
    <m/>
    <m/>
    <m/>
    <m/>
    <m/>
    <m/>
    <m/>
    <m/>
    <m/>
    <m/>
    <m/>
    <m/>
    <m/>
    <m/>
    <m/>
    <m/>
    <m/>
    <m/>
    <m/>
    <s v="There are NO children between the age of 6 and 13 living in this HH"/>
    <m/>
    <s v="Amabanga aphezulu"/>
    <m/>
    <m/>
    <m/>
    <s v="Amabanga aphezulu"/>
    <m/>
    <m/>
    <m/>
    <m/>
    <m/>
    <m/>
    <m/>
    <m/>
    <m/>
    <s v="Hayi"/>
    <m/>
    <m/>
    <m/>
    <s v="Ifakwe ngombhobho kwindawo yokuhlala/indlu"/>
    <m/>
    <m/>
    <m/>
    <m/>
    <m/>
    <n v="2"/>
    <m/>
    <s v="Gungxulela kumbhobho wogutyulo"/>
    <m/>
    <s v="Umbane ovela kwii-mains"/>
    <m/>
    <m/>
    <m/>
    <s v="Ngaphandle"/>
    <m/>
    <m/>
    <m/>
    <s v="Ewe"/>
    <m/>
    <s v="Ewe"/>
    <m/>
    <m/>
    <m/>
    <m/>
    <m/>
    <m/>
    <m/>
    <m/>
    <m/>
    <s v="Hayi"/>
    <s v="Ewe"/>
    <s v="Hayi"/>
    <s v="Hayi"/>
    <s v="Ewe"/>
    <s v="Hayi"/>
    <s v="Ewe"/>
    <s v="Ewe"/>
    <s v="Ewe"/>
    <m/>
    <m/>
    <m/>
    <m/>
    <m/>
    <m/>
    <m/>
    <s v="Ewe"/>
    <s v="Ewe"/>
    <s v="Hayi"/>
    <s v="Hayi"/>
    <s v="Hayi"/>
    <s v="Hayi"/>
    <s v="Hayi"/>
    <m/>
    <s v="Isamente"/>
    <m/>
    <m/>
    <m/>
    <s v="intsimbi / iZinc"/>
    <m/>
    <m/>
    <m/>
    <s v="uMphenduli / uMthathi-nxaxheba"/>
    <m/>
    <s v="uMphenduli / uMthathi-nxaxheba"/>
    <m/>
    <s v="Umlingane/iqabane"/>
    <m/>
    <s v="Hayi"/>
    <m/>
    <m/>
    <m/>
    <m/>
    <m/>
    <m/>
    <m/>
    <m/>
    <m/>
    <m/>
    <s v="Unchecked"/>
    <s v="Unchecked"/>
    <s v="Unchecked"/>
    <s v="Unchecked"/>
    <s v="Unchecked"/>
    <s v="Unchecked"/>
    <s v="Unchecked"/>
    <s v="Unchecked"/>
    <s v="Unchecked"/>
    <s v="Unchecked"/>
    <s v="Unchecked"/>
    <s v="Unchecked"/>
    <m/>
    <m/>
    <m/>
    <m/>
    <s v="Unverified"/>
  </r>
  <r>
    <n v="4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4"/>
    <m/>
    <m/>
    <x v="0"/>
    <d v="1899-12-30T14:07:00"/>
    <s v="asemahle"/>
    <s v="isiXhosa"/>
    <m/>
    <s v="Hayi"/>
    <m/>
    <m/>
    <m/>
    <m/>
    <s v="Mnyama"/>
    <m/>
    <m/>
    <m/>
    <m/>
    <s v="Ewe"/>
    <m/>
    <m/>
    <m/>
    <s v="Awutshatanga"/>
    <m/>
    <m/>
    <m/>
    <s v="Ngaphantsi kwebanga leshumi"/>
    <m/>
    <s v="Awuphangeli"/>
    <m/>
    <s v="R1000 - R2500"/>
    <m/>
    <s v="Zange"/>
    <m/>
    <m/>
    <m/>
    <s v="Hayi"/>
    <m/>
    <m/>
    <m/>
    <s v="Hayi"/>
    <m/>
    <s v="Hayi"/>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Checked"/>
    <s v="Unchecked"/>
    <s v="Checked"/>
    <s v="Unchecked"/>
    <s v="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53"/>
    <m/>
    <m/>
    <m/>
    <m/>
    <m/>
    <m/>
    <m/>
    <m/>
    <m/>
    <m/>
    <m/>
    <m/>
    <m/>
    <m/>
    <m/>
    <m/>
    <m/>
    <m/>
    <m/>
    <m/>
    <m/>
    <m/>
    <m/>
    <m/>
    <m/>
    <m/>
    <m/>
    <m/>
    <s v="There are NO children between the age of 6 and 13 living in this HH"/>
    <m/>
    <s v="Amabanga aphantsi"/>
    <m/>
    <s v="Ibanga lesibini"/>
    <m/>
    <s v="Amabanga aphantsi"/>
    <m/>
    <s v="Ibanga lesithathu"/>
    <m/>
    <m/>
    <m/>
    <m/>
    <m/>
    <m/>
    <m/>
    <s v="Hayi"/>
    <m/>
    <m/>
    <m/>
    <s v="Ifakwe ngombhobho kwindawo yokuhlala/indlu"/>
    <m/>
    <m/>
    <m/>
    <m/>
    <m/>
    <n v="1"/>
    <m/>
    <s v="Gungxulela kumbhobho wogutyulo"/>
    <m/>
    <s v="Umbane ovela kwii-mains"/>
    <m/>
    <m/>
    <m/>
    <s v="Endlini"/>
    <m/>
    <m/>
    <m/>
    <s v="Hayi"/>
    <m/>
    <s v="Ewe"/>
    <m/>
    <m/>
    <m/>
    <m/>
    <m/>
    <m/>
    <m/>
    <m/>
    <m/>
    <s v="Ewe"/>
    <s v="Hayi"/>
    <s v="Hayi"/>
    <s v="Hayi"/>
    <s v="Hayi"/>
    <s v="Hayi"/>
    <s v="Hayi"/>
    <s v="Hayi"/>
    <s v="Hayi"/>
    <m/>
    <m/>
    <m/>
    <m/>
    <m/>
    <m/>
    <m/>
    <s v="Hayi"/>
    <s v="Ewe"/>
    <s v="Hayi"/>
    <s v="Hayi"/>
    <s v="Hayi"/>
    <s v="Hayi"/>
    <s v="Hayi"/>
    <m/>
    <s v="Isamente"/>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5"/>
    <m/>
    <m/>
    <x v="0"/>
    <d v="1899-12-30T14:25:00"/>
    <s v="nosibusiso"/>
    <s v="isiXhosa"/>
    <m/>
    <s v="Hayi"/>
    <m/>
    <m/>
    <m/>
    <m/>
    <s v="Mnyama"/>
    <m/>
    <m/>
    <m/>
    <m/>
    <s v="Ewe"/>
    <m/>
    <m/>
    <m/>
    <s v="Awutshatanga"/>
    <m/>
    <m/>
    <m/>
    <s v="Ngaphantsi kwebanga leshumi"/>
    <m/>
    <s v="Awuphangeli"/>
    <m/>
    <s v="Ngaphantsi kwe-R1000"/>
    <m/>
    <s v="Zange"/>
    <m/>
    <m/>
    <m/>
    <s v="Ewe, ngaphezu kweminyaka emi-2 eyadlulayo"/>
    <s v="ec Philani NU 1 Clinic"/>
    <m/>
    <m/>
    <s v="Hayi"/>
    <m/>
    <s v="Ewe, kulo nyaka uphelileyo, kodwa ngaphezu kweenyanga ezi-6 ezidlulileyo"/>
    <m/>
    <s v="Ewe"/>
    <m/>
    <s v="Ewe"/>
    <s v="Unchecked"/>
    <s v="Unchecked"/>
    <s v="Unchecked"/>
    <s v="Unchecked"/>
    <s v="Unchecked"/>
    <s v="Unchecked"/>
    <s v="Unchecked"/>
    <s v="Unchecked"/>
    <s v="Unchecked"/>
    <s v="Unchecked"/>
    <s v="Unchecked"/>
    <s v="Unchecked"/>
    <s v="Unchecked"/>
    <s v="Checked"/>
    <s v="Unchecked"/>
    <s v="Unchecked"/>
    <s v="Checked"/>
    <s v="Unchecked"/>
    <m/>
    <m/>
    <s v="Unchecked"/>
    <s v="Unchecked"/>
    <s v="Unchecked"/>
    <s v="Unchecked"/>
    <s v="Unchecked"/>
    <s v="Unchecked"/>
    <s v="Unchecked"/>
    <s v="Unchecked"/>
    <s v="Checked"/>
    <s v="Checked"/>
    <s v="Unchecked"/>
    <s v="Unchecked"/>
    <s v="Unchecked"/>
    <s v="Unchecked"/>
    <m/>
    <m/>
    <s v="Unchecked"/>
    <s v="Unchecked"/>
    <s v="Unchecked"/>
    <s v="Unchecked"/>
    <s v="Unchecked"/>
    <s v="Unchecked"/>
    <s v="Unchecked"/>
    <s v="Unchecked"/>
    <s v="Unchecked"/>
    <s v="Unchecked"/>
    <s v="Unchecked"/>
    <s v="Unchecked"/>
    <s v="Checked"/>
    <s v="Unchecked"/>
    <s v="Un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m/>
    <m/>
    <m/>
    <m/>
    <m/>
    <m/>
    <m/>
    <m/>
    <m/>
    <m/>
    <m/>
    <m/>
    <m/>
    <m/>
    <m/>
    <m/>
    <m/>
    <m/>
    <m/>
    <m/>
    <m/>
    <m/>
    <m/>
    <m/>
    <m/>
    <m/>
    <m/>
    <m/>
    <m/>
    <m/>
    <s v="There are NO children between the age of 6 and 13 living in this HH"/>
    <m/>
    <s v="Amabanga aphezulu"/>
    <m/>
    <m/>
    <m/>
    <s v="Amabanga aphezulu"/>
    <m/>
    <m/>
    <m/>
    <m/>
    <m/>
    <m/>
    <m/>
    <m/>
    <m/>
    <s v="Hayi"/>
    <m/>
    <m/>
    <m/>
    <s v="Ifakwe ngombhobho kwindawo yokuhlala/indlu"/>
    <m/>
    <m/>
    <m/>
    <m/>
    <m/>
    <n v="1"/>
    <m/>
    <s v="Gungxulela kumbhobho wogutyulo"/>
    <m/>
    <s v="Akukho kutya kuphekwa endlwini"/>
    <m/>
    <m/>
    <m/>
    <m/>
    <m/>
    <m/>
    <m/>
    <s v="Ewe"/>
    <m/>
    <s v="Ewe"/>
    <m/>
    <m/>
    <m/>
    <m/>
    <m/>
    <m/>
    <m/>
    <m/>
    <m/>
    <s v="Ewe"/>
    <s v="Hayi"/>
    <s v="Hayi"/>
    <s v="Hayi"/>
    <s v="Ewe"/>
    <s v="Hayi"/>
    <s v="Ewe"/>
    <s v="Ewe"/>
    <s v="Hayi"/>
    <m/>
    <m/>
    <m/>
    <m/>
    <m/>
    <m/>
    <m/>
    <s v="Hayi"/>
    <s v="Ewe"/>
    <s v="Hayi"/>
    <s v="Hayi"/>
    <s v="Hayi"/>
    <s v="Hayi"/>
    <s v="Hayi"/>
    <m/>
    <s v="Umhlaba/isanti"/>
    <m/>
    <m/>
    <m/>
    <m/>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6"/>
    <m/>
    <m/>
    <x v="0"/>
    <d v="1899-12-30T14:37:00"/>
    <s v="vuyolwethu"/>
    <s v="English"/>
    <s v="No"/>
    <m/>
    <m/>
    <m/>
    <s v="Black"/>
    <m/>
    <m/>
    <m/>
    <s v="Yes"/>
    <m/>
    <m/>
    <m/>
    <m/>
    <m/>
    <s v="Single"/>
    <m/>
    <m/>
    <m/>
    <s v="Tertiary"/>
    <m/>
    <s v="Unemployed"/>
    <m/>
    <s v="Under R1000"/>
    <m/>
    <s v="Yes, more than 2 years ago"/>
    <m/>
    <s v="ec NU 12 Clinic"/>
    <m/>
    <s v="Yes, more than 2 years ago"/>
    <m/>
    <s v="ec NU 12 Clinic"/>
    <m/>
    <s v="Yes"/>
    <m/>
    <s v="Yes, less than 6 months ago"/>
    <m/>
    <s v="No"/>
    <m/>
    <s v="No"/>
    <m/>
    <s v="Unchecked"/>
    <s v="Unchecked"/>
    <s v="Unchecked"/>
    <s v="Unchecked"/>
    <s v="Checked"/>
    <s v="Unchecked"/>
    <s v="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m/>
    <m/>
    <s v="Unchecked"/>
    <s v="Unchecked"/>
    <s v="Unchecked"/>
    <s v="Checked"/>
    <s v="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10"/>
    <s v="Male/ Indoda"/>
    <n v="26"/>
    <s v="Male/ Indoda"/>
    <n v="27"/>
    <s v="Male/ Indoda"/>
    <n v="25"/>
    <s v="Male/ Indoda"/>
    <n v="17"/>
    <s v="Male/ Indoda"/>
    <n v="16"/>
    <s v="Male/ Indoda"/>
    <n v="16"/>
    <s v="Female/ Ibhinqa"/>
    <n v="14"/>
    <s v="Male/ Indoda"/>
    <n v="7"/>
    <s v="Female/ Ibhinqa"/>
    <n v="10"/>
    <s v="Male/ Indoda"/>
    <n v="22"/>
    <m/>
    <m/>
    <m/>
    <m/>
    <m/>
    <m/>
    <m/>
    <m/>
    <m/>
    <m/>
    <s v="There are children between the age of 6 and 13 living in this HH"/>
    <s v="Some primary"/>
    <m/>
    <s v="Grade 2"/>
    <m/>
    <s v="Tertiary or post-secondary certification"/>
    <m/>
    <m/>
    <m/>
    <s v="Yes"/>
    <m/>
    <m/>
    <m/>
    <m/>
    <m/>
    <s v="No"/>
    <m/>
    <m/>
    <m/>
    <s v="Piped to yard/plot"/>
    <m/>
    <m/>
    <m/>
    <m/>
    <m/>
    <n v="2"/>
    <m/>
    <s v="Flush to piped sewer system"/>
    <m/>
    <s v="Paraffin"/>
    <m/>
    <m/>
    <m/>
    <s v="In the house"/>
    <m/>
    <m/>
    <m/>
    <s v="No"/>
    <m/>
    <s v="No"/>
    <m/>
    <s v="No"/>
    <s v="No"/>
    <s v="No"/>
    <s v="No"/>
    <s v="No"/>
    <s v="No"/>
    <s v="No"/>
    <s v="No"/>
    <s v="No"/>
    <m/>
    <m/>
    <m/>
    <m/>
    <m/>
    <m/>
    <m/>
    <m/>
    <m/>
    <s v="No"/>
    <s v="Yes"/>
    <s v="No"/>
    <s v="No"/>
    <s v="No"/>
    <s v="No"/>
    <s v="No"/>
    <m/>
    <m/>
    <m/>
    <m/>
    <m/>
    <m/>
    <m/>
    <s v="Carpet"/>
    <m/>
    <m/>
    <m/>
    <s v="Asbestos"/>
    <m/>
    <m/>
    <m/>
    <s v="Respondent/Participant"/>
    <m/>
    <s v="Respondent/Participant"/>
    <m/>
    <s v="Respondent/Participant"/>
    <m/>
    <s v="Yes"/>
    <m/>
    <s v="Proceed"/>
    <m/>
    <s v="Yes"/>
    <m/>
    <s v="A lot"/>
    <s v="A lot"/>
    <s v="Somewhat"/>
    <m/>
    <m/>
    <m/>
    <s v="Checked"/>
    <s v="Checked"/>
    <s v="Checked"/>
    <s v="Checked"/>
    <s v="Checked"/>
    <s v="Checked"/>
    <s v="Unchecked"/>
    <s v="Unchecked"/>
    <s v="Unchecked"/>
    <s v="Unchecked"/>
    <s v="Unchecked"/>
    <s v="Unchecked"/>
    <s v="France"/>
    <m/>
    <s v="Research Assistant please click here"/>
    <m/>
    <s v="Unverified"/>
  </r>
  <r>
    <n v="47"/>
    <m/>
    <m/>
    <x v="0"/>
    <d v="1899-12-30T14:43:00"/>
    <s v="lwazi"/>
    <s v="isiXhosa"/>
    <m/>
    <s v="Hayi"/>
    <m/>
    <m/>
    <m/>
    <m/>
    <s v="Mnyama"/>
    <m/>
    <m/>
    <m/>
    <m/>
    <s v="Ewe"/>
    <m/>
    <m/>
    <m/>
    <s v="Umhlolo/Umhlolokazi"/>
    <m/>
    <m/>
    <m/>
    <s v="Ngaphantsi kwebanga leshumi"/>
    <m/>
    <s v="Awuphangeli"/>
    <m/>
    <s v="R1000 - R2500"/>
    <m/>
    <s v="Ewe - Ngaphezulu kweminyaka emibini eyadlulayo"/>
    <s v="ec Philani NU 1 Clinic"/>
    <m/>
    <m/>
    <s v="Ewe, ngaphantsi kweminyaka emi-2 eyadlulayo"/>
    <s v="ec Philani NU 1 Clinic"/>
    <m/>
    <m/>
    <s v="Ewe"/>
    <m/>
    <s v="Hayi"/>
    <m/>
    <s v="Ewe"/>
    <m/>
    <s v="Ewe"/>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6"/>
    <s v="Female/ Ibhinqa"/>
    <n v="51"/>
    <s v="Female/ Ibhinqa"/>
    <n v="51"/>
    <s v="Male/ Indoda"/>
    <n v="30"/>
    <s v="Male/ Indoda"/>
    <n v="22"/>
    <s v="Male/ Indoda"/>
    <n v="13"/>
    <s v="Male/ Indoda"/>
    <n v="13"/>
    <m/>
    <m/>
    <m/>
    <m/>
    <m/>
    <m/>
    <m/>
    <m/>
    <m/>
    <m/>
    <m/>
    <m/>
    <m/>
    <m/>
    <m/>
    <m/>
    <m/>
    <m/>
    <s v="There are children between the age of 6 and 13 living in this HH"/>
    <m/>
    <s v="Amabanga aphantsi"/>
    <m/>
    <s v="ibanga lesixhenxe"/>
    <m/>
    <s v="Ndigqibe amabanga aphezulu"/>
    <m/>
    <m/>
    <m/>
    <s v="Ewe"/>
    <m/>
    <m/>
    <m/>
    <m/>
    <m/>
    <s v="Ewe"/>
    <m/>
    <n v="10"/>
    <m/>
    <s v="Ifakwe ngombhobho kwindawo yokuhlala/indlu"/>
    <m/>
    <m/>
    <m/>
    <m/>
    <m/>
    <n v="1"/>
    <m/>
    <s v="Gungxulela kumbhobho wogutyulo"/>
    <m/>
    <s v="Umbane ovela kwii-mains"/>
    <m/>
    <m/>
    <m/>
    <s v="Endlini"/>
    <m/>
    <m/>
    <m/>
    <s v="Hayi"/>
    <m/>
    <s v="Ewe"/>
    <m/>
    <m/>
    <m/>
    <m/>
    <m/>
    <m/>
    <m/>
    <m/>
    <m/>
    <s v="Hayi"/>
    <s v="Hayi"/>
    <s v="Hayi"/>
    <s v="Hayi"/>
    <s v="Hayi"/>
    <s v="Hayi"/>
    <s v="Hayi"/>
    <s v="Ewe"/>
    <s v="Hayi"/>
    <m/>
    <m/>
    <m/>
    <m/>
    <m/>
    <m/>
    <m/>
    <s v="Ewe"/>
    <s v="Ewe"/>
    <s v="Hayi"/>
    <s v="Hayi"/>
    <s v="Hayi"/>
    <s v="Hayi"/>
    <s v="Hayi"/>
    <m/>
    <s v="Isamente"/>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2"/>
    <m/>
    <m/>
    <x v="2"/>
    <d v="1899-12-30T09:30:00"/>
    <s v="siyanda"/>
    <s v="isiXhosa"/>
    <m/>
    <s v="Hayi"/>
    <m/>
    <m/>
    <m/>
    <m/>
    <s v="Mnyama"/>
    <m/>
    <m/>
    <m/>
    <m/>
    <s v="Ewe"/>
    <m/>
    <m/>
    <m/>
    <s v="Utshatile / umanyano lwasekuhlaleni"/>
    <m/>
    <s v="Ewe"/>
    <m/>
    <s v="Ngaphantsi kwebanga leshumi"/>
    <m/>
    <s v="Awuphangeli"/>
    <m/>
    <s v="Ngaphantsi kwe-R1000"/>
    <m/>
    <s v="Zange"/>
    <m/>
    <m/>
    <m/>
    <s v="Hayi"/>
    <m/>
    <m/>
    <m/>
    <s v="Hayi"/>
    <m/>
    <s v="Ewe, ngaphezu konyaka odlulileyo"/>
    <m/>
    <s v="Hayi"/>
    <m/>
    <s v="Hayi"/>
    <s v="Unchecked"/>
    <s v="Unchecked"/>
    <s v="Unchecked"/>
    <s v="Unchecked"/>
    <s v="Unchecked"/>
    <s v="Unchecked"/>
    <s v="Unchecked"/>
    <s v="Unchecked"/>
    <s v="Unchecked"/>
    <s v="Unchecked"/>
    <s v="Unchecked"/>
    <s v="Unchecked"/>
    <s v="Unchecked"/>
    <s v="Unchecked"/>
    <s v="Unchecked"/>
    <s v="Unchecked"/>
    <s v="Unchecked"/>
    <s v="Checked"/>
    <m/>
    <s v="Kuku ngatyi itreatment ngendlela efanelekileyo"/>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Male/ Indoda"/>
    <n v="11"/>
    <s v="Male/ Indoda"/>
    <n v="3"/>
    <m/>
    <m/>
    <m/>
    <m/>
    <m/>
    <m/>
    <m/>
    <m/>
    <m/>
    <m/>
    <m/>
    <m/>
    <m/>
    <m/>
    <m/>
    <m/>
    <m/>
    <m/>
    <m/>
    <m/>
    <m/>
    <m/>
    <m/>
    <m/>
    <m/>
    <m/>
    <s v="There are children between the age of 6 and 13 living in this HH"/>
    <m/>
    <s v="Amabanga aphantsi"/>
    <m/>
    <s v="Ibanga lesine"/>
    <m/>
    <s v="Amabanga aphezulu"/>
    <m/>
    <m/>
    <m/>
    <s v="Ewe"/>
    <m/>
    <m/>
    <m/>
    <m/>
    <m/>
    <s v="Hayi"/>
    <m/>
    <m/>
    <m/>
    <s v="Impompo kawonke-wonke/yoluntu"/>
    <m/>
    <m/>
    <m/>
    <s v="Kwindawo yokuhlala"/>
    <m/>
    <n v="10"/>
    <m/>
    <s v="Gungxulela kumbhobho wogutyulo"/>
    <m/>
    <s v="Umbane ovela kwii-mains"/>
    <m/>
    <m/>
    <m/>
    <s v="Endlini"/>
    <m/>
    <m/>
    <m/>
    <s v="Hayi"/>
    <m/>
    <s v="Ewe"/>
    <m/>
    <m/>
    <m/>
    <m/>
    <m/>
    <m/>
    <m/>
    <m/>
    <m/>
    <s v="Ewe"/>
    <s v="Ewe"/>
    <s v="Hayi"/>
    <s v="Hayi"/>
    <s v="Ewe"/>
    <s v="Hayi"/>
    <s v="Ewe"/>
    <s v="Ewe"/>
    <s v="Ewe"/>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3"/>
    <m/>
    <m/>
    <x v="2"/>
    <d v="1899-12-30T09:31:00"/>
    <s v="siziphiwe"/>
    <s v="English"/>
    <s v="No"/>
    <m/>
    <m/>
    <m/>
    <s v="Black"/>
    <m/>
    <m/>
    <m/>
    <s v="Yes"/>
    <m/>
    <m/>
    <m/>
    <m/>
    <m/>
    <s v="Single"/>
    <m/>
    <m/>
    <m/>
    <s v="Matric"/>
    <m/>
    <s v="Unemployed"/>
    <m/>
    <s v="R10 001 - R20 000"/>
    <m/>
    <s v="Never"/>
    <m/>
    <m/>
    <m/>
    <s v="Never"/>
    <m/>
    <m/>
    <m/>
    <s v="No"/>
    <m/>
    <s v="Yes, less than 6 months ago"/>
    <m/>
    <s v="No"/>
    <m/>
    <s v="No"/>
    <m/>
    <s v="Unchecked"/>
    <s v="Checked"/>
    <s v="Unchecked"/>
    <s v="Checked"/>
    <s v="Unchecked"/>
    <s v="Checked"/>
    <s v="Unchecked"/>
    <s v="Unchecked"/>
    <s v="Checked"/>
    <s v="Unchecked"/>
    <s v="Unchecked"/>
    <s v="Unchecked"/>
    <s v="Unchecked"/>
    <s v="Unchecked"/>
    <s v="Unchecked"/>
    <s v="Unchecked"/>
    <s v="Unchecked"/>
    <s v="Unchecked"/>
    <s v="Living in shacks"/>
    <m/>
    <s v="Unchecked"/>
    <s v="Checked"/>
    <s v="Checked"/>
    <s v="Unchecked"/>
    <s v="Unchecked"/>
    <s v="Unchecked"/>
    <s v="Unchecked"/>
    <s v="Unchecked"/>
    <s v="Unchecked"/>
    <s v="Unchecked"/>
    <s v="Unchecked"/>
    <s v="Unchecked"/>
    <s v="Unchecked"/>
    <s v="Unchecked"/>
    <m/>
    <m/>
    <s v="Unchecked"/>
    <s v="Unchecked"/>
    <s v="Checked"/>
    <s v="Unchecked"/>
    <s v="Unchecked"/>
    <s v="Checked"/>
    <s v="Checked"/>
    <s v="Unchecked"/>
    <s v="Unchecked"/>
    <s v="Unchecked"/>
    <s v="Checked"/>
    <s v="Unchecked"/>
    <s v="Unchecked"/>
    <s v="Unchecked"/>
    <s v="Unchecked"/>
    <s v="Unchecked"/>
    <s v="Unchecked"/>
    <s v="Unchecked"/>
    <s v="Unchecked"/>
    <s v="Unchecked"/>
    <s v="Unchecked"/>
    <s v="Unchecked"/>
    <s v="Shivering"/>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1"/>
    <s v="Female/ Ibhinqa"/>
    <n v="17"/>
    <m/>
    <m/>
    <m/>
    <m/>
    <m/>
    <m/>
    <m/>
    <m/>
    <m/>
    <m/>
    <m/>
    <m/>
    <m/>
    <m/>
    <m/>
    <m/>
    <m/>
    <m/>
    <m/>
    <m/>
    <m/>
    <m/>
    <m/>
    <m/>
    <m/>
    <m/>
    <m/>
    <m/>
    <s v="There are NO children between the age of 6 and 13 living in this HH"/>
    <s v="Tertiary or post-secondary certification"/>
    <m/>
    <m/>
    <m/>
    <s v="Tertiary or post-secondary certification"/>
    <m/>
    <m/>
    <m/>
    <m/>
    <m/>
    <m/>
    <m/>
    <m/>
    <m/>
    <s v="No"/>
    <m/>
    <m/>
    <m/>
    <s v="Bottled water"/>
    <m/>
    <m/>
    <m/>
    <m/>
    <m/>
    <n v="5"/>
    <m/>
    <s v="Flush to piped sewer system"/>
    <m/>
    <s v="Electricity from mains"/>
    <m/>
    <m/>
    <m/>
    <s v="In the house"/>
    <m/>
    <m/>
    <m/>
    <s v="Yes"/>
    <m/>
    <s v="Yes"/>
    <m/>
    <s v="Yes"/>
    <s v="Yes"/>
    <s v="No"/>
    <s v="Yes"/>
    <s v="Yes"/>
    <s v="No"/>
    <s v="Yes"/>
    <s v="Yes"/>
    <s v="Yes"/>
    <m/>
    <m/>
    <m/>
    <m/>
    <m/>
    <m/>
    <m/>
    <m/>
    <m/>
    <s v="Yes"/>
    <s v="Yes"/>
    <s v="No"/>
    <s v="No"/>
    <s v="No"/>
    <s v="No"/>
    <s v="No"/>
    <m/>
    <m/>
    <m/>
    <m/>
    <m/>
    <m/>
    <m/>
    <s v="Ceramic tiles"/>
    <m/>
    <m/>
    <m/>
    <s v="Other"/>
    <m/>
    <s v="Zinc"/>
    <m/>
    <s v="Respondent/Participant"/>
    <m/>
    <s v="Respondent/Participant"/>
    <m/>
    <s v="Respondent/Participant"/>
    <m/>
    <s v="Yes"/>
    <m/>
    <s v="Proceed"/>
    <m/>
    <s v="Yes"/>
    <m/>
    <s v="Somewhat"/>
    <s v="Somewhat"/>
    <s v="Somewhat"/>
    <m/>
    <m/>
    <m/>
    <s v="Unchecked"/>
    <s v="Unchecked"/>
    <s v="Unchecked"/>
    <s v="Checked"/>
    <s v="Unchecked"/>
    <s v="Unchecked"/>
    <s v="Unchecked"/>
    <s v="Unchecked"/>
    <s v="Unchecked"/>
    <s v="Unchecked"/>
    <s v="Unchecked"/>
    <s v="Unchecked"/>
    <s v="France"/>
    <m/>
    <s v="Research Assistant please click here"/>
    <m/>
    <s v="Unverified"/>
  </r>
  <r>
    <n v="54"/>
    <m/>
    <m/>
    <x v="2"/>
    <d v="1899-12-30T09:51:00"/>
    <s v="busisiwe"/>
    <s v="English"/>
    <s v="No"/>
    <m/>
    <m/>
    <m/>
    <s v="Black"/>
    <m/>
    <m/>
    <m/>
    <s v="Yes"/>
    <m/>
    <m/>
    <m/>
    <m/>
    <m/>
    <s v="Single"/>
    <m/>
    <m/>
    <m/>
    <s v="Less than Matric"/>
    <m/>
    <s v="Unemployed"/>
    <m/>
    <s v="Under R1000"/>
    <m/>
    <s v="Never"/>
    <m/>
    <m/>
    <m/>
    <s v="Never"/>
    <m/>
    <m/>
    <m/>
    <s v="No"/>
    <m/>
    <s v="Yes, in the last year, but more than 6 months ago"/>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Unchecked"/>
    <s v="Unchecked"/>
    <s v="Checked"/>
    <s v="Unchecked"/>
    <s v="Unchecked"/>
    <s v="Unchecked"/>
    <s v="Unchecked"/>
    <s v="Unchecked"/>
    <s v="Unchecked"/>
    <s v="Unchecked"/>
    <s v="Unchecked"/>
    <s v="Unchecked"/>
    <s v="Unchecked"/>
    <s v="Unchecked"/>
    <s v="Unchecked"/>
    <s v="Unchecked"/>
    <s v="Unchecked"/>
    <m/>
    <m/>
    <s v="I don't know"/>
    <m/>
    <s v="Yes"/>
    <m/>
    <s v="Checked"/>
    <s v="Checked"/>
    <s v="Unchecked"/>
    <s v="Unchecked"/>
    <s v="Unchecked"/>
    <s v="Unchecked"/>
    <s v="Unchecked"/>
    <s v="Unchecked"/>
    <s v="Unchecked"/>
    <s v="Unchecked"/>
    <s v="Unchecked"/>
    <m/>
    <s v="Unchecked"/>
    <s v="Unchecked"/>
    <s v="Unchecked"/>
    <s v="Unchecked"/>
    <s v="Unchecked"/>
    <s v="Unchecked"/>
    <s v="Unchecked"/>
    <s v="Unchecked"/>
    <s v="Unchecked"/>
    <s v="Unchecked"/>
    <s v="Unchecked"/>
    <m/>
    <s v="No"/>
    <m/>
    <s v="No"/>
    <m/>
    <s v="No"/>
    <m/>
    <n v="1"/>
    <s v="Male/ Indoda"/>
    <n v="16"/>
    <m/>
    <m/>
    <m/>
    <m/>
    <m/>
    <m/>
    <m/>
    <m/>
    <m/>
    <m/>
    <m/>
    <m/>
    <m/>
    <m/>
    <m/>
    <m/>
    <m/>
    <m/>
    <m/>
    <m/>
    <m/>
    <m/>
    <m/>
    <m/>
    <m/>
    <m/>
    <m/>
    <m/>
    <s v="There are NO children between the age of 6 and 13 living in this HH"/>
    <s v="Some secondary"/>
    <m/>
    <m/>
    <m/>
    <s v="Some secondary"/>
    <m/>
    <m/>
    <m/>
    <m/>
    <m/>
    <m/>
    <m/>
    <m/>
    <m/>
    <s v="No"/>
    <m/>
    <m/>
    <m/>
    <s v="Piped to yard/plot"/>
    <m/>
    <m/>
    <m/>
    <m/>
    <m/>
    <n v="1"/>
    <m/>
    <s v="Flush to somewhere else"/>
    <m/>
    <s v="Electricity from mains"/>
    <m/>
    <m/>
    <m/>
    <s v="In the house"/>
    <m/>
    <m/>
    <m/>
    <s v="Yes"/>
    <m/>
    <s v="Yes"/>
    <m/>
    <s v="No"/>
    <s v="No"/>
    <s v="No"/>
    <s v="No"/>
    <s v="No"/>
    <s v="No"/>
    <s v="No"/>
    <s v="No"/>
    <s v="No"/>
    <m/>
    <m/>
    <m/>
    <m/>
    <m/>
    <m/>
    <m/>
    <m/>
    <m/>
    <s v="No"/>
    <s v="Yes"/>
    <s v="No"/>
    <s v="No"/>
    <s v="No"/>
    <s v="No"/>
    <s v="No"/>
    <m/>
    <m/>
    <m/>
    <m/>
    <m/>
    <m/>
    <m/>
    <s v="Vinyl/asphalt strips"/>
    <m/>
    <m/>
    <m/>
    <s v="Corrugated metal"/>
    <m/>
    <m/>
    <m/>
    <s v="Respondent/Participant"/>
    <m/>
    <s v="Someone else"/>
    <m/>
    <s v="Respondent/Participant"/>
    <m/>
    <s v="Yes"/>
    <m/>
    <s v="Proceed"/>
    <m/>
    <s v="Yes"/>
    <m/>
    <s v="Not at all"/>
    <s v="A lot"/>
    <s v="A lot"/>
    <m/>
    <m/>
    <m/>
    <s v="Checked"/>
    <s v="Unchecked"/>
    <s v="Unchecked"/>
    <s v="Unchecked"/>
    <s v="Unchecked"/>
    <s v="Unchecked"/>
    <s v="Unchecked"/>
    <s v="Unchecked"/>
    <s v="Unchecked"/>
    <s v="Unchecked"/>
    <s v="Unchecked"/>
    <s v="Unchecked"/>
    <s v="United States of America"/>
    <m/>
    <s v="Research Assistant please click here"/>
    <m/>
    <s v="Unverified"/>
  </r>
  <r>
    <n v="55"/>
    <m/>
    <m/>
    <x v="2"/>
    <d v="1899-12-30T09:37:00"/>
    <s v="lona"/>
    <s v="isiXhosa"/>
    <m/>
    <s v="Hayi"/>
    <m/>
    <m/>
    <m/>
    <m/>
    <s v="Mnyama"/>
    <m/>
    <m/>
    <m/>
    <m/>
    <s v="Ewe"/>
    <m/>
    <m/>
    <m/>
    <s v="Awutshatanga"/>
    <m/>
    <m/>
    <m/>
    <s v="Ibanga leshumi"/>
    <m/>
    <s v="Awuphangeli"/>
    <m/>
    <s v="R1000 - R2500"/>
    <m/>
    <s v="Ewe - Ngaphezulu kweminyaka emibini eyadlulayo"/>
    <s v="Other"/>
    <s v="Nqubela hospital "/>
    <m/>
    <s v="Ewe, ngaphezu kweminyaka emi-2 eyadlulayo"/>
    <s v="ec Philani NU 1 Clinic"/>
    <m/>
    <m/>
    <s v="Ewe"/>
    <m/>
    <s v="Ewe, ngaphantsi kweenyanga ezi-6 ezidlulileyo"/>
    <m/>
    <s v="Ewe"/>
    <m/>
    <s v="Hayi"/>
    <s v="Unchecked"/>
    <s v="Unchecked"/>
    <s v="Unchecked"/>
    <s v="Unchecked"/>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Checked"/>
    <s v="Unchecked"/>
    <s v="Checked"/>
    <s v="Checked"/>
    <s v="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Female/ Ibhinqa"/>
    <n v="35"/>
    <s v="Male/ Indoda"/>
    <n v="19"/>
    <s v="Male/ Indoda"/>
    <n v="12"/>
    <s v="Female/ Ibhinqa"/>
    <n v="7"/>
    <m/>
    <m/>
    <m/>
    <m/>
    <m/>
    <m/>
    <m/>
    <m/>
    <m/>
    <m/>
    <m/>
    <m/>
    <m/>
    <m/>
    <m/>
    <m/>
    <m/>
    <m/>
    <m/>
    <m/>
    <m/>
    <m/>
    <s v="There are children between the age of 6 and 13 living in this HH"/>
    <m/>
    <s v="Ndigqibe amabanga aphezulu"/>
    <m/>
    <m/>
    <m/>
    <s v="Amabanga aphezulu"/>
    <m/>
    <m/>
    <m/>
    <s v="Ewe"/>
    <m/>
    <m/>
    <m/>
    <m/>
    <m/>
    <s v="Hayi"/>
    <m/>
    <m/>
    <m/>
    <s v="Ifakwe ngombhobho kwindawo yokuhlala/indlu"/>
    <m/>
    <m/>
    <m/>
    <m/>
    <m/>
    <n v="1"/>
    <m/>
    <s v="Gungxulela kumbhobho wogutyulo"/>
    <m/>
    <s v="Umbane ovela kwii-mains"/>
    <m/>
    <m/>
    <m/>
    <s v="Endlini"/>
    <m/>
    <m/>
    <m/>
    <s v="Ewe"/>
    <m/>
    <s v="Ewe"/>
    <m/>
    <m/>
    <m/>
    <m/>
    <m/>
    <m/>
    <m/>
    <m/>
    <m/>
    <s v="Ewe"/>
    <s v="Ewe"/>
    <s v="Hayi"/>
    <s v="Hayi"/>
    <s v="Ewe"/>
    <s v="Hayi"/>
    <s v="Ewe"/>
    <s v="Ewe"/>
    <s v="Hayi"/>
    <m/>
    <m/>
    <m/>
    <m/>
    <m/>
    <m/>
    <m/>
    <s v="Ewe"/>
    <s v="Ewe"/>
    <s v="Hayi"/>
    <s v="Hayi"/>
    <s v="Hayi"/>
    <s v="Hayi"/>
    <s v="Hayi"/>
    <m/>
    <s v="Iithayile zeCeramic"/>
    <m/>
    <m/>
    <m/>
    <s v="Asbestos"/>
    <m/>
    <m/>
    <m/>
    <s v="uMphenduli / uMthathi-nxaxheba"/>
    <m/>
    <s v="uMphenduli / uMthathi-nxaxheba"/>
    <m/>
    <s v="uMphenduli / uMthathi-nxaxheba"/>
    <m/>
    <s v="Ewe"/>
    <m/>
    <s v="Qhubeka"/>
    <m/>
    <s v="Ewe"/>
    <m/>
    <m/>
    <m/>
    <s v="Akunjalo kwaphela"/>
    <s v="Kakhulu"/>
    <s v="Kakhulu"/>
    <s v="Unchecked"/>
    <s v="Unchecked"/>
    <s v="Unchecked"/>
    <s v="Unchecked"/>
    <s v="Unchecked"/>
    <s v="Unchecked"/>
    <s v="Unchecked"/>
    <s v="Checked"/>
    <s v="Checked"/>
    <s v="Checked"/>
    <s v="Unchecked"/>
    <s v="Unchecked"/>
    <m/>
    <s v="Other"/>
    <m/>
    <s v="Mncedisi wophando nceda ucofe apha"/>
    <s v="Unverified"/>
  </r>
  <r>
    <n v="56"/>
    <m/>
    <m/>
    <x v="2"/>
    <d v="1899-12-30T09:44:00"/>
    <s v="asemahle"/>
    <s v="isiXhosa"/>
    <m/>
    <s v="Hayi"/>
    <m/>
    <m/>
    <m/>
    <m/>
    <s v="Mnyama"/>
    <m/>
    <m/>
    <m/>
    <m/>
    <s v="Ewe"/>
    <m/>
    <m/>
    <m/>
    <s v="Awutshatanga"/>
    <m/>
    <m/>
    <m/>
    <s v="Ngaphantsi kwebanga leshumi"/>
    <m/>
    <s v="Awuphangeli"/>
    <m/>
    <s v="Ngaphantsi kwe-R1000"/>
    <m/>
    <s v="Zange"/>
    <m/>
    <m/>
    <m/>
    <s v="Hayi"/>
    <m/>
    <m/>
    <m/>
    <s v="Hayi"/>
    <m/>
    <s v="Hayi"/>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Unchecked"/>
    <s v="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5"/>
    <s v="Female/ Ibhinqa"/>
    <n v="28"/>
    <s v="Male/ Indoda"/>
    <n v="17"/>
    <s v="Female/ Ibhinqa"/>
    <n v="15"/>
    <s v="Female/ Ibhinqa"/>
    <n v="50"/>
    <s v="Female/ Ibhinqa"/>
    <n v="49"/>
    <m/>
    <m/>
    <m/>
    <m/>
    <m/>
    <m/>
    <m/>
    <m/>
    <m/>
    <m/>
    <m/>
    <m/>
    <m/>
    <m/>
    <m/>
    <m/>
    <m/>
    <m/>
    <m/>
    <m/>
    <s v="There are NO children between the age of 6 and 13 living in this HH"/>
    <m/>
    <s v="Amabanga aphantsi"/>
    <m/>
    <s v="Ibanga lesithandathu"/>
    <m/>
    <s v="Amabanga aphezulu"/>
    <m/>
    <m/>
    <m/>
    <m/>
    <m/>
    <m/>
    <m/>
    <m/>
    <m/>
    <s v="Hayi"/>
    <m/>
    <m/>
    <m/>
    <s v="Ifakwe ngombhobho kwindawo yokuhlala/indlu"/>
    <m/>
    <m/>
    <m/>
    <m/>
    <m/>
    <n v="1"/>
    <m/>
    <s v="Gungxulela kumbhobho wogutyulo"/>
    <m/>
    <s v="Umbane ovela kwii-mains"/>
    <m/>
    <m/>
    <m/>
    <s v="Endlini"/>
    <m/>
    <m/>
    <m/>
    <s v="Hayi"/>
    <m/>
    <s v="Hayi"/>
    <m/>
    <m/>
    <m/>
    <m/>
    <m/>
    <m/>
    <m/>
    <m/>
    <m/>
    <s v="Ewe"/>
    <s v="Ewe"/>
    <s v="Ewe"/>
    <s v="Hayi"/>
    <s v="Ewe"/>
    <s v="Hayi"/>
    <s v="Ewe"/>
    <s v="Ewe"/>
    <s v="Ewe"/>
    <m/>
    <m/>
    <m/>
    <m/>
    <m/>
    <m/>
    <m/>
    <s v="Ewe"/>
    <s v="Ewe"/>
    <s v="Hayi"/>
    <s v="Hayi"/>
    <s v="Hayi"/>
    <s v="Ewe"/>
    <s v="Hayi"/>
    <m/>
    <s v="Iithayile zeCeramic"/>
    <m/>
    <m/>
    <m/>
    <s v="Asbestos"/>
    <m/>
    <m/>
    <m/>
    <s v="uMphenduli / uMthathi-nxaxheba"/>
    <m/>
    <s v="uMphenduli / uMthathi-nxaxheba"/>
    <m/>
    <s v="uMphenduli / uMthathi-nxaxheba"/>
    <m/>
    <s v="Ewe"/>
    <m/>
    <s v="Qhubeka"/>
    <m/>
    <s v="Ewe"/>
    <m/>
    <m/>
    <m/>
    <s v="Akunjalo kwaphela"/>
    <s v="Kakhulu"/>
    <s v="Kakhulu"/>
    <s v="Unchecked"/>
    <s v="Unchecked"/>
    <s v="Unchecked"/>
    <s v="Unchecked"/>
    <s v="Unchecked"/>
    <s v="Unchecked"/>
    <s v="Checked"/>
    <s v="Checked"/>
    <s v="Checked"/>
    <s v="Checked"/>
    <s v="Checked"/>
    <s v="Checked"/>
    <m/>
    <s v="United States of America"/>
    <m/>
    <s v="Mncedisi wophando nceda ucofe apha"/>
    <s v="Unverified"/>
  </r>
  <r>
    <n v="57"/>
    <m/>
    <m/>
    <x v="2"/>
    <d v="1899-12-30T09:45:00"/>
    <s v="onelam"/>
    <s v="English"/>
    <s v="Yes"/>
    <m/>
    <s v="More than 6 months ago"/>
    <m/>
    <s v="Black"/>
    <m/>
    <m/>
    <m/>
    <s v="Yes"/>
    <m/>
    <m/>
    <m/>
    <m/>
    <m/>
    <s v="Married / civil union"/>
    <m/>
    <s v="Yes"/>
    <m/>
    <s v="Matric"/>
    <m/>
    <s v="Employed full-time"/>
    <m/>
    <s v="R2501 - R5000"/>
    <m/>
    <s v="Never"/>
    <m/>
    <m/>
    <m/>
    <s v="Yes, more than 2 years ago"/>
    <m/>
    <s v="ec Philani NU 1 Clinic"/>
    <m/>
    <s v="I don't know"/>
    <m/>
    <s v="Yes, in the last year, but more than 6 months ago"/>
    <m/>
    <s v="Yes"/>
    <m/>
    <s v="Yes"/>
    <m/>
    <s v="Unchecked"/>
    <s v="Unchecked"/>
    <s v="Unchecked"/>
    <s v="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5"/>
    <s v="Male/ Indoda"/>
    <n v="53"/>
    <s v="Male/ Indoda"/>
    <n v="24"/>
    <s v="Male/ Indoda"/>
    <n v="19"/>
    <s v="Female/ Ibhinqa"/>
    <n v="13"/>
    <s v="Female/ Ibhinqa"/>
    <n v="52"/>
    <m/>
    <m/>
    <m/>
    <m/>
    <m/>
    <m/>
    <m/>
    <m/>
    <m/>
    <m/>
    <m/>
    <m/>
    <m/>
    <m/>
    <m/>
    <m/>
    <m/>
    <m/>
    <m/>
    <m/>
    <s v="There are children between the age of 6 and 13 living in this HH"/>
    <s v="Some primary"/>
    <m/>
    <s v="Grade 7"/>
    <m/>
    <s v="Tertiary or post-secondary certification"/>
    <m/>
    <m/>
    <m/>
    <s v="Yes"/>
    <m/>
    <m/>
    <m/>
    <m/>
    <m/>
    <s v="No"/>
    <m/>
    <m/>
    <m/>
    <s v="Piped into dwelling/house"/>
    <m/>
    <m/>
    <m/>
    <m/>
    <m/>
    <n v="60"/>
    <m/>
    <s v="Flush to piped sewer system"/>
    <m/>
    <s v="Electricity from mains"/>
    <m/>
    <m/>
    <m/>
    <s v="In the house"/>
    <m/>
    <m/>
    <m/>
    <s v="Yes"/>
    <m/>
    <s v="Yes"/>
    <m/>
    <s v="Yes"/>
    <s v="Yes"/>
    <s v="No"/>
    <s v="Yes"/>
    <s v="Yes"/>
    <s v="No"/>
    <s v="Yes"/>
    <s v="Yes"/>
    <s v="Yes"/>
    <m/>
    <m/>
    <m/>
    <m/>
    <m/>
    <m/>
    <m/>
    <m/>
    <m/>
    <s v="Yes"/>
    <s v="Yes"/>
    <s v="No"/>
    <s v="No"/>
    <s v="No"/>
    <s v="Yes"/>
    <s v="No"/>
    <m/>
    <m/>
    <m/>
    <m/>
    <m/>
    <m/>
    <m/>
    <s v="Ceramic tiles"/>
    <m/>
    <m/>
    <m/>
    <s v="Other"/>
    <m/>
    <s v="Zinc"/>
    <m/>
    <s v="Respondent/Participant and Spouse/partner jointly"/>
    <m/>
    <s v="Respondent/Participant and Spouse/partner jointly"/>
    <m/>
    <s v="Respondent/Participant and Spouse/partner jointly"/>
    <m/>
    <s v="No"/>
    <m/>
    <m/>
    <m/>
    <m/>
    <m/>
    <m/>
    <m/>
    <m/>
    <m/>
    <m/>
    <m/>
    <s v="Unchecked"/>
    <s v="Unchecked"/>
    <s v="Unchecked"/>
    <s v="Unchecked"/>
    <s v="Unchecked"/>
    <s v="Unchecked"/>
    <s v="Unchecked"/>
    <s v="Unchecked"/>
    <s v="Unchecked"/>
    <s v="Unchecked"/>
    <s v="Unchecked"/>
    <s v="Unchecked"/>
    <m/>
    <m/>
    <m/>
    <m/>
    <s v="Unverified"/>
  </r>
  <r>
    <n v="58"/>
    <m/>
    <m/>
    <x v="2"/>
    <d v="1899-12-30T10:01:00"/>
    <s v="lwazi"/>
    <s v="isiXhosa"/>
    <m/>
    <s v="Hayi"/>
    <m/>
    <m/>
    <m/>
    <m/>
    <s v="Mnyama"/>
    <m/>
    <m/>
    <m/>
    <m/>
    <s v="Ewe"/>
    <m/>
    <m/>
    <m/>
    <s v="Awutshatanga"/>
    <m/>
    <m/>
    <m/>
    <s v="Ngaphantsi kwebanga leshumi"/>
    <m/>
    <s v="Awuphangeli"/>
    <m/>
    <s v="R1000 - R2500"/>
    <m/>
    <s v="Zange"/>
    <m/>
    <m/>
    <m/>
    <s v="Hayi"/>
    <m/>
    <m/>
    <m/>
    <s v="Ewe"/>
    <m/>
    <s v="Ewe, kulo nyaka uphelileyo, kodwa ngaphezu kweenyanga ezi-6 ezidlulileyo"/>
    <m/>
    <s v="Hayi"/>
    <m/>
    <s v="Ewe"/>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82"/>
    <m/>
    <m/>
    <m/>
    <m/>
    <m/>
    <m/>
    <m/>
    <m/>
    <m/>
    <m/>
    <m/>
    <m/>
    <m/>
    <m/>
    <m/>
    <m/>
    <m/>
    <m/>
    <m/>
    <m/>
    <m/>
    <m/>
    <m/>
    <m/>
    <m/>
    <m/>
    <m/>
    <m/>
    <s v="There are NO children between the age of 6 and 13 living in this HH"/>
    <m/>
    <s v="Amabanga aphezulu"/>
    <m/>
    <m/>
    <m/>
    <s v="Amabanga aphezulu"/>
    <m/>
    <m/>
    <m/>
    <m/>
    <m/>
    <m/>
    <m/>
    <m/>
    <m/>
    <s v="Hayi"/>
    <m/>
    <m/>
    <m/>
    <s v="Ifakwe ngombhobho kwindawo yokuhlala/indlu"/>
    <m/>
    <m/>
    <m/>
    <m/>
    <m/>
    <n v="1"/>
    <m/>
    <s v="Gungxulela kumbhobho wogutyulo"/>
    <m/>
    <s v="Umbane ovela kwii-mains"/>
    <m/>
    <m/>
    <m/>
    <s v="Endlini"/>
    <m/>
    <m/>
    <m/>
    <s v="Hayi"/>
    <m/>
    <s v="Ewe"/>
    <m/>
    <m/>
    <m/>
    <m/>
    <m/>
    <m/>
    <m/>
    <m/>
    <m/>
    <s v="Ewe"/>
    <s v="Ewe"/>
    <s v="Hayi"/>
    <s v="Hayi"/>
    <s v="Ewe"/>
    <s v="Hayi"/>
    <s v="Ewe"/>
    <s v="Hayi"/>
    <s v="Ewe"/>
    <m/>
    <m/>
    <m/>
    <m/>
    <m/>
    <m/>
    <m/>
    <s v="Ewe"/>
    <s v="Ewe"/>
    <s v="Hayi"/>
    <s v="Hayi"/>
    <s v="Hayi"/>
    <s v="Hayi"/>
    <s v="Hayi"/>
    <m/>
    <s v="Iithayile zeCeramic"/>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0"/>
    <m/>
    <m/>
    <x v="2"/>
    <d v="1899-12-30T10:17:00"/>
    <s v="mihlem"/>
    <s v="isiXhosa"/>
    <m/>
    <s v="Hayi"/>
    <m/>
    <m/>
    <m/>
    <m/>
    <s v="Mnyama"/>
    <m/>
    <m/>
    <m/>
    <m/>
    <s v="Ewe"/>
    <m/>
    <m/>
    <m/>
    <s v="Awutshatanga"/>
    <m/>
    <m/>
    <m/>
    <s v="Ngaphantsi kwebanga leshumi"/>
    <m/>
    <s v="Uqeshwe isigxina"/>
    <m/>
    <s v="R1000 - R2500"/>
    <m/>
    <s v="Zange"/>
    <m/>
    <m/>
    <m/>
    <s v="Hayi"/>
    <m/>
    <m/>
    <m/>
    <s v="Hayi"/>
    <m/>
    <s v="Ewe, ngaphantsi kweenyanga ezi-6 ezidlulileyo"/>
    <m/>
    <s v="Ewe"/>
    <m/>
    <s v="Hayi"/>
    <s v="Unchecked"/>
    <s v="Unchecked"/>
    <s v="Unchecked"/>
    <s v="Unchecked"/>
    <s v="Unchecked"/>
    <s v="Unchecked"/>
    <s v="Unchecked"/>
    <s v="Unchecked"/>
    <s v="Unchecked"/>
    <s v="Unchecked"/>
    <s v="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Checked"/>
    <s v="Unchecked"/>
    <s v="Unchecked"/>
    <s v="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Ewe"/>
    <n v="2"/>
    <s v="Male/ Indoda"/>
    <n v="16"/>
    <s v="Male/ Indoda"/>
    <n v="13"/>
    <m/>
    <m/>
    <m/>
    <m/>
    <m/>
    <m/>
    <m/>
    <m/>
    <m/>
    <m/>
    <m/>
    <m/>
    <m/>
    <m/>
    <m/>
    <m/>
    <m/>
    <m/>
    <m/>
    <m/>
    <m/>
    <m/>
    <m/>
    <m/>
    <m/>
    <m/>
    <s v="There are children between the age of 6 and 13 living in this HH"/>
    <m/>
    <s v="Ndigqibe amabanga aphantsi"/>
    <m/>
    <m/>
    <m/>
    <s v="Amabanga aphantsi"/>
    <m/>
    <s v="ibanga lesixhenxe"/>
    <m/>
    <s v="Ewe"/>
    <m/>
    <m/>
    <m/>
    <m/>
    <m/>
    <s v="Hayi"/>
    <m/>
    <m/>
    <m/>
    <s v="Impompo kawonke-wonke/yoluntu"/>
    <m/>
    <m/>
    <m/>
    <s v="Kwenye indawo/ngaphandle kweyadi"/>
    <m/>
    <n v="5"/>
    <m/>
    <s v="Gungxulela kwenye indawo"/>
    <m/>
    <s v="Umbane osuka komnye umthombo"/>
    <m/>
    <m/>
    <m/>
    <s v="Endlini"/>
    <m/>
    <m/>
    <m/>
    <s v="Ewe"/>
    <m/>
    <s v="Hayi"/>
    <m/>
    <m/>
    <m/>
    <m/>
    <m/>
    <m/>
    <m/>
    <m/>
    <m/>
    <s v="Ewe"/>
    <s v="Ewe"/>
    <s v="Hayi"/>
    <s v="Hayi"/>
    <s v="Hayi"/>
    <s v="Hayi"/>
    <s v="Hayi"/>
    <s v="Ewe"/>
    <s v="Hayi"/>
    <m/>
    <m/>
    <m/>
    <m/>
    <m/>
    <m/>
    <m/>
    <s v="Hayi"/>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1"/>
    <m/>
    <m/>
    <x v="2"/>
    <d v="1899-12-30T10:22:00"/>
    <s v="vuyolwethu"/>
    <s v="isiXhosa"/>
    <m/>
    <s v="Hayi"/>
    <m/>
    <m/>
    <m/>
    <m/>
    <s v="Mnyama"/>
    <m/>
    <m/>
    <m/>
    <m/>
    <s v="Ewe"/>
    <m/>
    <m/>
    <m/>
    <s v="Utshatile / umanyano lwasekuhlaleni"/>
    <m/>
    <s v="Ewe"/>
    <m/>
    <s v="Ngaphantsi kwebanga leshumi"/>
    <m/>
    <s v="Uqeshwe isigxina"/>
    <m/>
    <s v="R1000 - R2500"/>
    <m/>
    <s v="Zange"/>
    <m/>
    <m/>
    <m/>
    <s v="Hayi"/>
    <m/>
    <m/>
    <m/>
    <s v="Hayi"/>
    <m/>
    <s v="Hayi"/>
    <m/>
    <s v="Hayi"/>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6"/>
    <s v="Male/ Indoda"/>
    <n v="12"/>
    <s v="Male/ Indoda"/>
    <n v="7"/>
    <m/>
    <m/>
    <m/>
    <m/>
    <m/>
    <m/>
    <m/>
    <m/>
    <m/>
    <m/>
    <m/>
    <m/>
    <m/>
    <m/>
    <m/>
    <m/>
    <m/>
    <m/>
    <m/>
    <m/>
    <m/>
    <m/>
    <m/>
    <m/>
    <s v="There are children between the age of 6 and 13 living in this HH"/>
    <m/>
    <s v="Ndigqibe amabanga aphantsi"/>
    <m/>
    <m/>
    <m/>
    <s v="Ndigqibe amabanga aphezulu"/>
    <m/>
    <m/>
    <m/>
    <s v="Ewe"/>
    <m/>
    <m/>
    <m/>
    <m/>
    <m/>
    <s v="Hayi"/>
    <m/>
    <m/>
    <m/>
    <s v="Impompo kawonke-wonke/yoluntu"/>
    <m/>
    <m/>
    <m/>
    <s v="Kwindawo yokuhlala"/>
    <m/>
    <n v="5"/>
    <m/>
    <s v="Gungxulela kumbhobho wogutyulo"/>
    <m/>
    <s v="Umbane ovela kwii-mains"/>
    <m/>
    <m/>
    <m/>
    <s v="Endlini"/>
    <m/>
    <m/>
    <m/>
    <s v="Hayi"/>
    <m/>
    <s v="Ewe"/>
    <m/>
    <m/>
    <m/>
    <m/>
    <m/>
    <m/>
    <m/>
    <m/>
    <m/>
    <s v="Ewe"/>
    <s v="Ewe"/>
    <s v="Hayi"/>
    <s v="Hayi"/>
    <s v="Ewe"/>
    <s v="Hayi"/>
    <s v="Ewe"/>
    <s v="Ewe"/>
    <s v="Hayi"/>
    <m/>
    <m/>
    <m/>
    <m/>
    <m/>
    <m/>
    <m/>
    <s v="Ewe"/>
    <s v="Ewe"/>
    <s v="Hayi"/>
    <s v="Hayi"/>
    <s v="Hayi"/>
    <s v="Hayi"/>
    <s v="Hayi"/>
    <m/>
    <s v="Ikhaphethi"/>
    <m/>
    <m/>
    <m/>
    <s v="intsimbi / iZinc"/>
    <m/>
    <m/>
    <m/>
    <s v="Umlingane/iqabane"/>
    <m/>
    <s v="Umlingane/iqabane"/>
    <m/>
    <s v="Umlingane/iqabane"/>
    <m/>
    <s v="Hayi"/>
    <m/>
    <m/>
    <m/>
    <m/>
    <m/>
    <m/>
    <m/>
    <m/>
    <m/>
    <m/>
    <s v="Unchecked"/>
    <s v="Unchecked"/>
    <s v="Unchecked"/>
    <s v="Unchecked"/>
    <s v="Unchecked"/>
    <s v="Unchecked"/>
    <s v="Unchecked"/>
    <s v="Unchecked"/>
    <s v="Unchecked"/>
    <s v="Unchecked"/>
    <s v="Unchecked"/>
    <s v="Unchecked"/>
    <m/>
    <m/>
    <m/>
    <m/>
    <s v="Unverified"/>
  </r>
  <r>
    <n v="62"/>
    <m/>
    <m/>
    <x v="2"/>
    <d v="1899-12-30T10:36:00"/>
    <s v="thembelihle"/>
    <s v="English"/>
    <s v="No"/>
    <m/>
    <m/>
    <m/>
    <s v="Black"/>
    <m/>
    <m/>
    <m/>
    <s v="Yes"/>
    <m/>
    <m/>
    <m/>
    <m/>
    <m/>
    <s v="Single"/>
    <m/>
    <m/>
    <m/>
    <s v="Matric"/>
    <m/>
    <s v="Employed full-time"/>
    <m/>
    <s v="R2501 - R5000"/>
    <m/>
    <s v="Never"/>
    <m/>
    <m/>
    <m/>
    <s v="Never"/>
    <m/>
    <m/>
    <m/>
    <s v="No"/>
    <m/>
    <s v="Yes, more than a year ago"/>
    <m/>
    <s v="No"/>
    <m/>
    <s v="I don't know"/>
    <m/>
    <s v="Unchecked"/>
    <s v="Unchecked"/>
    <s v="Unchecked"/>
    <s v="Checked"/>
    <s v="Checked"/>
    <s v="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Checked"/>
    <s v="Unchecked"/>
    <s v="Checked"/>
    <s v="Checked"/>
    <s v="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No"/>
    <m/>
    <n v="0"/>
    <m/>
    <m/>
    <m/>
    <m/>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Yes"/>
    <m/>
    <s v="Yes"/>
    <m/>
    <s v="Yes"/>
    <s v="Yes"/>
    <s v="No"/>
    <s v="Yes"/>
    <s v="Yes"/>
    <s v="No"/>
    <s v="Yes"/>
    <s v="Yes"/>
    <s v="No"/>
    <m/>
    <m/>
    <m/>
    <m/>
    <m/>
    <m/>
    <m/>
    <m/>
    <m/>
    <s v="No"/>
    <s v="Yes"/>
    <s v="No"/>
    <s v="No"/>
    <s v="No"/>
    <s v="No"/>
    <s v="No"/>
    <m/>
    <m/>
    <m/>
    <m/>
    <m/>
    <m/>
    <m/>
    <s v="Ceramic tiles"/>
    <m/>
    <m/>
    <m/>
    <s v="Asbestos"/>
    <m/>
    <m/>
    <m/>
    <s v="Respondent/Participant"/>
    <m/>
    <s v="Respondent/Participant"/>
    <m/>
    <s v="Respondent/Participant"/>
    <m/>
    <s v="Yes"/>
    <m/>
    <s v="Proceed"/>
    <m/>
    <s v="Yes"/>
    <m/>
    <s v="A lot"/>
    <s v="Somewhat"/>
    <s v="Somewhat"/>
    <m/>
    <m/>
    <m/>
    <s v="Checked"/>
    <s v="Checked"/>
    <s v="Checked"/>
    <s v="Checked"/>
    <s v="Checked"/>
    <s v="Checked"/>
    <s v="Unchecked"/>
    <s v="Unchecked"/>
    <s v="Unchecked"/>
    <s v="Unchecked"/>
    <s v="Unchecked"/>
    <s v="Unchecked"/>
    <s v="France"/>
    <m/>
    <s v="Research Assistant please click here"/>
    <m/>
    <s v="Unverified"/>
  </r>
  <r>
    <n v="63"/>
    <m/>
    <m/>
    <x v="2"/>
    <d v="1899-12-30T10:44:00"/>
    <s v="vuyelwa"/>
    <s v="isiXhosa"/>
    <m/>
    <s v="Hayi"/>
    <m/>
    <m/>
    <m/>
    <m/>
    <s v="Mnyama"/>
    <m/>
    <m/>
    <m/>
    <m/>
    <s v="Ewe"/>
    <m/>
    <m/>
    <m/>
    <s v="Awutshatanga"/>
    <m/>
    <m/>
    <m/>
    <s v="Ibanga leshumi"/>
    <m/>
    <s v="Uqeshwa okwexeshana"/>
    <m/>
    <s v="R1000 - R2500"/>
    <m/>
    <s v="Zange"/>
    <m/>
    <m/>
    <m/>
    <s v="Ewe, ngaphantsi kweminyaka emi-2 eyadlulayo"/>
    <s v="ec Philani NU 1 Clinic"/>
    <m/>
    <m/>
    <s v="Ewe"/>
    <m/>
    <s v="Ewe, ngaphantsi kweenyanga ezi-6 ezidlulileyo"/>
    <m/>
    <s v="Ewe"/>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7"/>
    <s v="Female/ Ibhinqa"/>
    <n v="74"/>
    <s v="Female/ Ibhinqa"/>
    <n v="41"/>
    <s v="Male/ Indoda"/>
    <n v="31"/>
    <s v="Female/ Ibhinqa"/>
    <n v="7"/>
    <s v="Male/ Indoda"/>
    <n v="8"/>
    <s v="Male/ Indoda"/>
    <n v="11"/>
    <s v="Male/ Indoda"/>
    <n v="10"/>
    <m/>
    <m/>
    <m/>
    <m/>
    <m/>
    <m/>
    <m/>
    <m/>
    <m/>
    <m/>
    <m/>
    <m/>
    <m/>
    <m/>
    <m/>
    <m/>
    <s v="There are children between the age of 6 and 13 living in this HH"/>
    <m/>
    <s v="Amabanga aphezulu"/>
    <m/>
    <m/>
    <m/>
    <s v="Amabanga aphezulu"/>
    <m/>
    <m/>
    <m/>
    <s v="Ewe"/>
    <m/>
    <m/>
    <m/>
    <m/>
    <m/>
    <s v="Hayi"/>
    <m/>
    <m/>
    <m/>
    <s v="Impompo kawonke-wonke/yoluntu"/>
    <m/>
    <m/>
    <m/>
    <s v="Kwiyadi/kwibala lakho"/>
    <m/>
    <n v="1"/>
    <m/>
    <s v="Gungxulela kumbhobho wogutyulo"/>
    <m/>
    <s v="Umbane ovela kwii-mains"/>
    <m/>
    <m/>
    <m/>
    <s v="Endlini"/>
    <m/>
    <m/>
    <m/>
    <s v="Ewe"/>
    <m/>
    <s v="Ewe"/>
    <m/>
    <m/>
    <m/>
    <m/>
    <m/>
    <m/>
    <m/>
    <m/>
    <m/>
    <s v="Hayi"/>
    <s v="Ewe"/>
    <s v="Hayi"/>
    <s v="Ewe"/>
    <s v="Ewe"/>
    <s v="Hayi"/>
    <s v="Hayi"/>
    <s v="Ewe"/>
    <s v="Ewe"/>
    <m/>
    <m/>
    <m/>
    <m/>
    <m/>
    <m/>
    <m/>
    <s v="Hayi"/>
    <s v="Ewe"/>
    <s v="Hayi"/>
    <s v="Hayi"/>
    <s v="Hayi"/>
    <s v="Hayi"/>
    <s v="Hayi"/>
    <m/>
    <s v="Iithayile zeCeramic"/>
    <m/>
    <m/>
    <m/>
    <s v="Asbestos"/>
    <m/>
    <m/>
    <m/>
    <s v="uMphenduli / uMthathi-nxaxheba"/>
    <m/>
    <s v="uMphenduli / uMthathi-nxaxheba"/>
    <m/>
    <s v="uMphenduli / uMthathi-nxaxheba"/>
    <m/>
    <s v="Ewe"/>
    <m/>
    <s v="Qhubeka"/>
    <m/>
    <s v="Ewe"/>
    <m/>
    <m/>
    <m/>
    <s v="Ngandlel' ithile"/>
    <s v="Kakhulu"/>
    <s v="Kakhulu"/>
    <s v="Unchecked"/>
    <s v="Unchecked"/>
    <s v="Unchecked"/>
    <s v="Unchecked"/>
    <s v="Unchecked"/>
    <s v="Unchecked"/>
    <s v="Checked"/>
    <s v="Unchecked"/>
    <s v="Checked"/>
    <s v="Checked"/>
    <s v="Unchecked"/>
    <s v="Unchecked"/>
    <m/>
    <s v="United States of America"/>
    <m/>
    <s v="Mncedisi wophando nceda ucofe apha"/>
    <s v="Unverified"/>
  </r>
  <r>
    <n v="64"/>
    <m/>
    <m/>
    <x v="3"/>
    <d v="1899-12-30T10:50:00"/>
    <s v="siziphiwe"/>
    <s v="English"/>
    <s v="No"/>
    <m/>
    <m/>
    <m/>
    <s v="Black"/>
    <m/>
    <m/>
    <m/>
    <s v="Yes"/>
    <m/>
    <m/>
    <m/>
    <m/>
    <m/>
    <s v="Steady partner"/>
    <m/>
    <s v="Yes"/>
    <m/>
    <s v="Less than Matric"/>
    <m/>
    <s v="Unemployed"/>
    <m/>
    <s v="R2501 - R5000"/>
    <m/>
    <s v="Never"/>
    <m/>
    <m/>
    <m/>
    <s v="Yes, more than 2 years ago"/>
    <m/>
    <s v="ec Philani NU 1 Clinic"/>
    <m/>
    <s v="Yes"/>
    <m/>
    <s v="Yes, in the last year, but more than 6 months ago"/>
    <m/>
    <s v="Yes"/>
    <m/>
    <s v="Yes"/>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Male/ Indoda"/>
    <n v="35"/>
    <s v="Female/ Ibhinqa"/>
    <n v="12"/>
    <s v="Male/ Indoda"/>
    <n v="7"/>
    <s v="Female/ Ibhinqa"/>
    <n v="4"/>
    <m/>
    <m/>
    <m/>
    <m/>
    <m/>
    <m/>
    <m/>
    <m/>
    <m/>
    <m/>
    <m/>
    <m/>
    <m/>
    <m/>
    <m/>
    <m/>
    <m/>
    <m/>
    <m/>
    <m/>
    <m/>
    <m/>
    <s v="There are children between the age of 6 and 13 living in this HH"/>
    <s v="Some secondary"/>
    <m/>
    <m/>
    <m/>
    <s v="Completed secondary"/>
    <m/>
    <m/>
    <m/>
    <s v="Yes"/>
    <m/>
    <m/>
    <m/>
    <m/>
    <m/>
    <s v="No"/>
    <m/>
    <m/>
    <m/>
    <s v="Piped into dwelling/house"/>
    <m/>
    <m/>
    <m/>
    <m/>
    <m/>
    <n v="2"/>
    <m/>
    <s v="Flush to piped sewer system"/>
    <m/>
    <s v="Electricity from mains"/>
    <m/>
    <m/>
    <m/>
    <s v="In the house"/>
    <m/>
    <m/>
    <m/>
    <s v="Yes"/>
    <m/>
    <s v="Yes"/>
    <m/>
    <s v="No"/>
    <s v="Yes"/>
    <s v="No"/>
    <s v="No"/>
    <s v="Yes"/>
    <s v="No"/>
    <s v="Yes"/>
    <s v="Yes"/>
    <s v="No"/>
    <m/>
    <m/>
    <m/>
    <m/>
    <m/>
    <m/>
    <m/>
    <m/>
    <m/>
    <s v="No"/>
    <s v="Yes"/>
    <s v="No"/>
    <s v="No"/>
    <s v="No"/>
    <s v="No"/>
    <s v="No"/>
    <m/>
    <m/>
    <m/>
    <m/>
    <m/>
    <m/>
    <m/>
    <s v="Carpet"/>
    <m/>
    <m/>
    <m/>
    <s v="Other"/>
    <m/>
    <s v="Zinc"/>
    <m/>
    <s v="Respondent/Participant"/>
    <m/>
    <s v="Respondent/Participant"/>
    <m/>
    <s v="Respondent/Participant"/>
    <m/>
    <s v="Yes"/>
    <m/>
    <s v="Proceed"/>
    <m/>
    <s v="Yes"/>
    <m/>
    <s v="Not at all"/>
    <s v="Somewhat"/>
    <s v="Somewhat"/>
    <m/>
    <m/>
    <m/>
    <s v="Checked"/>
    <s v="Checked"/>
    <s v="Checked"/>
    <s v="Checked"/>
    <s v="Checked"/>
    <s v="Unchecked"/>
    <s v="Unchecked"/>
    <s v="Unchecked"/>
    <s v="Unchecked"/>
    <s v="Unchecked"/>
    <s v="Unchecked"/>
    <s v="Unchecked"/>
    <s v="United States of America"/>
    <m/>
    <s v="Research Assistant please click here"/>
    <m/>
    <s v="Unverified"/>
  </r>
  <r>
    <n v="65"/>
    <m/>
    <m/>
    <x v="3"/>
    <d v="1899-12-30T10:30:00"/>
    <s v="onelam"/>
    <s v="isiXhosa"/>
    <m/>
    <s v="Hayi"/>
    <m/>
    <m/>
    <m/>
    <m/>
    <s v="Mnyama"/>
    <m/>
    <m/>
    <m/>
    <m/>
    <s v="Ewe"/>
    <m/>
    <m/>
    <m/>
    <s v="Awutshatanga"/>
    <m/>
    <m/>
    <m/>
    <s v="Ngaphantsi kwebanga leshumi"/>
    <m/>
    <s v="Uqeshwa okwexeshana"/>
    <m/>
    <s v="R2501 - R5000"/>
    <m/>
    <s v="Zange"/>
    <m/>
    <m/>
    <m/>
    <s v="Hayi"/>
    <m/>
    <m/>
    <m/>
    <s v="Hayi"/>
    <m/>
    <s v="Ewe, kulo nyaka uphelileyo, kodwa ngaphezu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Unchecked"/>
    <s v="Unchecked"/>
    <s v="Unchecked"/>
    <s v="Checked"/>
    <s v="Unchecked"/>
    <s v="Unchecked"/>
    <s v="Unchecked"/>
    <s v="Unchecked"/>
    <s v="Unchecked"/>
    <m/>
    <m/>
    <m/>
    <s v="Hayi"/>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16"/>
    <s v="Female/ Ibhinqa"/>
    <n v="6"/>
    <s v="Female/ Ibhinqa"/>
    <n v="3"/>
    <m/>
    <m/>
    <m/>
    <m/>
    <m/>
    <m/>
    <m/>
    <m/>
    <m/>
    <m/>
    <m/>
    <m/>
    <m/>
    <m/>
    <m/>
    <m/>
    <m/>
    <m/>
    <m/>
    <m/>
    <m/>
    <m/>
    <m/>
    <m/>
    <s v="There are children between the age of 6 and 13 living in this HH"/>
    <m/>
    <s v="Amabanga aphezulu"/>
    <m/>
    <m/>
    <m/>
    <s v="Amabanga aphezulu"/>
    <m/>
    <m/>
    <m/>
    <s v="Ewe"/>
    <m/>
    <m/>
    <m/>
    <m/>
    <m/>
    <s v="Hayi"/>
    <m/>
    <m/>
    <m/>
    <s v="Ifakwe ngombhobho kwindawo yokuhlala/indlu"/>
    <m/>
    <m/>
    <m/>
    <m/>
    <m/>
    <n v="60"/>
    <m/>
    <s v="Gungxulela kumbhobho wogutyulo"/>
    <m/>
    <s v="Umbane ovela kwii-mains"/>
    <m/>
    <m/>
    <m/>
    <s v="Endlini"/>
    <m/>
    <m/>
    <m/>
    <s v="Ewe"/>
    <m/>
    <s v="Ewe"/>
    <m/>
    <m/>
    <m/>
    <m/>
    <m/>
    <m/>
    <m/>
    <m/>
    <m/>
    <s v="Hayi"/>
    <s v="Ewe"/>
    <s v="Hayi"/>
    <s v="Hayi"/>
    <s v="Ewe"/>
    <s v="Hayi"/>
    <s v="Ewe"/>
    <s v="Ewe"/>
    <s v="Ewe"/>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7"/>
    <m/>
    <m/>
    <x v="2"/>
    <d v="1899-12-30T11:11:00"/>
    <s v="yethu"/>
    <s v="isiXhosa"/>
    <m/>
    <s v="Hayi"/>
    <m/>
    <m/>
    <m/>
    <m/>
    <s v="Mnyama"/>
    <m/>
    <m/>
    <m/>
    <m/>
    <s v="Ewe"/>
    <m/>
    <m/>
    <m/>
    <s v="Umhlolo/Umhlolokazi"/>
    <m/>
    <m/>
    <m/>
    <s v="Ngaphantsi kwebanga leshumi"/>
    <m/>
    <s v="Awuphangeli"/>
    <m/>
    <s v="R1000 - R2500"/>
    <m/>
    <s v="Zange"/>
    <m/>
    <m/>
    <m/>
    <s v="Hayi"/>
    <m/>
    <m/>
    <m/>
    <s v="Ewe"/>
    <m/>
    <s v="Hayi"/>
    <m/>
    <s v="Ewe"/>
    <m/>
    <s v="Ewe"/>
    <s v="Unchecked"/>
    <s v="Unchecked"/>
    <s v="Unchecked"/>
    <s v="Unchecked"/>
    <s v="Unchecked"/>
    <s v="Unchecked"/>
    <s v="Unchecked"/>
    <s v="Unchecked"/>
    <s v="Unchecked"/>
    <s v="Unchecked"/>
    <s v="Unchecked"/>
    <s v="Checked"/>
    <s v="Unchecked"/>
    <s v="Checked"/>
    <s v="Unchecked"/>
    <s v="Unchecked"/>
    <s v="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Checked"/>
    <s v="Unchecked"/>
    <s v="Unchecked"/>
    <s v="Checked"/>
    <s v="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Female/ Ibhinqa"/>
    <n v="14"/>
    <s v="Male/ Indoda"/>
    <n v="15"/>
    <s v="Male/ Indoda"/>
    <n v="13"/>
    <s v="Female/ Ibhinqa"/>
    <n v="13"/>
    <m/>
    <m/>
    <m/>
    <m/>
    <m/>
    <m/>
    <m/>
    <m/>
    <m/>
    <m/>
    <m/>
    <m/>
    <m/>
    <m/>
    <m/>
    <m/>
    <m/>
    <m/>
    <m/>
    <m/>
    <m/>
    <m/>
    <s v="There are children between the age of 6 and 13 living in this HH"/>
    <m/>
    <s v="Ndigqibe amabanga aphantsi"/>
    <m/>
    <m/>
    <m/>
    <s v="Ndigqibe amabanga aphantsi"/>
    <m/>
    <m/>
    <m/>
    <s v="Ewe"/>
    <m/>
    <m/>
    <m/>
    <m/>
    <m/>
    <s v="Ewe"/>
    <m/>
    <n v="27"/>
    <m/>
    <s v="Ifakwe ngombhobho kwindawo yokuhlala/indlu"/>
    <m/>
    <m/>
    <m/>
    <m/>
    <m/>
    <n v="3"/>
    <m/>
    <s v="Gungxulela kumbhobho wogutyulo"/>
    <m/>
    <s v="Irhasi"/>
    <m/>
    <m/>
    <m/>
    <s v="Endlini"/>
    <m/>
    <m/>
    <m/>
    <s v="Ewe"/>
    <m/>
    <s v="Hayi"/>
    <m/>
    <m/>
    <m/>
    <m/>
    <m/>
    <m/>
    <m/>
    <m/>
    <m/>
    <s v="Ewe"/>
    <s v="Ewe"/>
    <s v="Hayi"/>
    <s v="Hayi"/>
    <s v="Ewe"/>
    <s v="Hayi"/>
    <s v="Ewe"/>
    <s v="Ewe"/>
    <s v="Hayi"/>
    <m/>
    <m/>
    <m/>
    <m/>
    <m/>
    <m/>
    <m/>
    <s v="Hayi"/>
    <s v="Ewe"/>
    <s v="Hayi"/>
    <s v="Hayi"/>
    <s v="Hayi"/>
    <s v="Hayi"/>
    <s v="Hayi"/>
    <m/>
    <s v="Iithayile zeCeramic"/>
    <m/>
    <m/>
    <m/>
    <s v="Asbestos"/>
    <m/>
    <m/>
    <m/>
    <s v="Umphenduli / uMthathi-nxaxheba kunye noMlingane / iqabane ngokudibeneyo"/>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9"/>
    <m/>
    <m/>
    <x v="5"/>
    <d v="1899-12-30T13:08:00"/>
    <s v="zimbini"/>
    <s v="English"/>
    <s v="No"/>
    <m/>
    <m/>
    <m/>
    <s v="Black"/>
    <m/>
    <m/>
    <m/>
    <s v="Yes"/>
    <m/>
    <m/>
    <m/>
    <m/>
    <m/>
    <s v="Single"/>
    <m/>
    <m/>
    <m/>
    <s v="Less than Matric"/>
    <m/>
    <s v="Employed part-time"/>
    <m/>
    <s v="R1000 - R2500"/>
    <m/>
    <s v="Never"/>
    <m/>
    <m/>
    <m/>
    <s v="Never"/>
    <m/>
    <m/>
    <m/>
    <s v="No"/>
    <m/>
    <s v="Yes, in the last year, but more than 6 months ago"/>
    <m/>
    <s v="No"/>
    <m/>
    <s v="No"/>
    <m/>
    <s v="Unchecked"/>
    <s v="Unchecked"/>
    <s v="Unchecked"/>
    <s v="Unchecked"/>
    <s v="Un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iped to yard/plot"/>
    <m/>
    <m/>
    <m/>
    <m/>
    <m/>
    <n v="1"/>
    <m/>
    <s v="Flush to piped sewer system"/>
    <m/>
    <s v="Electricity from mains"/>
    <m/>
    <m/>
    <m/>
    <s v="In the house"/>
    <m/>
    <m/>
    <m/>
    <s v="Yes"/>
    <m/>
    <s v="Yes"/>
    <m/>
    <s v="Yes"/>
    <s v="Yes"/>
    <s v="No"/>
    <s v="No"/>
    <s v="Yes"/>
    <s v="No"/>
    <s v="No"/>
    <s v="Yes"/>
    <s v="Yes"/>
    <m/>
    <m/>
    <m/>
    <m/>
    <m/>
    <m/>
    <m/>
    <m/>
    <m/>
    <s v="No"/>
    <s v="Yes"/>
    <s v="No"/>
    <s v="No"/>
    <s v="No"/>
    <s v="No"/>
    <s v="No"/>
    <m/>
    <m/>
    <m/>
    <m/>
    <m/>
    <m/>
    <m/>
    <s v="Vinyl/asphalt strips"/>
    <m/>
    <m/>
    <m/>
    <s v="Corrugated metal"/>
    <m/>
    <m/>
    <m/>
    <s v="Respondent/Participant"/>
    <m/>
    <s v="Respondent/Participant"/>
    <m/>
    <s v="Respondent/Participant"/>
    <m/>
    <s v="Yes"/>
    <m/>
    <s v="Proceed"/>
    <m/>
    <s v="Yes"/>
    <m/>
    <s v="Somewhat"/>
    <s v="A lot"/>
    <s v="A lot"/>
    <m/>
    <m/>
    <m/>
    <s v="Unchecked"/>
    <s v="Checked"/>
    <s v="Checked"/>
    <s v="Checked"/>
    <s v="Unchecked"/>
    <s v="Unchecked"/>
    <s v="Unchecked"/>
    <s v="Unchecked"/>
    <s v="Unchecked"/>
    <s v="Unchecked"/>
    <s v="Unchecked"/>
    <s v="Unchecked"/>
    <s v="Jamaica"/>
    <m/>
    <s v="Research Assistant please click here"/>
    <m/>
    <s v="Unverified"/>
  </r>
  <r>
    <n v="70"/>
    <m/>
    <m/>
    <x v="2"/>
    <d v="1899-12-30T11:17:00"/>
    <s v="siyanda"/>
    <s v="isiXhosa"/>
    <m/>
    <s v="Hayi"/>
    <m/>
    <m/>
    <m/>
    <m/>
    <s v="Mnyama"/>
    <m/>
    <m/>
    <m/>
    <m/>
    <s v="Ewe"/>
    <m/>
    <m/>
    <m/>
    <s v="Utshatile / umanyano lwasekuhlaleni"/>
    <m/>
    <s v="Ewe"/>
    <m/>
    <s v="Ngaphantsi kwebanga leshumi"/>
    <m/>
    <s v="Awuphangeli"/>
    <m/>
    <s v="Ngaphantsi kwe-R1000"/>
    <m/>
    <s v="Zange"/>
    <m/>
    <m/>
    <m/>
    <s v="Hayi"/>
    <m/>
    <m/>
    <m/>
    <s v="Hayi"/>
    <m/>
    <s v="Ewe, ngaphantsi kweenyanga ezi-6 ezidlulileyo"/>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23"/>
    <s v="Male/ Indoda"/>
    <n v="55"/>
    <m/>
    <m/>
    <m/>
    <m/>
    <m/>
    <m/>
    <m/>
    <m/>
    <m/>
    <m/>
    <m/>
    <m/>
    <m/>
    <m/>
    <m/>
    <m/>
    <m/>
    <m/>
    <m/>
    <m/>
    <m/>
    <m/>
    <m/>
    <m/>
    <m/>
    <m/>
    <s v="There are NO children between the age of 6 and 13 living in this HH"/>
    <m/>
    <s v="Amabanga aphezulu"/>
    <m/>
    <m/>
    <m/>
    <s v="Amabanga aphezulu"/>
    <m/>
    <m/>
    <m/>
    <m/>
    <m/>
    <m/>
    <m/>
    <m/>
    <m/>
    <s v="Hayi"/>
    <m/>
    <m/>
    <m/>
    <s v="Impompo kawonke-wonke/yoluntu"/>
    <m/>
    <m/>
    <m/>
    <s v="Kwindawo yokuhlala"/>
    <m/>
    <n v="5"/>
    <m/>
    <s v="Gungxulela kumbhobho wogutyulo"/>
    <m/>
    <s v="Umbane ovela kwii-mains"/>
    <m/>
    <m/>
    <m/>
    <s v="Endlini"/>
    <m/>
    <m/>
    <m/>
    <s v="Hayi"/>
    <m/>
    <s v="Ewe"/>
    <m/>
    <m/>
    <m/>
    <m/>
    <m/>
    <m/>
    <m/>
    <m/>
    <m/>
    <s v="Ewe"/>
    <s v="Ewe"/>
    <s v="Hayi"/>
    <s v="Hayi"/>
    <s v="Ewe"/>
    <s v="Hayi"/>
    <s v="Ewe"/>
    <s v="Ewe"/>
    <s v="Ewe"/>
    <m/>
    <m/>
    <m/>
    <m/>
    <m/>
    <m/>
    <m/>
    <s v="Ewe"/>
    <s v="Ewe"/>
    <s v="Hayi"/>
    <s v="Hayi"/>
    <s v="Hayi"/>
    <s v="Hayi"/>
    <s v="Hayi"/>
    <m/>
    <s v="Isamente"/>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71"/>
    <m/>
    <m/>
    <x v="4"/>
    <d v="1899-12-30T13:33:00"/>
    <s v="zimbini"/>
    <s v="isiXhosa"/>
    <m/>
    <s v="Hayi"/>
    <m/>
    <m/>
    <m/>
    <m/>
    <s v="Mnyama"/>
    <m/>
    <m/>
    <m/>
    <m/>
    <s v="Ewe"/>
    <m/>
    <m/>
    <m/>
    <s v="Awutshatanga"/>
    <m/>
    <m/>
    <m/>
    <s v="Ngaphantsi kwebanga leshumi"/>
    <m/>
    <s v="Awuphangeli"/>
    <m/>
    <s v="Ngaphantsi kwe-R1000"/>
    <m/>
    <s v="Zange"/>
    <m/>
    <m/>
    <m/>
    <s v="Hayi"/>
    <m/>
    <m/>
    <m/>
    <s v="Ewe"/>
    <m/>
    <s v="Ewe, ngaphantsi kweenyanga ezi-6 ezidlulileyo"/>
    <m/>
    <s v="Ewe"/>
    <m/>
    <s v="Ewe"/>
    <s v="Unchecked"/>
    <s v="Unchecked"/>
    <s v="Unchecked"/>
    <s v="Unchecked"/>
    <s v="Unchecked"/>
    <s v="Unchecked"/>
    <s v="Unchecked"/>
    <s v="Unchecked"/>
    <s v="Unchecked"/>
    <s v="Unchecked"/>
    <s v="Unchecked"/>
    <s v="Unchecked"/>
    <s v="Checked"/>
    <s v="Checked"/>
    <s v="Unchecked"/>
    <s v="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Checked"/>
    <s v="Checked"/>
    <s v="Checked"/>
    <s v="Unchecked"/>
    <s v="Un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7"/>
    <s v="Female/ Ibhinqa"/>
    <n v="3"/>
    <m/>
    <m/>
    <m/>
    <m/>
    <m/>
    <m/>
    <m/>
    <m/>
    <m/>
    <m/>
    <m/>
    <m/>
    <m/>
    <m/>
    <m/>
    <m/>
    <m/>
    <m/>
    <m/>
    <m/>
    <m/>
    <m/>
    <m/>
    <m/>
    <m/>
    <m/>
    <s v="There are children between the age of 6 and 13 living in this HH"/>
    <m/>
    <s v="Ndigqibe amabanga aphantsi"/>
    <m/>
    <m/>
    <m/>
    <s v="Ndigqibe amabanga aphantsi"/>
    <m/>
    <m/>
    <m/>
    <s v="Ewe"/>
    <m/>
    <m/>
    <m/>
    <m/>
    <m/>
    <s v="Hayi"/>
    <m/>
    <m/>
    <m/>
    <s v="Umbhobho ukuya eyadini/iploti"/>
    <m/>
    <m/>
    <m/>
    <m/>
    <m/>
    <n v="2"/>
    <m/>
    <s v="Gungxulela kumbhobho wogutyulo"/>
    <m/>
    <s v="Umbane ovela kwii-mains"/>
    <m/>
    <m/>
    <m/>
    <s v="Endlini"/>
    <m/>
    <m/>
    <m/>
    <s v="Hayi"/>
    <m/>
    <s v="Hayi"/>
    <m/>
    <m/>
    <m/>
    <m/>
    <m/>
    <m/>
    <m/>
    <m/>
    <m/>
    <s v="Ewe"/>
    <s v="Ewe"/>
    <s v="Ewe"/>
    <s v="Hayi"/>
    <s v="Ewe"/>
    <s v="Hayi"/>
    <s v="Hayi"/>
    <s v="Ewe"/>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72"/>
    <m/>
    <m/>
    <x v="2"/>
    <d v="1899-12-30T11:23:00"/>
    <s v="mihlem"/>
    <s v="isiXhosa"/>
    <m/>
    <s v="Hayi"/>
    <m/>
    <m/>
    <m/>
    <m/>
    <s v="Mnyama"/>
    <m/>
    <m/>
    <m/>
    <m/>
    <s v="Ewe"/>
    <m/>
    <m/>
    <m/>
    <s v="Awutshatanga"/>
    <m/>
    <m/>
    <m/>
    <s v="Ngaphantsi kwebanga leshumi"/>
    <m/>
    <s v="Awuphangeli"/>
    <m/>
    <s v="Ngaphantsi kwe-R1000"/>
    <m/>
    <s v="Zange"/>
    <m/>
    <m/>
    <m/>
    <s v="Ewe, ngaphezu kweminyaka emi-2 eyadlulayo"/>
    <s v="ec Philani NU 1 Clinic"/>
    <m/>
    <m/>
    <s v="Ewe"/>
    <m/>
    <s v="Ewe, ngaphantsi kweenyanga ezi-6 ezidlulileyo"/>
    <m/>
    <s v="Hayi"/>
    <m/>
    <s v="Andiyaz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Unchecked"/>
    <s v="Checked"/>
    <s v="Checked"/>
    <s v="Unchecked"/>
    <s v="Unchecked"/>
    <s v="Unchecked"/>
    <s v="Unchecked"/>
    <s v="Unchecked"/>
    <s v="Unchecked"/>
    <s v="Unchecked"/>
    <m/>
    <m/>
    <m/>
    <s v="Andiyazi"/>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16"/>
    <m/>
    <m/>
    <m/>
    <m/>
    <m/>
    <m/>
    <m/>
    <m/>
    <m/>
    <m/>
    <m/>
    <m/>
    <m/>
    <m/>
    <m/>
    <m/>
    <m/>
    <m/>
    <m/>
    <m/>
    <m/>
    <m/>
    <m/>
    <m/>
    <m/>
    <m/>
    <m/>
    <m/>
    <s v="There are children between the age of 6 and 13 living in this HH"/>
    <m/>
    <s v="Andifundanga/ Andiwafundanga amabanga aphantsi"/>
    <m/>
    <m/>
    <m/>
    <s v="Abafundanga/ Abawafundanga amabanga aphantsi"/>
    <m/>
    <m/>
    <m/>
    <s v="Ewe"/>
    <m/>
    <m/>
    <m/>
    <m/>
    <m/>
    <s v="Hayi"/>
    <m/>
    <m/>
    <m/>
    <s v="Impompo kawonke-wonke/yoluntu"/>
    <m/>
    <m/>
    <m/>
    <s v="Kwenye indawo/ngaphandle kweyadi"/>
    <m/>
    <n v="5"/>
    <m/>
    <s v="Gungxulela kwenye indawo"/>
    <m/>
    <s v="Umbane osuka komnye umthombo"/>
    <m/>
    <m/>
    <m/>
    <s v="Endlini"/>
    <m/>
    <m/>
    <m/>
    <s v="Ewe"/>
    <m/>
    <s v="Ewe"/>
    <m/>
    <m/>
    <m/>
    <m/>
    <m/>
    <m/>
    <m/>
    <m/>
    <m/>
    <s v="Ewe"/>
    <s v="Hayi"/>
    <s v="Hayi"/>
    <s v="Hayi"/>
    <s v="Hayi"/>
    <s v="Hayi"/>
    <s v="Hayi"/>
    <s v="Ewe"/>
    <s v="Hayi"/>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73"/>
    <m/>
    <m/>
    <x v="3"/>
    <d v="1899-12-30T13:38:00"/>
    <s v="busisiwe"/>
    <s v="English"/>
    <s v="No"/>
    <m/>
    <m/>
    <m/>
    <s v="Black"/>
    <m/>
    <m/>
    <m/>
    <s v="Yes"/>
    <m/>
    <m/>
    <m/>
    <m/>
    <m/>
    <s v="Single"/>
    <m/>
    <m/>
    <m/>
    <s v="Matric"/>
    <m/>
    <s v="Unemployed"/>
    <m/>
    <s v="Under R1000"/>
    <m/>
    <s v="Never"/>
    <m/>
    <m/>
    <m/>
    <s v="Never"/>
    <m/>
    <m/>
    <m/>
    <s v="No"/>
    <m/>
    <s v="Yes, in the last year, but more than 6 months ago"/>
    <m/>
    <s v="No"/>
    <m/>
    <s v="No"/>
    <m/>
    <s v="Unchecked"/>
    <s v="Unchecked"/>
    <s v="Unchecked"/>
    <s v="Unchecked"/>
    <s v="Un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13"/>
    <s v="Female/ Ibhinqa"/>
    <n v="9"/>
    <m/>
    <m/>
    <m/>
    <m/>
    <m/>
    <m/>
    <m/>
    <m/>
    <m/>
    <m/>
    <m/>
    <m/>
    <m/>
    <m/>
    <m/>
    <m/>
    <m/>
    <m/>
    <m/>
    <m/>
    <m/>
    <m/>
    <m/>
    <m/>
    <m/>
    <m/>
    <s v="There are children between the age of 6 and 13 living in this HH"/>
    <s v="Completed secondary"/>
    <m/>
    <m/>
    <m/>
    <s v="Completed secondary"/>
    <m/>
    <m/>
    <m/>
    <s v="Yes"/>
    <m/>
    <m/>
    <m/>
    <m/>
    <m/>
    <s v="No"/>
    <m/>
    <m/>
    <m/>
    <s v="Piped into dwelling/house"/>
    <m/>
    <m/>
    <m/>
    <m/>
    <m/>
    <n v="2"/>
    <m/>
    <s v="Flush to piped sewer system"/>
    <m/>
    <s v="Electricity from mains"/>
    <m/>
    <m/>
    <m/>
    <s v="In the house"/>
    <m/>
    <m/>
    <m/>
    <s v="Yes"/>
    <m/>
    <s v="Yes"/>
    <m/>
    <s v="No"/>
    <s v="Yes"/>
    <s v="No"/>
    <s v="No"/>
    <s v="No"/>
    <s v="No"/>
    <s v="No"/>
    <s v="Yes"/>
    <s v="No"/>
    <m/>
    <m/>
    <m/>
    <m/>
    <m/>
    <m/>
    <m/>
    <m/>
    <m/>
    <s v="No"/>
    <s v="Yes"/>
    <s v="No"/>
    <s v="No"/>
    <s v="No"/>
    <s v="No"/>
    <s v="No"/>
    <m/>
    <m/>
    <m/>
    <m/>
    <m/>
    <m/>
    <m/>
    <s v="Carpet"/>
    <m/>
    <m/>
    <m/>
    <s v="Corrugated metal"/>
    <m/>
    <m/>
    <m/>
    <s v="Respondent/Participant"/>
    <m/>
    <s v="Respondent/Participant"/>
    <m/>
    <s v="Respondent/Participant"/>
    <m/>
    <s v="Yes"/>
    <m/>
    <s v="Proceed"/>
    <m/>
    <s v="Yes"/>
    <m/>
    <s v="Not at all"/>
    <s v="A lot"/>
    <s v="A lot"/>
    <m/>
    <m/>
    <m/>
    <s v="Checked"/>
    <s v="Checked"/>
    <s v="Checked"/>
    <s v="Checked"/>
    <s v="Unchecked"/>
    <s v="Unchecked"/>
    <s v="Unchecked"/>
    <s v="Unchecked"/>
    <s v="Unchecked"/>
    <s v="Unchecked"/>
    <s v="Unchecked"/>
    <s v="Unchecked"/>
    <s v="United States of America"/>
    <m/>
    <s v="Research Assistant please click here"/>
    <m/>
    <s v="Unverified"/>
  </r>
  <r>
    <n v="74"/>
    <m/>
    <m/>
    <x v="2"/>
    <d v="1899-12-30T11:30:00"/>
    <s v="zukisani"/>
    <s v="isiXhosa"/>
    <m/>
    <s v="Hayi"/>
    <m/>
    <m/>
    <m/>
    <m/>
    <s v="Mnyama"/>
    <m/>
    <m/>
    <m/>
    <m/>
    <s v="Ewe"/>
    <m/>
    <m/>
    <m/>
    <s v="Utshatile / umanyano lwasekuhlaleni"/>
    <m/>
    <s v="Hayi"/>
    <m/>
    <s v="Ibanga leshumi"/>
    <m/>
    <s v="Awuphangeli"/>
    <m/>
    <s v="R1000 - R2500"/>
    <m/>
    <s v="Zange"/>
    <m/>
    <m/>
    <m/>
    <s v="Hayi"/>
    <m/>
    <m/>
    <m/>
    <s v="Hayi"/>
    <m/>
    <s v="Hayi"/>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75"/>
    <m/>
    <m/>
    <m/>
    <m/>
    <m/>
    <m/>
    <m/>
    <m/>
    <m/>
    <m/>
    <m/>
    <m/>
    <m/>
    <m/>
    <m/>
    <m/>
    <m/>
    <m/>
    <m/>
    <m/>
    <m/>
    <m/>
    <m/>
    <m/>
    <m/>
    <m/>
    <m/>
    <m/>
    <s v="There are NO children between the age of 6 and 13 living in this HH"/>
    <m/>
    <s v="Ndigqibe amabanga aphezulu"/>
    <m/>
    <m/>
    <m/>
    <s v="Amabanga aphezulu"/>
    <m/>
    <m/>
    <m/>
    <m/>
    <m/>
    <m/>
    <m/>
    <m/>
    <m/>
    <s v="Hayi"/>
    <m/>
    <m/>
    <m/>
    <s v="Umbhobho ukuya eyadini/iploti"/>
    <m/>
    <m/>
    <m/>
    <m/>
    <m/>
    <n v="120"/>
    <m/>
    <s v="Gungxulela kumbhobho wogutyulo"/>
    <m/>
    <s v="Umbane ovela kwii-mains"/>
    <m/>
    <m/>
    <m/>
    <s v="Endlini"/>
    <m/>
    <m/>
    <m/>
    <s v="Hayi"/>
    <m/>
    <s v="Ewe"/>
    <m/>
    <m/>
    <m/>
    <m/>
    <m/>
    <m/>
    <m/>
    <m/>
    <m/>
    <s v="Ewe"/>
    <s v="Ewe"/>
    <s v="Hayi"/>
    <s v="Hayi"/>
    <s v="Hayi"/>
    <s v="Hayi"/>
    <s v="Ewe"/>
    <s v="Ewe"/>
    <s v="Hayi"/>
    <m/>
    <m/>
    <m/>
    <m/>
    <m/>
    <m/>
    <m/>
    <s v="Hayi"/>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75"/>
    <m/>
    <m/>
    <x v="2"/>
    <d v="1899-12-30T13:41:00"/>
    <s v="likhona"/>
    <s v="English"/>
    <s v="No"/>
    <m/>
    <m/>
    <m/>
    <s v="Black"/>
    <m/>
    <m/>
    <m/>
    <s v="Yes"/>
    <m/>
    <m/>
    <m/>
    <m/>
    <m/>
    <s v="Single"/>
    <m/>
    <m/>
    <m/>
    <s v="Less than Matric"/>
    <m/>
    <s v="Unemployed"/>
    <m/>
    <s v="Under R1000"/>
    <m/>
    <s v="Never"/>
    <m/>
    <m/>
    <m/>
    <s v="Never"/>
    <m/>
    <m/>
    <m/>
    <s v="No"/>
    <m/>
    <s v="Never"/>
    <m/>
    <s v="No"/>
    <m/>
    <s v="I don't know"/>
    <m/>
    <s v="Checked"/>
    <s v="Unchecked"/>
    <s v="Unchecked"/>
    <s v="Unchecked"/>
    <s v="Unchecked"/>
    <s v="Un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Checked"/>
    <s v="Checked"/>
    <s v="Unchecked"/>
    <s v="Unchecked"/>
    <s v="Unchecked"/>
    <s v="Unchecked"/>
    <s v="Unchecked"/>
    <s v="Checked"/>
    <s v="Unchecked"/>
    <s v="Unchecked"/>
    <s v="Unchecked"/>
    <s v="Unchecked"/>
    <s v="Unchecked"/>
    <s v="Unchecked"/>
    <s v="Unchecked"/>
    <s v="Unchecked"/>
    <s v="Unchecked"/>
    <s v="Unchecked"/>
    <s v="Unchecked"/>
    <s v="Unchecked"/>
    <m/>
    <m/>
    <s v="No"/>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primary"/>
    <m/>
    <m/>
    <m/>
    <s v="No education/did not attend primary school"/>
    <m/>
    <m/>
    <m/>
    <m/>
    <m/>
    <m/>
    <m/>
    <m/>
    <m/>
    <s v="No"/>
    <m/>
    <m/>
    <m/>
    <s v="Piped to yard/plot"/>
    <m/>
    <m/>
    <m/>
    <m/>
    <m/>
    <n v="5"/>
    <m/>
    <s v="Flush to piped sewer system"/>
    <m/>
    <s v="Electricity from mains"/>
    <m/>
    <m/>
    <m/>
    <s v="In the house"/>
    <m/>
    <m/>
    <m/>
    <s v="No"/>
    <m/>
    <s v="Yes"/>
    <m/>
    <s v="No"/>
    <s v="No"/>
    <s v="No"/>
    <s v="No"/>
    <s v="No"/>
    <s v="No"/>
    <s v="No"/>
    <s v="Yes"/>
    <s v="No"/>
    <m/>
    <m/>
    <m/>
    <m/>
    <m/>
    <m/>
    <m/>
    <m/>
    <m/>
    <s v="No"/>
    <s v="Yes"/>
    <s v="No"/>
    <s v="No"/>
    <s v="No"/>
    <s v="No"/>
    <s v="No"/>
    <m/>
    <m/>
    <m/>
    <m/>
    <m/>
    <m/>
    <m/>
    <s v="Cemen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7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7"/>
    <m/>
    <m/>
    <x v="3"/>
    <d v="1899-12-30T10:47:00"/>
    <s v="thembelihle"/>
    <s v="English"/>
    <s v="No"/>
    <m/>
    <m/>
    <m/>
    <s v="Black"/>
    <m/>
    <m/>
    <m/>
    <s v="Yes"/>
    <m/>
    <m/>
    <m/>
    <m/>
    <m/>
    <s v="Single"/>
    <m/>
    <m/>
    <m/>
    <s v="Tertiary"/>
    <m/>
    <s v="Unemployed"/>
    <m/>
    <s v="Under R1000"/>
    <m/>
    <s v="Never"/>
    <m/>
    <m/>
    <m/>
    <s v="Never"/>
    <m/>
    <m/>
    <m/>
    <s v="No"/>
    <m/>
    <s v="Yes, less than 6 months ago"/>
    <m/>
    <s v="Yes"/>
    <m/>
    <s v="No"/>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4"/>
    <s v="Male/ Indoda"/>
    <n v="31"/>
    <m/>
    <m/>
    <m/>
    <m/>
    <m/>
    <m/>
    <m/>
    <m/>
    <m/>
    <m/>
    <m/>
    <m/>
    <m/>
    <m/>
    <m/>
    <m/>
    <m/>
    <m/>
    <m/>
    <m/>
    <m/>
    <m/>
    <m/>
    <m/>
    <m/>
    <m/>
    <s v="There are NO children between the age of 6 and 13 living in this HH"/>
    <s v="Tertiary or post-secondary certification"/>
    <m/>
    <m/>
    <m/>
    <s v="Tertiary or post-secondary certification"/>
    <m/>
    <m/>
    <m/>
    <m/>
    <m/>
    <m/>
    <m/>
    <m/>
    <m/>
    <s v="No"/>
    <m/>
    <m/>
    <m/>
    <s v="Piped to yard/plot"/>
    <m/>
    <m/>
    <m/>
    <m/>
    <m/>
    <n v="5"/>
    <m/>
    <s v="Flush to piped sewer system"/>
    <m/>
    <s v="Electricity from mains"/>
    <m/>
    <m/>
    <m/>
    <s v="In the house"/>
    <m/>
    <m/>
    <m/>
    <s v="Yes"/>
    <m/>
    <s v="Yes"/>
    <m/>
    <s v="No"/>
    <s v="Yes"/>
    <s v="No"/>
    <s v="No"/>
    <s v="Yes"/>
    <s v="No"/>
    <s v="No"/>
    <s v="Yes"/>
    <s v="No"/>
    <m/>
    <m/>
    <m/>
    <m/>
    <m/>
    <m/>
    <m/>
    <m/>
    <m/>
    <s v="No"/>
    <s v="Yes"/>
    <s v="No"/>
    <s v="No"/>
    <s v="No"/>
    <s v="No"/>
    <s v="No"/>
    <m/>
    <m/>
    <m/>
    <m/>
    <m/>
    <m/>
    <m/>
    <s v="Cement"/>
    <m/>
    <m/>
    <m/>
    <s v="Asbestos"/>
    <m/>
    <m/>
    <m/>
    <s v="Spouse/partner"/>
    <m/>
    <s v="Spouse/partner"/>
    <m/>
    <s v="Spouse/partner"/>
    <m/>
    <s v="Yes"/>
    <m/>
    <s v="Proceed"/>
    <m/>
    <s v="Yes"/>
    <m/>
    <s v="Not at all"/>
    <s v="A lot"/>
    <s v="A lot"/>
    <m/>
    <m/>
    <m/>
    <s v="Checked"/>
    <s v="Checked"/>
    <s v="Checked"/>
    <s v="Checked"/>
    <s v="Checked"/>
    <s v="Unchecked"/>
    <s v="Unchecked"/>
    <s v="Unchecked"/>
    <s v="Unchecked"/>
    <s v="Unchecked"/>
    <s v="Unchecked"/>
    <s v="Unchecked"/>
    <s v="United States of America"/>
    <m/>
    <s v="Research Assistant please click here"/>
    <m/>
    <s v="Unverified"/>
  </r>
  <r>
    <n v="7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9"/>
    <m/>
    <m/>
    <x v="2"/>
    <d v="1899-12-30T13:20:00"/>
    <s v="lwazi"/>
    <s v="English"/>
    <s v="No"/>
    <m/>
    <m/>
    <m/>
    <s v="Black"/>
    <m/>
    <m/>
    <m/>
    <s v="Yes"/>
    <m/>
    <m/>
    <m/>
    <m/>
    <m/>
    <s v="Steady partner"/>
    <m/>
    <s v="Yes"/>
    <m/>
    <s v="Matric"/>
    <m/>
    <s v="Unemployed"/>
    <m/>
    <s v="R2501 - R5000"/>
    <m/>
    <s v="Never"/>
    <m/>
    <m/>
    <m/>
    <s v="Never"/>
    <m/>
    <m/>
    <m/>
    <s v="Yes"/>
    <m/>
    <s v="Yes, less than 6 months ago"/>
    <m/>
    <s v="Yes"/>
    <m/>
    <s v="Yes"/>
    <m/>
    <s v="Unchecked"/>
    <s v="Checked"/>
    <s v="Unchecked"/>
    <s v="Unchecked"/>
    <s v="Checked"/>
    <s v="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Unchecked"/>
    <s v="Checked"/>
    <s v="Checked"/>
    <s v="Unchecked"/>
    <s v="Unchecked"/>
    <s v="Checked"/>
    <s v="Unchecked"/>
    <s v="Unchecked"/>
    <s v="Unchecked"/>
    <s v="Unchecked"/>
    <s v="Unchecked"/>
    <s v="Unchecked"/>
    <s v="Unchecked"/>
    <s v="Unchecked"/>
    <s v="Unchecked"/>
    <s v="Unchecked"/>
    <s v="Unchecked"/>
    <s v="Unchecked"/>
    <s v="Unchecked"/>
    <s v="Unchecked"/>
    <m/>
    <m/>
    <s v="Yes"/>
    <m/>
    <s v="Yes"/>
    <m/>
    <s v="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No"/>
    <m/>
    <s v="No"/>
    <m/>
    <n v="1"/>
    <s v="Female/ Ibhinqa"/>
    <n v="29"/>
    <m/>
    <m/>
    <m/>
    <m/>
    <m/>
    <m/>
    <m/>
    <m/>
    <m/>
    <m/>
    <m/>
    <m/>
    <m/>
    <m/>
    <m/>
    <m/>
    <m/>
    <m/>
    <m/>
    <m/>
    <m/>
    <m/>
    <m/>
    <m/>
    <m/>
    <m/>
    <m/>
    <m/>
    <s v="There are NO children between the age of 6 and 13 living in this HH"/>
    <s v="Completed secondary"/>
    <m/>
    <m/>
    <m/>
    <s v="Tertiary or post-secondary certification"/>
    <m/>
    <m/>
    <m/>
    <m/>
    <m/>
    <m/>
    <m/>
    <m/>
    <m/>
    <s v="No"/>
    <m/>
    <m/>
    <m/>
    <s v="Piped into dwelling/house"/>
    <m/>
    <m/>
    <m/>
    <m/>
    <m/>
    <n v="1"/>
    <m/>
    <s v="Flush to piped sewer system"/>
    <m/>
    <s v="Electricity from mains"/>
    <m/>
    <m/>
    <m/>
    <s v="In the house"/>
    <m/>
    <m/>
    <m/>
    <s v="No"/>
    <m/>
    <s v="Yes"/>
    <m/>
    <s v="Yes"/>
    <s v="Yes"/>
    <s v="No"/>
    <s v="Yes"/>
    <s v="Yes"/>
    <s v="No"/>
    <s v="Yes"/>
    <s v="Yes"/>
    <s v="Yes"/>
    <m/>
    <m/>
    <m/>
    <m/>
    <m/>
    <m/>
    <m/>
    <m/>
    <m/>
    <s v="Yes"/>
    <s v="Yes"/>
    <s v="No"/>
    <s v="No"/>
    <s v="No"/>
    <s v="Yes"/>
    <s v="No"/>
    <m/>
    <m/>
    <m/>
    <m/>
    <m/>
    <m/>
    <m/>
    <s v="Ceramic tiles"/>
    <m/>
    <m/>
    <m/>
    <s v="Tiles"/>
    <m/>
    <m/>
    <m/>
    <s v="Respondent/Participant and Spouse/partner jointly"/>
    <m/>
    <s v="Spouse/partner"/>
    <m/>
    <s v="Respondent/Participant and Spouse/partner jointly"/>
    <m/>
    <s v="Yes"/>
    <m/>
    <s v="Proceed"/>
    <m/>
    <s v="Yes"/>
    <m/>
    <s v="A lot"/>
    <s v="Not at all"/>
    <s v="A lot"/>
    <m/>
    <m/>
    <m/>
    <s v="Checked"/>
    <s v="Checked"/>
    <s v="Unchecked"/>
    <s v="Checked"/>
    <s v="Checked"/>
    <s v="Unchecked"/>
    <s v="Unchecked"/>
    <s v="Unchecked"/>
    <s v="Unchecked"/>
    <s v="Unchecked"/>
    <s v="Unchecked"/>
    <s v="Unchecked"/>
    <s v="United States of America"/>
    <m/>
    <s v="Research Assistant please click here"/>
    <m/>
    <s v="Unverified"/>
  </r>
  <r>
    <n v="80"/>
    <m/>
    <m/>
    <x v="2"/>
    <d v="1899-12-30T11:59:00"/>
    <s v="likhona"/>
    <s v="English"/>
    <s v="No"/>
    <m/>
    <m/>
    <m/>
    <s v="Black"/>
    <m/>
    <m/>
    <m/>
    <s v="Yes"/>
    <m/>
    <m/>
    <m/>
    <m/>
    <m/>
    <s v="Single"/>
    <m/>
    <m/>
    <m/>
    <s v="Less than Matric"/>
    <m/>
    <s v="Employed full-time"/>
    <m/>
    <s v="R5001 - R7500"/>
    <m/>
    <s v="Never"/>
    <m/>
    <m/>
    <m/>
    <s v="Yes, more than 2 years ago"/>
    <m/>
    <s v="ec Philani NU 1 Clinic"/>
    <m/>
    <s v="No"/>
    <m/>
    <s v="Never"/>
    <m/>
    <s v="No"/>
    <m/>
    <s v="No"/>
    <m/>
    <s v="Unchecked"/>
    <s v="Unchecked"/>
    <s v="Unchecked"/>
    <s v="Unchecked"/>
    <s v="Checked"/>
    <s v="Unchecked"/>
    <s v="Unchecked"/>
    <s v="Unchecked"/>
    <s v="Checked"/>
    <s v="Unchecked"/>
    <s v="Unchecked"/>
    <s v="Unchecked"/>
    <s v="Unchecked"/>
    <s v="Unchecked"/>
    <s v="Unchecked"/>
    <s v="Unchecked"/>
    <s v="Unchecked"/>
    <s v="Unchecked"/>
    <s v="Cold"/>
    <m/>
    <s v="Unchecked"/>
    <s v="Checked"/>
    <s v="Unchecked"/>
    <s v="Checked"/>
    <s v="Unchecked"/>
    <s v="Unchecked"/>
    <s v="Unchecked"/>
    <s v="Unchecked"/>
    <s v="Unchecked"/>
    <s v="Unchecked"/>
    <s v="Unchecked"/>
    <s v="Unchecked"/>
    <s v="Unchecked"/>
    <s v="Unchecked"/>
    <m/>
    <m/>
    <s v="Unchecked"/>
    <s v="Unchecked"/>
    <s v="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3"/>
    <m/>
    <m/>
    <m/>
    <m/>
    <m/>
    <m/>
    <m/>
    <m/>
    <m/>
    <m/>
    <m/>
    <m/>
    <m/>
    <m/>
    <m/>
    <m/>
    <m/>
    <m/>
    <m/>
    <m/>
    <m/>
    <m/>
    <m/>
    <m/>
    <m/>
    <m/>
    <m/>
    <m/>
    <s v="There are NO children between the age of 6 and 13 living in this HH"/>
    <s v="Some secondary"/>
    <m/>
    <m/>
    <m/>
    <s v="Some secondary"/>
    <m/>
    <m/>
    <m/>
    <m/>
    <m/>
    <m/>
    <m/>
    <m/>
    <m/>
    <s v="No"/>
    <m/>
    <m/>
    <m/>
    <s v="Piped into dwelling/house"/>
    <m/>
    <m/>
    <m/>
    <m/>
    <m/>
    <n v="2"/>
    <m/>
    <s v="Flush to piped sewer system"/>
    <m/>
    <s v="Electricity from mains"/>
    <m/>
    <m/>
    <m/>
    <s v="In the house"/>
    <m/>
    <m/>
    <m/>
    <s v="No"/>
    <m/>
    <s v="Yes"/>
    <m/>
    <s v="No"/>
    <s v="Yes"/>
    <s v="No"/>
    <s v="No"/>
    <s v="Yes"/>
    <s v="No"/>
    <s v="No"/>
    <s v="Yes"/>
    <s v="No"/>
    <m/>
    <m/>
    <m/>
    <m/>
    <m/>
    <m/>
    <m/>
    <m/>
    <m/>
    <s v="No"/>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81"/>
    <m/>
    <m/>
    <x v="3"/>
    <d v="1899-12-30T11:37:00"/>
    <s v="sinazo"/>
    <s v="English"/>
    <s v="No"/>
    <m/>
    <m/>
    <m/>
    <s v="Black"/>
    <m/>
    <m/>
    <m/>
    <s v="Yes"/>
    <m/>
    <m/>
    <m/>
    <m/>
    <m/>
    <s v="Single"/>
    <m/>
    <m/>
    <m/>
    <s v="Matric"/>
    <m/>
    <s v="Employed full-time"/>
    <m/>
    <s v="R5001 - R7500"/>
    <m/>
    <s v="Never"/>
    <m/>
    <m/>
    <m/>
    <s v="Yes, less than 2 years ago"/>
    <m/>
    <s v="ec Philani NU 1 Clinic"/>
    <m/>
    <s v="No"/>
    <m/>
    <s v="Yes, in the last year, but more than 6 months ago"/>
    <m/>
    <s v="No"/>
    <m/>
    <s v="I don't know"/>
    <m/>
    <s v="Unchecked"/>
    <s v="Unchecked"/>
    <s v="Unchecked"/>
    <s v="Unchecked"/>
    <s v="Checked"/>
    <s v="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4"/>
    <m/>
    <m/>
    <m/>
    <m/>
    <m/>
    <m/>
    <m/>
    <m/>
    <m/>
    <m/>
    <m/>
    <m/>
    <m/>
    <m/>
    <m/>
    <m/>
    <m/>
    <m/>
    <m/>
    <m/>
    <m/>
    <m/>
    <m/>
    <m/>
    <m/>
    <m/>
    <m/>
    <m/>
    <s v="There are NO children between the age of 6 and 13 living in this HH"/>
    <s v="Completed secondary"/>
    <m/>
    <m/>
    <m/>
    <s v="Some secondary"/>
    <m/>
    <m/>
    <m/>
    <m/>
    <m/>
    <m/>
    <m/>
    <m/>
    <m/>
    <s v="No"/>
    <m/>
    <m/>
    <m/>
    <s v="Public/communal tap"/>
    <m/>
    <m/>
    <m/>
    <s v="Elsewhere/outside yard"/>
    <m/>
    <n v="2"/>
    <m/>
    <s v="Flush to piped sewer system"/>
    <m/>
    <s v="Electricity from mains"/>
    <m/>
    <m/>
    <m/>
    <s v="In the house"/>
    <m/>
    <m/>
    <m/>
    <s v="No"/>
    <m/>
    <s v="Yes"/>
    <m/>
    <s v="Yes"/>
    <s v="Yes"/>
    <s v="No"/>
    <s v="No"/>
    <s v="Yes"/>
    <s v="No"/>
    <s v="Yes"/>
    <s v="Yes"/>
    <s v="No"/>
    <m/>
    <m/>
    <m/>
    <m/>
    <m/>
    <m/>
    <m/>
    <m/>
    <m/>
    <s v="Yes"/>
    <s v="Yes"/>
    <s v="No"/>
    <s v="No"/>
    <s v="No"/>
    <s v="No"/>
    <s v="No"/>
    <m/>
    <m/>
    <m/>
    <m/>
    <m/>
    <m/>
    <m/>
    <s v="Vinyl/asphalt strips"/>
    <m/>
    <m/>
    <m/>
    <s v="Corrugated metal"/>
    <m/>
    <m/>
    <m/>
    <s v="Respondent/Participant"/>
    <m/>
    <s v="Respondent/Participant"/>
    <m/>
    <s v="Respondent/Participant"/>
    <m/>
    <s v="Yes"/>
    <m/>
    <s v="Proceed"/>
    <m/>
    <s v="Yes"/>
    <m/>
    <s v="A lot"/>
    <s v="Not at all"/>
    <s v="Not at all"/>
    <m/>
    <m/>
    <m/>
    <s v="Checked"/>
    <s v="Checked"/>
    <s v="Checked"/>
    <s v="Checked"/>
    <s v="Checked"/>
    <s v="Unchecked"/>
    <s v="Unchecked"/>
    <s v="Unchecked"/>
    <s v="Unchecked"/>
    <s v="Unchecked"/>
    <s v="Unchecked"/>
    <s v="Unchecked"/>
    <s v="Other"/>
    <m/>
    <s v="Research Assistant please click here"/>
    <m/>
    <s v="Unverified"/>
  </r>
  <r>
    <n v="82"/>
    <m/>
    <m/>
    <x v="2"/>
    <d v="1899-12-30T12:09:00"/>
    <s v="lwazi"/>
    <s v="English"/>
    <s v="No"/>
    <m/>
    <m/>
    <m/>
    <s v="Black"/>
    <m/>
    <m/>
    <m/>
    <s v="Yes"/>
    <m/>
    <m/>
    <m/>
    <m/>
    <m/>
    <s v="Single"/>
    <m/>
    <m/>
    <m/>
    <s v="Matric"/>
    <m/>
    <s v="Self-Employed"/>
    <m/>
    <s v="R1000 - R2500"/>
    <m/>
    <s v="Never"/>
    <m/>
    <m/>
    <m/>
    <s v="Yes, less than 2 years ago"/>
    <m/>
    <s v="ec Philani NU 1 Clinic"/>
    <m/>
    <s v="Yes"/>
    <m/>
    <s v="Yes, less than 6 months ago"/>
    <m/>
    <s v="No"/>
    <m/>
    <s v="No"/>
    <m/>
    <s v="Unchecked"/>
    <s v="Checked"/>
    <s v="Unchecked"/>
    <s v="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33"/>
    <s v="Female/ Ibhinqa"/>
    <n v="43"/>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No"/>
    <m/>
    <s v="No"/>
    <m/>
    <s v="Yes"/>
    <s v="Yes"/>
    <s v="No"/>
    <s v="No"/>
    <s v="Yes"/>
    <s v="No"/>
    <s v="Yes"/>
    <s v="Yes"/>
    <s v="No"/>
    <m/>
    <m/>
    <m/>
    <m/>
    <m/>
    <m/>
    <m/>
    <m/>
    <m/>
    <s v="No"/>
    <s v="Yes"/>
    <s v="No"/>
    <s v="No"/>
    <s v="No"/>
    <s v="No"/>
    <s v="No"/>
    <m/>
    <m/>
    <m/>
    <m/>
    <m/>
    <m/>
    <m/>
    <s v="Cement"/>
    <m/>
    <m/>
    <m/>
    <s v="Tiles"/>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France"/>
    <m/>
    <s v="Research Assistant please click here"/>
    <m/>
    <s v="Unverified"/>
  </r>
  <r>
    <n v="8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8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85"/>
    <m/>
    <m/>
    <x v="2"/>
    <d v="1899-12-30T12:27:00"/>
    <s v="asemahle"/>
    <s v="isiXhosa"/>
    <m/>
    <s v="Ewe"/>
    <m/>
    <s v="Ngapha kwenyanga ezintandathu- 6 ezigqithileyo"/>
    <m/>
    <m/>
    <s v="Mnyama"/>
    <m/>
    <m/>
    <m/>
    <m/>
    <s v="Ewe"/>
    <m/>
    <m/>
    <m/>
    <s v="Umhlolo/Umhlolokazi"/>
    <m/>
    <m/>
    <m/>
    <s v="Ngaphantsi kwebanga leshumi"/>
    <m/>
    <s v="Awuphangeli"/>
    <m/>
    <s v="R1000 - R2500"/>
    <m/>
    <s v="Zange"/>
    <m/>
    <m/>
    <m/>
    <s v="Ewe, ngaphezu kweminyaka emi-2 eyadlulayo"/>
    <s v="Other"/>
    <s v="Chest"/>
    <m/>
    <s v="Hayi"/>
    <m/>
    <s v="Hayi"/>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9"/>
    <s v="Female/ Ibhinqa"/>
    <n v="29"/>
    <s v="Male/ Indoda"/>
    <n v="21"/>
    <s v="Male/ Indoda"/>
    <n v="15"/>
    <s v="Female/ Ibhinqa"/>
    <n v="13"/>
    <s v="Female/ Ibhinqa"/>
    <n v="10"/>
    <s v="Female/ Ibhinqa"/>
    <n v="5"/>
    <s v="Male/ Indoda"/>
    <n v="2"/>
    <s v="Male/ Indoda"/>
    <n v="1"/>
    <s v="Female/ Ibhinqa"/>
    <n v="1"/>
    <m/>
    <m/>
    <m/>
    <m/>
    <m/>
    <m/>
    <m/>
    <m/>
    <m/>
    <m/>
    <m/>
    <m/>
    <s v="There are NO children between the age of 6 and 13 living in this HH"/>
    <m/>
    <s v="Amabanga aphantsi"/>
    <m/>
    <s v="Ibanga lokuqala"/>
    <m/>
    <s v="Abafundanga/ Abawafundanga amabanga aphantsi"/>
    <m/>
    <m/>
    <m/>
    <m/>
    <m/>
    <m/>
    <m/>
    <m/>
    <m/>
    <s v="Hayi"/>
    <m/>
    <m/>
    <m/>
    <s v="Ifakwe ngombhobho kwindawo yokuhlala/indlu"/>
    <m/>
    <m/>
    <m/>
    <m/>
    <m/>
    <n v="2"/>
    <m/>
    <s v="Gungxulela kumbhobho wogutyulo"/>
    <m/>
    <s v="Umbane ovela kwii-mains"/>
    <m/>
    <m/>
    <m/>
    <s v="Endlini"/>
    <m/>
    <m/>
    <m/>
    <s v="Hayi"/>
    <m/>
    <s v="Ewe"/>
    <m/>
    <m/>
    <m/>
    <m/>
    <m/>
    <m/>
    <m/>
    <m/>
    <m/>
    <s v="Hayi"/>
    <s v="Ewe"/>
    <s v="Hayi"/>
    <s v="Hayi"/>
    <s v="Ewe"/>
    <s v="Hayi"/>
    <s v="Ewe"/>
    <s v="Ewe"/>
    <s v="Hayi"/>
    <m/>
    <m/>
    <m/>
    <m/>
    <m/>
    <m/>
    <m/>
    <s v="Ewe"/>
    <s v="Ewe"/>
    <s v="Hayi"/>
    <s v="Hayi"/>
    <s v="Hayi"/>
    <s v="Ewe"/>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8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87"/>
    <m/>
    <m/>
    <x v="2"/>
    <d v="1899-12-30T12:38:00"/>
    <s v="mihlem"/>
    <s v="English"/>
    <s v="Yes"/>
    <m/>
    <s v="More than 6 months ago"/>
    <m/>
    <s v="Black"/>
    <m/>
    <m/>
    <m/>
    <s v="Yes"/>
    <m/>
    <m/>
    <m/>
    <m/>
    <m/>
    <s v="Single"/>
    <m/>
    <m/>
    <m/>
    <s v="Less than Matric"/>
    <m/>
    <s v="Unemployed"/>
    <m/>
    <s v="Under R1000"/>
    <m/>
    <s v="Yes, less than 2 years ago"/>
    <m/>
    <s v="ec Philani NU 1 Clinic"/>
    <m/>
    <s v="Never"/>
    <m/>
    <m/>
    <m/>
    <s v="No"/>
    <m/>
    <s v="Yes, less than 6 months ago"/>
    <m/>
    <s v="No"/>
    <m/>
    <s v="No"/>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No"/>
    <m/>
    <n v="3"/>
    <s v="Male/ Indoda"/>
    <n v="41"/>
    <s v="Male/ Indoda"/>
    <n v="12"/>
    <s v="Female/ Ibhinqa"/>
    <n v="4"/>
    <m/>
    <m/>
    <m/>
    <m/>
    <m/>
    <m/>
    <m/>
    <m/>
    <m/>
    <m/>
    <m/>
    <m/>
    <m/>
    <m/>
    <m/>
    <m/>
    <m/>
    <m/>
    <m/>
    <m/>
    <m/>
    <m/>
    <m/>
    <m/>
    <s v="There are children between the age of 6 and 13 living in this HH"/>
    <s v="Some secondary"/>
    <m/>
    <m/>
    <m/>
    <s v="Completed primary"/>
    <m/>
    <m/>
    <m/>
    <s v="Yes"/>
    <m/>
    <m/>
    <m/>
    <m/>
    <m/>
    <s v="No"/>
    <m/>
    <m/>
    <m/>
    <s v="Public/communal tap"/>
    <m/>
    <m/>
    <m/>
    <s v="Elsewhere/outside yard"/>
    <m/>
    <n v="5"/>
    <m/>
    <s v="Flush, don't know where"/>
    <m/>
    <s v="Electricity from mains"/>
    <m/>
    <m/>
    <m/>
    <s v="In the house"/>
    <m/>
    <m/>
    <m/>
    <s v="Yes"/>
    <m/>
    <s v="Yes"/>
    <m/>
    <s v="Yes"/>
    <s v="Yes"/>
    <s v="No"/>
    <s v="No"/>
    <s v="Yes"/>
    <s v="No"/>
    <s v="No"/>
    <s v="Yes"/>
    <s v="No"/>
    <m/>
    <m/>
    <m/>
    <m/>
    <m/>
    <m/>
    <m/>
    <m/>
    <m/>
    <s v="No"/>
    <s v="Yes"/>
    <s v="No"/>
    <s v="No"/>
    <s v="No"/>
    <s v="No"/>
    <s v="No"/>
    <m/>
    <m/>
    <m/>
    <m/>
    <m/>
    <m/>
    <m/>
    <s v="Carpet"/>
    <m/>
    <m/>
    <m/>
    <s v="Corrugated metal"/>
    <m/>
    <m/>
    <m/>
    <s v="Respondent/Participant"/>
    <m/>
    <s v="Respondent/Participant"/>
    <m/>
    <s v="Respondent/Participant"/>
    <m/>
    <s v="Yes"/>
    <m/>
    <s v="Proceed"/>
    <m/>
    <s v="Yes"/>
    <m/>
    <s v="Somewhat"/>
    <s v="A lot"/>
    <s v="A lot"/>
    <m/>
    <m/>
    <m/>
    <s v="Unchecked"/>
    <s v="Checked"/>
    <s v="Checked"/>
    <s v="Checked"/>
    <s v="Checked"/>
    <s v="Unchecked"/>
    <s v="Unchecked"/>
    <s v="Unchecked"/>
    <s v="Unchecked"/>
    <s v="Unchecked"/>
    <s v="Unchecked"/>
    <s v="Unchecked"/>
    <s v="United States of America"/>
    <m/>
    <s v="Research Assistant please click here"/>
    <m/>
    <s v="Unverified"/>
  </r>
  <r>
    <n v="88"/>
    <m/>
    <m/>
    <x v="3"/>
    <d v="1899-12-30T11:50:00"/>
    <s v="nosibusiso"/>
    <s v="isiXhosa"/>
    <m/>
    <s v="Ewe"/>
    <m/>
    <s v="Ngapha kwenyanga ezintandathu- 6 ezigqithileyo"/>
    <m/>
    <m/>
    <s v="Mnyama"/>
    <m/>
    <m/>
    <m/>
    <m/>
    <s v="Ewe"/>
    <m/>
    <m/>
    <m/>
    <s v="Utshatile / umanyano lwasekuhlaleni"/>
    <m/>
    <s v="Ewe"/>
    <m/>
    <s v="Imfundo enomsila"/>
    <m/>
    <s v="Awuphangeli"/>
    <m/>
    <s v="Ngaphantsi kwe-R1000"/>
    <m/>
    <s v="Zange"/>
    <m/>
    <m/>
    <m/>
    <s v="Ewe, ngaphezu kweminyaka emi-2 eyadlulayo"/>
    <s v="Other"/>
    <s v="Makhiwane"/>
    <m/>
    <s v="Ewe"/>
    <m/>
    <s v="Ewe, ngaphezu konyaka odlulileyo"/>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Checked"/>
    <s v="Unchecked"/>
    <s v="Unchecked"/>
    <s v="Checked"/>
    <s v="Unchecked"/>
    <s v="Unchecked"/>
    <s v="Unchecked"/>
    <s v="Unchecked"/>
    <s v="Unchecked"/>
    <s v="Unchecked"/>
    <m/>
    <m/>
    <m/>
    <s v="Ewe"/>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m/>
    <n v="3"/>
    <s v="Female/ Ibhinqa"/>
    <n v="4"/>
    <s v="Male/ Indoda"/>
    <n v="24"/>
    <s v="Male/ Indoda"/>
    <n v="43"/>
    <m/>
    <m/>
    <m/>
    <m/>
    <m/>
    <m/>
    <m/>
    <m/>
    <m/>
    <m/>
    <m/>
    <m/>
    <m/>
    <m/>
    <m/>
    <m/>
    <m/>
    <m/>
    <m/>
    <m/>
    <m/>
    <m/>
    <m/>
    <m/>
    <s v="There are children between the age of 6 and 13 living in this HH"/>
    <m/>
    <s v="Imfundo enomsila"/>
    <m/>
    <m/>
    <m/>
    <s v="Imfundo enomsila"/>
    <m/>
    <m/>
    <m/>
    <s v="Ewe"/>
    <m/>
    <m/>
    <m/>
    <m/>
    <m/>
    <s v="Hayi"/>
    <m/>
    <m/>
    <m/>
    <s v="Umbhobho ukuya eyadini/iploti"/>
    <m/>
    <m/>
    <m/>
    <m/>
    <m/>
    <n v="1"/>
    <m/>
    <s v="Gungxulela kumbhobho wogutyulo"/>
    <m/>
    <s v="Umbane ovela kwii-mains"/>
    <m/>
    <m/>
    <m/>
    <s v="Endlini"/>
    <m/>
    <m/>
    <m/>
    <s v="Ewe"/>
    <m/>
    <s v="Ewe"/>
    <m/>
    <m/>
    <m/>
    <m/>
    <m/>
    <m/>
    <m/>
    <m/>
    <m/>
    <s v="Hayi"/>
    <s v="Ewe"/>
    <s v="Hayi"/>
    <s v="Hayi"/>
    <s v="Ewe"/>
    <s v="Hayi"/>
    <s v="Ewe"/>
    <s v="Ewe"/>
    <s v="Hayi"/>
    <m/>
    <m/>
    <m/>
    <m/>
    <m/>
    <m/>
    <m/>
    <s v="Ewe"/>
    <s v="Ewe"/>
    <s v="Hayi"/>
    <s v="Hayi"/>
    <s v="Hayi"/>
    <m/>
    <s v="Hayi"/>
    <m/>
    <s v="Umhlaba/isanti"/>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8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90"/>
    <m/>
    <m/>
    <x v="2"/>
    <d v="1899-12-30T13:01:00"/>
    <s v="ntombizodwa"/>
    <s v="isiXhosa"/>
    <m/>
    <s v="Hayi"/>
    <m/>
    <m/>
    <m/>
    <m/>
    <s v="Mnyama"/>
    <m/>
    <m/>
    <m/>
    <m/>
    <s v="Ewe"/>
    <m/>
    <m/>
    <m/>
    <s v="Umhlolo/Umhlolokazi"/>
    <m/>
    <m/>
    <m/>
    <s v="Ibanga leshumi"/>
    <m/>
    <s v="Awuphangeli"/>
    <m/>
    <s v="R1000 - R2500"/>
    <m/>
    <s v="Zange"/>
    <m/>
    <m/>
    <m/>
    <s v="Hayi"/>
    <m/>
    <m/>
    <m/>
    <s v="Hayi"/>
    <m/>
    <s v="Hayi"/>
    <m/>
    <s v="Hayi"/>
    <m/>
    <s v="Andiyaz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m/>
    <m/>
    <s v="Amabanga aphezulu"/>
    <m/>
    <m/>
    <m/>
    <s v="Amabanga aphezulu"/>
    <m/>
    <m/>
    <m/>
    <m/>
    <m/>
    <m/>
    <m/>
    <m/>
    <m/>
    <s v="Hayi"/>
    <m/>
    <m/>
    <m/>
    <s v="Ifakwe ngombhobho kwindawo yokuhlala/indlu"/>
    <m/>
    <m/>
    <m/>
    <m/>
    <m/>
    <n v="3"/>
    <m/>
    <s v="Gungxulela kumbhobho wogutyulo"/>
    <m/>
    <s v="Umbane ovela kwii-mains"/>
    <m/>
    <m/>
    <m/>
    <s v="Endlini"/>
    <m/>
    <m/>
    <m/>
    <s v="Ewe"/>
    <m/>
    <s v="Hayi"/>
    <m/>
    <m/>
    <m/>
    <m/>
    <m/>
    <m/>
    <m/>
    <m/>
    <m/>
    <s v="Ewe"/>
    <s v="Ewe"/>
    <s v="Hayi"/>
    <s v="Hayi"/>
    <s v="Ewe"/>
    <s v="Hayi"/>
    <s v="Hayi"/>
    <m/>
    <s v="Hayi"/>
    <m/>
    <m/>
    <m/>
    <m/>
    <m/>
    <m/>
    <m/>
    <s v="Ewe"/>
    <s v="Ewe"/>
    <s v="Hayi"/>
    <s v="Hayi"/>
    <s v="Hayi"/>
    <m/>
    <s v="Hayi"/>
    <m/>
    <s v="Ikhaphethi"/>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9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92"/>
    <m/>
    <m/>
    <x v="4"/>
    <d v="1899-12-30T12:38:00"/>
    <s v="asemahle"/>
    <s v="English"/>
    <s v="No"/>
    <m/>
    <m/>
    <m/>
    <s v="Black"/>
    <m/>
    <m/>
    <m/>
    <s v="Yes"/>
    <m/>
    <m/>
    <m/>
    <m/>
    <m/>
    <s v="Steady partner"/>
    <m/>
    <s v="Yes"/>
    <m/>
    <s v="Tertiary"/>
    <m/>
    <s v="Employed full-time"/>
    <m/>
    <s v="R7501 - R10 000"/>
    <m/>
    <s v="Never"/>
    <m/>
    <m/>
    <m/>
    <s v="Never"/>
    <m/>
    <m/>
    <m/>
    <s v="I don't know"/>
    <m/>
    <s v="Never"/>
    <m/>
    <s v="No"/>
    <m/>
    <s v="I don't know"/>
    <m/>
    <s v="Unchecked"/>
    <s v="Checked"/>
    <s v="Unchecked"/>
    <s v="Checked"/>
    <s v="Checked"/>
    <s v="Unchecked"/>
    <s v="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Checked"/>
    <s v="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29"/>
    <s v="Female/ Ibhinqa"/>
    <n v="3"/>
    <m/>
    <m/>
    <m/>
    <m/>
    <m/>
    <m/>
    <m/>
    <m/>
    <m/>
    <m/>
    <m/>
    <m/>
    <m/>
    <m/>
    <m/>
    <m/>
    <m/>
    <m/>
    <m/>
    <m/>
    <m/>
    <m/>
    <m/>
    <m/>
    <m/>
    <m/>
    <s v="There are NO children between the age of 6 and 13 living in this HH"/>
    <s v="Tertiary or post-secondary certification"/>
    <m/>
    <m/>
    <m/>
    <s v="Tertiary or post-secondary certification"/>
    <m/>
    <m/>
    <m/>
    <m/>
    <m/>
    <m/>
    <m/>
    <m/>
    <m/>
    <s v="No"/>
    <m/>
    <m/>
    <m/>
    <s v="Piped to yard/plot"/>
    <m/>
    <m/>
    <m/>
    <m/>
    <m/>
    <n v="2"/>
    <m/>
    <s v="Flush to piped sewer system"/>
    <m/>
    <s v="Electricity from mains"/>
    <m/>
    <m/>
    <m/>
    <s v="In the house"/>
    <m/>
    <m/>
    <m/>
    <s v="No"/>
    <m/>
    <s v="Yes"/>
    <m/>
    <s v="Yes"/>
    <s v="Yes"/>
    <s v="No"/>
    <s v="No"/>
    <s v="Yes"/>
    <s v="Yes"/>
    <s v="Yes"/>
    <s v="Yes"/>
    <s v="Yes"/>
    <m/>
    <m/>
    <m/>
    <m/>
    <m/>
    <m/>
    <m/>
    <m/>
    <m/>
    <s v="Yes"/>
    <s v="Yes"/>
    <s v="No"/>
    <s v="Yes"/>
    <s v="No"/>
    <s v="Yes"/>
    <s v="No"/>
    <m/>
    <m/>
    <m/>
    <m/>
    <m/>
    <m/>
    <m/>
    <s v="Ceramic tiles"/>
    <m/>
    <m/>
    <m/>
    <s v="Asbestos"/>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United States of America"/>
    <m/>
    <s v="Research Assistant please click here"/>
    <m/>
    <s v="Unverified"/>
  </r>
  <r>
    <n v="93"/>
    <m/>
    <m/>
    <x v="2"/>
    <d v="1899-12-30T13:29:00"/>
    <s v="zukisani"/>
    <s v="English"/>
    <s v="No"/>
    <m/>
    <m/>
    <m/>
    <s v="Black"/>
    <m/>
    <m/>
    <m/>
    <s v="Yes"/>
    <m/>
    <m/>
    <m/>
    <m/>
    <m/>
    <s v="Single"/>
    <m/>
    <m/>
    <m/>
    <s v="Matric"/>
    <m/>
    <s v="Unemployed"/>
    <m/>
    <s v="Under R1000"/>
    <m/>
    <s v="Never"/>
    <m/>
    <m/>
    <m/>
    <s v="Never"/>
    <m/>
    <m/>
    <m/>
    <s v="No"/>
    <m/>
    <s v="Never"/>
    <m/>
    <s v="No"/>
    <m/>
    <s v="Yes"/>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Unchecked"/>
    <s v="Unchecked"/>
    <s v="Un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31"/>
    <m/>
    <m/>
    <m/>
    <m/>
    <m/>
    <m/>
    <m/>
    <m/>
    <m/>
    <m/>
    <m/>
    <m/>
    <m/>
    <m/>
    <m/>
    <m/>
    <m/>
    <m/>
    <m/>
    <m/>
    <m/>
    <m/>
    <m/>
    <m/>
    <m/>
    <m/>
    <m/>
    <m/>
    <s v="There are NO children between the age of 6 and 13 living in this HH"/>
    <s v="Completed secondary"/>
    <m/>
    <m/>
    <m/>
    <s v="Completed secondary"/>
    <m/>
    <m/>
    <m/>
    <m/>
    <m/>
    <m/>
    <m/>
    <m/>
    <m/>
    <s v="No"/>
    <m/>
    <m/>
    <m/>
    <s v="Public/communal tap"/>
    <m/>
    <m/>
    <m/>
    <s v="Elsewhere/outside yard"/>
    <m/>
    <n v="998"/>
    <m/>
    <s v="Flush to piped sewer system"/>
    <m/>
    <s v="Electricity from mains"/>
    <m/>
    <m/>
    <m/>
    <s v="In the house"/>
    <m/>
    <m/>
    <m/>
    <s v="No"/>
    <m/>
    <s v="Yes"/>
    <m/>
    <s v="Yes"/>
    <s v="No"/>
    <s v="No"/>
    <s v="Yes"/>
    <s v="Yes"/>
    <s v="No"/>
    <s v="No"/>
    <s v="Yes"/>
    <s v="No"/>
    <m/>
    <m/>
    <m/>
    <m/>
    <m/>
    <m/>
    <m/>
    <m/>
    <m/>
    <s v="Yes"/>
    <s v="Yes"/>
    <s v="No"/>
    <s v="Yes"/>
    <s v="No"/>
    <s v="No"/>
    <s v="No"/>
    <m/>
    <m/>
    <m/>
    <m/>
    <m/>
    <m/>
    <m/>
    <s v="Cement"/>
    <m/>
    <m/>
    <m/>
    <s v="Corrugated metal"/>
    <m/>
    <m/>
    <m/>
    <s v="Respondent/Participant"/>
    <m/>
    <s v="Respondent/Participant"/>
    <m/>
    <s v="Respondent/Participant"/>
    <m/>
    <s v="Yes"/>
    <m/>
    <s v="Proceed"/>
    <m/>
    <s v="Yes"/>
    <m/>
    <s v="Not at all"/>
    <s v="Not at all"/>
    <s v="A lot"/>
    <m/>
    <m/>
    <m/>
    <s v="Checked"/>
    <s v="Checked"/>
    <s v="Unchecked"/>
    <s v="Unchecked"/>
    <s v="Checked"/>
    <s v="Unchecked"/>
    <s v="Unchecked"/>
    <s v="Unchecked"/>
    <s v="Unchecked"/>
    <s v="Unchecked"/>
    <s v="Unchecked"/>
    <s v="Unchecked"/>
    <s v="United States of America"/>
    <m/>
    <s v="Research Assistant please click here"/>
    <m/>
    <s v="Unverified"/>
  </r>
  <r>
    <n v="94"/>
    <m/>
    <m/>
    <x v="5"/>
    <d v="1899-12-30T14:06:00"/>
    <s v="nozithembiso"/>
    <s v="English"/>
    <s v="No"/>
    <m/>
    <m/>
    <m/>
    <s v="Black"/>
    <m/>
    <m/>
    <m/>
    <s v="Yes"/>
    <m/>
    <m/>
    <m/>
    <m/>
    <m/>
    <s v="Divorced"/>
    <m/>
    <m/>
    <m/>
    <s v="Matric"/>
    <m/>
    <s v="Employed full-time"/>
    <m/>
    <s v="R5001 - R7500"/>
    <m/>
    <s v="Never"/>
    <m/>
    <m/>
    <m/>
    <s v="Never"/>
    <m/>
    <m/>
    <m/>
    <s v="No"/>
    <m/>
    <s v="Never"/>
    <m/>
    <s v="No"/>
    <m/>
    <s v="I don't know"/>
    <m/>
    <s v="Unchecked"/>
    <s v="Unchecked"/>
    <s v="Unchecked"/>
    <s v="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2"/>
    <m/>
    <s v="Flush to piped sewer system"/>
    <m/>
    <s v="Electricity from mains"/>
    <m/>
    <m/>
    <m/>
    <s v="In the house"/>
    <m/>
    <m/>
    <m/>
    <s v="No"/>
    <m/>
    <s v="No"/>
    <m/>
    <s v="Yes"/>
    <s v="Yes"/>
    <s v="No"/>
    <s v="Yes"/>
    <s v="Yes"/>
    <s v="Yes"/>
    <s v="Yes"/>
    <s v="Yes"/>
    <s v="Yes"/>
    <m/>
    <m/>
    <m/>
    <m/>
    <m/>
    <m/>
    <m/>
    <m/>
    <m/>
    <s v="Yes"/>
    <s v="Yes"/>
    <s v="Yes"/>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9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9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97"/>
    <m/>
    <m/>
    <x v="2"/>
    <d v="1899-12-30T13:45:00"/>
    <s v="asemahle"/>
    <s v="English"/>
    <s v="Yes"/>
    <m/>
    <s v="More than 6 months ago"/>
    <m/>
    <s v="Black"/>
    <m/>
    <m/>
    <m/>
    <s v="Yes"/>
    <m/>
    <m/>
    <m/>
    <m/>
    <m/>
    <s v="Divorced"/>
    <m/>
    <m/>
    <m/>
    <s v="Less than Matric"/>
    <m/>
    <s v="Employed part-time"/>
    <m/>
    <s v="R2501 - R5000"/>
    <m/>
    <s v="Yes, more than 2 years ago"/>
    <m/>
    <s v="ec Gompo B Jwayi Clinic"/>
    <m/>
    <s v="Yes, less than 2 years ago"/>
    <m/>
    <s v="ec Philani NU 1 Clinic"/>
    <m/>
    <s v="No"/>
    <m/>
    <s v="Yes, less than 6 months ago"/>
    <m/>
    <s v="No"/>
    <m/>
    <s v="No"/>
    <m/>
    <s v="Unchecked"/>
    <s v="Unchecked"/>
    <s v="Unchecked"/>
    <s v="Unchecked"/>
    <s v="Unchecked"/>
    <s v="Unchecked"/>
    <s v="Unchecked"/>
    <s v="Unchecked"/>
    <s v="Checked"/>
    <s v="Unchecked"/>
    <s v="Unchecked"/>
    <s v="Unchecked"/>
    <s v="Unchecked"/>
    <s v="Unchecked"/>
    <s v="Unchecked"/>
    <s v="Unchecked"/>
    <s v="Unchecked"/>
    <s v="Unchecked"/>
    <s v="Acid chemicals"/>
    <m/>
    <s v="Unchecked"/>
    <s v="Unchecked"/>
    <s v="Unchecked"/>
    <s v="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52"/>
    <s v="Female/ Ibhinqa"/>
    <n v="25"/>
    <m/>
    <m/>
    <m/>
    <m/>
    <m/>
    <m/>
    <m/>
    <m/>
    <m/>
    <m/>
    <m/>
    <m/>
    <m/>
    <m/>
    <m/>
    <m/>
    <m/>
    <m/>
    <m/>
    <m/>
    <m/>
    <m/>
    <m/>
    <m/>
    <m/>
    <m/>
    <s v="There are NO children between the age of 6 and 13 living in this HH"/>
    <s v="Completed secondary"/>
    <m/>
    <m/>
    <m/>
    <s v="Completed secondary"/>
    <m/>
    <m/>
    <m/>
    <m/>
    <m/>
    <m/>
    <m/>
    <m/>
    <m/>
    <s v="No"/>
    <m/>
    <m/>
    <m/>
    <s v="Piped into dwelling/house"/>
    <m/>
    <m/>
    <m/>
    <m/>
    <m/>
    <n v="2"/>
    <m/>
    <s v="Flush to somewhere else"/>
    <m/>
    <s v="Electricity from mains"/>
    <m/>
    <m/>
    <m/>
    <s v="In the house"/>
    <m/>
    <m/>
    <m/>
    <s v="No"/>
    <m/>
    <s v="No"/>
    <m/>
    <s v="No"/>
    <s v="No"/>
    <s v="No"/>
    <s v="No"/>
    <s v="Yes"/>
    <s v="No"/>
    <s v="No"/>
    <s v="Yes"/>
    <s v="No"/>
    <m/>
    <m/>
    <m/>
    <m/>
    <m/>
    <m/>
    <m/>
    <m/>
    <m/>
    <s v="No"/>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98"/>
    <m/>
    <m/>
    <x v="2"/>
    <d v="1899-12-30T13:56:00"/>
    <s v="vuyolwethu"/>
    <s v="English"/>
    <s v="No"/>
    <m/>
    <m/>
    <m/>
    <s v="Black"/>
    <m/>
    <m/>
    <m/>
    <s v="Yes"/>
    <m/>
    <m/>
    <m/>
    <m/>
    <m/>
    <s v="Single"/>
    <m/>
    <m/>
    <m/>
    <s v="Matric"/>
    <m/>
    <s v="Unemployed"/>
    <m/>
    <s v="Under R1000"/>
    <m/>
    <s v="Yes, less than 2 years ago"/>
    <m/>
    <s v="ec Duncan Village CHC"/>
    <m/>
    <s v="Never"/>
    <m/>
    <m/>
    <m/>
    <s v="I don't know"/>
    <m/>
    <s v="Yes, less than 6 months ago"/>
    <m/>
    <s v="No"/>
    <m/>
    <s v="I don't know"/>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ublic/communal tap"/>
    <m/>
    <m/>
    <m/>
    <s v="Elsewhere/outside yard"/>
    <m/>
    <n v="30"/>
    <m/>
    <s v="Flush to piped sewer system"/>
    <m/>
    <s v="Electricity from mains"/>
    <m/>
    <m/>
    <m/>
    <s v="In the house"/>
    <m/>
    <m/>
    <m/>
    <s v="No"/>
    <m/>
    <s v="Yes"/>
    <m/>
    <s v="No"/>
    <s v="Yes"/>
    <s v="No"/>
    <s v="Yes"/>
    <s v="No"/>
    <s v="No"/>
    <s v="Yes"/>
    <s v="Yes"/>
    <s v="Yes"/>
    <m/>
    <m/>
    <m/>
    <m/>
    <m/>
    <m/>
    <m/>
    <m/>
    <m/>
    <s v="Yes"/>
    <s v="Yes"/>
    <s v="No"/>
    <s v="No"/>
    <s v="No"/>
    <s v="No"/>
    <s v="No"/>
    <m/>
    <m/>
    <m/>
    <m/>
    <m/>
    <m/>
    <m/>
    <s v="Carpet"/>
    <m/>
    <m/>
    <m/>
    <s v="Other"/>
    <m/>
    <s v="Zinc "/>
    <m/>
    <s v="Respondent/Participant"/>
    <m/>
    <s v="Respondent/Participant"/>
    <m/>
    <s v="Respondent/Participant"/>
    <m/>
    <s v="Yes"/>
    <m/>
    <s v="Proceed"/>
    <m/>
    <s v="Yes"/>
    <m/>
    <s v="A lot"/>
    <s v="Somewhat"/>
    <s v="Somewhat"/>
    <m/>
    <m/>
    <m/>
    <s v="Checked"/>
    <s v="Checked"/>
    <s v="Unchecked"/>
    <s v="Checked"/>
    <s v="Checked"/>
    <s v="Unchecked"/>
    <s v="Unchecked"/>
    <s v="Unchecked"/>
    <s v="Unchecked"/>
    <s v="Unchecked"/>
    <s v="Unchecked"/>
    <s v="Unchecked"/>
    <s v="United States of America"/>
    <m/>
    <s v="Research Assistant please click here"/>
    <m/>
    <s v="Unverified"/>
  </r>
  <r>
    <n v="99"/>
    <m/>
    <m/>
    <x v="2"/>
    <d v="1899-12-30T14:06:00"/>
    <s v="siziphiwe"/>
    <s v="isiXhosa"/>
    <m/>
    <s v="Hayi"/>
    <m/>
    <m/>
    <m/>
    <m/>
    <s v="Mnyama"/>
    <m/>
    <m/>
    <m/>
    <m/>
    <s v="Ewe"/>
    <m/>
    <m/>
    <m/>
    <s v="Umhlolo/Umhlolokazi"/>
    <m/>
    <m/>
    <m/>
    <s v="Ngaphantsi kwebanga leshumi"/>
    <m/>
    <s v="Awuphangeli"/>
    <m/>
    <s v="R7501 - R10 000"/>
    <m/>
    <s v="Zange"/>
    <m/>
    <m/>
    <m/>
    <s v="Ewe, ngaphezu kweminyaka emi-2 eyadlulayo"/>
    <s v="ec Philani NU 1 Clinic"/>
    <m/>
    <m/>
    <s v="Ewe"/>
    <m/>
    <s v="Ewe, kulo nyaka uphelileyo, kodwa ngaphezu kweenyanga ezi-6 ezidlulileyo"/>
    <m/>
    <s v="Hayi"/>
    <m/>
    <s v="Hayi"/>
    <s v="Unchecked"/>
    <s v="Unchecked"/>
    <s v="Unchecked"/>
    <s v="Unchecked"/>
    <s v="Unchecked"/>
    <s v="Unchecked"/>
    <s v="Unchecked"/>
    <s v="Unchecked"/>
    <s v="Unchecked"/>
    <s v="Unchecked"/>
    <s v="Unchecked"/>
    <s v="Unchecked"/>
    <s v="Unchecked"/>
    <s v="Unchecked"/>
    <s v="Checked"/>
    <s v="Checked"/>
    <s v="Unchecked"/>
    <s v="Checked"/>
    <m/>
    <s v="Inheriting it from your bloodline "/>
    <s v="Unchecked"/>
    <s v="Unchecked"/>
    <s v="Unchecked"/>
    <s v="Unchecked"/>
    <s v="Unchecked"/>
    <s v="Unchecked"/>
    <s v="Unchecked"/>
    <s v="Unchecked"/>
    <s v="Checked"/>
    <s v="Checked"/>
    <s v="Unchecked"/>
    <s v="Unchecked"/>
    <s v="Unchecked"/>
    <s v="Unchecked"/>
    <m/>
    <m/>
    <s v="Unchecked"/>
    <s v="Unchecked"/>
    <s v="Unchecked"/>
    <s v="Unchecked"/>
    <s v="Unchecked"/>
    <s v="Unchecked"/>
    <s v="Unchecked"/>
    <s v="Unchecked"/>
    <s v="Unchecked"/>
    <s v="Unchecked"/>
    <s v="Unchecked"/>
    <s v="Unchecked"/>
    <s v="Unchecked"/>
    <s v="Checked"/>
    <s v="Checked"/>
    <s v="Unchecked"/>
    <s v="Unchecked"/>
    <s v="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7"/>
    <s v="Female/ Ibhinqa"/>
    <n v="49"/>
    <s v="Female/ Ibhinqa"/>
    <n v="38"/>
    <s v="Female/ Ibhinqa"/>
    <n v="35"/>
    <s v="Female/ Ibhinqa"/>
    <n v="21"/>
    <s v="Male/ Indoda"/>
    <n v="55"/>
    <s v="Male/ Indoda"/>
    <n v="32"/>
    <s v="Male/ Indoda"/>
    <n v="34"/>
    <m/>
    <m/>
    <m/>
    <m/>
    <m/>
    <m/>
    <m/>
    <m/>
    <m/>
    <m/>
    <m/>
    <m/>
    <m/>
    <m/>
    <m/>
    <m/>
    <s v="There are NO children between the age of 6 and 13 living in this HH"/>
    <m/>
    <s v="Amabanga aphantsi"/>
    <m/>
    <s v="Ibanga lesibini"/>
    <m/>
    <s v="Imfundo enomsila"/>
    <m/>
    <m/>
    <m/>
    <m/>
    <m/>
    <m/>
    <m/>
    <m/>
    <m/>
    <s v="Hayi"/>
    <m/>
    <m/>
    <m/>
    <s v="Umbhobho ukuya eyadini/iploti"/>
    <m/>
    <m/>
    <m/>
    <m/>
    <m/>
    <n v="3"/>
    <m/>
    <s v="Gungxulela kumbhobho wogutyulo"/>
    <m/>
    <s v="Irhasi"/>
    <m/>
    <m/>
    <m/>
    <s v="Endlini"/>
    <m/>
    <m/>
    <m/>
    <s v="Ewe"/>
    <m/>
    <s v="Ewe"/>
    <m/>
    <m/>
    <m/>
    <m/>
    <m/>
    <m/>
    <m/>
    <m/>
    <m/>
    <s v="Hayi"/>
    <s v="Ewe"/>
    <s v="Hayi"/>
    <s v="Hayi"/>
    <s v="Ewe"/>
    <s v="Ewe"/>
    <s v="Ewe"/>
    <s v="Ewe"/>
    <s v="Ewe"/>
    <m/>
    <m/>
    <m/>
    <m/>
    <m/>
    <m/>
    <m/>
    <s v="Hayi"/>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00"/>
    <m/>
    <m/>
    <x v="4"/>
    <d v="1899-12-30T13:14:00"/>
    <s v="zukisani"/>
    <s v="isiXhosa"/>
    <m/>
    <s v="Hayi"/>
    <m/>
    <m/>
    <m/>
    <m/>
    <s v="Mnyama"/>
    <m/>
    <m/>
    <m/>
    <m/>
    <s v="Ewe"/>
    <m/>
    <m/>
    <m/>
    <s v="Awutshatanga"/>
    <m/>
    <m/>
    <m/>
    <s v="Ngaphantsi kwebanga leshumi"/>
    <m/>
    <s v="Uqeshwa okwexeshana"/>
    <m/>
    <s v="R1000 - R2500"/>
    <m/>
    <s v="Zange"/>
    <m/>
    <m/>
    <m/>
    <s v="Ewe, ngaphantsi kweminyaka emi-2 eyadlulayo"/>
    <s v="ec Philani NU 1 Clinic"/>
    <m/>
    <m/>
    <s v="Ewe"/>
    <m/>
    <s v="Ewe, ngaphezu konyaka odlulileyo"/>
    <m/>
    <s v="Ewe"/>
    <m/>
    <s v="Ewe"/>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Unchecked"/>
    <s v="Checked"/>
    <s v="Checked"/>
    <s v="Unchecked"/>
    <s v="Unchecked"/>
    <s v="Unchecked"/>
    <s v="Unchecked"/>
    <m/>
    <m/>
    <m/>
    <s v="Andiyazi"/>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4"/>
    <s v="Female/ Ibhinqa"/>
    <n v="15"/>
    <s v="Male/ Indoda"/>
    <n v="12"/>
    <s v="Male/ Indoda"/>
    <n v="7"/>
    <s v="Male/ Indoda"/>
    <n v="6"/>
    <m/>
    <m/>
    <m/>
    <m/>
    <m/>
    <m/>
    <m/>
    <m/>
    <m/>
    <m/>
    <m/>
    <m/>
    <m/>
    <m/>
    <m/>
    <m/>
    <m/>
    <m/>
    <m/>
    <m/>
    <m/>
    <m/>
    <s v="There are children between the age of 6 and 13 living in this HH"/>
    <m/>
    <s v="Amabanga aphantsi"/>
    <m/>
    <s v="ibanga lesixhenxe"/>
    <m/>
    <s v="Amabanga aphezulu"/>
    <m/>
    <m/>
    <m/>
    <s v="Ewe"/>
    <m/>
    <m/>
    <m/>
    <m/>
    <m/>
    <s v="Ewe"/>
    <m/>
    <n v="0"/>
    <m/>
    <s v="Impompo kawonke-wonke/yoluntu"/>
    <m/>
    <m/>
    <m/>
    <s v="Kwindawo yokuhlala"/>
    <m/>
    <n v="998"/>
    <m/>
    <s v="Gungxulela kumbhobho wogutyulo"/>
    <m/>
    <s v="Umbane ovela kwii-mains"/>
    <m/>
    <m/>
    <m/>
    <s v="Endlini"/>
    <m/>
    <m/>
    <m/>
    <s v="Hayi"/>
    <m/>
    <s v="Ewe"/>
    <m/>
    <m/>
    <m/>
    <m/>
    <m/>
    <m/>
    <m/>
    <m/>
    <m/>
    <s v="Hayi"/>
    <s v="Hayi"/>
    <s v="Hayi"/>
    <s v="Hayi"/>
    <s v="Hayi"/>
    <s v="Hayi"/>
    <s v="Hayi"/>
    <s v="Ewe"/>
    <s v="Hayi"/>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01"/>
    <m/>
    <m/>
    <x v="4"/>
    <d v="1899-12-30T13:31:00"/>
    <s v="asemahle"/>
    <s v="isiXhosa"/>
    <m/>
    <s v="Hayi"/>
    <m/>
    <m/>
    <m/>
    <m/>
    <s v="Mnyama"/>
    <m/>
    <m/>
    <m/>
    <m/>
    <s v="Ewe"/>
    <m/>
    <m/>
    <m/>
    <s v="Utshatile / umanyano lwasekuhlaleni"/>
    <m/>
    <s v="Ewe"/>
    <m/>
    <s v="Ngaphantsi kwebanga leshumi"/>
    <m/>
    <s v="Awuphangeli"/>
    <m/>
    <s v="R1000 - R2500"/>
    <m/>
    <s v="Zange"/>
    <m/>
    <m/>
    <m/>
    <s v="Hayi"/>
    <m/>
    <m/>
    <m/>
    <s v="Hayi"/>
    <m/>
    <s v="Hayi"/>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Checked"/>
    <s v="Unchecked"/>
    <s v="Unchecked"/>
    <s v="Unchecked"/>
    <s v="Unchecked"/>
    <s v="Unchecked"/>
    <s v="Unchecked"/>
    <s v="Unchecked"/>
    <s v="Unchecked"/>
    <s v="Unchecked"/>
    <s v="Unchecked"/>
    <m/>
    <m/>
    <m/>
    <s v="Ewe"/>
    <m/>
    <s v="Ewe"/>
    <s v="Unchecked"/>
    <s v="Unchecked"/>
    <s v="Unchecked"/>
    <s v="Unchecked"/>
    <s v="Unchecked"/>
    <s v="Unchecked"/>
    <s v="Unchecked"/>
    <s v="Unchecked"/>
    <s v="Unchecked"/>
    <s v="Unchecked"/>
    <s v="Unchecked"/>
    <m/>
    <s v="Checked"/>
    <s v="Unchecked"/>
    <s v="Unchecked"/>
    <s v="Unchecked"/>
    <s v="Unchecked"/>
    <s v="Unchecked"/>
    <s v="Unchecked"/>
    <s v="Unchecked"/>
    <s v="Unchecked"/>
    <s v="Unchecked"/>
    <s v="Unchecked"/>
    <m/>
    <m/>
    <s v="Hayi"/>
    <m/>
    <s v="Hayi"/>
    <m/>
    <s v="Hayi"/>
    <n v="3"/>
    <s v="Female/ Ibhinqa"/>
    <n v="30"/>
    <s v="Male/ Indoda"/>
    <n v="75"/>
    <s v="Male/ Indoda"/>
    <n v="2"/>
    <m/>
    <m/>
    <m/>
    <m/>
    <m/>
    <m/>
    <m/>
    <m/>
    <m/>
    <m/>
    <m/>
    <m/>
    <m/>
    <m/>
    <m/>
    <m/>
    <m/>
    <m/>
    <m/>
    <m/>
    <m/>
    <m/>
    <m/>
    <m/>
    <s v="There are NO children between the age of 6 and 13 living in this HH"/>
    <m/>
    <s v="Andifundanga/ Andiwafundanga amabanga aphantsi"/>
    <m/>
    <m/>
    <m/>
    <s v="Amabanga aphantsi"/>
    <m/>
    <s v="ibanga lesixhenxe"/>
    <m/>
    <m/>
    <m/>
    <m/>
    <m/>
    <m/>
    <m/>
    <s v="Hayi"/>
    <m/>
    <m/>
    <m/>
    <s v="Ifakwe ngombhobho kwindawo yokuhlala/indlu"/>
    <m/>
    <m/>
    <m/>
    <m/>
    <m/>
    <n v="2"/>
    <m/>
    <s v="Gungxulela kumbhobho wogutyulo"/>
    <m/>
    <s v="Umbane ovela kwii-mains"/>
    <m/>
    <m/>
    <m/>
    <s v="Endlini"/>
    <m/>
    <m/>
    <m/>
    <s v="Hayi"/>
    <m/>
    <s v="Ewe"/>
    <m/>
    <m/>
    <m/>
    <m/>
    <m/>
    <m/>
    <m/>
    <m/>
    <m/>
    <s v="Ewe"/>
    <s v="Ewe"/>
    <s v="Hayi"/>
    <s v="Hayi"/>
    <s v="Hayi"/>
    <s v="Hayi"/>
    <s v="Hayi"/>
    <s v="Ewe"/>
    <s v="Ewe"/>
    <m/>
    <m/>
    <m/>
    <m/>
    <m/>
    <m/>
    <m/>
    <s v="Hayi"/>
    <s v="Hayi"/>
    <s v="Hayi"/>
    <s v="Hayi"/>
    <s v="Hayi"/>
    <s v="Hayi"/>
    <s v="Hayi"/>
    <m/>
    <s v="Iithayile zeCeramic"/>
    <m/>
    <m/>
    <m/>
    <s v="Asbestos"/>
    <m/>
    <m/>
    <m/>
    <s v="Umlingane/iqabane"/>
    <m/>
    <s v="Umlingane/iqabane"/>
    <m/>
    <s v="Umlingane/iqabane"/>
    <m/>
    <s v="Hayi"/>
    <m/>
    <m/>
    <m/>
    <m/>
    <m/>
    <m/>
    <m/>
    <m/>
    <m/>
    <m/>
    <s v="Unchecked"/>
    <s v="Unchecked"/>
    <s v="Unchecked"/>
    <s v="Unchecked"/>
    <s v="Unchecked"/>
    <s v="Unchecked"/>
    <s v="Unchecked"/>
    <s v="Unchecked"/>
    <s v="Unchecked"/>
    <s v="Unchecked"/>
    <s v="Unchecked"/>
    <s v="Unchecked"/>
    <m/>
    <m/>
    <m/>
    <m/>
    <s v="Unverified"/>
  </r>
  <r>
    <n v="102"/>
    <m/>
    <m/>
    <x v="4"/>
    <d v="1899-12-30T13:48:00"/>
    <s v="asemahle"/>
    <s v="English"/>
    <s v="No"/>
    <m/>
    <m/>
    <m/>
    <s v="Black"/>
    <m/>
    <m/>
    <m/>
    <s v="Yes"/>
    <m/>
    <m/>
    <m/>
    <m/>
    <m/>
    <s v="Single"/>
    <m/>
    <m/>
    <m/>
    <s v="Matric"/>
    <m/>
    <s v="Employed part-time"/>
    <m/>
    <s v="R5001 - R7500"/>
    <m/>
    <s v="Never"/>
    <m/>
    <m/>
    <m/>
    <s v="Never"/>
    <m/>
    <m/>
    <m/>
    <s v="Yes"/>
    <m/>
    <s v="Never"/>
    <m/>
    <s v="No"/>
    <m/>
    <s v="I don't know"/>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s v="No"/>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Yes"/>
    <m/>
    <s v="Yes"/>
    <m/>
    <s v="Yes"/>
    <s v="Yes"/>
    <s v="No"/>
    <s v="No"/>
    <s v="Yes"/>
    <s v="No"/>
    <s v="No"/>
    <s v="Yes"/>
    <s v="No"/>
    <m/>
    <m/>
    <m/>
    <m/>
    <m/>
    <m/>
    <m/>
    <m/>
    <m/>
    <s v="Yes"/>
    <s v="Yes"/>
    <s v="No"/>
    <s v="No"/>
    <s v="No"/>
    <s v="No"/>
    <s v="No"/>
    <m/>
    <m/>
    <m/>
    <m/>
    <m/>
    <m/>
    <m/>
    <s v="Ceramic tiles"/>
    <m/>
    <m/>
    <m/>
    <s v="Asbestos"/>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United States of America"/>
    <m/>
    <s v="Research Assistant please click here"/>
    <m/>
    <s v="Unverified"/>
  </r>
  <r>
    <n v="10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04"/>
    <m/>
    <m/>
    <x v="2"/>
    <d v="1899-12-30T14:55:00"/>
    <s v="zukisani"/>
    <s v="English"/>
    <s v="No"/>
    <m/>
    <m/>
    <m/>
    <s v="Black"/>
    <m/>
    <m/>
    <m/>
    <s v="Yes"/>
    <m/>
    <m/>
    <m/>
    <m/>
    <m/>
    <s v="Married / civil union"/>
    <m/>
    <s v="Yes"/>
    <m/>
    <s v="Matric"/>
    <m/>
    <s v="Unemployed"/>
    <m/>
    <s v="R1000 - R2500"/>
    <m/>
    <s v="Never"/>
    <m/>
    <m/>
    <m/>
    <s v="Never"/>
    <m/>
    <m/>
    <m/>
    <s v="No"/>
    <m/>
    <s v="Yes, less than 6 months ago"/>
    <m/>
    <s v="No"/>
    <m/>
    <s v="Yes"/>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2"/>
    <s v="Male/ Indoda"/>
    <n v="32"/>
    <s v="Male/ Indoda"/>
    <n v="3"/>
    <m/>
    <m/>
    <m/>
    <m/>
    <m/>
    <m/>
    <m/>
    <m/>
    <m/>
    <m/>
    <m/>
    <m/>
    <m/>
    <m/>
    <m/>
    <m/>
    <m/>
    <m/>
    <m/>
    <m/>
    <m/>
    <m/>
    <m/>
    <m/>
    <m/>
    <m/>
    <s v="There are NO children between the age of 6 and 13 living in this HH"/>
    <s v="Completed secondary"/>
    <m/>
    <m/>
    <m/>
    <s v="Completed secondary"/>
    <m/>
    <m/>
    <m/>
    <m/>
    <m/>
    <m/>
    <m/>
    <m/>
    <m/>
    <s v="No"/>
    <m/>
    <m/>
    <m/>
    <s v="Public/communal tap"/>
    <m/>
    <m/>
    <m/>
    <s v="Elsewhere/outside yard"/>
    <m/>
    <n v="300"/>
    <m/>
    <s v="Flush to piped sewer system"/>
    <m/>
    <s v="Electricity from mains"/>
    <m/>
    <m/>
    <m/>
    <s v="In the house"/>
    <m/>
    <m/>
    <m/>
    <s v="No"/>
    <m/>
    <s v="Yes"/>
    <m/>
    <s v="Yes"/>
    <s v="Yes"/>
    <s v="No"/>
    <s v="No"/>
    <s v="Yes"/>
    <s v="No"/>
    <s v="No"/>
    <s v="Yes"/>
    <s v="No"/>
    <m/>
    <m/>
    <m/>
    <m/>
    <m/>
    <m/>
    <m/>
    <m/>
    <m/>
    <s v="No"/>
    <s v="Yes"/>
    <s v="Yes"/>
    <s v="No"/>
    <s v="No"/>
    <s v="No"/>
    <s v="No"/>
    <m/>
    <m/>
    <m/>
    <m/>
    <m/>
    <m/>
    <m/>
    <s v="Cement"/>
    <m/>
    <m/>
    <m/>
    <s v="Corrugated metal"/>
    <m/>
    <m/>
    <m/>
    <s v="Respondent/Participant and Spouse/partner jointly"/>
    <m/>
    <s v="Respondent/Participant and Spouse/partner jointly"/>
    <m/>
    <s v="Respondent/Participant and Spouse/partner jointly"/>
    <m/>
    <s v="Yes"/>
    <m/>
    <s v="Proceed"/>
    <m/>
    <s v="Yes"/>
    <m/>
    <s v="Not at all"/>
    <s v="A lot"/>
    <s v="A lot"/>
    <m/>
    <m/>
    <m/>
    <s v="Checked"/>
    <s v="Unchecked"/>
    <s v="Unchecked"/>
    <s v="Unchecked"/>
    <s v="Unchecked"/>
    <s v="Unchecked"/>
    <s v="Unchecked"/>
    <s v="Unchecked"/>
    <s v="Unchecked"/>
    <s v="Unchecked"/>
    <s v="Unchecked"/>
    <s v="Unchecked"/>
    <s v="Jamaica"/>
    <m/>
    <s v="Research Assistant please click here"/>
    <m/>
    <s v="Unverified"/>
  </r>
  <r>
    <n v="105"/>
    <m/>
    <m/>
    <x v="3"/>
    <d v="1899-12-30T10:35:00"/>
    <s v="lwazi"/>
    <s v="English"/>
    <s v="No"/>
    <m/>
    <m/>
    <m/>
    <s v="Black"/>
    <m/>
    <m/>
    <m/>
    <s v="Yes"/>
    <m/>
    <m/>
    <m/>
    <m/>
    <m/>
    <s v="Married / civil union"/>
    <m/>
    <s v="Yes"/>
    <m/>
    <s v="Tertiary"/>
    <m/>
    <s v="Employed full-time"/>
    <m/>
    <s v="R7501 - R10 000"/>
    <m/>
    <s v="Never"/>
    <m/>
    <m/>
    <m/>
    <s v="Never"/>
    <m/>
    <m/>
    <m/>
    <s v="Yes"/>
    <m/>
    <s v="Yes, in the last year, but more than 6 months ago"/>
    <m/>
    <s v="No"/>
    <m/>
    <s v="Yes"/>
    <m/>
    <s v="Unchecked"/>
    <s v="Unchecked"/>
    <s v="Unchecked"/>
    <s v="Checked"/>
    <s v="Checked"/>
    <s v="Unchecked"/>
    <s v="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Checked"/>
    <s v="Unchecked"/>
    <s v="Un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28"/>
    <s v="Male/ Indoda"/>
    <n v="61"/>
    <s v="Female/ Ibhinqa"/>
    <n v="32"/>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2"/>
    <m/>
    <s v="Flush to piped sewer system"/>
    <m/>
    <s v="Electricity from mains"/>
    <m/>
    <m/>
    <m/>
    <s v="In the house"/>
    <m/>
    <m/>
    <m/>
    <s v="No"/>
    <m/>
    <s v="Yes"/>
    <m/>
    <s v="Yes"/>
    <s v="Yes"/>
    <s v="No"/>
    <s v="Yes"/>
    <s v="Yes"/>
    <s v="No"/>
    <s v="Yes"/>
    <s v="Yes"/>
    <s v="Yes"/>
    <m/>
    <m/>
    <m/>
    <m/>
    <m/>
    <m/>
    <m/>
    <m/>
    <m/>
    <s v="Yes"/>
    <s v="Yes"/>
    <s v="No"/>
    <s v="No"/>
    <s v="No"/>
    <s v="Yes"/>
    <s v="No"/>
    <m/>
    <m/>
    <m/>
    <m/>
    <m/>
    <m/>
    <m/>
    <s v="Ceramic tiles"/>
    <m/>
    <m/>
    <m/>
    <s v="Tiles"/>
    <m/>
    <m/>
    <m/>
    <s v="Spouse/partner"/>
    <m/>
    <s v="Respondent/Participant"/>
    <m/>
    <s v="Respondent/Participant and Spouse/partner jointly"/>
    <m/>
    <s v="Yes"/>
    <m/>
    <s v="Proceed"/>
    <m/>
    <s v="Yes"/>
    <m/>
    <s v="Not at all"/>
    <s v="A lot"/>
    <s v="A lot"/>
    <m/>
    <m/>
    <m/>
    <s v="Checked"/>
    <s v="Checked"/>
    <s v="Checked"/>
    <s v="Checked"/>
    <s v="Checked"/>
    <s v="Unchecked"/>
    <s v="Unchecked"/>
    <s v="Unchecked"/>
    <s v="Unchecked"/>
    <s v="Unchecked"/>
    <s v="Unchecked"/>
    <s v="Unchecked"/>
    <s v="France"/>
    <m/>
    <s v="Research Assistant please click here"/>
    <m/>
    <s v="Unverified"/>
  </r>
  <r>
    <n v="10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07"/>
    <m/>
    <m/>
    <x v="3"/>
    <d v="1899-12-30T10:59:00"/>
    <s v="ntombizodwa"/>
    <s v="isiXhosa"/>
    <m/>
    <s v="Hayi"/>
    <m/>
    <m/>
    <m/>
    <m/>
    <s v="Mnyama"/>
    <m/>
    <m/>
    <m/>
    <m/>
    <s v="Ewe"/>
    <m/>
    <m/>
    <m/>
    <s v="Awutshatanga"/>
    <m/>
    <m/>
    <m/>
    <s v="Ibanga leshumi"/>
    <m/>
    <s v="Uqeshwe isigxina"/>
    <m/>
    <s v="R1000 - R2500"/>
    <m/>
    <s v="Zange"/>
    <m/>
    <m/>
    <m/>
    <s v="Hayi"/>
    <m/>
    <m/>
    <m/>
    <s v="Hayi"/>
    <m/>
    <s v="Ewe, ngaphezu konyaka odlulileyo"/>
    <m/>
    <s v="Ewe"/>
    <m/>
    <s v="Ewe"/>
    <s v="Unchecked"/>
    <s v="Unchecked"/>
    <s v="Unchecked"/>
    <s v="Unchecked"/>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Checked"/>
    <s v="Unchecked"/>
    <s v="Unchecked"/>
    <s v="Unchecked"/>
    <s v="Unchecked"/>
    <s v="Unchecked"/>
    <s v="Unchecked"/>
    <s v="Unchecked"/>
    <s v="Unchecked"/>
    <s v="Unchecked"/>
    <s v="Unchecked"/>
    <m/>
    <m/>
    <m/>
    <s v="Ewe"/>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34"/>
    <m/>
    <m/>
    <m/>
    <m/>
    <m/>
    <m/>
    <m/>
    <m/>
    <m/>
    <m/>
    <m/>
    <m/>
    <m/>
    <m/>
    <m/>
    <m/>
    <m/>
    <m/>
    <m/>
    <m/>
    <m/>
    <m/>
    <m/>
    <m/>
    <m/>
    <m/>
    <m/>
    <m/>
    <m/>
    <m/>
    <s v="Amabanga aphezulu"/>
    <m/>
    <m/>
    <m/>
    <s v="Amabanga aphezulu"/>
    <m/>
    <m/>
    <m/>
    <m/>
    <m/>
    <m/>
    <m/>
    <m/>
    <m/>
    <s v="Hayi"/>
    <m/>
    <m/>
    <m/>
    <s v="Ifakwe ngombhobho kwindawo yokuhlala/indlu"/>
    <m/>
    <m/>
    <m/>
    <m/>
    <m/>
    <n v="2"/>
    <m/>
    <s v="Gungxulela kumbhobho wogutyulo"/>
    <m/>
    <s v="Umbane ovela kwii-mains"/>
    <m/>
    <m/>
    <m/>
    <s v="Endlini"/>
    <m/>
    <m/>
    <m/>
    <s v="Ewe"/>
    <m/>
    <s v="Ewe"/>
    <m/>
    <m/>
    <m/>
    <m/>
    <m/>
    <m/>
    <m/>
    <m/>
    <m/>
    <s v="Ewe"/>
    <s v="Ewe"/>
    <s v="Hayi"/>
    <s v="Hayi"/>
    <s v="Ewe"/>
    <s v="Hayi"/>
    <s v="Ewe"/>
    <s v="Ewe"/>
    <s v="Ewe"/>
    <m/>
    <m/>
    <m/>
    <m/>
    <m/>
    <m/>
    <m/>
    <s v="Ewe"/>
    <s v="Ewe"/>
    <s v="Hayi"/>
    <s v="Hayi"/>
    <s v="Hayi"/>
    <s v="Hayi"/>
    <s v="Hayi"/>
    <m/>
    <s v="Iithayile zeCeramic"/>
    <m/>
    <m/>
    <m/>
    <s v="Asbestos"/>
    <m/>
    <m/>
    <m/>
    <s v="uMphenduli / uMthathi-nxaxheba"/>
    <m/>
    <s v="uMphenduli / uMthathi-nxaxheba"/>
    <m/>
    <s v="uMphenduli / uMthathi-nxaxheba"/>
    <m/>
    <s v="Ewe"/>
    <m/>
    <s v="Qhubeka"/>
    <m/>
    <s v="Ewe"/>
    <m/>
    <m/>
    <m/>
    <s v="Kakhulu"/>
    <s v="Ngandlel' ithile"/>
    <s v="Kakhulu"/>
    <s v="Unchecked"/>
    <s v="Unchecked"/>
    <s v="Unchecked"/>
    <s v="Unchecked"/>
    <s v="Unchecked"/>
    <s v="Unchecked"/>
    <s v="Checked"/>
    <s v="Checked"/>
    <s v="Checked"/>
    <s v="Checked"/>
    <s v="Checked"/>
    <s v="Unchecked"/>
    <m/>
    <s v="Jamaica"/>
    <m/>
    <s v="Mncedisi wophando nceda ucofe apha"/>
    <s v="Unverified"/>
  </r>
  <r>
    <n v="10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0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1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11"/>
    <m/>
    <m/>
    <x v="3"/>
    <d v="1899-12-30T11:23:00"/>
    <s v="likhona"/>
    <s v="English"/>
    <s v="No"/>
    <m/>
    <m/>
    <m/>
    <s v="Black"/>
    <m/>
    <m/>
    <m/>
    <s v="Yes"/>
    <m/>
    <m/>
    <m/>
    <m/>
    <m/>
    <s v="Widowed"/>
    <m/>
    <m/>
    <m/>
    <s v="Less than Matric"/>
    <m/>
    <s v="Unemployed"/>
    <m/>
    <s v="R1000 - R2500"/>
    <m/>
    <s v="Never"/>
    <m/>
    <m/>
    <m/>
    <s v="Never"/>
    <m/>
    <m/>
    <m/>
    <s v="No"/>
    <m/>
    <s v="Yes, more than a year ago"/>
    <m/>
    <s v="No"/>
    <m/>
    <s v="Yes"/>
    <m/>
    <s v="Unchecked"/>
    <s v="Unchecked"/>
    <s v="Unchecked"/>
    <s v="Checked"/>
    <s v="Unchecked"/>
    <s v="Checked"/>
    <s v="Unchecked"/>
    <s v="Unchecked"/>
    <s v="Unchecked"/>
    <s v="Unchecked"/>
    <s v="Unchecked"/>
    <s v="Unchecked"/>
    <s v="Unchecked"/>
    <s v="Unchecked"/>
    <s v="Unchecked"/>
    <s v="Unchecked"/>
    <s v="Unchecked"/>
    <s v="Unchecked"/>
    <m/>
    <m/>
    <s v="Unchecked"/>
    <s v="Checked"/>
    <s v="Unchecked"/>
    <s v="Unchecked"/>
    <s v="Unchecked"/>
    <s v="Unchecked"/>
    <s v="Unchecked"/>
    <s v="Unchecked"/>
    <s v="Unchecked"/>
    <s v="Unchecked"/>
    <s v="Unchecked"/>
    <s v="Unchecked"/>
    <s v="Unchecked"/>
    <s v="Unchecked"/>
    <m/>
    <m/>
    <s v="Unchecked"/>
    <s v="Unchecked"/>
    <s v="Checked"/>
    <s v="Unchecked"/>
    <s v="Unchecked"/>
    <s v="Unchecked"/>
    <s v="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4"/>
    <s v="Male/ Indoda"/>
    <n v="40"/>
    <s v="Female/ Ibhinqa"/>
    <n v="50"/>
    <s v="Male/ Indoda"/>
    <n v="15"/>
    <s v="Male/ Indoda"/>
    <n v="14"/>
    <m/>
    <m/>
    <m/>
    <m/>
    <m/>
    <m/>
    <m/>
    <m/>
    <m/>
    <m/>
    <m/>
    <m/>
    <m/>
    <m/>
    <m/>
    <m/>
    <m/>
    <m/>
    <m/>
    <m/>
    <m/>
    <m/>
    <s v="There are NO children between the age of 6 and 13 living in this HH"/>
    <s v="Some secondary"/>
    <m/>
    <m/>
    <m/>
    <s v="Tertiary or post-secondary certification"/>
    <m/>
    <m/>
    <m/>
    <m/>
    <m/>
    <m/>
    <m/>
    <m/>
    <m/>
    <s v="No"/>
    <m/>
    <m/>
    <m/>
    <s v="Piped into dwelling/house"/>
    <m/>
    <m/>
    <m/>
    <m/>
    <m/>
    <n v="2"/>
    <m/>
    <s v="Flush to piped sewer system"/>
    <m/>
    <s v="Electricity from mains"/>
    <m/>
    <m/>
    <m/>
    <s v="In the house"/>
    <m/>
    <m/>
    <m/>
    <s v="No"/>
    <m/>
    <s v="Yes"/>
    <m/>
    <s v="Yes"/>
    <s v="Yes"/>
    <s v="No"/>
    <s v="Yes"/>
    <s v="Yes"/>
    <s v="No"/>
    <s v="Yes"/>
    <s v="Yes"/>
    <s v="Yes"/>
    <m/>
    <m/>
    <m/>
    <m/>
    <m/>
    <m/>
    <m/>
    <m/>
    <m/>
    <s v="Yes"/>
    <s v="Yes"/>
    <s v="No"/>
    <s v="No"/>
    <s v="No"/>
    <s v="No"/>
    <s v="No"/>
    <m/>
    <m/>
    <m/>
    <m/>
    <m/>
    <m/>
    <m/>
    <s v="Ceramic tiles"/>
    <m/>
    <m/>
    <m/>
    <s v="Corrugated metal"/>
    <m/>
    <m/>
    <m/>
    <s v="Someone else"/>
    <m/>
    <s v="Someone else"/>
    <m/>
    <s v="Respondent/Participant"/>
    <m/>
    <s v="No"/>
    <m/>
    <m/>
    <m/>
    <m/>
    <m/>
    <m/>
    <m/>
    <m/>
    <m/>
    <m/>
    <m/>
    <s v="Unchecked"/>
    <s v="Unchecked"/>
    <s v="Unchecked"/>
    <s v="Unchecked"/>
    <s v="Unchecked"/>
    <s v="Unchecked"/>
    <s v="Unchecked"/>
    <s v="Unchecked"/>
    <s v="Unchecked"/>
    <s v="Unchecked"/>
    <s v="Unchecked"/>
    <s v="Unchecked"/>
    <m/>
    <m/>
    <m/>
    <m/>
    <s v="Unverified"/>
  </r>
  <r>
    <n v="112"/>
    <m/>
    <m/>
    <x v="3"/>
    <d v="1899-12-30T11:35:00"/>
    <s v="lwazi"/>
    <s v="isiXhosa"/>
    <m/>
    <s v="Hayi"/>
    <m/>
    <m/>
    <m/>
    <m/>
    <s v="Mnyama"/>
    <m/>
    <m/>
    <m/>
    <m/>
    <s v="Ewe"/>
    <m/>
    <m/>
    <m/>
    <s v="Utshatile / umanyano lwasekuhlaleni"/>
    <m/>
    <s v="Hayi"/>
    <m/>
    <s v="Imfundo enomsila"/>
    <m/>
    <s v="Uqeshwe isigxina"/>
    <m/>
    <s v="R7501 - R10 000"/>
    <m/>
    <s v="Zange"/>
    <m/>
    <m/>
    <m/>
    <s v="Ewe, ngaphantsi kweminyaka emi-2 eyadlulayo"/>
    <s v="ec Philani NU 1 Clinic"/>
    <m/>
    <m/>
    <s v="Ewe"/>
    <m/>
    <s v="Ewe, kulo nyaka uphelileyo, kodwa ngaphezu kweenyanga ezi-6 ezidlulileyo"/>
    <m/>
    <s v="Hayi"/>
    <m/>
    <s v="Hayi"/>
    <s v="Unchecked"/>
    <s v="Unchecked"/>
    <s v="Unchecked"/>
    <s v="Unchecked"/>
    <s v="Unchecked"/>
    <s v="Unchecked"/>
    <s v="Unchecked"/>
    <s v="Unchecked"/>
    <s v="Unchecked"/>
    <s v="Unchecked"/>
    <s v="Checked"/>
    <s v="Unchecked"/>
    <s v="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Checked"/>
    <s v="Checked"/>
    <s v="Checked"/>
    <s v="Unchecked"/>
    <s v="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40"/>
    <s v="Male/ Indoda"/>
    <n v="5"/>
    <m/>
    <m/>
    <m/>
    <m/>
    <m/>
    <m/>
    <m/>
    <m/>
    <m/>
    <m/>
    <m/>
    <m/>
    <m/>
    <m/>
    <m/>
    <m/>
    <m/>
    <m/>
    <m/>
    <m/>
    <m/>
    <m/>
    <m/>
    <m/>
    <m/>
    <m/>
    <s v="There are NO children between the age of 6 and 13 living in this HH"/>
    <m/>
    <s v="Imfundo enomsila"/>
    <m/>
    <m/>
    <m/>
    <s v="Imfundo enomsila"/>
    <m/>
    <m/>
    <m/>
    <m/>
    <m/>
    <m/>
    <m/>
    <m/>
    <m/>
    <s v="Hayi"/>
    <m/>
    <m/>
    <m/>
    <s v="Ifakwe ngombhobho kwindawo yokuhlala/indlu"/>
    <m/>
    <m/>
    <m/>
    <m/>
    <m/>
    <n v="2"/>
    <m/>
    <s v="Gungxulela kumbhobho wogutyulo"/>
    <m/>
    <s v="Umbane ovela kwii-mains"/>
    <m/>
    <m/>
    <m/>
    <s v="Endlini"/>
    <m/>
    <m/>
    <m/>
    <s v="Hayi"/>
    <m/>
    <s v="Ewe"/>
    <m/>
    <m/>
    <m/>
    <m/>
    <m/>
    <m/>
    <m/>
    <m/>
    <m/>
    <s v="Ewe"/>
    <s v="Ewe"/>
    <s v="Hayi"/>
    <s v="Ewe"/>
    <s v="Ewe"/>
    <s v="Hayi"/>
    <s v="Ewe"/>
    <s v="Ewe"/>
    <s v="Ewe"/>
    <m/>
    <m/>
    <m/>
    <m/>
    <m/>
    <m/>
    <m/>
    <s v="Ewe"/>
    <s v="Ewe"/>
    <s v="Hayi"/>
    <s v="Hayi"/>
    <s v="Hayi"/>
    <s v="Ewe"/>
    <s v="Hayi"/>
    <m/>
    <s v="Iithayile zeCeramic"/>
    <m/>
    <m/>
    <m/>
    <s v="iiThayile"/>
    <m/>
    <m/>
    <m/>
    <s v="uMphenduli / uMthathi-nxaxheba"/>
    <m/>
    <s v="uMphenduli / uMthathi-nxaxheba"/>
    <m/>
    <s v="uMphenduli / uMthathi-nxaxheba"/>
    <m/>
    <s v="Ewe"/>
    <m/>
    <s v="Qhubeka"/>
    <m/>
    <s v="Ewe"/>
    <m/>
    <m/>
    <m/>
    <s v="Kakhulu"/>
    <s v="Ngandlel' ithile"/>
    <s v="Kakhulu"/>
    <s v="Unchecked"/>
    <s v="Unchecked"/>
    <s v="Unchecked"/>
    <s v="Unchecked"/>
    <s v="Unchecked"/>
    <s v="Unchecked"/>
    <s v="Unchecked"/>
    <s v="Checked"/>
    <s v="Checked"/>
    <s v="Checked"/>
    <s v="Checked"/>
    <s v="Unchecked"/>
    <m/>
    <s v="France"/>
    <m/>
    <s v="Mncedisi wophando nceda ucofe apha"/>
    <s v="Unverified"/>
  </r>
  <r>
    <n v="113"/>
    <m/>
    <m/>
    <x v="3"/>
    <d v="1899-12-30T11:52:00"/>
    <s v="zukisani"/>
    <s v="English"/>
    <s v="No"/>
    <m/>
    <m/>
    <m/>
    <s v="Black"/>
    <m/>
    <m/>
    <m/>
    <s v="Yes"/>
    <m/>
    <m/>
    <m/>
    <m/>
    <m/>
    <s v="Single"/>
    <m/>
    <m/>
    <m/>
    <s v="Less than Matric"/>
    <m/>
    <s v="Self-Employed"/>
    <m/>
    <s v="R1000 - R2500"/>
    <m/>
    <s v="Never"/>
    <m/>
    <m/>
    <m/>
    <s v="Never"/>
    <m/>
    <m/>
    <m/>
    <s v="No"/>
    <m/>
    <s v="Yes, less than 6 months ago"/>
    <m/>
    <s v="No"/>
    <m/>
    <s v="No"/>
    <m/>
    <s v="Unchecked"/>
    <s v="Unchecked"/>
    <s v="Unchecked"/>
    <s v="Unchecked"/>
    <s v="Checked"/>
    <s v="Un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Checked"/>
    <s v="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1"/>
    <s v="Male/ Indoda"/>
    <n v="38"/>
    <m/>
    <m/>
    <m/>
    <m/>
    <m/>
    <m/>
    <m/>
    <m/>
    <m/>
    <m/>
    <m/>
    <m/>
    <m/>
    <m/>
    <m/>
    <m/>
    <m/>
    <m/>
    <m/>
    <m/>
    <m/>
    <m/>
    <m/>
    <m/>
    <m/>
    <m/>
    <m/>
    <m/>
    <s v="There are NO children between the age of 6 and 13 living in this HH"/>
    <s v="Some secondary"/>
    <m/>
    <m/>
    <m/>
    <s v="Some secondary"/>
    <m/>
    <m/>
    <m/>
    <m/>
    <m/>
    <m/>
    <m/>
    <m/>
    <m/>
    <s v="No"/>
    <m/>
    <m/>
    <m/>
    <s v="Public/communal tap"/>
    <m/>
    <m/>
    <m/>
    <s v="Elsewhere/outside yard"/>
    <m/>
    <n v="240"/>
    <m/>
    <s v="Flush to piped sewer system"/>
    <m/>
    <s v="Electricity from mains"/>
    <m/>
    <m/>
    <m/>
    <s v="In the house"/>
    <m/>
    <m/>
    <m/>
    <s v="No"/>
    <m/>
    <s v="Yes"/>
    <m/>
    <s v="No"/>
    <s v="No"/>
    <s v="No"/>
    <s v="No"/>
    <s v="Yes"/>
    <s v="No"/>
    <s v="Yes"/>
    <s v="No"/>
    <s v="No"/>
    <m/>
    <m/>
    <m/>
    <m/>
    <m/>
    <m/>
    <m/>
    <m/>
    <m/>
    <s v="No"/>
    <s v="Yes"/>
    <s v="No"/>
    <s v="No"/>
    <s v="No"/>
    <s v="No"/>
    <s v="No"/>
    <m/>
    <m/>
    <m/>
    <m/>
    <m/>
    <m/>
    <m/>
    <s v="Cement"/>
    <m/>
    <m/>
    <m/>
    <s v="Corrugated metal"/>
    <m/>
    <m/>
    <m/>
    <s v="Respondent/Participant"/>
    <m/>
    <s v="Respondent/Participant"/>
    <m/>
    <s v="Respondent/Participant"/>
    <m/>
    <s v="Yes"/>
    <m/>
    <s v="Proceed"/>
    <m/>
    <s v="Yes"/>
    <m/>
    <s v="Somewhat"/>
    <s v="A lot"/>
    <s v="A lot"/>
    <m/>
    <m/>
    <m/>
    <s v="Checked"/>
    <s v="Checked"/>
    <s v="Checked"/>
    <s v="Checked"/>
    <s v="Checked"/>
    <s v="Unchecked"/>
    <s v="Unchecked"/>
    <s v="Unchecked"/>
    <s v="Unchecked"/>
    <s v="Unchecked"/>
    <s v="Unchecked"/>
    <s v="Unchecked"/>
    <s v="Jamaica"/>
    <m/>
    <s v="Research Assistant please click here"/>
    <m/>
    <s v="Unverified"/>
  </r>
  <r>
    <n v="11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15"/>
    <m/>
    <m/>
    <x v="4"/>
    <d v="1899-12-30T13:05:00"/>
    <s v="zola"/>
    <s v="English"/>
    <s v="No"/>
    <m/>
    <m/>
    <m/>
    <s v="Black"/>
    <m/>
    <m/>
    <m/>
    <s v="Yes"/>
    <m/>
    <m/>
    <m/>
    <m/>
    <m/>
    <s v="Married / civil union"/>
    <m/>
    <s v="Yes"/>
    <m/>
    <s v="Less than Matric"/>
    <m/>
    <s v="Employed full-time"/>
    <m/>
    <s v="R10 001 - R20 000"/>
    <m/>
    <s v="Never"/>
    <m/>
    <m/>
    <m/>
    <s v="Never"/>
    <m/>
    <m/>
    <m/>
    <s v="I don't know"/>
    <m/>
    <s v="Yes, more than a year ago"/>
    <m/>
    <s v="No"/>
    <m/>
    <s v="I don't know"/>
    <m/>
    <s v="Unchecked"/>
    <s v="Unchecked"/>
    <s v="Unchecked"/>
    <s v="Unchecked"/>
    <s v="Unchecked"/>
    <s v="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Checked"/>
    <s v="Unchecked"/>
    <s v="Unchecked"/>
    <s v="Unchecked"/>
    <s v="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60"/>
    <s v="Male/ Indoda"/>
    <n v="35"/>
    <s v="Male/ Indoda"/>
    <n v="30"/>
    <s v="Female/ Ibhinqa"/>
    <n v="6"/>
    <m/>
    <m/>
    <m/>
    <m/>
    <m/>
    <m/>
    <m/>
    <m/>
    <m/>
    <m/>
    <m/>
    <m/>
    <m/>
    <m/>
    <m/>
    <m/>
    <m/>
    <m/>
    <m/>
    <m/>
    <m/>
    <m/>
    <s v="There are children between the age of 6 and 13 living in this HH"/>
    <s v="Completed secondary"/>
    <m/>
    <m/>
    <m/>
    <s v="Tertiary or post-secondary certification"/>
    <m/>
    <m/>
    <m/>
    <s v="Yes"/>
    <m/>
    <m/>
    <m/>
    <m/>
    <m/>
    <s v="No"/>
    <m/>
    <m/>
    <m/>
    <s v="Piped into dwelling/house"/>
    <m/>
    <m/>
    <m/>
    <m/>
    <m/>
    <n v="2"/>
    <m/>
    <s v="Flush to piped sewer system"/>
    <m/>
    <s v="Electricity from mains"/>
    <m/>
    <m/>
    <m/>
    <s v="In the house"/>
    <m/>
    <m/>
    <m/>
    <s v="No"/>
    <m/>
    <s v="Yes"/>
    <m/>
    <s v="Yes"/>
    <s v="Yes"/>
    <s v="No"/>
    <s v="Yes"/>
    <s v="Yes"/>
    <s v="No"/>
    <s v="Yes"/>
    <s v="Yes"/>
    <s v="Yes"/>
    <m/>
    <m/>
    <m/>
    <m/>
    <m/>
    <m/>
    <m/>
    <m/>
    <m/>
    <s v="No"/>
    <s v="Yes"/>
    <s v="No"/>
    <s v="No"/>
    <s v="No"/>
    <s v="Yes"/>
    <s v="No"/>
    <m/>
    <m/>
    <m/>
    <m/>
    <m/>
    <m/>
    <m/>
    <s v="Ceramic tiles"/>
    <m/>
    <m/>
    <m/>
    <s v="Tiles"/>
    <m/>
    <m/>
    <m/>
    <s v="Respondent/Participant and Spouse/partner jointly"/>
    <m/>
    <s v="Respondent/Participant and Spouse/partner jointly"/>
    <m/>
    <s v="Respondent/Participant and Spouse/partner jointly"/>
    <m/>
    <s v="No"/>
    <m/>
    <m/>
    <m/>
    <m/>
    <m/>
    <m/>
    <m/>
    <m/>
    <m/>
    <m/>
    <m/>
    <s v="Unchecked"/>
    <s v="Unchecked"/>
    <s v="Unchecked"/>
    <s v="Unchecked"/>
    <s v="Unchecked"/>
    <s v="Unchecked"/>
    <s v="Unchecked"/>
    <s v="Unchecked"/>
    <s v="Unchecked"/>
    <s v="Unchecked"/>
    <s v="Unchecked"/>
    <s v="Unchecked"/>
    <m/>
    <m/>
    <m/>
    <m/>
    <s v="Unverified"/>
  </r>
  <r>
    <n v="116"/>
    <m/>
    <m/>
    <x v="4"/>
    <d v="1899-12-30T13:28:00"/>
    <s v="sinazo"/>
    <s v="English"/>
    <s v="No"/>
    <m/>
    <m/>
    <m/>
    <s v="Black"/>
    <m/>
    <m/>
    <m/>
    <s v="Yes"/>
    <m/>
    <m/>
    <m/>
    <m/>
    <m/>
    <s v="Single"/>
    <m/>
    <m/>
    <m/>
    <s v="Matric"/>
    <m/>
    <s v="Unemployed"/>
    <m/>
    <s v="R1000 - R2500"/>
    <m/>
    <s v="Never"/>
    <m/>
    <m/>
    <m/>
    <s v="Never"/>
    <m/>
    <m/>
    <m/>
    <s v="I don't know"/>
    <m/>
    <s v="Yes, in the last year, but more than 6 months ago"/>
    <m/>
    <s v="No"/>
    <m/>
    <s v="No"/>
    <m/>
    <s v="Unchecked"/>
    <s v="Checked"/>
    <s v="Unchecked"/>
    <s v="Unchecked"/>
    <s v="Checked"/>
    <s v="Unchecked"/>
    <s v="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Un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3"/>
    <s v="Female/ Ibhinqa"/>
    <n v="12"/>
    <s v="Female/ Ibhinqa"/>
    <n v="6"/>
    <m/>
    <m/>
    <m/>
    <m/>
    <m/>
    <m/>
    <m/>
    <m/>
    <m/>
    <m/>
    <m/>
    <m/>
    <m/>
    <m/>
    <m/>
    <m/>
    <m/>
    <m/>
    <m/>
    <m/>
    <m/>
    <m/>
    <m/>
    <m/>
    <s v="There are children between the age of 6 and 13 living in this HH"/>
    <s v="Completed secondary"/>
    <m/>
    <m/>
    <m/>
    <s v="Completed secondary"/>
    <m/>
    <m/>
    <m/>
    <s v="Yes"/>
    <m/>
    <m/>
    <m/>
    <m/>
    <m/>
    <s v="No"/>
    <m/>
    <m/>
    <m/>
    <s v="Public/communal tap"/>
    <m/>
    <m/>
    <m/>
    <s v="Elsewhere/outside yard"/>
    <m/>
    <n v="2"/>
    <m/>
    <s v="Flush to piped sewer system"/>
    <m/>
    <s v="Electricity from other source"/>
    <m/>
    <m/>
    <m/>
    <s v="In the house"/>
    <m/>
    <m/>
    <m/>
    <s v="No"/>
    <m/>
    <s v="No"/>
    <m/>
    <s v="Yes"/>
    <s v="Yes"/>
    <s v="No"/>
    <s v="No"/>
    <s v="Yes"/>
    <s v="No"/>
    <s v="No"/>
    <s v="Yes"/>
    <s v="No"/>
    <m/>
    <m/>
    <m/>
    <m/>
    <m/>
    <m/>
    <m/>
    <m/>
    <m/>
    <s v="No"/>
    <s v="Yes"/>
    <s v="No"/>
    <s v="No"/>
    <s v="No"/>
    <s v="No"/>
    <s v="No"/>
    <m/>
    <m/>
    <m/>
    <m/>
    <m/>
    <m/>
    <m/>
    <s v="Carpe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17"/>
    <m/>
    <m/>
    <x v="3"/>
    <d v="1899-12-30T13:06:00"/>
    <s v="lwazi"/>
    <s v="English"/>
    <s v="No"/>
    <m/>
    <m/>
    <m/>
    <s v="Black"/>
    <m/>
    <m/>
    <m/>
    <s v="Yes"/>
    <m/>
    <m/>
    <m/>
    <m/>
    <m/>
    <s v="Single"/>
    <m/>
    <m/>
    <m/>
    <s v="Matric"/>
    <m/>
    <s v="Employed full-time"/>
    <m/>
    <s v="R1000 - R2500"/>
    <m/>
    <s v="Yes, more than 2 years ago"/>
    <m/>
    <s v="Other"/>
    <s v="Nkqubela Hosptal "/>
    <s v="Yes, more than 2 years ago"/>
    <m/>
    <s v="Other"/>
    <s v="Victoria Hospital in Alice"/>
    <s v="No"/>
    <m/>
    <s v="Yes, less than 6 months ago"/>
    <m/>
    <s v="No"/>
    <m/>
    <s v="I don't know"/>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Checked"/>
    <s v="Unchecked"/>
    <s v="Checked"/>
    <s v="Unchecked"/>
    <s v="Unchecked"/>
    <s v="Unchecked"/>
    <s v="Unchecked"/>
    <s v="Unchecked"/>
    <s v="Unchecked"/>
    <s v="Unchecked"/>
    <s v="Unchecked"/>
    <s v="Unchecked"/>
    <s v="Unchecked"/>
    <s v="Unchecked"/>
    <s v="Unchecked"/>
    <s v="Unchecked"/>
    <s v="Unchecked"/>
    <m/>
    <m/>
    <s v="Yes"/>
    <m/>
    <s v="Yes"/>
    <m/>
    <s v="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Yes"/>
    <m/>
    <s v="Yes"/>
    <m/>
    <n v="1"/>
    <s v="Female/ Ibhinqa"/>
    <n v="80"/>
    <m/>
    <m/>
    <m/>
    <m/>
    <m/>
    <m/>
    <m/>
    <m/>
    <m/>
    <m/>
    <m/>
    <m/>
    <m/>
    <m/>
    <m/>
    <m/>
    <m/>
    <m/>
    <m/>
    <m/>
    <m/>
    <m/>
    <m/>
    <m/>
    <m/>
    <m/>
    <m/>
    <m/>
    <s v="There are NO children between the age of 6 and 13 living in this HH"/>
    <s v="Some primary"/>
    <m/>
    <s v="Grade 3"/>
    <m/>
    <s v="Completed secondary"/>
    <m/>
    <m/>
    <m/>
    <m/>
    <m/>
    <m/>
    <m/>
    <m/>
    <m/>
    <s v="Yes"/>
    <m/>
    <n v="2"/>
    <m/>
    <s v="Piped into dwelling/house"/>
    <m/>
    <m/>
    <m/>
    <m/>
    <m/>
    <n v="2"/>
    <m/>
    <s v="Flush to piped sewer system"/>
    <m/>
    <s v="Electricity from mains"/>
    <m/>
    <m/>
    <m/>
    <s v="In the house"/>
    <m/>
    <m/>
    <m/>
    <s v="No"/>
    <m/>
    <s v="Yes"/>
    <m/>
    <s v="Yes"/>
    <s v="Yes"/>
    <s v="No"/>
    <s v="No"/>
    <s v="Yes"/>
    <s v="No"/>
    <s v="Yes"/>
    <s v="Yes"/>
    <s v="No"/>
    <m/>
    <m/>
    <m/>
    <m/>
    <m/>
    <m/>
    <m/>
    <m/>
    <m/>
    <s v="Yes"/>
    <s v="Yes"/>
    <s v="No"/>
    <s v="No"/>
    <s v="No"/>
    <s v="No"/>
    <s v="No"/>
    <m/>
    <m/>
    <m/>
    <m/>
    <m/>
    <m/>
    <m/>
    <s v="Cemen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18"/>
    <m/>
    <m/>
    <x v="4"/>
    <d v="1899-12-30T14:20:00"/>
    <s v="zola"/>
    <s v="English"/>
    <s v="No"/>
    <m/>
    <m/>
    <m/>
    <s v="Black"/>
    <m/>
    <m/>
    <m/>
    <s v="Yes"/>
    <m/>
    <m/>
    <m/>
    <m/>
    <m/>
    <s v="Widowed"/>
    <m/>
    <m/>
    <m/>
    <s v="Less than Matric"/>
    <m/>
    <s v="Unemployed"/>
    <m/>
    <s v="R1000 - R2500"/>
    <m/>
    <s v="Never"/>
    <m/>
    <m/>
    <m/>
    <s v="Yes, less than 2 years ago"/>
    <m/>
    <s v="ec Philani NU 1 Clinic"/>
    <m/>
    <s v="No"/>
    <m/>
    <s v="Never"/>
    <m/>
    <s v="Yes"/>
    <m/>
    <s v="No"/>
    <m/>
    <s v="Unchecked"/>
    <s v="Unchecked"/>
    <s v="Unchecked"/>
    <s v="Unchecked"/>
    <s v="Un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Checked"/>
    <s v="Checked"/>
    <s v="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7"/>
    <s v="Female/ Ibhinqa"/>
    <n v="58"/>
    <s v="Male/ Indoda"/>
    <n v="43"/>
    <s v="Male/ Indoda"/>
    <n v="35"/>
    <s v="Male/ Indoda"/>
    <n v="33"/>
    <s v="Male/ Indoda"/>
    <n v="33"/>
    <s v="Male/ Indoda"/>
    <n v="11"/>
    <s v="Male/ Indoda"/>
    <n v="7"/>
    <m/>
    <m/>
    <m/>
    <m/>
    <m/>
    <m/>
    <m/>
    <m/>
    <m/>
    <m/>
    <m/>
    <m/>
    <m/>
    <m/>
    <m/>
    <m/>
    <s v="There are children between the age of 6 and 13 living in this HH"/>
    <s v="Some secondary"/>
    <m/>
    <m/>
    <m/>
    <s v="Tertiary or post-secondary certification"/>
    <m/>
    <m/>
    <m/>
    <s v="Yes"/>
    <m/>
    <m/>
    <m/>
    <m/>
    <m/>
    <s v="No"/>
    <m/>
    <m/>
    <m/>
    <s v="Piped into dwelling/house"/>
    <m/>
    <m/>
    <m/>
    <m/>
    <m/>
    <n v="2"/>
    <m/>
    <s v="Flush to piped sewer system"/>
    <m/>
    <s v="Electricity from mains"/>
    <m/>
    <m/>
    <m/>
    <s v="In the house"/>
    <m/>
    <m/>
    <m/>
    <s v="No"/>
    <m/>
    <s v="Yes"/>
    <m/>
    <s v="Yes"/>
    <s v="Yes"/>
    <s v="No"/>
    <s v="Yes"/>
    <s v="Yes"/>
    <s v="No"/>
    <s v="Yes"/>
    <s v="Yes"/>
    <s v="Yes"/>
    <m/>
    <m/>
    <m/>
    <m/>
    <m/>
    <m/>
    <m/>
    <m/>
    <m/>
    <s v="No"/>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19"/>
    <m/>
    <m/>
    <x v="5"/>
    <d v="1899-12-30T14:39:00"/>
    <s v="likhona"/>
    <s v="English"/>
    <s v="No"/>
    <m/>
    <m/>
    <m/>
    <s v="Black"/>
    <m/>
    <m/>
    <m/>
    <s v="Yes"/>
    <m/>
    <m/>
    <m/>
    <m/>
    <m/>
    <s v="Single"/>
    <m/>
    <m/>
    <m/>
    <s v="Less than Matric"/>
    <m/>
    <s v="Unemployed"/>
    <m/>
    <s v="R1000 - R2500"/>
    <m/>
    <s v="Yes, more than 2 years ago"/>
    <m/>
    <s v="ec Philani NU 1 Clinic"/>
    <m/>
    <s v="Yes, more than 2 years ago"/>
    <m/>
    <s v="ec Philani NU 1 Clinic"/>
    <m/>
    <s v="Yes"/>
    <m/>
    <s v="Yes, more than a year ago"/>
    <m/>
    <s v="No"/>
    <m/>
    <s v="Yes"/>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Un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53"/>
    <s v="Male/ Indoda"/>
    <n v="51"/>
    <s v="Male/ Indoda"/>
    <n v="62"/>
    <s v="Male/ Indoda"/>
    <n v="33"/>
    <m/>
    <m/>
    <m/>
    <m/>
    <m/>
    <m/>
    <m/>
    <m/>
    <m/>
    <m/>
    <m/>
    <m/>
    <m/>
    <m/>
    <m/>
    <m/>
    <m/>
    <m/>
    <m/>
    <m/>
    <m/>
    <m/>
    <s v="There are NO children between the age of 6 and 13 living in this HH"/>
    <s v="Some primary"/>
    <m/>
    <s v="Grade 3"/>
    <m/>
    <s v="Some primary"/>
    <m/>
    <s v="Grade 6"/>
    <m/>
    <m/>
    <m/>
    <m/>
    <m/>
    <m/>
    <m/>
    <s v="Yes"/>
    <m/>
    <n v="6"/>
    <m/>
    <s v="Piped into dwelling/house"/>
    <m/>
    <m/>
    <m/>
    <m/>
    <m/>
    <n v="1"/>
    <m/>
    <s v="Flush to piped sewer system"/>
    <m/>
    <s v="Electricity from mains"/>
    <m/>
    <m/>
    <m/>
    <s v="In the house"/>
    <m/>
    <m/>
    <m/>
    <s v="Yes"/>
    <m/>
    <s v="Yes"/>
    <m/>
    <s v="No"/>
    <s v="Yes"/>
    <s v="No"/>
    <s v="No"/>
    <s v="No"/>
    <s v="No"/>
    <s v="No"/>
    <s v="Yes"/>
    <s v="No"/>
    <m/>
    <m/>
    <m/>
    <m/>
    <m/>
    <m/>
    <m/>
    <m/>
    <m/>
    <s v="No"/>
    <s v="No"/>
    <s v="No"/>
    <s v="No"/>
    <s v="No"/>
    <s v="No"/>
    <s v="No"/>
    <m/>
    <m/>
    <m/>
    <m/>
    <m/>
    <m/>
    <m/>
    <s v="Ceramic tiles"/>
    <m/>
    <m/>
    <m/>
    <s v="Asbestos"/>
    <m/>
    <m/>
    <m/>
    <s v="Respondent/Participant and Spouse/partner jointly"/>
    <m/>
    <s v="Respondent/Participant and Spouse/partner jointly"/>
    <m/>
    <s v="Respondent/Participant and Spouse/partner jointly"/>
    <m/>
    <s v="No"/>
    <m/>
    <m/>
    <m/>
    <m/>
    <m/>
    <m/>
    <m/>
    <m/>
    <m/>
    <m/>
    <m/>
    <s v="Unchecked"/>
    <s v="Unchecked"/>
    <s v="Unchecked"/>
    <s v="Unchecked"/>
    <s v="Unchecked"/>
    <s v="Unchecked"/>
    <s v="Unchecked"/>
    <s v="Unchecked"/>
    <s v="Unchecked"/>
    <s v="Unchecked"/>
    <s v="Unchecked"/>
    <s v="Unchecked"/>
    <m/>
    <m/>
    <m/>
    <m/>
    <s v="Unverified"/>
  </r>
  <r>
    <n v="12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21"/>
    <m/>
    <m/>
    <x v="4"/>
    <d v="1899-12-30T12:42:00"/>
    <s v="sinazo"/>
    <s v="isiXhosa"/>
    <m/>
    <s v="Hayi"/>
    <m/>
    <m/>
    <m/>
    <m/>
    <s v="Mnyama"/>
    <m/>
    <m/>
    <m/>
    <m/>
    <s v="Ewe"/>
    <m/>
    <m/>
    <m/>
    <s v="Awutshatanga"/>
    <m/>
    <m/>
    <m/>
    <s v="Ibanga leshumi"/>
    <m/>
    <s v="Uziqeshile"/>
    <m/>
    <s v="Ngaphantsi kwe-R1000"/>
    <m/>
    <s v="Zange"/>
    <m/>
    <m/>
    <m/>
    <s v="Hayi"/>
    <m/>
    <m/>
    <m/>
    <s v="Hayi"/>
    <m/>
    <s v="Ewe, ngaphezu konyaka odlulileyo"/>
    <m/>
    <s v="Hayi"/>
    <m/>
    <s v="Andiyazi"/>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Checked"/>
    <s v="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7"/>
    <s v="Male/ Indoda"/>
    <n v="13"/>
    <s v="Female/ Ibhinqa"/>
    <n v="10"/>
    <m/>
    <m/>
    <m/>
    <m/>
    <m/>
    <m/>
    <m/>
    <m/>
    <m/>
    <m/>
    <m/>
    <m/>
    <m/>
    <m/>
    <m/>
    <m/>
    <m/>
    <m/>
    <m/>
    <m/>
    <m/>
    <m/>
    <m/>
    <m/>
    <s v="There are children between the age of 6 and 13 living in this HH"/>
    <m/>
    <s v="Ndigqibe amabanga aphezulu"/>
    <m/>
    <m/>
    <m/>
    <s v="Amabanga aphezulu"/>
    <m/>
    <m/>
    <m/>
    <s v="Ewe"/>
    <m/>
    <m/>
    <m/>
    <m/>
    <m/>
    <s v="Hayi"/>
    <m/>
    <m/>
    <m/>
    <s v="Umbhobho ukuya kummelwane"/>
    <m/>
    <m/>
    <m/>
    <m/>
    <m/>
    <n v="2"/>
    <m/>
    <s v="Ndlu yangasese engagungxulwayo"/>
    <m/>
    <s v="Umbane ovela kwii-mains"/>
    <m/>
    <m/>
    <m/>
    <s v="Endlini"/>
    <m/>
    <m/>
    <m/>
    <s v="Hayi"/>
    <m/>
    <s v="Hayi"/>
    <m/>
    <m/>
    <m/>
    <m/>
    <m/>
    <m/>
    <m/>
    <m/>
    <m/>
    <s v="Hayi"/>
    <s v="Ewe"/>
    <s v="Hayi"/>
    <s v="Ewe"/>
    <s v="Ewe"/>
    <s v="Hayi"/>
    <s v="Ewe"/>
    <s v="Hayi"/>
    <s v="Hayi"/>
    <m/>
    <m/>
    <m/>
    <m/>
    <m/>
    <m/>
    <m/>
    <s v="Hayi"/>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22"/>
    <m/>
    <m/>
    <x v="4"/>
    <d v="1899-12-30T12:39:00"/>
    <s v="siyanda"/>
    <s v="isiXhosa"/>
    <m/>
    <s v="Hayi"/>
    <m/>
    <m/>
    <m/>
    <m/>
    <s v="Mnyama"/>
    <m/>
    <m/>
    <m/>
    <m/>
    <s v="Ewe"/>
    <m/>
    <m/>
    <m/>
    <s v="Utshatile / umanyano lwasekuhlaleni"/>
    <m/>
    <s v="Hayi"/>
    <m/>
    <s v="Ngaphantsi kwebanga leshumi"/>
    <m/>
    <s v="Awuphangeli"/>
    <m/>
    <s v="Ngaphantsi kwe-R1000"/>
    <m/>
    <s v="Zange"/>
    <m/>
    <m/>
    <m/>
    <s v="Ewe, ngaphezu kweminyaka emi-2 eyadlulayo"/>
    <s v="ec Philani NU 1 Clinic"/>
    <m/>
    <m/>
    <s v="Ewe"/>
    <m/>
    <s v="Ewe, ngaphantsi kweenyanga ezi-6 ezidlulileyo"/>
    <m/>
    <s v="Ewe"/>
    <m/>
    <s v="Ewe"/>
    <s v="Unchecked"/>
    <s v="Unchecked"/>
    <s v="Unchecked"/>
    <s v="Unchecked"/>
    <s v="Unchecked"/>
    <s v="Unchecked"/>
    <s v="Unchecked"/>
    <s v="Unchecked"/>
    <s v="Unchecked"/>
    <s v="Unchecked"/>
    <s v="Unchecked"/>
    <s v="Unchecked"/>
    <s v="Checked"/>
    <s v="Checked"/>
    <s v="Un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Unchecked"/>
    <s v="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9"/>
    <s v="Male/ Indoda"/>
    <n v="48"/>
    <s v="Female/ Ibhinqa"/>
    <n v="45"/>
    <s v="Female/ Ibhinqa"/>
    <n v="35"/>
    <s v="Male/ Indoda"/>
    <n v="18"/>
    <s v="Male/ Indoda"/>
    <n v="16"/>
    <s v="Female/ Ibhinqa"/>
    <n v="25"/>
    <s v="Female/ Ibhinqa"/>
    <n v="5"/>
    <s v="Male/ Indoda"/>
    <n v="10"/>
    <s v="Female/ Ibhinqa"/>
    <n v="14"/>
    <m/>
    <m/>
    <m/>
    <m/>
    <m/>
    <m/>
    <m/>
    <m/>
    <m/>
    <m/>
    <m/>
    <m/>
    <s v="There are children between the age of 6 and 13 living in this HH"/>
    <m/>
    <s v="Amabanga aphezulu"/>
    <m/>
    <m/>
    <m/>
    <s v="Amabanga aphantsi"/>
    <m/>
    <s v="Ibanga lesine"/>
    <m/>
    <s v="Ewe"/>
    <m/>
    <m/>
    <m/>
    <m/>
    <m/>
    <s v="Hayi"/>
    <m/>
    <m/>
    <m/>
    <s v="Ifakwe ngombhobho kwindawo yokuhlala/indlu"/>
    <m/>
    <m/>
    <m/>
    <m/>
    <m/>
    <n v="2"/>
    <m/>
    <s v="Gungxulela kumbhobho wogutyulo"/>
    <m/>
    <s v="Umbane ovela kwii-mains"/>
    <m/>
    <m/>
    <m/>
    <s v="Endlini"/>
    <m/>
    <m/>
    <m/>
    <s v="Hayi"/>
    <m/>
    <s v="Ewe"/>
    <m/>
    <m/>
    <m/>
    <m/>
    <m/>
    <m/>
    <m/>
    <m/>
    <m/>
    <s v="Hayi"/>
    <s v="Ewe"/>
    <s v="Ewe"/>
    <s v="Hayi"/>
    <s v="Ewe"/>
    <s v="Hayi"/>
    <s v="Hayi"/>
    <s v="Ewe"/>
    <s v="Hayi"/>
    <m/>
    <m/>
    <m/>
    <m/>
    <m/>
    <m/>
    <m/>
    <s v="Hayi"/>
    <s v="Ewe"/>
    <s v="Hayi"/>
    <s v="Hayi"/>
    <s v="Hayi"/>
    <s v="Hayi"/>
    <s v="Hayi"/>
    <m/>
    <s v="Isamente"/>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23"/>
    <m/>
    <m/>
    <x v="5"/>
    <d v="1899-12-30T14:51:00"/>
    <s v="nosiphiwo"/>
    <s v="English"/>
    <s v="No"/>
    <m/>
    <m/>
    <m/>
    <s v="Black"/>
    <m/>
    <m/>
    <m/>
    <s v="Yes"/>
    <m/>
    <m/>
    <m/>
    <m/>
    <m/>
    <s v="Single"/>
    <m/>
    <m/>
    <m/>
    <s v="Matric"/>
    <m/>
    <s v="Employed part-time"/>
    <m/>
    <s v="R1000 - R2500"/>
    <m/>
    <s v="Never"/>
    <m/>
    <m/>
    <m/>
    <s v="Yes, more than 2 years ago"/>
    <m/>
    <s v="ec Philani NU 1 Clinic"/>
    <m/>
    <s v="No"/>
    <m/>
    <s v="Yes, in the last year, but more than 6 months ago"/>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35"/>
    <m/>
    <m/>
    <m/>
    <m/>
    <m/>
    <m/>
    <m/>
    <m/>
    <m/>
    <m/>
    <m/>
    <m/>
    <m/>
    <m/>
    <m/>
    <m/>
    <m/>
    <m/>
    <m/>
    <m/>
    <m/>
    <m/>
    <m/>
    <m/>
    <m/>
    <m/>
    <m/>
    <m/>
    <s v="There are NO children between the age of 6 and 13 living in this HH"/>
    <s v="Some secondary"/>
    <m/>
    <m/>
    <m/>
    <s v="Some secondary"/>
    <m/>
    <m/>
    <m/>
    <m/>
    <m/>
    <m/>
    <m/>
    <m/>
    <m/>
    <s v="No"/>
    <m/>
    <m/>
    <m/>
    <s v="Piped to yard/plot"/>
    <m/>
    <m/>
    <m/>
    <m/>
    <m/>
    <n v="3"/>
    <m/>
    <s v="Flush to pit latrine"/>
    <m/>
    <s v="Electricity from mains"/>
    <m/>
    <m/>
    <m/>
    <s v="In the house"/>
    <m/>
    <m/>
    <m/>
    <s v="No"/>
    <m/>
    <s v="Yes"/>
    <m/>
    <s v="Yes"/>
    <s v="Yes"/>
    <s v="No"/>
    <s v="No"/>
    <s v="Yes"/>
    <s v="No"/>
    <s v="No"/>
    <s v="Yes"/>
    <s v="No"/>
    <m/>
    <m/>
    <m/>
    <m/>
    <m/>
    <m/>
    <m/>
    <m/>
    <m/>
    <s v="Yes"/>
    <s v="Yes"/>
    <s v="No"/>
    <s v="No"/>
    <s v="No"/>
    <s v="No"/>
    <s v="No"/>
    <m/>
    <m/>
    <m/>
    <m/>
    <m/>
    <m/>
    <m/>
    <s v="Carpet"/>
    <m/>
    <m/>
    <m/>
    <s v="Other"/>
    <m/>
    <s v="Zink "/>
    <m/>
    <s v="Respondent/Participant"/>
    <m/>
    <s v="Respondent/Participant"/>
    <m/>
    <s v="Respondent/Participant"/>
    <m/>
    <s v="Yes"/>
    <m/>
    <s v="Proceed"/>
    <m/>
    <s v="Yes"/>
    <m/>
    <s v="A lot"/>
    <s v="Somewhat"/>
    <s v="A lot"/>
    <m/>
    <m/>
    <m/>
    <s v="Checked"/>
    <s v="Checked"/>
    <s v="Checked"/>
    <s v="Checked"/>
    <s v="Unchecked"/>
    <s v="Unchecked"/>
    <s v="Unchecked"/>
    <s v="Unchecked"/>
    <s v="Unchecked"/>
    <s v="Unchecked"/>
    <s v="Unchecked"/>
    <s v="Unchecked"/>
    <s v="Other"/>
    <m/>
    <s v="Research Assistant please click here"/>
    <m/>
    <s v="Unverified"/>
  </r>
  <r>
    <n v="124"/>
    <m/>
    <m/>
    <x v="4"/>
    <d v="1899-12-30T13:12:00"/>
    <s v="lwazi"/>
    <s v="English"/>
    <s v="No"/>
    <m/>
    <m/>
    <m/>
    <s v="Black"/>
    <m/>
    <m/>
    <m/>
    <s v="Yes"/>
    <m/>
    <m/>
    <m/>
    <m/>
    <m/>
    <s v="Single"/>
    <m/>
    <m/>
    <m/>
    <s v="Matric"/>
    <m/>
    <s v="Employed part-time"/>
    <m/>
    <s v="R2501 - R5000"/>
    <m/>
    <s v="Never"/>
    <m/>
    <m/>
    <m/>
    <s v="Never"/>
    <m/>
    <m/>
    <m/>
    <s v="Yes"/>
    <m/>
    <s v="Yes, more than a year ago"/>
    <m/>
    <s v="No"/>
    <m/>
    <s v="No"/>
    <m/>
    <s v="Unchecked"/>
    <s v="Unchecked"/>
    <s v="Unchecked"/>
    <s v="Unchecked"/>
    <s v="Checked"/>
    <s v="Unchecked"/>
    <s v="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Un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8"/>
    <m/>
    <m/>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No"/>
    <m/>
    <s v="Yes"/>
    <m/>
    <s v="Yes"/>
    <s v="Yes"/>
    <s v="No"/>
    <s v="No"/>
    <s v="Yes"/>
    <s v="No"/>
    <s v="Yes"/>
    <s v="Yes"/>
    <s v="Yes"/>
    <m/>
    <m/>
    <m/>
    <m/>
    <m/>
    <m/>
    <m/>
    <m/>
    <m/>
    <s v="Yes"/>
    <s v="Yes"/>
    <s v="No"/>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25"/>
    <m/>
    <m/>
    <x v="4"/>
    <d v="1899-12-30T13:55:00"/>
    <s v="lwazi"/>
    <s v="English"/>
    <s v="No"/>
    <m/>
    <m/>
    <m/>
    <s v="Black"/>
    <m/>
    <m/>
    <m/>
    <s v="Yes"/>
    <m/>
    <m/>
    <m/>
    <m/>
    <m/>
    <s v="Widowed"/>
    <m/>
    <m/>
    <m/>
    <s v="Matric"/>
    <m/>
    <s v="Self-Employed"/>
    <m/>
    <s v="R2501 - R5000"/>
    <m/>
    <s v="Never"/>
    <m/>
    <m/>
    <m/>
    <s v="Yes, more than 2 years ago"/>
    <m/>
    <s v="ec Philani NU 1 Clinic"/>
    <m/>
    <s v="No"/>
    <m/>
    <s v="Yes, in the last year, but more than 6 months ago"/>
    <m/>
    <s v="Yes"/>
    <m/>
    <s v="I don't know"/>
    <m/>
    <s v="Unchecked"/>
    <s v="Checked"/>
    <s v="Unchecked"/>
    <s v="Checked"/>
    <s v="Unchecked"/>
    <s v="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Unchecked"/>
    <s v="Unchecked"/>
    <s v="Checked"/>
    <s v="Unchecked"/>
    <s v="Checked"/>
    <s v="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35"/>
    <s v="Male/ Indoda"/>
    <n v="33"/>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No"/>
    <m/>
    <s v="Yes"/>
    <m/>
    <s v="Yes"/>
    <s v="Yes"/>
    <s v="No"/>
    <s v="No"/>
    <s v="Yes"/>
    <s v="No"/>
    <s v="Yes"/>
    <s v="Yes"/>
    <s v="Yes"/>
    <m/>
    <m/>
    <m/>
    <m/>
    <m/>
    <m/>
    <m/>
    <m/>
    <m/>
    <s v="Yes"/>
    <s v="Yes"/>
    <s v="No"/>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26"/>
    <m/>
    <m/>
    <x v="4"/>
    <d v="1899-12-30T14:29:00"/>
    <s v="lwazi"/>
    <s v="English"/>
    <s v="No"/>
    <m/>
    <m/>
    <m/>
    <s v="Black"/>
    <m/>
    <m/>
    <m/>
    <s v="Yes"/>
    <m/>
    <m/>
    <m/>
    <m/>
    <m/>
    <s v="Single"/>
    <m/>
    <m/>
    <m/>
    <s v="Matric"/>
    <m/>
    <s v="Unemployed"/>
    <m/>
    <s v="R1000 - R2500"/>
    <m/>
    <s v="Never"/>
    <m/>
    <m/>
    <m/>
    <s v="Yes, less than 2 years ago"/>
    <m/>
    <s v="ec NU 12 Clinic"/>
    <m/>
    <s v="Yes"/>
    <m/>
    <s v="Yes, less than 6 months ago"/>
    <m/>
    <s v="No"/>
    <m/>
    <s v="I don't know"/>
    <m/>
    <s v="Unchecked"/>
    <s v="Checked"/>
    <s v="Unchecked"/>
    <s v="Checked"/>
    <s v="Checked"/>
    <s v="Un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34"/>
    <m/>
    <m/>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No"/>
    <m/>
    <s v="Yes"/>
    <m/>
    <s v="Yes"/>
    <s v="Yes"/>
    <s v="No"/>
    <s v="Yes"/>
    <s v="Yes"/>
    <s v="No"/>
    <s v="Yes"/>
    <s v="Yes"/>
    <s v="No"/>
    <m/>
    <m/>
    <m/>
    <m/>
    <m/>
    <m/>
    <m/>
    <m/>
    <m/>
    <s v="Yes"/>
    <s v="Yes"/>
    <s v="No"/>
    <s v="No"/>
    <s v="No"/>
    <s v="No"/>
    <s v="No"/>
    <m/>
    <m/>
    <m/>
    <m/>
    <m/>
    <m/>
    <m/>
    <s v="Carpet"/>
    <m/>
    <m/>
    <m/>
    <s v="Tiles"/>
    <m/>
    <m/>
    <m/>
    <s v="Respondent/Participant"/>
    <m/>
    <s v="Respondent/Participant"/>
    <m/>
    <s v="Respondent/Participant and Spouse/partner jointly"/>
    <m/>
    <s v="Yes"/>
    <m/>
    <s v="Proceed"/>
    <m/>
    <s v="Yes"/>
    <m/>
    <s v="Somewhat"/>
    <s v="A lot"/>
    <s v="Somewhat"/>
    <m/>
    <m/>
    <m/>
    <s v="Checked"/>
    <s v="Checked"/>
    <s v="Checked"/>
    <s v="Checked"/>
    <s v="Unchecked"/>
    <s v="Unchecked"/>
    <s v="Unchecked"/>
    <s v="Unchecked"/>
    <s v="Unchecked"/>
    <s v="Unchecked"/>
    <s v="Unchecked"/>
    <s v="Unchecked"/>
    <s v="Other"/>
    <m/>
    <s v="Research Assistant please click here"/>
    <m/>
    <s v="Unverified"/>
  </r>
  <r>
    <n v="127"/>
    <m/>
    <m/>
    <x v="4"/>
    <d v="1899-12-30T14:32:00"/>
    <s v="asemahle"/>
    <s v="English"/>
    <s v="No"/>
    <m/>
    <m/>
    <m/>
    <s v="Black"/>
    <m/>
    <m/>
    <m/>
    <s v="Yes"/>
    <m/>
    <m/>
    <m/>
    <m/>
    <m/>
    <s v="Steady partner"/>
    <m/>
    <s v="No"/>
    <m/>
    <s v="Matric"/>
    <m/>
    <s v="Employed part-time"/>
    <m/>
    <s v="R1000 - R2500"/>
    <m/>
    <s v="Never"/>
    <m/>
    <m/>
    <m/>
    <s v="Never"/>
    <m/>
    <m/>
    <m/>
    <s v="No"/>
    <m/>
    <s v="Never"/>
    <m/>
    <s v="Yes"/>
    <m/>
    <s v="No"/>
    <m/>
    <s v="Unchecked"/>
    <s v="Unchecked"/>
    <s v="Checked"/>
    <s v="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No"/>
    <m/>
    <s v="No"/>
    <m/>
    <s v="Yes"/>
    <s v="Yes"/>
    <s v="No"/>
    <s v="No"/>
    <s v="No"/>
    <s v="No"/>
    <s v="No"/>
    <s v="No"/>
    <s v="No"/>
    <m/>
    <m/>
    <m/>
    <m/>
    <m/>
    <m/>
    <m/>
    <m/>
    <m/>
    <s v="Yes"/>
    <s v="No"/>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28"/>
    <m/>
    <m/>
    <x v="4"/>
    <d v="1899-12-30T14:49:00"/>
    <s v="zimkhitha"/>
    <s v="English"/>
    <s v="No"/>
    <m/>
    <m/>
    <m/>
    <s v="Black"/>
    <m/>
    <m/>
    <m/>
    <s v="Yes"/>
    <m/>
    <m/>
    <m/>
    <m/>
    <m/>
    <s v="Single"/>
    <m/>
    <m/>
    <m/>
    <s v="Less than Matric"/>
    <m/>
    <s v="Self-Employed"/>
    <m/>
    <s v="R1000 - R2500"/>
    <m/>
    <s v="Yes, more than 2 years ago"/>
    <m/>
    <s v="ec Philani NU 1 Clinic"/>
    <m/>
    <s v="Yes, less than 2 years ago"/>
    <m/>
    <s v="ec Philani NU 1 Clinic"/>
    <m/>
    <s v="I don't know"/>
    <m/>
    <s v="Yes, in the last year, but more than 6 months ago"/>
    <m/>
    <s v="No"/>
    <m/>
    <s v="I don't know"/>
    <m/>
    <s v="Unchecked"/>
    <s v="Unchecked"/>
    <s v="Unchecked"/>
    <s v="Checked"/>
    <s v="Checked"/>
    <s v="Un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primary"/>
    <m/>
    <s v="Grade 3"/>
    <m/>
    <s v="Some primary"/>
    <m/>
    <s v="Grade 3"/>
    <m/>
    <m/>
    <m/>
    <m/>
    <m/>
    <m/>
    <m/>
    <s v="No"/>
    <m/>
    <m/>
    <m/>
    <s v="Piped into dwelling/house"/>
    <m/>
    <m/>
    <m/>
    <m/>
    <m/>
    <n v="1"/>
    <m/>
    <s v="Flush to piped sewer system"/>
    <m/>
    <s v="Electricity from mains"/>
    <m/>
    <m/>
    <m/>
    <s v="In the house"/>
    <m/>
    <m/>
    <m/>
    <s v="Yes"/>
    <m/>
    <s v="Yes"/>
    <m/>
    <s v="No"/>
    <s v="Yes"/>
    <s v="No"/>
    <s v="No"/>
    <s v="No"/>
    <s v="No"/>
    <s v="No"/>
    <s v="No"/>
    <s v="No"/>
    <m/>
    <m/>
    <m/>
    <m/>
    <m/>
    <m/>
    <m/>
    <m/>
    <m/>
    <s v="No"/>
    <s v="Yes"/>
    <s v="No"/>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29"/>
    <m/>
    <m/>
    <x v="5"/>
    <d v="1899-12-30T13:21:00"/>
    <s v="onelam"/>
    <s v="English"/>
    <s v="No"/>
    <m/>
    <m/>
    <m/>
    <s v="Black"/>
    <m/>
    <m/>
    <m/>
    <s v="Yes"/>
    <m/>
    <m/>
    <m/>
    <m/>
    <m/>
    <s v="Single"/>
    <m/>
    <m/>
    <m/>
    <s v="Less than Matric"/>
    <m/>
    <s v="Employed full-time"/>
    <m/>
    <s v="R1000 - R2500"/>
    <m/>
    <s v="Never"/>
    <m/>
    <m/>
    <m/>
    <s v="Never"/>
    <m/>
    <m/>
    <m/>
    <s v="No"/>
    <m/>
    <s v="Yes, in the last year, but more than 6 months ago"/>
    <m/>
    <s v="No"/>
    <m/>
    <s v="I don't know"/>
    <m/>
    <s v="Unchecked"/>
    <s v="Unchecked"/>
    <s v="Unchecked"/>
    <s v="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Unchecked"/>
    <s v="Unchecked"/>
    <s v="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23"/>
    <m/>
    <m/>
    <m/>
    <m/>
    <m/>
    <m/>
    <m/>
    <m/>
    <m/>
    <m/>
    <m/>
    <m/>
    <m/>
    <m/>
    <m/>
    <m/>
    <m/>
    <m/>
    <m/>
    <m/>
    <m/>
    <m/>
    <m/>
    <m/>
    <m/>
    <m/>
    <m/>
    <m/>
    <s v="There are NO children between the age of 6 and 13 living in this HH"/>
    <s v="Some secondary"/>
    <m/>
    <m/>
    <m/>
    <s v="Some secondary"/>
    <m/>
    <m/>
    <m/>
    <m/>
    <m/>
    <m/>
    <m/>
    <m/>
    <m/>
    <s v="No"/>
    <m/>
    <m/>
    <m/>
    <s v="Piped into dwelling/house"/>
    <m/>
    <m/>
    <m/>
    <m/>
    <m/>
    <n v="62"/>
    <m/>
    <s v="Flush to piped sewer system"/>
    <m/>
    <s v="Electricity from mains"/>
    <m/>
    <m/>
    <m/>
    <s v="In the house"/>
    <m/>
    <m/>
    <m/>
    <s v="Yes"/>
    <m/>
    <s v="Yes"/>
    <m/>
    <s v="No"/>
    <s v="Yes"/>
    <s v="Yes"/>
    <s v="Yes"/>
    <s v="Yes"/>
    <s v="Yes"/>
    <s v="Yes"/>
    <s v="Yes"/>
    <s v="Yes"/>
    <m/>
    <m/>
    <m/>
    <m/>
    <m/>
    <m/>
    <m/>
    <m/>
    <m/>
    <s v="Yes"/>
    <s v="Yes"/>
    <s v="No"/>
    <s v="No"/>
    <s v="No"/>
    <s v="Yes"/>
    <s v="No"/>
    <m/>
    <m/>
    <m/>
    <m/>
    <m/>
    <m/>
    <m/>
    <s v="Cement"/>
    <m/>
    <m/>
    <m/>
    <s v="Corrugated metal"/>
    <m/>
    <m/>
    <m/>
    <s v="Respondent/Participant"/>
    <m/>
    <s v="Respondent/Participant"/>
    <m/>
    <s v="Respondent/Participant"/>
    <m/>
    <s v="Yes"/>
    <m/>
    <s v="Proceed"/>
    <m/>
    <s v="Yes"/>
    <m/>
    <s v="A lot"/>
    <s v="Not at all"/>
    <s v="Somewhat"/>
    <m/>
    <m/>
    <m/>
    <s v="Checked"/>
    <s v="Checked"/>
    <s v="Checked"/>
    <s v="Checked"/>
    <s v="Checked"/>
    <s v="Checked"/>
    <s v="Unchecked"/>
    <s v="Unchecked"/>
    <s v="Unchecked"/>
    <s v="Unchecked"/>
    <s v="Unchecked"/>
    <s v="Unchecked"/>
    <s v="France"/>
    <m/>
    <s v="Research Assistant please click here"/>
    <m/>
    <s v="Unverified"/>
  </r>
  <r>
    <n v="13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31"/>
    <m/>
    <m/>
    <x v="4"/>
    <d v="1899-12-30T15:24:00"/>
    <s v="lwazi"/>
    <s v="English"/>
    <s v="No"/>
    <m/>
    <m/>
    <m/>
    <s v="Black"/>
    <m/>
    <m/>
    <m/>
    <s v="Yes"/>
    <m/>
    <m/>
    <m/>
    <m/>
    <m/>
    <s v="Steady partner"/>
    <m/>
    <s v="Yes"/>
    <m/>
    <s v="Tertiary"/>
    <m/>
    <s v="Unemployed"/>
    <m/>
    <s v="R1000 - R2500"/>
    <m/>
    <s v="Never"/>
    <m/>
    <m/>
    <m/>
    <s v="Yes, more than 2 years ago"/>
    <m/>
    <s v="ec Philani NU 1 Clinic"/>
    <m/>
    <s v="No"/>
    <m/>
    <s v="Yes, less than 6 months ago"/>
    <m/>
    <s v="Yes"/>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Unchecked"/>
    <s v="Unchecked"/>
    <s v="Unchecked"/>
    <s v="Unchecked"/>
    <s v="Unchecked"/>
    <s v="Checked"/>
    <s v="Unchecked"/>
    <s v="Unchecked"/>
    <s v="Unchecked"/>
    <s v="Unchecked"/>
    <s v="Unchecked"/>
    <s v="Unchecked"/>
    <s v="Unchecked"/>
    <s v="Unchecked"/>
    <s v="Unchecked"/>
    <s v="Unchecked"/>
    <s v="Unchecked"/>
    <s v="Aggressive "/>
    <m/>
    <s v="Yes"/>
    <m/>
    <s v="Yes"/>
    <m/>
    <s v="Unchecked"/>
    <s v="Unchecked"/>
    <s v="Unchecked"/>
    <s v="Unchecked"/>
    <s v="Checked"/>
    <s v="Unchecked"/>
    <s v="Unchecked"/>
    <s v="Unchecked"/>
    <s v="Unchecked"/>
    <s v="Unchecked"/>
    <s v="Unchecked"/>
    <m/>
    <s v="Unchecked"/>
    <s v="Unchecked"/>
    <s v="Unchecked"/>
    <s v="Unchecked"/>
    <s v="Unchecked"/>
    <s v="Unchecked"/>
    <s v="Unchecked"/>
    <s v="Unchecked"/>
    <s v="Unchecked"/>
    <s v="Unchecked"/>
    <s v="Unchecked"/>
    <m/>
    <s v="Yes"/>
    <m/>
    <s v="No"/>
    <m/>
    <s v="No"/>
    <m/>
    <n v="1"/>
    <s v="Male/ Indoda"/>
    <n v="48"/>
    <m/>
    <m/>
    <m/>
    <m/>
    <m/>
    <m/>
    <m/>
    <m/>
    <m/>
    <m/>
    <m/>
    <m/>
    <m/>
    <m/>
    <m/>
    <m/>
    <m/>
    <m/>
    <m/>
    <m/>
    <m/>
    <m/>
    <m/>
    <m/>
    <m/>
    <m/>
    <m/>
    <m/>
    <s v="There are NO children between the age of 6 and 13 living in this HH"/>
    <s v="Tertiary or post-secondary certification"/>
    <m/>
    <m/>
    <m/>
    <s v="Tertiary or post-secondary certification"/>
    <m/>
    <m/>
    <m/>
    <m/>
    <m/>
    <m/>
    <m/>
    <m/>
    <m/>
    <s v="Yes"/>
    <m/>
    <n v="0"/>
    <m/>
    <s v="Piped into dwelling/house"/>
    <m/>
    <m/>
    <m/>
    <m/>
    <m/>
    <n v="2"/>
    <m/>
    <s v="Flush to piped sewer system"/>
    <m/>
    <s v="Electricity from mains"/>
    <m/>
    <m/>
    <m/>
    <s v="In the house"/>
    <m/>
    <m/>
    <m/>
    <s v="No"/>
    <m/>
    <s v="Yes"/>
    <m/>
    <s v="Yes"/>
    <s v="Yes"/>
    <s v="No"/>
    <s v="No"/>
    <s v="Yes"/>
    <s v="No"/>
    <s v="Yes"/>
    <s v="Yes"/>
    <s v="Yes"/>
    <m/>
    <m/>
    <m/>
    <m/>
    <m/>
    <m/>
    <m/>
    <m/>
    <m/>
    <s v="Yes"/>
    <s v="No"/>
    <s v="No"/>
    <s v="No"/>
    <s v="No"/>
    <s v="No"/>
    <s v="No"/>
    <m/>
    <m/>
    <m/>
    <m/>
    <m/>
    <m/>
    <m/>
    <s v="Cemen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32"/>
    <m/>
    <m/>
    <x v="5"/>
    <d v="1899-12-30T12:55:00"/>
    <s v="nozithembiso"/>
    <s v="English"/>
    <s v="No"/>
    <m/>
    <m/>
    <m/>
    <s v="Black"/>
    <m/>
    <m/>
    <m/>
    <s v="Yes"/>
    <m/>
    <m/>
    <m/>
    <m/>
    <m/>
    <s v="Married / civil union"/>
    <m/>
    <s v="No"/>
    <m/>
    <s v="Tertiary"/>
    <m/>
    <s v="Unemployed"/>
    <m/>
    <s v="R2501 - R5000"/>
    <m/>
    <s v="Never"/>
    <m/>
    <m/>
    <m/>
    <s v="Never"/>
    <m/>
    <m/>
    <m/>
    <s v="Yes"/>
    <m/>
    <s v="Never"/>
    <m/>
    <s v="No"/>
    <m/>
    <s v="I don't know"/>
    <m/>
    <s v="Unchecked"/>
    <s v="Checked"/>
    <s v="Unchecked"/>
    <s v="Unchecked"/>
    <s v="Checked"/>
    <s v="Checked"/>
    <s v="Unchecked"/>
    <s v="Unchecked"/>
    <s v="Checked"/>
    <s v="Unchecked"/>
    <s v="Unchecked"/>
    <s v="Unchecked"/>
    <s v="Unchecked"/>
    <s v="Unchecked"/>
    <s v="Unchecked"/>
    <s v="Unchecked"/>
    <s v="Unchecked"/>
    <s v="Unchecked"/>
    <s v="Working in mines"/>
    <m/>
    <s v="Unchecked"/>
    <s v="Unchecked"/>
    <s v="Unchecked"/>
    <s v="Checked"/>
    <s v="Unchecked"/>
    <s v="Unchecked"/>
    <s v="Unchecked"/>
    <s v="Unchecked"/>
    <s v="Unchecked"/>
    <s v="Unchecked"/>
    <s v="Unchecked"/>
    <s v="Unchecked"/>
    <s v="Unchecked"/>
    <s v="Unchecked"/>
    <m/>
    <m/>
    <s v="Unchecked"/>
    <s v="Unchecked"/>
    <s v="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10"/>
    <s v="Male/ Indoda"/>
    <n v="7"/>
    <m/>
    <m/>
    <m/>
    <m/>
    <m/>
    <m/>
    <m/>
    <m/>
    <m/>
    <m/>
    <m/>
    <m/>
    <m/>
    <m/>
    <m/>
    <m/>
    <m/>
    <m/>
    <m/>
    <m/>
    <m/>
    <m/>
    <m/>
    <m/>
    <m/>
    <m/>
    <s v="There are children between the age of 6 and 13 living in this HH"/>
    <s v="Tertiary or post-secondary certification"/>
    <m/>
    <m/>
    <m/>
    <s v="Tertiary or post-secondary certification"/>
    <m/>
    <m/>
    <m/>
    <s v="Yes"/>
    <m/>
    <m/>
    <m/>
    <m/>
    <m/>
    <s v="No"/>
    <m/>
    <m/>
    <m/>
    <s v="Piped into dwelling/house"/>
    <m/>
    <m/>
    <m/>
    <m/>
    <m/>
    <n v="2"/>
    <m/>
    <s v="Flush to piped sewer system"/>
    <m/>
    <s v="Electricity from mains"/>
    <m/>
    <m/>
    <m/>
    <s v="In the house"/>
    <m/>
    <m/>
    <m/>
    <s v="No"/>
    <m/>
    <s v="Yes"/>
    <m/>
    <s v="No"/>
    <s v="Yes"/>
    <s v="No"/>
    <s v="No"/>
    <s v="Yes"/>
    <s v="No"/>
    <s v="Yes"/>
    <s v="No"/>
    <s v="No"/>
    <m/>
    <m/>
    <m/>
    <m/>
    <m/>
    <m/>
    <m/>
    <m/>
    <m/>
    <s v="Yes"/>
    <s v="Yes"/>
    <s v="No"/>
    <s v="No"/>
    <s v="No"/>
    <s v="No"/>
    <s v="No"/>
    <m/>
    <m/>
    <m/>
    <m/>
    <m/>
    <m/>
    <m/>
    <s v="Ceramic tiles"/>
    <m/>
    <m/>
    <m/>
    <s v="Asbestos"/>
    <m/>
    <m/>
    <m/>
    <s v="Respondent/Participant"/>
    <m/>
    <s v="Respondent/Participant"/>
    <m/>
    <s v="Respondent/Participant"/>
    <m/>
    <s v="Yes"/>
    <m/>
    <s v="Proceed"/>
    <m/>
    <s v="Yes"/>
    <m/>
    <s v="Not at all"/>
    <s v="A lot"/>
    <s v="A lot"/>
    <m/>
    <m/>
    <m/>
    <s v="Checked"/>
    <s v="Checked"/>
    <s v="Checked"/>
    <s v="Checked"/>
    <s v="Checked"/>
    <s v="Checked"/>
    <s v="Unchecked"/>
    <s v="Unchecked"/>
    <s v="Unchecked"/>
    <s v="Unchecked"/>
    <s v="Unchecked"/>
    <s v="Unchecked"/>
    <s v="United States of America"/>
    <m/>
    <s v="Research Assistant please click here"/>
    <m/>
    <s v="Unverified"/>
  </r>
  <r>
    <n v="13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3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35"/>
    <m/>
    <m/>
    <x v="5"/>
    <d v="1899-12-30T13:09:00"/>
    <s v="likhona"/>
    <s v="English"/>
    <s v="Yes"/>
    <m/>
    <s v="More than 6 months ago"/>
    <m/>
    <s v="Black"/>
    <m/>
    <m/>
    <m/>
    <s v="Yes"/>
    <m/>
    <m/>
    <m/>
    <m/>
    <m/>
    <s v="Steady partner"/>
    <m/>
    <s v="Yes"/>
    <m/>
    <s v="Matric"/>
    <m/>
    <s v="Self-Employed"/>
    <m/>
    <s v="R2501 - R5000"/>
    <m/>
    <s v="Never"/>
    <m/>
    <m/>
    <m/>
    <s v="Never"/>
    <m/>
    <m/>
    <m/>
    <s v="Yes"/>
    <m/>
    <s v="Yes, less than 6 months ago"/>
    <m/>
    <s v="No"/>
    <m/>
    <s v="Yes"/>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36"/>
    <m/>
    <m/>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No"/>
    <m/>
    <s v="Yes"/>
    <m/>
    <s v="Yes"/>
    <s v="Yes"/>
    <s v="No"/>
    <s v="No"/>
    <s v="No"/>
    <s v="No"/>
    <s v="No"/>
    <s v="Yes"/>
    <s v="No"/>
    <m/>
    <m/>
    <m/>
    <m/>
    <m/>
    <m/>
    <m/>
    <m/>
    <m/>
    <s v="No"/>
    <s v="Yes"/>
    <s v="No"/>
    <s v="No"/>
    <s v="No"/>
    <s v="No"/>
    <s v="No"/>
    <m/>
    <m/>
    <m/>
    <m/>
    <m/>
    <m/>
    <m/>
    <s v="Cement"/>
    <m/>
    <m/>
    <m/>
    <s v="Asbestos"/>
    <m/>
    <m/>
    <m/>
    <s v="Respondent/Participant and Spouse/partner jointly"/>
    <m/>
    <s v="Respondent/Participant and Spouse/partner jointly"/>
    <m/>
    <s v="Respondent/Participant and Spouse/partner jointly"/>
    <m/>
    <s v="Yes"/>
    <m/>
    <s v="Proceed"/>
    <m/>
    <s v="Yes"/>
    <m/>
    <s v="Not at all"/>
    <s v="A lot"/>
    <s v="A lot"/>
    <m/>
    <m/>
    <m/>
    <s v="Checked"/>
    <s v="Unchecked"/>
    <s v="Unchecked"/>
    <s v="Checked"/>
    <s v="Checked"/>
    <s v="Unchecked"/>
    <s v="Unchecked"/>
    <s v="Unchecked"/>
    <s v="Unchecked"/>
    <s v="Unchecked"/>
    <s v="Unchecked"/>
    <s v="Unchecked"/>
    <s v="United States of America"/>
    <m/>
    <s v="Research Assistant please click here"/>
    <m/>
    <s v="Unverified"/>
  </r>
  <r>
    <n v="136"/>
    <m/>
    <m/>
    <x v="5"/>
    <d v="1899-12-30T12:51:00"/>
    <s v="nosiphiwo"/>
    <s v="English"/>
    <s v="No"/>
    <m/>
    <m/>
    <m/>
    <s v="Black"/>
    <m/>
    <m/>
    <m/>
    <s v="Yes"/>
    <m/>
    <m/>
    <m/>
    <m/>
    <m/>
    <s v="Single"/>
    <m/>
    <m/>
    <m/>
    <s v="Matric"/>
    <m/>
    <s v="Unemployed"/>
    <m/>
    <s v="R1000 - R2500"/>
    <m/>
    <s v="Never"/>
    <m/>
    <m/>
    <m/>
    <s v="Never"/>
    <m/>
    <m/>
    <m/>
    <s v="Yes"/>
    <m/>
    <s v="Yes, in the last year, but more than 6 months ago"/>
    <m/>
    <s v="Yes"/>
    <m/>
    <s v="Yes"/>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25"/>
    <s v="Female/ Ibhinqa"/>
    <n v="30"/>
    <m/>
    <m/>
    <m/>
    <m/>
    <m/>
    <m/>
    <m/>
    <m/>
    <m/>
    <m/>
    <m/>
    <m/>
    <m/>
    <m/>
    <m/>
    <m/>
    <m/>
    <m/>
    <m/>
    <m/>
    <m/>
    <m/>
    <m/>
    <m/>
    <m/>
    <m/>
    <s v="There are NO children between the age of 6 and 13 living in this HH"/>
    <s v="Completed secondary"/>
    <m/>
    <m/>
    <m/>
    <s v="Tertiary or post-secondary certification"/>
    <m/>
    <m/>
    <m/>
    <m/>
    <m/>
    <m/>
    <m/>
    <m/>
    <m/>
    <s v="No"/>
    <m/>
    <m/>
    <m/>
    <s v="Piped into dwelling/house"/>
    <m/>
    <m/>
    <m/>
    <m/>
    <m/>
    <n v="2"/>
    <m/>
    <s v="Flush to piped sewer system"/>
    <m/>
    <s v="Electricity from mains"/>
    <m/>
    <m/>
    <m/>
    <s v="In the house"/>
    <m/>
    <m/>
    <m/>
    <s v="No"/>
    <m/>
    <s v="Yes"/>
    <m/>
    <s v="Yes"/>
    <s v="Yes"/>
    <s v="No"/>
    <s v="No"/>
    <s v="Yes"/>
    <s v="No"/>
    <s v="Yes"/>
    <s v="Yes"/>
    <s v="Yes"/>
    <m/>
    <m/>
    <m/>
    <m/>
    <m/>
    <m/>
    <m/>
    <m/>
    <m/>
    <s v="Yes"/>
    <s v="Yes"/>
    <s v="No"/>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37"/>
    <m/>
    <m/>
    <x v="5"/>
    <d v="1899-12-30T13:22:00"/>
    <s v="mihlem"/>
    <s v="English"/>
    <s v="No"/>
    <m/>
    <m/>
    <m/>
    <s v="Black"/>
    <m/>
    <m/>
    <m/>
    <s v="Yes"/>
    <m/>
    <m/>
    <m/>
    <m/>
    <m/>
    <s v="Single"/>
    <m/>
    <m/>
    <m/>
    <s v="Matric"/>
    <m/>
    <s v="Unemployed"/>
    <m/>
    <s v="Under R1000"/>
    <m/>
    <s v="Never"/>
    <m/>
    <m/>
    <m/>
    <s v="Never"/>
    <m/>
    <m/>
    <m/>
    <s v="No"/>
    <m/>
    <s v="Never"/>
    <m/>
    <s v="No"/>
    <m/>
    <s v="No"/>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24"/>
    <s v="Male/ Indoda"/>
    <n v="15"/>
    <m/>
    <m/>
    <m/>
    <m/>
    <m/>
    <m/>
    <m/>
    <m/>
    <m/>
    <m/>
    <m/>
    <m/>
    <m/>
    <m/>
    <m/>
    <m/>
    <m/>
    <m/>
    <m/>
    <m/>
    <m/>
    <m/>
    <m/>
    <m/>
    <m/>
    <m/>
    <s v="There are children between the age of 6 and 13 living in this HH"/>
    <s v="Completed secondary"/>
    <m/>
    <m/>
    <m/>
    <s v="Completed secondary"/>
    <m/>
    <m/>
    <m/>
    <s v="Yes"/>
    <m/>
    <m/>
    <m/>
    <m/>
    <m/>
    <s v="No"/>
    <m/>
    <m/>
    <m/>
    <s v="Public/communal tap"/>
    <m/>
    <m/>
    <m/>
    <s v="Elsewhere/outside yard"/>
    <m/>
    <n v="5"/>
    <m/>
    <s v="Flush to piped sewer system"/>
    <m/>
    <s v="Electricity from mains"/>
    <m/>
    <m/>
    <m/>
    <s v="In the house"/>
    <m/>
    <m/>
    <m/>
    <s v="No"/>
    <m/>
    <s v="Yes"/>
    <m/>
    <s v="No"/>
    <s v="No"/>
    <s v="No"/>
    <s v="No"/>
    <s v="No"/>
    <s v="No"/>
    <s v="No"/>
    <s v="Yes"/>
    <s v="No"/>
    <m/>
    <m/>
    <m/>
    <m/>
    <m/>
    <m/>
    <m/>
    <m/>
    <m/>
    <s v="No"/>
    <s v="Yes"/>
    <s v="No"/>
    <s v="No"/>
    <s v="No"/>
    <s v="No"/>
    <s v="No"/>
    <m/>
    <m/>
    <m/>
    <m/>
    <m/>
    <m/>
    <m/>
    <s v="Carpet"/>
    <m/>
    <m/>
    <m/>
    <s v="Corrugated metal"/>
    <m/>
    <m/>
    <m/>
    <s v="Respondent/Participant"/>
    <m/>
    <s v="Respondent/Participant"/>
    <m/>
    <s v="Respondent/Participant"/>
    <m/>
    <s v="Yes"/>
    <m/>
    <s v="Proceed"/>
    <m/>
    <s v="Yes"/>
    <m/>
    <s v="A lot"/>
    <s v="A lot"/>
    <s v="A lot"/>
    <m/>
    <m/>
    <m/>
    <s v="Checked"/>
    <s v="Checked"/>
    <s v="Checked"/>
    <s v="Unchecked"/>
    <s v="Unchecked"/>
    <s v="Unchecked"/>
    <s v="Unchecked"/>
    <s v="Unchecked"/>
    <s v="Unchecked"/>
    <s v="Unchecked"/>
    <s v="Unchecked"/>
    <s v="Unchecked"/>
    <s v="United States of America"/>
    <m/>
    <s v="Research Assistant please click here"/>
    <m/>
    <s v="Unverified"/>
  </r>
  <r>
    <n v="138"/>
    <m/>
    <m/>
    <x v="5"/>
    <d v="1899-12-30T14:05:00"/>
    <s v="nosiphiwo"/>
    <s v="English"/>
    <s v="No"/>
    <m/>
    <m/>
    <m/>
    <s v="Black"/>
    <m/>
    <m/>
    <m/>
    <s v="Yes"/>
    <m/>
    <m/>
    <m/>
    <m/>
    <m/>
    <s v="Divorced"/>
    <m/>
    <m/>
    <m/>
    <s v="Matric"/>
    <m/>
    <s v="Unemployed"/>
    <m/>
    <s v="R1000 - R2500"/>
    <m/>
    <s v="Yes, less than 2 years ago"/>
    <m/>
    <s v="Other"/>
    <s v="Notyatyambo clinic"/>
    <s v="Yes, less than 2 years ago"/>
    <m/>
    <s v="Other"/>
    <s v="Nkqubela Hospital "/>
    <s v="I don't know"/>
    <m/>
    <s v="Yes, in the last year, but more than 6 months ago"/>
    <m/>
    <s v="Yes"/>
    <m/>
    <s v="I don't know"/>
    <m/>
    <s v="Unchecked"/>
    <s v="Unchecked"/>
    <s v="Unchecked"/>
    <s v="Checked"/>
    <s v="Checked"/>
    <s v="Un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Checked"/>
    <s v="Checked"/>
    <s v="Checked"/>
    <s v="Unchecked"/>
    <s v="Checked"/>
    <s v="Checked"/>
    <s v="Checked"/>
    <s v="Unchecked"/>
    <s v="Unchecked"/>
    <s v="Unchecked"/>
    <s v="Unchecked"/>
    <s v="Unchecked"/>
    <s v="Unchecked"/>
    <s v="Unchecked"/>
    <s v="Unchecked"/>
    <s v="Unchecked"/>
    <s v="Unchecked"/>
    <s v="Unchecked"/>
    <s v="Unchecked"/>
    <s v="Unchecked"/>
    <s v="Unchecked"/>
    <m/>
    <m/>
    <s v="Yes"/>
    <m/>
    <s v="Yes"/>
    <m/>
    <s v="Unchecked"/>
    <s v="Checked"/>
    <s v="Unchecked"/>
    <s v="Unchecked"/>
    <s v="Unchecked"/>
    <s v="Unchecked"/>
    <s v="Unchecked"/>
    <s v="Unchecked"/>
    <s v="Unchecked"/>
    <s v="Unchecked"/>
    <s v="Checked"/>
    <m/>
    <s v="Unchecked"/>
    <s v="Unchecked"/>
    <s v="Unchecked"/>
    <s v="Unchecked"/>
    <s v="Unchecked"/>
    <s v="Unchecked"/>
    <s v="Unchecked"/>
    <s v="Unchecked"/>
    <s v="Unchecked"/>
    <s v="Unchecked"/>
    <s v="Unchecked"/>
    <m/>
    <s v="No"/>
    <m/>
    <s v="Yes"/>
    <m/>
    <s v="Yes"/>
    <m/>
    <n v="3"/>
    <s v="Female/ Ibhinqa"/>
    <n v="19"/>
    <s v="Male/ Indoda"/>
    <n v="26"/>
    <s v="Female/ Ibhinqa"/>
    <n v="32"/>
    <m/>
    <m/>
    <m/>
    <m/>
    <m/>
    <m/>
    <m/>
    <m/>
    <m/>
    <m/>
    <m/>
    <m/>
    <m/>
    <m/>
    <m/>
    <m/>
    <m/>
    <m/>
    <m/>
    <m/>
    <m/>
    <m/>
    <m/>
    <m/>
    <s v="There are NO children between the age of 6 and 13 living in this HH"/>
    <s v="Completed secondary"/>
    <m/>
    <m/>
    <m/>
    <s v="Tertiary or post-secondary certification"/>
    <m/>
    <m/>
    <m/>
    <m/>
    <m/>
    <m/>
    <m/>
    <m/>
    <m/>
    <s v="No"/>
    <m/>
    <m/>
    <m/>
    <s v="Piped into dwelling/house"/>
    <m/>
    <m/>
    <m/>
    <m/>
    <m/>
    <n v="2"/>
    <m/>
    <s v="Flush to piped sewer system"/>
    <m/>
    <s v="Electricity from mains"/>
    <m/>
    <m/>
    <m/>
    <s v="In the house"/>
    <m/>
    <m/>
    <m/>
    <s v="No"/>
    <m/>
    <s v="Yes"/>
    <m/>
    <s v="Yes"/>
    <s v="Yes"/>
    <s v="No"/>
    <s v="No"/>
    <s v="Yes"/>
    <s v="No"/>
    <s v="No"/>
    <s v="Yes"/>
    <s v="Yes"/>
    <m/>
    <m/>
    <m/>
    <m/>
    <m/>
    <m/>
    <m/>
    <m/>
    <m/>
    <s v="Yes"/>
    <s v="Yes"/>
    <s v="Yes"/>
    <s v="No"/>
    <s v="No"/>
    <s v="No"/>
    <s v="No"/>
    <m/>
    <m/>
    <m/>
    <m/>
    <m/>
    <m/>
    <m/>
    <s v="Cemen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39"/>
    <m/>
    <m/>
    <x v="5"/>
    <d v="1899-12-30T14:27:00"/>
    <s v="vuyolwethu"/>
    <s v="isiXhosa"/>
    <m/>
    <s v="Hayi"/>
    <m/>
    <m/>
    <m/>
    <m/>
    <s v="Mnyama"/>
    <m/>
    <m/>
    <m/>
    <m/>
    <s v="Ewe"/>
    <m/>
    <m/>
    <m/>
    <s v="Utshatile / umanyano lwasekuhlaleni"/>
    <m/>
    <s v="Ewe"/>
    <m/>
    <s v="Ibanga leshumi"/>
    <m/>
    <s v="Uziqeshile"/>
    <m/>
    <s v="Ngaphantsi kwe-R1000"/>
    <m/>
    <s v="Zange"/>
    <m/>
    <m/>
    <m/>
    <s v="Hayi"/>
    <m/>
    <m/>
    <m/>
    <s v="Hayi"/>
    <m/>
    <s v="Ewe, ngaphantsi kweenyanga ezi-6 ezidlulileyo"/>
    <m/>
    <s v="Ewe"/>
    <m/>
    <s v="Hay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Male/ Indoda"/>
    <n v="16"/>
    <s v="Male/ Indoda"/>
    <n v="11"/>
    <s v="Male/ Indoda"/>
    <n v="8"/>
    <s v="Male/ Indoda"/>
    <n v="45"/>
    <m/>
    <m/>
    <m/>
    <m/>
    <m/>
    <m/>
    <m/>
    <m/>
    <m/>
    <m/>
    <m/>
    <m/>
    <m/>
    <m/>
    <m/>
    <m/>
    <m/>
    <m/>
    <m/>
    <m/>
    <m/>
    <m/>
    <s v="There are children between the age of 6 and 13 living in this HH"/>
    <m/>
    <s v="Amabanga aphezulu"/>
    <m/>
    <m/>
    <m/>
    <s v="Amabanga aphezulu"/>
    <m/>
    <m/>
    <m/>
    <s v="Ewe"/>
    <m/>
    <m/>
    <m/>
    <m/>
    <m/>
    <s v="Ewe"/>
    <m/>
    <n v="5"/>
    <m/>
    <s v="Ifakwe ngombhobho kwindawo yokuhlala/indlu"/>
    <m/>
    <m/>
    <m/>
    <m/>
    <m/>
    <n v="2"/>
    <m/>
    <s v="Gungxulela kumbhobho wogutyulo"/>
    <m/>
    <s v="Umbane ovela kwii-mains"/>
    <m/>
    <m/>
    <m/>
    <s v="Endlini"/>
    <m/>
    <m/>
    <m/>
    <s v="Hayi"/>
    <m/>
    <s v="Hayi"/>
    <m/>
    <m/>
    <m/>
    <m/>
    <m/>
    <m/>
    <m/>
    <m/>
    <m/>
    <s v="Ewe"/>
    <s v="Ewe"/>
    <s v="Hayi"/>
    <s v="Hayi"/>
    <s v="Ewe"/>
    <s v="Hayi"/>
    <s v="Ewe"/>
    <s v="Ewe"/>
    <s v="Ewe"/>
    <m/>
    <m/>
    <m/>
    <m/>
    <m/>
    <m/>
    <m/>
    <s v="Ewe"/>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4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4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42"/>
    <m/>
    <m/>
    <x v="5"/>
    <d v="1899-12-30T15:26:00"/>
    <s v="siziphiwe"/>
    <s v="English"/>
    <s v="No"/>
    <m/>
    <m/>
    <m/>
    <s v="Black"/>
    <m/>
    <m/>
    <m/>
    <s v="Yes"/>
    <m/>
    <m/>
    <m/>
    <m/>
    <m/>
    <s v="Married / civil union"/>
    <m/>
    <s v="Yes"/>
    <m/>
    <s v="Tertiary"/>
    <m/>
    <s v="Unemployed"/>
    <m/>
    <s v="R5001 - R7500"/>
    <m/>
    <s v="Never"/>
    <m/>
    <m/>
    <m/>
    <s v="Yes, more than 2 years ago"/>
    <m/>
    <s v="ec Philani NU 1 Clinic"/>
    <m/>
    <s v="Yes"/>
    <m/>
    <s v="Yes, in the last year, but more than 6 months ago"/>
    <m/>
    <s v="No"/>
    <m/>
    <s v="No"/>
    <m/>
    <s v="Unchecked"/>
    <s v="Checked"/>
    <s v="Unchecked"/>
    <s v="Unchecked"/>
    <s v="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No"/>
    <m/>
    <s v="No"/>
    <m/>
    <n v="1"/>
    <s v="Male/ Indoda"/>
    <n v="82"/>
    <m/>
    <m/>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mains"/>
    <m/>
    <m/>
    <m/>
    <s v="In the house"/>
    <m/>
    <m/>
    <m/>
    <s v="Yes"/>
    <m/>
    <s v="Yes"/>
    <m/>
    <s v="Yes"/>
    <s v="Yes"/>
    <s v="No"/>
    <s v="Yes"/>
    <s v="Yes"/>
    <s v="Yes"/>
    <s v="Yes"/>
    <s v="Yes"/>
    <s v="Yes"/>
    <m/>
    <m/>
    <m/>
    <m/>
    <m/>
    <m/>
    <m/>
    <m/>
    <m/>
    <s v="Yes"/>
    <s v="Yes"/>
    <s v="No"/>
    <s v="No"/>
    <s v="No"/>
    <s v="Yes"/>
    <s v="No"/>
    <m/>
    <m/>
    <m/>
    <m/>
    <m/>
    <m/>
    <m/>
    <s v="Ceramic tiles"/>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43"/>
    <m/>
    <m/>
    <x v="5"/>
    <d v="1899-12-30T15:38:00"/>
    <s v="yethu"/>
    <s v="isiXhosa"/>
    <m/>
    <s v="Hayi"/>
    <m/>
    <m/>
    <m/>
    <m/>
    <s v="Mnyama"/>
    <m/>
    <m/>
    <m/>
    <m/>
    <s v="Ewe"/>
    <m/>
    <m/>
    <m/>
    <s v="Iqabane elizinzileyo"/>
    <m/>
    <s v="Ewe"/>
    <m/>
    <s v="Ngaphantsi kwebanga leshumi"/>
    <m/>
    <s v="Uqeshwa okwexeshana"/>
    <m/>
    <s v="R1000 - R2500"/>
    <m/>
    <s v="Zange"/>
    <m/>
    <m/>
    <m/>
    <s v="Hayi"/>
    <m/>
    <m/>
    <m/>
    <s v="Ewe"/>
    <m/>
    <s v="Ewe, ngaphantsi kweenyanga ezi-6 ezidlulileyo"/>
    <m/>
    <s v="Hayi"/>
    <m/>
    <s v="Hayi"/>
    <s v="Unchecked"/>
    <s v="Unchecked"/>
    <s v="Unchecked"/>
    <s v="Unchecked"/>
    <s v="Unchecked"/>
    <s v="Unchecked"/>
    <s v="Unchecked"/>
    <s v="Unchecked"/>
    <s v="Unchecked"/>
    <s v="Unchecked"/>
    <s v="Checked"/>
    <s v="Unchecked"/>
    <s v="Unchecked"/>
    <s v="Checked"/>
    <s v="Unchecked"/>
    <s v="Unchecked"/>
    <s v="Checked"/>
    <s v="Unchecked"/>
    <m/>
    <m/>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1"/>
    <s v="Female/ Ibhinqa"/>
    <n v="27"/>
    <m/>
    <m/>
    <m/>
    <m/>
    <m/>
    <m/>
    <m/>
    <m/>
    <m/>
    <m/>
    <m/>
    <m/>
    <m/>
    <m/>
    <m/>
    <m/>
    <m/>
    <m/>
    <m/>
    <m/>
    <m/>
    <m/>
    <m/>
    <m/>
    <m/>
    <m/>
    <m/>
    <m/>
    <s v="There are NO children between the age of 6 and 13 living in this HH"/>
    <m/>
    <s v="Amabanga aphezulu"/>
    <m/>
    <m/>
    <m/>
    <s v="Amabanga aphezulu"/>
    <m/>
    <m/>
    <m/>
    <m/>
    <m/>
    <m/>
    <m/>
    <m/>
    <m/>
    <s v="Hayi"/>
    <m/>
    <m/>
    <m/>
    <s v="Impompo kawonke-wonke/yoluntu"/>
    <m/>
    <m/>
    <m/>
    <s v="Kwindawo yokuhlala"/>
    <m/>
    <n v="3"/>
    <m/>
    <s v="Endle / ityholo / intsimi"/>
    <m/>
    <s v="Umbane ovela kwii-mains"/>
    <m/>
    <m/>
    <m/>
    <s v="Endlini"/>
    <m/>
    <m/>
    <m/>
    <s v="Hayi"/>
    <m/>
    <s v="Ewe"/>
    <m/>
    <m/>
    <m/>
    <m/>
    <m/>
    <m/>
    <m/>
    <m/>
    <m/>
    <s v="Hayi"/>
    <s v="Ewe"/>
    <s v="Hayi"/>
    <s v="Hayi"/>
    <s v="Hayi"/>
    <s v="Hayi"/>
    <s v="Ewe"/>
    <s v="Ewe"/>
    <s v="Hayi"/>
    <m/>
    <m/>
    <m/>
    <m/>
    <m/>
    <m/>
    <m/>
    <s v="Hayi"/>
    <s v="Ewe"/>
    <s v="Hayi"/>
    <s v="Hayi"/>
    <s v="Hayi"/>
    <s v="Hayi"/>
    <s v="Hayi"/>
    <m/>
    <s v="Umhlaba/isanti"/>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144"/>
    <m/>
    <m/>
    <x v="5"/>
    <d v="1899-12-30T15:37:00"/>
    <s v="siyanda"/>
    <s v="isiXhosa"/>
    <m/>
    <s v="Hayi"/>
    <m/>
    <m/>
    <m/>
    <m/>
    <s v="Mnyama"/>
    <m/>
    <m/>
    <m/>
    <m/>
    <s v="Ewe"/>
    <m/>
    <m/>
    <m/>
    <s v="Utshatile / umanyano lwasekuhlaleni"/>
    <m/>
    <s v="Hayi"/>
    <m/>
    <s v="Ngaphantsi kwebanga leshumi"/>
    <m/>
    <s v="Awuphangeli"/>
    <m/>
    <s v="Ngaphantsi kwe-R1000"/>
    <m/>
    <s v="Zange"/>
    <m/>
    <m/>
    <m/>
    <s v="Hayi"/>
    <m/>
    <m/>
    <m/>
    <s v="Hayi"/>
    <m/>
    <s v="Ewe, ngaphantsi kweenyanga ezi-6 ezidlulileyo"/>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mabanga aphantsi"/>
    <m/>
    <s v="ibanga lesixhenxe"/>
    <m/>
    <s v="Amabanga aphantsi"/>
    <m/>
    <s v="ibanga lesixhenxe"/>
    <m/>
    <m/>
    <m/>
    <m/>
    <m/>
    <m/>
    <m/>
    <s v="Hayi"/>
    <m/>
    <m/>
    <m/>
    <s v="Ifakwe ngombhobho kwindawo yokuhlala/indlu"/>
    <m/>
    <m/>
    <m/>
    <m/>
    <m/>
    <n v="2"/>
    <m/>
    <s v="Gungxulela kumbhobho wogutyulo"/>
    <m/>
    <s v="Umbane ovela kwii-mains"/>
    <m/>
    <m/>
    <m/>
    <s v="Endlini"/>
    <m/>
    <m/>
    <m/>
    <s v="Hayi"/>
    <m/>
    <s v="Ewe"/>
    <m/>
    <m/>
    <m/>
    <m/>
    <m/>
    <m/>
    <m/>
    <m/>
    <m/>
    <s v="Ewe"/>
    <s v="Ewe"/>
    <s v="Hayi"/>
    <s v="Hayi"/>
    <s v="Ewe"/>
    <s v="Hayi"/>
    <s v="Ewe"/>
    <s v="Ewe"/>
    <s v="Hayi"/>
    <m/>
    <m/>
    <m/>
    <m/>
    <m/>
    <m/>
    <m/>
    <s v="Hayi"/>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45"/>
    <m/>
    <m/>
    <x v="5"/>
    <d v="1899-12-30T15:59:00"/>
    <s v="zukisani"/>
    <s v="isiXhosa"/>
    <m/>
    <s v="Ewe"/>
    <m/>
    <s v="Ngapha kwenyanga ezintandathu- 6 ezigqithileyo"/>
    <m/>
    <m/>
    <s v="Mnyama"/>
    <m/>
    <m/>
    <m/>
    <m/>
    <s v="Ewe"/>
    <m/>
    <m/>
    <m/>
    <s v="Utshatile / umanyano lwasekuhlaleni"/>
    <m/>
    <s v="Hayi"/>
    <m/>
    <s v="Ibanga leshumi"/>
    <m/>
    <s v="Uqeshwa okwexeshana"/>
    <m/>
    <s v="R2501 - R5000"/>
    <m/>
    <s v="Ewe - ngaphantsi kweminyaka emibini eyadlulayo."/>
    <s v="Other"/>
    <s v="Cecilia Makhiwane Hospital "/>
    <m/>
    <s v="Hayi"/>
    <m/>
    <m/>
    <m/>
    <s v="Hayi"/>
    <m/>
    <s v="Ewe, kulo nyaka uphelileyo, kodwa ngaphezu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Female/ Ibhinqa"/>
    <n v="17"/>
    <s v="Female/ Ibhinqa"/>
    <n v="15"/>
    <s v="Female/ Ibhinqa"/>
    <n v="11"/>
    <s v="Male/ Indoda"/>
    <n v="48"/>
    <m/>
    <m/>
    <m/>
    <m/>
    <m/>
    <m/>
    <m/>
    <m/>
    <m/>
    <m/>
    <m/>
    <m/>
    <m/>
    <m/>
    <m/>
    <m/>
    <m/>
    <m/>
    <m/>
    <m/>
    <m/>
    <m/>
    <s v="There are NO children between the age of 6 and 13 living in this HH"/>
    <m/>
    <s v="Ndigqibe amabanga aphezulu"/>
    <m/>
    <m/>
    <m/>
    <s v="Imfundo enomsila"/>
    <m/>
    <m/>
    <m/>
    <m/>
    <m/>
    <m/>
    <m/>
    <m/>
    <m/>
    <s v="Hayi"/>
    <m/>
    <m/>
    <m/>
    <s v="Ifakwe ngombhobho kwindawo yokuhlala/indlu"/>
    <m/>
    <m/>
    <m/>
    <m/>
    <m/>
    <n v="44"/>
    <m/>
    <s v="Gungxulela kumbhobho wogutyulo"/>
    <m/>
    <s v="Umbane ovela kwii-mains"/>
    <m/>
    <m/>
    <m/>
    <s v="Endlini"/>
    <m/>
    <m/>
    <m/>
    <s v="Ewe"/>
    <m/>
    <s v="Ewe"/>
    <m/>
    <m/>
    <m/>
    <m/>
    <m/>
    <m/>
    <m/>
    <m/>
    <m/>
    <s v="Ewe"/>
    <s v="Ewe"/>
    <s v="Hayi"/>
    <s v="Hayi"/>
    <s v="Ewe"/>
    <s v="Hayi"/>
    <s v="Ewe"/>
    <s v="Ewe"/>
    <s v="Ewe"/>
    <m/>
    <m/>
    <m/>
    <m/>
    <m/>
    <m/>
    <m/>
    <s v="Ewe"/>
    <s v="Ewe"/>
    <s v="Hayi"/>
    <s v="Hayi"/>
    <s v="Hayi"/>
    <s v="Ewe"/>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46"/>
    <m/>
    <m/>
    <x v="5"/>
    <d v="1899-12-30T16:04:00"/>
    <s v="nosiphiwo"/>
    <s v="English"/>
    <s v="Yes"/>
    <m/>
    <s v="In the last 6 months"/>
    <m/>
    <s v="Black"/>
    <m/>
    <m/>
    <m/>
    <s v="Yes"/>
    <m/>
    <m/>
    <m/>
    <m/>
    <m/>
    <s v="Married / civil union"/>
    <m/>
    <s v="Yes"/>
    <m/>
    <s v="Matric"/>
    <m/>
    <s v="Self-Employed"/>
    <m/>
    <s v="R2501 - R5000"/>
    <m/>
    <s v="Never"/>
    <m/>
    <m/>
    <m/>
    <s v="Never"/>
    <m/>
    <m/>
    <m/>
    <s v="No"/>
    <m/>
    <s v="Yes, in the last year, but more than 6 months ago"/>
    <m/>
    <s v="No"/>
    <m/>
    <s v="I don't know"/>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Checked"/>
    <s v="Unchecked"/>
    <s v="Unchecked"/>
    <s v="Unchecked"/>
    <s v="Unchecked"/>
    <s v="Unchecked"/>
    <s v="Unchecked"/>
    <s v="Unchecked"/>
    <s v="Unchecked"/>
    <s v="Unchecked"/>
    <s v="Unchecked"/>
    <s v="Unchecked"/>
    <s v="Unchecked"/>
    <s v="Unchecked"/>
    <s v="Unchecked"/>
    <s v="Unchecked"/>
    <m/>
    <m/>
    <s v="No"/>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No"/>
    <m/>
    <n v="4"/>
    <s v="Male/ Indoda"/>
    <n v="13"/>
    <s v="Male/ Indoda"/>
    <n v="9"/>
    <s v="Female/ Ibhinqa"/>
    <n v="15"/>
    <s v="Male/ Indoda"/>
    <n v="43"/>
    <m/>
    <m/>
    <m/>
    <m/>
    <m/>
    <m/>
    <m/>
    <m/>
    <m/>
    <m/>
    <m/>
    <m/>
    <m/>
    <m/>
    <m/>
    <m/>
    <m/>
    <m/>
    <m/>
    <m/>
    <m/>
    <m/>
    <s v="There are children between the age of 6 and 13 living in this HH"/>
    <s v="Completed secondary"/>
    <m/>
    <m/>
    <m/>
    <s v="Tertiary or post-secondary certification"/>
    <m/>
    <m/>
    <m/>
    <s v="Yes"/>
    <m/>
    <m/>
    <m/>
    <m/>
    <m/>
    <s v="No"/>
    <m/>
    <m/>
    <m/>
    <s v="Piped into dwelling/house"/>
    <m/>
    <m/>
    <m/>
    <m/>
    <m/>
    <n v="2"/>
    <m/>
    <s v="Flush to piped sewer system"/>
    <m/>
    <s v="Electricity from mains"/>
    <m/>
    <m/>
    <m/>
    <s v="In the house"/>
    <m/>
    <m/>
    <m/>
    <s v="No"/>
    <m/>
    <s v="Yes"/>
    <m/>
    <s v="Yes"/>
    <s v="Yes"/>
    <s v="No"/>
    <s v="No"/>
    <s v="Yes"/>
    <s v="No"/>
    <s v="Yes"/>
    <s v="Yes"/>
    <s v="No"/>
    <m/>
    <m/>
    <m/>
    <m/>
    <m/>
    <m/>
    <m/>
    <m/>
    <m/>
    <s v="Yes"/>
    <s v="Yes"/>
    <s v="No"/>
    <s v="No"/>
    <s v="No"/>
    <s v="Yes"/>
    <s v="No"/>
    <m/>
    <m/>
    <m/>
    <m/>
    <m/>
    <m/>
    <m/>
    <s v="Cement"/>
    <m/>
    <m/>
    <m/>
    <s v="Tiles"/>
    <m/>
    <m/>
    <m/>
    <s v="Spouse/partner"/>
    <m/>
    <s v="Spouse/partner"/>
    <m/>
    <s v="Spouse/partner"/>
    <m/>
    <s v="Yes"/>
    <m/>
    <s v="Proceed"/>
    <m/>
    <s v="Yes"/>
    <m/>
    <s v="Somewhat"/>
    <s v="A lot"/>
    <s v="A lot"/>
    <m/>
    <m/>
    <m/>
    <s v="Checked"/>
    <s v="Checked"/>
    <s v="Checked"/>
    <s v="Checked"/>
    <s v="Checked"/>
    <s v="Unchecked"/>
    <s v="Unchecked"/>
    <s v="Unchecked"/>
    <s v="Unchecked"/>
    <s v="Unchecked"/>
    <s v="Unchecked"/>
    <s v="Unchecked"/>
    <s v="Other"/>
    <m/>
    <s v="Research Assistant please click here"/>
    <m/>
    <s v="Unverified"/>
  </r>
  <r>
    <n v="147"/>
    <m/>
    <m/>
    <x v="6"/>
    <d v="1899-12-30T15:33:00"/>
    <s v="asemahle"/>
    <s v="English"/>
    <s v="No"/>
    <m/>
    <m/>
    <m/>
    <s v="Black"/>
    <m/>
    <m/>
    <m/>
    <s v="Yes"/>
    <m/>
    <m/>
    <m/>
    <m/>
    <m/>
    <s v="Widowed"/>
    <m/>
    <m/>
    <m/>
    <s v="Tertiary"/>
    <m/>
    <s v="Employed full-time"/>
    <m/>
    <s v="R7501 - R10 000"/>
    <m/>
    <s v="Never"/>
    <m/>
    <m/>
    <m/>
    <s v="Yes, more than 2 years ago"/>
    <m/>
    <s v="ec Philani NU 1 Clinic"/>
    <m/>
    <s v="No"/>
    <m/>
    <s v="Yes, less than 6 months ago"/>
    <m/>
    <s v="No"/>
    <m/>
    <s v="I don't know"/>
    <m/>
    <s v="Unchecked"/>
    <s v="Unchecked"/>
    <s v="Unchecked"/>
    <s v="Unchecked"/>
    <s v="Unchecked"/>
    <s v="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Un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30"/>
    <m/>
    <m/>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2"/>
    <m/>
    <s v="Flush to piped sewer system"/>
    <m/>
    <s v="Electricity from mains"/>
    <m/>
    <m/>
    <m/>
    <s v="In the house"/>
    <m/>
    <m/>
    <m/>
    <s v="No"/>
    <m/>
    <s v="Yes"/>
    <m/>
    <s v="No"/>
    <s v="Yes"/>
    <s v="No"/>
    <s v="Yes"/>
    <s v="Yes"/>
    <s v="Yes"/>
    <s v="Yes"/>
    <s v="Yes"/>
    <s v="Yes"/>
    <m/>
    <m/>
    <m/>
    <m/>
    <m/>
    <m/>
    <m/>
    <m/>
    <m/>
    <s v="No"/>
    <s v="Yes"/>
    <s v="No"/>
    <s v="No"/>
    <s v="No"/>
    <s v="No"/>
    <s v="No"/>
    <m/>
    <m/>
    <m/>
    <m/>
    <m/>
    <m/>
    <m/>
    <s v="Wood plank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4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4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5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51"/>
    <m/>
    <m/>
    <x v="5"/>
    <d v="1899-12-30T16:13:00"/>
    <s v="asemahle"/>
    <s v="English"/>
    <s v="No"/>
    <m/>
    <m/>
    <m/>
    <s v="Black"/>
    <m/>
    <m/>
    <m/>
    <s v="Yes"/>
    <m/>
    <m/>
    <m/>
    <m/>
    <m/>
    <s v="Married / civil union"/>
    <m/>
    <s v="Yes"/>
    <m/>
    <s v="Matric"/>
    <m/>
    <s v="Employed full-time"/>
    <m/>
    <s v="R2501 - R5000"/>
    <m/>
    <s v="Never"/>
    <m/>
    <m/>
    <m/>
    <s v="Yes, more than 2 years ago"/>
    <m/>
    <s v="ec NU 13 Clinic"/>
    <m/>
    <s v="No"/>
    <m/>
    <s v="Yes, less than 6 months ago"/>
    <m/>
    <s v="Yes"/>
    <m/>
    <s v="Yes"/>
    <m/>
    <s v="Unchecked"/>
    <s v="Unchecked"/>
    <s v="Unchecked"/>
    <s v="Unchecked"/>
    <s v="Unchecked"/>
    <s v="Checked"/>
    <s v="Unchecked"/>
    <s v="Unchecked"/>
    <s v="Checked"/>
    <s v="Unchecked"/>
    <s v="Unchecked"/>
    <s v="Unchecked"/>
    <s v="Unchecked"/>
    <s v="Unchecked"/>
    <s v="Unchecked"/>
    <s v="Unchecked"/>
    <s v="Unchecked"/>
    <s v="Unchecked"/>
    <s v="Lung failure "/>
    <m/>
    <s v="Unchecked"/>
    <s v="Unchecked"/>
    <s v="Unchecked"/>
    <s v="Checked"/>
    <s v="Unchecked"/>
    <s v="Unchecked"/>
    <s v="Unchecked"/>
    <s v="Unchecked"/>
    <s v="Unchecked"/>
    <s v="Unchecked"/>
    <s v="Unchecked"/>
    <s v="Unchecked"/>
    <s v="Unchecked"/>
    <s v="Unchecked"/>
    <m/>
    <m/>
    <s v="Unchecked"/>
    <s v="Un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14"/>
    <s v="Female/ Ibhinqa"/>
    <n v="11"/>
    <s v="Male/ Indoda"/>
    <n v="2"/>
    <m/>
    <m/>
    <m/>
    <m/>
    <m/>
    <m/>
    <m/>
    <m/>
    <m/>
    <m/>
    <m/>
    <m/>
    <m/>
    <m/>
    <m/>
    <m/>
    <m/>
    <m/>
    <m/>
    <m/>
    <m/>
    <m/>
    <m/>
    <m/>
    <s v="There are children between the age of 6 and 13 living in this HH"/>
    <s v="Completed secondary"/>
    <m/>
    <m/>
    <m/>
    <s v="Some secondary"/>
    <m/>
    <m/>
    <m/>
    <s v="Yes"/>
    <m/>
    <m/>
    <m/>
    <m/>
    <m/>
    <s v="No"/>
    <m/>
    <m/>
    <m/>
    <s v="Bottled water"/>
    <m/>
    <m/>
    <m/>
    <m/>
    <m/>
    <n v="5"/>
    <m/>
    <s v="Flush to piped sewer system"/>
    <m/>
    <s v="Electricity from mains"/>
    <m/>
    <m/>
    <m/>
    <s v="In the house"/>
    <m/>
    <m/>
    <m/>
    <s v="No"/>
    <m/>
    <s v="Yes"/>
    <m/>
    <s v="No"/>
    <s v="Yes"/>
    <s v="No"/>
    <s v="Yes"/>
    <s v="Yes"/>
    <s v="No"/>
    <s v="No"/>
    <s v="No"/>
    <s v="No"/>
    <m/>
    <m/>
    <m/>
    <m/>
    <m/>
    <m/>
    <m/>
    <m/>
    <m/>
    <s v="Yes"/>
    <s v="Yes"/>
    <s v="No"/>
    <s v="No"/>
    <s v="No"/>
    <s v="No"/>
    <s v="No"/>
    <m/>
    <m/>
    <m/>
    <m/>
    <m/>
    <m/>
    <m/>
    <s v="Ceramic tiles"/>
    <m/>
    <m/>
    <m/>
    <s v="Asbestos"/>
    <m/>
    <m/>
    <m/>
    <s v="Respondent/Participant"/>
    <m/>
    <s v="Respondent/Participant"/>
    <m/>
    <s v="Respondent/Participant"/>
    <m/>
    <s v="Yes"/>
    <m/>
    <s v="Proceed"/>
    <m/>
    <s v="Yes"/>
    <m/>
    <s v="A lot"/>
    <s v="Somewhat"/>
    <s v="A lot"/>
    <m/>
    <m/>
    <m/>
    <s v="Checked"/>
    <s v="Checked"/>
    <s v="Checked"/>
    <s v="Checked"/>
    <s v="Checked"/>
    <s v="Unchecked"/>
    <s v="Unchecked"/>
    <s v="Unchecked"/>
    <s v="Unchecked"/>
    <s v="Unchecked"/>
    <s v="Unchecked"/>
    <s v="Unchecked"/>
    <s v="United States of America"/>
    <m/>
    <s v="Research Assistant please click here"/>
    <m/>
    <s v="Unverified"/>
  </r>
  <r>
    <n v="15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53"/>
    <m/>
    <m/>
    <x v="5"/>
    <d v="1899-12-30T16:30:00"/>
    <s v="ntombizodwa"/>
    <s v="isiXhosa"/>
    <m/>
    <s v="Ewe"/>
    <m/>
    <s v="Ngapha kwenyanga ezintandathu- 6 ezigqithileyo"/>
    <m/>
    <m/>
    <s v="Mnyama"/>
    <m/>
    <m/>
    <m/>
    <m/>
    <s v="Ewe"/>
    <m/>
    <m/>
    <m/>
    <s v="Awutshatanga"/>
    <m/>
    <m/>
    <m/>
    <s v="Ibanga leshumi"/>
    <m/>
    <s v="Uqeshwe isigxina"/>
    <m/>
    <s v="R1000 - R2500"/>
    <m/>
    <s v="Ewe - ngaphantsi kweminyaka emibini eyadlulayo."/>
    <s v="ec Philani NU 1 Clinic"/>
    <m/>
    <m/>
    <s v="Hayi"/>
    <m/>
    <m/>
    <m/>
    <s v="Hayi"/>
    <m/>
    <s v="Ewe, ngaphantsi kweenyanga ezi-6 ezidlulileyo"/>
    <m/>
    <s v="Hayi"/>
    <m/>
    <s v="Hayi"/>
    <s v="Unchecked"/>
    <s v="Unchecked"/>
    <s v="Unchecked"/>
    <s v="Unchecked"/>
    <s v="Unchecked"/>
    <s v="Unchecked"/>
    <s v="Unchecked"/>
    <s v="Unchecked"/>
    <s v="Unchecked"/>
    <s v="Unchecked"/>
    <s v="Unchecked"/>
    <s v="Unchecked"/>
    <s v="Unchecked"/>
    <s v="Checked"/>
    <s v="Checked"/>
    <s v="Checked"/>
    <s v="Checked"/>
    <s v="Unchecked"/>
    <m/>
    <m/>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Unchecked"/>
    <s v="Unchecked"/>
    <s v="Checked"/>
    <s v="Checked"/>
    <s v="Checked"/>
    <s v="Checked"/>
    <s v="Checked"/>
    <s v="Checked"/>
    <s v="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45"/>
    <s v="Male/ Indoda"/>
    <n v="45"/>
    <m/>
    <m/>
    <m/>
    <m/>
    <m/>
    <m/>
    <m/>
    <m/>
    <m/>
    <m/>
    <m/>
    <m/>
    <m/>
    <m/>
    <m/>
    <m/>
    <m/>
    <m/>
    <m/>
    <m/>
    <m/>
    <m/>
    <m/>
    <m/>
    <m/>
    <m/>
    <m/>
    <m/>
    <s v="Amabanga aphantsi"/>
    <m/>
    <s v="Ibanga lesithandathu"/>
    <m/>
    <s v="Amabanga aphezulu"/>
    <m/>
    <m/>
    <m/>
    <m/>
    <m/>
    <m/>
    <m/>
    <m/>
    <m/>
    <s v="Hayi"/>
    <m/>
    <m/>
    <m/>
    <s v="Ifakwe ngombhobho kwindawo yokuhlala/indlu"/>
    <m/>
    <m/>
    <m/>
    <m/>
    <m/>
    <n v="3"/>
    <m/>
    <s v="Gungxulela kumbhobho wogutyulo"/>
    <m/>
    <s v="Umbane ovela kwii-mains"/>
    <m/>
    <m/>
    <m/>
    <s v="Endlini"/>
    <m/>
    <m/>
    <m/>
    <s v="Ewe"/>
    <m/>
    <s v="Ewe"/>
    <m/>
    <m/>
    <m/>
    <m/>
    <m/>
    <m/>
    <m/>
    <m/>
    <m/>
    <s v="Ewe"/>
    <s v="Ewe"/>
    <s v="Hayi"/>
    <s v="Hayi"/>
    <s v="Ewe"/>
    <s v="Hayi"/>
    <s v="Ewe"/>
    <s v="Ewe"/>
    <s v="Ewe"/>
    <m/>
    <m/>
    <m/>
    <m/>
    <m/>
    <m/>
    <m/>
    <s v="Ewe"/>
    <s v="Ewe"/>
    <s v="Hayi"/>
    <s v="Hayi"/>
    <s v="Hayi"/>
    <s v="Hayi"/>
    <s v="Hayi"/>
    <m/>
    <s v="Ikhaphethi"/>
    <m/>
    <m/>
    <m/>
    <s v="Asbestos"/>
    <m/>
    <m/>
    <m/>
    <s v="uMphenduli / uMthathi-nxaxheba"/>
    <m/>
    <s v="uMphenduli / uMthathi-nxaxheba"/>
    <m/>
    <s v="uMphenduli / uMthathi-nxaxheba"/>
    <m/>
    <s v="Ewe"/>
    <m/>
    <s v="Qhubeka"/>
    <m/>
    <s v="Ewe"/>
    <m/>
    <m/>
    <m/>
    <s v="Kakhulu"/>
    <s v="Kakhulu"/>
    <s v="Kakhulu"/>
    <s v="Unchecked"/>
    <s v="Unchecked"/>
    <s v="Unchecked"/>
    <s v="Unchecked"/>
    <s v="Unchecked"/>
    <s v="Unchecked"/>
    <s v="Checked"/>
    <s v="Checked"/>
    <s v="Unchecked"/>
    <s v="Checked"/>
    <s v="Unchecked"/>
    <s v="Unchecked"/>
    <m/>
    <s v="United States of America"/>
    <m/>
    <s v="Mncedisi wophando nceda ucofe apha"/>
    <s v="Unverified"/>
  </r>
  <r>
    <n v="15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5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5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57"/>
    <m/>
    <m/>
    <x v="5"/>
    <d v="1899-12-30T16:53:00"/>
    <s v="vuyolwethu"/>
    <s v="isiXhosa"/>
    <m/>
    <s v="Hayi"/>
    <m/>
    <m/>
    <m/>
    <m/>
    <s v="Mnyama"/>
    <m/>
    <m/>
    <m/>
    <m/>
    <s v="Ewe"/>
    <m/>
    <m/>
    <m/>
    <s v="Utshatile / umanyano lwasekuhlaleni"/>
    <m/>
    <s v="Hayi"/>
    <m/>
    <s v="Ngaphantsi kwebanga leshumi"/>
    <m/>
    <s v="Awuphangeli"/>
    <m/>
    <s v="Ngaphantsi kwe-R1000"/>
    <m/>
    <s v="Zange"/>
    <m/>
    <m/>
    <m/>
    <s v="Hayi"/>
    <m/>
    <m/>
    <m/>
    <s v="Hayi"/>
    <m/>
    <s v="Ewe, ngaphantsi kweenyanga ezi-6 ezidlulileyo"/>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Unchecked"/>
    <s v="Un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3"/>
    <s v="Female/ Ibhinqa"/>
    <n v="6"/>
    <s v="Female/ Ibhinqa"/>
    <n v="18"/>
    <s v="Male/ Indoda"/>
    <n v="1"/>
    <m/>
    <m/>
    <m/>
    <m/>
    <m/>
    <m/>
    <m/>
    <m/>
    <m/>
    <m/>
    <m/>
    <m/>
    <m/>
    <m/>
    <m/>
    <m/>
    <m/>
    <m/>
    <m/>
    <m/>
    <m/>
    <m/>
    <m/>
    <m/>
    <s v="There are children between the age of 6 and 13 living in this HH"/>
    <m/>
    <s v="Ndigqibe amabanga aphantsi"/>
    <m/>
    <m/>
    <m/>
    <s v="Ndigqibe amabanga aphezulu"/>
    <m/>
    <m/>
    <m/>
    <s v="Ewe"/>
    <m/>
    <m/>
    <m/>
    <m/>
    <m/>
    <s v="Hayi"/>
    <m/>
    <m/>
    <m/>
    <s v="Ifakwe ngombhobho kwindawo yokuhlala/indlu"/>
    <m/>
    <m/>
    <m/>
    <m/>
    <m/>
    <n v="3"/>
    <m/>
    <s v="Gungxulela kumbhobho wogutyulo"/>
    <m/>
    <s v="Umbane ovela kwii-mains"/>
    <m/>
    <m/>
    <m/>
    <s v="Endlini"/>
    <m/>
    <m/>
    <m/>
    <s v="Hayi"/>
    <m/>
    <s v="Ewe"/>
    <m/>
    <m/>
    <m/>
    <m/>
    <m/>
    <m/>
    <m/>
    <m/>
    <m/>
    <s v="Ewe"/>
    <s v="Ewe"/>
    <s v="Hayi"/>
    <s v="Hayi"/>
    <s v="Ewe"/>
    <s v="Hayi"/>
    <s v="Ewe"/>
    <s v="Ewe"/>
    <s v="Ewe"/>
    <m/>
    <m/>
    <m/>
    <m/>
    <m/>
    <m/>
    <m/>
    <s v="Ewe"/>
    <s v="Ewe"/>
    <s v="Hayi"/>
    <s v="Hayi"/>
    <s v="Hayi"/>
    <s v="Hayi"/>
    <s v="Hayi"/>
    <m/>
    <s v="Ikhaphethi"/>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5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59"/>
    <m/>
    <m/>
    <x v="7"/>
    <d v="1899-12-30T14:33:00"/>
    <s v="nosibusiso"/>
    <s v="English"/>
    <s v="No"/>
    <m/>
    <m/>
    <m/>
    <s v="Black"/>
    <m/>
    <m/>
    <m/>
    <s v="Yes"/>
    <m/>
    <m/>
    <m/>
    <m/>
    <m/>
    <s v="Widowed"/>
    <m/>
    <m/>
    <m/>
    <s v="Tertiary"/>
    <m/>
    <s v="Unemployed"/>
    <m/>
    <s v="More than R 20 000"/>
    <m/>
    <s v="Never"/>
    <m/>
    <m/>
    <m/>
    <s v="Yes, more than 2 years ago"/>
    <m/>
    <s v="ec Philani NU 1 Clinic"/>
    <m/>
    <s v="Yes"/>
    <m/>
    <s v="Yes, in the last year, but more than 6 months ago"/>
    <m/>
    <s v="No"/>
    <m/>
    <s v="I don't know"/>
    <m/>
    <s v="Unchecked"/>
    <s v="Checked"/>
    <s v="Unchecked"/>
    <s v="Unchecked"/>
    <s v="Checked"/>
    <s v="Checked"/>
    <s v="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Checked"/>
    <s v="Checked"/>
    <s v="Checked"/>
    <s v="Unchecked"/>
    <s v="Checked"/>
    <s v="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Yes"/>
    <m/>
    <n v="2"/>
    <s v="Female/ Ibhinqa"/>
    <n v="30"/>
    <s v="Male/ Indoda"/>
    <n v="24"/>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mains"/>
    <m/>
    <m/>
    <m/>
    <s v="In the house"/>
    <m/>
    <m/>
    <m/>
    <s v="Yes"/>
    <m/>
    <s v="Yes"/>
    <m/>
    <s v="Yes"/>
    <s v="Yes"/>
    <s v="No"/>
    <s v="Yes"/>
    <s v="Yes"/>
    <s v="Yes"/>
    <s v="Yes"/>
    <s v="Yes"/>
    <s v="Yes"/>
    <m/>
    <m/>
    <m/>
    <m/>
    <m/>
    <m/>
    <m/>
    <m/>
    <m/>
    <s v="Yes"/>
    <s v="Yes"/>
    <s v="No"/>
    <s v="No"/>
    <s v="No"/>
    <s v="Yes"/>
    <s v="No"/>
    <m/>
    <m/>
    <m/>
    <m/>
    <m/>
    <m/>
    <m/>
    <s v="Laminated or Polished Wood"/>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6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6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62"/>
    <m/>
    <m/>
    <x v="6"/>
    <d v="1899-12-30T12:44:00"/>
    <s v="siyanda"/>
    <s v="English"/>
    <s v="Yes"/>
    <m/>
    <s v="In the last 6 months"/>
    <m/>
    <s v="Black"/>
    <m/>
    <m/>
    <m/>
    <s v="Yes"/>
    <m/>
    <m/>
    <m/>
    <m/>
    <m/>
    <s v="Single"/>
    <m/>
    <m/>
    <m/>
    <s v="Matric"/>
    <m/>
    <s v="Unemployed"/>
    <m/>
    <s v="R2501 - R5000"/>
    <m/>
    <s v="Never"/>
    <m/>
    <m/>
    <m/>
    <s v="Never"/>
    <m/>
    <m/>
    <m/>
    <s v="No"/>
    <m/>
    <s v="Yes, in the last year, but more than 6 months ago"/>
    <m/>
    <s v="No"/>
    <m/>
    <s v="No"/>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18"/>
    <s v="Male/ Indoda"/>
    <n v="14"/>
    <m/>
    <m/>
    <m/>
    <m/>
    <m/>
    <m/>
    <m/>
    <m/>
    <m/>
    <m/>
    <m/>
    <m/>
    <m/>
    <m/>
    <m/>
    <m/>
    <m/>
    <m/>
    <m/>
    <m/>
    <m/>
    <m/>
    <m/>
    <m/>
    <m/>
    <m/>
    <s v="There are NO children between the age of 6 and 13 living in this HH"/>
    <s v="Completed secondary"/>
    <m/>
    <m/>
    <m/>
    <s v="Some secondary"/>
    <m/>
    <m/>
    <m/>
    <m/>
    <m/>
    <m/>
    <m/>
    <m/>
    <m/>
    <s v="No"/>
    <m/>
    <m/>
    <m/>
    <s v="Piped into dwelling/house"/>
    <m/>
    <m/>
    <m/>
    <m/>
    <m/>
    <n v="2"/>
    <m/>
    <s v="Flush to piped sewer system"/>
    <m/>
    <s v="Electricity from mains"/>
    <m/>
    <m/>
    <m/>
    <s v="In the house"/>
    <m/>
    <m/>
    <m/>
    <s v="No"/>
    <m/>
    <s v="Yes"/>
    <m/>
    <s v="No"/>
    <s v="Yes"/>
    <s v="No"/>
    <s v="No"/>
    <s v="Yes"/>
    <s v="Yes"/>
    <s v="Yes"/>
    <s v="Yes"/>
    <s v="Yes"/>
    <m/>
    <m/>
    <m/>
    <m/>
    <m/>
    <m/>
    <m/>
    <m/>
    <m/>
    <s v="No"/>
    <s v="Yes"/>
    <s v="No"/>
    <s v="No"/>
    <s v="No"/>
    <s v="Yes"/>
    <s v="No"/>
    <m/>
    <m/>
    <m/>
    <m/>
    <m/>
    <m/>
    <m/>
    <s v="Ceramic tiles"/>
    <m/>
    <m/>
    <m/>
    <s v="Asbestos"/>
    <m/>
    <m/>
    <m/>
    <s v="Respondent/Participant"/>
    <m/>
    <s v="Respondent/Participant"/>
    <m/>
    <s v="Respondent/Participant"/>
    <m/>
    <s v="Yes"/>
    <m/>
    <s v="Proceed"/>
    <m/>
    <s v="Yes"/>
    <m/>
    <s v="Not at all"/>
    <s v="Not at all"/>
    <s v="Somewhat"/>
    <m/>
    <m/>
    <m/>
    <s v="Checked"/>
    <s v="Checked"/>
    <s v="Checked"/>
    <s v="Checked"/>
    <s v="Checked"/>
    <s v="Unchecked"/>
    <s v="Unchecked"/>
    <s v="Unchecked"/>
    <s v="Unchecked"/>
    <s v="Unchecked"/>
    <s v="Unchecked"/>
    <s v="Unchecked"/>
    <s v="Jamaica"/>
    <m/>
    <s v="Research Assistant please click here"/>
    <m/>
    <s v="Unverified"/>
  </r>
  <r>
    <n v="163"/>
    <m/>
    <m/>
    <x v="6"/>
    <d v="1899-12-30T13:38:00"/>
    <s v="zimkhitha"/>
    <s v="English"/>
    <s v="No"/>
    <m/>
    <m/>
    <m/>
    <s v="Black"/>
    <m/>
    <m/>
    <m/>
    <s v="Yes"/>
    <m/>
    <m/>
    <m/>
    <m/>
    <m/>
    <s v="Single"/>
    <m/>
    <m/>
    <m/>
    <s v="Less than Matric"/>
    <m/>
    <s v="Unemployed"/>
    <m/>
    <s v="R1000 - R2500"/>
    <m/>
    <s v="Never"/>
    <m/>
    <m/>
    <m/>
    <s v="Never"/>
    <m/>
    <m/>
    <m/>
    <s v="No"/>
    <m/>
    <s v="Never"/>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Checked"/>
    <s v="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12"/>
    <s v="Female/ Ibhinqa"/>
    <n v="20"/>
    <s v="Female/ Ibhinqa"/>
    <n v="32"/>
    <s v="Female/ Ibhinqa"/>
    <n v="38"/>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Yes"/>
    <m/>
    <s v="Yes"/>
    <m/>
    <s v="No"/>
    <s v="Yes"/>
    <s v="No"/>
    <s v="No"/>
    <s v="No"/>
    <s v="No"/>
    <s v="Yes"/>
    <s v="Yes"/>
    <s v="No"/>
    <m/>
    <m/>
    <m/>
    <m/>
    <m/>
    <m/>
    <m/>
    <m/>
    <m/>
    <s v="Yes"/>
    <s v="Yes"/>
    <s v="No"/>
    <s v="No"/>
    <s v="No"/>
    <s v="No"/>
    <s v="No"/>
    <m/>
    <m/>
    <m/>
    <m/>
    <m/>
    <m/>
    <m/>
    <s v="Carpe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64"/>
    <m/>
    <m/>
    <x v="6"/>
    <d v="1899-12-30T13:48:00"/>
    <s v="vuyelwa"/>
    <s v="isiXhosa"/>
    <m/>
    <s v="Hayi"/>
    <m/>
    <m/>
    <m/>
    <m/>
    <s v="Mnyama"/>
    <m/>
    <m/>
    <m/>
    <m/>
    <s v="Ewe"/>
    <m/>
    <m/>
    <m/>
    <s v="Utshatile / umanyano lwasekuhlaleni"/>
    <m/>
    <s v="Ewe"/>
    <m/>
    <s v="Ngaphantsi kwebanga leshumi"/>
    <m/>
    <s v="Awuphangeli"/>
    <m/>
    <s v="R1000 - R2500"/>
    <m/>
    <s v="Ewe - Ngaphezulu kweminyaka emibini eyadlulayo"/>
    <s v="ec Philani NU 1 Clinic"/>
    <m/>
    <m/>
    <s v="Hayi"/>
    <m/>
    <m/>
    <m/>
    <s v="Hayi"/>
    <m/>
    <s v="Ewe, ngaphantsi kweenyanga ezi-6 ezidlulileyo"/>
    <m/>
    <s v="Hayi"/>
    <m/>
    <s v="Hayi"/>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Checked"/>
    <s v="Unchecked"/>
    <s v="Checked"/>
    <s v="Unchecked"/>
    <s v="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63"/>
    <m/>
    <m/>
    <m/>
    <m/>
    <m/>
    <m/>
    <m/>
    <m/>
    <m/>
    <m/>
    <m/>
    <m/>
    <m/>
    <m/>
    <m/>
    <m/>
    <m/>
    <m/>
    <m/>
    <m/>
    <m/>
    <m/>
    <m/>
    <m/>
    <m/>
    <m/>
    <m/>
    <m/>
    <s v="There are NO children between the age of 6 and 13 living in this HH"/>
    <m/>
    <s v="Amabanga aphantsi"/>
    <m/>
    <s v="Ibanga lesine"/>
    <m/>
    <s v="Amabanga aphantsi"/>
    <m/>
    <s v="Ibanga lesine"/>
    <m/>
    <m/>
    <m/>
    <m/>
    <m/>
    <m/>
    <m/>
    <s v="Hayi"/>
    <m/>
    <m/>
    <m/>
    <s v="Impompo kawonke-wonke/yoluntu"/>
    <m/>
    <m/>
    <m/>
    <s v="Kwindawo yokuhlala"/>
    <m/>
    <n v="10"/>
    <m/>
    <s v="Ndlu yangasese engagungxulwayo"/>
    <m/>
    <s v="Umbane osuka komnye umthombo"/>
    <m/>
    <m/>
    <m/>
    <s v="Endlini"/>
    <m/>
    <m/>
    <m/>
    <s v="Hayi"/>
    <m/>
    <s v="Ewe"/>
    <m/>
    <m/>
    <m/>
    <m/>
    <m/>
    <m/>
    <m/>
    <m/>
    <m/>
    <s v="Ewe"/>
    <s v="Ewe"/>
    <s v="Hayi"/>
    <s v="Hayi"/>
    <s v="Hayi"/>
    <s v="Hayi"/>
    <s v="Hayi"/>
    <s v="Ewe"/>
    <s v="Hayi"/>
    <m/>
    <m/>
    <m/>
    <m/>
    <m/>
    <m/>
    <m/>
    <s v="Ewe"/>
    <s v="Ewe"/>
    <s v="Hayi"/>
    <s v="Hayi"/>
    <s v="Hayi"/>
    <s v="Hayi"/>
    <s v="Hayi"/>
    <m/>
    <s v="Isamente"/>
    <m/>
    <m/>
    <m/>
    <s v="intsimbi / iZinc"/>
    <m/>
    <m/>
    <m/>
    <s v="uMphenduli / uMthathi-nxaxheba"/>
    <m/>
    <s v="Umlingane/iqabane"/>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165"/>
    <m/>
    <m/>
    <x v="6"/>
    <d v="1899-12-30T14:02:00"/>
    <s v="likhona"/>
    <s v="isiXhosa"/>
    <m/>
    <s v="Hayi"/>
    <m/>
    <m/>
    <m/>
    <m/>
    <s v="Mnyama"/>
    <m/>
    <m/>
    <m/>
    <m/>
    <s v="Ewe"/>
    <m/>
    <m/>
    <m/>
    <s v="Umhlolo/Umhlolokazi"/>
    <m/>
    <m/>
    <m/>
    <s v="Ngaphantsi kwebanga leshumi"/>
    <m/>
    <s v="Awuphangeli"/>
    <m/>
    <s v="R1000 - R2500"/>
    <m/>
    <s v="Ewe - Ngaphezulu kweminyaka emibini eyadlulayo"/>
    <s v="ec Philani NU 1 Clinic"/>
    <m/>
    <m/>
    <s v="Hayi"/>
    <m/>
    <m/>
    <m/>
    <s v="Ewe"/>
    <m/>
    <s v="Ewe, ngaphezu konyaka odlulileyo"/>
    <m/>
    <s v="Ewe"/>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Un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Checked"/>
    <s v="Unchecked"/>
    <s v="Meningitis "/>
    <m/>
    <s v="Ewe"/>
    <m/>
    <s v="Hayi"/>
    <m/>
    <s v="Hayi"/>
    <n v="4"/>
    <s v="Male/ Indoda"/>
    <n v="16"/>
    <s v="Female/ Ibhinqa"/>
    <n v="12"/>
    <s v="Male/ Indoda"/>
    <n v="4"/>
    <s v="Female/ Ibhinqa"/>
    <n v="51"/>
    <m/>
    <m/>
    <m/>
    <m/>
    <m/>
    <m/>
    <m/>
    <m/>
    <m/>
    <m/>
    <m/>
    <m/>
    <m/>
    <m/>
    <m/>
    <m/>
    <m/>
    <m/>
    <m/>
    <m/>
    <m/>
    <m/>
    <s v="There are children between the age of 6 and 13 living in this HH"/>
    <m/>
    <s v="Amabanga aphezulu"/>
    <m/>
    <m/>
    <m/>
    <s v="Amabanga aphezulu"/>
    <m/>
    <m/>
    <m/>
    <s v="Ewe"/>
    <m/>
    <m/>
    <m/>
    <m/>
    <m/>
    <s v="Hayi"/>
    <m/>
    <m/>
    <m/>
    <s v="Umbhobho ukuya eyadini/iploti"/>
    <m/>
    <m/>
    <m/>
    <m/>
    <m/>
    <n v="5"/>
    <m/>
    <s v="Gungxulela kumbhobho wogutyulo"/>
    <m/>
    <s v="Umbane ovela kwii-mains"/>
    <m/>
    <m/>
    <m/>
    <s v="Endlini"/>
    <m/>
    <m/>
    <m/>
    <s v="Hayi"/>
    <m/>
    <s v="Ewe"/>
    <m/>
    <m/>
    <m/>
    <m/>
    <m/>
    <m/>
    <m/>
    <m/>
    <m/>
    <s v="Ewe"/>
    <s v="Ewe"/>
    <s v="Hayi"/>
    <s v="Hayi"/>
    <s v="Ewe"/>
    <s v="Hayi"/>
    <s v="Hayi"/>
    <s v="Ewe"/>
    <s v="Hayi"/>
    <m/>
    <m/>
    <m/>
    <m/>
    <m/>
    <m/>
    <m/>
    <s v="Hayi"/>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6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67"/>
    <m/>
    <m/>
    <x v="6"/>
    <d v="1899-12-30T14:32:00"/>
    <s v="zimkhitha"/>
    <s v="English"/>
    <s v="No"/>
    <m/>
    <m/>
    <m/>
    <s v="Black"/>
    <m/>
    <m/>
    <m/>
    <s v="Yes"/>
    <m/>
    <m/>
    <m/>
    <m/>
    <m/>
    <s v="Single"/>
    <m/>
    <m/>
    <m/>
    <s v="Less than Matric"/>
    <m/>
    <s v="Unemployed"/>
    <m/>
    <s v="R1000 - R2500"/>
    <m/>
    <s v="Yes, more than 2 years ago"/>
    <m/>
    <s v="ec Philani NU 1 Clinic"/>
    <m/>
    <s v="Yes, more than 2 years ago"/>
    <m/>
    <s v="ec Philani NU 1 Clinic"/>
    <m/>
    <s v="I don't know"/>
    <m/>
    <s v="Yes, more than a year ago"/>
    <m/>
    <s v="No"/>
    <m/>
    <s v="I don't know"/>
    <m/>
    <s v="Unchecked"/>
    <s v="Unchecked"/>
    <s v="Unchecked"/>
    <s v="Checked"/>
    <s v="Checked"/>
    <s v="Un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Checked"/>
    <s v="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30"/>
    <m/>
    <m/>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Yes"/>
    <m/>
    <s v="Yes"/>
    <m/>
    <s v="No"/>
    <s v="No"/>
    <s v="No"/>
    <s v="No"/>
    <s v="No"/>
    <s v="No"/>
    <s v="No"/>
    <s v="No"/>
    <s v="No"/>
    <m/>
    <m/>
    <m/>
    <m/>
    <m/>
    <m/>
    <m/>
    <m/>
    <m/>
    <s v="No"/>
    <s v="Yes"/>
    <s v="No"/>
    <s v="No"/>
    <s v="No"/>
    <s v="No"/>
    <s v="No"/>
    <m/>
    <m/>
    <m/>
    <m/>
    <m/>
    <m/>
    <m/>
    <s v="Carpe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68"/>
    <m/>
    <m/>
    <x v="6"/>
    <d v="1899-12-30T14:46:00"/>
    <s v="siziphiwe"/>
    <s v="English"/>
    <s v="No"/>
    <m/>
    <m/>
    <m/>
    <s v="Black"/>
    <m/>
    <m/>
    <m/>
    <s v="Yes"/>
    <m/>
    <m/>
    <m/>
    <m/>
    <m/>
    <s v="Married / civil union"/>
    <m/>
    <s v="Yes"/>
    <m/>
    <s v="Tertiary"/>
    <m/>
    <s v="Employed full-time"/>
    <m/>
    <s v="More than R 20 000"/>
    <m/>
    <s v="Never"/>
    <m/>
    <m/>
    <m/>
    <s v="Yes, more than 2 years ago"/>
    <m/>
    <s v="Other"/>
    <s v="Private family doctor"/>
    <s v="No"/>
    <m/>
    <s v="Yes, less than 6 months ago"/>
    <m/>
    <s v="No"/>
    <m/>
    <s v="Yes"/>
    <m/>
    <s v="Unchecked"/>
    <s v="Checked"/>
    <s v="Unchecked"/>
    <s v="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Checked"/>
    <s v="Checked"/>
    <s v="Checked"/>
    <s v="Checked"/>
    <s v="Unchecked"/>
    <s v="Unchecked"/>
    <s v="Unchecked"/>
    <s v="Unchecked"/>
    <s v="Unchecked"/>
    <s v="Unchecked"/>
    <s v="Unchecked"/>
    <s v="Unchecked"/>
    <s v="Unchecked"/>
    <s v="Unchecked"/>
    <s v="Unchecked"/>
    <s v="Unchecked"/>
    <m/>
    <m/>
    <s v="Yes"/>
    <m/>
    <s v="Yes"/>
    <m/>
    <s v="Unchecked"/>
    <s v="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No"/>
    <m/>
    <s v="No"/>
    <m/>
    <n v="1"/>
    <s v="Female/ Ibhinqa"/>
    <n v="39"/>
    <m/>
    <m/>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mains"/>
    <m/>
    <m/>
    <m/>
    <s v="In the house"/>
    <m/>
    <m/>
    <m/>
    <s v="Yes"/>
    <m/>
    <s v="Yes"/>
    <m/>
    <s v="Yes"/>
    <s v="Yes"/>
    <s v="No"/>
    <s v="Yes"/>
    <s v="Yes"/>
    <s v="Yes"/>
    <s v="Yes"/>
    <s v="Yes"/>
    <s v="Yes"/>
    <m/>
    <m/>
    <m/>
    <m/>
    <m/>
    <m/>
    <m/>
    <m/>
    <m/>
    <s v="Yes"/>
    <s v="Yes"/>
    <s v="Yes"/>
    <s v="No"/>
    <s v="No"/>
    <s v="Yes"/>
    <s v="No"/>
    <m/>
    <m/>
    <m/>
    <m/>
    <m/>
    <m/>
    <m/>
    <s v="Ceramic tiles"/>
    <m/>
    <m/>
    <m/>
    <s v="Tiles"/>
    <m/>
    <m/>
    <m/>
    <s v="Respondent/Participant and Spouse/partner jointly"/>
    <m/>
    <s v="Respondent/Participant and Spouse/partner jointly"/>
    <m/>
    <s v="Respondent/Participant and Spouse/partner jointly"/>
    <m/>
    <s v="Yes"/>
    <m/>
    <s v="Proceed"/>
    <m/>
    <s v="Yes"/>
    <m/>
    <s v="A lot"/>
    <s v="Somewhat"/>
    <s v="A lot"/>
    <m/>
    <m/>
    <m/>
    <s v="Checked"/>
    <s v="Checked"/>
    <s v="Unchecked"/>
    <s v="Checked"/>
    <s v="Checked"/>
    <s v="Checked"/>
    <s v="Unchecked"/>
    <s v="Unchecked"/>
    <s v="Unchecked"/>
    <s v="Unchecked"/>
    <s v="Unchecked"/>
    <s v="Unchecked"/>
    <s v="France"/>
    <m/>
    <s v="Research Assistant please click here"/>
    <m/>
    <s v="Unverified"/>
  </r>
  <r>
    <n v="169"/>
    <m/>
    <m/>
    <x v="6"/>
    <d v="1899-12-30T14:47:00"/>
    <s v="zukisani"/>
    <s v="isiXhosa"/>
    <m/>
    <s v="Hayi"/>
    <m/>
    <m/>
    <m/>
    <m/>
    <s v="Mnyama"/>
    <m/>
    <m/>
    <m/>
    <m/>
    <s v="Ewe"/>
    <m/>
    <m/>
    <m/>
    <s v="Awutshatanga"/>
    <m/>
    <m/>
    <m/>
    <s v="Ngaphantsi kwebanga leshumi"/>
    <m/>
    <s v="Awuphangeli"/>
    <m/>
    <s v="R1000 - R2500"/>
    <m/>
    <s v="Zange"/>
    <m/>
    <m/>
    <m/>
    <s v="Hayi"/>
    <m/>
    <m/>
    <m/>
    <s v="Hayi"/>
    <m/>
    <s v="Ewe, ngaphantsi kweenyanga ezi-6 ezidlulileyo"/>
    <m/>
    <s v="Hayi"/>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Checked"/>
    <s v="Unchecked"/>
    <s v="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46"/>
    <s v="Female/ Ibhinqa"/>
    <n v="22"/>
    <s v="Male/ Indoda"/>
    <n v="6"/>
    <m/>
    <m/>
    <m/>
    <m/>
    <m/>
    <m/>
    <m/>
    <m/>
    <m/>
    <m/>
    <m/>
    <m/>
    <m/>
    <m/>
    <m/>
    <m/>
    <m/>
    <m/>
    <m/>
    <m/>
    <m/>
    <m/>
    <m/>
    <m/>
    <s v="There are children between the age of 6 and 13 living in this HH"/>
    <m/>
    <s v="Amabanga aphantsi"/>
    <m/>
    <s v="Ibanga lokuqala"/>
    <m/>
    <s v="Imfundo enomsila"/>
    <m/>
    <m/>
    <m/>
    <s v="Ewe"/>
    <m/>
    <m/>
    <m/>
    <m/>
    <m/>
    <s v="Hayi"/>
    <m/>
    <m/>
    <m/>
    <s v="Umbhobho ukuya eyadini/iploti"/>
    <m/>
    <m/>
    <m/>
    <m/>
    <m/>
    <n v="84"/>
    <m/>
    <s v="Gungxulela kumbhobho wogutyulo"/>
    <m/>
    <s v="Umbane ovela kwii-mains"/>
    <m/>
    <m/>
    <m/>
    <s v="Endlini"/>
    <m/>
    <m/>
    <m/>
    <s v="Ewe"/>
    <m/>
    <s v="Ewe"/>
    <m/>
    <m/>
    <m/>
    <m/>
    <m/>
    <m/>
    <m/>
    <m/>
    <m/>
    <s v="Hayi"/>
    <s v="Ewe"/>
    <s v="Hayi"/>
    <s v="Hayi"/>
    <s v="Ewe"/>
    <s v="Hayi"/>
    <s v="Ewe"/>
    <s v="Ewe"/>
    <s v="Ewe"/>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7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71"/>
    <m/>
    <m/>
    <x v="6"/>
    <d v="1899-12-30T15:10:00"/>
    <s v="ntombizodwa"/>
    <s v="isiXhosa"/>
    <m/>
    <s v="Hayi"/>
    <m/>
    <m/>
    <m/>
    <m/>
    <s v="Mnyama"/>
    <m/>
    <m/>
    <m/>
    <m/>
    <s v="Ewe"/>
    <m/>
    <m/>
    <m/>
    <s v="Awutshatanga"/>
    <m/>
    <m/>
    <m/>
    <s v="Ngaphantsi kwebanga leshumi"/>
    <m/>
    <s v="Awuphangeli"/>
    <m/>
    <s v="Ngaphantsi kwe-R1000"/>
    <m/>
    <s v="Zange"/>
    <m/>
    <m/>
    <m/>
    <s v="Hayi"/>
    <m/>
    <m/>
    <m/>
    <s v="Hayi"/>
    <m/>
    <s v="Ewe, ngaphantsi kweenyanga ezi-6 ezidlulileyo"/>
    <m/>
    <s v="Hayi"/>
    <m/>
    <s v="Ewe"/>
    <s v="Unchecked"/>
    <s v="Unchecked"/>
    <s v="Unchecked"/>
    <s v="Unchecked"/>
    <s v="Unchecked"/>
    <s v="Unchecked"/>
    <s v="Unchecked"/>
    <s v="Unchecked"/>
    <s v="Unchecked"/>
    <s v="Unchecked"/>
    <s v="Checked"/>
    <s v="Unchecked"/>
    <s v="Unchecked"/>
    <s v="Unchecked"/>
    <s v="Checked"/>
    <s v="Un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Checked"/>
    <s v="Unchecked"/>
    <s v="Checked"/>
    <s v="Checked"/>
    <s v="Un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Ewe"/>
    <n v="2"/>
    <s v="Female/ Ibhinqa"/>
    <n v="30"/>
    <s v="Male/ Indoda"/>
    <n v="22"/>
    <m/>
    <m/>
    <m/>
    <m/>
    <m/>
    <m/>
    <m/>
    <m/>
    <m/>
    <m/>
    <m/>
    <m/>
    <m/>
    <m/>
    <m/>
    <m/>
    <m/>
    <m/>
    <m/>
    <m/>
    <m/>
    <m/>
    <m/>
    <m/>
    <m/>
    <m/>
    <m/>
    <m/>
    <s v="Ndigqibe amabanga aphantsi"/>
    <m/>
    <m/>
    <m/>
    <s v="Amabanga aphezulu"/>
    <m/>
    <m/>
    <m/>
    <m/>
    <m/>
    <m/>
    <m/>
    <m/>
    <m/>
    <s v="Hayi"/>
    <m/>
    <m/>
    <m/>
    <s v="Ifakwe ngombhobho kwindawo yokuhlala/indlu"/>
    <m/>
    <m/>
    <m/>
    <m/>
    <m/>
    <n v="15"/>
    <m/>
    <s v="Ndlu yangasese engagungxulwayo"/>
    <m/>
    <s v="Umbane osuka komnye umthombo"/>
    <m/>
    <m/>
    <m/>
    <s v="Endlini"/>
    <m/>
    <m/>
    <m/>
    <s v="Hayi"/>
    <m/>
    <s v="Hayi"/>
    <m/>
    <m/>
    <m/>
    <m/>
    <m/>
    <m/>
    <m/>
    <m/>
    <m/>
    <s v="Hayi"/>
    <s v="Ewe"/>
    <s v="Hayi"/>
    <s v="Hayi"/>
    <s v="Hayi"/>
    <s v="Hayi"/>
    <s v="Hayi"/>
    <s v="Hayi"/>
    <s v="Hayi"/>
    <m/>
    <m/>
    <m/>
    <m/>
    <m/>
    <m/>
    <m/>
    <s v="Ewe"/>
    <s v="Ewe"/>
    <s v="Hayi"/>
    <s v="Hayi"/>
    <s v="Hayi"/>
    <s v="Hayi"/>
    <s v="Hayi"/>
    <m/>
    <s v="Ikhaphethi"/>
    <m/>
    <m/>
    <m/>
    <s v="intsimbi / iZinc"/>
    <m/>
    <m/>
    <m/>
    <s v="uMphenduli / uMthathi-nxaxheba"/>
    <m/>
    <s v="uMphenduli / uMthathi-nxaxheba"/>
    <m/>
    <s v="uMphenduli / uMthathi-nxaxheba"/>
    <m/>
    <s v="Ewe"/>
    <m/>
    <s v="Qhubeka"/>
    <m/>
    <s v="Ewe"/>
    <m/>
    <m/>
    <m/>
    <s v="Ngandlel' ithile"/>
    <s v="Kakhulu"/>
    <s v="Kakhulu"/>
    <s v="Unchecked"/>
    <s v="Unchecked"/>
    <s v="Unchecked"/>
    <s v="Unchecked"/>
    <s v="Unchecked"/>
    <s v="Unchecked"/>
    <s v="Checked"/>
    <s v="Checked"/>
    <s v="Unchecked"/>
    <s v="Checked"/>
    <s v="Checked"/>
    <s v="Unchecked"/>
    <m/>
    <s v="United States of America"/>
    <m/>
    <s v="Mncedisi wophando nceda ucofe apha"/>
    <s v="Unverified"/>
  </r>
  <r>
    <n v="17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7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74"/>
    <m/>
    <m/>
    <x v="7"/>
    <d v="1899-12-30T13:22:00"/>
    <s v="nosibusiso"/>
    <s v="isiXhosa"/>
    <m/>
    <s v="Hayi"/>
    <m/>
    <m/>
    <m/>
    <m/>
    <s v="Mnyama"/>
    <m/>
    <m/>
    <m/>
    <m/>
    <s v="Ewe"/>
    <m/>
    <m/>
    <m/>
    <s v="Umhlolo/Umhlolokazi"/>
    <m/>
    <m/>
    <m/>
    <s v="Ibanga leshumi"/>
    <m/>
    <s v="Awuphangeli"/>
    <m/>
    <s v="R1000 - R2500"/>
    <m/>
    <s v="Zange"/>
    <m/>
    <m/>
    <m/>
    <s v="Hayi"/>
    <m/>
    <m/>
    <m/>
    <s v="Ewe"/>
    <m/>
    <s v="Ewe, ngaphantsi kweenyanga ezi-6 ezidlulileyo"/>
    <m/>
    <s v="Ewe"/>
    <m/>
    <s v="Ewe"/>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Checked"/>
    <s v="Checked"/>
    <s v="Checked"/>
    <s v="Checked"/>
    <s v="Unchecked"/>
    <s v="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Checked"/>
    <s v="Unchecked"/>
    <s v="Unchecked"/>
    <s v="Unchecked"/>
    <s v="Unchecked"/>
    <m/>
    <m/>
    <s v="Ewe"/>
    <m/>
    <s v="Hayi"/>
    <m/>
    <s v="Hayi"/>
    <n v="3"/>
    <s v="Male/ Indoda"/>
    <n v="23"/>
    <s v="Female/ Ibhinqa"/>
    <n v="28"/>
    <s v="Male/ Indoda"/>
    <n v="18"/>
    <m/>
    <m/>
    <m/>
    <m/>
    <m/>
    <m/>
    <m/>
    <m/>
    <m/>
    <m/>
    <m/>
    <m/>
    <m/>
    <m/>
    <m/>
    <m/>
    <m/>
    <m/>
    <m/>
    <m/>
    <m/>
    <m/>
    <m/>
    <m/>
    <s v="There are NO children between the age of 6 and 13 living in this HH"/>
    <m/>
    <s v="Imfundo enomsila"/>
    <m/>
    <m/>
    <m/>
    <s v="Imfundo enomsila"/>
    <m/>
    <m/>
    <m/>
    <m/>
    <m/>
    <m/>
    <m/>
    <m/>
    <m/>
    <s v="Hayi"/>
    <m/>
    <m/>
    <m/>
    <s v="Ifakwe ngombhobho kwindawo yokuhlala/indlu"/>
    <m/>
    <m/>
    <m/>
    <m/>
    <m/>
    <n v="1"/>
    <m/>
    <s v="Gungxulela kumbhobho wogutyulo"/>
    <m/>
    <s v="Irhasi"/>
    <m/>
    <m/>
    <m/>
    <s v="Endlini"/>
    <m/>
    <m/>
    <m/>
    <s v="Ewe"/>
    <m/>
    <s v="Ewe"/>
    <m/>
    <m/>
    <m/>
    <m/>
    <m/>
    <m/>
    <m/>
    <m/>
    <m/>
    <s v="Ewe"/>
    <s v="Ewe"/>
    <s v="Hayi"/>
    <s v="Hayi"/>
    <s v="Ewe"/>
    <s v="Ewe"/>
    <s v="Ewe"/>
    <s v="Ewe"/>
    <s v="Ewe"/>
    <m/>
    <m/>
    <m/>
    <m/>
    <m/>
    <m/>
    <m/>
    <s v="Hayi"/>
    <s v="Ewe"/>
    <s v="Hayi"/>
    <s v="Hayi"/>
    <s v="Hayi"/>
    <s v="Ewe"/>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75"/>
    <m/>
    <m/>
    <x v="6"/>
    <d v="1899-12-30T15:24:00"/>
    <s v="nosibusiso"/>
    <s v="isiXhosa"/>
    <m/>
    <s v="Hayi"/>
    <m/>
    <m/>
    <m/>
    <m/>
    <s v="Mnyama"/>
    <m/>
    <m/>
    <m/>
    <m/>
    <s v="Ewe"/>
    <m/>
    <m/>
    <m/>
    <s v="Awutshatanga"/>
    <m/>
    <m/>
    <m/>
    <s v="Imfundo enomsila"/>
    <m/>
    <s v="Uqeshwe isigxina"/>
    <m/>
    <s v="Ngaphantsi kwe-R1000"/>
    <m/>
    <s v="Zange"/>
    <m/>
    <m/>
    <m/>
    <s v="Hayi"/>
    <m/>
    <m/>
    <m/>
    <s v="Ewe"/>
    <m/>
    <s v="Ewe, kulo nyaka uphelileyo, kodwa ngaphezu kweenyanga ezi-6 ezidlulileyo"/>
    <m/>
    <s v="Hayi"/>
    <m/>
    <s v="Ewe"/>
    <s v="Unchecked"/>
    <s v="Unchecked"/>
    <s v="Unchecked"/>
    <s v="Unchecked"/>
    <s v="Unchecked"/>
    <s v="Unchecked"/>
    <s v="Unchecked"/>
    <s v="Unchecked"/>
    <s v="Unchecked"/>
    <s v="Unchecked"/>
    <s v="Unchecked"/>
    <s v="Unchecked"/>
    <s v="Unchecked"/>
    <s v="Checked"/>
    <s v="Unchecked"/>
    <s v="Checked"/>
    <s v="Checked"/>
    <s v="Unchecked"/>
    <m/>
    <m/>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Unchecked"/>
    <s v="Unchecked"/>
    <s v="Unchecked"/>
    <s v="Checked"/>
    <s v="Checked"/>
    <s v="Checked"/>
    <s v="Unchecked"/>
    <s v="Unchecked"/>
    <s v="Checked"/>
    <s v="Checked"/>
    <s v="Unchecked"/>
    <s v="Unchecked"/>
    <m/>
    <m/>
    <m/>
    <s v="Ewe"/>
    <m/>
    <s v="Ewe"/>
    <s v="Unchecked"/>
    <s v="Unchecked"/>
    <s v="Unchecked"/>
    <s v="Unchecked"/>
    <s v="Unchecked"/>
    <s v="Unchecked"/>
    <s v="Unchecked"/>
    <s v="Unchecked"/>
    <s v="Unchecked"/>
    <s v="Unchecked"/>
    <s v="Unchecked"/>
    <m/>
    <s v="Unchecked"/>
    <s v="Unchecked"/>
    <s v="Unchecked"/>
    <s v="Unchecked"/>
    <s v="Checked"/>
    <s v="Unchecked"/>
    <s v="Unchecked"/>
    <s v="Unchecked"/>
    <s v="Unchecked"/>
    <s v="Unchecked"/>
    <s v="Unchecked"/>
    <m/>
    <m/>
    <s v="Hayi"/>
    <m/>
    <s v="Hayi"/>
    <m/>
    <s v="Hayi"/>
    <n v="3"/>
    <s v="Female/ Ibhinqa"/>
    <n v="9"/>
    <s v="Female/ Ibhinqa"/>
    <n v="13"/>
    <s v="Male/ Indoda"/>
    <n v="42"/>
    <m/>
    <m/>
    <m/>
    <m/>
    <m/>
    <m/>
    <m/>
    <m/>
    <m/>
    <m/>
    <m/>
    <m/>
    <m/>
    <m/>
    <m/>
    <m/>
    <m/>
    <m/>
    <m/>
    <m/>
    <m/>
    <m/>
    <m/>
    <m/>
    <s v="There are children between the age of 6 and 13 living in this HH"/>
    <m/>
    <s v="Imfundo enomsila"/>
    <m/>
    <m/>
    <m/>
    <s v="Amabanga aphezulu"/>
    <m/>
    <m/>
    <m/>
    <s v="Ewe"/>
    <m/>
    <m/>
    <m/>
    <m/>
    <m/>
    <s v="Hayi"/>
    <m/>
    <m/>
    <m/>
    <s v="Ifakwe ngombhobho kwindawo yokuhlala/indlu"/>
    <m/>
    <m/>
    <m/>
    <m/>
    <m/>
    <n v="1"/>
    <m/>
    <s v="Gungxulela kumbhobho wogutyulo"/>
    <m/>
    <s v="Umbane ovela kwii-mains"/>
    <m/>
    <m/>
    <m/>
    <s v="Endlini"/>
    <m/>
    <m/>
    <m/>
    <s v="Ewe"/>
    <m/>
    <s v="Ewe"/>
    <m/>
    <m/>
    <m/>
    <m/>
    <m/>
    <m/>
    <m/>
    <m/>
    <m/>
    <s v="Ewe"/>
    <s v="Ewe"/>
    <s v="Hayi"/>
    <s v="Ewe"/>
    <s v="Ewe"/>
    <s v="Hayi"/>
    <s v="Ewe"/>
    <s v="Ewe"/>
    <s v="Ewe"/>
    <m/>
    <m/>
    <m/>
    <m/>
    <m/>
    <m/>
    <m/>
    <s v="Ewe"/>
    <s v="Ewe"/>
    <s v="Hayi"/>
    <s v="Hayi"/>
    <s v="Hayi"/>
    <s v="Hayi"/>
    <s v="Hayi"/>
    <m/>
    <s v="Iithayile zeCeramic"/>
    <m/>
    <m/>
    <m/>
    <s v="Asbestos"/>
    <m/>
    <m/>
    <m/>
    <s v="uMphenduli / uMthathi-nxaxheba"/>
    <m/>
    <s v="uMphenduli / uMthathi-nxaxheba"/>
    <m/>
    <s v="uMphenduli / uMthathi-nxaxheba"/>
    <m/>
    <s v="Ewe"/>
    <m/>
    <s v="Qhubeka"/>
    <m/>
    <s v="Ewe"/>
    <m/>
    <m/>
    <m/>
    <s v="Ngandlel' ithile"/>
    <s v="Kakhulu"/>
    <s v="Kakhulu"/>
    <s v="Unchecked"/>
    <s v="Unchecked"/>
    <s v="Unchecked"/>
    <s v="Unchecked"/>
    <s v="Unchecked"/>
    <s v="Unchecked"/>
    <s v="Unchecked"/>
    <s v="Checked"/>
    <s v="Unchecked"/>
    <s v="Unchecked"/>
    <s v="Unchecked"/>
    <s v="Unchecked"/>
    <m/>
    <s v="Other"/>
    <m/>
    <s v="Mncedisi wophando nceda ucofe apha"/>
    <s v="Unverified"/>
  </r>
  <r>
    <n v="176"/>
    <m/>
    <m/>
    <x v="7"/>
    <d v="1899-12-30T11:12:00"/>
    <s v="zimkhitha"/>
    <s v="English"/>
    <s v="No"/>
    <m/>
    <m/>
    <m/>
    <s v="Black"/>
    <m/>
    <m/>
    <m/>
    <s v="Yes"/>
    <m/>
    <m/>
    <m/>
    <m/>
    <m/>
    <s v="Single"/>
    <m/>
    <m/>
    <m/>
    <s v="Matric"/>
    <m/>
    <s v="Unemployed"/>
    <m/>
    <s v="Under R1000"/>
    <m/>
    <s v="Never"/>
    <m/>
    <m/>
    <m/>
    <s v="Never"/>
    <m/>
    <m/>
    <m/>
    <s v="I don't know"/>
    <m/>
    <s v="Yes, in the last year, but more than 6 months ago"/>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Yes"/>
    <m/>
    <s v="Yes"/>
    <m/>
    <s v="Yes"/>
    <s v="Yes"/>
    <s v="No"/>
    <s v="No"/>
    <s v="Yes"/>
    <s v="No"/>
    <s v="No"/>
    <s v="No"/>
    <s v="No"/>
    <m/>
    <m/>
    <m/>
    <m/>
    <m/>
    <m/>
    <m/>
    <m/>
    <m/>
    <s v="Yes"/>
    <s v="Yes"/>
    <s v="No"/>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7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78"/>
    <m/>
    <m/>
    <x v="6"/>
    <d v="1899-12-30T15:34:00"/>
    <s v="likhona"/>
    <s v="isiXhosa"/>
    <m/>
    <s v="Hayi"/>
    <m/>
    <m/>
    <m/>
    <m/>
    <s v="Mnyama"/>
    <m/>
    <m/>
    <m/>
    <m/>
    <s v="Ewe"/>
    <m/>
    <m/>
    <m/>
    <s v="Awutshatanga"/>
    <m/>
    <m/>
    <m/>
    <s v="Ngaphantsi kwebanga leshumi"/>
    <m/>
    <s v="Awuphangeli"/>
    <m/>
    <s v="R1000 - R2500"/>
    <m/>
    <s v="Zange"/>
    <m/>
    <m/>
    <m/>
    <s v="Hayi"/>
    <m/>
    <m/>
    <m/>
    <s v="Hayi"/>
    <m/>
    <s v="Ewe, ngaphezu konyaka odlulileyo"/>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8"/>
    <m/>
    <m/>
    <m/>
    <m/>
    <m/>
    <m/>
    <m/>
    <m/>
    <m/>
    <m/>
    <m/>
    <m/>
    <m/>
    <m/>
    <m/>
    <m/>
    <m/>
    <m/>
    <m/>
    <m/>
    <m/>
    <m/>
    <m/>
    <m/>
    <m/>
    <m/>
    <m/>
    <m/>
    <s v="There are children between the age of 6 and 13 living in this HH"/>
    <m/>
    <s v="Amabanga aphezulu"/>
    <m/>
    <m/>
    <m/>
    <s v="Amabanga aphezulu"/>
    <m/>
    <m/>
    <m/>
    <s v="Ewe"/>
    <m/>
    <m/>
    <m/>
    <m/>
    <m/>
    <s v="Hayi"/>
    <m/>
    <m/>
    <m/>
    <s v="Umbhobho ukuya kummelwane"/>
    <m/>
    <m/>
    <m/>
    <m/>
    <m/>
    <n v="5"/>
    <m/>
    <s v="Endle / ityholo / intsimi"/>
    <m/>
    <s v="IParafini"/>
    <m/>
    <m/>
    <m/>
    <s v="Endlini"/>
    <m/>
    <m/>
    <m/>
    <s v="Hayi"/>
    <m/>
    <s v="Hayi"/>
    <m/>
    <m/>
    <m/>
    <m/>
    <m/>
    <m/>
    <m/>
    <m/>
    <m/>
    <s v="Ewe"/>
    <s v="Ewe"/>
    <s v="Hayi"/>
    <s v="Hayi"/>
    <s v="Hayi"/>
    <s v="Hayi"/>
    <s v="Hayi"/>
    <s v="Ewe"/>
    <s v="Hayi"/>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79"/>
    <m/>
    <m/>
    <x v="6"/>
    <d v="1899-12-30T15:32:00"/>
    <s v="zukisani"/>
    <s v="isiXhosa"/>
    <m/>
    <s v="Hayi"/>
    <m/>
    <m/>
    <m/>
    <m/>
    <s v="Mnyama"/>
    <m/>
    <m/>
    <m/>
    <m/>
    <s v="Ewe"/>
    <m/>
    <m/>
    <m/>
    <s v="Awutshatanga"/>
    <m/>
    <m/>
    <m/>
    <s v="Ibanga leshumi"/>
    <m/>
    <s v="Uziqeshile"/>
    <m/>
    <s v="R2501 - R5000"/>
    <m/>
    <s v="Zange"/>
    <m/>
    <m/>
    <m/>
    <s v="Hayi"/>
    <m/>
    <m/>
    <m/>
    <s v="Ewe"/>
    <m/>
    <s v="Ewe, ngaphantsi kweenyanga ezi-6 ezidlulileyo"/>
    <m/>
    <s v="Ewe"/>
    <m/>
    <s v="Ewe"/>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6"/>
    <s v="Male/ Indoda"/>
    <n v="54"/>
    <s v="Female/ Ibhinqa"/>
    <n v="33"/>
    <s v="Female/ Ibhinqa"/>
    <n v="30"/>
    <s v="Male/ Indoda"/>
    <n v="14"/>
    <s v="Female/ Ibhinqa"/>
    <n v="9"/>
    <s v="Male/ Indoda"/>
    <n v="8"/>
    <m/>
    <m/>
    <m/>
    <m/>
    <m/>
    <m/>
    <m/>
    <m/>
    <m/>
    <m/>
    <m/>
    <m/>
    <m/>
    <m/>
    <m/>
    <m/>
    <m/>
    <m/>
    <s v="There are NO children between the age of 6 and 13 living in this HH"/>
    <m/>
    <s v="Imfundo enomsila"/>
    <m/>
    <m/>
    <m/>
    <s v="Imfundo enomsila"/>
    <m/>
    <m/>
    <m/>
    <m/>
    <m/>
    <m/>
    <m/>
    <m/>
    <m/>
    <s v="Hayi"/>
    <m/>
    <m/>
    <m/>
    <s v="Ifakwe ngombhobho kwindawo yokuhlala/indlu"/>
    <m/>
    <m/>
    <m/>
    <m/>
    <m/>
    <n v="102"/>
    <m/>
    <s v="Gungxulela kumbhobho wogutyulo"/>
    <m/>
    <s v="Umbane ovela kwii-mains"/>
    <m/>
    <m/>
    <m/>
    <s v="Endlini"/>
    <m/>
    <m/>
    <m/>
    <s v="Ewe"/>
    <m/>
    <s v="Ewe"/>
    <m/>
    <m/>
    <m/>
    <m/>
    <m/>
    <m/>
    <m/>
    <m/>
    <m/>
    <s v="Ewe"/>
    <s v="Ewe"/>
    <s v="Ewe"/>
    <s v="Ewe"/>
    <s v="Ewe"/>
    <s v="Ewe"/>
    <s v="Ewe"/>
    <s v="Ewe"/>
    <s v="Ewe"/>
    <m/>
    <m/>
    <m/>
    <m/>
    <m/>
    <m/>
    <m/>
    <s v="Ewe"/>
    <s v="Ewe"/>
    <s v="Hayi"/>
    <s v="Ewe"/>
    <s v="Hayi"/>
    <s v="Ewe"/>
    <s v="Hayi"/>
    <m/>
    <s v="Isamente"/>
    <m/>
    <m/>
    <m/>
    <s v="intsimbi / iZinc"/>
    <m/>
    <m/>
    <m/>
    <s v="Umphenduli / uMthathi-nxaxheba kunye noMlingane / iqabane ngokudibeneyo"/>
    <m/>
    <s v="Umphenduli / uMthathi-nxaxheba kunye noMlingane / iqabane ngokudibeneyo"/>
    <m/>
    <s v="Umphenduli / uMthathi-nxaxheba kunye noMlingane / iqabane ngokudibeneyo"/>
    <m/>
    <s v="Ewe"/>
    <m/>
    <s v="Qhubeka"/>
    <m/>
    <s v="Ewe"/>
    <m/>
    <m/>
    <m/>
    <s v="Akunjalo kwaphela"/>
    <s v="Kakhulu"/>
    <s v="Kakhulu"/>
    <s v="Unchecked"/>
    <s v="Unchecked"/>
    <s v="Unchecked"/>
    <s v="Unchecked"/>
    <s v="Unchecked"/>
    <s v="Unchecked"/>
    <s v="Checked"/>
    <s v="Checked"/>
    <s v="Checked"/>
    <s v="Checked"/>
    <s v="Checked"/>
    <s v="Unchecked"/>
    <m/>
    <s v="Botswana"/>
    <m/>
    <s v="Mncedisi wophando nceda ucofe apha"/>
    <s v="Unverified"/>
  </r>
  <r>
    <n v="180"/>
    <m/>
    <m/>
    <x v="6"/>
    <d v="1899-12-30T15:34:00"/>
    <s v="zimkhitha"/>
    <s v="English"/>
    <s v="No"/>
    <m/>
    <m/>
    <m/>
    <s v="Black"/>
    <m/>
    <m/>
    <m/>
    <s v="Yes"/>
    <m/>
    <m/>
    <m/>
    <m/>
    <m/>
    <s v="Single"/>
    <m/>
    <m/>
    <m/>
    <s v="Less than Matric"/>
    <m/>
    <s v="Self-Employed"/>
    <m/>
    <s v="R1000 - R2500"/>
    <m/>
    <s v="Never"/>
    <m/>
    <m/>
    <m/>
    <s v="Never"/>
    <m/>
    <m/>
    <m/>
    <s v="I don't know"/>
    <m/>
    <s v="Yes, in the last year, but more than 6 months ago"/>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16"/>
    <m/>
    <m/>
    <m/>
    <m/>
    <m/>
    <m/>
    <m/>
    <m/>
    <m/>
    <m/>
    <m/>
    <m/>
    <m/>
    <m/>
    <m/>
    <m/>
    <m/>
    <m/>
    <m/>
    <m/>
    <m/>
    <m/>
    <m/>
    <m/>
    <m/>
    <m/>
    <m/>
    <m/>
    <s v="There are NO children between the age of 6 and 13 living in this HH"/>
    <s v="Some secondary"/>
    <m/>
    <m/>
    <m/>
    <s v="Some secondary"/>
    <m/>
    <m/>
    <m/>
    <m/>
    <m/>
    <m/>
    <m/>
    <m/>
    <m/>
    <s v="No"/>
    <m/>
    <m/>
    <m/>
    <s v="Piped into dwelling/house"/>
    <m/>
    <m/>
    <m/>
    <m/>
    <m/>
    <n v="1"/>
    <m/>
    <s v="Flush to piped sewer system"/>
    <m/>
    <s v="Electricity from mains"/>
    <m/>
    <m/>
    <m/>
    <s v="In the house"/>
    <m/>
    <m/>
    <m/>
    <s v="Yes"/>
    <m/>
    <s v="Yes"/>
    <m/>
    <s v="Yes"/>
    <s v="Yes"/>
    <s v="No"/>
    <s v="No"/>
    <s v="No"/>
    <s v="No"/>
    <s v="Yes"/>
    <s v="Yes"/>
    <s v="Yes"/>
    <m/>
    <m/>
    <m/>
    <m/>
    <m/>
    <m/>
    <m/>
    <m/>
    <m/>
    <s v="No"/>
    <s v="No"/>
    <s v="No"/>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8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82"/>
    <m/>
    <m/>
    <x v="6"/>
    <d v="1899-12-30T15:43:00"/>
    <s v="siziphiwe"/>
    <s v="English"/>
    <s v="No"/>
    <m/>
    <m/>
    <m/>
    <s v="Black"/>
    <m/>
    <m/>
    <m/>
    <s v="Yes"/>
    <m/>
    <m/>
    <m/>
    <m/>
    <m/>
    <s v="Steady partner"/>
    <m/>
    <s v="Yes"/>
    <m/>
    <s v="Tertiary"/>
    <m/>
    <s v="Employed full-time"/>
    <m/>
    <s v="R2501 - R5000"/>
    <m/>
    <s v="Never"/>
    <m/>
    <m/>
    <m/>
    <s v="Never"/>
    <m/>
    <m/>
    <m/>
    <s v="No"/>
    <m/>
    <s v="Yes, less than 6 months ago"/>
    <m/>
    <s v="No"/>
    <m/>
    <s v="No"/>
    <m/>
    <s v="Checked"/>
    <s v="Unchecked"/>
    <s v="Unchecked"/>
    <s v="Unchecked"/>
    <s v="Unchecked"/>
    <s v="Un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Unchecked"/>
    <s v="Checked"/>
    <s v="Checked"/>
    <s v="Checked"/>
    <s v="Checked"/>
    <s v="Un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44"/>
    <s v="Female/ Ibhinqa"/>
    <n v="14"/>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2"/>
    <m/>
    <s v="Flush to piped sewer system"/>
    <m/>
    <s v="Electricity from mains"/>
    <m/>
    <m/>
    <m/>
    <s v="In the house"/>
    <m/>
    <m/>
    <m/>
    <s v="Yes"/>
    <m/>
    <s v="Yes"/>
    <m/>
    <s v="Yes"/>
    <s v="Yes"/>
    <s v="No"/>
    <s v="Yes"/>
    <s v="Yes"/>
    <s v="No"/>
    <s v="Yes"/>
    <s v="Yes"/>
    <s v="Yes"/>
    <m/>
    <m/>
    <m/>
    <m/>
    <m/>
    <m/>
    <m/>
    <m/>
    <m/>
    <s v="Yes"/>
    <s v="Yes"/>
    <s v="No"/>
    <s v="No"/>
    <s v="No"/>
    <s v="No"/>
    <s v="No"/>
    <m/>
    <m/>
    <m/>
    <m/>
    <m/>
    <m/>
    <m/>
    <s v="Ceramic tiles"/>
    <m/>
    <m/>
    <m/>
    <s v="Other"/>
    <m/>
    <s v="Zinc"/>
    <m/>
    <s v="Spouse/partner"/>
    <m/>
    <s v="Spouse/partner"/>
    <m/>
    <s v="Respondent/Participant"/>
    <m/>
    <s v="Yes"/>
    <m/>
    <s v="Proceed"/>
    <m/>
    <s v="Yes"/>
    <m/>
    <s v="Not at all"/>
    <s v="Somewhat"/>
    <s v="A lot"/>
    <m/>
    <m/>
    <m/>
    <s v="Checked"/>
    <s v="Checked"/>
    <s v="Unchecked"/>
    <s v="Checked"/>
    <s v="Checked"/>
    <s v="Unchecked"/>
    <s v="Unchecked"/>
    <s v="Unchecked"/>
    <s v="Unchecked"/>
    <s v="Unchecked"/>
    <s v="Unchecked"/>
    <s v="Unchecked"/>
    <s v="France"/>
    <m/>
    <s v="Research Assistant please click here"/>
    <m/>
    <s v="Unverified"/>
  </r>
  <r>
    <n v="18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84"/>
    <m/>
    <m/>
    <x v="7"/>
    <d v="1899-12-30T14:16:00"/>
    <s v="sinazo"/>
    <s v="English"/>
    <s v="No"/>
    <m/>
    <m/>
    <m/>
    <s v="Black"/>
    <m/>
    <m/>
    <m/>
    <s v="Yes"/>
    <m/>
    <m/>
    <m/>
    <m/>
    <m/>
    <s v="Single"/>
    <m/>
    <m/>
    <m/>
    <s v="Less than Matric"/>
    <m/>
    <s v="Employed full-time"/>
    <m/>
    <s v="Under R1000"/>
    <m/>
    <s v="Never"/>
    <m/>
    <m/>
    <m/>
    <s v="Never"/>
    <m/>
    <m/>
    <m/>
    <s v="No"/>
    <m/>
    <s v="Yes, less than 6 months ago"/>
    <m/>
    <s v="No"/>
    <m/>
    <s v="I don't know"/>
    <m/>
    <s v="Unchecked"/>
    <s v="Unchecked"/>
    <s v="Unchecked"/>
    <s v="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Checked"/>
    <s v="Checked"/>
    <s v="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iped into dwelling/house"/>
    <m/>
    <m/>
    <m/>
    <m/>
    <m/>
    <n v="1"/>
    <m/>
    <s v="Flush to piped sewer system"/>
    <m/>
    <s v="Electricity from mains"/>
    <m/>
    <m/>
    <m/>
    <s v="In the house"/>
    <m/>
    <m/>
    <m/>
    <s v="Yes"/>
    <m/>
    <s v="Yes"/>
    <m/>
    <s v="Yes"/>
    <s v="Yes"/>
    <s v="No"/>
    <s v="No"/>
    <s v="Yes"/>
    <s v="No"/>
    <s v="Yes"/>
    <s v="No"/>
    <s v="No"/>
    <m/>
    <m/>
    <m/>
    <m/>
    <m/>
    <m/>
    <m/>
    <m/>
    <m/>
    <s v="Yes"/>
    <s v="Yes"/>
    <s v="No"/>
    <s v="No"/>
    <s v="No"/>
    <s v="No"/>
    <s v="No"/>
    <m/>
    <m/>
    <m/>
    <m/>
    <m/>
    <m/>
    <m/>
    <s v="Carpe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85"/>
    <m/>
    <m/>
    <x v="6"/>
    <d v="1899-12-30T16:12:00"/>
    <s v="onelam"/>
    <s v="English"/>
    <s v="No"/>
    <m/>
    <m/>
    <m/>
    <s v="Black"/>
    <m/>
    <m/>
    <m/>
    <s v="Yes"/>
    <m/>
    <m/>
    <m/>
    <m/>
    <m/>
    <s v="Single"/>
    <m/>
    <m/>
    <m/>
    <s v="Matric"/>
    <m/>
    <s v="Unemployed"/>
    <m/>
    <s v="R1000 - R2500"/>
    <m/>
    <s v="Never"/>
    <m/>
    <m/>
    <m/>
    <s v="Yes, more than 2 years ago"/>
    <m/>
    <s v="ec Philani NU 1 Clinic"/>
    <m/>
    <s v="No"/>
    <m/>
    <s v="Yes, less than 6 months ago"/>
    <m/>
    <s v="No"/>
    <m/>
    <s v="Yes"/>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Checked"/>
    <s v="Unchecked"/>
    <s v="Un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5"/>
    <s v="Male/ Indoda"/>
    <n v="49"/>
    <s v="Male/ Indoda"/>
    <n v="35"/>
    <s v="Female/ Ibhinqa"/>
    <n v="32"/>
    <s v="Male/ Indoda"/>
    <n v="9"/>
    <s v="Female/ Ibhinqa"/>
    <n v="5"/>
    <m/>
    <m/>
    <m/>
    <m/>
    <m/>
    <m/>
    <m/>
    <m/>
    <m/>
    <m/>
    <m/>
    <m/>
    <m/>
    <m/>
    <m/>
    <m/>
    <m/>
    <m/>
    <m/>
    <m/>
    <s v="There are children between the age of 6 and 13 living in this HH"/>
    <s v="Completed secondary"/>
    <m/>
    <m/>
    <m/>
    <s v="Tertiary or post-secondary certification"/>
    <m/>
    <m/>
    <m/>
    <s v="Yes"/>
    <m/>
    <m/>
    <m/>
    <m/>
    <m/>
    <s v="No"/>
    <m/>
    <m/>
    <m/>
    <s v="Piped into dwelling/house"/>
    <m/>
    <m/>
    <m/>
    <m/>
    <m/>
    <n v="72"/>
    <m/>
    <s v="Flush to piped sewer system"/>
    <m/>
    <s v="Electricity from mains"/>
    <m/>
    <m/>
    <m/>
    <s v="In the house"/>
    <m/>
    <m/>
    <m/>
    <s v="Yes"/>
    <m/>
    <s v="Yes"/>
    <m/>
    <s v="No"/>
    <s v="Yes"/>
    <s v="No"/>
    <s v="Yes"/>
    <s v="Yes"/>
    <s v="No"/>
    <s v="Yes"/>
    <s v="Yes"/>
    <s v="Yes"/>
    <m/>
    <m/>
    <m/>
    <m/>
    <m/>
    <m/>
    <m/>
    <m/>
    <m/>
    <s v="No"/>
    <s v="Yes"/>
    <s v="No"/>
    <s v="No"/>
    <s v="No"/>
    <s v="Yes"/>
    <s v="No"/>
    <m/>
    <m/>
    <m/>
    <m/>
    <m/>
    <m/>
    <m/>
    <s v="Ceramic tiles"/>
    <m/>
    <m/>
    <m/>
    <s v="Corrugated metal"/>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Other"/>
    <m/>
    <s v="Research Assistant please click here"/>
    <m/>
    <s v="Unverified"/>
  </r>
  <r>
    <n v="186"/>
    <m/>
    <m/>
    <x v="8"/>
    <d v="1899-12-30T10:22:00"/>
    <s v="onelam"/>
    <s v="isiXhosa"/>
    <m/>
    <s v="Hayi"/>
    <m/>
    <m/>
    <m/>
    <m/>
    <s v="Mnyama"/>
    <m/>
    <m/>
    <m/>
    <m/>
    <s v="Ewe"/>
    <m/>
    <m/>
    <m/>
    <s v="Awutshatanga"/>
    <m/>
    <m/>
    <m/>
    <s v="Ngaphantsi kwebanga leshumi"/>
    <m/>
    <s v="Awuphangeli"/>
    <m/>
    <s v="R1000 - R2500"/>
    <m/>
    <s v="Ewe - ngaphantsi kweminyaka emibini eyadlulayo."/>
    <s v="ec Philani NU 1 Clinic"/>
    <m/>
    <m/>
    <s v="Ewe, ngaphezu kweminyaka emi-2 eyadlulayo"/>
    <s v="Other"/>
    <s v="Santa TB Hospital "/>
    <m/>
    <s v="Hayi"/>
    <m/>
    <s v="Ewe, ngaphantsi kweenyanga ezi-6 ezidlulileyo"/>
    <m/>
    <s v="Hayi"/>
    <m/>
    <s v="Andiyaz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mabanga aphezulu"/>
    <m/>
    <m/>
    <m/>
    <s v="Amabanga aphezulu"/>
    <m/>
    <m/>
    <m/>
    <m/>
    <m/>
    <m/>
    <m/>
    <m/>
    <m/>
    <s v="Hayi"/>
    <m/>
    <m/>
    <m/>
    <s v="Ifakwe ngombhobho kwindawo yokuhlala/indlu"/>
    <m/>
    <m/>
    <m/>
    <m/>
    <m/>
    <n v="23"/>
    <m/>
    <s v="Gungxulela kumbhobho wogutyulo"/>
    <m/>
    <s v="Umbane ovela kwii-mains"/>
    <m/>
    <m/>
    <m/>
    <s v="Endlini"/>
    <m/>
    <m/>
    <m/>
    <s v="Ewe"/>
    <m/>
    <s v="Ewe"/>
    <m/>
    <m/>
    <m/>
    <m/>
    <m/>
    <m/>
    <m/>
    <m/>
    <m/>
    <s v="Hayi"/>
    <s v="Hayi"/>
    <s v="Hayi"/>
    <s v="Hayi"/>
    <s v="Ewe"/>
    <s v="Hayi"/>
    <s v="Ewe"/>
    <s v="Ewe"/>
    <s v="Hayi"/>
    <m/>
    <m/>
    <m/>
    <m/>
    <m/>
    <m/>
    <m/>
    <s v="Hayi"/>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87"/>
    <m/>
    <m/>
    <x v="7"/>
    <d v="1899-12-30T10:56:00"/>
    <s v="onelam"/>
    <s v="isiXhosa"/>
    <m/>
    <s v="Hayi"/>
    <m/>
    <m/>
    <m/>
    <m/>
    <s v="Mnyama"/>
    <m/>
    <m/>
    <m/>
    <m/>
    <s v="Ewe"/>
    <m/>
    <m/>
    <m/>
    <s v="Awutshatanga"/>
    <m/>
    <m/>
    <m/>
    <s v="Ngaphantsi kwebanga leshumi"/>
    <m/>
    <s v="Awuphangeli"/>
    <m/>
    <s v="R2501 - R5000"/>
    <m/>
    <s v="Ewe - ngaphantsi kweminyaka emibini eyadlulayo."/>
    <s v="ec Philani NU 1 Clinic"/>
    <m/>
    <m/>
    <s v="Hayi"/>
    <m/>
    <m/>
    <m/>
    <s v="Hayi"/>
    <m/>
    <s v="Ewe, ngaphantsi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Unchecked"/>
    <s v="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27"/>
    <s v="Male/ Indoda"/>
    <n v="4"/>
    <s v="Male/ Indoda"/>
    <n v="2"/>
    <m/>
    <m/>
    <m/>
    <m/>
    <m/>
    <m/>
    <m/>
    <m/>
    <m/>
    <m/>
    <m/>
    <m/>
    <m/>
    <m/>
    <m/>
    <m/>
    <m/>
    <m/>
    <m/>
    <m/>
    <m/>
    <m/>
    <m/>
    <m/>
    <s v="There are children between the age of 6 and 13 living in this HH"/>
    <m/>
    <s v="Amabanga aphezulu"/>
    <m/>
    <m/>
    <m/>
    <s v="Amabanga aphezulu"/>
    <m/>
    <m/>
    <m/>
    <s v="Ewe"/>
    <m/>
    <m/>
    <m/>
    <m/>
    <m/>
    <s v="Ewe"/>
    <m/>
    <n v="9"/>
    <m/>
    <s v="Umbhobho ukuya eyadini/iploti"/>
    <m/>
    <m/>
    <m/>
    <m/>
    <m/>
    <n v="72"/>
    <m/>
    <s v="Gungxulela kumbhobho wogutyulo"/>
    <m/>
    <s v="Umbane ovela kwii-mains"/>
    <m/>
    <m/>
    <m/>
    <s v="Endlini"/>
    <m/>
    <m/>
    <m/>
    <s v="Hayi"/>
    <m/>
    <s v="Ewe"/>
    <m/>
    <m/>
    <m/>
    <m/>
    <m/>
    <m/>
    <m/>
    <m/>
    <m/>
    <s v="Hayi"/>
    <s v="Hayi"/>
    <s v="Hayi"/>
    <s v="Hayi"/>
    <s v="Hayi"/>
    <s v="Hayi"/>
    <s v="Ewe"/>
    <s v="Ewe"/>
    <s v="Hayi"/>
    <m/>
    <m/>
    <m/>
    <m/>
    <m/>
    <m/>
    <m/>
    <s v="Hayi"/>
    <s v="Ewe"/>
    <s v="Hayi"/>
    <s v="Hayi"/>
    <s v="Hayi"/>
    <s v="Hayi"/>
    <s v="Hayi"/>
    <m/>
    <s v="Isamente"/>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188"/>
    <m/>
    <m/>
    <x v="7"/>
    <d v="1899-12-30T11:12:00"/>
    <s v="zola"/>
    <s v="English"/>
    <s v="No"/>
    <m/>
    <m/>
    <m/>
    <s v="Black"/>
    <m/>
    <m/>
    <m/>
    <s v="Yes"/>
    <m/>
    <m/>
    <m/>
    <m/>
    <m/>
    <s v="Single"/>
    <m/>
    <m/>
    <m/>
    <s v="Less than Matric"/>
    <m/>
    <s v="Unemployed"/>
    <m/>
    <s v="R2501 - R5000"/>
    <m/>
    <s v="Never"/>
    <m/>
    <m/>
    <m/>
    <s v="Never"/>
    <m/>
    <m/>
    <m/>
    <s v="No"/>
    <m/>
    <s v="Yes, less than 6 months ago"/>
    <m/>
    <s v="No"/>
    <m/>
    <s v="Yes"/>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6"/>
    <s v="Male/ Indoda"/>
    <n v="10"/>
    <s v="Male/ Indoda"/>
    <n v="40"/>
    <m/>
    <m/>
    <m/>
    <m/>
    <m/>
    <m/>
    <m/>
    <m/>
    <m/>
    <m/>
    <m/>
    <m/>
    <m/>
    <m/>
    <m/>
    <m/>
    <m/>
    <m/>
    <m/>
    <m/>
    <m/>
    <m/>
    <m/>
    <m/>
    <s v="There are children between the age of 6 and 13 living in this HH"/>
    <s v="Some secondary"/>
    <m/>
    <m/>
    <m/>
    <s v="Completed secondary"/>
    <m/>
    <m/>
    <m/>
    <s v="Yes"/>
    <m/>
    <m/>
    <m/>
    <m/>
    <m/>
    <s v="No"/>
    <m/>
    <m/>
    <m/>
    <s v="Public/communal tap"/>
    <m/>
    <m/>
    <m/>
    <s v="Elsewhere/outside yard"/>
    <m/>
    <n v="5"/>
    <m/>
    <s v="Flush to piped sewer system"/>
    <m/>
    <s v="Other"/>
    <m/>
    <s v="Illegal connections "/>
    <m/>
    <s v="In the house"/>
    <m/>
    <m/>
    <m/>
    <s v="No"/>
    <m/>
    <s v="No"/>
    <m/>
    <s v="Yes"/>
    <s v="Yes"/>
    <s v="No"/>
    <s v="Yes"/>
    <s v="Yes"/>
    <s v="No"/>
    <s v="Yes"/>
    <s v="Yes"/>
    <s v="Yes"/>
    <m/>
    <m/>
    <m/>
    <m/>
    <m/>
    <m/>
    <m/>
    <m/>
    <m/>
    <s v="No"/>
    <s v="Yes"/>
    <s v="No"/>
    <s v="No"/>
    <s v="No"/>
    <s v="No"/>
    <s v="No"/>
    <m/>
    <m/>
    <m/>
    <m/>
    <m/>
    <m/>
    <m/>
    <s v="Carpe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89"/>
    <m/>
    <m/>
    <x v="9"/>
    <d v="1899-12-30T09:38:00"/>
    <s v="zukisani"/>
    <s v="isiXhosa"/>
    <m/>
    <s v="Hayi"/>
    <m/>
    <m/>
    <m/>
    <m/>
    <s v="Mnyama"/>
    <m/>
    <m/>
    <m/>
    <m/>
    <s v="Ewe"/>
    <m/>
    <m/>
    <m/>
    <s v="Awutshatanga"/>
    <m/>
    <m/>
    <m/>
    <s v="Ngaphantsi kwebanga leshumi"/>
    <m/>
    <s v="Awuphangeli"/>
    <m/>
    <s v="Ngaphantsi kwe-R1000"/>
    <m/>
    <s v="Ewe - ngaphantsi kweminyaka emibini eyadlulayo."/>
    <s v="ec Philani NU 1 Clinic"/>
    <m/>
    <m/>
    <s v="Ewe, ngaphezu kweminyaka emi-2 eyadlulayo"/>
    <s v="ec Philani NU 1 Clinic"/>
    <m/>
    <m/>
    <s v="Ewe"/>
    <m/>
    <s v="Ewe, ngaphantsi kweenyanga ezi-6 ezidlulileyo"/>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Male/ Indoda"/>
    <n v="73"/>
    <s v="Male/ Indoda"/>
    <n v="38"/>
    <m/>
    <m/>
    <m/>
    <m/>
    <m/>
    <m/>
    <m/>
    <m/>
    <m/>
    <m/>
    <m/>
    <m/>
    <m/>
    <m/>
    <m/>
    <m/>
    <m/>
    <m/>
    <m/>
    <m/>
    <m/>
    <m/>
    <m/>
    <m/>
    <m/>
    <m/>
    <s v="There are NO children between the age of 6 and 13 living in this HH"/>
    <m/>
    <s v="Amabanga aphezulu"/>
    <m/>
    <m/>
    <m/>
    <s v="Amabanga aphezulu"/>
    <m/>
    <m/>
    <m/>
    <m/>
    <m/>
    <m/>
    <m/>
    <m/>
    <m/>
    <s v="Hayi"/>
    <m/>
    <m/>
    <m/>
    <s v="Umbhobho ukuya eyadini/iploti"/>
    <m/>
    <m/>
    <m/>
    <m/>
    <m/>
    <n v="36"/>
    <m/>
    <s v="Gungxulela kumbhobho wogutyulo"/>
    <m/>
    <s v="Umbane ovela kwii-mains"/>
    <m/>
    <m/>
    <m/>
    <s v="Endlini"/>
    <m/>
    <m/>
    <m/>
    <s v="Ewe"/>
    <m/>
    <s v="Ewe"/>
    <m/>
    <m/>
    <m/>
    <m/>
    <m/>
    <m/>
    <m/>
    <m/>
    <m/>
    <s v="Ewe"/>
    <s v="Ewe"/>
    <s v="Hayi"/>
    <s v="Hayi"/>
    <s v="Hayi"/>
    <s v="Hayi"/>
    <s v="Ewe"/>
    <s v="Ewe"/>
    <s v="Hayi"/>
    <m/>
    <m/>
    <m/>
    <m/>
    <m/>
    <m/>
    <m/>
    <s v="Ewe"/>
    <s v="Ewe"/>
    <s v="Hayi"/>
    <s v="Hayi"/>
    <s v="Hayi"/>
    <s v="Hayi"/>
    <s v="Hayi"/>
    <m/>
    <s v="Isamente"/>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9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91"/>
    <m/>
    <m/>
    <x v="7"/>
    <d v="1899-12-30T12:19:00"/>
    <s v="zimkhitha"/>
    <s v="English"/>
    <s v="No"/>
    <m/>
    <m/>
    <m/>
    <s v="Black"/>
    <m/>
    <m/>
    <m/>
    <s v="Yes"/>
    <m/>
    <m/>
    <m/>
    <m/>
    <m/>
    <s v="Married / civil union"/>
    <m/>
    <s v="Yes"/>
    <m/>
    <s v="Less than Matric"/>
    <m/>
    <s v="Employed part-time"/>
    <m/>
    <s v="R1000 - R2500"/>
    <m/>
    <s v="Never"/>
    <m/>
    <m/>
    <m/>
    <s v="Never"/>
    <m/>
    <m/>
    <m/>
    <s v="I don't know"/>
    <m/>
    <s v="Yes, less than 6 months ago"/>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Checked"/>
    <s v="Unchecked"/>
    <s v="Unchecked"/>
    <s v="Unchecked"/>
    <s v="Unchecked"/>
    <s v="Unchecked"/>
    <s v="Unchecked"/>
    <m/>
    <s v="Unchecked"/>
    <s v="Unchecked"/>
    <s v="Unchecked"/>
    <s v="Unchecked"/>
    <s v="Unchecked"/>
    <s v="Unchecked"/>
    <s v="Unchecked"/>
    <s v="Unchecked"/>
    <s v="Unchecked"/>
    <s v="Unchecked"/>
    <s v="Unchecked"/>
    <m/>
    <s v="Yes"/>
    <m/>
    <s v="Yes"/>
    <m/>
    <s v="Yes"/>
    <m/>
    <n v="4"/>
    <s v="Male/ Indoda"/>
    <n v="58"/>
    <s v="Female/ Ibhinqa"/>
    <n v="15"/>
    <s v="Male/ Indoda"/>
    <n v="52"/>
    <s v="Female/ Ibhinqa"/>
    <n v="39"/>
    <m/>
    <m/>
    <m/>
    <m/>
    <m/>
    <m/>
    <m/>
    <m/>
    <m/>
    <m/>
    <m/>
    <m/>
    <m/>
    <m/>
    <m/>
    <m/>
    <m/>
    <m/>
    <m/>
    <m/>
    <m/>
    <m/>
    <s v="There are NO children between the age of 6 and 13 living in this HH"/>
    <s v="Some secondary"/>
    <m/>
    <m/>
    <m/>
    <s v="Some secondary"/>
    <m/>
    <m/>
    <m/>
    <m/>
    <m/>
    <m/>
    <m/>
    <m/>
    <m/>
    <s v="Yes"/>
    <m/>
    <n v="0"/>
    <m/>
    <s v="Piped into dwelling/house"/>
    <m/>
    <m/>
    <m/>
    <m/>
    <m/>
    <n v="1"/>
    <m/>
    <s v="Flush to piped sewer system"/>
    <m/>
    <s v="Electricity from mains"/>
    <m/>
    <m/>
    <m/>
    <s v="In the house"/>
    <m/>
    <m/>
    <m/>
    <s v="Yes"/>
    <m/>
    <s v="Yes"/>
    <m/>
    <s v="Yes"/>
    <s v="Yes"/>
    <s v="No"/>
    <s v="No"/>
    <s v="Yes"/>
    <s v="No"/>
    <s v="No"/>
    <s v="No"/>
    <s v="No"/>
    <m/>
    <m/>
    <m/>
    <m/>
    <m/>
    <m/>
    <m/>
    <m/>
    <m/>
    <s v="Yes"/>
    <s v="Yes"/>
    <s v="No"/>
    <s v="No"/>
    <s v="No"/>
    <s v="No"/>
    <s v="No"/>
    <m/>
    <m/>
    <m/>
    <m/>
    <m/>
    <m/>
    <m/>
    <s v="Carpe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92"/>
    <m/>
    <m/>
    <x v="7"/>
    <d v="1899-12-30T12:25:00"/>
    <s v="zukisani"/>
    <s v="isiXhosa"/>
    <m/>
    <s v="Hayi"/>
    <m/>
    <m/>
    <m/>
    <m/>
    <s v="Mnyama"/>
    <m/>
    <m/>
    <m/>
    <m/>
    <s v="Ewe"/>
    <m/>
    <m/>
    <m/>
    <s v="Utshatile / umanyano lwasekuhlaleni"/>
    <m/>
    <s v="Ewe"/>
    <m/>
    <s v="Ngaphantsi kwebanga leshumi"/>
    <m/>
    <s v="Awuphangeli"/>
    <m/>
    <s v="R2501 - R5000"/>
    <m/>
    <s v="Zange"/>
    <m/>
    <m/>
    <m/>
    <s v="Ewe, ngaphezu kweminyaka emi-2 eyadlulayo"/>
    <s v="ec Philani NU 1 Clinic"/>
    <m/>
    <m/>
    <s v="Hayi"/>
    <m/>
    <s v="Ewe, ngaphantsi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30"/>
    <s v="Male/ Indoda"/>
    <n v="20"/>
    <m/>
    <m/>
    <m/>
    <m/>
    <m/>
    <m/>
    <m/>
    <m/>
    <m/>
    <m/>
    <m/>
    <m/>
    <m/>
    <m/>
    <m/>
    <m/>
    <m/>
    <m/>
    <m/>
    <m/>
    <m/>
    <m/>
    <m/>
    <m/>
    <m/>
    <m/>
    <s v="There are NO children between the age of 6 and 13 living in this HH"/>
    <m/>
    <s v="Imfundo enomsila"/>
    <m/>
    <m/>
    <m/>
    <s v="Imfundo enomsila"/>
    <m/>
    <m/>
    <m/>
    <m/>
    <m/>
    <m/>
    <m/>
    <m/>
    <m/>
    <s v="Hayi"/>
    <m/>
    <m/>
    <m/>
    <s v="Ifakwe ngombhobho kwindawo yokuhlala/indlu"/>
    <m/>
    <m/>
    <m/>
    <m/>
    <m/>
    <n v="30"/>
    <m/>
    <s v="Gungxulela kumbhobho wogutyulo"/>
    <m/>
    <s v="Umbane ovela kwii-mains"/>
    <m/>
    <m/>
    <m/>
    <s v="Endlini"/>
    <m/>
    <m/>
    <m/>
    <s v="Ewe"/>
    <m/>
    <s v="Ewe"/>
    <m/>
    <m/>
    <m/>
    <m/>
    <m/>
    <m/>
    <m/>
    <m/>
    <m/>
    <s v="Ewe"/>
    <s v="Ewe"/>
    <s v="Hayi"/>
    <s v="Hayi"/>
    <s v="Ewe"/>
    <s v="Hayi"/>
    <s v="Ewe"/>
    <s v="Ewe"/>
    <s v="Ewe"/>
    <m/>
    <m/>
    <m/>
    <m/>
    <m/>
    <m/>
    <m/>
    <s v="Ewe"/>
    <s v="Ewe"/>
    <s v="Hayi"/>
    <s v="Hayi"/>
    <s v="Hayi"/>
    <s v="Ewe"/>
    <s v="Hayi"/>
    <m/>
    <s v="Iithayile zeCeramic"/>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193"/>
    <m/>
    <m/>
    <x v="8"/>
    <d v="1899-12-30T12:12:00"/>
    <s v="likhona"/>
    <s v="isiXhosa"/>
    <m/>
    <s v="Hayi"/>
    <m/>
    <m/>
    <m/>
    <m/>
    <s v="Mnyama"/>
    <m/>
    <m/>
    <m/>
    <m/>
    <s v="Ewe"/>
    <m/>
    <m/>
    <m/>
    <s v="Awutshatanga"/>
    <m/>
    <m/>
    <m/>
    <s v="Ngaphantsi kwebanga leshumi"/>
    <m/>
    <s v="Awuphangeli"/>
    <m/>
    <s v="Ngaphantsi kwe-R1000"/>
    <m/>
    <s v="Zange"/>
    <m/>
    <m/>
    <m/>
    <s v="Hayi"/>
    <m/>
    <m/>
    <m/>
    <s v="Ewe"/>
    <m/>
    <s v="Hayi"/>
    <m/>
    <s v="Hayi"/>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Unchecked"/>
    <s v="Unchecked"/>
    <s v="Unchecked"/>
    <s v="Unchecked"/>
    <s v="Unchecked"/>
    <s v="Unchecked"/>
    <s v="Unchecked"/>
    <s v="Checked"/>
    <m/>
    <s v="Izandla zibemhlophe"/>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0"/>
    <m/>
    <m/>
    <m/>
    <m/>
    <m/>
    <m/>
    <m/>
    <m/>
    <m/>
    <m/>
    <m/>
    <m/>
    <m/>
    <m/>
    <m/>
    <m/>
    <m/>
    <m/>
    <m/>
    <m/>
    <m/>
    <m/>
    <m/>
    <m/>
    <m/>
    <m/>
    <m/>
    <m/>
    <m/>
    <m/>
    <s v="There are NO children between the age of 6 and 13 living in this HH"/>
    <m/>
    <s v="Ndigqibe amabanga aphantsi"/>
    <m/>
    <m/>
    <m/>
    <s v="Ndigqibe amabanga aphantsi"/>
    <m/>
    <m/>
    <m/>
    <m/>
    <m/>
    <m/>
    <m/>
    <m/>
    <m/>
    <s v="Hayi"/>
    <m/>
    <m/>
    <m/>
    <s v="Umbhobho ukuya kummelwane"/>
    <m/>
    <m/>
    <m/>
    <m/>
    <m/>
    <n v="5"/>
    <m/>
    <s v="Endle / ityholo / intsimi"/>
    <m/>
    <s v="IParafini"/>
    <m/>
    <m/>
    <m/>
    <s v="Endlini"/>
    <m/>
    <m/>
    <m/>
    <s v="Hayi"/>
    <m/>
    <s v="Hayi"/>
    <m/>
    <m/>
    <m/>
    <m/>
    <m/>
    <m/>
    <m/>
    <m/>
    <m/>
    <s v="Hayi"/>
    <s v="Ewe"/>
    <s v="Hayi"/>
    <s v="Hayi"/>
    <s v="Hayi"/>
    <s v="Hayi"/>
    <s v="Hayi"/>
    <s v="Hayi"/>
    <s v="Hayi"/>
    <m/>
    <m/>
    <m/>
    <m/>
    <m/>
    <m/>
    <m/>
    <s v="Hayi"/>
    <s v="Ewe"/>
    <s v="Hayi"/>
    <s v="Hayi"/>
    <s v="Hayi"/>
    <s v="Hayi"/>
    <s v="Hayi"/>
    <m/>
    <s v="Umhlaba/isant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94"/>
    <m/>
    <m/>
    <x v="7"/>
    <d v="1899-12-30T12:43:00"/>
    <s v="zola"/>
    <s v="English"/>
    <s v="No"/>
    <m/>
    <m/>
    <m/>
    <s v="Black"/>
    <m/>
    <m/>
    <m/>
    <s v="Yes"/>
    <m/>
    <m/>
    <m/>
    <m/>
    <m/>
    <s v="Single"/>
    <m/>
    <m/>
    <m/>
    <s v="Less than Matric"/>
    <m/>
    <s v="Unemployed"/>
    <m/>
    <s v="Under R1000"/>
    <m/>
    <s v="Never"/>
    <m/>
    <m/>
    <m/>
    <s v="Never"/>
    <m/>
    <m/>
    <m/>
    <s v="I don't know"/>
    <m/>
    <s v="Never"/>
    <m/>
    <s v="No"/>
    <m/>
    <s v="I don't know"/>
    <m/>
    <s v="Unchecked"/>
    <s v="Checked"/>
    <s v="Unchecked"/>
    <s v="Unchecked"/>
    <s v="Unchecked"/>
    <s v="Checked"/>
    <s v="Unchecked"/>
    <s v="Un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s v="Unchecked"/>
    <s v="Unchecked"/>
    <s v="Unchecked"/>
    <s v="Unchecked"/>
    <s v="Unchecked"/>
    <s v="Unchecked"/>
    <s v="Unchecked"/>
    <s v="Unchecked"/>
    <m/>
    <m/>
    <s v="No"/>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0"/>
    <m/>
    <m/>
    <m/>
    <m/>
    <m/>
    <m/>
    <m/>
    <m/>
    <m/>
    <m/>
    <m/>
    <m/>
    <m/>
    <m/>
    <m/>
    <m/>
    <m/>
    <m/>
    <m/>
    <m/>
    <m/>
    <m/>
    <m/>
    <m/>
    <m/>
    <m/>
    <m/>
    <m/>
    <m/>
    <m/>
    <s v="There are NO children between the age of 6 and 13 living in this HH"/>
    <s v="Some secondary"/>
    <m/>
    <m/>
    <m/>
    <s v="No education/did not attend primary school"/>
    <m/>
    <m/>
    <m/>
    <m/>
    <m/>
    <m/>
    <m/>
    <m/>
    <m/>
    <s v="No"/>
    <m/>
    <m/>
    <m/>
    <s v="Public/communal tap"/>
    <m/>
    <m/>
    <m/>
    <s v="Elsewhere/outside yard"/>
    <m/>
    <n v="5"/>
    <m/>
    <s v="Flush to piped sewer system"/>
    <m/>
    <s v="Paraffin"/>
    <m/>
    <m/>
    <m/>
    <s v="In the house"/>
    <m/>
    <m/>
    <m/>
    <s v="No"/>
    <m/>
    <s v="No"/>
    <m/>
    <s v="Yes"/>
    <s v="Yes"/>
    <s v="No"/>
    <s v="No"/>
    <s v="No"/>
    <s v="No"/>
    <s v="No"/>
    <s v="Yes"/>
    <s v="No"/>
    <m/>
    <m/>
    <m/>
    <m/>
    <m/>
    <m/>
    <m/>
    <m/>
    <m/>
    <s v="Yes"/>
    <s v="Yes"/>
    <s v="No"/>
    <s v="No"/>
    <s v="No"/>
    <s v="No"/>
    <s v="No"/>
    <m/>
    <m/>
    <m/>
    <m/>
    <m/>
    <m/>
    <m/>
    <s v="Carpet"/>
    <m/>
    <m/>
    <m/>
    <s v="Corrugated metal"/>
    <m/>
    <m/>
    <m/>
    <s v="Respondent/Participant"/>
    <m/>
    <s v="Respondent/Participant"/>
    <m/>
    <s v="Respondent/Participant"/>
    <m/>
    <s v="Yes"/>
    <m/>
    <s v="Proceed"/>
    <m/>
    <s v="Yes"/>
    <m/>
    <s v="A lot"/>
    <s v="Somewhat"/>
    <s v="A lot"/>
    <m/>
    <m/>
    <m/>
    <s v="Checked"/>
    <s v="Checked"/>
    <s v="Checked"/>
    <s v="Checked"/>
    <s v="Checked"/>
    <s v="Checked"/>
    <s v="Unchecked"/>
    <s v="Unchecked"/>
    <s v="Unchecked"/>
    <s v="Unchecked"/>
    <s v="Unchecked"/>
    <s v="Unchecked"/>
    <s v="United States of America"/>
    <m/>
    <s v="Research Assistant please click here"/>
    <m/>
    <s v="Unverified"/>
  </r>
  <r>
    <n v="195"/>
    <m/>
    <m/>
    <x v="7"/>
    <d v="1899-12-30T12:52:00"/>
    <s v="nozithembiso"/>
    <s v="English"/>
    <s v="No"/>
    <m/>
    <m/>
    <m/>
    <s v="Black"/>
    <m/>
    <m/>
    <m/>
    <s v="Yes"/>
    <m/>
    <m/>
    <m/>
    <m/>
    <m/>
    <s v="Single"/>
    <m/>
    <m/>
    <m/>
    <s v="Less than Matric"/>
    <m/>
    <s v="Employed full-time"/>
    <m/>
    <s v="R1000 - R2500"/>
    <m/>
    <s v="Never"/>
    <m/>
    <m/>
    <m/>
    <s v="Never"/>
    <m/>
    <m/>
    <m/>
    <s v="No"/>
    <m/>
    <s v="Yes, in the last year, but more than 6 months ago"/>
    <m/>
    <s v="No"/>
    <m/>
    <s v="I don't know"/>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Unchecked"/>
    <s v="Unchecked"/>
    <s v="Unchecked"/>
    <s v="Checked"/>
    <s v="Unchecked"/>
    <s v="Unchecked"/>
    <s v="Unchecked"/>
    <s v="Unchecked"/>
    <s v="Unchecked"/>
    <s v="Unchecked"/>
    <s v="Unchecked"/>
    <s v="Not eating treatment "/>
    <m/>
    <s v="Unchecked"/>
    <s v="Unchecked"/>
    <s v="Unchecked"/>
    <s v="Checked"/>
    <s v="Unchecked"/>
    <s v="Unchecked"/>
    <s v="Unchecked"/>
    <s v="Un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ublic/communal tap"/>
    <m/>
    <m/>
    <m/>
    <s v="Elsewhere/outside yard"/>
    <m/>
    <n v="10"/>
    <m/>
    <s v="Pit latrine without ventilation pipe"/>
    <m/>
    <s v="Electricity from other source"/>
    <m/>
    <m/>
    <m/>
    <s v="In the house"/>
    <m/>
    <m/>
    <m/>
    <s v="No"/>
    <m/>
    <s v="Yes"/>
    <m/>
    <s v="No"/>
    <s v="No"/>
    <s v="No"/>
    <s v="No"/>
    <s v="No"/>
    <s v="No"/>
    <s v="No"/>
    <s v="No"/>
    <s v="No"/>
    <m/>
    <m/>
    <m/>
    <m/>
    <m/>
    <m/>
    <m/>
    <m/>
    <m/>
    <s v="No"/>
    <s v="No"/>
    <s v="No"/>
    <s v="No"/>
    <s v="No"/>
    <s v="No"/>
    <s v="No"/>
    <m/>
    <m/>
    <m/>
    <m/>
    <m/>
    <m/>
    <m/>
    <s v="Carpet"/>
    <m/>
    <m/>
    <m/>
    <s v="Other"/>
    <m/>
    <s v="Zinc"/>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Jamaica"/>
    <m/>
    <s v="Research Assistant please click here"/>
    <m/>
    <s v="Unverified"/>
  </r>
  <r>
    <n v="196"/>
    <m/>
    <m/>
    <x v="7"/>
    <d v="1899-12-30T13:07:00"/>
    <s v="nomvuyo"/>
    <s v="English"/>
    <s v="No"/>
    <m/>
    <m/>
    <m/>
    <s v="Black"/>
    <m/>
    <m/>
    <m/>
    <s v="Yes"/>
    <m/>
    <m/>
    <m/>
    <m/>
    <m/>
    <s v="Single"/>
    <m/>
    <m/>
    <m/>
    <s v="Matric"/>
    <m/>
    <s v="Self-Employed"/>
    <m/>
    <s v="R1000 - R2500"/>
    <m/>
    <s v="Never"/>
    <m/>
    <m/>
    <m/>
    <s v="Never"/>
    <m/>
    <m/>
    <m/>
    <s v="No"/>
    <m/>
    <s v="Yes, in the last year, but more than 6 months ago"/>
    <m/>
    <s v="No"/>
    <m/>
    <s v="No"/>
    <m/>
    <s v="Unchecked"/>
    <s v="Checked"/>
    <s v="Unchecked"/>
    <s v="Checked"/>
    <s v="Unchecked"/>
    <s v="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s v="No"/>
    <m/>
    <s v="No"/>
    <m/>
    <s v="No"/>
    <m/>
    <n v="2"/>
    <s v="Male/ Indoda"/>
    <n v="25"/>
    <s v="Female/ Ibhinqa"/>
    <n v="5"/>
    <m/>
    <m/>
    <m/>
    <m/>
    <m/>
    <m/>
    <m/>
    <m/>
    <m/>
    <m/>
    <m/>
    <m/>
    <m/>
    <m/>
    <m/>
    <m/>
    <m/>
    <m/>
    <m/>
    <m/>
    <m/>
    <m/>
    <m/>
    <m/>
    <m/>
    <m/>
    <s v="There are children between the age of 6 and 13 living in this HH"/>
    <s v="Completed secondary"/>
    <m/>
    <m/>
    <m/>
    <s v="Completed secondary"/>
    <m/>
    <m/>
    <m/>
    <s v="Yes"/>
    <m/>
    <m/>
    <m/>
    <m/>
    <m/>
    <s v="No"/>
    <m/>
    <m/>
    <m/>
    <s v="Piped into dwelling/house"/>
    <m/>
    <m/>
    <m/>
    <m/>
    <m/>
    <n v="1"/>
    <m/>
    <s v="Flush to piped sewer system"/>
    <m/>
    <s v="Electricity from mains"/>
    <m/>
    <m/>
    <m/>
    <s v="In the house"/>
    <m/>
    <m/>
    <m/>
    <s v="No"/>
    <m/>
    <s v="Yes"/>
    <m/>
    <s v="No"/>
    <s v="No"/>
    <s v="No"/>
    <s v="No"/>
    <s v="No"/>
    <s v="No"/>
    <s v="No"/>
    <s v="Yes"/>
    <s v="No"/>
    <m/>
    <m/>
    <m/>
    <m/>
    <m/>
    <m/>
    <m/>
    <m/>
    <m/>
    <s v="No"/>
    <s v="Yes"/>
    <s v="No"/>
    <s v="No"/>
    <s v="No"/>
    <s v="No"/>
    <s v="No"/>
    <m/>
    <m/>
    <m/>
    <m/>
    <m/>
    <m/>
    <m/>
    <s v="Cement"/>
    <m/>
    <m/>
    <m/>
    <s v="Asbestos"/>
    <m/>
    <m/>
    <m/>
    <s v="Respondent/Participant"/>
    <m/>
    <s v="Respondent/Participant"/>
    <m/>
    <s v="Respondent/Participant"/>
    <m/>
    <s v="Yes"/>
    <m/>
    <s v="Proceed"/>
    <m/>
    <s v="Yes"/>
    <m/>
    <s v="Somewhat"/>
    <s v="A lot"/>
    <s v="A lot"/>
    <m/>
    <m/>
    <m/>
    <s v="Checked"/>
    <s v="Checked"/>
    <s v="Checked"/>
    <s v="Unchecked"/>
    <s v="Unchecked"/>
    <s v="Unchecked"/>
    <s v="Unchecked"/>
    <s v="Unchecked"/>
    <s v="Unchecked"/>
    <s v="Unchecked"/>
    <s v="Unchecked"/>
    <s v="Unchecked"/>
    <s v="Botswana"/>
    <m/>
    <s v="Research Assistant please click here"/>
    <m/>
    <s v="Unverified"/>
  </r>
  <r>
    <n v="19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98"/>
    <m/>
    <m/>
    <x v="7"/>
    <d v="1899-12-30T13:14:00"/>
    <s v="onelam"/>
    <s v="isiXhosa"/>
    <m/>
    <s v="Hayi"/>
    <m/>
    <m/>
    <m/>
    <m/>
    <s v="Mnyama"/>
    <m/>
    <m/>
    <m/>
    <m/>
    <s v="Ewe"/>
    <m/>
    <m/>
    <m/>
    <s v="Awutshatanga"/>
    <m/>
    <m/>
    <m/>
    <s v="Ngaphantsi kwebanga leshumi"/>
    <m/>
    <s v="Awuphangeli"/>
    <m/>
    <s v="R2501 - R50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5"/>
    <s v="Male/ Indoda"/>
    <n v="75"/>
    <s v="Male/ Indoda"/>
    <n v="33"/>
    <s v="Female/ Ibhinqa"/>
    <n v="26"/>
    <s v="Female/ Ibhinqa"/>
    <n v="12"/>
    <s v="Male/ Indoda"/>
    <n v="7"/>
    <m/>
    <m/>
    <m/>
    <m/>
    <m/>
    <m/>
    <m/>
    <m/>
    <m/>
    <m/>
    <m/>
    <m/>
    <m/>
    <m/>
    <m/>
    <m/>
    <m/>
    <m/>
    <m/>
    <m/>
    <s v="There are NO children between the age of 6 and 13 living in this HH"/>
    <m/>
    <s v="Amabanga aphezulu"/>
    <m/>
    <m/>
    <m/>
    <s v="Amabanga aphezulu"/>
    <m/>
    <m/>
    <m/>
    <m/>
    <m/>
    <m/>
    <m/>
    <m/>
    <m/>
    <s v="Hayi"/>
    <m/>
    <m/>
    <m/>
    <s v="Ifakwe ngombhobho kwindawo yokuhlala/indlu"/>
    <m/>
    <m/>
    <m/>
    <m/>
    <m/>
    <n v="36"/>
    <m/>
    <s v="Gungxulela kumbhobho wogutyulo"/>
    <m/>
    <s v="Umbane ovela kwii-mains"/>
    <m/>
    <m/>
    <m/>
    <s v="Endlini"/>
    <m/>
    <m/>
    <m/>
    <s v="Ewe"/>
    <m/>
    <s v="Ewe"/>
    <m/>
    <m/>
    <m/>
    <m/>
    <m/>
    <m/>
    <m/>
    <m/>
    <m/>
    <s v="Ewe"/>
    <s v="Ewe"/>
    <s v="Hayi"/>
    <s v="Hayi"/>
    <s v="Ewe"/>
    <s v="Hayi"/>
    <s v="Ewe"/>
    <s v="Ewe"/>
    <s v="Hayi"/>
    <m/>
    <m/>
    <m/>
    <m/>
    <m/>
    <m/>
    <m/>
    <s v="Hayi"/>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99"/>
    <m/>
    <m/>
    <x v="7"/>
    <d v="1899-12-30T13:22:00"/>
    <s v="vuyolwethu"/>
    <s v="isiXhosa"/>
    <m/>
    <s v="Hayi"/>
    <m/>
    <m/>
    <m/>
    <m/>
    <s v="Mnyama"/>
    <m/>
    <m/>
    <m/>
    <m/>
    <s v="Ewe"/>
    <m/>
    <m/>
    <m/>
    <s v="Utshatile / umanyano lwasekuhlaleni"/>
    <m/>
    <s v="Hayi"/>
    <m/>
    <s v="Ngaphantsi kwebanga leshumi"/>
    <m/>
    <s v="Awuphangeli"/>
    <m/>
    <s v="R1000 - R2500"/>
    <m/>
    <s v="Zange"/>
    <m/>
    <m/>
    <m/>
    <s v="Hayi"/>
    <m/>
    <m/>
    <m/>
    <s v="Hayi"/>
    <m/>
    <s v="Ewe, ngaphantsi kweenyanga ezi-6 ezidlulileyo"/>
    <m/>
    <s v="Hayi"/>
    <m/>
    <s v="Andiyazi"/>
    <s v="Unchecked"/>
    <s v="Unchecked"/>
    <s v="Unchecked"/>
    <s v="Unchecked"/>
    <s v="Unchecked"/>
    <s v="Unchecked"/>
    <s v="Unchecked"/>
    <s v="Unchecked"/>
    <s v="Unchecked"/>
    <s v="Unchecked"/>
    <s v="Unchecked"/>
    <s v="Unchecked"/>
    <s v="Unchecked"/>
    <s v="Unchecked"/>
    <s v="Unchecked"/>
    <s v="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4"/>
    <s v="Female/ Ibhinqa"/>
    <n v="27"/>
    <s v="Male/ Indoda"/>
    <n v="42"/>
    <s v="Male/ Indoda"/>
    <n v="32"/>
    <s v="Female/ Ibhinqa"/>
    <n v="11"/>
    <m/>
    <m/>
    <m/>
    <m/>
    <m/>
    <m/>
    <m/>
    <m/>
    <m/>
    <m/>
    <m/>
    <m/>
    <m/>
    <m/>
    <m/>
    <m/>
    <m/>
    <m/>
    <m/>
    <m/>
    <m/>
    <m/>
    <s v="There are NO children between the age of 6 and 13 living in this HH"/>
    <m/>
    <s v="Ndigqibe amabanga aphantsi"/>
    <m/>
    <m/>
    <m/>
    <s v="Amabanga aphezulu"/>
    <m/>
    <m/>
    <m/>
    <m/>
    <m/>
    <m/>
    <m/>
    <m/>
    <m/>
    <s v="Hayi"/>
    <m/>
    <m/>
    <m/>
    <s v="Impompo kawonke-wonke/yoluntu"/>
    <m/>
    <m/>
    <m/>
    <s v="Kwenye indawo/ngaphandle kweyadi"/>
    <m/>
    <n v="15"/>
    <m/>
    <s v="Gungxulela kumbhobho wogutyulo"/>
    <m/>
    <s v="Umbane ovela kwii-mains"/>
    <m/>
    <m/>
    <m/>
    <s v="Endlini"/>
    <m/>
    <m/>
    <m/>
    <s v="Hayi"/>
    <m/>
    <s v="Ewe"/>
    <m/>
    <m/>
    <m/>
    <m/>
    <m/>
    <m/>
    <m/>
    <m/>
    <m/>
    <s v="Ewe"/>
    <s v="Ewe"/>
    <s v="Hayi"/>
    <s v="Hayi"/>
    <s v="Ewe"/>
    <s v="Hayi"/>
    <s v="Ewe"/>
    <s v="Ewe"/>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00"/>
    <m/>
    <m/>
    <x v="7"/>
    <d v="1899-12-30T15:00:00"/>
    <s v="busisiwe"/>
    <s v="isiXhosa"/>
    <m/>
    <s v="Hayi"/>
    <m/>
    <m/>
    <m/>
    <m/>
    <s v="Mnyama"/>
    <m/>
    <m/>
    <m/>
    <m/>
    <s v="Ewe"/>
    <m/>
    <m/>
    <m/>
    <s v="Awutshatanga"/>
    <m/>
    <m/>
    <m/>
    <s v="Ngaphantsi kwebanga leshumi"/>
    <m/>
    <s v="Awuphangeli"/>
    <m/>
    <s v="R1000 - R2500"/>
    <m/>
    <s v="Zange"/>
    <m/>
    <m/>
    <m/>
    <s v="Hayi"/>
    <m/>
    <m/>
    <m/>
    <s v="Hayi"/>
    <m/>
    <s v="Hayi"/>
    <m/>
    <s v="Hayi"/>
    <m/>
    <s v="Andiyazi"/>
    <s v="Unchecked"/>
    <s v="Unchecked"/>
    <s v="Unchecked"/>
    <s v="Unchecked"/>
    <s v="Unchecked"/>
    <s v="Unchecked"/>
    <s v="Unchecked"/>
    <s v="Unchecked"/>
    <s v="Unchecked"/>
    <s v="Unchecked"/>
    <s v="Unchecked"/>
    <s v="Unchecked"/>
    <s v="Unchecked"/>
    <s v="Checked"/>
    <s v="Unchecked"/>
    <s v="Checked"/>
    <s v="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Unchecked"/>
    <s v="Checked"/>
    <s v="Unchecked"/>
    <s v="Unchecked"/>
    <s v="Unchecked"/>
    <s v="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ndifundanga/ Andiwafundanga amabanga aphantsi"/>
    <m/>
    <m/>
    <m/>
    <s v="Abafundanga/ Abawafundanga amabanga aphantsi"/>
    <m/>
    <m/>
    <m/>
    <m/>
    <m/>
    <m/>
    <m/>
    <m/>
    <m/>
    <s v="Hayi"/>
    <m/>
    <m/>
    <m/>
    <s v="Umbhobho ukuya eyadini/iploti"/>
    <m/>
    <m/>
    <m/>
    <m/>
    <m/>
    <n v="2"/>
    <m/>
    <s v="Gungxulela kwitanki logutyula"/>
    <m/>
    <s v="Umbane ovela kwii-mains"/>
    <m/>
    <m/>
    <m/>
    <s v="Endlini"/>
    <m/>
    <m/>
    <m/>
    <s v="Hayi"/>
    <m/>
    <s v="Ewe"/>
    <m/>
    <m/>
    <m/>
    <m/>
    <m/>
    <m/>
    <m/>
    <m/>
    <m/>
    <s v="Ewe"/>
    <s v="Hayi"/>
    <s v="Hayi"/>
    <s v="Hayi"/>
    <s v="Hayi"/>
    <s v="Hayi"/>
    <s v="Hayi"/>
    <s v="Ewe"/>
    <s v="Hayi"/>
    <m/>
    <m/>
    <m/>
    <m/>
    <m/>
    <m/>
    <m/>
    <s v="Hayi"/>
    <s v="Ewe"/>
    <s v="Hayi"/>
    <s v="Hayi"/>
    <s v="Hayi"/>
    <s v="Hayi"/>
    <s v="Hayi"/>
    <m/>
    <s v="Umhlaba/isanti"/>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0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0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03"/>
    <m/>
    <m/>
    <x v="7"/>
    <d v="1899-12-30T13:42:00"/>
    <s v="lona"/>
    <s v="isiXhosa"/>
    <m/>
    <s v="Hayi"/>
    <m/>
    <m/>
    <m/>
    <m/>
    <s v="Mnyama"/>
    <m/>
    <m/>
    <m/>
    <m/>
    <s v="Ewe"/>
    <m/>
    <m/>
    <m/>
    <s v="Iqabane elizinzileyo"/>
    <m/>
    <s v="Ewe"/>
    <m/>
    <s v="Ngaphantsi kwebanga leshumi"/>
    <m/>
    <s v="Awuphangeli"/>
    <m/>
    <s v="R1000 - R2500"/>
    <m/>
    <s v="Zange"/>
    <m/>
    <m/>
    <m/>
    <s v="Hayi"/>
    <m/>
    <m/>
    <m/>
    <s v="Ewe"/>
    <m/>
    <s v="Ewe, kulo nyaka uphelileyo, kodwa ngaphezu kweenyanga ezi-6 ezidlulileyo"/>
    <m/>
    <s v="Ewe"/>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m/>
    <m/>
    <s v="Hayi"/>
    <n v="3"/>
    <s v="Male/ Indoda"/>
    <n v="9"/>
    <s v="Male/ Indoda"/>
    <n v="8"/>
    <s v="Male/ Indoda"/>
    <n v="36"/>
    <m/>
    <m/>
    <m/>
    <m/>
    <m/>
    <m/>
    <m/>
    <m/>
    <m/>
    <m/>
    <m/>
    <m/>
    <m/>
    <m/>
    <m/>
    <m/>
    <m/>
    <m/>
    <m/>
    <m/>
    <m/>
    <m/>
    <m/>
    <m/>
    <s v="There are children between the age of 6 and 13 living in this HH"/>
    <m/>
    <s v="Amabanga aphezulu"/>
    <m/>
    <m/>
    <m/>
    <s v="Amabanga aphezulu"/>
    <m/>
    <m/>
    <m/>
    <s v="Ewe"/>
    <m/>
    <m/>
    <m/>
    <m/>
    <m/>
    <s v="Hayi"/>
    <m/>
    <m/>
    <m/>
    <s v="Umbhobho ukuya eyadini/iploti"/>
    <m/>
    <m/>
    <m/>
    <m/>
    <m/>
    <n v="2"/>
    <m/>
    <s v="Gungxulela kumbhobho wogutyulo"/>
    <m/>
    <s v="Umbane ovela kwii-mains"/>
    <m/>
    <m/>
    <m/>
    <s v="Endlini"/>
    <m/>
    <m/>
    <m/>
    <s v="Ewe"/>
    <m/>
    <s v="Ewe"/>
    <m/>
    <m/>
    <m/>
    <m/>
    <m/>
    <m/>
    <m/>
    <m/>
    <m/>
    <s v="Hayi"/>
    <s v="Ewe"/>
    <s v="Hayi"/>
    <s v="Hayi"/>
    <s v="Hayi"/>
    <s v="Hayi"/>
    <s v="Hayi"/>
    <s v="Ewe"/>
    <s v="Hayi"/>
    <m/>
    <m/>
    <m/>
    <m/>
    <m/>
    <m/>
    <m/>
    <s v="Ewe"/>
    <s v="Ewe"/>
    <s v="Hayi"/>
    <s v="Hayi"/>
    <s v="Hayi"/>
    <s v="Hayi"/>
    <s v="Hayi"/>
    <m/>
    <s v="Isamente"/>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204"/>
    <m/>
    <m/>
    <x v="7"/>
    <d v="1899-12-30T13:33:00"/>
    <s v="sinazo"/>
    <s v="English"/>
    <s v="No"/>
    <m/>
    <m/>
    <m/>
    <s v="Black"/>
    <m/>
    <m/>
    <m/>
    <s v="Yes"/>
    <m/>
    <m/>
    <m/>
    <m/>
    <m/>
    <s v="Steady partner"/>
    <m/>
    <s v="Yes"/>
    <m/>
    <s v="Less than Matric"/>
    <m/>
    <s v="Employed part-time"/>
    <m/>
    <s v="R2501 - R5000"/>
    <m/>
    <s v="Never"/>
    <m/>
    <m/>
    <m/>
    <s v="Never"/>
    <m/>
    <m/>
    <m/>
    <s v="I don't know"/>
    <m/>
    <s v="Never"/>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45"/>
    <m/>
    <m/>
    <m/>
    <m/>
    <m/>
    <m/>
    <m/>
    <m/>
    <m/>
    <m/>
    <m/>
    <m/>
    <m/>
    <m/>
    <m/>
    <m/>
    <m/>
    <m/>
    <m/>
    <m/>
    <m/>
    <m/>
    <m/>
    <m/>
    <m/>
    <m/>
    <m/>
    <m/>
    <s v="There are NO children between the age of 6 and 13 living in this HH"/>
    <s v="Some secondary"/>
    <m/>
    <m/>
    <m/>
    <s v="Some secondary"/>
    <m/>
    <m/>
    <m/>
    <m/>
    <m/>
    <m/>
    <m/>
    <m/>
    <m/>
    <s v="No"/>
    <m/>
    <m/>
    <m/>
    <s v="Piped into dwelling/house"/>
    <m/>
    <m/>
    <m/>
    <m/>
    <m/>
    <n v="1"/>
    <m/>
    <s v="Flush to piped sewer system"/>
    <m/>
    <s v="Electricity from mains"/>
    <m/>
    <m/>
    <m/>
    <s v="In the house"/>
    <m/>
    <m/>
    <m/>
    <s v="Yes"/>
    <m/>
    <s v="Yes"/>
    <m/>
    <s v="Yes"/>
    <s v="No"/>
    <s v="No"/>
    <s v="No"/>
    <s v="Yes"/>
    <s v="No"/>
    <s v="No"/>
    <s v="No"/>
    <s v="No"/>
    <m/>
    <m/>
    <m/>
    <m/>
    <m/>
    <m/>
    <m/>
    <m/>
    <m/>
    <s v="Yes"/>
    <s v="Yes"/>
    <s v="No"/>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05"/>
    <m/>
    <m/>
    <x v="7"/>
    <d v="1899-12-30T13:33:00"/>
    <s v="busisiwe"/>
    <s v="English"/>
    <s v="No"/>
    <m/>
    <m/>
    <m/>
    <s v="Black"/>
    <m/>
    <m/>
    <m/>
    <s v="Yes"/>
    <m/>
    <m/>
    <m/>
    <m/>
    <m/>
    <s v="Single"/>
    <m/>
    <m/>
    <m/>
    <s v="Tertiary"/>
    <m/>
    <s v="Employed full-time"/>
    <m/>
    <s v="R7501 - R10 000"/>
    <m/>
    <s v="Never"/>
    <m/>
    <m/>
    <m/>
    <s v="Never"/>
    <m/>
    <m/>
    <m/>
    <s v="No"/>
    <m/>
    <s v="Yes, less than 6 months ago"/>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32"/>
    <m/>
    <m/>
    <m/>
    <m/>
    <m/>
    <m/>
    <m/>
    <m/>
    <m/>
    <m/>
    <m/>
    <m/>
    <m/>
    <m/>
    <m/>
    <m/>
    <m/>
    <m/>
    <m/>
    <m/>
    <m/>
    <m/>
    <m/>
    <m/>
    <m/>
    <m/>
    <m/>
    <m/>
    <s v="There are NO children between the age of 6 and 13 living in this HH"/>
    <s v="Tertiary or post-secondary certification"/>
    <m/>
    <m/>
    <m/>
    <s v="Tertiary or post-secondary certification"/>
    <m/>
    <m/>
    <m/>
    <m/>
    <m/>
    <m/>
    <m/>
    <m/>
    <m/>
    <s v="No"/>
    <m/>
    <m/>
    <m/>
    <s v="Piped to yard/plot"/>
    <m/>
    <m/>
    <m/>
    <m/>
    <m/>
    <n v="1"/>
    <m/>
    <s v="Flush to somewhere else"/>
    <m/>
    <s v="Electricity from mains"/>
    <m/>
    <m/>
    <m/>
    <s v="In the house"/>
    <m/>
    <m/>
    <m/>
    <s v="Yes"/>
    <m/>
    <s v="Yes"/>
    <m/>
    <s v="Yes"/>
    <s v="Yes"/>
    <s v="No"/>
    <s v="Yes"/>
    <s v="Yes"/>
    <s v="No"/>
    <s v="Yes"/>
    <s v="Yes"/>
    <s v="Yes"/>
    <m/>
    <m/>
    <m/>
    <m/>
    <m/>
    <m/>
    <m/>
    <m/>
    <m/>
    <s v="Yes"/>
    <s v="Yes"/>
    <s v="No"/>
    <s v="No"/>
    <s v="No"/>
    <s v="No"/>
    <s v="No"/>
    <m/>
    <m/>
    <m/>
    <m/>
    <m/>
    <m/>
    <m/>
    <s v="Vinyl/asphalt strips"/>
    <m/>
    <m/>
    <m/>
    <s v="Asbestos"/>
    <m/>
    <m/>
    <m/>
    <s v="Respondent/Participant"/>
    <m/>
    <s v="Respondent/Participant"/>
    <m/>
    <s v="Respondent/Participant"/>
    <m/>
    <s v="Yes"/>
    <m/>
    <s v="Proceed"/>
    <m/>
    <s v="No"/>
    <m/>
    <m/>
    <m/>
    <m/>
    <m/>
    <m/>
    <m/>
    <s v="Unchecked"/>
    <s v="Unchecked"/>
    <s v="Unchecked"/>
    <s v="Unchecked"/>
    <s v="Unchecked"/>
    <s v="Unchecked"/>
    <s v="Unchecked"/>
    <s v="Unchecked"/>
    <s v="Unchecked"/>
    <s v="Unchecked"/>
    <s v="Unchecked"/>
    <s v="Unchecked"/>
    <m/>
    <m/>
    <m/>
    <m/>
    <s v="Unverified"/>
  </r>
  <r>
    <n v="20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07"/>
    <m/>
    <m/>
    <x v="7"/>
    <d v="1899-12-30T13:42:00"/>
    <s v="nozithembiso"/>
    <s v="English"/>
    <s v="No"/>
    <m/>
    <m/>
    <m/>
    <s v="Black"/>
    <m/>
    <m/>
    <m/>
    <s v="Yes"/>
    <m/>
    <m/>
    <m/>
    <m/>
    <m/>
    <s v="Steady partner"/>
    <m/>
    <s v="No"/>
    <m/>
    <s v="Matric"/>
    <m/>
    <s v="Self-Employed"/>
    <m/>
    <s v="R2501 - R5000"/>
    <m/>
    <s v="Never"/>
    <m/>
    <m/>
    <m/>
    <s v="Never"/>
    <m/>
    <m/>
    <m/>
    <s v="No"/>
    <m/>
    <s v="Never"/>
    <m/>
    <s v="No"/>
    <m/>
    <s v="No"/>
    <m/>
    <s v="Unchecked"/>
    <s v="Checked"/>
    <s v="Checked"/>
    <s v="Checked"/>
    <s v="Checked"/>
    <s v="Checked"/>
    <s v="Checked"/>
    <s v="Checked"/>
    <s v="Checked"/>
    <s v="Unchecked"/>
    <s v="Unchecked"/>
    <s v="Unchecked"/>
    <s v="Unchecked"/>
    <s v="Unchecked"/>
    <s v="Unchecked"/>
    <s v="Unchecked"/>
    <s v="Unchecked"/>
    <s v="Unchecked"/>
    <s v="Chemicals "/>
    <m/>
    <s v="Unchecked"/>
    <s v="Unchecked"/>
    <s v="Unchecked"/>
    <s v="Checked"/>
    <s v="Checked"/>
    <s v="Checked"/>
    <s v="Unchecked"/>
    <s v="Unchecked"/>
    <s v="Unchecked"/>
    <s v="Unchecked"/>
    <s v="Unchecked"/>
    <s v="Unchecked"/>
    <s v="Unchecked"/>
    <s v="Unchecked"/>
    <m/>
    <m/>
    <s v="Unchecked"/>
    <s v="Checked"/>
    <s v="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ublic/communal tap"/>
    <m/>
    <m/>
    <m/>
    <s v="Elsewhere/outside yard"/>
    <m/>
    <n v="10"/>
    <m/>
    <s v="Flush to pit latrine"/>
    <m/>
    <s v="Electricity from other source"/>
    <m/>
    <m/>
    <m/>
    <s v="In the house"/>
    <m/>
    <m/>
    <m/>
    <s v="No"/>
    <m/>
    <s v="No"/>
    <m/>
    <s v="Yes"/>
    <s v="Yes"/>
    <s v="No"/>
    <s v="No"/>
    <s v="No"/>
    <s v="No"/>
    <s v="No"/>
    <s v="No"/>
    <s v="No"/>
    <m/>
    <m/>
    <m/>
    <m/>
    <m/>
    <m/>
    <m/>
    <m/>
    <m/>
    <s v="No"/>
    <s v="Yes"/>
    <s v="No"/>
    <s v="No"/>
    <s v="No"/>
    <s v="No"/>
    <s v="No"/>
    <m/>
    <m/>
    <m/>
    <m/>
    <m/>
    <m/>
    <m/>
    <s v="Carpet"/>
    <m/>
    <m/>
    <m/>
    <s v="Other"/>
    <m/>
    <s v="Zinc"/>
    <m/>
    <s v="Respondent/Participant"/>
    <m/>
    <s v="Respondent/Participant"/>
    <m/>
    <s v="Respondent/Participant"/>
    <m/>
    <s v="Yes"/>
    <m/>
    <s v="Proceed"/>
    <m/>
    <s v="Yes"/>
    <m/>
    <s v="A lot"/>
    <s v="Not at all"/>
    <s v="A lot"/>
    <m/>
    <m/>
    <m/>
    <s v="Checked"/>
    <s v="Checked"/>
    <s v="Checked"/>
    <s v="Unchecked"/>
    <s v="Unchecked"/>
    <s v="Unchecked"/>
    <s v="Unchecked"/>
    <s v="Unchecked"/>
    <s v="Unchecked"/>
    <s v="Unchecked"/>
    <s v="Unchecked"/>
    <s v="Unchecked"/>
    <s v="United States of America"/>
    <m/>
    <s v="Research Assistant please click here"/>
    <m/>
    <s v="Unverified"/>
  </r>
  <r>
    <n v="208"/>
    <m/>
    <m/>
    <x v="7"/>
    <d v="1899-12-30T13:46:00"/>
    <s v="nomvuyo"/>
    <s v="English"/>
    <s v="No"/>
    <m/>
    <m/>
    <m/>
    <s v="Black"/>
    <m/>
    <m/>
    <m/>
    <s v="Yes"/>
    <m/>
    <m/>
    <m/>
    <m/>
    <m/>
    <s v="Single"/>
    <m/>
    <m/>
    <m/>
    <s v="Less than Matric"/>
    <m/>
    <s v="Unemployed"/>
    <m/>
    <s v="Under R1000"/>
    <m/>
    <s v="Never"/>
    <m/>
    <m/>
    <m/>
    <s v="Never"/>
    <m/>
    <m/>
    <m/>
    <s v="No"/>
    <m/>
    <s v="Yes, less than 6 months ago"/>
    <m/>
    <s v="No"/>
    <m/>
    <s v="No"/>
    <m/>
    <s v="Unchecked"/>
    <s v="Unchecked"/>
    <s v="Unchecked"/>
    <s v="Unchecked"/>
    <s v="Checked"/>
    <s v="Checked"/>
    <s v="Checked"/>
    <s v="Un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m/>
    <m/>
    <s v="Unchecked"/>
    <s v="Checked"/>
    <s v="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6"/>
    <m/>
    <m/>
    <m/>
    <m/>
    <m/>
    <m/>
    <m/>
    <m/>
    <m/>
    <m/>
    <m/>
    <m/>
    <m/>
    <m/>
    <m/>
    <m/>
    <m/>
    <m/>
    <m/>
    <m/>
    <m/>
    <m/>
    <m/>
    <m/>
    <m/>
    <m/>
    <m/>
    <m/>
    <s v="There are children between the age of 6 and 13 living in this HH"/>
    <s v="Some secondary"/>
    <m/>
    <m/>
    <m/>
    <s v="Some secondary"/>
    <m/>
    <m/>
    <m/>
    <s v="Yes"/>
    <m/>
    <m/>
    <m/>
    <m/>
    <m/>
    <s v="No"/>
    <m/>
    <m/>
    <m/>
    <s v="Piped to yard/plot"/>
    <m/>
    <m/>
    <m/>
    <m/>
    <m/>
    <n v="2"/>
    <m/>
    <s v="Flush to piped sewer system"/>
    <m/>
    <s v="Electricity from mains"/>
    <m/>
    <m/>
    <m/>
    <s v="In the house"/>
    <m/>
    <m/>
    <m/>
    <s v="No"/>
    <m/>
    <s v="Yes"/>
    <m/>
    <s v="No"/>
    <s v="Yes"/>
    <s v="No"/>
    <s v="No"/>
    <s v="Yes"/>
    <s v="No"/>
    <s v="No"/>
    <s v="No"/>
    <s v="No"/>
    <m/>
    <m/>
    <m/>
    <m/>
    <m/>
    <m/>
    <m/>
    <m/>
    <m/>
    <s v="No"/>
    <s v="Yes"/>
    <s v="No"/>
    <s v="No"/>
    <s v="No"/>
    <s v="No"/>
    <s v="No"/>
    <m/>
    <m/>
    <m/>
    <m/>
    <m/>
    <m/>
    <m/>
    <s v="Carpet"/>
    <m/>
    <m/>
    <m/>
    <s v="Corrugated metal"/>
    <m/>
    <m/>
    <m/>
    <s v="Respondent/Participant"/>
    <m/>
    <s v="Respondent/Participant"/>
    <m/>
    <s v="Respondent/Participant"/>
    <m/>
    <s v="Yes"/>
    <m/>
    <s v="Proceed"/>
    <m/>
    <s v="Yes"/>
    <m/>
    <s v="Not at all"/>
    <s v="Somewhat"/>
    <s v="Somewhat"/>
    <m/>
    <m/>
    <m/>
    <s v="Checked"/>
    <s v="Checked"/>
    <s v="Checked"/>
    <s v="Unchecked"/>
    <s v="Unchecked"/>
    <s v="Unchecked"/>
    <s v="Unchecked"/>
    <s v="Unchecked"/>
    <s v="Unchecked"/>
    <s v="Unchecked"/>
    <s v="Unchecked"/>
    <s v="Unchecked"/>
    <s v="Jamaica"/>
    <m/>
    <s v="Research Assistant please click here"/>
    <m/>
    <s v="Unverified"/>
  </r>
  <r>
    <n v="20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10"/>
    <m/>
    <m/>
    <x v="7"/>
    <d v="1899-12-30T14:12:00"/>
    <s v="nozithembiso"/>
    <s v="English"/>
    <s v="No"/>
    <m/>
    <m/>
    <m/>
    <s v="Black"/>
    <m/>
    <m/>
    <m/>
    <s v="Yes"/>
    <m/>
    <m/>
    <m/>
    <m/>
    <m/>
    <s v="Widowed"/>
    <m/>
    <m/>
    <m/>
    <s v="Less than Matric"/>
    <m/>
    <s v="Unemployed"/>
    <m/>
    <s v="R1000 - R2500"/>
    <m/>
    <s v="Never"/>
    <m/>
    <m/>
    <m/>
    <s v="Never"/>
    <m/>
    <m/>
    <m/>
    <s v="No"/>
    <m/>
    <s v="Never"/>
    <m/>
    <s v="No"/>
    <m/>
    <s v="I don't know"/>
    <m/>
    <s v="Checked"/>
    <s v="Unchecked"/>
    <s v="Unchecked"/>
    <s v="Unchecked"/>
    <s v="Unchecked"/>
    <s v="Un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No"/>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No education/did not attend primary school"/>
    <m/>
    <m/>
    <m/>
    <s v="No education/did not attend primary school"/>
    <m/>
    <m/>
    <m/>
    <m/>
    <m/>
    <m/>
    <m/>
    <m/>
    <m/>
    <s v="No"/>
    <m/>
    <m/>
    <m/>
    <s v="Public/communal tap"/>
    <m/>
    <m/>
    <m/>
    <s v="Elsewhere/outside yard"/>
    <m/>
    <n v="10"/>
    <m/>
    <s v="Pit latrine without ventilation pipe"/>
    <m/>
    <s v="Paraffin"/>
    <m/>
    <m/>
    <m/>
    <s v="In the house"/>
    <m/>
    <m/>
    <m/>
    <s v="No"/>
    <m/>
    <s v="No"/>
    <m/>
    <s v="No"/>
    <s v="No"/>
    <s v="No"/>
    <s v="No"/>
    <s v="No"/>
    <s v="No"/>
    <s v="No"/>
    <s v="No"/>
    <s v="No"/>
    <m/>
    <m/>
    <m/>
    <m/>
    <m/>
    <m/>
    <m/>
    <m/>
    <m/>
    <s v="No"/>
    <s v="Yes"/>
    <s v="No"/>
    <s v="No"/>
    <s v="No"/>
    <s v="No"/>
    <s v="No"/>
    <m/>
    <m/>
    <m/>
    <m/>
    <m/>
    <m/>
    <m/>
    <s v="Earth/sand"/>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11"/>
    <m/>
    <m/>
    <x v="7"/>
    <d v="1899-12-30T14:13:00"/>
    <s v="onelam"/>
    <s v="English"/>
    <s v="No"/>
    <m/>
    <m/>
    <m/>
    <s v="Black"/>
    <m/>
    <m/>
    <m/>
    <s v="Yes"/>
    <m/>
    <m/>
    <m/>
    <m/>
    <m/>
    <s v="Single"/>
    <m/>
    <m/>
    <m/>
    <s v="Matric"/>
    <m/>
    <s v="Unemployed"/>
    <m/>
    <s v="R2501 - R5000"/>
    <m/>
    <s v="Never"/>
    <m/>
    <m/>
    <m/>
    <s v="Never"/>
    <m/>
    <m/>
    <m/>
    <s v="No"/>
    <m/>
    <s v="Yes, less than 6 months ago"/>
    <m/>
    <s v="Yes"/>
    <m/>
    <s v="Yes"/>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56"/>
    <s v="Female/ Ibhinqa"/>
    <n v="15"/>
    <s v="Female/ Ibhinqa"/>
    <n v="3"/>
    <s v="Male/ Indoda"/>
    <n v="24"/>
    <m/>
    <m/>
    <m/>
    <m/>
    <m/>
    <m/>
    <m/>
    <m/>
    <m/>
    <m/>
    <m/>
    <m/>
    <m/>
    <m/>
    <m/>
    <m/>
    <m/>
    <m/>
    <m/>
    <m/>
    <m/>
    <m/>
    <s v="There are children between the age of 6 and 13 living in this HH"/>
    <s v="Completed secondary"/>
    <m/>
    <m/>
    <m/>
    <s v="Completed secondary"/>
    <m/>
    <m/>
    <m/>
    <s v="Yes"/>
    <m/>
    <m/>
    <m/>
    <m/>
    <m/>
    <s v="No"/>
    <m/>
    <m/>
    <m/>
    <s v="Piped to yard/plot"/>
    <m/>
    <m/>
    <m/>
    <m/>
    <m/>
    <n v="63"/>
    <m/>
    <s v="Flush to piped sewer system"/>
    <m/>
    <s v="Electricity from mains"/>
    <m/>
    <m/>
    <m/>
    <s v="In the house"/>
    <m/>
    <m/>
    <m/>
    <s v="Yes"/>
    <m/>
    <s v="Yes"/>
    <m/>
    <s v="No"/>
    <s v="Yes"/>
    <s v="No"/>
    <s v="No"/>
    <s v="Yes"/>
    <s v="No"/>
    <s v="Yes"/>
    <s v="Yes"/>
    <s v="Yes"/>
    <m/>
    <m/>
    <m/>
    <m/>
    <m/>
    <m/>
    <m/>
    <m/>
    <m/>
    <s v="No"/>
    <s v="Yes"/>
    <s v="No"/>
    <s v="No"/>
    <s v="No"/>
    <s v="No"/>
    <s v="No"/>
    <m/>
    <m/>
    <m/>
    <m/>
    <m/>
    <m/>
    <m/>
    <s v="Ceramic tiles"/>
    <m/>
    <m/>
    <m/>
    <s v="Corrugated metal"/>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Other"/>
    <m/>
    <s v="Research Assistant please click here"/>
    <m/>
    <s v="Unverified"/>
  </r>
  <r>
    <n v="21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1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14"/>
    <m/>
    <m/>
    <x v="9"/>
    <d v="1899-12-30T09:48:00"/>
    <s v="nomvuyo"/>
    <s v="English"/>
    <s v="No"/>
    <m/>
    <m/>
    <m/>
    <s v="Black"/>
    <m/>
    <m/>
    <m/>
    <s v="Yes"/>
    <m/>
    <m/>
    <m/>
    <m/>
    <m/>
    <s v="Married / civil union"/>
    <m/>
    <s v="No"/>
    <m/>
    <s v="Less than Matric"/>
    <m/>
    <s v="Unemployed"/>
    <m/>
    <s v="Under R1000"/>
    <m/>
    <s v="Yes, more than 2 years ago"/>
    <m/>
    <s v="Other"/>
    <s v="Victoria Hospital Alice"/>
    <s v="Never"/>
    <m/>
    <m/>
    <m/>
    <s v="No"/>
    <m/>
    <s v="Yes, more than a year ago"/>
    <m/>
    <s v="No"/>
    <m/>
    <s v="Yes"/>
    <m/>
    <s v="Unchecked"/>
    <s v="Checked"/>
    <s v="Unchecked"/>
    <s v="Checked"/>
    <s v="Checked"/>
    <s v="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42"/>
    <m/>
    <m/>
    <m/>
    <m/>
    <m/>
    <m/>
    <m/>
    <m/>
    <m/>
    <m/>
    <m/>
    <m/>
    <m/>
    <m/>
    <m/>
    <m/>
    <m/>
    <m/>
    <m/>
    <m/>
    <m/>
    <m/>
    <m/>
    <m/>
    <m/>
    <m/>
    <m/>
    <m/>
    <s v="There are NO children between the age of 6 and 13 living in this HH"/>
    <s v="Some primary"/>
    <m/>
    <s v="Grade 4"/>
    <m/>
    <s v="Some primary"/>
    <m/>
    <s v="Grade 7"/>
    <m/>
    <m/>
    <m/>
    <m/>
    <m/>
    <m/>
    <m/>
    <s v="No"/>
    <m/>
    <m/>
    <m/>
    <s v="Piped into dwelling/house"/>
    <m/>
    <m/>
    <m/>
    <m/>
    <m/>
    <n v="2"/>
    <m/>
    <s v="Flush to piped sewer system"/>
    <m/>
    <s v="Electricity from mains"/>
    <m/>
    <m/>
    <m/>
    <s v="In the house"/>
    <m/>
    <m/>
    <m/>
    <s v="No"/>
    <m/>
    <s v="Yes"/>
    <m/>
    <s v="No"/>
    <s v="Yes"/>
    <s v="No"/>
    <s v="No"/>
    <s v="Yes"/>
    <s v="No"/>
    <s v="Yes"/>
    <s v="Yes"/>
    <s v="No"/>
    <m/>
    <m/>
    <m/>
    <m/>
    <m/>
    <m/>
    <m/>
    <m/>
    <m/>
    <s v="No"/>
    <s v="Yes"/>
    <s v="No"/>
    <s v="No"/>
    <s v="No"/>
    <s v="No"/>
    <s v="No"/>
    <m/>
    <m/>
    <m/>
    <m/>
    <m/>
    <m/>
    <m/>
    <s v="Ceramic tiles"/>
    <m/>
    <m/>
    <m/>
    <s v="Asbestos"/>
    <m/>
    <m/>
    <m/>
    <s v="Respondent/Participant"/>
    <m/>
    <s v="Respondent/Participant"/>
    <m/>
    <s v="Respondent/Participant"/>
    <m/>
    <s v="Yes"/>
    <m/>
    <s v="Proceed"/>
    <m/>
    <s v="Yes"/>
    <m/>
    <s v="Somewhat"/>
    <s v="A lot"/>
    <s v="Somewhat"/>
    <m/>
    <m/>
    <m/>
    <s v="Checked"/>
    <s v="Checked"/>
    <s v="Checked"/>
    <s v="Checked"/>
    <s v="Unchecked"/>
    <s v="Unchecked"/>
    <s v="Unchecked"/>
    <s v="Unchecked"/>
    <s v="Unchecked"/>
    <s v="Unchecked"/>
    <s v="Unchecked"/>
    <s v="Unchecked"/>
    <s v="Other"/>
    <m/>
    <s v="Research Assistant please click here"/>
    <m/>
    <s v="Unverified"/>
  </r>
  <r>
    <n v="21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16"/>
    <m/>
    <m/>
    <x v="7"/>
    <d v="1899-12-30T14:36:00"/>
    <s v="siyanda"/>
    <s v="isiXhosa"/>
    <m/>
    <s v="Hayi"/>
    <m/>
    <m/>
    <m/>
    <m/>
    <s v="Mnyama"/>
    <m/>
    <m/>
    <m/>
    <m/>
    <s v="Ewe"/>
    <m/>
    <m/>
    <m/>
    <s v="Utshatile / umanyano lwasekuhlaleni"/>
    <m/>
    <s v="Ewe"/>
    <m/>
    <s v="Ngaphantsi kwebanga leshumi"/>
    <m/>
    <s v="Awuphangeli"/>
    <m/>
    <s v="R1000 - R2500"/>
    <m/>
    <s v="Zange"/>
    <m/>
    <m/>
    <m/>
    <s v="Hayi"/>
    <m/>
    <m/>
    <m/>
    <s v="Hayi"/>
    <m/>
    <s v="Ewe, ngaphantsi kweenyanga ezi-6 ezidlulileyo"/>
    <m/>
    <s v="Hayi"/>
    <m/>
    <s v="Andiyaz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62"/>
    <s v="Male/ Indoda"/>
    <n v="33"/>
    <m/>
    <m/>
    <m/>
    <m/>
    <m/>
    <m/>
    <m/>
    <m/>
    <m/>
    <m/>
    <m/>
    <m/>
    <m/>
    <m/>
    <m/>
    <m/>
    <m/>
    <m/>
    <m/>
    <m/>
    <m/>
    <m/>
    <m/>
    <m/>
    <m/>
    <m/>
    <s v="There are NO children between the age of 6 and 13 living in this HH"/>
    <m/>
    <s v="Ndigqibe amabanga aphantsi"/>
    <m/>
    <m/>
    <m/>
    <s v="Amabanga aphezulu"/>
    <m/>
    <m/>
    <m/>
    <m/>
    <m/>
    <m/>
    <m/>
    <m/>
    <m/>
    <s v="Hayi"/>
    <m/>
    <m/>
    <m/>
    <s v="Ifakwe ngombhobho kwindawo yokuhlala/indlu"/>
    <m/>
    <m/>
    <m/>
    <m/>
    <m/>
    <n v="10"/>
    <m/>
    <s v="Gungxulela kumbhobho wogutyulo"/>
    <m/>
    <s v="Umbane ovela kwii-mains"/>
    <m/>
    <m/>
    <m/>
    <s v="Endlini"/>
    <m/>
    <m/>
    <m/>
    <s v="Hayi"/>
    <m/>
    <s v="Ewe"/>
    <m/>
    <m/>
    <m/>
    <m/>
    <m/>
    <m/>
    <m/>
    <m/>
    <m/>
    <s v="Ewe"/>
    <s v="Ewe"/>
    <s v="Ewe"/>
    <s v="Hayi"/>
    <s v="Ewe"/>
    <s v="Hayi"/>
    <s v="Hayi"/>
    <s v="Ewe"/>
    <s v="Hayi"/>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17"/>
    <m/>
    <m/>
    <x v="9"/>
    <d v="1899-12-30T10:22:00"/>
    <s v="nomvuyo"/>
    <s v="English"/>
    <s v="No"/>
    <m/>
    <m/>
    <m/>
    <s v="Black"/>
    <m/>
    <m/>
    <m/>
    <s v="Yes"/>
    <m/>
    <m/>
    <m/>
    <m/>
    <m/>
    <s v="Single"/>
    <m/>
    <m/>
    <m/>
    <s v="Matric"/>
    <m/>
    <s v="Unemployed"/>
    <m/>
    <s v="Under R1000"/>
    <m/>
    <s v="Never"/>
    <m/>
    <m/>
    <m/>
    <s v="Never"/>
    <m/>
    <m/>
    <m/>
    <s v="No"/>
    <m/>
    <s v="Yes, more than a year ago"/>
    <m/>
    <s v="No"/>
    <m/>
    <s v="No"/>
    <m/>
    <s v="Unchecked"/>
    <s v="Checked"/>
    <s v="Checked"/>
    <s v="Checked"/>
    <s v="Unchecked"/>
    <s v="Unchecked"/>
    <s v="Unchecked"/>
    <s v="Un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m/>
    <m/>
    <s v="Unchecked"/>
    <s v="Checked"/>
    <s v="Checked"/>
    <s v="Un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to yard/plot"/>
    <m/>
    <m/>
    <m/>
    <m/>
    <m/>
    <n v="1"/>
    <m/>
    <s v="Flush to piped sewer system"/>
    <m/>
    <s v="Electricity from mains"/>
    <m/>
    <m/>
    <m/>
    <s v="In the house"/>
    <m/>
    <m/>
    <m/>
    <s v="No"/>
    <m/>
    <s v="No"/>
    <m/>
    <s v="No"/>
    <s v="No"/>
    <s v="No"/>
    <s v="No"/>
    <s v="No"/>
    <s v="No"/>
    <s v="No"/>
    <s v="No"/>
    <s v="No"/>
    <m/>
    <m/>
    <m/>
    <m/>
    <m/>
    <m/>
    <m/>
    <m/>
    <m/>
    <s v="No"/>
    <s v="Yes"/>
    <s v="No"/>
    <s v="No"/>
    <s v="No"/>
    <s v="No"/>
    <s v="No"/>
    <m/>
    <m/>
    <m/>
    <m/>
    <m/>
    <m/>
    <m/>
    <s v="Carpet"/>
    <m/>
    <m/>
    <m/>
    <s v="Asbestos"/>
    <m/>
    <m/>
    <m/>
    <s v="Respondent/Participant"/>
    <m/>
    <s v="Respondent/Participant"/>
    <m/>
    <s v="Respondent/Participant"/>
    <m/>
    <s v="Yes"/>
    <m/>
    <s v="Proceed"/>
    <m/>
    <s v="Yes"/>
    <m/>
    <s v="Not at all"/>
    <s v="Not at all"/>
    <s v="Somewhat"/>
    <m/>
    <m/>
    <m/>
    <s v="Checked"/>
    <s v="Checked"/>
    <s v="Checked"/>
    <s v="Unchecked"/>
    <s v="Unchecked"/>
    <s v="Unchecked"/>
    <s v="Unchecked"/>
    <s v="Unchecked"/>
    <s v="Unchecked"/>
    <s v="Unchecked"/>
    <s v="Unchecked"/>
    <s v="Unchecked"/>
    <s v="Other"/>
    <m/>
    <s v="Research Assistant please click here"/>
    <m/>
    <s v="Unverified"/>
  </r>
  <r>
    <n v="218"/>
    <m/>
    <m/>
    <x v="8"/>
    <d v="1899-12-30T10:31:00"/>
    <s v="zola"/>
    <s v="English"/>
    <s v="No"/>
    <m/>
    <m/>
    <m/>
    <s v="Black"/>
    <m/>
    <m/>
    <m/>
    <s v="Yes"/>
    <m/>
    <m/>
    <m/>
    <m/>
    <m/>
    <s v="Single"/>
    <m/>
    <m/>
    <m/>
    <s v="Matric"/>
    <m/>
    <s v="Unemployed"/>
    <m/>
    <s v="Under R1000"/>
    <m/>
    <s v="Never"/>
    <m/>
    <m/>
    <m/>
    <s v="Yes, more than 2 years ago"/>
    <m/>
    <s v="ec Philani NU 1 Clinic"/>
    <m/>
    <s v="No"/>
    <m/>
    <s v="Yes, more than a year ago"/>
    <m/>
    <s v="No"/>
    <m/>
    <s v="Yes"/>
    <m/>
    <s v="Unchecked"/>
    <s v="Unchecked"/>
    <s v="Unchecked"/>
    <s v="Unchecked"/>
    <s v="Checked"/>
    <s v="Checked"/>
    <s v="Unchecked"/>
    <s v="Unchecked"/>
    <s v="Unchecked"/>
    <s v="Unchecked"/>
    <s v="Unchecked"/>
    <s v="Unchecked"/>
    <s v="Unchecked"/>
    <s v="Unchecked"/>
    <s v="Unchecked"/>
    <s v="Unchecked"/>
    <s v="Unchecked"/>
    <s v="Unchecked"/>
    <m/>
    <m/>
    <s v="Unchecked"/>
    <s v="Un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0"/>
    <m/>
    <m/>
    <m/>
    <m/>
    <m/>
    <m/>
    <m/>
    <m/>
    <m/>
    <m/>
    <m/>
    <m/>
    <m/>
    <m/>
    <m/>
    <m/>
    <m/>
    <m/>
    <m/>
    <m/>
    <m/>
    <m/>
    <m/>
    <m/>
    <m/>
    <m/>
    <m/>
    <m/>
    <m/>
    <m/>
    <s v="There are NO children between the age of 6 and 13 living in this HH"/>
    <s v="Completed secondary"/>
    <m/>
    <m/>
    <m/>
    <s v="No education/did not attend primary school"/>
    <m/>
    <m/>
    <m/>
    <m/>
    <m/>
    <m/>
    <m/>
    <m/>
    <m/>
    <s v="No"/>
    <m/>
    <m/>
    <m/>
    <s v="Public/communal tap"/>
    <m/>
    <m/>
    <m/>
    <s v="Elsewhere/outside yard"/>
    <m/>
    <n v="2"/>
    <m/>
    <s v="No facility/bush/field"/>
    <m/>
    <s v="Other"/>
    <m/>
    <s v="Illegal connections"/>
    <m/>
    <s v="In the house"/>
    <m/>
    <m/>
    <m/>
    <s v="No"/>
    <m/>
    <s v="No"/>
    <m/>
    <s v="Yes"/>
    <s v="No"/>
    <s v="No"/>
    <s v="No"/>
    <s v="Yes"/>
    <s v="No"/>
    <s v="Yes"/>
    <s v="Yes"/>
    <s v="No"/>
    <m/>
    <m/>
    <m/>
    <m/>
    <m/>
    <m/>
    <m/>
    <m/>
    <m/>
    <s v="No"/>
    <s v="Yes"/>
    <s v="No"/>
    <s v="No"/>
    <s v="No"/>
    <s v="No"/>
    <s v="No"/>
    <m/>
    <m/>
    <m/>
    <m/>
    <m/>
    <m/>
    <m/>
    <s v="Cement"/>
    <m/>
    <m/>
    <m/>
    <s v="Corrugated metal"/>
    <m/>
    <m/>
    <m/>
    <s v="Respondent/Participant"/>
    <m/>
    <s v="Respondent/Participant"/>
    <m/>
    <s v="Respondent/Participant"/>
    <m/>
    <s v="Yes"/>
    <m/>
    <s v="Proceed"/>
    <m/>
    <s v="Yes"/>
    <m/>
    <s v="A lot"/>
    <s v="Somewhat"/>
    <s v="A lot"/>
    <m/>
    <m/>
    <m/>
    <s v="Unchecked"/>
    <s v="Checked"/>
    <s v="Unchecked"/>
    <s v="Unchecked"/>
    <s v="Unchecked"/>
    <s v="Unchecked"/>
    <s v="Unchecked"/>
    <s v="Unchecked"/>
    <s v="Unchecked"/>
    <s v="Unchecked"/>
    <s v="Unchecked"/>
    <s v="Unchecked"/>
    <s v="France"/>
    <m/>
    <s v="Research Assistant please click here"/>
    <m/>
    <s v="Unverified"/>
  </r>
  <r>
    <n v="21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20"/>
    <m/>
    <m/>
    <x v="9"/>
    <d v="1899-12-30T13:00:00"/>
    <s v="likhona"/>
    <s v="English"/>
    <s v="No"/>
    <m/>
    <m/>
    <m/>
    <s v="Black"/>
    <m/>
    <m/>
    <m/>
    <s v="Yes"/>
    <m/>
    <m/>
    <m/>
    <m/>
    <m/>
    <s v="Single"/>
    <m/>
    <m/>
    <m/>
    <s v="Less than Matric"/>
    <m/>
    <s v="Unemployed"/>
    <m/>
    <s v="Under R1000"/>
    <m/>
    <s v="Never"/>
    <m/>
    <m/>
    <m/>
    <s v="Never"/>
    <m/>
    <m/>
    <m/>
    <s v="Yes"/>
    <m/>
    <s v="Yes, in the last year, but more than 6 months ago"/>
    <m/>
    <s v="Yes"/>
    <m/>
    <s v="Yes"/>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0"/>
    <m/>
    <m/>
    <m/>
    <m/>
    <m/>
    <m/>
    <m/>
    <m/>
    <m/>
    <m/>
    <m/>
    <m/>
    <m/>
    <m/>
    <m/>
    <m/>
    <m/>
    <m/>
    <m/>
    <m/>
    <m/>
    <m/>
    <m/>
    <m/>
    <m/>
    <m/>
    <m/>
    <m/>
    <m/>
    <m/>
    <s v="There are NO children between the age of 6 and 13 living in this HH"/>
    <s v="Some secondary"/>
    <m/>
    <m/>
    <m/>
    <s v="No education/did not attend primary school"/>
    <m/>
    <m/>
    <m/>
    <m/>
    <m/>
    <m/>
    <m/>
    <m/>
    <m/>
    <s v="No"/>
    <m/>
    <m/>
    <m/>
    <s v="Public/communal tap"/>
    <m/>
    <m/>
    <m/>
    <s v="Elsewhere/outside yard"/>
    <m/>
    <n v="1"/>
    <m/>
    <s v="Flush to piped sewer system"/>
    <m/>
    <s v="Paraffin"/>
    <m/>
    <m/>
    <m/>
    <s v="In the house"/>
    <m/>
    <m/>
    <m/>
    <s v="No"/>
    <m/>
    <s v="No"/>
    <m/>
    <s v="No"/>
    <s v="No"/>
    <s v="No"/>
    <s v="No"/>
    <s v="No"/>
    <s v="No"/>
    <s v="No"/>
    <s v="Yes"/>
    <s v="No"/>
    <m/>
    <m/>
    <m/>
    <m/>
    <m/>
    <m/>
    <m/>
    <m/>
    <m/>
    <s v="No"/>
    <s v="No"/>
    <s v="No"/>
    <s v="No"/>
    <s v="No"/>
    <s v="No"/>
    <s v="No"/>
    <m/>
    <m/>
    <m/>
    <m/>
    <m/>
    <m/>
    <m/>
    <s v="Cemen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21"/>
    <m/>
    <m/>
    <x v="7"/>
    <d v="1899-12-30T14:57:00"/>
    <s v="zukisani"/>
    <s v="isiXhosa"/>
    <m/>
    <s v="Hayi"/>
    <m/>
    <m/>
    <m/>
    <m/>
    <s v="Mnyama"/>
    <m/>
    <m/>
    <m/>
    <m/>
    <s v="Ewe"/>
    <m/>
    <m/>
    <m/>
    <s v="Utshatile / umanyano lwasekuhlaleni"/>
    <m/>
    <s v="Hayi"/>
    <m/>
    <s v="Ibanga leshumi"/>
    <m/>
    <s v="Awuphangeli"/>
    <m/>
    <s v="R1000 - R2500"/>
    <m/>
    <s v="Zange"/>
    <m/>
    <m/>
    <m/>
    <s v="Hayi"/>
    <m/>
    <m/>
    <m/>
    <s v="Hayi"/>
    <m/>
    <s v="Hayi"/>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Unchecked"/>
    <s v="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35"/>
    <s v="Female/ Ibhinqa"/>
    <n v="21"/>
    <s v="Female/ Ibhinqa"/>
    <n v="19"/>
    <m/>
    <m/>
    <m/>
    <m/>
    <m/>
    <m/>
    <m/>
    <m/>
    <m/>
    <m/>
    <m/>
    <m/>
    <m/>
    <m/>
    <m/>
    <m/>
    <m/>
    <m/>
    <m/>
    <m/>
    <m/>
    <m/>
    <m/>
    <m/>
    <s v="There are NO children between the age of 6 and 13 living in this HH"/>
    <m/>
    <s v="Amabanga aphezulu"/>
    <m/>
    <m/>
    <m/>
    <s v="Amabanga aphezulu"/>
    <m/>
    <m/>
    <m/>
    <m/>
    <m/>
    <m/>
    <m/>
    <m/>
    <m/>
    <s v="Hayi"/>
    <m/>
    <m/>
    <m/>
    <s v="Ifakwe ngombhobho kwindawo yokuhlala/indlu"/>
    <m/>
    <m/>
    <m/>
    <m/>
    <m/>
    <n v="60"/>
    <m/>
    <s v="Gungxulela kumbhobho wogutyulo"/>
    <m/>
    <s v="Umbane ovela kwii-mains"/>
    <m/>
    <m/>
    <m/>
    <s v="Endlini"/>
    <m/>
    <m/>
    <m/>
    <s v="Hayi"/>
    <m/>
    <s v="Ewe"/>
    <m/>
    <m/>
    <m/>
    <m/>
    <m/>
    <m/>
    <m/>
    <m/>
    <m/>
    <s v="Ewe"/>
    <s v="Ewe"/>
    <s v="Hayi"/>
    <s v="Ewe"/>
    <s v="Ewe"/>
    <s v="Hayi"/>
    <s v="Ewe"/>
    <s v="Ewe"/>
    <s v="Hayi"/>
    <m/>
    <m/>
    <m/>
    <m/>
    <m/>
    <m/>
    <m/>
    <s v="Hayi"/>
    <s v="Ewe"/>
    <s v="Hayi"/>
    <s v="Hayi"/>
    <s v="Hayi"/>
    <s v="Hayi"/>
    <s v="Hayi"/>
    <m/>
    <s v="Isamente"/>
    <m/>
    <m/>
    <m/>
    <s v="intsimbi / iZinc"/>
    <m/>
    <m/>
    <m/>
    <s v="uMphenduli / uMthathi-nxaxheba"/>
    <m/>
    <s v="uMphenduli / uMthathi-nxaxheba"/>
    <m/>
    <s v="uMphenduli / uMthathi-nxaxheba"/>
    <m/>
    <s v="Ewe"/>
    <m/>
    <s v="Qhubeka"/>
    <m/>
    <s v="Ewe"/>
    <m/>
    <m/>
    <m/>
    <s v="Akunjalo kwaphela"/>
    <s v="Ngandlel' ithile"/>
    <s v="Kakhulu"/>
    <s v="Unchecked"/>
    <s v="Unchecked"/>
    <s v="Unchecked"/>
    <s v="Unchecked"/>
    <s v="Unchecked"/>
    <s v="Unchecked"/>
    <s v="Checked"/>
    <s v="Checked"/>
    <s v="Checked"/>
    <s v="Checked"/>
    <s v="Checked"/>
    <s v="Unchecked"/>
    <m/>
    <s v="Botswana"/>
    <m/>
    <s v="Mncedisi wophando nceda ucofe apha"/>
    <s v="Unverified"/>
  </r>
  <r>
    <n v="222"/>
    <m/>
    <m/>
    <x v="7"/>
    <d v="1899-12-30T14:56:00"/>
    <s v="nozithembiso"/>
    <s v="English"/>
    <s v="No"/>
    <m/>
    <m/>
    <m/>
    <s v="Black"/>
    <m/>
    <m/>
    <m/>
    <s v="Yes"/>
    <m/>
    <m/>
    <m/>
    <m/>
    <m/>
    <s v="Steady partner"/>
    <m/>
    <s v="Yes"/>
    <m/>
    <s v="Less than Matric"/>
    <m/>
    <s v="Unemployed"/>
    <m/>
    <s v="Under R1000"/>
    <m/>
    <s v="Never"/>
    <m/>
    <m/>
    <m/>
    <s v="Never"/>
    <m/>
    <m/>
    <m/>
    <s v="Yes"/>
    <m/>
    <s v="Yes, more than a year ago"/>
    <m/>
    <s v="No"/>
    <m/>
    <s v="I don't know"/>
    <m/>
    <s v="Unchecked"/>
    <s v="Unchecked"/>
    <s v="Unchecked"/>
    <s v="Unchecked"/>
    <s v="Checked"/>
    <s v="Unchecked"/>
    <s v="Unchecked"/>
    <s v="Unchecked"/>
    <s v="Checked"/>
    <s v="Unchecked"/>
    <s v="Unchecked"/>
    <s v="Unchecked"/>
    <s v="Unchecked"/>
    <s v="Unchecked"/>
    <s v="Unchecked"/>
    <s v="Unchecked"/>
    <s v="Unchecked"/>
    <s v="Unchecked"/>
    <s v="Environment "/>
    <m/>
    <s v="Unchecked"/>
    <s v="Checked"/>
    <s v="Unchecked"/>
    <s v="Unchecked"/>
    <s v="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36"/>
    <m/>
    <m/>
    <m/>
    <m/>
    <m/>
    <m/>
    <m/>
    <m/>
    <m/>
    <m/>
    <m/>
    <m/>
    <m/>
    <m/>
    <m/>
    <m/>
    <m/>
    <m/>
    <m/>
    <m/>
    <m/>
    <m/>
    <m/>
    <m/>
    <m/>
    <m/>
    <m/>
    <m/>
    <s v="There are NO children between the age of 6 and 13 living in this HH"/>
    <s v="Some secondary"/>
    <m/>
    <m/>
    <m/>
    <s v="Some secondary"/>
    <m/>
    <m/>
    <m/>
    <m/>
    <m/>
    <m/>
    <m/>
    <m/>
    <m/>
    <s v="No"/>
    <m/>
    <m/>
    <m/>
    <s v="Public/communal tap"/>
    <m/>
    <m/>
    <m/>
    <s v="Elsewhere/outside yard"/>
    <m/>
    <n v="15"/>
    <m/>
    <s v="Flush to pit latrine"/>
    <m/>
    <s v="Electricity from other source"/>
    <m/>
    <m/>
    <m/>
    <s v="In the house"/>
    <m/>
    <m/>
    <m/>
    <s v="No"/>
    <m/>
    <s v="No"/>
    <m/>
    <s v="No"/>
    <s v="Yes"/>
    <s v="No"/>
    <s v="No"/>
    <s v="No"/>
    <s v="No"/>
    <s v="No"/>
    <s v="No"/>
    <s v="No"/>
    <m/>
    <m/>
    <m/>
    <m/>
    <m/>
    <m/>
    <m/>
    <m/>
    <m/>
    <s v="No"/>
    <s v="Yes"/>
    <s v="No"/>
    <s v="No"/>
    <s v="No"/>
    <s v="No"/>
    <s v="No"/>
    <m/>
    <m/>
    <m/>
    <m/>
    <m/>
    <m/>
    <m/>
    <s v="Carpet"/>
    <m/>
    <m/>
    <m/>
    <s v="Other"/>
    <m/>
    <s v="Zinc"/>
    <m/>
    <s v="Respondent/Participant"/>
    <m/>
    <s v="Respondent/Participant"/>
    <m/>
    <s v="Respondent/Participant"/>
    <m/>
    <s v="Yes"/>
    <m/>
    <s v="Proceed"/>
    <m/>
    <s v="Yes"/>
    <m/>
    <s v="A lot"/>
    <s v="Not at all"/>
    <s v="A lot"/>
    <m/>
    <m/>
    <m/>
    <s v="Checked"/>
    <s v="Checked"/>
    <s v="Unchecked"/>
    <s v="Unchecked"/>
    <s v="Unchecked"/>
    <s v="Unchecked"/>
    <s v="Unchecked"/>
    <s v="Unchecked"/>
    <s v="Unchecked"/>
    <s v="Unchecked"/>
    <s v="Unchecked"/>
    <s v="Unchecked"/>
    <s v="Jamaica"/>
    <m/>
    <s v="Research Assistant please click here"/>
    <m/>
    <s v="Unverified"/>
  </r>
  <r>
    <n v="223"/>
    <m/>
    <m/>
    <x v="7"/>
    <d v="1899-12-30T14:59:00"/>
    <s v="nomvuyo"/>
    <s v="English"/>
    <s v="No"/>
    <m/>
    <m/>
    <m/>
    <s v="Black"/>
    <m/>
    <m/>
    <m/>
    <s v="Yes"/>
    <m/>
    <m/>
    <m/>
    <m/>
    <m/>
    <s v="Single"/>
    <m/>
    <m/>
    <m/>
    <s v="Less than Matric"/>
    <m/>
    <s v="Unemployed"/>
    <m/>
    <s v="Under R1000"/>
    <m/>
    <s v="Never"/>
    <m/>
    <m/>
    <m/>
    <s v="Yes, more than 2 years ago"/>
    <m/>
    <s v="ec Philani NU 1 Clinic"/>
    <m/>
    <s v="No"/>
    <m/>
    <s v="Yes, in the last year, but more than 6 months ago"/>
    <m/>
    <s v="Yes"/>
    <m/>
    <s v="I don't know"/>
    <m/>
    <s v="Unchecked"/>
    <s v="Checked"/>
    <s v="Unchecked"/>
    <s v="Checked"/>
    <s v="Checked"/>
    <s v="Un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Male/ Indoda"/>
    <n v="8"/>
    <s v="Female/ Ibhinqa"/>
    <n v="4"/>
    <m/>
    <m/>
    <m/>
    <m/>
    <m/>
    <m/>
    <m/>
    <m/>
    <m/>
    <m/>
    <m/>
    <m/>
    <m/>
    <m/>
    <m/>
    <m/>
    <m/>
    <m/>
    <m/>
    <m/>
    <m/>
    <m/>
    <m/>
    <m/>
    <m/>
    <m/>
    <s v="There are children between the age of 6 and 13 living in this HH"/>
    <s v="Completed primary"/>
    <m/>
    <m/>
    <m/>
    <s v="Completed primary"/>
    <m/>
    <m/>
    <m/>
    <s v="Yes"/>
    <m/>
    <m/>
    <m/>
    <m/>
    <m/>
    <s v="No"/>
    <m/>
    <m/>
    <m/>
    <s v="Piped into dwelling/house"/>
    <m/>
    <m/>
    <m/>
    <m/>
    <m/>
    <n v="1"/>
    <m/>
    <s v="Flush to piped sewer system"/>
    <m/>
    <s v="Electricity from mains"/>
    <m/>
    <m/>
    <m/>
    <s v="In the house"/>
    <m/>
    <m/>
    <m/>
    <s v="No"/>
    <m/>
    <s v="Yes"/>
    <m/>
    <s v="No"/>
    <s v="Yes"/>
    <s v="No"/>
    <s v="No"/>
    <s v="Yes"/>
    <s v="No"/>
    <s v="Yes"/>
    <s v="Yes"/>
    <s v="No"/>
    <m/>
    <m/>
    <m/>
    <m/>
    <m/>
    <m/>
    <m/>
    <m/>
    <m/>
    <s v="No"/>
    <s v="Yes"/>
    <s v="No"/>
    <s v="No"/>
    <s v="No"/>
    <s v="No"/>
    <s v="No"/>
    <m/>
    <m/>
    <m/>
    <m/>
    <m/>
    <m/>
    <m/>
    <s v="Carpet"/>
    <m/>
    <m/>
    <m/>
    <s v="Asbestos"/>
    <m/>
    <m/>
    <m/>
    <s v="Respondent/Participant"/>
    <m/>
    <s v="Respondent/Participant"/>
    <m/>
    <s v="Respondent/Participant"/>
    <m/>
    <s v="Yes"/>
    <m/>
    <s v="Proceed"/>
    <m/>
    <s v="Yes"/>
    <m/>
    <s v="Not at all"/>
    <s v="Somewhat"/>
    <s v="Somewhat"/>
    <m/>
    <m/>
    <m/>
    <s v="Checked"/>
    <s v="Checked"/>
    <s v="Unchecked"/>
    <s v="Checked"/>
    <s v="Unchecked"/>
    <s v="Unchecked"/>
    <s v="Unchecked"/>
    <s v="Unchecked"/>
    <s v="Unchecked"/>
    <s v="Unchecked"/>
    <s v="Unchecked"/>
    <s v="Unchecked"/>
    <s v="Other"/>
    <m/>
    <s v="Research Assistant please click here"/>
    <m/>
    <s v="Unverified"/>
  </r>
  <r>
    <n v="224"/>
    <m/>
    <m/>
    <x v="9"/>
    <d v="1899-12-30T10:03:00"/>
    <s v="zimkhitha"/>
    <s v="English"/>
    <s v="No"/>
    <m/>
    <m/>
    <m/>
    <s v="Black"/>
    <m/>
    <m/>
    <m/>
    <s v="Yes"/>
    <m/>
    <m/>
    <m/>
    <m/>
    <m/>
    <s v="Single"/>
    <m/>
    <m/>
    <m/>
    <s v="Matric"/>
    <m/>
    <s v="Employed part-time"/>
    <m/>
    <s v="R2501 - R5000"/>
    <m/>
    <s v="Never"/>
    <m/>
    <m/>
    <m/>
    <s v="Never"/>
    <m/>
    <m/>
    <m/>
    <s v="No"/>
    <m/>
    <s v="Yes, in the last year, but more than 6 months ago"/>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8"/>
    <m/>
    <m/>
    <m/>
    <m/>
    <m/>
    <m/>
    <m/>
    <m/>
    <m/>
    <m/>
    <m/>
    <m/>
    <m/>
    <m/>
    <m/>
    <m/>
    <m/>
    <m/>
    <m/>
    <m/>
    <m/>
    <m/>
    <m/>
    <m/>
    <m/>
    <m/>
    <m/>
    <m/>
    <s v="There are children between the age of 6 and 13 living in this HH"/>
    <s v="Completed secondary"/>
    <m/>
    <m/>
    <m/>
    <s v="Completed secondary"/>
    <m/>
    <m/>
    <m/>
    <s v="Yes"/>
    <m/>
    <m/>
    <m/>
    <m/>
    <m/>
    <s v="No"/>
    <m/>
    <m/>
    <m/>
    <s v="Piped into dwelling/house"/>
    <m/>
    <m/>
    <m/>
    <m/>
    <m/>
    <n v="1"/>
    <m/>
    <s v="Flush to piped sewer system"/>
    <m/>
    <s v="Electricity from mains"/>
    <m/>
    <m/>
    <m/>
    <s v="In the house"/>
    <m/>
    <m/>
    <m/>
    <s v="Yes"/>
    <m/>
    <s v="Yes"/>
    <m/>
    <s v="Yes"/>
    <s v="Yes"/>
    <s v="Yes"/>
    <s v="No"/>
    <s v="Yes"/>
    <s v="No"/>
    <s v="Yes"/>
    <s v="Yes"/>
    <s v="No"/>
    <m/>
    <m/>
    <m/>
    <m/>
    <m/>
    <m/>
    <m/>
    <m/>
    <m/>
    <s v="Yes"/>
    <s v="Yes"/>
    <s v="No"/>
    <s v="No"/>
    <s v="No"/>
    <s v="No"/>
    <s v="No"/>
    <m/>
    <m/>
    <m/>
    <m/>
    <m/>
    <m/>
    <m/>
    <s v="Carpet"/>
    <m/>
    <m/>
    <m/>
    <s v="Tiles"/>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France"/>
    <m/>
    <s v="Research Assistant please click here"/>
    <m/>
    <s v="Unverified"/>
  </r>
  <r>
    <n v="225"/>
    <m/>
    <m/>
    <x v="7"/>
    <d v="1899-12-30T15:06:00"/>
    <s v="sinazo"/>
    <s v="English"/>
    <s v="No"/>
    <m/>
    <m/>
    <m/>
    <s v="Black"/>
    <m/>
    <m/>
    <m/>
    <s v="Yes"/>
    <m/>
    <m/>
    <m/>
    <m/>
    <m/>
    <s v="Single"/>
    <m/>
    <m/>
    <m/>
    <s v="Matric"/>
    <m/>
    <s v="Employed full-time"/>
    <m/>
    <s v="R1000 - R2500"/>
    <m/>
    <s v="Never"/>
    <m/>
    <m/>
    <m/>
    <s v="Never"/>
    <m/>
    <m/>
    <m/>
    <s v="No"/>
    <m/>
    <s v="Yes, in the last year, but more than 6 months ago"/>
    <m/>
    <s v="No"/>
    <m/>
    <s v="No"/>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Un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Yes"/>
    <m/>
    <s v="Yes"/>
    <m/>
    <s v="Yes"/>
    <s v="Yes"/>
    <s v="No"/>
    <s v="No"/>
    <s v="Yes"/>
    <s v="No"/>
    <s v="Yes"/>
    <s v="Yes"/>
    <s v="No"/>
    <m/>
    <m/>
    <m/>
    <m/>
    <m/>
    <m/>
    <m/>
    <m/>
    <m/>
    <s v="Yes"/>
    <s v="Yes"/>
    <s v="No"/>
    <s v="No"/>
    <s v="No"/>
    <s v="No"/>
    <s v="No"/>
    <m/>
    <m/>
    <m/>
    <m/>
    <m/>
    <m/>
    <m/>
    <s v="Carpet"/>
    <m/>
    <m/>
    <m/>
    <s v="Tiles"/>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United States of America"/>
    <m/>
    <s v="Research Assistant please click here"/>
    <m/>
    <s v="Unverified"/>
  </r>
  <r>
    <n v="226"/>
    <m/>
    <m/>
    <x v="9"/>
    <d v="1899-12-30T12:22:00"/>
    <s v="vuyolwethu"/>
    <s v="isiXhosa"/>
    <m/>
    <s v="Hayi"/>
    <m/>
    <m/>
    <m/>
    <m/>
    <s v="Mnyama"/>
    <m/>
    <m/>
    <m/>
    <m/>
    <s v="Ewe"/>
    <m/>
    <m/>
    <m/>
    <s v="Uqhawulo mtshato"/>
    <m/>
    <m/>
    <m/>
    <s v="Ibanga leshumi"/>
    <m/>
    <s v="Awuphangeli"/>
    <m/>
    <s v="R1000 - R2500"/>
    <m/>
    <s v="Zange"/>
    <m/>
    <m/>
    <m/>
    <s v="Ewe, ngaphantsi kweminyaka emi-2 eyadlulayo"/>
    <s v="Other"/>
    <s v="Notyatyambo Clinic"/>
    <m/>
    <s v="Andiyazi"/>
    <m/>
    <s v="Ewe, ngaphantsi kweenyanga ezi-6 ezidlulileyo"/>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Checked"/>
    <s v="Checked"/>
    <s v="Unchecked"/>
    <s v="Checked"/>
    <s v="Un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27"/>
    <s v="Male/ Indoda"/>
    <n v="32"/>
    <m/>
    <m/>
    <m/>
    <m/>
    <m/>
    <m/>
    <m/>
    <m/>
    <m/>
    <m/>
    <m/>
    <m/>
    <m/>
    <m/>
    <m/>
    <m/>
    <m/>
    <m/>
    <m/>
    <m/>
    <m/>
    <m/>
    <m/>
    <m/>
    <m/>
    <m/>
    <s v="There are NO children between the age of 6 and 13 living in this HH"/>
    <m/>
    <s v="Ndigqibe amabanga aphantsi"/>
    <m/>
    <m/>
    <m/>
    <s v="Amabanga aphezulu"/>
    <m/>
    <m/>
    <m/>
    <m/>
    <m/>
    <m/>
    <m/>
    <m/>
    <m/>
    <s v="Hayi"/>
    <m/>
    <m/>
    <m/>
    <s v="Impompo kawonke-wonke/yoluntu"/>
    <m/>
    <m/>
    <m/>
    <s v="Kwenye indawo/ngaphandle kweyadi"/>
    <m/>
    <n v="15"/>
    <m/>
    <s v="Gungxulela kwitanki logutyula"/>
    <m/>
    <s v="Umbane ovela kwii-mains"/>
    <m/>
    <m/>
    <m/>
    <s v="Endlini"/>
    <m/>
    <m/>
    <m/>
    <s v="Hayi"/>
    <m/>
    <s v="Ewe"/>
    <m/>
    <m/>
    <m/>
    <m/>
    <m/>
    <m/>
    <m/>
    <m/>
    <m/>
    <s v="Ewe"/>
    <s v="Ewe"/>
    <s v="Hayi"/>
    <s v="Hayi"/>
    <s v="Hayi"/>
    <s v="Hayi"/>
    <s v="Hayi"/>
    <s v="Ewe"/>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27"/>
    <m/>
    <m/>
    <x v="9"/>
    <d v="1899-12-30T09:41:00"/>
    <s v="zimbini"/>
    <s v="English"/>
    <s v="No"/>
    <m/>
    <m/>
    <m/>
    <s v="Black"/>
    <m/>
    <m/>
    <m/>
    <s v="Yes"/>
    <m/>
    <m/>
    <m/>
    <m/>
    <m/>
    <s v="Single"/>
    <m/>
    <m/>
    <m/>
    <s v="Less than Matric"/>
    <m/>
    <s v="Unemployed"/>
    <m/>
    <s v="R1000 - R2500"/>
    <m/>
    <s v="Never"/>
    <m/>
    <m/>
    <m/>
    <s v="Yes, less than 2 years ago"/>
    <m/>
    <s v="ec Philani NU 1 Clinic"/>
    <m/>
    <s v="No"/>
    <m/>
    <s v="Yes, less than 6 months ago"/>
    <m/>
    <s v="No"/>
    <m/>
    <s v="I don't know"/>
    <m/>
    <s v="Unchecked"/>
    <s v="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No education/did not attend primary school"/>
    <m/>
    <m/>
    <m/>
    <s v="No education/did not attend primary school"/>
    <m/>
    <m/>
    <m/>
    <m/>
    <m/>
    <m/>
    <m/>
    <m/>
    <m/>
    <s v="No"/>
    <m/>
    <m/>
    <m/>
    <s v="Piped to yard/plot"/>
    <m/>
    <m/>
    <m/>
    <m/>
    <m/>
    <n v="2"/>
    <m/>
    <s v="Flush to piped sewer system"/>
    <m/>
    <s v="Electricity from mains"/>
    <m/>
    <m/>
    <m/>
    <s v="In the house"/>
    <m/>
    <m/>
    <m/>
    <s v="No"/>
    <m/>
    <s v="Yes"/>
    <m/>
    <s v="Yes"/>
    <s v="Yes"/>
    <s v="No"/>
    <s v="No"/>
    <s v="No"/>
    <s v="No"/>
    <s v="No"/>
    <s v="Yes"/>
    <s v="No"/>
    <m/>
    <m/>
    <m/>
    <m/>
    <m/>
    <m/>
    <m/>
    <m/>
    <m/>
    <s v="No"/>
    <s v="Yes"/>
    <s v="No"/>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28"/>
    <m/>
    <m/>
    <x v="8"/>
    <d v="1899-12-30T12:04:00"/>
    <s v="lona"/>
    <s v="isiXhosa"/>
    <m/>
    <s v="Hayi"/>
    <m/>
    <m/>
    <m/>
    <m/>
    <s v="Mnyama"/>
    <m/>
    <m/>
    <m/>
    <m/>
    <s v="Ewe"/>
    <m/>
    <m/>
    <m/>
    <s v="Utshatile / umanyano lwasekuhlaleni"/>
    <m/>
    <s v="Ewe"/>
    <m/>
    <s v="Imfundo enomsila"/>
    <m/>
    <s v="Awuphangeli"/>
    <m/>
    <s v="R5001 - R7500"/>
    <m/>
    <s v="Zange"/>
    <m/>
    <m/>
    <m/>
    <s v="Ewe, ngaphezu kweminyaka emi-2 eyadlulayo"/>
    <s v="Other"/>
    <s v="Nu11 clinic"/>
    <m/>
    <s v="Hayi"/>
    <m/>
    <s v="Ewe, ngaphantsi kweenyanga ezi-6 ezidlulileyo"/>
    <m/>
    <s v="Hayi"/>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Unchecked"/>
    <s v="Checked"/>
    <s v="Unchecked"/>
    <s v="Unchecked"/>
    <s v="Unchecked"/>
    <s v="Unchecked"/>
    <s v="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2"/>
    <s v="Male/ Indoda"/>
    <n v="33"/>
    <s v="Female/ Ibhinqa"/>
    <n v="11"/>
    <m/>
    <m/>
    <m/>
    <m/>
    <m/>
    <m/>
    <m/>
    <m/>
    <m/>
    <m/>
    <m/>
    <m/>
    <m/>
    <m/>
    <m/>
    <m/>
    <m/>
    <m/>
    <m/>
    <m/>
    <m/>
    <m/>
    <m/>
    <m/>
    <m/>
    <m/>
    <s v="There are children between the age of 6 and 13 living in this HH"/>
    <m/>
    <s v="Imfundo enomsila"/>
    <m/>
    <m/>
    <m/>
    <s v="Imfundo enomsila"/>
    <m/>
    <m/>
    <m/>
    <s v="Ewe"/>
    <m/>
    <m/>
    <m/>
    <m/>
    <m/>
    <s v="Hayi"/>
    <m/>
    <m/>
    <m/>
    <s v="Ifakwe ngombhobho kwindawo yokuhlala/indlu"/>
    <m/>
    <m/>
    <m/>
    <m/>
    <m/>
    <n v="1"/>
    <m/>
    <s v="Gungxulela kumbhobho wogutyulo"/>
    <m/>
    <s v="Umbane ovela kwii-mains"/>
    <m/>
    <m/>
    <m/>
    <s v="Endlini"/>
    <m/>
    <m/>
    <m/>
    <s v="Ewe"/>
    <m/>
    <s v="Ewe"/>
    <m/>
    <m/>
    <m/>
    <m/>
    <m/>
    <m/>
    <m/>
    <m/>
    <m/>
    <s v="Hayi"/>
    <s v="Ewe"/>
    <s v="Hayi"/>
    <s v="Ewe"/>
    <s v="Ewe"/>
    <s v="Hayi"/>
    <s v="Ewe"/>
    <s v="Ewe"/>
    <s v="Ewe"/>
    <m/>
    <m/>
    <m/>
    <m/>
    <m/>
    <m/>
    <m/>
    <s v="Ewe"/>
    <s v="Ewe"/>
    <s v="Hayi"/>
    <s v="Hayi"/>
    <s v="Hayi"/>
    <s v="Ewe"/>
    <s v="Hayi"/>
    <m/>
    <s v="Isamente"/>
    <m/>
    <m/>
    <m/>
    <s v="Asbestos"/>
    <m/>
    <m/>
    <m/>
    <s v="Umphenduli / uMthathi-nxaxheba kunye noMlingane / iqabane ngokudibeneyo"/>
    <m/>
    <s v="Umphenduli / uMthathi-nxaxheba kunye noMlingane / iqabane ngokudibeneyo"/>
    <m/>
    <s v="Umphenduli / uMthathi-nxaxheba kunye noMlingane / iqabane ngokudibeneyo"/>
    <m/>
    <s v="Ewe"/>
    <m/>
    <s v="Qhubeka"/>
    <m/>
    <s v="Ewe"/>
    <m/>
    <m/>
    <m/>
    <s v="Akunjalo kwaphela"/>
    <s v="Ngandlel' ithile"/>
    <s v="Kakhulu"/>
    <s v="Unchecked"/>
    <s v="Unchecked"/>
    <s v="Unchecked"/>
    <s v="Unchecked"/>
    <s v="Unchecked"/>
    <s v="Unchecked"/>
    <s v="Checked"/>
    <s v="Checked"/>
    <s v="Checked"/>
    <s v="Checked"/>
    <s v="Checked"/>
    <s v="Checked"/>
    <m/>
    <s v="Other"/>
    <m/>
    <s v="Mncedisi wophando nceda ucofe apha"/>
    <s v="Unverified"/>
  </r>
  <r>
    <n v="229"/>
    <m/>
    <m/>
    <x v="9"/>
    <d v="1899-12-30T11:22:00"/>
    <s v="nozithembiso"/>
    <s v="isiXhosa"/>
    <m/>
    <s v="Hayi"/>
    <m/>
    <m/>
    <m/>
    <m/>
    <s v="Mnyama"/>
    <m/>
    <m/>
    <m/>
    <m/>
    <s v="Ewe"/>
    <m/>
    <m/>
    <m/>
    <s v="Awutshatanga"/>
    <m/>
    <m/>
    <m/>
    <s v="Ngaphantsi kwebanga leshumi"/>
    <m/>
    <s v="Awuphangeli"/>
    <m/>
    <s v="Ngaphantsi kwe-R1000"/>
    <m/>
    <s v="Ewe - Ngaphezulu kweminyaka emibini eyadlulayo"/>
    <s v="ec Philani NU 1 Clinic"/>
    <m/>
    <m/>
    <s v="Hayi"/>
    <m/>
    <m/>
    <m/>
    <s v="Hayi"/>
    <m/>
    <s v="Ewe, ngaphantsi kweenyanga ezi-6 ezidlulileyo"/>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Unchecked"/>
    <s v="Unchecked"/>
    <s v="Checked"/>
    <m/>
    <s v="Xa unraveling amayeza wayo ungayidlulisela kwabanye"/>
    <s v="Unchecked"/>
    <s v="Unchecked"/>
    <s v="Unchecked"/>
    <s v="Unchecked"/>
    <s v="Unchecked"/>
    <s v="Unchecked"/>
    <s v="Unchecked"/>
    <s v="Unchecked"/>
    <s v="Unchecked"/>
    <s v="Unchecked"/>
    <s v="Unchecked"/>
    <s v="Unchecked"/>
    <s v="Unchecked"/>
    <s v="Checked"/>
    <s v="Checked"/>
    <s v="Checked"/>
    <s v="Unchecked"/>
    <s v="Checked"/>
    <s v="Unchecked"/>
    <s v="Unchecked"/>
    <s v="Unchecked"/>
    <s v="Unchecked"/>
    <m/>
    <m/>
    <m/>
    <s v="Ewe"/>
    <m/>
    <s v="Ewe"/>
    <s v="Unchecked"/>
    <s v="Unchecked"/>
    <s v="Unchecked"/>
    <s v="Unchecked"/>
    <s v="Unchecked"/>
    <s v="Unchecked"/>
    <s v="Unchecked"/>
    <s v="Unchecked"/>
    <s v="Unchecked"/>
    <s v="Unchecked"/>
    <s v="Unchecked"/>
    <m/>
    <s v="Checked"/>
    <s v="Checked"/>
    <s v="Unchecked"/>
    <s v="Unchecked"/>
    <s v="Unchecked"/>
    <s v="Unchecked"/>
    <s v="Checked"/>
    <s v="Unchecked"/>
    <s v="Unchecked"/>
    <s v="Unchecked"/>
    <s v="Unchecked"/>
    <m/>
    <m/>
    <s v="Ewe"/>
    <m/>
    <s v="Hayi"/>
    <m/>
    <s v="Hayi"/>
    <n v="2"/>
    <s v="Female/ Ibhinqa"/>
    <n v="9"/>
    <s v="Male/ Indoda"/>
    <n v="0"/>
    <m/>
    <m/>
    <m/>
    <m/>
    <m/>
    <m/>
    <m/>
    <m/>
    <m/>
    <m/>
    <m/>
    <m/>
    <m/>
    <m/>
    <m/>
    <m/>
    <m/>
    <m/>
    <m/>
    <m/>
    <m/>
    <m/>
    <m/>
    <m/>
    <m/>
    <m/>
    <s v="There are children between the age of 6 and 13 living in this HH"/>
    <m/>
    <s v="Amabanga aphezulu"/>
    <m/>
    <m/>
    <m/>
    <s v="Ndigqibe amabanga aphezulu"/>
    <m/>
    <m/>
    <m/>
    <s v="Ewe"/>
    <m/>
    <m/>
    <m/>
    <m/>
    <m/>
    <s v="Hayi"/>
    <m/>
    <m/>
    <m/>
    <s v="Impompo kawonke-wonke/yoluntu"/>
    <m/>
    <m/>
    <m/>
    <s v="Kwenye indawo/ngaphandle kweyadi"/>
    <m/>
    <n v="3"/>
    <m/>
    <s v="indlu yangasese yomngxuma ngaphandle kombhobho wokungenisa umoya"/>
    <m/>
    <s v="Umbane osuka komnye umthombo"/>
    <m/>
    <m/>
    <m/>
    <s v="Endlini"/>
    <m/>
    <m/>
    <m/>
    <s v="Hayi"/>
    <m/>
    <s v="Hayi"/>
    <m/>
    <m/>
    <m/>
    <m/>
    <m/>
    <m/>
    <m/>
    <m/>
    <m/>
    <s v="Hayi"/>
    <s v="Ewe"/>
    <s v="Hayi"/>
    <s v="Hayi"/>
    <s v="Hayi"/>
    <s v="Hayi"/>
    <s v="Hayi"/>
    <s v="Ewe"/>
    <s v="Hayi"/>
    <m/>
    <m/>
    <m/>
    <m/>
    <m/>
    <m/>
    <m/>
    <s v="Hayi"/>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30"/>
    <m/>
    <m/>
    <x v="9"/>
    <d v="1899-12-30T09:47:00"/>
    <s v="nozithembiso"/>
    <s v="English"/>
    <s v="No"/>
    <m/>
    <m/>
    <m/>
    <s v="Black"/>
    <m/>
    <m/>
    <m/>
    <s v="Yes"/>
    <m/>
    <m/>
    <m/>
    <m/>
    <m/>
    <s v="Single"/>
    <m/>
    <m/>
    <m/>
    <s v="Less than Matric"/>
    <m/>
    <s v="Unemployed"/>
    <m/>
    <s v="Under R1000"/>
    <m/>
    <s v="Yes, more than 2 years ago"/>
    <m/>
    <s v="Other"/>
    <s v="Cicilia Makhiwane"/>
    <s v="Yes, more than 2 years ago"/>
    <m/>
    <s v="Other"/>
    <s v="Don't know"/>
    <s v="No"/>
    <m/>
    <s v="Yes, more than a year ago"/>
    <m/>
    <s v="No"/>
    <m/>
    <s v="No"/>
    <m/>
    <s v="Unchecked"/>
    <s v="Unchecked"/>
    <s v="Unchecked"/>
    <s v="Unchecked"/>
    <s v="Unchecked"/>
    <s v="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21"/>
    <s v="Female/ Ibhinqa"/>
    <n v="25"/>
    <s v="Female/ Ibhinqa"/>
    <n v="3"/>
    <s v="Female/ Ibhinqa"/>
    <n v="48"/>
    <m/>
    <m/>
    <m/>
    <m/>
    <m/>
    <m/>
    <m/>
    <m/>
    <m/>
    <m/>
    <m/>
    <m/>
    <m/>
    <m/>
    <m/>
    <m/>
    <m/>
    <m/>
    <m/>
    <m/>
    <m/>
    <m/>
    <s v="There are NO children between the age of 6 and 13 living in this HH"/>
    <s v="Some secondary"/>
    <m/>
    <m/>
    <m/>
    <s v="Some secondary"/>
    <m/>
    <m/>
    <m/>
    <m/>
    <m/>
    <m/>
    <m/>
    <m/>
    <m/>
    <s v="No"/>
    <m/>
    <m/>
    <m/>
    <s v="Piped into dwelling/house"/>
    <m/>
    <m/>
    <m/>
    <m/>
    <m/>
    <n v="2"/>
    <m/>
    <s v="Flush to piped sewer system"/>
    <m/>
    <s v="Electricity from mains"/>
    <m/>
    <m/>
    <m/>
    <s v="In the house"/>
    <m/>
    <m/>
    <m/>
    <s v="No"/>
    <m/>
    <s v="Yes"/>
    <m/>
    <s v="No"/>
    <s v="Yes"/>
    <s v="No"/>
    <s v="No"/>
    <s v="No"/>
    <s v="No"/>
    <s v="No"/>
    <s v="Yes"/>
    <s v="No"/>
    <m/>
    <m/>
    <m/>
    <m/>
    <m/>
    <m/>
    <m/>
    <m/>
    <m/>
    <s v="Yes"/>
    <s v="Yes"/>
    <s v="No"/>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31"/>
    <m/>
    <m/>
    <x v="8"/>
    <d v="1899-12-30T12:54:00"/>
    <s v="lona"/>
    <s v="isiXhosa"/>
    <m/>
    <s v="Hayi"/>
    <m/>
    <m/>
    <m/>
    <m/>
    <s v="Mnyama"/>
    <m/>
    <m/>
    <m/>
    <m/>
    <s v="Ewe"/>
    <m/>
    <m/>
    <m/>
    <s v="Awutshatanga"/>
    <m/>
    <m/>
    <m/>
    <s v="Ngaphantsi kwebanga leshumi"/>
    <m/>
    <s v="Awuphangeli"/>
    <m/>
    <s v="R1000 - R2500"/>
    <m/>
    <s v="Zange"/>
    <m/>
    <m/>
    <m/>
    <s v="Ewe, ngaphezu kweminyaka emi-2 eyadlulayo"/>
    <s v="Other"/>
    <s v="Nqubela"/>
    <m/>
    <s v="Hayi"/>
    <m/>
    <s v="Ewe, kulo nyaka uphelileyo, kodwa ngaphezu kweenyanga ezi-6 ezidlulileyo"/>
    <m/>
    <s v="Ewe"/>
    <m/>
    <s v="Ewe"/>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Checked"/>
    <s v="Unchecked"/>
    <s v="Checked"/>
    <s v="Unchecked"/>
    <s v="Unchecked"/>
    <s v="Unchecked"/>
    <s v="Unchecked"/>
    <s v="Checked"/>
    <s v="Checked"/>
    <s v="Unchecked"/>
    <m/>
    <m/>
    <m/>
    <s v="Ewe"/>
    <m/>
    <s v="Hayi"/>
    <s v="Unchecked"/>
    <s v="Unchecked"/>
    <s v="Unchecked"/>
    <s v="Unchecked"/>
    <s v="Unchecked"/>
    <s v="Unchecked"/>
    <s v="Unchecked"/>
    <s v="Unchecked"/>
    <s v="Unchecked"/>
    <s v="Unchecked"/>
    <s v="Unchecked"/>
    <m/>
    <s v="Unchecked"/>
    <s v="Unchecked"/>
    <s v="Unchecked"/>
    <s v="Unchecked"/>
    <s v="Unchecked"/>
    <s v="Checked"/>
    <s v="Unchecked"/>
    <s v="Unchecked"/>
    <s v="Unchecked"/>
    <s v="Unchecked"/>
    <s v="Unchecked"/>
    <m/>
    <m/>
    <s v="Ewe"/>
    <m/>
    <s v="Hayi"/>
    <m/>
    <s v="Hayi"/>
    <n v="3"/>
    <s v="Female/ Ibhinqa"/>
    <n v="35"/>
    <s v="Female/ Ibhinqa"/>
    <n v="6"/>
    <s v="Male/ Indoda"/>
    <n v="1"/>
    <m/>
    <m/>
    <m/>
    <m/>
    <m/>
    <m/>
    <m/>
    <m/>
    <m/>
    <m/>
    <m/>
    <m/>
    <m/>
    <m/>
    <m/>
    <m/>
    <m/>
    <m/>
    <m/>
    <m/>
    <m/>
    <m/>
    <m/>
    <m/>
    <s v="There are children between the age of 6 and 13 living in this HH"/>
    <m/>
    <s v="Ndigqibe amabanga aphezulu"/>
    <m/>
    <m/>
    <m/>
    <s v="Amabanga aphezulu"/>
    <m/>
    <m/>
    <m/>
    <s v="Ewe"/>
    <m/>
    <m/>
    <m/>
    <m/>
    <m/>
    <s v="Hayi"/>
    <m/>
    <m/>
    <m/>
    <s v="Ifakwe ngombhobho kwindawo yokuhlala/indlu"/>
    <m/>
    <m/>
    <m/>
    <m/>
    <m/>
    <n v="1"/>
    <m/>
    <s v="Gungxulela kumbhobho wogutyulo"/>
    <m/>
    <s v="Umbane ovela kwii-mains"/>
    <m/>
    <m/>
    <m/>
    <s v="Endlini"/>
    <m/>
    <m/>
    <m/>
    <s v="Ewe"/>
    <m/>
    <s v="Ewe"/>
    <m/>
    <m/>
    <m/>
    <m/>
    <m/>
    <m/>
    <m/>
    <m/>
    <m/>
    <s v="Ewe"/>
    <s v="Ewe"/>
    <s v="Hayi"/>
    <s v="Hayi"/>
    <s v="Ewe"/>
    <s v="Hayi"/>
    <s v="Ewe"/>
    <s v="Ewe"/>
    <s v="Hayi"/>
    <m/>
    <m/>
    <m/>
    <m/>
    <m/>
    <m/>
    <m/>
    <s v="Ewe"/>
    <s v="Ewe"/>
    <s v="Hayi"/>
    <s v="Hayi"/>
    <s v="Hayi"/>
    <s v="Hayi"/>
    <s v="Hayi"/>
    <m/>
    <s v="Iithayile zeCeramic"/>
    <m/>
    <m/>
    <m/>
    <s v="Asbestos"/>
    <m/>
    <m/>
    <m/>
    <s v="uMphenduli / uMthathi-nxaxheba"/>
    <m/>
    <s v="uMphenduli / uMthathi-nxaxheba"/>
    <m/>
    <s v="uMphenduli / uMthathi-nxaxheba"/>
    <m/>
    <s v="Ewe"/>
    <m/>
    <s v="Qhubeka"/>
    <m/>
    <s v="Ewe"/>
    <m/>
    <m/>
    <m/>
    <s v="Kakhulu"/>
    <s v="Kakhulu"/>
    <s v="Kakhulu"/>
    <s v="Unchecked"/>
    <s v="Unchecked"/>
    <s v="Unchecked"/>
    <s v="Unchecked"/>
    <s v="Unchecked"/>
    <s v="Unchecked"/>
    <s v="Checked"/>
    <s v="Checked"/>
    <s v="Unchecked"/>
    <s v="Checked"/>
    <s v="Checked"/>
    <s v="Unchecked"/>
    <m/>
    <s v="United States of America"/>
    <m/>
    <s v="Mncedisi wophando nceda ucofe apha"/>
    <s v="Unverified"/>
  </r>
  <r>
    <n v="232"/>
    <m/>
    <m/>
    <x v="9"/>
    <d v="1899-12-30T10:12:00"/>
    <s v="yethu"/>
    <s v="isiXhosa"/>
    <m/>
    <s v="Ewe"/>
    <m/>
    <s v="Ngapha kwenyanga ezintandathu- 6 ezigqithileyo"/>
    <m/>
    <m/>
    <s v="Mnyama"/>
    <m/>
    <m/>
    <m/>
    <m/>
    <s v="Ewe"/>
    <m/>
    <m/>
    <m/>
    <s v="Umhlolo/Umhlolokazi"/>
    <m/>
    <m/>
    <m/>
    <s v="Ngaphantsi kwebanga leshumi"/>
    <m/>
    <s v="Awuphangeli"/>
    <m/>
    <s v="R1000 - R2500"/>
    <m/>
    <s v="Zange"/>
    <m/>
    <m/>
    <m/>
    <s v="Ewe, ngaphezu kweminyaka emi-2 eyadlulayo"/>
    <s v="ec Philani NU 1 Clinic"/>
    <m/>
    <m/>
    <s v="Ewe"/>
    <m/>
    <s v="Ewe, ngaphezu konyaka odlulileyo"/>
    <m/>
    <s v="Hayi"/>
    <m/>
    <s v="Ewe"/>
    <s v="Unchecked"/>
    <s v="Unchecked"/>
    <s v="Unchecked"/>
    <s v="Unchecked"/>
    <s v="Unchecked"/>
    <s v="Unchecked"/>
    <s v="Unchecked"/>
    <s v="Unchecked"/>
    <s v="Unchecked"/>
    <s v="Unchecked"/>
    <s v="Checked"/>
    <s v="Unchecked"/>
    <s v="Unchecked"/>
    <s v="Checked"/>
    <s v="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Checked"/>
    <s v="Checked"/>
    <s v="Checked"/>
    <s v="Unchecked"/>
    <s v="Checked"/>
    <s v="Unchecked"/>
    <s v="Unchecked"/>
    <s v="Checked"/>
    <s v="Unchecked"/>
    <s v="Unchecked"/>
    <m/>
    <m/>
    <m/>
    <s v="Ewe"/>
    <m/>
    <s v="Ewe"/>
    <s v="Unchecked"/>
    <s v="Unchecked"/>
    <s v="Unchecked"/>
    <s v="Unchecked"/>
    <s v="Unchecked"/>
    <s v="Unchecked"/>
    <s v="Unchecked"/>
    <s v="Unchecked"/>
    <s v="Unchecked"/>
    <s v="Unchecked"/>
    <s v="Unchecked"/>
    <m/>
    <s v="Unchecked"/>
    <s v="Checked"/>
    <s v="Unchecked"/>
    <s v="Unchecked"/>
    <s v="Unchecked"/>
    <s v="Unchecked"/>
    <s v="Unchecked"/>
    <s v="Unchecked"/>
    <s v="Unchecked"/>
    <s v="Unchecked"/>
    <s v="Unchecked"/>
    <m/>
    <m/>
    <s v="Ewe"/>
    <m/>
    <s v="Hayi"/>
    <m/>
    <s v="Ewe"/>
    <n v="2"/>
    <s v="Female/ Ibhinqa"/>
    <n v="7"/>
    <s v="Male/ Indoda"/>
    <n v="68"/>
    <m/>
    <m/>
    <m/>
    <m/>
    <m/>
    <m/>
    <m/>
    <m/>
    <m/>
    <m/>
    <m/>
    <m/>
    <m/>
    <m/>
    <m/>
    <m/>
    <m/>
    <m/>
    <m/>
    <m/>
    <m/>
    <m/>
    <m/>
    <m/>
    <m/>
    <m/>
    <s v="There are children between the age of 6 and 13 living in this HH"/>
    <m/>
    <s v="Amabanga aphantsi"/>
    <m/>
    <s v="Ibanga lesithandathu"/>
    <m/>
    <s v="Amabanga aphantsi"/>
    <m/>
    <s v="Ibanga lesithandathu"/>
    <m/>
    <s v="Ewe"/>
    <m/>
    <m/>
    <m/>
    <m/>
    <m/>
    <s v="Hayi"/>
    <m/>
    <m/>
    <m/>
    <s v="Ifakwe ngombhobho kwindawo yokuhlala/indlu"/>
    <m/>
    <m/>
    <m/>
    <m/>
    <m/>
    <n v="1"/>
    <m/>
    <s v="Gungxulela kumbhobho wogutyulo"/>
    <m/>
    <s v="Umbane ovela kwii-mains"/>
    <m/>
    <m/>
    <m/>
    <s v="Endlini"/>
    <m/>
    <m/>
    <m/>
    <s v="Ewe"/>
    <m/>
    <s v="Ewe"/>
    <m/>
    <m/>
    <m/>
    <m/>
    <m/>
    <m/>
    <m/>
    <m/>
    <m/>
    <s v="Ewe"/>
    <s v="Ewe"/>
    <s v="Hayi"/>
    <s v="Hayi"/>
    <s v="Ewe"/>
    <s v="Ewe"/>
    <s v="Ewe"/>
    <s v="Ewe"/>
    <s v="Ewe"/>
    <m/>
    <m/>
    <m/>
    <m/>
    <m/>
    <m/>
    <m/>
    <s v="Ewe"/>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33"/>
    <m/>
    <m/>
    <x v="9"/>
    <d v="1899-12-30T10:10:00"/>
    <s v="siyanda"/>
    <s v="English"/>
    <s v="No"/>
    <m/>
    <m/>
    <m/>
    <s v="Black"/>
    <m/>
    <m/>
    <m/>
    <s v="Yes"/>
    <m/>
    <m/>
    <m/>
    <m/>
    <m/>
    <s v="Single"/>
    <m/>
    <m/>
    <m/>
    <s v="Less than Matric"/>
    <m/>
    <s v="Unemployed"/>
    <m/>
    <s v="Under R1000"/>
    <m/>
    <s v="Never"/>
    <m/>
    <m/>
    <m/>
    <s v="Never"/>
    <m/>
    <m/>
    <m/>
    <s v="No"/>
    <m/>
    <s v="Yes, less than 6 months ago"/>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ublic/communal tap"/>
    <m/>
    <m/>
    <m/>
    <s v="Elsewhere/outside yard"/>
    <m/>
    <n v="10"/>
    <m/>
    <s v="Flush to piped sewer system"/>
    <m/>
    <s v="Electricity from mains"/>
    <m/>
    <m/>
    <m/>
    <s v="In the house"/>
    <m/>
    <m/>
    <m/>
    <s v="No"/>
    <m/>
    <s v="No"/>
    <m/>
    <s v="No"/>
    <s v="Yes"/>
    <s v="No"/>
    <s v="No"/>
    <s v="Yes"/>
    <s v="No"/>
    <s v="No"/>
    <s v="Yes"/>
    <s v="No"/>
    <m/>
    <m/>
    <m/>
    <m/>
    <m/>
    <m/>
    <m/>
    <m/>
    <m/>
    <s v="No"/>
    <s v="Yes"/>
    <s v="No"/>
    <s v="No"/>
    <s v="No"/>
    <s v="No"/>
    <s v="No"/>
    <m/>
    <m/>
    <m/>
    <m/>
    <m/>
    <m/>
    <m/>
    <s v="Cement"/>
    <m/>
    <m/>
    <m/>
    <s v="Other"/>
    <m/>
    <s v="Zinc"/>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Jamaica"/>
    <m/>
    <s v="Research Assistant please click here"/>
    <m/>
    <s v="Unverified"/>
  </r>
  <r>
    <n v="234"/>
    <m/>
    <m/>
    <x v="10"/>
    <d v="1899-12-30T12:29:00"/>
    <s v="thembelihle"/>
    <s v="isiXhosa"/>
    <m/>
    <s v="Hayi"/>
    <m/>
    <m/>
    <m/>
    <m/>
    <s v="Mnyama"/>
    <m/>
    <m/>
    <m/>
    <m/>
    <s v="Ewe"/>
    <m/>
    <m/>
    <m/>
    <s v="Awutshatanga"/>
    <m/>
    <m/>
    <m/>
    <s v="Ngaphantsi kwebanga leshumi"/>
    <m/>
    <s v="Awuphangeli"/>
    <m/>
    <s v="Ngaphantsi kwe-R1000"/>
    <m/>
    <s v="Zange"/>
    <m/>
    <m/>
    <m/>
    <s v="Ewe, ngaphezu kweminyaka emi-2 eyadlulayo"/>
    <s v="ec Philani NU 1 Clinic"/>
    <m/>
    <m/>
    <s v="Ewe"/>
    <m/>
    <s v="Ewe, ngaphantsi kweenyanga ezi-6 ezidlulileyo"/>
    <m/>
    <s v="Hayi"/>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Checked"/>
    <s v="Unchecked"/>
    <s v="Unchecked"/>
    <s v="Unchecked"/>
    <s v="Unchecked"/>
    <s v="Unchecked"/>
    <s v="Unchecked"/>
    <s v="Unchecked"/>
    <s v="Unchecked"/>
    <s v="Unchecked"/>
    <s v="Unchecked"/>
    <m/>
    <m/>
    <s v="Hayi"/>
    <m/>
    <s v="Ewe"/>
    <m/>
    <s v="Ewe"/>
    <n v="3"/>
    <s v="Male/ Indoda"/>
    <n v="56"/>
    <s v="Male/ Indoda"/>
    <n v="25"/>
    <s v="Male/ Indoda"/>
    <n v="31"/>
    <m/>
    <m/>
    <m/>
    <m/>
    <m/>
    <m/>
    <m/>
    <m/>
    <m/>
    <m/>
    <m/>
    <m/>
    <m/>
    <m/>
    <m/>
    <m/>
    <m/>
    <m/>
    <m/>
    <m/>
    <m/>
    <m/>
    <m/>
    <m/>
    <s v="There are NO children between the age of 6 and 13 living in this HH"/>
    <m/>
    <s v="Ndigqibe amabanga aphantsi"/>
    <m/>
    <m/>
    <m/>
    <s v="Amabanga aphezulu"/>
    <m/>
    <m/>
    <m/>
    <m/>
    <m/>
    <m/>
    <m/>
    <m/>
    <m/>
    <s v="Hayi"/>
    <m/>
    <m/>
    <m/>
    <s v="Umbhobho ukuya eyadini/iploti"/>
    <m/>
    <m/>
    <m/>
    <m/>
    <m/>
    <n v="2"/>
    <m/>
    <s v="Gungxulela kumbhobho wogutyulo"/>
    <m/>
    <s v="Umbane ovela kwii-mains"/>
    <m/>
    <m/>
    <m/>
    <s v="Endlini"/>
    <m/>
    <m/>
    <m/>
    <s v="Ewe"/>
    <m/>
    <s v="Ewe"/>
    <m/>
    <m/>
    <m/>
    <m/>
    <m/>
    <m/>
    <m/>
    <m/>
    <m/>
    <s v="Hayi"/>
    <s v="Hayi"/>
    <s v="Hayi"/>
    <s v="Ewe"/>
    <s v="Hayi"/>
    <s v="Hayi"/>
    <s v="Hayi"/>
    <s v="Ewe"/>
    <s v="Hayi"/>
    <m/>
    <m/>
    <m/>
    <m/>
    <m/>
    <m/>
    <m/>
    <s v="Ewe"/>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35"/>
    <m/>
    <m/>
    <x v="8"/>
    <d v="1899-12-30T10:18:00"/>
    <s v="nosibusiso"/>
    <s v="English"/>
    <s v="No"/>
    <m/>
    <m/>
    <m/>
    <s v="Black"/>
    <m/>
    <m/>
    <m/>
    <s v="Yes"/>
    <m/>
    <m/>
    <m/>
    <m/>
    <m/>
    <s v="Steady partner"/>
    <m/>
    <s v="No"/>
    <m/>
    <s v="Tertiary"/>
    <m/>
    <s v="Employed full-time"/>
    <m/>
    <s v="R10 001 - R20 000"/>
    <m/>
    <s v="Never"/>
    <m/>
    <m/>
    <m/>
    <s v="Never"/>
    <m/>
    <m/>
    <m/>
    <s v="Yes"/>
    <m/>
    <s v="Yes, more than a year ago"/>
    <m/>
    <s v="No"/>
    <m/>
    <s v="Yes"/>
    <m/>
    <s v="Unchecked"/>
    <s v="Unchecked"/>
    <s v="Checked"/>
    <s v="Unchecked"/>
    <s v="Checked"/>
    <s v="Checked"/>
    <s v="Unchecked"/>
    <s v="Un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m/>
    <m/>
    <s v="Unchecked"/>
    <s v="Unchecked"/>
    <s v="Checked"/>
    <s v="Un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Yes"/>
    <m/>
    <n v="2"/>
    <s v="Female/ Ibhinqa"/>
    <n v="27"/>
    <s v="Female/ Ibhinqa"/>
    <n v="29"/>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mains"/>
    <m/>
    <m/>
    <m/>
    <s v="In the house"/>
    <m/>
    <m/>
    <m/>
    <s v="Yes"/>
    <m/>
    <s v="Yes"/>
    <m/>
    <s v="Yes"/>
    <s v="Yes"/>
    <s v="No"/>
    <s v="Yes"/>
    <s v="Yes"/>
    <s v="No"/>
    <s v="Yes"/>
    <s v="Yes"/>
    <s v="Yes"/>
    <m/>
    <m/>
    <m/>
    <m/>
    <m/>
    <m/>
    <m/>
    <m/>
    <m/>
    <s v="No"/>
    <s v="Yes"/>
    <s v="Yes"/>
    <s v="No"/>
    <s v="No"/>
    <s v="Yes"/>
    <s v="No"/>
    <m/>
    <m/>
    <m/>
    <m/>
    <m/>
    <m/>
    <m/>
    <s v="Ceramic tiles"/>
    <m/>
    <m/>
    <m/>
    <s v="Asbestos"/>
    <m/>
    <m/>
    <m/>
    <s v="Respondent/Participant"/>
    <m/>
    <s v="Respondent/Participant"/>
    <m/>
    <s v="Respondent/Participant"/>
    <m/>
    <s v="Yes"/>
    <m/>
    <s v="Proceed"/>
    <m/>
    <s v="Yes"/>
    <m/>
    <s v="Not at all"/>
    <s v="Somewhat"/>
    <s v="Not at all"/>
    <m/>
    <m/>
    <m/>
    <s v="Checked"/>
    <s v="Checked"/>
    <s v="Checked"/>
    <s v="Checked"/>
    <s v="Checked"/>
    <s v="Unchecked"/>
    <s v="Unchecked"/>
    <s v="Unchecked"/>
    <s v="Unchecked"/>
    <s v="Unchecked"/>
    <s v="Unchecked"/>
    <s v="Unchecked"/>
    <s v="Botswana"/>
    <m/>
    <s v="Research Assistant please click here"/>
    <m/>
    <s v="Unverified"/>
  </r>
  <r>
    <n v="23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3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3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3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40"/>
    <m/>
    <m/>
    <x v="9"/>
    <d v="1899-12-30T10:28:00"/>
    <s v="nozithembiso"/>
    <s v="isiXhosa"/>
    <m/>
    <s v="Hayi"/>
    <m/>
    <m/>
    <m/>
    <m/>
    <s v="Mnyama"/>
    <m/>
    <m/>
    <m/>
    <m/>
    <s v="Ewe"/>
    <m/>
    <m/>
    <m/>
    <s v="Umhlolo/Umhlolokazi"/>
    <m/>
    <m/>
    <m/>
    <s v="Ngaphantsi kwebanga leshumi"/>
    <m/>
    <s v="Awuphangeli"/>
    <m/>
    <s v="Ngaphantsi kwe-R1000"/>
    <m/>
    <s v="Zange"/>
    <m/>
    <m/>
    <m/>
    <s v="Hayi"/>
    <m/>
    <m/>
    <m/>
    <s v="Hayi"/>
    <m/>
    <s v="Hayi"/>
    <m/>
    <s v="Hayi"/>
    <m/>
    <s v="Hay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Checked"/>
    <s v="Unchecked"/>
    <s v="Unchecked"/>
    <s v="Unchecked"/>
    <s v="Unchecked"/>
    <s v="Un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28"/>
    <m/>
    <m/>
    <m/>
    <m/>
    <m/>
    <m/>
    <m/>
    <m/>
    <m/>
    <m/>
    <m/>
    <m/>
    <m/>
    <m/>
    <m/>
    <m/>
    <m/>
    <m/>
    <m/>
    <m/>
    <m/>
    <m/>
    <m/>
    <m/>
    <m/>
    <m/>
    <m/>
    <m/>
    <s v="There are children between the age of 6 and 13 living in this HH"/>
    <m/>
    <s v="Andifundanga/ Andiwafundanga amabanga aphantsi"/>
    <m/>
    <m/>
    <m/>
    <s v="Ndigqibe amabanga aphezulu"/>
    <m/>
    <m/>
    <m/>
    <s v="Ewe"/>
    <m/>
    <m/>
    <m/>
    <m/>
    <m/>
    <s v="Hayi"/>
    <m/>
    <m/>
    <m/>
    <s v="Ifakwe ngombhobho kwindawo yokuhlala/indlu"/>
    <m/>
    <m/>
    <m/>
    <m/>
    <m/>
    <n v="2"/>
    <m/>
    <s v="Gungxulela kumbhobho wogutyulo"/>
    <m/>
    <s v="Umbane ovela kwii-mains"/>
    <m/>
    <m/>
    <m/>
    <s v="Endlini"/>
    <m/>
    <m/>
    <m/>
    <s v="Hayi"/>
    <m/>
    <s v="Ewe"/>
    <m/>
    <m/>
    <m/>
    <m/>
    <m/>
    <m/>
    <m/>
    <m/>
    <m/>
    <s v="Ewe"/>
    <s v="Ewe"/>
    <s v="Hayi"/>
    <s v="Hayi"/>
    <s v="Ewe"/>
    <s v="Hayi"/>
    <s v="Ewe"/>
    <s v="Ewe"/>
    <s v="Hayi"/>
    <m/>
    <m/>
    <m/>
    <m/>
    <m/>
    <m/>
    <m/>
    <s v="Ewe"/>
    <s v="Ewe"/>
    <s v="Hayi"/>
    <s v="Hayi"/>
    <s v="Hayi"/>
    <s v="Hayi"/>
    <s v="Hayi"/>
    <m/>
    <s v="Iithayile zeCeramic"/>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41"/>
    <m/>
    <m/>
    <x v="9"/>
    <d v="1899-12-30T10:36:00"/>
    <s v="nosiphiwo"/>
    <s v="English"/>
    <s v="No"/>
    <m/>
    <m/>
    <m/>
    <s v="Black"/>
    <m/>
    <m/>
    <m/>
    <s v="Yes"/>
    <m/>
    <m/>
    <m/>
    <m/>
    <m/>
    <s v="Married / civil union"/>
    <m/>
    <s v="Yes"/>
    <m/>
    <s v="Less than Matric"/>
    <m/>
    <s v="Unemployed"/>
    <m/>
    <s v="R1000 - R2500"/>
    <m/>
    <s v="Never"/>
    <m/>
    <m/>
    <m/>
    <s v="Never"/>
    <m/>
    <m/>
    <m/>
    <s v="Yes"/>
    <m/>
    <s v="Yes, more than a year ago"/>
    <m/>
    <s v="No"/>
    <m/>
    <s v="Yes"/>
    <m/>
    <s v="Unchecked"/>
    <s v="Checked"/>
    <s v="Unchecked"/>
    <s v="Checked"/>
    <s v="Unchecked"/>
    <s v="Unchecked"/>
    <s v="Unchecked"/>
    <s v="Unchecked"/>
    <s v="Unchecked"/>
    <s v="Unchecked"/>
    <s v="Unchecked"/>
    <s v="Unchecked"/>
    <s v="Unchecked"/>
    <s v="Unchecked"/>
    <s v="Unchecked"/>
    <s v="Unchecked"/>
    <s v="Unchecked"/>
    <s v="Unchecked"/>
    <m/>
    <m/>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5"/>
    <s v="Female/ Ibhinqa"/>
    <n v="57"/>
    <s v="Female/ Ibhinqa"/>
    <n v="19"/>
    <s v="Female/ Ibhinqa"/>
    <n v="23"/>
    <s v="Male/ Indoda"/>
    <n v="2"/>
    <s v="Male/ Indoda"/>
    <n v="6"/>
    <m/>
    <m/>
    <m/>
    <m/>
    <m/>
    <m/>
    <m/>
    <m/>
    <m/>
    <m/>
    <m/>
    <m/>
    <m/>
    <m/>
    <m/>
    <m/>
    <m/>
    <m/>
    <m/>
    <m/>
    <s v="There are children between the age of 6 and 13 living in this HH"/>
    <s v="Some secondary"/>
    <m/>
    <m/>
    <m/>
    <s v="Completed secondary"/>
    <m/>
    <m/>
    <m/>
    <s v="Yes"/>
    <m/>
    <m/>
    <m/>
    <m/>
    <m/>
    <s v="No"/>
    <m/>
    <m/>
    <m/>
    <s v="Piped into dwelling/house"/>
    <m/>
    <m/>
    <m/>
    <m/>
    <m/>
    <n v="2"/>
    <m/>
    <s v="Flush to piped sewer system"/>
    <m/>
    <s v="Electricity from mains"/>
    <m/>
    <m/>
    <m/>
    <s v="In the house"/>
    <m/>
    <m/>
    <m/>
    <s v="No"/>
    <m/>
    <s v="Yes"/>
    <m/>
    <s v="Yes"/>
    <s v="Yes"/>
    <s v="No"/>
    <s v="No"/>
    <s v="Yes"/>
    <s v="No"/>
    <s v="Yes"/>
    <s v="Yes"/>
    <s v="Yes"/>
    <m/>
    <m/>
    <m/>
    <m/>
    <m/>
    <m/>
    <m/>
    <m/>
    <m/>
    <s v="Yes"/>
    <s v="Yes"/>
    <s v="No"/>
    <s v="No"/>
    <s v="No"/>
    <s v="No"/>
    <s v="No"/>
    <m/>
    <m/>
    <m/>
    <m/>
    <m/>
    <m/>
    <m/>
    <s v="Cement"/>
    <m/>
    <m/>
    <m/>
    <s v="Tiles"/>
    <m/>
    <m/>
    <m/>
    <s v="Spouse/partner"/>
    <m/>
    <s v="Spouse/partner"/>
    <m/>
    <s v="Respondent/Participant"/>
    <m/>
    <s v="No"/>
    <m/>
    <m/>
    <m/>
    <m/>
    <m/>
    <m/>
    <m/>
    <m/>
    <m/>
    <m/>
    <m/>
    <s v="Unchecked"/>
    <s v="Unchecked"/>
    <s v="Unchecked"/>
    <s v="Unchecked"/>
    <s v="Unchecked"/>
    <s v="Unchecked"/>
    <s v="Unchecked"/>
    <s v="Unchecked"/>
    <s v="Unchecked"/>
    <s v="Unchecked"/>
    <s v="Unchecked"/>
    <s v="Unchecked"/>
    <m/>
    <m/>
    <m/>
    <m/>
    <s v="Unverified"/>
  </r>
  <r>
    <n v="24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43"/>
    <m/>
    <m/>
    <x v="9"/>
    <d v="1899-12-30T10:44:00"/>
    <s v="zimbini"/>
    <s v="English"/>
    <s v="No"/>
    <m/>
    <m/>
    <m/>
    <s v="Black"/>
    <m/>
    <m/>
    <m/>
    <s v="Yes"/>
    <m/>
    <m/>
    <m/>
    <m/>
    <m/>
    <s v="Married / civil union"/>
    <m/>
    <s v="Yes"/>
    <m/>
    <s v="Less than Matric"/>
    <m/>
    <s v="Unemployed"/>
    <m/>
    <s v="R1000 - R2500"/>
    <m/>
    <s v="Never"/>
    <m/>
    <m/>
    <m/>
    <s v="Yes, more than 2 years ago"/>
    <m/>
    <s v="ec Philani NU 1 Clinic"/>
    <m/>
    <s v="Yes"/>
    <m/>
    <s v="Never"/>
    <m/>
    <s v="No"/>
    <m/>
    <s v="No"/>
    <m/>
    <s v="Unchecked"/>
    <s v="Unchecked"/>
    <s v="Unchecked"/>
    <s v="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Unchecked"/>
    <s v="Unchecked"/>
    <s v="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4"/>
    <s v="Male/ Indoda"/>
    <n v="27"/>
    <s v="Male/ Indoda"/>
    <n v="25"/>
    <s v="Male/ Indoda"/>
    <n v="65"/>
    <s v="Male/ Indoda"/>
    <n v="55"/>
    <m/>
    <m/>
    <m/>
    <m/>
    <m/>
    <m/>
    <m/>
    <m/>
    <m/>
    <m/>
    <m/>
    <m/>
    <m/>
    <m/>
    <m/>
    <m/>
    <m/>
    <m/>
    <m/>
    <m/>
    <m/>
    <m/>
    <s v="There are NO children between the age of 6 and 13 living in this HH"/>
    <s v="Some secondary"/>
    <m/>
    <m/>
    <m/>
    <s v="Some secondary"/>
    <m/>
    <m/>
    <m/>
    <m/>
    <m/>
    <m/>
    <m/>
    <m/>
    <m/>
    <s v="No"/>
    <m/>
    <m/>
    <m/>
    <s v="Piped to yard/plot"/>
    <m/>
    <m/>
    <m/>
    <m/>
    <m/>
    <n v="1"/>
    <m/>
    <s v="Flush to somewhere else"/>
    <m/>
    <s v="Electricity from mains"/>
    <m/>
    <m/>
    <m/>
    <s v="In the house"/>
    <m/>
    <m/>
    <m/>
    <s v="Yes"/>
    <m/>
    <s v="Yes"/>
    <m/>
    <s v="No"/>
    <s v="Yes"/>
    <s v="No"/>
    <s v="No"/>
    <s v="Yes"/>
    <s v="No"/>
    <s v="Yes"/>
    <s v="Yes"/>
    <s v="No"/>
    <m/>
    <m/>
    <m/>
    <m/>
    <m/>
    <m/>
    <m/>
    <m/>
    <m/>
    <s v="Yes"/>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44"/>
    <m/>
    <m/>
    <x v="9"/>
    <d v="1899-12-30T10:44:00"/>
    <s v="vuyolwethu"/>
    <s v="isiXhosa"/>
    <m/>
    <s v="Hayi"/>
    <m/>
    <m/>
    <m/>
    <m/>
    <s v="Mnyama"/>
    <m/>
    <m/>
    <m/>
    <m/>
    <s v="Ewe"/>
    <m/>
    <m/>
    <m/>
    <s v="Awutshatanga"/>
    <m/>
    <m/>
    <m/>
    <s v="Ngaphantsi kwebanga leshumi"/>
    <m/>
    <s v="Awuphangeli"/>
    <m/>
    <s v="Ngaphantsi kwe-R1000"/>
    <m/>
    <s v="Zange"/>
    <m/>
    <m/>
    <m/>
    <s v="Hayi"/>
    <m/>
    <m/>
    <m/>
    <s v="Hayi"/>
    <m/>
    <s v="Ewe, ngaphantsi kweenyanga ezi-6 ezidlulileyo"/>
    <m/>
    <s v="Hayi"/>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1"/>
    <s v="Male/ Indoda"/>
    <n v="6"/>
    <m/>
    <m/>
    <m/>
    <m/>
    <m/>
    <m/>
    <m/>
    <m/>
    <m/>
    <m/>
    <m/>
    <m/>
    <m/>
    <m/>
    <m/>
    <m/>
    <m/>
    <m/>
    <m/>
    <m/>
    <m/>
    <m/>
    <m/>
    <m/>
    <m/>
    <m/>
    <m/>
    <m/>
    <s v="There are children between the age of 6 and 13 living in this HH"/>
    <m/>
    <s v="Amabanga aphantsi"/>
    <m/>
    <s v="Ibanga lesihlanu"/>
    <m/>
    <s v="Abafundanga/ Abawafundanga amabanga aphantsi"/>
    <m/>
    <m/>
    <m/>
    <s v="Ewe"/>
    <m/>
    <m/>
    <m/>
    <m/>
    <m/>
    <s v="Hayi"/>
    <m/>
    <m/>
    <m/>
    <s v="Impompo kawonke-wonke/yoluntu"/>
    <m/>
    <m/>
    <m/>
    <s v="Kwindawo yokuhlala"/>
    <m/>
    <n v="3"/>
    <m/>
    <s v="Gungxulela kumbhobho wogutyulo"/>
    <m/>
    <s v="Umbane ovela kwii-mains"/>
    <m/>
    <m/>
    <m/>
    <s v="Endlini"/>
    <m/>
    <m/>
    <m/>
    <s v="Hayi"/>
    <m/>
    <s v="Ewe"/>
    <m/>
    <m/>
    <m/>
    <m/>
    <m/>
    <m/>
    <m/>
    <m/>
    <m/>
    <s v="Ewe"/>
    <s v="Ewe"/>
    <s v="Hayi"/>
    <s v="Hayi"/>
    <s v="Ewe"/>
    <s v="Hayi"/>
    <s v="Ewe"/>
    <s v="Ewe"/>
    <s v="Hayi"/>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45"/>
    <m/>
    <m/>
    <x v="9"/>
    <d v="1899-12-30T11:08:00"/>
    <s v="nomvuyo"/>
    <s v="English"/>
    <s v="No"/>
    <m/>
    <m/>
    <m/>
    <s v="Black"/>
    <m/>
    <m/>
    <m/>
    <s v="Yes"/>
    <m/>
    <m/>
    <m/>
    <m/>
    <m/>
    <s v="Single"/>
    <m/>
    <m/>
    <m/>
    <s v="Less than Matric"/>
    <m/>
    <s v="Unemployed"/>
    <m/>
    <s v="Under R1000"/>
    <m/>
    <s v="Yes, more than 2 years ago"/>
    <m/>
    <s v="ec Philani NU 1 Clinic"/>
    <m/>
    <s v="Yes, more than 2 years ago"/>
    <m/>
    <s v="ec Philani NU 1 Clinic"/>
    <m/>
    <s v="No"/>
    <m/>
    <s v="Never"/>
    <m/>
    <s v="No"/>
    <m/>
    <s v="I don't know"/>
    <m/>
    <s v="Unchecked"/>
    <s v="Unchecked"/>
    <s v="Checked"/>
    <s v="Checked"/>
    <s v="Checked"/>
    <s v="Unchecked"/>
    <s v="Unchecked"/>
    <s v="Unchecked"/>
    <s v="Un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52"/>
    <m/>
    <m/>
    <m/>
    <m/>
    <m/>
    <m/>
    <m/>
    <m/>
    <m/>
    <m/>
    <m/>
    <m/>
    <m/>
    <m/>
    <m/>
    <m/>
    <m/>
    <m/>
    <m/>
    <m/>
    <m/>
    <m/>
    <m/>
    <m/>
    <m/>
    <m/>
    <m/>
    <m/>
    <s v="There are NO children between the age of 6 and 13 living in this HH"/>
    <s v="Completed primary"/>
    <m/>
    <m/>
    <m/>
    <s v="Completed primary"/>
    <m/>
    <m/>
    <m/>
    <m/>
    <m/>
    <m/>
    <m/>
    <m/>
    <m/>
    <s v="No"/>
    <m/>
    <m/>
    <m/>
    <s v="Piped into dwelling/house"/>
    <m/>
    <m/>
    <m/>
    <m/>
    <m/>
    <n v="2"/>
    <m/>
    <s v="Flush to piped sewer system"/>
    <m/>
    <s v="Electricity from mains"/>
    <m/>
    <m/>
    <m/>
    <s v="In the house"/>
    <m/>
    <m/>
    <m/>
    <s v="No"/>
    <m/>
    <s v="Yes"/>
    <m/>
    <s v="Yes"/>
    <s v="Yes"/>
    <s v="No"/>
    <s v="No"/>
    <s v="Yes"/>
    <s v="No"/>
    <s v="No"/>
    <s v="Yes"/>
    <s v="No"/>
    <m/>
    <m/>
    <m/>
    <m/>
    <m/>
    <m/>
    <m/>
    <m/>
    <m/>
    <s v="Yes"/>
    <s v="Yes"/>
    <s v="No"/>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46"/>
    <m/>
    <m/>
    <x v="9"/>
    <d v="1899-12-30T10:54:00"/>
    <s v="likhona"/>
    <s v="English"/>
    <s v="No"/>
    <m/>
    <m/>
    <m/>
    <s v="Black"/>
    <m/>
    <m/>
    <m/>
    <s v="Yes"/>
    <m/>
    <m/>
    <m/>
    <m/>
    <m/>
    <s v="Single"/>
    <m/>
    <m/>
    <m/>
    <s v="Matric"/>
    <m/>
    <s v="Unemployed"/>
    <m/>
    <s v="R1000 - R2500"/>
    <m/>
    <s v="Never"/>
    <m/>
    <m/>
    <m/>
    <s v="Never"/>
    <m/>
    <m/>
    <m/>
    <s v="Yes"/>
    <m/>
    <s v="Yes, less than 6 months ago"/>
    <m/>
    <s v="No"/>
    <m/>
    <s v="I don't know"/>
    <m/>
    <s v="Unchecked"/>
    <s v="Unchecked"/>
    <s v="Unchecked"/>
    <s v="Unchecked"/>
    <s v="Unchecked"/>
    <s v="Checked"/>
    <s v="Unchecked"/>
    <s v="Unchecked"/>
    <s v="Checked"/>
    <s v="Unchecked"/>
    <s v="Unchecked"/>
    <s v="Unchecked"/>
    <s v="Unchecked"/>
    <s v="Unchecked"/>
    <s v="Unchecked"/>
    <s v="Unchecked"/>
    <s v="Unchecked"/>
    <s v="Unchecked"/>
    <s v="Dust that affects the lungs"/>
    <m/>
    <s v="Checked"/>
    <s v="Unchecked"/>
    <s v="Unchecked"/>
    <s v="Unchecked"/>
    <s v="Unchecked"/>
    <s v="Unchecked"/>
    <s v="Unchecked"/>
    <s v="Unchecked"/>
    <s v="Unchecked"/>
    <s v="Unchecked"/>
    <s v="Unchecked"/>
    <s v="Unchecked"/>
    <s v="Unchecked"/>
    <s v="Unchecked"/>
    <m/>
    <m/>
    <s v="Unchecked"/>
    <s v="Unchecked"/>
    <s v="Unchecked"/>
    <s v="Checked"/>
    <s v="Unchecked"/>
    <s v="Unchecked"/>
    <s v="Checked"/>
    <s v="Unchecked"/>
    <s v="Unchecked"/>
    <s v="Checked"/>
    <s v="Unchecked"/>
    <s v="Unchecked"/>
    <s v="Unchecked"/>
    <s v="Unchecked"/>
    <s v="Unchecked"/>
    <s v="Unchecked"/>
    <s v="Unchecked"/>
    <s v="Unchecked"/>
    <s v="Unchecked"/>
    <s v="Unchecked"/>
    <s v="Unchecked"/>
    <s v="Unchecked"/>
    <m/>
    <m/>
    <s v="I don't know"/>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Yes"/>
    <m/>
    <n v="3"/>
    <s v="Male/ Indoda"/>
    <n v="34"/>
    <s v="Male/ Indoda"/>
    <n v="30"/>
    <s v="Male/ Indoda"/>
    <n v="19"/>
    <m/>
    <m/>
    <m/>
    <m/>
    <m/>
    <m/>
    <m/>
    <m/>
    <m/>
    <m/>
    <m/>
    <m/>
    <m/>
    <m/>
    <m/>
    <m/>
    <m/>
    <m/>
    <m/>
    <m/>
    <m/>
    <m/>
    <m/>
    <m/>
    <s v="There are NO children between the age of 6 and 13 living in this HH"/>
    <s v="Completed secondary"/>
    <m/>
    <m/>
    <m/>
    <s v="Some secondary"/>
    <m/>
    <m/>
    <m/>
    <m/>
    <m/>
    <m/>
    <m/>
    <m/>
    <m/>
    <s v="No"/>
    <m/>
    <m/>
    <m/>
    <s v="Piped into dwelling/house"/>
    <m/>
    <m/>
    <m/>
    <m/>
    <m/>
    <n v="1"/>
    <m/>
    <s v="Flush to piped sewer system"/>
    <m/>
    <s v="Electricity from mains"/>
    <m/>
    <m/>
    <m/>
    <s v="In the house"/>
    <m/>
    <m/>
    <m/>
    <s v="No"/>
    <m/>
    <s v="Yes"/>
    <m/>
    <s v="Yes"/>
    <s v="Yes"/>
    <s v="No"/>
    <s v="Yes"/>
    <s v="Yes"/>
    <s v="No"/>
    <s v="Yes"/>
    <s v="Yes"/>
    <s v="Yes"/>
    <m/>
    <m/>
    <m/>
    <m/>
    <m/>
    <m/>
    <m/>
    <m/>
    <m/>
    <s v="Yes"/>
    <s v="Yes"/>
    <s v="No"/>
    <s v="No"/>
    <s v="No"/>
    <s v="No"/>
    <s v="No"/>
    <m/>
    <m/>
    <m/>
    <m/>
    <m/>
    <m/>
    <m/>
    <s v="Ceramic tiles"/>
    <m/>
    <m/>
    <m/>
    <s v="Asbestos"/>
    <m/>
    <m/>
    <m/>
    <s v="Respondent/Participant"/>
    <m/>
    <s v="Respondent/Participant"/>
    <m/>
    <s v="Respondent/Participant"/>
    <m/>
    <s v="Yes"/>
    <m/>
    <s v="Proceed"/>
    <m/>
    <s v="Yes"/>
    <m/>
    <s v="Not at all"/>
    <s v="Somewhat"/>
    <s v="A lot"/>
    <m/>
    <m/>
    <m/>
    <s v="Checked"/>
    <s v="Checked"/>
    <s v="Checked"/>
    <s v="Checked"/>
    <s v="Checked"/>
    <s v="Unchecked"/>
    <s v="Unchecked"/>
    <s v="Unchecked"/>
    <s v="Unchecked"/>
    <s v="Unchecked"/>
    <s v="Unchecked"/>
    <s v="Unchecked"/>
    <s v="United States of America"/>
    <m/>
    <s v="Research Assistant please click here"/>
    <m/>
    <s v="Unverified"/>
  </r>
  <r>
    <n v="247"/>
    <m/>
    <m/>
    <x v="9"/>
    <d v="1899-12-30T10:54:00"/>
    <s v="nozithembiso"/>
    <s v="English"/>
    <s v="No"/>
    <m/>
    <m/>
    <m/>
    <s v="Black"/>
    <m/>
    <m/>
    <m/>
    <s v="Yes"/>
    <m/>
    <m/>
    <m/>
    <m/>
    <m/>
    <s v="Single"/>
    <m/>
    <m/>
    <m/>
    <s v="Matric"/>
    <m/>
    <s v="Unemployed"/>
    <m/>
    <s v="Under R1000"/>
    <m/>
    <s v="Never"/>
    <m/>
    <m/>
    <m/>
    <s v="Never"/>
    <m/>
    <m/>
    <m/>
    <s v="I don't know"/>
    <m/>
    <s v="Never"/>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Un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iped into dwelling/house"/>
    <m/>
    <m/>
    <m/>
    <m/>
    <m/>
    <n v="2"/>
    <m/>
    <s v="Flush to piped sewer system"/>
    <m/>
    <s v="Electricity from mains"/>
    <m/>
    <m/>
    <m/>
    <s v="In the house"/>
    <m/>
    <m/>
    <m/>
    <s v="No"/>
    <m/>
    <s v="Yes"/>
    <m/>
    <s v="No"/>
    <s v="No"/>
    <s v="No"/>
    <s v="No"/>
    <s v="No"/>
    <s v="No"/>
    <s v="No"/>
    <s v="Yes"/>
    <s v="No"/>
    <m/>
    <m/>
    <m/>
    <m/>
    <m/>
    <m/>
    <m/>
    <m/>
    <m/>
    <s v="Yes"/>
    <s v="Yes"/>
    <s v="No"/>
    <s v="No"/>
    <s v="No"/>
    <s v="No"/>
    <s v="No"/>
    <m/>
    <m/>
    <m/>
    <m/>
    <m/>
    <m/>
    <m/>
    <s v="Cement"/>
    <m/>
    <m/>
    <m/>
    <s v="Other"/>
    <m/>
    <s v="Zinc"/>
    <m/>
    <s v="Respondent/Participant"/>
    <m/>
    <s v="Respondent/Participant"/>
    <m/>
    <s v="Respondent/Participant"/>
    <m/>
    <s v="Yes"/>
    <m/>
    <s v="Proceed"/>
    <m/>
    <s v="Yes"/>
    <m/>
    <s v="A lot"/>
    <s v="Not at all"/>
    <s v="A lot"/>
    <m/>
    <m/>
    <m/>
    <s v="Unchecked"/>
    <s v="Checked"/>
    <s v="Checked"/>
    <s v="Unchecked"/>
    <s v="Unchecked"/>
    <s v="Unchecked"/>
    <s v="Unchecked"/>
    <s v="Unchecked"/>
    <s v="Unchecked"/>
    <s v="Unchecked"/>
    <s v="Unchecked"/>
    <s v="Unchecked"/>
    <s v="United States of America"/>
    <m/>
    <s v="Research Assistant please click here"/>
    <m/>
    <s v="Unverified"/>
  </r>
  <r>
    <n v="248"/>
    <m/>
    <m/>
    <x v="9"/>
    <d v="1899-12-30T11:11:00"/>
    <s v="zimkhitha"/>
    <s v="English"/>
    <s v="No"/>
    <m/>
    <m/>
    <m/>
    <s v="Black"/>
    <m/>
    <m/>
    <m/>
    <s v="Yes"/>
    <m/>
    <m/>
    <m/>
    <m/>
    <m/>
    <s v="Single"/>
    <m/>
    <m/>
    <m/>
    <s v="Less than Matric"/>
    <m/>
    <s v="Unemployed"/>
    <m/>
    <s v="Under R1000"/>
    <m/>
    <s v="Never"/>
    <m/>
    <m/>
    <m/>
    <s v="Never"/>
    <m/>
    <m/>
    <m/>
    <s v="I don't know"/>
    <m/>
    <s v="Yes, more than a year ago"/>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iped to neighbor"/>
    <m/>
    <m/>
    <m/>
    <m/>
    <m/>
    <n v="5"/>
    <m/>
    <s v="Flush to piped sewer system"/>
    <m/>
    <s v="Electricity from other source"/>
    <m/>
    <m/>
    <m/>
    <s v="In the house"/>
    <m/>
    <m/>
    <m/>
    <s v="No"/>
    <m/>
    <s v="No"/>
    <m/>
    <s v="Yes"/>
    <s v="Yes"/>
    <s v="No"/>
    <s v="No"/>
    <s v="No"/>
    <s v="No"/>
    <s v="No"/>
    <s v="Yes"/>
    <s v="No"/>
    <m/>
    <m/>
    <m/>
    <m/>
    <m/>
    <m/>
    <m/>
    <m/>
    <m/>
    <s v="Yes"/>
    <s v="Yes"/>
    <s v="Yes"/>
    <s v="No"/>
    <s v="No"/>
    <s v="No"/>
    <s v="No"/>
    <m/>
    <m/>
    <m/>
    <m/>
    <m/>
    <m/>
    <m/>
    <s v="Carpet"/>
    <m/>
    <m/>
    <m/>
    <s v="Other"/>
    <m/>
    <s v="Zinc"/>
    <m/>
    <s v="Respondent/Participant"/>
    <m/>
    <s v="Respondent/Participant"/>
    <m/>
    <s v="Respondent/Participant"/>
    <m/>
    <s v="Yes"/>
    <m/>
    <s v="Proceed"/>
    <m/>
    <s v="Yes"/>
    <m/>
    <s v="A lot"/>
    <s v="Somewhat"/>
    <s v="A lot"/>
    <m/>
    <m/>
    <m/>
    <s v="Checked"/>
    <s v="Checked"/>
    <s v="Checked"/>
    <s v="Checked"/>
    <s v="Checked"/>
    <s v="Unchecked"/>
    <s v="Unchecked"/>
    <s v="Unchecked"/>
    <s v="Unchecked"/>
    <s v="Unchecked"/>
    <s v="Unchecked"/>
    <s v="Unchecked"/>
    <s v="United States of America"/>
    <m/>
    <s v="Research Assistant please click here"/>
    <m/>
    <s v="Unverified"/>
  </r>
  <r>
    <n v="249"/>
    <m/>
    <m/>
    <x v="9"/>
    <d v="1899-12-30T11:24:00"/>
    <s v="siyanda"/>
    <s v="isiXhosa"/>
    <m/>
    <s v="Hayi"/>
    <m/>
    <m/>
    <m/>
    <m/>
    <s v="Mnyama"/>
    <m/>
    <m/>
    <m/>
    <m/>
    <s v="Ewe"/>
    <m/>
    <m/>
    <m/>
    <s v="Awutshatanga"/>
    <m/>
    <m/>
    <m/>
    <s v="Ngaphantsi kwebanga leshumi"/>
    <m/>
    <s v="Awuphangeli"/>
    <m/>
    <s v="Ngaphantsi kwe-R10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Checked"/>
    <s v="Unchecked"/>
    <s v="Unchecked"/>
    <s v="Unchecked"/>
    <s v="Unchecked"/>
    <m/>
    <m/>
    <m/>
    <s v="Hayi"/>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28"/>
    <m/>
    <m/>
    <m/>
    <m/>
    <m/>
    <m/>
    <m/>
    <m/>
    <m/>
    <m/>
    <m/>
    <m/>
    <m/>
    <m/>
    <m/>
    <m/>
    <m/>
    <m/>
    <m/>
    <m/>
    <m/>
    <m/>
    <m/>
    <m/>
    <m/>
    <m/>
    <m/>
    <m/>
    <s v="There are NO children between the age of 6 and 13 living in this HH"/>
    <m/>
    <s v="Amabanga aphantsi"/>
    <m/>
    <s v="ibanga lesixhenxe"/>
    <m/>
    <s v="Amabanga aphezulu"/>
    <m/>
    <m/>
    <m/>
    <m/>
    <m/>
    <m/>
    <m/>
    <m/>
    <m/>
    <s v="Hayi"/>
    <m/>
    <m/>
    <m/>
    <s v="Ifakwe ngombhobho kwindawo yokuhlala/indlu"/>
    <m/>
    <m/>
    <m/>
    <m/>
    <m/>
    <n v="5"/>
    <m/>
    <s v="Gungxulela kumbhobho wogutyulo"/>
    <m/>
    <s v="Umbane ovela kwii-mains"/>
    <m/>
    <m/>
    <m/>
    <s v="Endlini"/>
    <m/>
    <m/>
    <m/>
    <s v="Hayi"/>
    <m/>
    <s v="Hayi"/>
    <m/>
    <m/>
    <m/>
    <m/>
    <m/>
    <m/>
    <m/>
    <m/>
    <m/>
    <s v="Ewe"/>
    <s v="Ewe"/>
    <s v="Hayi"/>
    <s v="Hayi"/>
    <s v="Ewe"/>
    <s v="Hayi"/>
    <s v="Ewe"/>
    <s v="Ewe"/>
    <s v="Ewe"/>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50"/>
    <m/>
    <m/>
    <x v="9"/>
    <d v="1899-12-30T11:32:00"/>
    <s v="nosiphiwo"/>
    <s v="English"/>
    <s v="No"/>
    <m/>
    <m/>
    <m/>
    <s v="Black"/>
    <m/>
    <m/>
    <m/>
    <s v="Yes"/>
    <m/>
    <m/>
    <m/>
    <m/>
    <m/>
    <s v="Single"/>
    <m/>
    <m/>
    <m/>
    <s v="Less than Matric"/>
    <m/>
    <s v="Unemployed"/>
    <m/>
    <s v="Under R1000"/>
    <m/>
    <s v="Never"/>
    <m/>
    <m/>
    <m/>
    <s v="Never"/>
    <m/>
    <m/>
    <m/>
    <s v="I don't know"/>
    <m/>
    <s v="Yes, in the last year, but more than 6 months ago"/>
    <m/>
    <s v="No"/>
    <m/>
    <s v="I don't know"/>
    <m/>
    <s v="Unchecked"/>
    <s v="Unchecked"/>
    <s v="Unchecked"/>
    <s v="Unchecked"/>
    <s v="Checked"/>
    <s v="Unchecked"/>
    <s v="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Un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47"/>
    <s v="Female/ Ibhinqa"/>
    <n v="18"/>
    <s v="Female/ Ibhinqa"/>
    <n v="17"/>
    <m/>
    <m/>
    <m/>
    <m/>
    <m/>
    <m/>
    <m/>
    <m/>
    <m/>
    <m/>
    <m/>
    <m/>
    <m/>
    <m/>
    <m/>
    <m/>
    <m/>
    <m/>
    <m/>
    <m/>
    <m/>
    <m/>
    <m/>
    <m/>
    <s v="There are NO children between the age of 6 and 13 living in this HH"/>
    <s v="Some secondary"/>
    <m/>
    <m/>
    <m/>
    <s v="Some secondary"/>
    <m/>
    <m/>
    <m/>
    <m/>
    <m/>
    <m/>
    <m/>
    <m/>
    <m/>
    <s v="No"/>
    <m/>
    <m/>
    <m/>
    <s v="Piped into dwelling/house"/>
    <m/>
    <m/>
    <m/>
    <m/>
    <m/>
    <n v="2"/>
    <m/>
    <s v="Flush to piped sewer system"/>
    <m/>
    <s v="Electricity from mains"/>
    <m/>
    <m/>
    <m/>
    <s v="In the house"/>
    <m/>
    <m/>
    <m/>
    <s v="No"/>
    <m/>
    <s v="Yes"/>
    <m/>
    <s v="Yes"/>
    <s v="Yes"/>
    <s v="No"/>
    <s v="No"/>
    <s v="Yes"/>
    <s v="No"/>
    <s v="No"/>
    <s v="Yes"/>
    <s v="Yes"/>
    <m/>
    <m/>
    <m/>
    <m/>
    <m/>
    <m/>
    <m/>
    <m/>
    <m/>
    <s v="Yes"/>
    <s v="Yes"/>
    <s v="No"/>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51"/>
    <m/>
    <m/>
    <x v="9"/>
    <d v="1899-12-30T11:39:00"/>
    <s v="nomvuyo"/>
    <s v="English"/>
    <s v="No"/>
    <m/>
    <m/>
    <m/>
    <s v="Black"/>
    <m/>
    <m/>
    <m/>
    <s v="Yes"/>
    <m/>
    <m/>
    <m/>
    <m/>
    <m/>
    <s v="Single"/>
    <m/>
    <m/>
    <m/>
    <s v="Matric"/>
    <m/>
    <s v="Unemployed"/>
    <m/>
    <s v="Under R1000"/>
    <m/>
    <s v="Never"/>
    <m/>
    <m/>
    <m/>
    <s v="Never"/>
    <m/>
    <m/>
    <m/>
    <s v="No"/>
    <m/>
    <s v="Yes, less than 6 months ago"/>
    <m/>
    <s v="No"/>
    <m/>
    <s v="I don't know"/>
    <m/>
    <s v="Unchecked"/>
    <s v="Unchecked"/>
    <s v="Unchecked"/>
    <s v="Checked"/>
    <s v="Checked"/>
    <s v="Checked"/>
    <s v="Checked"/>
    <s v="Unchecked"/>
    <s v="Unchecked"/>
    <s v="Unchecked"/>
    <s v="Unchecked"/>
    <s v="Unchecked"/>
    <s v="Unchecked"/>
    <s v="Unchecked"/>
    <s v="Unchecked"/>
    <s v="Unchecked"/>
    <s v="Unchecked"/>
    <s v="Unchecked"/>
    <m/>
    <m/>
    <s v="Unchecked"/>
    <s v="Checked"/>
    <s v="Checked"/>
    <s v="Unchecked"/>
    <s v="Checked"/>
    <s v="Unchecked"/>
    <s v="Unchecked"/>
    <s v="Unchecked"/>
    <s v="Unchecked"/>
    <s v="Unchecked"/>
    <s v="Unchecked"/>
    <s v="Unchecked"/>
    <s v="Unchecked"/>
    <s v="Unchecked"/>
    <m/>
    <m/>
    <s v="Unchecked"/>
    <s v="Unchecked"/>
    <s v="Checked"/>
    <s v="Checked"/>
    <s v="Checked"/>
    <s v="Checked"/>
    <s v="Checked"/>
    <s v="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44"/>
    <s v="Male/ Indoda"/>
    <n v="35"/>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No"/>
    <m/>
    <s v="Yes"/>
    <m/>
    <s v="No"/>
    <s v="Yes"/>
    <s v="No"/>
    <s v="No"/>
    <s v="No"/>
    <s v="No"/>
    <s v="Yes"/>
    <s v="Yes"/>
    <s v="No"/>
    <m/>
    <m/>
    <m/>
    <m/>
    <m/>
    <m/>
    <m/>
    <m/>
    <m/>
    <s v="No"/>
    <s v="Yes"/>
    <s v="No"/>
    <s v="No"/>
    <s v="No"/>
    <s v="No"/>
    <s v="No"/>
    <m/>
    <m/>
    <m/>
    <m/>
    <m/>
    <m/>
    <m/>
    <s v="Carpet"/>
    <m/>
    <m/>
    <m/>
    <s v="Asbestos"/>
    <m/>
    <m/>
    <m/>
    <s v="Respondent/Participant"/>
    <m/>
    <s v="Respondent/Participant"/>
    <m/>
    <s v="Respondent/Participant"/>
    <m/>
    <s v="Yes"/>
    <m/>
    <s v="Proceed"/>
    <m/>
    <s v="Yes"/>
    <m/>
    <s v="Not at all"/>
    <s v="Somewhat"/>
    <s v="Somewhat"/>
    <m/>
    <m/>
    <m/>
    <s v="Checked"/>
    <s v="Checked"/>
    <s v="Checked"/>
    <s v="Checked"/>
    <s v="Checked"/>
    <s v="Unchecked"/>
    <s v="Unchecked"/>
    <s v="Unchecked"/>
    <s v="Unchecked"/>
    <s v="Unchecked"/>
    <s v="Unchecked"/>
    <s v="Unchecked"/>
    <s v="Other"/>
    <m/>
    <s v="Research Assistant please click here"/>
    <m/>
    <s v="Unverified"/>
  </r>
  <r>
    <n v="25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53"/>
    <m/>
    <m/>
    <x v="8"/>
    <d v="1899-12-30T12:07:00"/>
    <s v="ntombizodwa"/>
    <s v="isiXhosa"/>
    <m/>
    <s v="Hayi"/>
    <m/>
    <m/>
    <m/>
    <m/>
    <s v="Mnyama"/>
    <m/>
    <m/>
    <m/>
    <m/>
    <s v="Ewe"/>
    <m/>
    <m/>
    <m/>
    <s v="Iqabane elizinzileyo"/>
    <m/>
    <s v="Ewe"/>
    <m/>
    <s v="Ibanga leshumi"/>
    <m/>
    <s v="Awuphangeli"/>
    <m/>
    <s v="Ngaphantsi kwe-R1000"/>
    <m/>
    <s v="Zange"/>
    <m/>
    <m/>
    <m/>
    <s v="Hayi"/>
    <m/>
    <m/>
    <m/>
    <s v="Hayi"/>
    <m/>
    <s v="Ewe, kulo nyaka uphelileyo, kodwa ngaphezu kweenyanga ezi-6 ezidlulileyo"/>
    <m/>
    <s v="Hayi"/>
    <m/>
    <s v="Ewe"/>
    <s v="Unchecked"/>
    <s v="Unchecked"/>
    <s v="Unchecked"/>
    <s v="Unchecked"/>
    <s v="Unchecked"/>
    <s v="Unchecked"/>
    <s v="Unchecked"/>
    <s v="Unchecked"/>
    <s v="Unchecked"/>
    <s v="Unchecked"/>
    <s v="Checked"/>
    <s v="Unchecked"/>
    <s v="Unchecked"/>
    <s v="Unchecked"/>
    <s v="Unchecked"/>
    <s v="Unchecked"/>
    <s v="Unchecked"/>
    <s v="Checked"/>
    <m/>
    <s v="Ukutya unhealthy "/>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Checked"/>
    <s v="Unchecked"/>
    <s v="Unchecked"/>
    <s v="Un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24"/>
    <m/>
    <m/>
    <m/>
    <m/>
    <m/>
    <m/>
    <m/>
    <m/>
    <m/>
    <m/>
    <m/>
    <m/>
    <m/>
    <m/>
    <m/>
    <m/>
    <m/>
    <m/>
    <m/>
    <m/>
    <m/>
    <m/>
    <m/>
    <m/>
    <m/>
    <m/>
    <m/>
    <m/>
    <m/>
    <m/>
    <s v="Amabanga aphezulu"/>
    <m/>
    <m/>
    <m/>
    <s v="Amabanga aphezulu"/>
    <m/>
    <m/>
    <m/>
    <m/>
    <m/>
    <m/>
    <m/>
    <m/>
    <m/>
    <s v="Hayi"/>
    <m/>
    <m/>
    <m/>
    <s v="Umbhobho ukuya eyadini/iploti"/>
    <m/>
    <m/>
    <m/>
    <m/>
    <m/>
    <n v="1"/>
    <m/>
    <s v="Gungxulela kumbhobho wogutyulo"/>
    <m/>
    <s v="Umbane ovela kwii-mains"/>
    <m/>
    <m/>
    <m/>
    <s v="Endlini"/>
    <m/>
    <m/>
    <m/>
    <s v="Ewe"/>
    <m/>
    <s v="Hayi"/>
    <m/>
    <m/>
    <m/>
    <m/>
    <m/>
    <m/>
    <m/>
    <m/>
    <m/>
    <s v="Ewe"/>
    <s v="Ewe"/>
    <s v="Hayi"/>
    <s v="Hayi"/>
    <s v="Hayi"/>
    <s v="Hayi"/>
    <s v="Hayi"/>
    <s v="Hayi"/>
    <s v="Hayi"/>
    <m/>
    <m/>
    <m/>
    <m/>
    <m/>
    <m/>
    <m/>
    <s v="Ewe"/>
    <s v="Ewe"/>
    <s v="Hayi"/>
    <s v="Hayi"/>
    <s v="Hayi"/>
    <s v="Hayi"/>
    <s v="Hayi"/>
    <m/>
    <s v="Ikhaphethi"/>
    <m/>
    <m/>
    <m/>
    <s v="Asbestos"/>
    <m/>
    <m/>
    <m/>
    <s v="uMphenduli / uMthathi-nxaxheba"/>
    <m/>
    <s v="uMphenduli / uMthathi-nxaxheba"/>
    <m/>
    <s v="uMphenduli / uMthathi-nxaxheba"/>
    <m/>
    <s v="Ewe"/>
    <m/>
    <s v="Qhubeka"/>
    <m/>
    <s v="Ewe"/>
    <m/>
    <m/>
    <m/>
    <s v="Kakhulu"/>
    <s v="Ngandlel' ithile"/>
    <s v="Ngandlel' ithile"/>
    <s v="Unchecked"/>
    <s v="Unchecked"/>
    <s v="Unchecked"/>
    <s v="Unchecked"/>
    <s v="Unchecked"/>
    <s v="Unchecked"/>
    <s v="Checked"/>
    <s v="Unchecked"/>
    <s v="Checked"/>
    <s v="Checked"/>
    <s v="Checked"/>
    <s v="Unchecked"/>
    <m/>
    <s v="United States of America"/>
    <m/>
    <s v="Mncedisi wophando nceda ucofe apha"/>
    <s v="Unverified"/>
  </r>
  <r>
    <n v="254"/>
    <m/>
    <m/>
    <x v="8"/>
    <d v="1899-12-30T11:13:00"/>
    <s v="ntombizodwa"/>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Unverified"/>
  </r>
  <r>
    <n v="255"/>
    <m/>
    <m/>
    <x v="9"/>
    <d v="1899-12-30T11:47:00"/>
    <s v="zimbini"/>
    <s v="English"/>
    <s v="No"/>
    <m/>
    <m/>
    <m/>
    <s v="Black"/>
    <m/>
    <m/>
    <m/>
    <s v="Yes"/>
    <m/>
    <m/>
    <m/>
    <m/>
    <m/>
    <s v="Married / civil union"/>
    <m/>
    <s v="No"/>
    <m/>
    <s v="Less than Matric"/>
    <m/>
    <s v="Unemployed"/>
    <m/>
    <s v="R1000 - R2500"/>
    <m/>
    <s v="Never"/>
    <m/>
    <m/>
    <m/>
    <s v="Never"/>
    <m/>
    <m/>
    <m/>
    <s v="Yes"/>
    <m/>
    <s v="Yes, less than 6 months ago"/>
    <m/>
    <s v="No"/>
    <m/>
    <s v="I don't know"/>
    <m/>
    <s v="Unchecked"/>
    <s v="Unchecked"/>
    <s v="Unchecked"/>
    <s v="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2"/>
    <s v="Male/ Indoda"/>
    <n v="38"/>
    <s v="Female/ Ibhinqa"/>
    <n v="5"/>
    <m/>
    <m/>
    <m/>
    <m/>
    <m/>
    <m/>
    <m/>
    <m/>
    <m/>
    <m/>
    <m/>
    <m/>
    <m/>
    <m/>
    <m/>
    <m/>
    <m/>
    <m/>
    <m/>
    <m/>
    <m/>
    <m/>
    <m/>
    <m/>
    <m/>
    <m/>
    <s v="There are NO children between the age of 6 and 13 living in this HH"/>
    <s v="Some secondary"/>
    <m/>
    <m/>
    <m/>
    <s v="Tertiary or post-secondary certification"/>
    <m/>
    <m/>
    <m/>
    <m/>
    <m/>
    <m/>
    <m/>
    <m/>
    <m/>
    <s v="No"/>
    <m/>
    <m/>
    <m/>
    <s v="Piped to yard/plot"/>
    <m/>
    <m/>
    <m/>
    <m/>
    <m/>
    <n v="1"/>
    <m/>
    <s v="Flush to somewhere else"/>
    <m/>
    <s v="Electricity from mains"/>
    <m/>
    <m/>
    <m/>
    <s v="In the house"/>
    <m/>
    <m/>
    <m/>
    <s v="Yes"/>
    <m/>
    <s v="Yes"/>
    <m/>
    <s v="Yes"/>
    <s v="Yes"/>
    <s v="No"/>
    <s v="No"/>
    <s v="Yes"/>
    <s v="No"/>
    <s v="Yes"/>
    <s v="Yes"/>
    <s v="Yes"/>
    <m/>
    <m/>
    <m/>
    <m/>
    <m/>
    <m/>
    <m/>
    <m/>
    <m/>
    <s v="Yes"/>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5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57"/>
    <m/>
    <m/>
    <x v="8"/>
    <d v="1899-12-30T12:52:00"/>
    <s v="zukisani"/>
    <s v="English"/>
    <s v="No"/>
    <m/>
    <m/>
    <m/>
    <s v="Black"/>
    <m/>
    <m/>
    <m/>
    <s v="Yes"/>
    <m/>
    <m/>
    <m/>
    <m/>
    <m/>
    <s v="Married / civil union"/>
    <m/>
    <s v="Yes"/>
    <m/>
    <s v="Matric"/>
    <m/>
    <s v="Unemployed"/>
    <m/>
    <s v="R2501 - R5000"/>
    <m/>
    <s v="Never"/>
    <m/>
    <m/>
    <m/>
    <s v="Never"/>
    <m/>
    <m/>
    <m/>
    <s v="No"/>
    <m/>
    <s v="Yes, less than 6 months ago"/>
    <m/>
    <s v="No"/>
    <m/>
    <s v="I don't know"/>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52"/>
    <s v="Male/ Indoda"/>
    <n v="10"/>
    <s v="Female/ Ibhinqa"/>
    <n v="2"/>
    <m/>
    <m/>
    <m/>
    <m/>
    <m/>
    <m/>
    <m/>
    <m/>
    <m/>
    <m/>
    <m/>
    <m/>
    <m/>
    <m/>
    <m/>
    <m/>
    <m/>
    <m/>
    <m/>
    <m/>
    <m/>
    <m/>
    <m/>
    <m/>
    <s v="There are children between the age of 6 and 13 living in this HH"/>
    <s v="Completed secondary"/>
    <m/>
    <m/>
    <m/>
    <s v="Completed secondary"/>
    <m/>
    <m/>
    <m/>
    <s v="Yes"/>
    <m/>
    <m/>
    <m/>
    <m/>
    <m/>
    <s v="No"/>
    <m/>
    <m/>
    <m/>
    <s v="Piped into dwelling/house"/>
    <m/>
    <m/>
    <m/>
    <m/>
    <m/>
    <n v="14"/>
    <m/>
    <s v="Flush to piped sewer system"/>
    <m/>
    <s v="Electricity from mains"/>
    <m/>
    <m/>
    <m/>
    <s v="In the house"/>
    <m/>
    <m/>
    <m/>
    <s v="Yes"/>
    <m/>
    <s v="Yes"/>
    <m/>
    <s v="Yes"/>
    <s v="Yes"/>
    <s v="No"/>
    <s v="Yes"/>
    <s v="Yes"/>
    <s v="No"/>
    <s v="Yes"/>
    <s v="Yes"/>
    <s v="Yes"/>
    <m/>
    <m/>
    <m/>
    <m/>
    <m/>
    <m/>
    <m/>
    <m/>
    <m/>
    <s v="No"/>
    <s v="Yes"/>
    <s v="No"/>
    <s v="No"/>
    <s v="No"/>
    <s v="Yes"/>
    <s v="No"/>
    <m/>
    <m/>
    <m/>
    <m/>
    <m/>
    <m/>
    <m/>
    <s v="Ceramic tiles"/>
    <m/>
    <m/>
    <m/>
    <s v="Corrugated metal"/>
    <m/>
    <m/>
    <m/>
    <s v="Respondent/Participant and Spouse/partner jointly"/>
    <m/>
    <s v="Respondent/Participant and Spouse/partner jointly"/>
    <m/>
    <s v="Respondent/Participant and Spouse/partner jointly"/>
    <m/>
    <s v="Yes"/>
    <m/>
    <s v="Proceed"/>
    <m/>
    <s v="Yes"/>
    <m/>
    <s v="Not at all"/>
    <s v="A lot"/>
    <s v="A lot"/>
    <m/>
    <m/>
    <m/>
    <s v="Checked"/>
    <s v="Checked"/>
    <s v="Checked"/>
    <s v="Checked"/>
    <s v="Checked"/>
    <s v="Unchecked"/>
    <s v="Unchecked"/>
    <s v="Unchecked"/>
    <s v="Unchecked"/>
    <s v="Unchecked"/>
    <s v="Unchecked"/>
    <s v="Unchecked"/>
    <s v="Botswana"/>
    <m/>
    <s v="Research Assistant please click here"/>
    <m/>
    <s v="Unverified"/>
  </r>
  <r>
    <n v="258"/>
    <m/>
    <m/>
    <x v="10"/>
    <d v="1899-12-30T10:37:00"/>
    <s v="zola"/>
    <s v="isiXhosa"/>
    <m/>
    <s v="Hayi"/>
    <m/>
    <m/>
    <m/>
    <m/>
    <s v="Mnyama"/>
    <m/>
    <m/>
    <m/>
    <m/>
    <s v="Ewe"/>
    <m/>
    <m/>
    <m/>
    <s v="Utshatile / umanyano lwasekuhlaleni"/>
    <m/>
    <s v="Hayi"/>
    <m/>
    <s v="Ngaphantsi kwebanga leshumi"/>
    <m/>
    <s v="Awuphangeli"/>
    <m/>
    <s v="R1000 - R2500"/>
    <m/>
    <s v="Ewe - Ngaphezulu kweminyaka emibini eyadlulayo"/>
    <s v="ec Philani NU 1 Clinic"/>
    <m/>
    <m/>
    <s v="Hayi"/>
    <m/>
    <m/>
    <m/>
    <s v="Ewe"/>
    <m/>
    <s v="Ewe, kulo nyaka uphelileyo, kodwa ngaphezu kweenyanga ezi-6 ezidlulileyo"/>
    <m/>
    <s v="Ewe"/>
    <m/>
    <s v="Ewe"/>
    <s v="Unchecked"/>
    <s v="Unchecked"/>
    <s v="Unchecked"/>
    <s v="Unchecked"/>
    <s v="Unchecked"/>
    <s v="Unchecked"/>
    <s v="Unchecked"/>
    <s v="Unchecked"/>
    <s v="Unchecked"/>
    <s v="Unchecked"/>
    <s v="Unchecked"/>
    <s v="Unchecked"/>
    <s v="Unchecked"/>
    <s v="Checked"/>
    <s v="Unchecked"/>
    <s v="Unchecked"/>
    <s v="Unchecked"/>
    <s v="Checked"/>
    <m/>
    <s v="Substance or drug abuse "/>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Ewe"/>
    <n v="0"/>
    <m/>
    <m/>
    <m/>
    <m/>
    <m/>
    <m/>
    <m/>
    <m/>
    <m/>
    <m/>
    <m/>
    <m/>
    <m/>
    <m/>
    <m/>
    <m/>
    <m/>
    <m/>
    <m/>
    <m/>
    <m/>
    <m/>
    <m/>
    <m/>
    <m/>
    <m/>
    <m/>
    <m/>
    <m/>
    <m/>
    <s v="There are NO children between the age of 6 and 13 living in this HH"/>
    <m/>
    <s v="Ndigqibe amabanga aphantsi"/>
    <m/>
    <m/>
    <m/>
    <s v="Ndigqibe amabanga aphantsi"/>
    <m/>
    <m/>
    <m/>
    <m/>
    <m/>
    <m/>
    <m/>
    <m/>
    <m/>
    <s v="Hayi"/>
    <m/>
    <m/>
    <m/>
    <s v="Impompo kawonke-wonke/yoluntu"/>
    <m/>
    <m/>
    <m/>
    <s v="Kwenye indawo/ngaphandle kweyadi"/>
    <m/>
    <n v="10"/>
    <m/>
    <s v="Gungxulela kumbhobho wogutyulo"/>
    <m/>
    <s v="Okunye"/>
    <m/>
    <s v="Illegal connections "/>
    <m/>
    <s v="Endlini"/>
    <m/>
    <m/>
    <m/>
    <s v="Hayi"/>
    <m/>
    <s v="Hayi"/>
    <m/>
    <m/>
    <m/>
    <m/>
    <m/>
    <m/>
    <m/>
    <m/>
    <m/>
    <s v="Hayi"/>
    <s v="Hayi"/>
    <s v="Hayi"/>
    <s v="Hayi"/>
    <s v="Hayi"/>
    <s v="Hayi"/>
    <s v="Hayi"/>
    <s v="Ewe"/>
    <s v="Hayi"/>
    <m/>
    <m/>
    <m/>
    <m/>
    <m/>
    <m/>
    <m/>
    <s v="Hayi"/>
    <s v="Hayi"/>
    <s v="Hayi"/>
    <s v="Hayi"/>
    <s v="Hayi"/>
    <s v="Hayi"/>
    <s v="Hayi"/>
    <m/>
    <s v="Umhlaba/isant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5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6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61"/>
    <m/>
    <m/>
    <x v="9"/>
    <d v="1899-12-30T12:04:00"/>
    <s v="zukisani"/>
    <s v="isiXhosa"/>
    <m/>
    <s v="Hayi"/>
    <m/>
    <m/>
    <m/>
    <m/>
    <s v="Mnyama"/>
    <m/>
    <m/>
    <m/>
    <m/>
    <s v="Ewe"/>
    <m/>
    <m/>
    <m/>
    <s v="Awutshatanga"/>
    <m/>
    <m/>
    <m/>
    <s v="Ngaphantsi kwebanga leshumi"/>
    <m/>
    <s v="Awuphangeli"/>
    <m/>
    <s v="R1000 - R2500"/>
    <m/>
    <s v="Ewe - ngaphantsi kweminyaka emibini eyadlulayo."/>
    <s v="ec Philani NU 1 Clinic"/>
    <m/>
    <m/>
    <s v="Ewe, ngaphantsi kweminyaka emi-2 eyadlulayo"/>
    <s v="ec Philani NU 1 Clinic"/>
    <m/>
    <m/>
    <s v="Hayi"/>
    <m/>
    <s v="Ewe, ngaphantsi kweenyanga ezi-6 ezidlulileyo"/>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Unchecked"/>
    <s v="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36"/>
    <s v="Male/ Indoda"/>
    <n v="12"/>
    <s v="Female/ Ibhinqa"/>
    <n v="4"/>
    <m/>
    <m/>
    <m/>
    <m/>
    <m/>
    <m/>
    <m/>
    <m/>
    <m/>
    <m/>
    <m/>
    <m/>
    <m/>
    <m/>
    <m/>
    <m/>
    <m/>
    <m/>
    <m/>
    <m/>
    <m/>
    <m/>
    <m/>
    <m/>
    <s v="There are children between the age of 6 and 13 living in this HH"/>
    <m/>
    <s v="Amabanga aphezulu"/>
    <m/>
    <m/>
    <m/>
    <s v="Amabanga aphezulu"/>
    <m/>
    <m/>
    <m/>
    <s v="Ewe"/>
    <m/>
    <m/>
    <m/>
    <m/>
    <m/>
    <s v="Hayi"/>
    <m/>
    <m/>
    <m/>
    <s v="Ifakwe ngombhobho kwindawo yokuhlala/indlu"/>
    <m/>
    <m/>
    <m/>
    <m/>
    <m/>
    <n v="28"/>
    <m/>
    <s v="Gungxulela kumbhobho wogutyulo"/>
    <m/>
    <s v="Umbane ovela kwii-mains"/>
    <m/>
    <m/>
    <m/>
    <s v="Endlini"/>
    <m/>
    <m/>
    <m/>
    <s v="Ewe"/>
    <m/>
    <s v="Ewe"/>
    <m/>
    <m/>
    <m/>
    <m/>
    <m/>
    <m/>
    <m/>
    <m/>
    <m/>
    <s v="Hayi"/>
    <s v="Ewe"/>
    <s v="Hayi"/>
    <s v="Hayi"/>
    <s v="Ewe"/>
    <s v="Hayi"/>
    <s v="Ewe"/>
    <s v="Ewe"/>
    <s v="Ewe"/>
    <m/>
    <m/>
    <m/>
    <m/>
    <m/>
    <m/>
    <m/>
    <s v="Hayi"/>
    <s v="Ewe"/>
    <s v="Hayi"/>
    <s v="Hayi"/>
    <s v="Hayi"/>
    <s v="Ewe"/>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62"/>
    <m/>
    <m/>
    <x v="9"/>
    <d v="1899-12-30T12:24:00"/>
    <s v="nomvuyo"/>
    <s v="isiXhosa"/>
    <m/>
    <s v="Hayi"/>
    <m/>
    <m/>
    <m/>
    <m/>
    <s v="Mnyama"/>
    <m/>
    <m/>
    <m/>
    <m/>
    <s v="Ewe"/>
    <m/>
    <m/>
    <m/>
    <s v="Awutshatanga"/>
    <m/>
    <m/>
    <m/>
    <s v="Ngaphantsi kwebanga leshumi"/>
    <m/>
    <s v="Awuphangeli"/>
    <m/>
    <s v="Ngaphantsi kwe-R1000"/>
    <m/>
    <s v="Zange"/>
    <m/>
    <m/>
    <m/>
    <s v="Hayi"/>
    <m/>
    <m/>
    <m/>
    <s v="Hayi"/>
    <m/>
    <s v="Hayi"/>
    <m/>
    <s v="Hayi"/>
    <m/>
    <s v="Hayi"/>
    <s v="Unchecked"/>
    <s v="Unchecked"/>
    <s v="Unchecked"/>
    <s v="Unchecked"/>
    <s v="Unchecked"/>
    <s v="Unchecked"/>
    <s v="Unchecked"/>
    <s v="Unchecked"/>
    <s v="Unchecked"/>
    <s v="Unchecked"/>
    <s v="Checked"/>
    <s v="Unchecked"/>
    <s v="Checked"/>
    <s v="Checked"/>
    <s v="Unchecked"/>
    <s v="Unchecked"/>
    <s v="Unchecked"/>
    <s v="Unchecked"/>
    <m/>
    <m/>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Unchecked"/>
    <s v="Unchecked"/>
    <s v="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57"/>
    <m/>
    <m/>
    <m/>
    <m/>
    <m/>
    <m/>
    <m/>
    <m/>
    <m/>
    <m/>
    <m/>
    <m/>
    <m/>
    <m/>
    <m/>
    <m/>
    <m/>
    <m/>
    <m/>
    <m/>
    <m/>
    <m/>
    <m/>
    <m/>
    <m/>
    <m/>
    <m/>
    <m/>
    <s v="There are NO children between the age of 6 and 13 living in this HH"/>
    <m/>
    <s v="Amabanga aphantsi"/>
    <m/>
    <s v="Ibanga lesine"/>
    <m/>
    <s v="Abafundanga/ Abawafundanga amabanga aphantsi"/>
    <m/>
    <m/>
    <m/>
    <m/>
    <m/>
    <m/>
    <m/>
    <m/>
    <m/>
    <s v="Hayi"/>
    <m/>
    <m/>
    <m/>
    <s v="Ifakwe ngombhobho kwindawo yokuhlala/indlu"/>
    <m/>
    <m/>
    <m/>
    <m/>
    <m/>
    <n v="2"/>
    <m/>
    <s v="Gungxulela kumbhobho wogutyulo"/>
    <m/>
    <s v="Umbane ovela kwii-mains"/>
    <m/>
    <m/>
    <m/>
    <s v="Endlini"/>
    <m/>
    <m/>
    <m/>
    <s v="Hayi"/>
    <m/>
    <s v="Ewe"/>
    <m/>
    <m/>
    <m/>
    <m/>
    <m/>
    <m/>
    <m/>
    <m/>
    <m/>
    <s v="Hayi"/>
    <s v="Ewe"/>
    <s v="Hayi"/>
    <s v="Hayi"/>
    <s v="Ewe"/>
    <s v="Hayi"/>
    <s v="Hayi"/>
    <s v="Hayi"/>
    <s v="Hayi"/>
    <m/>
    <m/>
    <m/>
    <m/>
    <m/>
    <m/>
    <m/>
    <s v="Hayi"/>
    <s v="Hayi"/>
    <s v="Hayi"/>
    <s v="Hayi"/>
    <s v="Hayi"/>
    <s v="Hayi"/>
    <s v="Hayi"/>
    <m/>
    <s v="Ikhaphethi"/>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63"/>
    <m/>
    <m/>
    <x v="10"/>
    <d v="1899-12-30T09:46:00"/>
    <s v="ntombizodwa"/>
    <s v="isiXhosa"/>
    <m/>
    <s v="Hayi"/>
    <m/>
    <m/>
    <m/>
    <m/>
    <s v="Mnyama"/>
    <m/>
    <m/>
    <m/>
    <m/>
    <s v="Ewe"/>
    <m/>
    <m/>
    <m/>
    <s v="Utshatile / umanyano lwasekuhlaleni"/>
    <m/>
    <s v="Hayi"/>
    <m/>
    <s v="Ngaphantsi kwebanga leshumi"/>
    <m/>
    <s v="Awuphangeli"/>
    <m/>
    <s v="R1000 - R2500"/>
    <m/>
    <s v="Zange"/>
    <m/>
    <m/>
    <m/>
    <s v="Hayi"/>
    <m/>
    <m/>
    <m/>
    <s v="Ewe"/>
    <m/>
    <s v="Ewe, ngaphantsi kweenyanga ezi-6 ezidlulileyo"/>
    <m/>
    <s v="Ewe"/>
    <m/>
    <s v="Hayi"/>
    <s v="Unchecked"/>
    <s v="Unchecked"/>
    <s v="Unchecked"/>
    <s v="Unchecked"/>
    <s v="Unchecked"/>
    <s v="Unchecked"/>
    <s v="Unchecked"/>
    <s v="Unchecked"/>
    <s v="Unchecked"/>
    <s v="Unchecked"/>
    <s v="Unchecked"/>
    <s v="Unchecked"/>
    <s v="Checked"/>
    <s v="Unchecked"/>
    <s v="Unchecked"/>
    <s v="Un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40"/>
    <m/>
    <m/>
    <m/>
    <m/>
    <m/>
    <m/>
    <m/>
    <m/>
    <m/>
    <m/>
    <m/>
    <m/>
    <m/>
    <m/>
    <m/>
    <m/>
    <m/>
    <m/>
    <m/>
    <m/>
    <m/>
    <m/>
    <m/>
    <m/>
    <m/>
    <m/>
    <m/>
    <m/>
    <s v="There are NO children between the age of 6 and 13 living in this HH"/>
    <m/>
    <s v="Amabanga aphantsi"/>
    <m/>
    <s v="Ibanga lesithandathu"/>
    <m/>
    <s v="Amabanga aphezulu"/>
    <m/>
    <m/>
    <m/>
    <m/>
    <m/>
    <m/>
    <m/>
    <m/>
    <m/>
    <s v="Hayi"/>
    <m/>
    <m/>
    <m/>
    <s v="Ifakwe ngombhobho kwindawo yokuhlala/indlu"/>
    <m/>
    <m/>
    <m/>
    <m/>
    <m/>
    <n v="1"/>
    <m/>
    <s v="Gungxulela kumbhobho wogutyulo"/>
    <m/>
    <s v="Umbane ovela kwii-mains"/>
    <m/>
    <m/>
    <m/>
    <s v="Endlini"/>
    <m/>
    <m/>
    <m/>
    <s v="Ewe"/>
    <m/>
    <s v="Hayi"/>
    <m/>
    <m/>
    <m/>
    <m/>
    <m/>
    <m/>
    <m/>
    <m/>
    <m/>
    <s v="Hayi"/>
    <s v="Ewe"/>
    <s v="Hayi"/>
    <s v="Hayi"/>
    <s v="Ewe"/>
    <s v="Hayi"/>
    <s v="Hayi"/>
    <s v="Ewe"/>
    <s v="Hayi"/>
    <m/>
    <m/>
    <m/>
    <m/>
    <m/>
    <m/>
    <m/>
    <s v="Ewe"/>
    <s v="Ewe"/>
    <s v="Hayi"/>
    <s v="Hayi"/>
    <s v="Hayi"/>
    <s v="Hayi"/>
    <s v="Hayi"/>
    <m/>
    <s v="Ikhaphethi"/>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64"/>
    <m/>
    <m/>
    <x v="9"/>
    <d v="1899-12-30T12:09:00"/>
    <s v="sinazo"/>
    <s v="English"/>
    <s v="No"/>
    <m/>
    <m/>
    <m/>
    <s v="Black"/>
    <m/>
    <m/>
    <m/>
    <s v="Yes"/>
    <m/>
    <m/>
    <m/>
    <m/>
    <m/>
    <s v="Single"/>
    <m/>
    <m/>
    <m/>
    <s v="Matric"/>
    <m/>
    <s v="Self-Employed"/>
    <m/>
    <s v="R1000 - R2500"/>
    <m/>
    <s v="Never"/>
    <m/>
    <m/>
    <m/>
    <s v="Never"/>
    <m/>
    <m/>
    <m/>
    <s v="Yes"/>
    <m/>
    <s v="Yes, more than a year ago"/>
    <m/>
    <s v="No"/>
    <m/>
    <s v="No"/>
    <m/>
    <s v="Unchecked"/>
    <s v="Unchecked"/>
    <s v="Unchecked"/>
    <s v="Unchecked"/>
    <s v="Checked"/>
    <s v="Checked"/>
    <s v="Unchecked"/>
    <s v="Unchecked"/>
    <s v="Un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m/>
    <m/>
    <s v="Unchecked"/>
    <s v="Checked"/>
    <s v="Unchecked"/>
    <s v="Checked"/>
    <s v="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to neighbor"/>
    <m/>
    <m/>
    <m/>
    <m/>
    <m/>
    <n v="5"/>
    <m/>
    <s v="Flush to piped sewer system"/>
    <m/>
    <s v="Electricity from other source"/>
    <m/>
    <m/>
    <m/>
    <s v="In the house"/>
    <m/>
    <m/>
    <m/>
    <s v="No"/>
    <m/>
    <s v="No"/>
    <m/>
    <s v="No"/>
    <s v="No"/>
    <s v="No"/>
    <s v="No"/>
    <s v="No"/>
    <s v="No"/>
    <s v="No"/>
    <s v="Yes"/>
    <s v="No"/>
    <m/>
    <m/>
    <m/>
    <m/>
    <m/>
    <m/>
    <m/>
    <m/>
    <m/>
    <s v="Yes"/>
    <s v="Yes"/>
    <s v="No"/>
    <s v="No"/>
    <s v="No"/>
    <s v="No"/>
    <s v="No"/>
    <m/>
    <m/>
    <m/>
    <m/>
    <m/>
    <m/>
    <m/>
    <s v="Carpet"/>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65"/>
    <m/>
    <m/>
    <x v="11"/>
    <d v="1899-12-30T11:25:00"/>
    <s v="nosiphiwo"/>
    <s v="English"/>
    <s v="No"/>
    <m/>
    <m/>
    <m/>
    <s v="Black"/>
    <m/>
    <m/>
    <m/>
    <s v="Yes"/>
    <m/>
    <m/>
    <m/>
    <m/>
    <m/>
    <s v="Single"/>
    <m/>
    <m/>
    <m/>
    <s v="Less than Matric"/>
    <m/>
    <s v="Employed part-time"/>
    <m/>
    <s v="R2501 - R5000"/>
    <m/>
    <s v="Never"/>
    <m/>
    <m/>
    <m/>
    <s v="Never"/>
    <m/>
    <m/>
    <m/>
    <s v="No"/>
    <m/>
    <s v="Yes, less than 6 months ago"/>
    <m/>
    <s v="No"/>
    <m/>
    <s v="I don't know"/>
    <m/>
    <s v="Unchecked"/>
    <s v="Unchecked"/>
    <s v="Unchecked"/>
    <s v="Unchecked"/>
    <s v="Checked"/>
    <s v="Unchecked"/>
    <s v="Checked"/>
    <s v="Un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m/>
    <m/>
    <s v="Unchecked"/>
    <s v="Checked"/>
    <s v="Unchecked"/>
    <s v="Checked"/>
    <s v="Un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56"/>
    <s v="Female/ Ibhinqa"/>
    <n v="23"/>
    <m/>
    <m/>
    <m/>
    <m/>
    <m/>
    <m/>
    <m/>
    <m/>
    <m/>
    <m/>
    <m/>
    <m/>
    <m/>
    <m/>
    <m/>
    <m/>
    <m/>
    <m/>
    <m/>
    <m/>
    <m/>
    <m/>
    <m/>
    <m/>
    <m/>
    <m/>
    <s v="There are NO children between the age of 6 and 13 living in this HH"/>
    <s v="Some secondary"/>
    <m/>
    <m/>
    <m/>
    <s v="Completed secondary"/>
    <m/>
    <m/>
    <m/>
    <m/>
    <m/>
    <m/>
    <m/>
    <m/>
    <m/>
    <s v="No"/>
    <m/>
    <m/>
    <m/>
    <s v="Piped into dwelling/house"/>
    <m/>
    <m/>
    <m/>
    <m/>
    <m/>
    <n v="2"/>
    <m/>
    <s v="Flush to piped sewer system"/>
    <m/>
    <s v="Electricity from mains"/>
    <m/>
    <m/>
    <m/>
    <s v="In the house"/>
    <m/>
    <m/>
    <m/>
    <s v="No"/>
    <m/>
    <s v="Yes"/>
    <m/>
    <s v="Yes"/>
    <s v="Yes"/>
    <s v="No"/>
    <s v="Yes"/>
    <s v="Yes"/>
    <s v="No"/>
    <s v="Yes"/>
    <s v="Yes"/>
    <s v="Yes"/>
    <m/>
    <m/>
    <m/>
    <m/>
    <m/>
    <m/>
    <m/>
    <m/>
    <m/>
    <s v="Yes"/>
    <s v="Yes"/>
    <s v="Yes"/>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66"/>
    <m/>
    <m/>
    <x v="8"/>
    <d v="1899-12-30T10:53:00"/>
    <s v="yethu"/>
    <s v="isiXhosa"/>
    <m/>
    <s v="Hayi"/>
    <m/>
    <m/>
    <m/>
    <m/>
    <s v="Mnyama"/>
    <m/>
    <m/>
    <m/>
    <m/>
    <s v="Ewe"/>
    <m/>
    <m/>
    <m/>
    <s v="Utshatile / umanyano lwasekuhlaleni"/>
    <m/>
    <s v="Ewe"/>
    <m/>
    <s v="Ibanga leshumi"/>
    <m/>
    <s v="Uqeshwe isigxina"/>
    <m/>
    <s v="R5001 - R7500"/>
    <m/>
    <s v="Zange"/>
    <m/>
    <m/>
    <m/>
    <s v="Hayi"/>
    <m/>
    <m/>
    <m/>
    <s v="Ewe"/>
    <m/>
    <s v="Ewe, ngaphantsi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30"/>
    <s v="Male/ Indoda"/>
    <n v="10"/>
    <s v="Female/ Ibhinqa"/>
    <n v="3"/>
    <m/>
    <m/>
    <m/>
    <m/>
    <m/>
    <m/>
    <m/>
    <m/>
    <m/>
    <m/>
    <m/>
    <m/>
    <m/>
    <m/>
    <m/>
    <m/>
    <m/>
    <m/>
    <m/>
    <m/>
    <m/>
    <m/>
    <m/>
    <m/>
    <s v="There are children between the age of 6 and 13 living in this HH"/>
    <m/>
    <s v="Amabanga aphantsi"/>
    <m/>
    <s v="ibanga lesixhenxe"/>
    <m/>
    <s v="Amabanga aphezulu"/>
    <m/>
    <m/>
    <m/>
    <s v="Ewe"/>
    <m/>
    <m/>
    <m/>
    <m/>
    <m/>
    <s v="Hayi"/>
    <m/>
    <m/>
    <m/>
    <s v="Ifakwe ngombhobho kwindawo yokuhlala/indlu"/>
    <m/>
    <m/>
    <m/>
    <m/>
    <m/>
    <n v="1"/>
    <m/>
    <s v="Gungxulela kumbhobho wogutyulo"/>
    <m/>
    <s v="Umbane ovela kwii-mains"/>
    <m/>
    <m/>
    <m/>
    <s v="Endlini"/>
    <m/>
    <m/>
    <m/>
    <s v="Ewe"/>
    <m/>
    <s v="Ewe"/>
    <m/>
    <m/>
    <m/>
    <m/>
    <m/>
    <m/>
    <m/>
    <m/>
    <m/>
    <s v="Ewe"/>
    <s v="Ewe"/>
    <s v="Hayi"/>
    <s v="Hayi"/>
    <s v="Ewe"/>
    <s v="Ewe"/>
    <s v="Ewe"/>
    <s v="Ewe"/>
    <s v="Ewe"/>
    <m/>
    <m/>
    <m/>
    <m/>
    <m/>
    <m/>
    <m/>
    <s v="Ewe"/>
    <s v="Ewe"/>
    <s v="Hayi"/>
    <s v="Hayi"/>
    <s v="Hayi"/>
    <s v="Ewe"/>
    <s v="Hayi"/>
    <m/>
    <s v="Iithayile zeCeramic"/>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267"/>
    <m/>
    <m/>
    <x v="9"/>
    <d v="1899-12-30T12:20:00"/>
    <s v="ntombizodwa"/>
    <s v="isiXhosa"/>
    <m/>
    <s v="Hayi"/>
    <m/>
    <m/>
    <m/>
    <m/>
    <s v="Mnyama"/>
    <m/>
    <m/>
    <m/>
    <m/>
    <s v="Ewe"/>
    <m/>
    <m/>
    <m/>
    <s v="Awutshatanga"/>
    <m/>
    <m/>
    <m/>
    <s v="Ngaphantsi kwebanga leshumi"/>
    <m/>
    <s v="Awuphangeli"/>
    <m/>
    <s v="Ngaphantsi kwe-R1000"/>
    <m/>
    <s v="Zange"/>
    <m/>
    <m/>
    <m/>
    <s v="Hayi"/>
    <m/>
    <m/>
    <m/>
    <s v="Hayi"/>
    <m/>
    <s v="Ewe, ngaphantsi kweenyanga ezi-6 ezidlulileyo"/>
    <m/>
    <s v="Hayi"/>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8"/>
    <s v="Female/ Ibhinqa"/>
    <n v="9"/>
    <m/>
    <m/>
    <m/>
    <m/>
    <m/>
    <m/>
    <m/>
    <m/>
    <m/>
    <m/>
    <m/>
    <m/>
    <m/>
    <m/>
    <m/>
    <m/>
    <m/>
    <m/>
    <m/>
    <m/>
    <m/>
    <m/>
    <m/>
    <m/>
    <m/>
    <m/>
    <s v="There are children between the age of 6 and 13 living in this HH"/>
    <m/>
    <s v="Amabanga aphantsi"/>
    <m/>
    <s v="ibanga lesixhenxe"/>
    <m/>
    <s v="Amabanga aphantsi"/>
    <m/>
    <s v="Ibanga lokuqala"/>
    <m/>
    <s v="Ewe"/>
    <m/>
    <m/>
    <m/>
    <m/>
    <m/>
    <s v="Hayi"/>
    <m/>
    <m/>
    <m/>
    <s v="Umbhobho ukuya eyadini/iploti"/>
    <m/>
    <m/>
    <m/>
    <m/>
    <m/>
    <n v="1"/>
    <m/>
    <s v="Gungxulela kumbhobho wogutyulo"/>
    <m/>
    <s v="Umbane ovela kwii-mains"/>
    <m/>
    <m/>
    <m/>
    <s v="Endlini"/>
    <m/>
    <m/>
    <m/>
    <s v="Ewe"/>
    <m/>
    <s v="Hayi"/>
    <m/>
    <m/>
    <m/>
    <m/>
    <m/>
    <m/>
    <m/>
    <m/>
    <m/>
    <s v="Hayi"/>
    <s v="Ewe"/>
    <s v="Hayi"/>
    <s v="Hayi"/>
    <s v="Hayi"/>
    <s v="Hayi"/>
    <s v="Hayi"/>
    <s v="Hayi"/>
    <s v="Hayi"/>
    <m/>
    <m/>
    <m/>
    <m/>
    <m/>
    <m/>
    <m/>
    <s v="Hayi"/>
    <s v="Ewe"/>
    <s v="Hayi"/>
    <s v="Hayi"/>
    <s v="Hayi"/>
    <s v="Hayi"/>
    <s v="Hayi"/>
    <m/>
    <s v="Ikhaphethi"/>
    <m/>
    <m/>
    <m/>
    <s v="Asbestos"/>
    <m/>
    <m/>
    <m/>
    <s v="uMphenduli / uMthathi-nxaxheba"/>
    <m/>
    <s v="uMphenduli / uMthathi-nxaxheba"/>
    <m/>
    <s v="uMphenduli / uMthathi-nxaxheba"/>
    <m/>
    <s v="Ewe"/>
    <m/>
    <s v="Qhubeka"/>
    <m/>
    <s v="Ewe"/>
    <m/>
    <m/>
    <m/>
    <s v="Akunjalo kwaphela"/>
    <s v="Kakhulu"/>
    <s v="Kakhulu"/>
    <s v="Unchecked"/>
    <s v="Unchecked"/>
    <s v="Unchecked"/>
    <s v="Unchecked"/>
    <s v="Unchecked"/>
    <s v="Unchecked"/>
    <s v="Checked"/>
    <s v="Checked"/>
    <s v="Checked"/>
    <s v="Checked"/>
    <s v="Checked"/>
    <s v="Unchecked"/>
    <m/>
    <s v="United States of America"/>
    <m/>
    <s v="Mncedisi wophando nceda ucofe apha"/>
    <s v="Unverified"/>
  </r>
  <r>
    <n v="26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69"/>
    <m/>
    <m/>
    <x v="9"/>
    <d v="1899-12-30T12:32:00"/>
    <s v="nozithembiso"/>
    <s v="English"/>
    <s v="No"/>
    <m/>
    <m/>
    <m/>
    <s v="Black"/>
    <m/>
    <m/>
    <m/>
    <s v="Yes"/>
    <m/>
    <m/>
    <m/>
    <m/>
    <m/>
    <s v="Single"/>
    <m/>
    <m/>
    <m/>
    <s v="Tertiary"/>
    <m/>
    <s v="Self-Employed"/>
    <m/>
    <s v="R2501 - R5000"/>
    <m/>
    <s v="Yes, less than 2 years ago"/>
    <m/>
    <s v="ec Philani NU 1 Clinic"/>
    <m/>
    <s v="Never"/>
    <m/>
    <m/>
    <m/>
    <s v="No"/>
    <m/>
    <s v="Yes, in the last year, but more than 6 months ago"/>
    <m/>
    <s v="Yes"/>
    <m/>
    <s v="Yes"/>
    <m/>
    <s v="Unchecked"/>
    <s v="Checked"/>
    <s v="Unchecked"/>
    <s v="Unchecked"/>
    <s v="Checked"/>
    <s v="Checked"/>
    <s v="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Checked"/>
    <s v="Checked"/>
    <s v="Checked"/>
    <s v="Checked"/>
    <s v="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mains"/>
    <m/>
    <m/>
    <m/>
    <s v="In the house"/>
    <m/>
    <m/>
    <m/>
    <s v="Yes"/>
    <m/>
    <s v="Yes"/>
    <m/>
    <s v="Yes"/>
    <s v="Yes"/>
    <s v="No"/>
    <s v="No"/>
    <s v="Yes"/>
    <s v="No"/>
    <s v="Yes"/>
    <s v="Yes"/>
    <s v="Yes"/>
    <m/>
    <m/>
    <m/>
    <m/>
    <m/>
    <m/>
    <m/>
    <m/>
    <m/>
    <s v="Yes"/>
    <s v="Yes"/>
    <s v="No"/>
    <s v="No"/>
    <s v="No"/>
    <s v="No"/>
    <s v="No"/>
    <m/>
    <m/>
    <m/>
    <m/>
    <m/>
    <m/>
    <m/>
    <s v="Ceramic tiles"/>
    <m/>
    <m/>
    <m/>
    <s v="Tiles"/>
    <m/>
    <m/>
    <m/>
    <s v="Respondent/Participant"/>
    <m/>
    <s v="Respondent/Participant"/>
    <m/>
    <s v="Respondent/Participant"/>
    <m/>
    <s v="Yes"/>
    <m/>
    <s v="Proceed"/>
    <m/>
    <s v="Yes"/>
    <m/>
    <s v="Somewhat"/>
    <s v="A lot"/>
    <s v="A lot"/>
    <m/>
    <m/>
    <m/>
    <s v="Checked"/>
    <s v="Checked"/>
    <s v="Checked"/>
    <s v="Checked"/>
    <s v="Checked"/>
    <s v="Unchecked"/>
    <s v="Unchecked"/>
    <s v="Unchecked"/>
    <s v="Unchecked"/>
    <s v="Unchecked"/>
    <s v="Unchecked"/>
    <s v="Unchecked"/>
    <s v="United States of America"/>
    <m/>
    <s v="Research Assistant please click here"/>
    <m/>
    <s v="Unverified"/>
  </r>
  <r>
    <n v="270"/>
    <m/>
    <m/>
    <x v="9"/>
    <d v="1899-12-30T12:29:00"/>
    <s v="nosiphiwo"/>
    <s v="English"/>
    <s v="No"/>
    <m/>
    <m/>
    <m/>
    <s v="Black"/>
    <m/>
    <m/>
    <m/>
    <s v="Yes"/>
    <m/>
    <m/>
    <m/>
    <m/>
    <m/>
    <s v="Steady partner"/>
    <m/>
    <s v="Yes"/>
    <m/>
    <s v="Less than Matric"/>
    <m/>
    <s v="Unemployed"/>
    <m/>
    <s v="R1000 - R2500"/>
    <m/>
    <s v="Never"/>
    <m/>
    <m/>
    <m/>
    <s v="Yes, less than 2 years ago"/>
    <m/>
    <s v="ec Philani NU 1 Clinic"/>
    <m/>
    <s v="Yes"/>
    <m/>
    <s v="Yes, in the last year, but more than 6 months ago"/>
    <m/>
    <s v="No"/>
    <m/>
    <s v="No"/>
    <m/>
    <s v="Unchecked"/>
    <s v="Checked"/>
    <s v="Unchecked"/>
    <s v="Checked"/>
    <s v="Checked"/>
    <s v="Un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36"/>
    <s v="Male/ Indoda"/>
    <n v="34"/>
    <m/>
    <m/>
    <m/>
    <m/>
    <m/>
    <m/>
    <m/>
    <m/>
    <m/>
    <m/>
    <m/>
    <m/>
    <m/>
    <m/>
    <m/>
    <m/>
    <m/>
    <m/>
    <m/>
    <m/>
    <m/>
    <m/>
    <m/>
    <m/>
    <m/>
    <m/>
    <s v="There are NO children between the age of 6 and 13 living in this HH"/>
    <s v="Some secondary"/>
    <m/>
    <m/>
    <m/>
    <s v="Some secondary"/>
    <m/>
    <m/>
    <m/>
    <m/>
    <m/>
    <m/>
    <m/>
    <m/>
    <m/>
    <s v="No"/>
    <m/>
    <m/>
    <m/>
    <s v="Piped into dwelling/house"/>
    <m/>
    <m/>
    <m/>
    <m/>
    <m/>
    <n v="2"/>
    <m/>
    <s v="Flush to piped sewer system"/>
    <m/>
    <s v="Electricity from mains"/>
    <m/>
    <m/>
    <m/>
    <s v="In the house"/>
    <m/>
    <m/>
    <m/>
    <s v="No"/>
    <m/>
    <s v="Yes"/>
    <m/>
    <s v="Yes"/>
    <s v="Yes"/>
    <s v="No"/>
    <s v="No"/>
    <s v="Yes"/>
    <s v="No"/>
    <s v="No"/>
    <s v="Yes"/>
    <s v="No"/>
    <m/>
    <m/>
    <m/>
    <m/>
    <m/>
    <m/>
    <m/>
    <m/>
    <m/>
    <s v="Yes"/>
    <s v="Yes"/>
    <s v="No"/>
    <s v="No"/>
    <s v="No"/>
    <s v="No"/>
    <s v="No"/>
    <m/>
    <m/>
    <m/>
    <m/>
    <m/>
    <m/>
    <m/>
    <s v="Cement"/>
    <m/>
    <m/>
    <m/>
    <s v="Tiles"/>
    <m/>
    <m/>
    <m/>
    <s v="Spouse/partner"/>
    <m/>
    <s v="Spouse/partner"/>
    <m/>
    <s v="Spouse/partner"/>
    <m/>
    <s v="Yes"/>
    <m/>
    <s v="Proceed"/>
    <m/>
    <s v="Yes"/>
    <m/>
    <s v="A lot"/>
    <s v="Somewhat"/>
    <s v="A lot"/>
    <m/>
    <m/>
    <m/>
    <s v="Checked"/>
    <s v="Checked"/>
    <s v="Checked"/>
    <s v="Unchecked"/>
    <s v="Checked"/>
    <s v="Unchecked"/>
    <s v="Unchecked"/>
    <s v="Unchecked"/>
    <s v="Unchecked"/>
    <s v="Unchecked"/>
    <s v="Unchecked"/>
    <s v="Unchecked"/>
    <s v="Other"/>
    <m/>
    <s v="Research Assistant please click here"/>
    <m/>
    <s v="Unverified"/>
  </r>
  <r>
    <n v="271"/>
    <m/>
    <m/>
    <x v="9"/>
    <d v="1899-12-30T12:31:00"/>
    <s v="lona"/>
    <s v="isiXhosa"/>
    <m/>
    <s v="Hayi"/>
    <m/>
    <m/>
    <m/>
    <m/>
    <s v="Mnyama"/>
    <m/>
    <m/>
    <m/>
    <m/>
    <s v="Ewe"/>
    <m/>
    <m/>
    <m/>
    <s v="Iqabane elizinzileyo"/>
    <m/>
    <s v="Ewe"/>
    <m/>
    <s v="Imfundo enomsila"/>
    <m/>
    <s v="Awuphangeli"/>
    <m/>
    <s v="Ngaphezulu kwe-R20 000"/>
    <m/>
    <s v="Zange"/>
    <m/>
    <m/>
    <m/>
    <s v="Hayi"/>
    <m/>
    <m/>
    <m/>
    <s v="Hayi"/>
    <m/>
    <s v="Ewe, ngaphezu konyaka odlulileyo"/>
    <m/>
    <s v="Hayi"/>
    <m/>
    <s v="Hayi"/>
    <s v="Unchecked"/>
    <s v="Unchecked"/>
    <s v="Unchecked"/>
    <s v="Unchecked"/>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Checked"/>
    <s v="Unchecked"/>
    <s v="Checked"/>
    <s v="Checked"/>
    <s v="Checked"/>
    <s v="Unchecked"/>
    <m/>
    <m/>
    <s v="Unchecked"/>
    <s v="Unchecked"/>
    <s v="Unchecked"/>
    <s v="Unchecked"/>
    <s v="Unchecked"/>
    <s v="Unchecked"/>
    <s v="Unchecked"/>
    <s v="Unchecked"/>
    <s v="Unchecked"/>
    <s v="Unchecked"/>
    <s v="Unchecked"/>
    <s v="Unchecked"/>
    <s v="Unchecked"/>
    <s v="Unchecked"/>
    <s v="Checked"/>
    <s v="Checked"/>
    <s v="Unchecked"/>
    <s v="Unchecked"/>
    <s v="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66"/>
    <m/>
    <m/>
    <m/>
    <m/>
    <m/>
    <m/>
    <m/>
    <m/>
    <m/>
    <m/>
    <m/>
    <m/>
    <m/>
    <m/>
    <m/>
    <m/>
    <m/>
    <m/>
    <m/>
    <m/>
    <m/>
    <m/>
    <m/>
    <m/>
    <m/>
    <m/>
    <m/>
    <m/>
    <s v="There are NO children between the age of 6 and 13 living in this HH"/>
    <m/>
    <s v="Imfundo enomsila"/>
    <m/>
    <m/>
    <m/>
    <s v="Imfundo enomsila"/>
    <m/>
    <m/>
    <m/>
    <m/>
    <m/>
    <m/>
    <m/>
    <m/>
    <m/>
    <s v="Hayi"/>
    <m/>
    <m/>
    <m/>
    <s v="Ifakwe ngombhobho kwindawo yokuhlala/indlu"/>
    <m/>
    <m/>
    <m/>
    <m/>
    <m/>
    <n v="1"/>
    <m/>
    <s v="Gungxulela kumbhobho wogutyulo"/>
    <m/>
    <s v="Umbane ovela kwii-mains"/>
    <m/>
    <m/>
    <m/>
    <s v="Endlini"/>
    <m/>
    <m/>
    <m/>
    <s v="Ewe"/>
    <m/>
    <s v="Ewe"/>
    <m/>
    <m/>
    <m/>
    <m/>
    <m/>
    <m/>
    <m/>
    <m/>
    <m/>
    <s v="Ewe"/>
    <s v="Ewe"/>
    <s v="Hayi"/>
    <s v="Hayi"/>
    <s v="Hayi"/>
    <s v="Hayi"/>
    <s v="Ewe"/>
    <s v="Ewe"/>
    <s v="Hayi"/>
    <m/>
    <m/>
    <m/>
    <m/>
    <m/>
    <m/>
    <m/>
    <s v="Ewe"/>
    <s v="Ewe"/>
    <s v="Hayi"/>
    <s v="Hayi"/>
    <s v="Hayi"/>
    <s v="Ewe"/>
    <s v="Hayi"/>
    <m/>
    <s v="Iithayile zeCeramic"/>
    <m/>
    <m/>
    <m/>
    <s v="Asbestos"/>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27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7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74"/>
    <m/>
    <m/>
    <x v="9"/>
    <d v="1899-12-30T12:34:00"/>
    <s v="zimbini"/>
    <s v="English"/>
    <s v="No"/>
    <m/>
    <m/>
    <m/>
    <s v="Black"/>
    <m/>
    <m/>
    <m/>
    <s v="Yes"/>
    <m/>
    <m/>
    <m/>
    <m/>
    <m/>
    <s v="Single"/>
    <m/>
    <m/>
    <m/>
    <s v="Less than Matric"/>
    <m/>
    <s v="Unemployed"/>
    <m/>
    <s v="R1000 - R2500"/>
    <m/>
    <s v="Never"/>
    <m/>
    <m/>
    <m/>
    <s v="Never"/>
    <m/>
    <m/>
    <m/>
    <s v="No"/>
    <m/>
    <s v="Never"/>
    <m/>
    <s v="Yes"/>
    <m/>
    <s v="I don't know"/>
    <m/>
    <s v="Unchecked"/>
    <s v="Unchecked"/>
    <s v="Unchecked"/>
    <s v="Unchecked"/>
    <s v="Checked"/>
    <s v="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Checked"/>
    <s v="Checked"/>
    <s v="Checked"/>
    <s v="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No education/did not attend primary school"/>
    <m/>
    <m/>
    <m/>
    <s v="No education/did not attend primary school"/>
    <m/>
    <m/>
    <m/>
    <m/>
    <m/>
    <m/>
    <m/>
    <m/>
    <m/>
    <s v="No"/>
    <m/>
    <m/>
    <m/>
    <s v="Piped to yard/plot"/>
    <m/>
    <m/>
    <m/>
    <m/>
    <m/>
    <n v="2"/>
    <m/>
    <s v="Flush to piped sewer system"/>
    <m/>
    <s v="Electricity from mains"/>
    <m/>
    <m/>
    <m/>
    <s v="In the house"/>
    <m/>
    <m/>
    <m/>
    <s v="No"/>
    <m/>
    <s v="No"/>
    <m/>
    <s v="Yes"/>
    <s v="Yes"/>
    <s v="No"/>
    <s v="No"/>
    <s v="No"/>
    <s v="No"/>
    <s v="No"/>
    <s v="No"/>
    <s v="No"/>
    <m/>
    <m/>
    <m/>
    <m/>
    <m/>
    <m/>
    <m/>
    <m/>
    <m/>
    <s v="Yes"/>
    <s v="Yes"/>
    <s v="No"/>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7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76"/>
    <m/>
    <m/>
    <x v="9"/>
    <d v="1899-12-30T12:48:00"/>
    <s v="sinazo"/>
    <s v="English"/>
    <s v="No"/>
    <m/>
    <m/>
    <m/>
    <s v="Black"/>
    <m/>
    <m/>
    <m/>
    <s v="Yes"/>
    <m/>
    <m/>
    <m/>
    <m/>
    <m/>
    <s v="Married / civil union"/>
    <m/>
    <s v="No"/>
    <m/>
    <s v="Less than Matric"/>
    <m/>
    <s v="Self-Employed"/>
    <m/>
    <s v="Under R1000"/>
    <m/>
    <s v="Never"/>
    <m/>
    <m/>
    <m/>
    <s v="Never"/>
    <m/>
    <m/>
    <m/>
    <s v="No"/>
    <m/>
    <s v="Yes, in the last year, but more than 6 months ago"/>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Male/ Indoda"/>
    <n v="9"/>
    <s v="Female/ Ibhinqa"/>
    <n v="6"/>
    <s v="Male/ Indoda"/>
    <n v="18"/>
    <s v="Male/ Indoda"/>
    <n v="13"/>
    <m/>
    <m/>
    <m/>
    <m/>
    <m/>
    <m/>
    <m/>
    <m/>
    <m/>
    <m/>
    <m/>
    <m/>
    <m/>
    <m/>
    <m/>
    <m/>
    <m/>
    <m/>
    <m/>
    <m/>
    <m/>
    <m/>
    <s v="There are children between the age of 6 and 13 living in this HH"/>
    <s v="Some secondary"/>
    <m/>
    <m/>
    <m/>
    <s v="Some secondary"/>
    <m/>
    <m/>
    <m/>
    <s v="Yes"/>
    <m/>
    <m/>
    <m/>
    <m/>
    <m/>
    <s v="No"/>
    <m/>
    <m/>
    <m/>
    <s v="Piped to neighbor"/>
    <m/>
    <m/>
    <m/>
    <m/>
    <m/>
    <n v="10"/>
    <m/>
    <s v="Flush to piped sewer system"/>
    <m/>
    <s v="Electricity from other source"/>
    <m/>
    <m/>
    <m/>
    <s v="In the house"/>
    <m/>
    <m/>
    <m/>
    <s v="No"/>
    <m/>
    <s v="Yes"/>
    <m/>
    <s v="Yes"/>
    <s v="Yes"/>
    <s v="No"/>
    <s v="No"/>
    <s v="No"/>
    <s v="No"/>
    <s v="No"/>
    <s v="No"/>
    <s v="No"/>
    <m/>
    <m/>
    <m/>
    <m/>
    <m/>
    <m/>
    <m/>
    <m/>
    <m/>
    <s v="No"/>
    <s v="Yes"/>
    <s v="No"/>
    <s v="No"/>
    <s v="No"/>
    <s v="No"/>
    <s v="No"/>
    <m/>
    <m/>
    <m/>
    <m/>
    <m/>
    <m/>
    <m/>
    <s v="Carpet"/>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77"/>
    <m/>
    <m/>
    <x v="9"/>
    <d v="1899-12-30T12:59:00"/>
    <s v="nosibusiso"/>
    <s v="isiXhosa"/>
    <m/>
    <s v="Hayi"/>
    <m/>
    <m/>
    <m/>
    <m/>
    <s v="Mnyama"/>
    <m/>
    <m/>
    <m/>
    <m/>
    <s v="Ewe"/>
    <m/>
    <m/>
    <m/>
    <s v="Uqhawulo mtshato"/>
    <m/>
    <m/>
    <m/>
    <s v="Ngaphantsi kwebanga leshumi"/>
    <m/>
    <s v="Awuphangeli"/>
    <m/>
    <s v="Ngaphantsi kwe-R1000"/>
    <m/>
    <s v="Ewe - Ngaphezulu kweminyaka emibini eyadlulayo"/>
    <s v="ec Philani NU 1 Clinic"/>
    <m/>
    <m/>
    <s v="Ewe, ngaphantsi kweminyaka emi-2 eyadlulayo"/>
    <s v="ec Philani NU 1 Clinic"/>
    <m/>
    <m/>
    <s v="Ewe"/>
    <m/>
    <s v="Ewe, ngaphantsi kweenyanga ezi-6 ezidlulileyo"/>
    <m/>
    <s v="Ewe"/>
    <m/>
    <s v="Ewe"/>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Andiyazi"/>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38"/>
    <s v="Female/ Ibhinqa"/>
    <n v="26"/>
    <m/>
    <m/>
    <m/>
    <m/>
    <m/>
    <m/>
    <m/>
    <m/>
    <m/>
    <m/>
    <m/>
    <m/>
    <m/>
    <m/>
    <m/>
    <m/>
    <m/>
    <m/>
    <m/>
    <m/>
    <m/>
    <m/>
    <m/>
    <m/>
    <m/>
    <m/>
    <s v="There are NO children between the age of 6 and 13 living in this HH"/>
    <m/>
    <s v="Ndigqibe amabanga aphezulu"/>
    <m/>
    <m/>
    <m/>
    <s v="Amabanga aphezulu"/>
    <m/>
    <m/>
    <m/>
    <m/>
    <m/>
    <m/>
    <m/>
    <m/>
    <m/>
    <s v="Hayi"/>
    <m/>
    <m/>
    <m/>
    <s v="Ifakwe ngombhobho kwindawo yokuhlala/indlu"/>
    <m/>
    <m/>
    <m/>
    <m/>
    <m/>
    <n v="1"/>
    <m/>
    <s v="Gungxulela kumbhobho wogutyulo"/>
    <m/>
    <s v="Irhasi"/>
    <m/>
    <m/>
    <m/>
    <s v="Endlini"/>
    <m/>
    <m/>
    <m/>
    <s v="Ewe"/>
    <m/>
    <s v="Ewe"/>
    <m/>
    <m/>
    <m/>
    <m/>
    <m/>
    <m/>
    <m/>
    <m/>
    <m/>
    <s v="Hayi"/>
    <s v="Ewe"/>
    <s v="Hayi"/>
    <s v="Hayi"/>
    <s v="Ewe"/>
    <s v="Hayi"/>
    <s v="Ewe"/>
    <m/>
    <s v="Hayi"/>
    <m/>
    <m/>
    <m/>
    <m/>
    <m/>
    <m/>
    <m/>
    <s v="Hayi"/>
    <s v="Ewe"/>
    <s v="Hayi"/>
    <s v="Hayi"/>
    <s v="Hayi"/>
    <s v="Hayi"/>
    <s v="Hayi"/>
    <m/>
    <s v="Iithayile zeCeramic"/>
    <m/>
    <m/>
    <m/>
    <s v="iiThayile"/>
    <m/>
    <m/>
    <m/>
    <s v="uMphenduli / uMthathi-nxaxheba"/>
    <m/>
    <s v="uMphenduli / uMthathi-nxaxheba"/>
    <m/>
    <s v="uMphenduli / uMthathi-nxaxheba"/>
    <m/>
    <s v="Ewe"/>
    <m/>
    <s v="Qhubeka"/>
    <m/>
    <s v="Ewe"/>
    <m/>
    <m/>
    <m/>
    <s v="Ngandlel' ithile"/>
    <s v="Ngandlel' ithile"/>
    <s v="Ngandlel' ithile"/>
    <s v="Unchecked"/>
    <s v="Unchecked"/>
    <s v="Unchecked"/>
    <s v="Unchecked"/>
    <s v="Unchecked"/>
    <s v="Unchecked"/>
    <s v="Unchecked"/>
    <s v="Unchecked"/>
    <s v="Unchecked"/>
    <s v="Unchecked"/>
    <s v="Checked"/>
    <s v="Unchecked"/>
    <m/>
    <s v="United States of America"/>
    <m/>
    <s v="Mncedisi wophando nceda ucofe apha"/>
    <s v="Unverified"/>
  </r>
  <r>
    <n v="278"/>
    <m/>
    <m/>
    <x v="9"/>
    <d v="1899-12-30T12:58:00"/>
    <s v="nomvuyo"/>
    <s v="English"/>
    <s v="No"/>
    <m/>
    <m/>
    <m/>
    <s v="Black"/>
    <m/>
    <m/>
    <m/>
    <s v="Yes"/>
    <m/>
    <m/>
    <m/>
    <m/>
    <m/>
    <s v="Divorced"/>
    <m/>
    <m/>
    <m/>
    <s v="Less than Matric"/>
    <m/>
    <s v="Unemployed"/>
    <m/>
    <s v="Under R1000"/>
    <m/>
    <s v="Never"/>
    <m/>
    <m/>
    <m/>
    <s v="Never"/>
    <m/>
    <m/>
    <m/>
    <s v="No"/>
    <m/>
    <s v="Yes, less than 6 months ago"/>
    <m/>
    <s v="Yes"/>
    <m/>
    <s v="Yes"/>
    <m/>
    <s v="Unchecked"/>
    <s v="Unchecked"/>
    <s v="Unchecked"/>
    <s v="Checked"/>
    <s v="Unchecked"/>
    <s v="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Unchecked"/>
    <s v="Checked"/>
    <s v="Checked"/>
    <s v="Un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54"/>
    <s v="Male/ Indoda"/>
    <n v="1"/>
    <m/>
    <m/>
    <m/>
    <m/>
    <m/>
    <m/>
    <m/>
    <m/>
    <m/>
    <m/>
    <m/>
    <m/>
    <m/>
    <m/>
    <m/>
    <m/>
    <m/>
    <m/>
    <m/>
    <m/>
    <m/>
    <m/>
    <m/>
    <m/>
    <m/>
    <m/>
    <s v="There are NO children between the age of 6 and 13 living in this HH"/>
    <s v="Some primary"/>
    <m/>
    <s v="Grade 7"/>
    <m/>
    <s v="Some primary"/>
    <m/>
    <s v="Grade 7"/>
    <m/>
    <m/>
    <m/>
    <m/>
    <m/>
    <m/>
    <m/>
    <s v="No"/>
    <m/>
    <m/>
    <m/>
    <s v="Piped into dwelling/house"/>
    <m/>
    <m/>
    <m/>
    <m/>
    <m/>
    <n v="1"/>
    <m/>
    <s v="Flush to piped sewer system"/>
    <m/>
    <s v="Electricity from mains"/>
    <m/>
    <m/>
    <m/>
    <s v="In the house"/>
    <m/>
    <m/>
    <m/>
    <s v="No"/>
    <m/>
    <s v="Yes"/>
    <m/>
    <s v="Yes"/>
    <s v="Yes"/>
    <s v="No"/>
    <s v="No"/>
    <s v="Yes"/>
    <s v="No"/>
    <s v="Yes"/>
    <s v="Yes"/>
    <s v="No"/>
    <m/>
    <m/>
    <m/>
    <m/>
    <m/>
    <m/>
    <m/>
    <m/>
    <m/>
    <s v="Yes"/>
    <s v="No"/>
    <s v="No"/>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79"/>
    <m/>
    <m/>
    <x v="9"/>
    <d v="1899-12-30T13:02:00"/>
    <s v="thembelihle"/>
    <s v="English"/>
    <s v="No"/>
    <m/>
    <m/>
    <m/>
    <s v="Black"/>
    <m/>
    <m/>
    <m/>
    <s v="Yes"/>
    <m/>
    <m/>
    <m/>
    <m/>
    <m/>
    <s v="Single"/>
    <m/>
    <m/>
    <m/>
    <s v="Matric"/>
    <m/>
    <s v="Employed part-time"/>
    <m/>
    <s v="R2501 - R5000"/>
    <m/>
    <s v="Never"/>
    <m/>
    <m/>
    <m/>
    <s v="Never"/>
    <m/>
    <m/>
    <m/>
    <s v="I don't know"/>
    <m/>
    <s v="Yes, less than 6 months ago"/>
    <m/>
    <s v="No"/>
    <m/>
    <s v="Yes"/>
    <m/>
    <s v="Unchecked"/>
    <s v="Unchecked"/>
    <s v="Unchecked"/>
    <s v="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Checked"/>
    <s v="Un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Yes"/>
    <m/>
    <n v="8"/>
    <s v="Female/ Ibhinqa"/>
    <n v="75"/>
    <s v="Male/ Indoda"/>
    <n v="32"/>
    <s v="Male/ Indoda"/>
    <n v="31"/>
    <s v="Male/ Indoda"/>
    <n v="24"/>
    <s v="Male/ Indoda"/>
    <n v="17"/>
    <s v="Male/ Indoda"/>
    <n v="12"/>
    <s v="Female/ Ibhinqa"/>
    <n v="8"/>
    <s v="Male/ Indoda"/>
    <n v="4"/>
    <m/>
    <m/>
    <m/>
    <m/>
    <m/>
    <m/>
    <m/>
    <m/>
    <m/>
    <m/>
    <m/>
    <m/>
    <m/>
    <m/>
    <s v="There are children between the age of 6 and 13 living in this HH"/>
    <s v="Completed secondary"/>
    <m/>
    <m/>
    <m/>
    <s v="Completed secondary"/>
    <m/>
    <m/>
    <m/>
    <s v="Yes"/>
    <m/>
    <m/>
    <m/>
    <m/>
    <m/>
    <s v="No"/>
    <m/>
    <m/>
    <m/>
    <s v="Piped to yard/plot"/>
    <m/>
    <m/>
    <m/>
    <m/>
    <m/>
    <n v="2"/>
    <m/>
    <s v="Flush to piped sewer system"/>
    <m/>
    <s v="Electricity from mains"/>
    <m/>
    <m/>
    <m/>
    <s v="In the house"/>
    <m/>
    <m/>
    <m/>
    <s v="Yes"/>
    <m/>
    <s v="Yes"/>
    <m/>
    <s v="Yes"/>
    <s v="Yes"/>
    <s v="No"/>
    <s v="Yes"/>
    <s v="Yes"/>
    <s v="No"/>
    <s v="Yes"/>
    <s v="Yes"/>
    <s v="Yes"/>
    <m/>
    <m/>
    <m/>
    <m/>
    <m/>
    <m/>
    <m/>
    <m/>
    <m/>
    <s v="No"/>
    <s v="Yes"/>
    <s v="Yes"/>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80"/>
    <m/>
    <m/>
    <x v="10"/>
    <d v="1899-12-30T08:51:00"/>
    <s v="zukisani"/>
    <s v="isiXhosa"/>
    <m/>
    <s v="Hayi"/>
    <m/>
    <m/>
    <m/>
    <m/>
    <s v="Mnyama"/>
    <m/>
    <m/>
    <m/>
    <m/>
    <s v="Ewe"/>
    <m/>
    <m/>
    <m/>
    <s v="Uqhawulo mtshato"/>
    <m/>
    <m/>
    <m/>
    <s v="Ngaphantsi kwebanga leshumi"/>
    <m/>
    <s v="Uziqeshile"/>
    <m/>
    <s v="R2501 - R5000"/>
    <m/>
    <s v="Zange"/>
    <m/>
    <m/>
    <m/>
    <s v="Hayi"/>
    <m/>
    <m/>
    <m/>
    <s v="Hayi"/>
    <m/>
    <s v="Ewe, ngaphantsi kweenyanga ezi-6 ezidlulileyo"/>
    <m/>
    <s v="Hayi"/>
    <m/>
    <s v="Andiyazi"/>
    <s v="Unchecked"/>
    <s v="Unchecked"/>
    <s v="Unchecked"/>
    <s v="Unchecked"/>
    <s v="Unchecked"/>
    <s v="Unchecked"/>
    <s v="Unchecked"/>
    <s v="Unchecked"/>
    <s v="Unchecked"/>
    <s v="Unchecked"/>
    <s v="Unchecked"/>
    <s v="Unchecked"/>
    <s v="Checked"/>
    <s v="Unchecked"/>
    <s v="Un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ndifundanga/ Andiwafundanga amabanga aphantsi"/>
    <m/>
    <m/>
    <m/>
    <s v="Abafundanga/ Abawafundanga amabanga aphantsi"/>
    <m/>
    <m/>
    <m/>
    <m/>
    <m/>
    <m/>
    <m/>
    <m/>
    <m/>
    <s v="Hayi"/>
    <m/>
    <m/>
    <m/>
    <s v="Ifakwe ngombhobho kwindawo yokuhlala/indlu"/>
    <m/>
    <m/>
    <m/>
    <m/>
    <m/>
    <n v="32"/>
    <m/>
    <s v="Gungxulela kumbhobho wogutyulo"/>
    <m/>
    <s v="Umbane ovela kwii-mains"/>
    <m/>
    <m/>
    <m/>
    <s v="Endlini"/>
    <m/>
    <m/>
    <m/>
    <s v="Ewe"/>
    <m/>
    <s v="Ewe"/>
    <m/>
    <m/>
    <m/>
    <m/>
    <m/>
    <m/>
    <m/>
    <m/>
    <m/>
    <s v="Ewe"/>
    <s v="Ewe"/>
    <s v="Hayi"/>
    <s v="Hayi"/>
    <s v="Ewe"/>
    <s v="Hayi"/>
    <s v="Ewe"/>
    <s v="Ewe"/>
    <s v="Ewe"/>
    <m/>
    <m/>
    <m/>
    <m/>
    <m/>
    <m/>
    <m/>
    <s v="Ewe"/>
    <s v="Ewe"/>
    <s v="Hayi"/>
    <s v="Hayi"/>
    <s v="Hayi"/>
    <s v="Ewe"/>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81"/>
    <m/>
    <m/>
    <x v="9"/>
    <d v="1899-12-30T13:15:00"/>
    <s v="onelam"/>
    <s v="English"/>
    <s v="No"/>
    <m/>
    <m/>
    <m/>
    <s v="Black"/>
    <m/>
    <m/>
    <m/>
    <s v="Yes"/>
    <m/>
    <m/>
    <m/>
    <m/>
    <m/>
    <s v="Married / civil union"/>
    <m/>
    <s v="No"/>
    <m/>
    <s v="Less than Matric"/>
    <m/>
    <s v="Self-Employed"/>
    <m/>
    <s v="R1000 - R2500"/>
    <m/>
    <s v="Never"/>
    <m/>
    <m/>
    <m/>
    <s v="Never"/>
    <m/>
    <m/>
    <m/>
    <s v="Yes"/>
    <m/>
    <s v="Never"/>
    <m/>
    <s v="No"/>
    <m/>
    <s v="No"/>
    <m/>
    <s v="Unchecked"/>
    <s v="Unchecked"/>
    <s v="Unchecked"/>
    <s v="Unchecked"/>
    <s v="Unchecked"/>
    <s v="Un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Unchecked"/>
    <s v="Checked"/>
    <s v="Unchecked"/>
    <s v="Unchecked"/>
    <s v="Un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42"/>
    <s v="Male/ Indoda"/>
    <n v="35"/>
    <s v="Male/ Indoda"/>
    <n v="18"/>
    <m/>
    <m/>
    <m/>
    <m/>
    <m/>
    <m/>
    <m/>
    <m/>
    <m/>
    <m/>
    <m/>
    <m/>
    <m/>
    <m/>
    <m/>
    <m/>
    <m/>
    <m/>
    <m/>
    <m/>
    <m/>
    <m/>
    <m/>
    <m/>
    <s v="There are NO children between the age of 6 and 13 living in this HH"/>
    <s v="Some secondary"/>
    <m/>
    <m/>
    <m/>
    <s v="Completed primary"/>
    <m/>
    <m/>
    <m/>
    <m/>
    <m/>
    <m/>
    <m/>
    <m/>
    <m/>
    <s v="No"/>
    <m/>
    <m/>
    <m/>
    <s v="Piped into dwelling/house"/>
    <m/>
    <m/>
    <m/>
    <m/>
    <m/>
    <n v="60"/>
    <m/>
    <s v="Flush to piped sewer system"/>
    <m/>
    <s v="Electricity from mains"/>
    <m/>
    <m/>
    <m/>
    <s v="In the house"/>
    <m/>
    <m/>
    <m/>
    <s v="No"/>
    <m/>
    <s v="Yes"/>
    <m/>
    <s v="No"/>
    <s v="Yes"/>
    <s v="No"/>
    <s v="No"/>
    <s v="Yes"/>
    <s v="No"/>
    <s v="Yes"/>
    <s v="Yes"/>
    <s v="No"/>
    <m/>
    <m/>
    <m/>
    <m/>
    <m/>
    <m/>
    <m/>
    <m/>
    <m/>
    <s v="No"/>
    <s v="Yes"/>
    <s v="No"/>
    <s v="No"/>
    <s v="No"/>
    <s v="No"/>
    <s v="No"/>
    <m/>
    <m/>
    <m/>
    <m/>
    <m/>
    <m/>
    <m/>
    <s v="Ceramic tiles"/>
    <m/>
    <m/>
    <m/>
    <s v="Corrugated metal"/>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Botswana"/>
    <m/>
    <s v="Research Assistant please click here"/>
    <m/>
    <s v="Unverified"/>
  </r>
  <r>
    <n v="282"/>
    <m/>
    <m/>
    <x v="9"/>
    <d v="1899-12-30T13:27:00"/>
    <s v="siyanda"/>
    <s v="English"/>
    <s v="No"/>
    <m/>
    <m/>
    <m/>
    <s v="Black"/>
    <m/>
    <m/>
    <m/>
    <s v="Yes"/>
    <m/>
    <m/>
    <m/>
    <m/>
    <m/>
    <s v="Single"/>
    <m/>
    <m/>
    <m/>
    <s v="Less than Matric"/>
    <m/>
    <s v="Employed full-time"/>
    <m/>
    <s v="R1000 - R2500"/>
    <m/>
    <s v="Never"/>
    <m/>
    <m/>
    <m/>
    <s v="Never"/>
    <m/>
    <m/>
    <m/>
    <s v="No"/>
    <m/>
    <s v="Yes, in the last year, but more than 6 months ago"/>
    <m/>
    <s v="No"/>
    <m/>
    <s v="No"/>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12"/>
    <s v="Male/ Indoda"/>
    <n v="24"/>
    <m/>
    <m/>
    <m/>
    <m/>
    <m/>
    <m/>
    <m/>
    <m/>
    <m/>
    <m/>
    <m/>
    <m/>
    <m/>
    <m/>
    <m/>
    <m/>
    <m/>
    <m/>
    <m/>
    <m/>
    <m/>
    <m/>
    <m/>
    <m/>
    <m/>
    <m/>
    <s v="There are children between the age of 6 and 13 living in this HH"/>
    <s v="Some primary"/>
    <m/>
    <s v="Grade 4"/>
    <m/>
    <s v="Some secondary"/>
    <m/>
    <m/>
    <m/>
    <s v="Yes"/>
    <m/>
    <m/>
    <m/>
    <m/>
    <m/>
    <s v="Yes"/>
    <m/>
    <n v="0"/>
    <m/>
    <s v="Public/communal tap"/>
    <m/>
    <m/>
    <m/>
    <s v="Elsewhere/outside yard"/>
    <m/>
    <n v="3"/>
    <m/>
    <s v="Flush to piped sewer system"/>
    <m/>
    <s v="Electricity from mains"/>
    <m/>
    <m/>
    <m/>
    <s v="In the house"/>
    <m/>
    <m/>
    <m/>
    <s v="No"/>
    <m/>
    <s v="Yes"/>
    <m/>
    <s v="Yes"/>
    <s v="Yes"/>
    <s v="No"/>
    <s v="No"/>
    <s v="Yes"/>
    <s v="No"/>
    <s v="Yes"/>
    <s v="Yes"/>
    <s v="No"/>
    <m/>
    <m/>
    <m/>
    <m/>
    <m/>
    <m/>
    <m/>
    <m/>
    <m/>
    <s v="Yes"/>
    <s v="Yes"/>
    <s v="No"/>
    <s v="No"/>
    <s v="No"/>
    <s v="No"/>
    <s v="No"/>
    <m/>
    <m/>
    <m/>
    <m/>
    <m/>
    <m/>
    <m/>
    <s v="Cement"/>
    <m/>
    <m/>
    <m/>
    <s v="Other"/>
    <m/>
    <s v="Zinc"/>
    <m/>
    <s v="Respondent/Participant"/>
    <m/>
    <s v="Respondent/Participant"/>
    <m/>
    <s v="Respondent/Participant"/>
    <m/>
    <s v="Yes"/>
    <m/>
    <s v="Proceed"/>
    <m/>
    <s v="Yes"/>
    <m/>
    <s v="Not at all"/>
    <s v="A lot"/>
    <s v="Somewhat"/>
    <m/>
    <m/>
    <m/>
    <s v="Checked"/>
    <s v="Checked"/>
    <s v="Checked"/>
    <s v="Checked"/>
    <s v="Checked"/>
    <s v="Unchecked"/>
    <s v="Unchecked"/>
    <s v="Unchecked"/>
    <s v="Unchecked"/>
    <s v="Unchecked"/>
    <s v="Unchecked"/>
    <s v="Unchecked"/>
    <s v="United States of America"/>
    <m/>
    <s v="Research Assistant please click here"/>
    <m/>
    <s v="Unverified"/>
  </r>
  <r>
    <n v="28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84"/>
    <m/>
    <m/>
    <x v="8"/>
    <d v="1899-12-30T10:21:00"/>
    <s v="vuyolwethu"/>
    <s v="English"/>
    <s v="No"/>
    <m/>
    <m/>
    <m/>
    <s v="Colored"/>
    <m/>
    <m/>
    <m/>
    <s v="Yes"/>
    <m/>
    <m/>
    <m/>
    <m/>
    <m/>
    <s v="Single"/>
    <m/>
    <m/>
    <m/>
    <s v="Matric"/>
    <m/>
    <s v="Unemployed"/>
    <m/>
    <s v="Under R1000"/>
    <m/>
    <s v="Never"/>
    <m/>
    <m/>
    <m/>
    <s v="Never"/>
    <m/>
    <m/>
    <m/>
    <s v="No"/>
    <m/>
    <s v="Yes, less than 6 months ago"/>
    <m/>
    <s v="No"/>
    <m/>
    <s v="I don't know"/>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Un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ublic/communal tap"/>
    <m/>
    <m/>
    <m/>
    <s v="Elsewhere/outside yard"/>
    <m/>
    <n v="15"/>
    <m/>
    <s v="Flush to piped sewer system"/>
    <m/>
    <s v="Electricity from mains"/>
    <m/>
    <m/>
    <m/>
    <s v="In the house"/>
    <m/>
    <m/>
    <m/>
    <s v="No"/>
    <m/>
    <s v="Yes"/>
    <m/>
    <s v="No"/>
    <s v="Yes"/>
    <s v="No"/>
    <s v="No"/>
    <s v="No"/>
    <s v="No"/>
    <s v="No"/>
    <s v="No"/>
    <s v="No"/>
    <m/>
    <m/>
    <m/>
    <m/>
    <m/>
    <m/>
    <m/>
    <m/>
    <m/>
    <s v="No"/>
    <s v="Yes"/>
    <s v="No"/>
    <s v="No"/>
    <s v="No"/>
    <s v="No"/>
    <s v="No"/>
    <m/>
    <m/>
    <m/>
    <m/>
    <m/>
    <m/>
    <m/>
    <s v="Cement"/>
    <m/>
    <m/>
    <m/>
    <s v="Other"/>
    <m/>
    <s v="Zinc"/>
    <m/>
    <s v="Respondent/Participant"/>
    <m/>
    <s v="Respondent/Participant"/>
    <m/>
    <s v="Respondent/Participant"/>
    <m/>
    <s v="Yes"/>
    <m/>
    <s v="Proceed"/>
    <m/>
    <s v="Yes"/>
    <m/>
    <s v="A lot"/>
    <s v="Somewhat"/>
    <s v="A lot"/>
    <m/>
    <m/>
    <m/>
    <s v="Checked"/>
    <s v="Checked"/>
    <s v="Checked"/>
    <s v="Checked"/>
    <s v="Checked"/>
    <s v="Checked"/>
    <s v="Unchecked"/>
    <s v="Unchecked"/>
    <s v="Unchecked"/>
    <s v="Unchecked"/>
    <s v="Unchecked"/>
    <s v="Unchecked"/>
    <s v="Jamaica"/>
    <m/>
    <s v="Research Assistant please click here"/>
    <m/>
    <s v="Unverified"/>
  </r>
  <r>
    <n v="285"/>
    <m/>
    <m/>
    <x v="8"/>
    <d v="1899-12-30T10:46:00"/>
    <s v="zimbini"/>
    <s v="English"/>
    <s v="No"/>
    <m/>
    <m/>
    <m/>
    <s v="Black"/>
    <m/>
    <m/>
    <m/>
    <s v="Yes"/>
    <m/>
    <m/>
    <m/>
    <m/>
    <m/>
    <s v="Married / civil union"/>
    <m/>
    <s v="Yes"/>
    <m/>
    <s v="Matric"/>
    <m/>
    <s v="Unemployed"/>
    <m/>
    <s v="R1000 - R2500"/>
    <m/>
    <s v="Never"/>
    <m/>
    <m/>
    <m/>
    <s v="Never"/>
    <m/>
    <m/>
    <m/>
    <s v="I don't know"/>
    <m/>
    <s v="Never"/>
    <m/>
    <s v="No"/>
    <m/>
    <s v="I don't know"/>
    <m/>
    <s v="Unchecked"/>
    <s v="Unchecked"/>
    <s v="Unchecked"/>
    <s v="Unchecked"/>
    <s v="Checked"/>
    <s v="Unchecked"/>
    <s v="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Unchecked"/>
    <s v="Checked"/>
    <s v="Checked"/>
    <s v="Un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9"/>
    <s v="Male/ Indoda"/>
    <n v="6"/>
    <s v="Female/ Ibhinqa"/>
    <n v="13"/>
    <m/>
    <m/>
    <m/>
    <m/>
    <m/>
    <m/>
    <m/>
    <m/>
    <m/>
    <m/>
    <m/>
    <m/>
    <m/>
    <m/>
    <m/>
    <m/>
    <m/>
    <m/>
    <m/>
    <m/>
    <m/>
    <m/>
    <m/>
    <m/>
    <s v="There are children between the age of 6 and 13 living in this HH"/>
    <s v="Some secondary"/>
    <m/>
    <m/>
    <m/>
    <s v="Completed secondary"/>
    <m/>
    <m/>
    <m/>
    <s v="Yes"/>
    <m/>
    <m/>
    <m/>
    <m/>
    <m/>
    <s v="No"/>
    <m/>
    <m/>
    <m/>
    <s v="Piped to yard/plot"/>
    <m/>
    <m/>
    <m/>
    <m/>
    <m/>
    <n v="2"/>
    <m/>
    <s v="Flush to septic tank"/>
    <m/>
    <s v="Electricity from mains"/>
    <m/>
    <m/>
    <m/>
    <s v="In the house"/>
    <m/>
    <m/>
    <m/>
    <s v="No"/>
    <m/>
    <s v="Yes"/>
    <m/>
    <s v="Yes"/>
    <s v="Yes"/>
    <s v="No"/>
    <s v="No"/>
    <s v="Yes"/>
    <s v="No"/>
    <s v="Yes"/>
    <s v="Yes"/>
    <s v="Yes"/>
    <m/>
    <m/>
    <m/>
    <m/>
    <m/>
    <m/>
    <m/>
    <m/>
    <m/>
    <s v="Yes"/>
    <s v="Yes"/>
    <s v="Yes"/>
    <s v="No"/>
    <s v="No"/>
    <s v="No"/>
    <s v="No"/>
    <m/>
    <m/>
    <m/>
    <m/>
    <m/>
    <m/>
    <m/>
    <s v="Ceramic tiles"/>
    <m/>
    <m/>
    <m/>
    <s v="Tiles"/>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Botswana"/>
    <m/>
    <s v="Research Assistant please click here"/>
    <m/>
    <s v="Unverified"/>
  </r>
  <r>
    <n v="286"/>
    <m/>
    <m/>
    <x v="8"/>
    <d v="1899-12-30T10:34:00"/>
    <s v="nozithembiso"/>
    <s v="English"/>
    <s v="No"/>
    <m/>
    <m/>
    <m/>
    <s v="Black"/>
    <m/>
    <m/>
    <m/>
    <s v="Yes"/>
    <m/>
    <m/>
    <m/>
    <m/>
    <m/>
    <s v="Single"/>
    <m/>
    <m/>
    <m/>
    <s v="Matric"/>
    <m/>
    <s v="Unemployed"/>
    <m/>
    <s v="Under R1000"/>
    <m/>
    <s v="Never"/>
    <m/>
    <m/>
    <m/>
    <s v="Never"/>
    <m/>
    <m/>
    <m/>
    <s v="I don't know"/>
    <m/>
    <s v="Yes, less than 6 months ago"/>
    <m/>
    <s v="Yes"/>
    <m/>
    <s v="Yes"/>
    <m/>
    <s v="Unchecked"/>
    <s v="Unchecked"/>
    <s v="Unchecked"/>
    <s v="Unchecked"/>
    <s v="Checked"/>
    <s v="Unchecked"/>
    <s v="Unchecked"/>
    <s v="Unchecked"/>
    <s v="Checked"/>
    <s v="Unchecked"/>
    <s v="Unchecked"/>
    <s v="Unchecked"/>
    <s v="Unchecked"/>
    <s v="Unchecked"/>
    <s v="Unchecked"/>
    <s v="Unchecked"/>
    <s v="Unchecked"/>
    <s v="Unchecked"/>
    <s v="Dust"/>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4"/>
    <m/>
    <m/>
    <m/>
    <m/>
    <m/>
    <m/>
    <m/>
    <m/>
    <m/>
    <m/>
    <m/>
    <m/>
    <m/>
    <m/>
    <m/>
    <m/>
    <m/>
    <m/>
    <m/>
    <m/>
    <m/>
    <m/>
    <m/>
    <m/>
    <m/>
    <m/>
    <m/>
    <m/>
    <s v="There are NO children between the age of 6 and 13 living in this HH"/>
    <s v="Some secondary"/>
    <m/>
    <m/>
    <m/>
    <s v="No education/did not attend primary school"/>
    <m/>
    <m/>
    <m/>
    <m/>
    <m/>
    <m/>
    <m/>
    <m/>
    <m/>
    <s v="No"/>
    <m/>
    <m/>
    <m/>
    <s v="Piped into dwelling/house"/>
    <m/>
    <m/>
    <m/>
    <m/>
    <m/>
    <n v="1"/>
    <m/>
    <s v="Flush to piped sewer system"/>
    <m/>
    <s v="Electricity from mains"/>
    <m/>
    <m/>
    <m/>
    <s v="In the house"/>
    <m/>
    <m/>
    <m/>
    <s v="No"/>
    <m/>
    <s v="No"/>
    <m/>
    <s v="No"/>
    <s v="Yes"/>
    <s v="No"/>
    <s v="No"/>
    <s v="No"/>
    <s v="No"/>
    <s v="Yes"/>
    <s v="Yes"/>
    <s v="No"/>
    <m/>
    <m/>
    <m/>
    <m/>
    <m/>
    <m/>
    <m/>
    <m/>
    <m/>
    <s v="No"/>
    <s v="Yes"/>
    <s v="No"/>
    <s v="No"/>
    <s v="No"/>
    <s v="No"/>
    <s v="No"/>
    <m/>
    <m/>
    <m/>
    <m/>
    <m/>
    <m/>
    <m/>
    <s v="Ceramic tiles"/>
    <m/>
    <m/>
    <m/>
    <s v="Tiles"/>
    <m/>
    <m/>
    <m/>
    <s v="Respondent/Participant"/>
    <m/>
    <s v="Respondent/Participant"/>
    <m/>
    <s v="Respondent/Participant"/>
    <m/>
    <s v="Yes"/>
    <m/>
    <s v="Proceed"/>
    <m/>
    <s v="Yes"/>
    <m/>
    <s v="Not at all"/>
    <s v="A lot"/>
    <s v="A lot"/>
    <m/>
    <m/>
    <m/>
    <s v="Checked"/>
    <s v="Checked"/>
    <s v="Checked"/>
    <s v="Unchecked"/>
    <s v="Checked"/>
    <s v="Unchecked"/>
    <s v="Unchecked"/>
    <s v="Unchecked"/>
    <s v="Unchecked"/>
    <s v="Unchecked"/>
    <s v="Unchecked"/>
    <s v="Unchecked"/>
    <s v="United States of America"/>
    <m/>
    <s v="Research Assistant please click here"/>
    <m/>
    <s v="Unverified"/>
  </r>
  <r>
    <n v="287"/>
    <m/>
    <m/>
    <x v="8"/>
    <d v="1899-12-30T10:43:00"/>
    <s v="mihlem"/>
    <s v="English"/>
    <s v="No"/>
    <m/>
    <m/>
    <m/>
    <s v="Black"/>
    <m/>
    <m/>
    <m/>
    <s v="Yes"/>
    <m/>
    <m/>
    <m/>
    <m/>
    <m/>
    <s v="Married / civil union"/>
    <m/>
    <s v="Yes"/>
    <m/>
    <s v="Less than Matric"/>
    <m/>
    <s v="Self-Employed"/>
    <m/>
    <s v="Under R1000"/>
    <m/>
    <s v="Never"/>
    <m/>
    <m/>
    <m/>
    <s v="Yes, less than 2 years ago"/>
    <m/>
    <s v="ec Philani NU 1 Clinic"/>
    <m/>
    <s v="Yes"/>
    <m/>
    <s v="Never"/>
    <m/>
    <s v="No"/>
    <m/>
    <s v="Yes"/>
    <m/>
    <s v="Unchecked"/>
    <s v="Unchecked"/>
    <s v="Unchecked"/>
    <s v="Unchecked"/>
    <s v="Checked"/>
    <s v="Unchecked"/>
    <s v="Checked"/>
    <s v="Un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m/>
    <m/>
    <s v="Unchecked"/>
    <s v="Checked"/>
    <s v="Checked"/>
    <s v="Unchecked"/>
    <s v="Un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51"/>
    <m/>
    <m/>
    <m/>
    <m/>
    <m/>
    <m/>
    <m/>
    <m/>
    <m/>
    <m/>
    <m/>
    <m/>
    <m/>
    <m/>
    <m/>
    <m/>
    <m/>
    <m/>
    <m/>
    <m/>
    <m/>
    <m/>
    <m/>
    <m/>
    <m/>
    <m/>
    <m/>
    <m/>
    <s v="There are NO children between the age of 6 and 13 living in this HH"/>
    <s v="Some secondary"/>
    <m/>
    <m/>
    <m/>
    <s v="Some secondary"/>
    <m/>
    <m/>
    <m/>
    <m/>
    <m/>
    <m/>
    <m/>
    <m/>
    <m/>
    <s v="No"/>
    <m/>
    <m/>
    <m/>
    <s v="Piped into dwelling/house"/>
    <m/>
    <m/>
    <m/>
    <m/>
    <m/>
    <n v="1"/>
    <m/>
    <s v="Flush to piped sewer system"/>
    <m/>
    <s v="Electricity from mains"/>
    <m/>
    <m/>
    <m/>
    <s v="In the house"/>
    <m/>
    <m/>
    <m/>
    <s v="No"/>
    <m/>
    <s v="Yes"/>
    <m/>
    <s v="Yes"/>
    <s v="Yes"/>
    <s v="No"/>
    <s v="No"/>
    <s v="Yes"/>
    <s v="No"/>
    <s v="Yes"/>
    <s v="Yes"/>
    <s v="Yes"/>
    <m/>
    <m/>
    <m/>
    <m/>
    <m/>
    <m/>
    <m/>
    <m/>
    <m/>
    <s v="Yes"/>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88"/>
    <m/>
    <m/>
    <x v="8"/>
    <d v="1899-12-30T10:44:00"/>
    <s v="siyanda"/>
    <s v="English"/>
    <s v="No"/>
    <m/>
    <m/>
    <m/>
    <s v="Black"/>
    <m/>
    <m/>
    <m/>
    <s v="Yes"/>
    <m/>
    <m/>
    <m/>
    <m/>
    <m/>
    <s v="Steady partner"/>
    <m/>
    <s v="No"/>
    <m/>
    <s v="Matric"/>
    <m/>
    <s v="Employed full-time"/>
    <m/>
    <s v="R1000 - R2500"/>
    <m/>
    <s v="Never"/>
    <m/>
    <m/>
    <m/>
    <s v="Never"/>
    <m/>
    <m/>
    <m/>
    <s v="I don't know"/>
    <m/>
    <s v="Yes, less than 6 months ago"/>
    <m/>
    <s v="No"/>
    <m/>
    <s v="I don't know"/>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ublic/communal tap"/>
    <m/>
    <m/>
    <m/>
    <s v="Elsewhere/outside yard"/>
    <m/>
    <n v="4"/>
    <m/>
    <s v="Flush to piped sewer system"/>
    <m/>
    <s v="Electricity from mains"/>
    <m/>
    <m/>
    <m/>
    <s v="In the house"/>
    <m/>
    <m/>
    <m/>
    <s v="No"/>
    <m/>
    <s v="No"/>
    <m/>
    <s v="No"/>
    <s v="Yes"/>
    <s v="No"/>
    <s v="Yes"/>
    <s v="Yes"/>
    <s v="No"/>
    <s v="Yes"/>
    <s v="Yes"/>
    <s v="Yes"/>
    <m/>
    <m/>
    <m/>
    <m/>
    <m/>
    <m/>
    <m/>
    <m/>
    <m/>
    <s v="Yes"/>
    <s v="Yes"/>
    <s v="No"/>
    <s v="No"/>
    <s v="No"/>
    <s v="No"/>
    <s v="No"/>
    <m/>
    <m/>
    <m/>
    <m/>
    <m/>
    <m/>
    <m/>
    <s v="Cement"/>
    <m/>
    <m/>
    <m/>
    <s v="Other"/>
    <m/>
    <s v="Zinc"/>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France"/>
    <m/>
    <s v="Research Assistant please click here"/>
    <m/>
    <s v="Unverified"/>
  </r>
  <r>
    <n v="28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90"/>
    <m/>
    <m/>
    <x v="8"/>
    <d v="1899-12-30T11:04:00"/>
    <s v="onelam"/>
    <s v="English"/>
    <s v="No"/>
    <m/>
    <m/>
    <m/>
    <s v="Black"/>
    <m/>
    <m/>
    <m/>
    <s v="Yes"/>
    <m/>
    <m/>
    <m/>
    <m/>
    <m/>
    <s v="Single"/>
    <m/>
    <m/>
    <m/>
    <s v="Less than Matric"/>
    <m/>
    <s v="Unemployed"/>
    <m/>
    <s v="Under R1000"/>
    <m/>
    <s v="Yes, less than 2 years ago"/>
    <m/>
    <s v="ec Philani NU 1 Clinic"/>
    <m/>
    <s v="Yes, more than 2 years ago"/>
    <m/>
    <s v="ec Philani NU 1 Clinic"/>
    <m/>
    <s v="No"/>
    <m/>
    <s v="Yes, less than 6 months ago"/>
    <m/>
    <s v="Yes"/>
    <m/>
    <s v="No"/>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5"/>
    <s v="Female/ Ibhinqa"/>
    <n v="35"/>
    <s v="Female/ Ibhinqa"/>
    <n v="31"/>
    <s v="Male/ Indoda"/>
    <n v="24"/>
    <s v="Male/ Indoda"/>
    <n v="24"/>
    <s v="Male/ Indoda"/>
    <n v="23"/>
    <m/>
    <m/>
    <m/>
    <m/>
    <m/>
    <m/>
    <m/>
    <m/>
    <m/>
    <m/>
    <m/>
    <m/>
    <m/>
    <m/>
    <m/>
    <m/>
    <m/>
    <m/>
    <m/>
    <m/>
    <s v="There are children between the age of 6 and 13 living in this HH"/>
    <s v="Some primary"/>
    <m/>
    <s v="Grade 5"/>
    <m/>
    <s v="Some primary"/>
    <m/>
    <s v="Grade 5"/>
    <m/>
    <s v="Yes"/>
    <m/>
    <m/>
    <m/>
    <m/>
    <m/>
    <s v="No"/>
    <m/>
    <m/>
    <m/>
    <s v="Piped to yard/plot"/>
    <m/>
    <m/>
    <m/>
    <m/>
    <m/>
    <n v="60"/>
    <m/>
    <s v="Flush to piped sewer system"/>
    <m/>
    <s v="Paraffin"/>
    <m/>
    <m/>
    <m/>
    <s v="In the house"/>
    <m/>
    <m/>
    <m/>
    <s v="No"/>
    <m/>
    <s v="No"/>
    <m/>
    <s v="No"/>
    <s v="No"/>
    <s v="No"/>
    <s v="No"/>
    <s v="No"/>
    <s v="No"/>
    <s v="No"/>
    <s v="No"/>
    <s v="No"/>
    <m/>
    <m/>
    <m/>
    <m/>
    <m/>
    <m/>
    <m/>
    <m/>
    <m/>
    <s v="No"/>
    <s v="Yes"/>
    <s v="No"/>
    <s v="No"/>
    <s v="No"/>
    <s v="No"/>
    <s v="No"/>
    <m/>
    <m/>
    <m/>
    <m/>
    <m/>
    <m/>
    <m/>
    <s v="Cement"/>
    <m/>
    <m/>
    <m/>
    <s v="Corrugated metal"/>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United States of America"/>
    <m/>
    <s v="Research Assistant please click here"/>
    <m/>
    <s v="Unverified"/>
  </r>
  <r>
    <n v="29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92"/>
    <m/>
    <m/>
    <x v="8"/>
    <d v="1899-12-30T11:27:00"/>
    <s v="nozithembiso"/>
    <s v="isiXhosa"/>
    <m/>
    <s v="Hayi"/>
    <m/>
    <m/>
    <m/>
    <m/>
    <s v="Mnyama"/>
    <m/>
    <m/>
    <m/>
    <m/>
    <s v="Ewe"/>
    <m/>
    <m/>
    <m/>
    <s v="Umhlolo/Umhlolokazi"/>
    <m/>
    <m/>
    <m/>
    <s v="Ngaphantsi kwebanga leshumi"/>
    <m/>
    <s v="Awuphangeli"/>
    <m/>
    <s v="R1000 - R2500"/>
    <m/>
    <s v="Zange"/>
    <m/>
    <m/>
    <m/>
    <s v="Hayi"/>
    <m/>
    <m/>
    <m/>
    <s v="Ewe"/>
    <m/>
    <s v="Ewe, ngaphezu konyaka o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13"/>
    <s v="Male/ Indoda"/>
    <n v="10"/>
    <s v="Male/ Indoda"/>
    <n v="8"/>
    <m/>
    <m/>
    <m/>
    <m/>
    <m/>
    <m/>
    <m/>
    <m/>
    <m/>
    <m/>
    <m/>
    <m/>
    <m/>
    <m/>
    <m/>
    <m/>
    <m/>
    <m/>
    <m/>
    <m/>
    <m/>
    <m/>
    <m/>
    <m/>
    <s v="There are children between the age of 6 and 13 living in this HH"/>
    <m/>
    <s v="Amabanga aphezulu"/>
    <m/>
    <m/>
    <m/>
    <s v="Amabanga aphezulu"/>
    <m/>
    <m/>
    <m/>
    <s v="Ewe"/>
    <m/>
    <m/>
    <m/>
    <m/>
    <m/>
    <s v="Hayi"/>
    <m/>
    <m/>
    <m/>
    <s v="Ifakwe ngombhobho kwindawo yokuhlala/indlu"/>
    <m/>
    <m/>
    <m/>
    <m/>
    <m/>
    <n v="1"/>
    <m/>
    <s v="Gungxulela kumbhobho wogutyulo"/>
    <m/>
    <s v="Umbane ovela kwii-mains"/>
    <m/>
    <m/>
    <m/>
    <s v="Endlini"/>
    <m/>
    <m/>
    <m/>
    <s v="Ewe"/>
    <m/>
    <s v="Ewe"/>
    <m/>
    <m/>
    <m/>
    <m/>
    <m/>
    <m/>
    <m/>
    <m/>
    <m/>
    <s v="Ewe"/>
    <s v="Ewe"/>
    <s v="Hayi"/>
    <s v="Hayi"/>
    <s v="Ewe"/>
    <s v="Hayi"/>
    <s v="Hayi"/>
    <s v="Ewe"/>
    <s v="Ewe"/>
    <m/>
    <m/>
    <m/>
    <m/>
    <m/>
    <m/>
    <m/>
    <s v="Ewe"/>
    <s v="Ewe"/>
    <s v="Hayi"/>
    <s v="Hayi"/>
    <s v="Hayi"/>
    <s v="Ewe"/>
    <s v="Hayi"/>
    <m/>
    <s v="Iithayile zeCeramic"/>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93"/>
    <m/>
    <m/>
    <x v="8"/>
    <d v="1899-12-30T11:30:00"/>
    <s v="vuyolwethu"/>
    <s v="isiXhosa"/>
    <m/>
    <s v="Hayi"/>
    <m/>
    <m/>
    <m/>
    <m/>
    <s v="Mnyama"/>
    <m/>
    <m/>
    <m/>
    <m/>
    <s v="Ewe"/>
    <m/>
    <m/>
    <m/>
    <s v="Awutshatanga"/>
    <m/>
    <m/>
    <m/>
    <s v="Ngaphantsi kwebanga leshumi"/>
    <m/>
    <s v="Awuphangeli"/>
    <m/>
    <s v="Ngaphantsi kwe-R1000"/>
    <m/>
    <s v="Zange"/>
    <m/>
    <m/>
    <m/>
    <s v="Hayi"/>
    <m/>
    <m/>
    <m/>
    <s v="Hayi"/>
    <m/>
    <s v="Ewe, ngaphantsi kweenyanga ezi-6 ezidlulileyo"/>
    <m/>
    <s v="Ewe"/>
    <m/>
    <s v="Hayi"/>
    <s v="Unchecked"/>
    <s v="Unchecked"/>
    <s v="Unchecked"/>
    <s v="Unchecked"/>
    <s v="Unchecked"/>
    <s v="Unchecked"/>
    <s v="Unchecked"/>
    <s v="Unchecked"/>
    <s v="Unchecked"/>
    <s v="Unchecked"/>
    <s v="Unchecked"/>
    <s v="Unchecked"/>
    <s v="Unchecked"/>
    <s v="Unchecked"/>
    <s v="Unchecked"/>
    <s v="Unchecked"/>
    <s v="Unchecked"/>
    <s v="Checked"/>
    <m/>
    <s v="Uthuli"/>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Male/ Indoda"/>
    <n v="10"/>
    <s v="Male/ Indoda"/>
    <n v="15"/>
    <m/>
    <m/>
    <m/>
    <m/>
    <m/>
    <m/>
    <m/>
    <m/>
    <m/>
    <m/>
    <m/>
    <m/>
    <m/>
    <m/>
    <m/>
    <m/>
    <m/>
    <m/>
    <m/>
    <m/>
    <m/>
    <m/>
    <m/>
    <m/>
    <m/>
    <m/>
    <s v="There are children between the age of 6 and 13 living in this HH"/>
    <m/>
    <s v="Ndigqibe amabanga aphantsi"/>
    <m/>
    <m/>
    <m/>
    <s v="Amabanga aphantsi"/>
    <m/>
    <s v="ibanga lesixhenxe"/>
    <m/>
    <s v="Ewe"/>
    <m/>
    <m/>
    <m/>
    <m/>
    <m/>
    <s v="Hayi"/>
    <m/>
    <m/>
    <m/>
    <s v="Impompo kawonke-wonke/yoluntu"/>
    <m/>
    <m/>
    <m/>
    <s v="Kwenye indawo/ngaphandle kweyadi"/>
    <m/>
    <n v="20"/>
    <m/>
    <s v="Gungxulela kumbhobho wogutyulo"/>
    <m/>
    <s v="Umbane ovela kwii-mains"/>
    <m/>
    <m/>
    <m/>
    <s v="Endlini"/>
    <m/>
    <m/>
    <m/>
    <s v="Hayi"/>
    <m/>
    <s v="Hayi"/>
    <m/>
    <m/>
    <m/>
    <m/>
    <m/>
    <m/>
    <m/>
    <m/>
    <m/>
    <s v="Ewe"/>
    <s v="Ewe"/>
    <s v="Hayi"/>
    <s v="Hayi"/>
    <s v="Hayi"/>
    <s v="Hayi"/>
    <s v="Hayi"/>
    <s v="Hayi"/>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94"/>
    <m/>
    <m/>
    <x v="10"/>
    <d v="1899-12-30T09:42:00"/>
    <s v="mihlem"/>
    <s v="English"/>
    <s v="No"/>
    <m/>
    <m/>
    <m/>
    <s v="Black"/>
    <m/>
    <m/>
    <m/>
    <s v="Yes"/>
    <m/>
    <m/>
    <m/>
    <m/>
    <m/>
    <s v="Single"/>
    <m/>
    <m/>
    <m/>
    <s v="Matric"/>
    <m/>
    <s v="Unemployed"/>
    <m/>
    <s v="Under R1000"/>
    <m/>
    <s v="Yes, more than 2 years ago"/>
    <m/>
    <s v="ec Philani NU 1 Clinic"/>
    <m/>
    <s v="Yes, more than 2 years ago"/>
    <m/>
    <s v="ec Philani NU 1 Clinic"/>
    <m/>
    <s v="Yes"/>
    <m/>
    <s v="Yes, less than 6 months ago"/>
    <m/>
    <s v="Yes"/>
    <m/>
    <s v="Yes"/>
    <m/>
    <s v="Unchecked"/>
    <s v="Checked"/>
    <s v="Unchecked"/>
    <s v="Checked"/>
    <s v="Checked"/>
    <s v="Checked"/>
    <s v="Unchecked"/>
    <s v="Un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m/>
    <m/>
    <s v="Unchecked"/>
    <s v="Unchecked"/>
    <s v="Unchecked"/>
    <s v="Unchecked"/>
    <s v="Checked"/>
    <s v="Unchecked"/>
    <s v="Checked"/>
    <s v="Checked"/>
    <s v="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38"/>
    <s v="Male/ Indoda"/>
    <n v="15"/>
    <s v="Male/ Indoda"/>
    <n v="3"/>
    <m/>
    <m/>
    <m/>
    <m/>
    <m/>
    <m/>
    <m/>
    <m/>
    <m/>
    <m/>
    <m/>
    <m/>
    <m/>
    <m/>
    <m/>
    <m/>
    <m/>
    <m/>
    <m/>
    <m/>
    <m/>
    <m/>
    <m/>
    <m/>
    <s v="There are children between the age of 6 and 13 living in this HH"/>
    <s v="Completed secondary"/>
    <m/>
    <m/>
    <m/>
    <s v="Completed secondary"/>
    <m/>
    <m/>
    <m/>
    <s v="Yes"/>
    <m/>
    <m/>
    <m/>
    <m/>
    <m/>
    <s v="No"/>
    <m/>
    <m/>
    <m/>
    <s v="Piped into dwelling/house"/>
    <m/>
    <m/>
    <m/>
    <m/>
    <m/>
    <n v="1"/>
    <m/>
    <s v="Flush to piped sewer system"/>
    <m/>
    <s v="Electricity from mains"/>
    <m/>
    <m/>
    <m/>
    <s v="In the house"/>
    <m/>
    <m/>
    <m/>
    <s v="No"/>
    <m/>
    <s v="Yes"/>
    <m/>
    <s v="No"/>
    <s v="Yes"/>
    <s v="No"/>
    <s v="No"/>
    <s v="Yes"/>
    <s v="No"/>
    <s v="No"/>
    <s v="Yes"/>
    <s v="No"/>
    <m/>
    <m/>
    <m/>
    <m/>
    <m/>
    <m/>
    <m/>
    <m/>
    <m/>
    <s v="No"/>
    <s v="Yes"/>
    <s v="No"/>
    <s v="No"/>
    <s v="No"/>
    <s v="No"/>
    <s v="No"/>
    <m/>
    <m/>
    <m/>
    <m/>
    <m/>
    <m/>
    <m/>
    <s v="Ceramic tiles"/>
    <m/>
    <m/>
    <m/>
    <s v="Asbestos"/>
    <m/>
    <m/>
    <m/>
    <s v="Respondent/Participant"/>
    <m/>
    <s v="Respondent/Participant"/>
    <m/>
    <s v="Respondent/Participant"/>
    <m/>
    <s v="Yes"/>
    <m/>
    <s v="Proceed"/>
    <m/>
    <s v="Yes"/>
    <m/>
    <s v="Not at all"/>
    <s v="A lot"/>
    <s v="A lot"/>
    <m/>
    <m/>
    <m/>
    <s v="Checked"/>
    <s v="Checked"/>
    <s v="Checked"/>
    <s v="Checked"/>
    <s v="Unchecked"/>
    <s v="Unchecked"/>
    <s v="Unchecked"/>
    <s v="Unchecked"/>
    <s v="Unchecked"/>
    <s v="Unchecked"/>
    <s v="Unchecked"/>
    <s v="Unchecked"/>
    <s v="United States of America"/>
    <m/>
    <s v="Research Assistant please click here"/>
    <m/>
    <s v="Unverified"/>
  </r>
  <r>
    <n v="295"/>
    <m/>
    <m/>
    <x v="11"/>
    <d v="1899-12-30T12:01:00"/>
    <s v="nosiphiwo"/>
    <s v="English"/>
    <s v="No"/>
    <m/>
    <m/>
    <m/>
    <s v="Black"/>
    <m/>
    <m/>
    <m/>
    <s v="Yes"/>
    <m/>
    <m/>
    <m/>
    <m/>
    <m/>
    <s v="Single"/>
    <m/>
    <m/>
    <m/>
    <s v="Tertiary"/>
    <m/>
    <s v="Employed full-time"/>
    <m/>
    <s v="R7501 - R10 000"/>
    <m/>
    <s v="Never"/>
    <m/>
    <m/>
    <m/>
    <s v="Never"/>
    <m/>
    <m/>
    <m/>
    <s v="Yes"/>
    <m/>
    <s v="Yes, in the last year, but more than 6 months ago"/>
    <m/>
    <s v="Yes"/>
    <m/>
    <s v="Yes"/>
    <m/>
    <s v="Unchecked"/>
    <s v="Unchecked"/>
    <s v="Unchecked"/>
    <s v="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37"/>
    <s v="Female/ Ibhinqa"/>
    <n v="29"/>
    <m/>
    <m/>
    <m/>
    <m/>
    <m/>
    <m/>
    <m/>
    <m/>
    <m/>
    <m/>
    <m/>
    <m/>
    <m/>
    <m/>
    <m/>
    <m/>
    <m/>
    <m/>
    <m/>
    <m/>
    <m/>
    <m/>
    <m/>
    <m/>
    <m/>
    <m/>
    <s v="There are NO children between the age of 6 and 13 living in this HH"/>
    <s v="Tertiary or post-secondary certification"/>
    <m/>
    <m/>
    <m/>
    <s v="Completed secondary"/>
    <m/>
    <m/>
    <m/>
    <m/>
    <m/>
    <m/>
    <m/>
    <m/>
    <m/>
    <s v="No"/>
    <m/>
    <m/>
    <m/>
    <s v="Piped into dwelling/house"/>
    <m/>
    <m/>
    <m/>
    <m/>
    <m/>
    <n v="2"/>
    <m/>
    <s v="Flush to piped sewer system"/>
    <m/>
    <s v="Electricity from mains"/>
    <m/>
    <m/>
    <m/>
    <s v="In the house"/>
    <m/>
    <m/>
    <m/>
    <s v="No"/>
    <m/>
    <s v="Yes"/>
    <m/>
    <s v="Yes"/>
    <s v="Yes"/>
    <s v="Yes"/>
    <s v="Yes"/>
    <s v="Yes"/>
    <s v="No"/>
    <s v="Yes"/>
    <s v="Yes"/>
    <s v="Yes"/>
    <m/>
    <m/>
    <m/>
    <m/>
    <m/>
    <m/>
    <m/>
    <m/>
    <m/>
    <s v="Yes"/>
    <s v="Yes"/>
    <s v="Yes"/>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96"/>
    <m/>
    <m/>
    <x v="8"/>
    <d v="1899-12-30T11:37:00"/>
    <s v="lwazi"/>
    <s v="English"/>
    <s v="No"/>
    <m/>
    <m/>
    <m/>
    <s v="Black"/>
    <m/>
    <m/>
    <m/>
    <s v="Yes"/>
    <m/>
    <m/>
    <m/>
    <m/>
    <m/>
    <s v="Married / civil union"/>
    <m/>
    <s v="No"/>
    <m/>
    <s v="Less than Matric"/>
    <m/>
    <s v="Unemployed"/>
    <m/>
    <s v="R1000 - R2500"/>
    <m/>
    <s v="Never"/>
    <m/>
    <m/>
    <m/>
    <s v="Never"/>
    <m/>
    <m/>
    <m/>
    <s v="Yes"/>
    <m/>
    <s v="Yes, more than a year ago"/>
    <m/>
    <s v="No"/>
    <m/>
    <s v="I don't know"/>
    <m/>
    <s v="Unchecked"/>
    <s v="Unchecked"/>
    <s v="Unchecked"/>
    <s v="Unchecked"/>
    <s v="Checked"/>
    <s v="Unchecked"/>
    <s v="Unchecked"/>
    <s v="Checked"/>
    <s v="Checked"/>
    <s v="Unchecked"/>
    <s v="Unchecked"/>
    <s v="Unchecked"/>
    <s v="Unchecked"/>
    <s v="Unchecked"/>
    <s v="Unchecked"/>
    <s v="Unchecked"/>
    <s v="Unchecked"/>
    <s v="Unchecked"/>
    <s v="Exposure to dust"/>
    <m/>
    <s v="Unchecked"/>
    <s v="Unchecked"/>
    <s v="Unchecked"/>
    <s v="Checked"/>
    <s v="Unchecked"/>
    <s v="Unchecked"/>
    <s v="Unchecked"/>
    <s v="Unchecked"/>
    <s v="Unchecked"/>
    <s v="Unchecked"/>
    <s v="Unchecked"/>
    <s v="Unchecked"/>
    <s v="Unchecked"/>
    <s v="Unchecked"/>
    <m/>
    <m/>
    <s v="Unchecked"/>
    <s v="Checked"/>
    <s v="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22"/>
    <s v="Male/ Indoda"/>
    <n v="18"/>
    <m/>
    <m/>
    <m/>
    <m/>
    <m/>
    <m/>
    <m/>
    <m/>
    <m/>
    <m/>
    <m/>
    <m/>
    <m/>
    <m/>
    <m/>
    <m/>
    <m/>
    <m/>
    <m/>
    <m/>
    <m/>
    <m/>
    <m/>
    <m/>
    <m/>
    <m/>
    <s v="There are NO children between the age of 6 and 13 living in this HH"/>
    <s v="Some secondary"/>
    <m/>
    <m/>
    <m/>
    <s v="Completed secondary"/>
    <m/>
    <m/>
    <m/>
    <m/>
    <m/>
    <m/>
    <m/>
    <m/>
    <m/>
    <s v="No"/>
    <m/>
    <m/>
    <m/>
    <s v="Piped into dwelling/house"/>
    <m/>
    <m/>
    <m/>
    <m/>
    <m/>
    <n v="2"/>
    <m/>
    <s v="Flush to piped sewer system"/>
    <m/>
    <s v="Electricity from mains"/>
    <m/>
    <m/>
    <m/>
    <s v="In the house"/>
    <m/>
    <m/>
    <m/>
    <s v="No"/>
    <m/>
    <s v="Yes"/>
    <m/>
    <s v="Yes"/>
    <s v="Yes"/>
    <s v="No"/>
    <s v="No"/>
    <s v="Yes"/>
    <s v="No"/>
    <s v="Yes"/>
    <s v="Yes"/>
    <s v="Yes"/>
    <m/>
    <m/>
    <m/>
    <m/>
    <m/>
    <m/>
    <m/>
    <m/>
    <m/>
    <s v="Yes"/>
    <s v="Yes"/>
    <s v="No"/>
    <s v="No"/>
    <s v="No"/>
    <s v="No"/>
    <s v="No"/>
    <m/>
    <m/>
    <m/>
    <m/>
    <m/>
    <m/>
    <m/>
    <s v="Carpet"/>
    <m/>
    <m/>
    <m/>
    <s v="Tiles"/>
    <m/>
    <m/>
    <m/>
    <s v="Respondent/Participant"/>
    <m/>
    <s v="Respondent/Participant"/>
    <m/>
    <s v="Someone else"/>
    <m/>
    <s v="No"/>
    <m/>
    <m/>
    <m/>
    <m/>
    <m/>
    <m/>
    <m/>
    <m/>
    <m/>
    <m/>
    <m/>
    <s v="Unchecked"/>
    <s v="Unchecked"/>
    <s v="Unchecked"/>
    <s v="Unchecked"/>
    <s v="Unchecked"/>
    <s v="Unchecked"/>
    <s v="Unchecked"/>
    <s v="Unchecked"/>
    <s v="Unchecked"/>
    <s v="Unchecked"/>
    <s v="Unchecked"/>
    <s v="Unchecked"/>
    <m/>
    <m/>
    <m/>
    <m/>
    <s v="Unverified"/>
  </r>
  <r>
    <n v="297"/>
    <m/>
    <m/>
    <x v="8"/>
    <d v="1899-12-30T11:43:00"/>
    <s v="zimbini"/>
    <s v="English"/>
    <s v="No"/>
    <m/>
    <m/>
    <m/>
    <s v="Black"/>
    <m/>
    <m/>
    <m/>
    <s v="Yes"/>
    <m/>
    <m/>
    <m/>
    <m/>
    <m/>
    <s v="Steady partner"/>
    <m/>
    <s v="Yes"/>
    <m/>
    <s v="Less than Matric"/>
    <m/>
    <s v="Unemployed"/>
    <m/>
    <s v="Under R1000"/>
    <m/>
    <s v="Never"/>
    <m/>
    <m/>
    <m/>
    <s v="Never"/>
    <m/>
    <m/>
    <m/>
    <s v="Yes"/>
    <m/>
    <s v="Yes, more than a year ago"/>
    <m/>
    <s v="Yes"/>
    <m/>
    <s v="Yes"/>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Checked"/>
    <s v="Unchecked"/>
    <s v="Checked"/>
    <s v="Unchecked"/>
    <s v="Unchecked"/>
    <s v="Unchecked"/>
    <s v="Unchecked"/>
    <s v="Unchecked"/>
    <s v="Unchecked"/>
    <s v="Unchecked"/>
    <s v="Unchecked"/>
    <s v="Unchecked"/>
    <s v="Unchecked"/>
    <s v="Unchecked"/>
    <s v="Unchecked"/>
    <s v="Unchecked"/>
    <s v="Unchecked"/>
    <s v="Unchecked"/>
    <m/>
    <m/>
    <s v="Yes"/>
    <m/>
    <s v="No"/>
    <m/>
    <s v="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Yes"/>
    <m/>
    <s v="Yes"/>
    <m/>
    <n v="3"/>
    <s v="Male/ Indoda"/>
    <n v="32"/>
    <s v="Male/ Indoda"/>
    <n v="23"/>
    <s v="Female/ Ibhinqa"/>
    <n v="9"/>
    <m/>
    <m/>
    <m/>
    <m/>
    <m/>
    <m/>
    <m/>
    <m/>
    <m/>
    <m/>
    <m/>
    <m/>
    <m/>
    <m/>
    <m/>
    <m/>
    <m/>
    <m/>
    <m/>
    <m/>
    <m/>
    <m/>
    <m/>
    <m/>
    <s v="There are children between the age of 6 and 13 living in this HH"/>
    <s v="Some secondary"/>
    <m/>
    <m/>
    <m/>
    <s v="Some secondary"/>
    <m/>
    <m/>
    <m/>
    <s v="Yes"/>
    <m/>
    <m/>
    <m/>
    <m/>
    <m/>
    <s v="Yes"/>
    <m/>
    <n v="1"/>
    <m/>
    <s v="Piped to yard/plot"/>
    <m/>
    <m/>
    <m/>
    <m/>
    <m/>
    <n v="1"/>
    <m/>
    <s v="Flush to somewhere else"/>
    <m/>
    <s v="Electricity from mains"/>
    <m/>
    <m/>
    <m/>
    <s v="In the house"/>
    <m/>
    <m/>
    <m/>
    <s v="Yes"/>
    <m/>
    <s v="Yes"/>
    <m/>
    <s v="No"/>
    <s v="Yes"/>
    <s v="No"/>
    <s v="No"/>
    <s v="Yes"/>
    <s v="No"/>
    <s v="Yes"/>
    <s v="No"/>
    <s v="No"/>
    <m/>
    <m/>
    <m/>
    <m/>
    <m/>
    <m/>
    <m/>
    <m/>
    <m/>
    <s v="Yes"/>
    <s v="Yes"/>
    <s v="No"/>
    <s v="No"/>
    <s v="No"/>
    <s v="No"/>
    <s v="No"/>
    <m/>
    <m/>
    <m/>
    <m/>
    <m/>
    <m/>
    <m/>
    <s v="Vinyl/asphalt strips"/>
    <m/>
    <m/>
    <m/>
    <s v="Asbestos"/>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Other"/>
    <m/>
    <s v="Research Assistant please click here"/>
    <m/>
    <s v="Unverified"/>
  </r>
  <r>
    <n v="298"/>
    <m/>
    <m/>
    <x v="8"/>
    <d v="1899-12-30T11:42:00"/>
    <s v="mihlem"/>
    <s v="English"/>
    <s v="No"/>
    <m/>
    <m/>
    <m/>
    <s v="Black"/>
    <m/>
    <m/>
    <m/>
    <s v="Yes"/>
    <m/>
    <m/>
    <m/>
    <m/>
    <m/>
    <s v="Steady partner"/>
    <m/>
    <s v="Yes"/>
    <m/>
    <s v="Matric"/>
    <m/>
    <s v="Employed full-time"/>
    <m/>
    <s v="R2501 - R5000"/>
    <m/>
    <s v="Never"/>
    <m/>
    <m/>
    <m/>
    <s v="Never"/>
    <m/>
    <m/>
    <m/>
    <s v="No"/>
    <m/>
    <s v="Yes, less than 6 months ago"/>
    <m/>
    <s v="No"/>
    <m/>
    <s v="No"/>
    <m/>
    <s v="Unchecked"/>
    <s v="Unchecked"/>
    <s v="Unchecked"/>
    <s v="Unchecked"/>
    <s v="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26"/>
    <s v="Male/ Indoda"/>
    <n v="2"/>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No"/>
    <m/>
    <s v="Yes"/>
    <m/>
    <s v="No"/>
    <s v="Yes"/>
    <s v="No"/>
    <s v="No"/>
    <s v="Yes"/>
    <s v="No"/>
    <s v="Yes"/>
    <s v="Yes"/>
    <s v="No"/>
    <m/>
    <m/>
    <m/>
    <m/>
    <m/>
    <m/>
    <m/>
    <m/>
    <m/>
    <s v="No"/>
    <s v="Yes"/>
    <s v="No"/>
    <s v="No"/>
    <s v="No"/>
    <s v="No"/>
    <s v="No"/>
    <m/>
    <m/>
    <m/>
    <m/>
    <m/>
    <m/>
    <m/>
    <s v="Carpet"/>
    <m/>
    <m/>
    <m/>
    <s v="Cardboard"/>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United States of America"/>
    <m/>
    <s v="Research Assistant please click here"/>
    <m/>
    <s v="Unverified"/>
  </r>
  <r>
    <n v="29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00"/>
    <m/>
    <m/>
    <x v="8"/>
    <d v="1899-12-30T12:08:00"/>
    <s v="lwazi"/>
    <s v="English"/>
    <s v="No"/>
    <m/>
    <m/>
    <m/>
    <s v="Black"/>
    <m/>
    <m/>
    <m/>
    <s v="Yes"/>
    <m/>
    <m/>
    <m/>
    <m/>
    <m/>
    <s v="Single"/>
    <m/>
    <m/>
    <m/>
    <s v="Matric"/>
    <m/>
    <s v="Self-Employed"/>
    <m/>
    <s v="R1000 - R2500"/>
    <m/>
    <s v="Yes, more than 2 years ago"/>
    <m/>
    <s v="ec Philani NU 1 Clinic"/>
    <m/>
    <s v="Never"/>
    <m/>
    <m/>
    <m/>
    <s v="No"/>
    <m/>
    <s v="Yes, in the last year, but more than 6 months ago"/>
    <m/>
    <s v="No"/>
    <m/>
    <s v="I don't know"/>
    <m/>
    <s v="Unchecked"/>
    <s v="Unchecked"/>
    <s v="Unchecked"/>
    <s v="Checked"/>
    <s v="Checked"/>
    <s v="Unchecked"/>
    <s v="Unchecked"/>
    <s v="Un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m/>
    <m/>
    <s v="Unchecked"/>
    <s v="Checked"/>
    <s v="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3"/>
    <m/>
    <m/>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No"/>
    <m/>
    <s v="Yes"/>
    <m/>
    <s v="Yes"/>
    <s v="Yes"/>
    <s v="No"/>
    <s v="Yes"/>
    <s v="Yes"/>
    <s v="No"/>
    <s v="Yes"/>
    <s v="Yes"/>
    <s v="No"/>
    <m/>
    <m/>
    <m/>
    <m/>
    <m/>
    <m/>
    <m/>
    <m/>
    <m/>
    <s v="Yes"/>
    <s v="Yes"/>
    <s v="No"/>
    <s v="No"/>
    <s v="No"/>
    <s v="No"/>
    <s v="No"/>
    <m/>
    <m/>
    <m/>
    <m/>
    <m/>
    <m/>
    <m/>
    <s v="Carpet"/>
    <m/>
    <m/>
    <m/>
    <s v="Tiles"/>
    <m/>
    <m/>
    <m/>
    <s v="Respondent/Participant"/>
    <m/>
    <s v="Respondent/Participant"/>
    <m/>
    <s v="Respondent/Participant"/>
    <m/>
    <s v="Yes"/>
    <m/>
    <s v="Proceed"/>
    <m/>
    <s v="Yes"/>
    <m/>
    <s v="Somewhat"/>
    <s v="A lot"/>
    <s v="A lot"/>
    <m/>
    <m/>
    <m/>
    <s v="Checked"/>
    <s v="Checked"/>
    <s v="Unchecked"/>
    <s v="Checked"/>
    <s v="Checked"/>
    <s v="Unchecked"/>
    <s v="Unchecked"/>
    <s v="Unchecked"/>
    <s v="Unchecked"/>
    <s v="Unchecked"/>
    <s v="Unchecked"/>
    <s v="Unchecked"/>
    <s v="United States of America"/>
    <m/>
    <s v="Research Assistant please click here"/>
    <m/>
    <s v="Unverified"/>
  </r>
  <r>
    <n v="301"/>
    <m/>
    <m/>
    <x v="8"/>
    <d v="1899-12-30T12:16:00"/>
    <s v="nosibusiso"/>
    <s v="isiXhosa"/>
    <m/>
    <s v="Ewe"/>
    <m/>
    <s v="Ngapha kwenyanga ezintandathu- 6 ezigqithileyo"/>
    <m/>
    <m/>
    <s v="Mnyama"/>
    <m/>
    <m/>
    <m/>
    <m/>
    <s v="Ewe"/>
    <m/>
    <m/>
    <m/>
    <s v="Umhlolo/Umhlolokazi"/>
    <m/>
    <m/>
    <m/>
    <s v="Ngaphantsi kwebanga leshumi"/>
    <m/>
    <s v="Awuphangeli"/>
    <m/>
    <s v="R1000 - R2500"/>
    <m/>
    <s v="Ewe - ngaphantsi kweminyaka emibini eyadlulayo."/>
    <s v="ec Philani NU 1 Clinic"/>
    <m/>
    <m/>
    <s v="Hayi"/>
    <m/>
    <m/>
    <m/>
    <s v="Hayi"/>
    <m/>
    <s v="Ewe, ngaphantsi kweenyanga ezi-6 ezidlulileyo"/>
    <m/>
    <s v="Ewe"/>
    <m/>
    <s v="Ewe"/>
    <s v="Unchecked"/>
    <s v="Unchecked"/>
    <s v="Unchecked"/>
    <s v="Unchecked"/>
    <s v="Unchecked"/>
    <s v="Unchecked"/>
    <s v="Unchecked"/>
    <s v="Unchecked"/>
    <s v="Unchecked"/>
    <s v="Unchecked"/>
    <s v="Unchecked"/>
    <s v="Unchecked"/>
    <s v="Checked"/>
    <s v="Checked"/>
    <s v="Unchecked"/>
    <s v="Checked"/>
    <s v="Checked"/>
    <s v="Unchecked"/>
    <m/>
    <m/>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Unchecked"/>
    <s v="Unchecked"/>
    <s v="Unchecked"/>
    <s v="Unchecked"/>
    <s v="Unchecked"/>
    <s v="Checked"/>
    <s v="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Checked"/>
    <s v="Unchecked"/>
    <s v="Unchecked"/>
    <s v="Unchecked"/>
    <s v="Unchecked"/>
    <s v="Unchecked"/>
    <s v="Unchecked"/>
    <m/>
    <m/>
    <s v="Hayi"/>
    <m/>
    <s v="Hayi"/>
    <m/>
    <s v="Ewe"/>
    <n v="2"/>
    <s v="Female/ Ibhinqa"/>
    <n v="22"/>
    <s v="Male/ Indoda"/>
    <n v="18"/>
    <m/>
    <m/>
    <m/>
    <m/>
    <m/>
    <m/>
    <m/>
    <m/>
    <m/>
    <m/>
    <m/>
    <m/>
    <m/>
    <m/>
    <m/>
    <m/>
    <m/>
    <m/>
    <m/>
    <m/>
    <m/>
    <m/>
    <m/>
    <m/>
    <m/>
    <m/>
    <s v="There are NO children between the age of 6 and 13 living in this HH"/>
    <m/>
    <s v="Amabanga aphezulu"/>
    <m/>
    <m/>
    <m/>
    <s v="Amabanga aphezulu"/>
    <m/>
    <m/>
    <m/>
    <m/>
    <m/>
    <m/>
    <m/>
    <m/>
    <m/>
    <s v="Hayi"/>
    <m/>
    <m/>
    <m/>
    <s v="Ifakwe ngombhobho kwindawo yokuhlala/indlu"/>
    <m/>
    <m/>
    <m/>
    <m/>
    <m/>
    <n v="1"/>
    <m/>
    <s v="Gungxulela kumbhobho wogutyulo"/>
    <m/>
    <s v="Umbane ovela kwii-mains"/>
    <m/>
    <m/>
    <m/>
    <s v="Ngaphandle"/>
    <m/>
    <m/>
    <m/>
    <s v="Ewe"/>
    <m/>
    <s v="Ewe"/>
    <m/>
    <m/>
    <m/>
    <m/>
    <m/>
    <m/>
    <m/>
    <m/>
    <m/>
    <s v="Ewe"/>
    <s v="Ewe"/>
    <s v="Hayi"/>
    <s v="Hayi"/>
    <s v="Ewe"/>
    <s v="Hayi"/>
    <s v="Hayi"/>
    <s v="Hayi"/>
    <s v="Hayi"/>
    <m/>
    <m/>
    <m/>
    <m/>
    <m/>
    <m/>
    <m/>
    <s v="Hayi"/>
    <s v="Hayi"/>
    <s v="Hayi"/>
    <s v="Hayi"/>
    <s v="Hayi"/>
    <s v="Hayi"/>
    <s v="Hayi"/>
    <m/>
    <s v="Isamente"/>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02"/>
    <m/>
    <m/>
    <x v="8"/>
    <d v="1899-12-30T12:15:00"/>
    <s v="thembelihle"/>
    <s v="English"/>
    <s v="Yes"/>
    <m/>
    <s v="More than 6 months ago"/>
    <m/>
    <s v="Black"/>
    <m/>
    <m/>
    <m/>
    <s v="Yes"/>
    <m/>
    <m/>
    <m/>
    <m/>
    <m/>
    <s v="Single"/>
    <m/>
    <m/>
    <m/>
    <s v="Matric"/>
    <m/>
    <s v="Employed part-time"/>
    <m/>
    <s v="R2501 - R5000"/>
    <m/>
    <s v="Never"/>
    <m/>
    <m/>
    <m/>
    <s v="Yes, more than 2 years ago"/>
    <m/>
    <s v="Other"/>
    <s v="Santa TB Hospital "/>
    <s v="Yes"/>
    <m/>
    <s v="Yes, less than 6 months ago"/>
    <m/>
    <s v="Yes"/>
    <m/>
    <s v="Yes"/>
    <m/>
    <s v="Unchecked"/>
    <s v="Unchecked"/>
    <s v="Unchecked"/>
    <s v="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Checked"/>
    <s v="Checked"/>
    <s v="Checked"/>
    <s v="Checked"/>
    <s v="Unchecked"/>
    <s v="Unchecked"/>
    <s v="Unchecked"/>
    <s v="Unchecked"/>
    <s v="Unchecked"/>
    <s v="Unchecked"/>
    <s v="Unchecked"/>
    <s v="Unchecked"/>
    <s v="Unchecked"/>
    <s v="Unchecked"/>
    <s v="Unchecked"/>
    <s v="Unchecked"/>
    <m/>
    <m/>
    <s v="Yes"/>
    <m/>
    <s v="Yes"/>
    <m/>
    <s v="Unchecked"/>
    <s v="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Yes"/>
    <m/>
    <s v="Yes"/>
    <m/>
    <n v="3"/>
    <s v="Female/ Ibhinqa"/>
    <n v="22"/>
    <s v="Male/ Indoda"/>
    <n v="29"/>
    <s v="Male/ Indoda"/>
    <n v="19"/>
    <m/>
    <m/>
    <m/>
    <m/>
    <m/>
    <m/>
    <m/>
    <m/>
    <m/>
    <m/>
    <m/>
    <m/>
    <m/>
    <m/>
    <m/>
    <m/>
    <m/>
    <m/>
    <m/>
    <m/>
    <m/>
    <m/>
    <m/>
    <m/>
    <s v="There are NO children between the age of 6 and 13 living in this HH"/>
    <s v="Completed secondary"/>
    <m/>
    <m/>
    <m/>
    <s v="Tertiary or post-secondary certification"/>
    <m/>
    <m/>
    <m/>
    <m/>
    <m/>
    <m/>
    <m/>
    <m/>
    <m/>
    <s v="No"/>
    <m/>
    <m/>
    <m/>
    <s v="Piped into dwelling/house"/>
    <m/>
    <m/>
    <m/>
    <m/>
    <m/>
    <n v="1"/>
    <m/>
    <s v="Flush to piped sewer system"/>
    <m/>
    <s v="Electricity from mains"/>
    <m/>
    <m/>
    <m/>
    <s v="In the house"/>
    <m/>
    <m/>
    <m/>
    <s v="Yes"/>
    <m/>
    <s v="Yes"/>
    <m/>
    <s v="Yes"/>
    <s v="Yes"/>
    <s v="No"/>
    <s v="Yes"/>
    <s v="Yes"/>
    <s v="No"/>
    <s v="Yes"/>
    <s v="Yes"/>
    <s v="Yes"/>
    <m/>
    <m/>
    <m/>
    <m/>
    <m/>
    <m/>
    <m/>
    <m/>
    <m/>
    <s v="Yes"/>
    <s v="Yes"/>
    <s v="No"/>
    <s v="No"/>
    <s v="No"/>
    <s v="Yes"/>
    <s v="No"/>
    <m/>
    <m/>
    <m/>
    <m/>
    <m/>
    <m/>
    <m/>
    <s v="Cement"/>
    <m/>
    <m/>
    <m/>
    <s v="Asbestos"/>
    <m/>
    <m/>
    <m/>
    <s v="Respondent/Participant"/>
    <m/>
    <s v="Respondent/Participant"/>
    <m/>
    <s v="Someone else"/>
    <m/>
    <s v="No"/>
    <m/>
    <m/>
    <m/>
    <m/>
    <m/>
    <m/>
    <m/>
    <m/>
    <m/>
    <m/>
    <m/>
    <s v="Unchecked"/>
    <s v="Unchecked"/>
    <s v="Unchecked"/>
    <s v="Unchecked"/>
    <s v="Unchecked"/>
    <s v="Unchecked"/>
    <s v="Unchecked"/>
    <s v="Unchecked"/>
    <s v="Unchecked"/>
    <s v="Unchecked"/>
    <s v="Unchecked"/>
    <s v="Unchecked"/>
    <m/>
    <m/>
    <m/>
    <m/>
    <s v="Unverified"/>
  </r>
  <r>
    <n v="303"/>
    <m/>
    <m/>
    <x v="8"/>
    <d v="1899-12-30T12:11:00"/>
    <s v="siyanda"/>
    <s v="English"/>
    <s v="No"/>
    <m/>
    <m/>
    <m/>
    <s v="Black"/>
    <m/>
    <m/>
    <m/>
    <s v="Yes"/>
    <m/>
    <m/>
    <m/>
    <m/>
    <m/>
    <s v="Single"/>
    <m/>
    <m/>
    <m/>
    <s v="Matric"/>
    <m/>
    <s v="Unemployed"/>
    <m/>
    <s v="Under R1000"/>
    <m/>
    <s v="Never"/>
    <m/>
    <m/>
    <m/>
    <s v="Never"/>
    <m/>
    <m/>
    <m/>
    <s v="No"/>
    <m/>
    <s v="Yes, in the last year, but more than 6 months ago"/>
    <m/>
    <s v="No"/>
    <m/>
    <s v="No"/>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9"/>
    <s v="Male/ Indoda"/>
    <n v="15"/>
    <s v="Female/ Ibhinqa"/>
    <n v="18"/>
    <m/>
    <m/>
    <m/>
    <m/>
    <m/>
    <m/>
    <m/>
    <m/>
    <m/>
    <m/>
    <m/>
    <m/>
    <m/>
    <m/>
    <m/>
    <m/>
    <m/>
    <m/>
    <m/>
    <m/>
    <m/>
    <m/>
    <m/>
    <m/>
    <s v="There are children between the age of 6 and 13 living in this HH"/>
    <s v="Completed secondary"/>
    <m/>
    <m/>
    <m/>
    <s v="Some secondary"/>
    <m/>
    <m/>
    <m/>
    <s v="Yes"/>
    <m/>
    <m/>
    <m/>
    <m/>
    <m/>
    <s v="No"/>
    <m/>
    <m/>
    <m/>
    <s v="Public/communal tap"/>
    <m/>
    <m/>
    <m/>
    <s v="Elsewhere/outside yard"/>
    <m/>
    <n v="5"/>
    <m/>
    <s v="Flush to piped sewer system"/>
    <m/>
    <s v="Electricity from mains"/>
    <m/>
    <m/>
    <m/>
    <s v="In the house"/>
    <m/>
    <m/>
    <m/>
    <s v="No"/>
    <m/>
    <s v="No"/>
    <m/>
    <s v="Yes"/>
    <s v="Yes"/>
    <s v="No"/>
    <s v="Yes"/>
    <s v="Yes"/>
    <s v="No"/>
    <s v="Yes"/>
    <s v="Yes"/>
    <s v="No"/>
    <m/>
    <m/>
    <m/>
    <m/>
    <m/>
    <m/>
    <m/>
    <m/>
    <m/>
    <s v="Yes"/>
    <s v="Yes"/>
    <s v="Yes"/>
    <s v="No"/>
    <s v="No"/>
    <s v="No"/>
    <s v="No"/>
    <m/>
    <m/>
    <m/>
    <m/>
    <m/>
    <m/>
    <m/>
    <s v="Cement"/>
    <m/>
    <m/>
    <m/>
    <s v="Other"/>
    <m/>
    <s v="Zinc"/>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Jamaica"/>
    <m/>
    <s v="Research Assistant please click here"/>
    <m/>
    <s v="Unverified"/>
  </r>
  <r>
    <n v="304"/>
    <m/>
    <m/>
    <x v="8"/>
    <d v="1899-12-30T12:28:00"/>
    <s v="nozithembiso"/>
    <s v="English"/>
    <s v="No"/>
    <m/>
    <m/>
    <m/>
    <s v="Black"/>
    <m/>
    <m/>
    <m/>
    <s v="Yes"/>
    <m/>
    <m/>
    <m/>
    <m/>
    <m/>
    <s v="Single"/>
    <m/>
    <m/>
    <m/>
    <s v="Matric"/>
    <m/>
    <s v="Unemployed"/>
    <m/>
    <s v="R1000 - R2500"/>
    <m/>
    <s v="Never"/>
    <m/>
    <m/>
    <m/>
    <s v="Never"/>
    <m/>
    <m/>
    <m/>
    <s v="I don't know"/>
    <m/>
    <s v="Yes, less than 6 months ago"/>
    <m/>
    <s v="No"/>
    <m/>
    <s v="I don't know"/>
    <m/>
    <s v="Unchecked"/>
    <s v="Unchecked"/>
    <s v="Unchecked"/>
    <s v="Unchecked"/>
    <s v="Checked"/>
    <s v="Checked"/>
    <s v="Unchecked"/>
    <s v="Unchecked"/>
    <s v="Unchecked"/>
    <s v="Unchecked"/>
    <s v="Unchecked"/>
    <s v="Unchecked"/>
    <s v="Unchecked"/>
    <s v="Unchecked"/>
    <s v="Unchecked"/>
    <s v="Unchecked"/>
    <s v="Unchecked"/>
    <s v="Unchecked"/>
    <m/>
    <m/>
    <s v="Un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iped into dwelling/house"/>
    <m/>
    <m/>
    <m/>
    <m/>
    <m/>
    <n v="1"/>
    <m/>
    <s v="Flush to piped sewer system"/>
    <m/>
    <s v="Electricity from mains"/>
    <m/>
    <m/>
    <m/>
    <s v="In the house"/>
    <m/>
    <m/>
    <m/>
    <s v="No"/>
    <m/>
    <s v="Yes"/>
    <m/>
    <s v="No"/>
    <s v="Yes"/>
    <s v="No"/>
    <s v="No"/>
    <s v="No"/>
    <s v="No"/>
    <s v="No"/>
    <s v="Yes"/>
    <s v="Yes"/>
    <m/>
    <m/>
    <m/>
    <m/>
    <m/>
    <m/>
    <m/>
    <m/>
    <m/>
    <s v="Yes"/>
    <s v="Yes"/>
    <s v="No"/>
    <s v="No"/>
    <s v="No"/>
    <s v="No"/>
    <s v="No"/>
    <m/>
    <m/>
    <m/>
    <m/>
    <m/>
    <m/>
    <m/>
    <s v="Carpet"/>
    <m/>
    <m/>
    <m/>
    <s v="Corrugated metal"/>
    <m/>
    <m/>
    <m/>
    <s v="Respondent/Participant"/>
    <m/>
    <s v="Respondent/Participant"/>
    <m/>
    <s v="Respondent/Participant"/>
    <m/>
    <s v="Yes"/>
    <m/>
    <s v="Proceed"/>
    <m/>
    <s v="Yes"/>
    <m/>
    <s v="Not at all"/>
    <s v="Not at all"/>
    <s v="Not at all"/>
    <m/>
    <m/>
    <m/>
    <s v="Unchecked"/>
    <s v="Checked"/>
    <s v="Unchecked"/>
    <s v="Unchecked"/>
    <s v="Unchecked"/>
    <s v="Unchecked"/>
    <s v="Unchecked"/>
    <s v="Unchecked"/>
    <s v="Unchecked"/>
    <s v="Unchecked"/>
    <s v="Unchecked"/>
    <s v="Unchecked"/>
    <s v="United States of America"/>
    <m/>
    <s v="Research Assistant please click here"/>
    <m/>
    <s v="Unverified"/>
  </r>
  <r>
    <n v="305"/>
    <m/>
    <m/>
    <x v="8"/>
    <d v="1899-12-30T12:41:00"/>
    <s v="nozithembiso"/>
    <s v="English"/>
    <s v="No"/>
    <m/>
    <m/>
    <m/>
    <s v="Black"/>
    <m/>
    <m/>
    <m/>
    <s v="Yes"/>
    <m/>
    <m/>
    <m/>
    <m/>
    <m/>
    <s v="Married / civil union"/>
    <m/>
    <s v="Yes"/>
    <m/>
    <s v="Less than Matric"/>
    <m/>
    <s v="Unemployed"/>
    <m/>
    <s v="R1000 - R2500"/>
    <m/>
    <s v="Never"/>
    <m/>
    <m/>
    <m/>
    <s v="Yes, less than 2 years ago"/>
    <m/>
    <s v="Other"/>
    <s v="Makhiwane"/>
    <s v="Yes"/>
    <m/>
    <s v="Yes, in the last year, but more than 6 months ago"/>
    <m/>
    <s v="Yes"/>
    <m/>
    <s v="Yes"/>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4"/>
    <s v="Male/ Indoda"/>
    <n v="10"/>
    <s v="Male/ Indoda"/>
    <n v="3"/>
    <s v="Male/ Indoda"/>
    <n v="0"/>
    <s v="Female/ Ibhinqa"/>
    <n v="35"/>
    <m/>
    <m/>
    <m/>
    <m/>
    <m/>
    <m/>
    <m/>
    <m/>
    <m/>
    <m/>
    <m/>
    <m/>
    <m/>
    <m/>
    <m/>
    <m/>
    <m/>
    <m/>
    <m/>
    <m/>
    <m/>
    <m/>
    <s v="There are children between the age of 6 and 13 living in this HH"/>
    <s v="Some secondary"/>
    <m/>
    <m/>
    <m/>
    <s v="Some secondary"/>
    <m/>
    <m/>
    <m/>
    <s v="Yes"/>
    <m/>
    <m/>
    <m/>
    <m/>
    <m/>
    <s v="No"/>
    <m/>
    <m/>
    <m/>
    <s v="Piped into dwelling/house"/>
    <m/>
    <m/>
    <m/>
    <m/>
    <m/>
    <n v="1"/>
    <m/>
    <s v="Flush to piped sewer system"/>
    <m/>
    <s v="Electricity from mains"/>
    <m/>
    <m/>
    <m/>
    <s v="In the house"/>
    <m/>
    <m/>
    <m/>
    <s v="Yes"/>
    <m/>
    <s v="Yes"/>
    <m/>
    <s v="Yes"/>
    <s v="Yes"/>
    <s v="No"/>
    <s v="No"/>
    <s v="Yes"/>
    <s v="No"/>
    <s v="No"/>
    <s v="Yes"/>
    <s v="Yes"/>
    <m/>
    <m/>
    <m/>
    <m/>
    <m/>
    <m/>
    <m/>
    <m/>
    <m/>
    <s v="No"/>
    <s v="Yes"/>
    <s v="No"/>
    <s v="No"/>
    <s v="No"/>
    <s v="No"/>
    <s v="No"/>
    <m/>
    <m/>
    <m/>
    <m/>
    <m/>
    <m/>
    <m/>
    <s v="Ceramic tiles"/>
    <m/>
    <m/>
    <m/>
    <s v="Tiles"/>
    <m/>
    <m/>
    <m/>
    <s v="Respondent/Participant"/>
    <m/>
    <s v="Respondent/Participant"/>
    <m/>
    <s v="Respondent/Participant"/>
    <m/>
    <s v="Yes"/>
    <m/>
    <s v="Proceed"/>
    <m/>
    <s v="Yes"/>
    <m/>
    <s v="A lot"/>
    <s v="Somewhat"/>
    <s v="A lot"/>
    <m/>
    <m/>
    <m/>
    <s v="Unchecked"/>
    <s v="Checked"/>
    <s v="Checked"/>
    <s v="Unchecked"/>
    <s v="Unchecked"/>
    <s v="Unchecked"/>
    <s v="Unchecked"/>
    <s v="Unchecked"/>
    <s v="Unchecked"/>
    <s v="Unchecked"/>
    <s v="Unchecked"/>
    <s v="Unchecked"/>
    <s v="United States of America"/>
    <m/>
    <s v="Research Assistant please click here"/>
    <m/>
    <s v="Unverified"/>
  </r>
  <r>
    <n v="306"/>
    <m/>
    <m/>
    <x v="8"/>
    <d v="1899-12-30T13:09:00"/>
    <s v="lwazi"/>
    <s v="English"/>
    <s v="Yes"/>
    <m/>
    <s v="In the last 6 months"/>
    <m/>
    <s v="Black"/>
    <m/>
    <m/>
    <m/>
    <s v="Yes"/>
    <m/>
    <m/>
    <m/>
    <m/>
    <m/>
    <s v="Single"/>
    <m/>
    <m/>
    <m/>
    <s v="Less than Matric"/>
    <m/>
    <s v="Unemployed"/>
    <m/>
    <s v="R1000 - R2500"/>
    <m/>
    <s v="Never"/>
    <m/>
    <m/>
    <m/>
    <s v="Never"/>
    <m/>
    <m/>
    <m/>
    <s v="Yes"/>
    <m/>
    <s v="Yes, less than 6 months ago"/>
    <m/>
    <s v="No"/>
    <m/>
    <s v="I don't know"/>
    <m/>
    <s v="Unchecked"/>
    <s v="Unchecked"/>
    <s v="Unchecked"/>
    <s v="Unchecked"/>
    <s v="Checked"/>
    <s v="Unchecked"/>
    <s v="Checked"/>
    <s v="Unchecked"/>
    <s v="Unchecked"/>
    <s v="Unchecked"/>
    <s v="Unchecked"/>
    <s v="Unchecked"/>
    <s v="Unchecked"/>
    <s v="Unchecked"/>
    <s v="Unchecked"/>
    <s v="Unchecked"/>
    <s v="Unchecked"/>
    <s v="Unchecked"/>
    <m/>
    <m/>
    <s v="Unchecked"/>
    <s v="Checked"/>
    <s v="Checked"/>
    <s v="Unchecked"/>
    <s v="Unchecked"/>
    <s v="Unchecked"/>
    <s v="Unchecked"/>
    <s v="Unchecked"/>
    <s v="Unchecked"/>
    <s v="Unchecked"/>
    <s v="Unchecked"/>
    <s v="Unchecked"/>
    <s v="Unchecked"/>
    <s v="Unchecked"/>
    <m/>
    <m/>
    <s v="Unchecked"/>
    <s v="Unchecked"/>
    <s v="Checked"/>
    <s v="Checked"/>
    <s v="Un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3"/>
    <s v="Female/ Ibhinqa"/>
    <n v="8"/>
    <s v="Male/ Indoda"/>
    <n v="10"/>
    <s v="Male/ Indoda"/>
    <n v="12"/>
    <m/>
    <m/>
    <m/>
    <m/>
    <m/>
    <m/>
    <m/>
    <m/>
    <m/>
    <m/>
    <m/>
    <m/>
    <m/>
    <m/>
    <m/>
    <m/>
    <m/>
    <m/>
    <m/>
    <m/>
    <m/>
    <m/>
    <m/>
    <m/>
    <s v="There are children between the age of 6 and 13 living in this HH"/>
    <s v="Some secondary"/>
    <m/>
    <m/>
    <m/>
    <s v="Some primary"/>
    <m/>
    <s v="Grade 4"/>
    <m/>
    <s v="Yes"/>
    <m/>
    <m/>
    <m/>
    <m/>
    <m/>
    <s v="Yes"/>
    <m/>
    <n v="7"/>
    <m/>
    <s v="Piped into dwelling/house"/>
    <m/>
    <m/>
    <m/>
    <m/>
    <m/>
    <n v="2"/>
    <m/>
    <s v="Flush to piped sewer system"/>
    <m/>
    <s v="Electricity from mains"/>
    <m/>
    <m/>
    <m/>
    <s v="In the house"/>
    <m/>
    <m/>
    <m/>
    <s v="No"/>
    <m/>
    <s v="Yes"/>
    <m/>
    <s v="Yes"/>
    <s v="Yes"/>
    <s v="No"/>
    <s v="No"/>
    <s v="No"/>
    <s v="No"/>
    <s v="No"/>
    <s v="Yes"/>
    <s v="No"/>
    <m/>
    <m/>
    <m/>
    <m/>
    <m/>
    <m/>
    <m/>
    <m/>
    <m/>
    <s v="Yes"/>
    <s v="Yes"/>
    <s v="No"/>
    <s v="No"/>
    <s v="No"/>
    <s v="No"/>
    <s v="No"/>
    <m/>
    <m/>
    <m/>
    <m/>
    <m/>
    <m/>
    <m/>
    <s v="Cemen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07"/>
    <m/>
    <m/>
    <x v="8"/>
    <d v="1899-12-30T13:22:00"/>
    <s v="zimbini"/>
    <s v="isiXhosa"/>
    <m/>
    <s v="Hayi"/>
    <m/>
    <m/>
    <m/>
    <m/>
    <s v="Mnyama"/>
    <m/>
    <m/>
    <m/>
    <m/>
    <s v="Ewe"/>
    <m/>
    <m/>
    <m/>
    <s v="Utshatile / umanyano lwasekuhlaleni"/>
    <m/>
    <s v="Hayi"/>
    <m/>
    <s v="Ngaphantsi kwebanga leshumi"/>
    <m/>
    <s v="Awuphangeli"/>
    <m/>
    <s v="R1000 - R2500"/>
    <m/>
    <s v="Zange"/>
    <m/>
    <m/>
    <m/>
    <s v="Hayi"/>
    <m/>
    <m/>
    <m/>
    <s v="Hayi"/>
    <m/>
    <s v="Hayi"/>
    <m/>
    <s v="Ewe"/>
    <m/>
    <s v="Ewe"/>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Checked"/>
    <s v="Unchecked"/>
    <s v="Unchecked"/>
    <s v="Unchecked"/>
    <s v="Unchecked"/>
    <s v="Un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2"/>
    <s v="Male/ Indoda"/>
    <n v="31"/>
    <s v="Male/ Indoda"/>
    <n v="15"/>
    <m/>
    <m/>
    <m/>
    <m/>
    <m/>
    <m/>
    <m/>
    <m/>
    <m/>
    <m/>
    <m/>
    <m/>
    <m/>
    <m/>
    <m/>
    <m/>
    <m/>
    <m/>
    <m/>
    <m/>
    <m/>
    <m/>
    <m/>
    <m/>
    <m/>
    <m/>
    <s v="There are NO children between the age of 6 and 13 living in this HH"/>
    <m/>
    <s v="Amabanga aphantsi"/>
    <m/>
    <s v="Ibanga lesihlanu"/>
    <m/>
    <s v="Ndigqibe amabanga aphezulu"/>
    <m/>
    <m/>
    <m/>
    <m/>
    <m/>
    <m/>
    <m/>
    <m/>
    <m/>
    <s v="Hayi"/>
    <m/>
    <m/>
    <m/>
    <s v="Umbhobho ukuya eyadini/iploti"/>
    <m/>
    <m/>
    <m/>
    <m/>
    <m/>
    <n v="2"/>
    <m/>
    <s v="Gungxulela kumbhobho wogutyulo"/>
    <m/>
    <s v="Umbane ovela kwii-mains"/>
    <m/>
    <m/>
    <m/>
    <s v="Endlini"/>
    <m/>
    <m/>
    <m/>
    <s v="Ewe"/>
    <m/>
    <s v="Ewe"/>
    <m/>
    <m/>
    <m/>
    <m/>
    <m/>
    <m/>
    <m/>
    <m/>
    <m/>
    <s v="Hayi"/>
    <s v="Ewe"/>
    <s v="Ewe"/>
    <s v="Hayi"/>
    <s v="Ewe"/>
    <s v="Hayi"/>
    <s v="Ewe"/>
    <s v="Ewe"/>
    <s v="Hayi"/>
    <m/>
    <m/>
    <m/>
    <m/>
    <m/>
    <m/>
    <m/>
    <s v="Hayi"/>
    <s v="Ewe"/>
    <s v="Hayi"/>
    <s v="Hayi"/>
    <s v="Hayi"/>
    <s v="Hayi"/>
    <s v="Hayi"/>
    <m/>
    <s v="Isamente"/>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08"/>
    <m/>
    <m/>
    <x v="8"/>
    <d v="1899-12-30T13:18:00"/>
    <s v="vuyolwethu"/>
    <s v="isiXhosa"/>
    <m/>
    <s v="Hayi"/>
    <m/>
    <m/>
    <m/>
    <m/>
    <s v="Mnyama"/>
    <m/>
    <m/>
    <m/>
    <m/>
    <s v="Ewe"/>
    <m/>
    <m/>
    <m/>
    <s v="Utshatile / umanyano lwasekuhlaleni"/>
    <m/>
    <s v="Ewe"/>
    <m/>
    <s v="Ngaphantsi kwebanga leshumi"/>
    <m/>
    <s v="Awuphangeli"/>
    <m/>
    <s v="R1000 - R2500"/>
    <m/>
    <s v="Zange"/>
    <m/>
    <m/>
    <m/>
    <s v="Ewe, ngaphantsi kweminyaka emi-2 eyadlulayo"/>
    <s v="ec Duncan Village CHC"/>
    <m/>
    <m/>
    <s v="Ewe"/>
    <m/>
    <s v="Ewe, ngaphantsi kweenyanga ezi-6 ezidlulileyo"/>
    <m/>
    <s v="Ewe"/>
    <m/>
    <s v="Andiyaz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Unchecked"/>
    <s v="Checked"/>
    <s v="Unchecked"/>
    <s v="Unchecked"/>
    <s v="Unchecked"/>
    <s v="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52"/>
    <s v="Female/ Ibhinqa"/>
    <n v="21"/>
    <s v="Male/ Indoda"/>
    <n v="17"/>
    <m/>
    <m/>
    <m/>
    <m/>
    <m/>
    <m/>
    <m/>
    <m/>
    <m/>
    <m/>
    <m/>
    <m/>
    <m/>
    <m/>
    <m/>
    <m/>
    <m/>
    <m/>
    <m/>
    <m/>
    <m/>
    <m/>
    <m/>
    <m/>
    <s v="There are NO children between the age of 6 and 13 living in this HH"/>
    <m/>
    <s v="Amabanga aphantsi"/>
    <m/>
    <s v="Ibanga lesihlanu"/>
    <m/>
    <s v="Imfundo enomsila"/>
    <m/>
    <m/>
    <m/>
    <m/>
    <m/>
    <m/>
    <m/>
    <m/>
    <m/>
    <s v="Hayi"/>
    <m/>
    <m/>
    <m/>
    <s v="Impompo kawonke-wonke/yoluntu"/>
    <m/>
    <m/>
    <m/>
    <s v="Kwenye indawo/ngaphandle kweyadi"/>
    <m/>
    <n v="20"/>
    <m/>
    <s v="Gungxulela kumbhobho wogutyulo"/>
    <m/>
    <s v="Umbane ovela kwii-mains"/>
    <m/>
    <m/>
    <m/>
    <s v="Endlini"/>
    <m/>
    <m/>
    <m/>
    <s v="Hayi"/>
    <m/>
    <s v="Ewe"/>
    <m/>
    <m/>
    <m/>
    <m/>
    <m/>
    <m/>
    <m/>
    <m/>
    <m/>
    <s v="Ewe"/>
    <s v="Ewe"/>
    <s v="Hayi"/>
    <s v="Hayi"/>
    <s v="Hayi"/>
    <s v="Hayi"/>
    <s v="Hayi"/>
    <s v="Hayi"/>
    <s v="Hayi"/>
    <m/>
    <m/>
    <m/>
    <m/>
    <m/>
    <m/>
    <m/>
    <s v="Ewe"/>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0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10"/>
    <m/>
    <m/>
    <x v="11"/>
    <d v="1899-12-30T10:45:00"/>
    <s v="onelam"/>
    <s v="English"/>
    <s v="No"/>
    <m/>
    <m/>
    <m/>
    <s v="Black"/>
    <m/>
    <m/>
    <m/>
    <s v="Yes"/>
    <m/>
    <m/>
    <m/>
    <m/>
    <m/>
    <s v="Single"/>
    <m/>
    <m/>
    <m/>
    <s v="Tertiary"/>
    <m/>
    <s v="Employed full-time"/>
    <m/>
    <s v="R5001 - R7500"/>
    <m/>
    <s v="Never"/>
    <m/>
    <m/>
    <m/>
    <s v="Never"/>
    <m/>
    <m/>
    <m/>
    <s v="No"/>
    <m/>
    <s v="Never"/>
    <m/>
    <s v="Yes"/>
    <m/>
    <s v="Yes"/>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Tertiary or post-secondary certification"/>
    <m/>
    <m/>
    <m/>
    <s v="Tertiary or post-secondary certification"/>
    <m/>
    <m/>
    <m/>
    <m/>
    <m/>
    <m/>
    <m/>
    <m/>
    <m/>
    <s v="No"/>
    <m/>
    <m/>
    <m/>
    <s v="Piped to yard/plot"/>
    <m/>
    <m/>
    <m/>
    <m/>
    <m/>
    <n v="23"/>
    <m/>
    <s v="Flush to piped sewer system"/>
    <m/>
    <s v="Electricity from mains"/>
    <m/>
    <m/>
    <m/>
    <s v="In the house"/>
    <m/>
    <m/>
    <m/>
    <s v="Yes"/>
    <m/>
    <s v="Yes"/>
    <m/>
    <s v="No"/>
    <s v="No"/>
    <s v="No"/>
    <s v="Yes"/>
    <s v="No"/>
    <s v="No"/>
    <s v="No"/>
    <s v="No"/>
    <s v="No"/>
    <m/>
    <m/>
    <m/>
    <m/>
    <m/>
    <m/>
    <m/>
    <m/>
    <m/>
    <s v="No"/>
    <s v="Yes"/>
    <s v="No"/>
    <s v="No"/>
    <s v="No"/>
    <s v="No"/>
    <s v="No"/>
    <m/>
    <m/>
    <m/>
    <m/>
    <m/>
    <m/>
    <m/>
    <s v="Carpet"/>
    <m/>
    <m/>
    <m/>
    <s v="Asbestos"/>
    <m/>
    <m/>
    <m/>
    <s v="Respondent/Participant"/>
    <m/>
    <s v="Respondent/Participant"/>
    <m/>
    <s v="Respondent/Participant"/>
    <m/>
    <s v="Yes"/>
    <m/>
    <s v="Proceed"/>
    <m/>
    <s v="Yes"/>
    <m/>
    <s v="Somewhat"/>
    <s v="A lot"/>
    <s v="A lot"/>
    <m/>
    <m/>
    <m/>
    <s v="Checked"/>
    <s v="Checked"/>
    <s v="Checked"/>
    <s v="Checked"/>
    <s v="Checked"/>
    <s v="Checked"/>
    <s v="Unchecked"/>
    <s v="Unchecked"/>
    <s v="Unchecked"/>
    <s v="Unchecked"/>
    <s v="Unchecked"/>
    <s v="Unchecked"/>
    <s v="Jamaica"/>
    <m/>
    <s v="Research Assistant please click here"/>
    <m/>
    <s v="Unverified"/>
  </r>
  <r>
    <n v="311"/>
    <m/>
    <m/>
    <x v="10"/>
    <d v="1899-12-30T10:29:00"/>
    <s v="zimbini"/>
    <s v="English"/>
    <s v="No"/>
    <m/>
    <m/>
    <m/>
    <s v="Black"/>
    <m/>
    <m/>
    <m/>
    <s v="Yes"/>
    <m/>
    <m/>
    <m/>
    <m/>
    <m/>
    <s v="Single"/>
    <m/>
    <m/>
    <m/>
    <s v="Tertiary"/>
    <m/>
    <s v="Unemployed"/>
    <m/>
    <s v="R1000 - R2500"/>
    <m/>
    <s v="Never"/>
    <m/>
    <m/>
    <m/>
    <s v="Yes, more than 2 years ago"/>
    <m/>
    <s v="ec Philani NU 1 Clinic"/>
    <m/>
    <s v="No"/>
    <m/>
    <s v="Yes, less than 6 months ago"/>
    <m/>
    <s v="Yes"/>
    <m/>
    <s v="Yes"/>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Yes"/>
    <m/>
    <s v="Yes"/>
    <m/>
    <n v="3"/>
    <s v="Male/ Indoda"/>
    <n v="22"/>
    <s v="Male/ Indoda"/>
    <n v="29"/>
    <s v="Male/ Indoda"/>
    <n v="30"/>
    <m/>
    <m/>
    <m/>
    <m/>
    <m/>
    <m/>
    <m/>
    <m/>
    <m/>
    <m/>
    <m/>
    <m/>
    <m/>
    <m/>
    <m/>
    <m/>
    <m/>
    <m/>
    <m/>
    <m/>
    <m/>
    <m/>
    <m/>
    <m/>
    <s v="There are NO children between the age of 6 and 13 living in this HH"/>
    <s v="Tertiary or post-secondary certification"/>
    <m/>
    <m/>
    <m/>
    <s v="Tertiary or post-secondary certification"/>
    <m/>
    <m/>
    <m/>
    <m/>
    <m/>
    <m/>
    <m/>
    <m/>
    <m/>
    <s v="No"/>
    <m/>
    <m/>
    <m/>
    <s v="Piped to yard/plot"/>
    <m/>
    <m/>
    <m/>
    <m/>
    <m/>
    <n v="1"/>
    <m/>
    <s v="Flush to somewhere else"/>
    <m/>
    <s v="Electricity from mains"/>
    <m/>
    <m/>
    <m/>
    <s v="In the house"/>
    <m/>
    <m/>
    <m/>
    <s v="Yes"/>
    <m/>
    <s v="Yes"/>
    <m/>
    <s v="No"/>
    <s v="No"/>
    <s v="No"/>
    <s v="Yes"/>
    <s v="Yes"/>
    <s v="No"/>
    <s v="No"/>
    <s v="Yes"/>
    <s v="No"/>
    <m/>
    <m/>
    <m/>
    <m/>
    <m/>
    <m/>
    <m/>
    <m/>
    <m/>
    <s v="No"/>
    <s v="Yes"/>
    <s v="No"/>
    <s v="No"/>
    <s v="No"/>
    <s v="No"/>
    <s v="No"/>
    <m/>
    <m/>
    <m/>
    <m/>
    <m/>
    <m/>
    <m/>
    <s v="Cement"/>
    <m/>
    <m/>
    <m/>
    <s v="Asbestos"/>
    <m/>
    <m/>
    <m/>
    <s v="Respondent/Participant"/>
    <m/>
    <s v="Respondent/Participant"/>
    <m/>
    <s v="Respondent/Participant"/>
    <m/>
    <s v="Yes"/>
    <m/>
    <s v="Proceed"/>
    <m/>
    <s v="Yes"/>
    <m/>
    <s v="Not at all"/>
    <s v="A lot"/>
    <s v="A lot"/>
    <m/>
    <m/>
    <m/>
    <s v="Checked"/>
    <s v="Unchecked"/>
    <s v="Unchecked"/>
    <s v="Checked"/>
    <s v="Checked"/>
    <s v="Unchecked"/>
    <s v="Unchecked"/>
    <s v="Unchecked"/>
    <s v="Unchecked"/>
    <s v="Unchecked"/>
    <s v="Unchecked"/>
    <s v="Unchecked"/>
    <s v="United States of America"/>
    <m/>
    <s v="Research Assistant please click here"/>
    <m/>
    <s v="Unverified"/>
  </r>
  <r>
    <n v="31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13"/>
    <m/>
    <m/>
    <x v="10"/>
    <d v="1899-12-30T09:29:00"/>
    <s v="nosibusiso"/>
    <s v="isiXhosa"/>
    <m/>
    <s v="Hayi"/>
    <m/>
    <m/>
    <m/>
    <m/>
    <s v="Mnyama"/>
    <m/>
    <m/>
    <m/>
    <m/>
    <s v="Ewe"/>
    <m/>
    <m/>
    <m/>
    <s v="Umhlolo/Umhlolokazi"/>
    <m/>
    <m/>
    <m/>
    <s v="Ngaphantsi kwebanga leshumi"/>
    <m/>
    <s v="Awuphangeli"/>
    <m/>
    <s v="R1000 - R2500"/>
    <m/>
    <s v="Zange"/>
    <m/>
    <m/>
    <m/>
    <s v="Hayi"/>
    <m/>
    <m/>
    <m/>
    <s v="Hayi"/>
    <m/>
    <s v="Ewe, kulo nyaka uphelileyo, kodwa ngaphezu kweenyanga ezi-6 ezidlulileyo"/>
    <m/>
    <s v="Ewe"/>
    <m/>
    <s v="Ewe"/>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Checked"/>
    <s v="Unchecked"/>
    <s v="Unchecked"/>
    <s v="Unchecked"/>
    <s v="Unchecked"/>
    <s v="Unchecked"/>
    <m/>
    <m/>
    <s v="Ewe"/>
    <m/>
    <s v="Hayi"/>
    <m/>
    <s v="Hayi"/>
    <n v="5"/>
    <s v="Female/ Ibhinqa"/>
    <n v="3"/>
    <s v="Female/ Ibhinqa"/>
    <n v="4"/>
    <s v="Female/ Ibhinqa"/>
    <n v="38"/>
    <s v="Female/ Ibhinqa"/>
    <n v="32"/>
    <s v="Female/ Ibhinqa"/>
    <n v="25"/>
    <m/>
    <m/>
    <m/>
    <m/>
    <m/>
    <m/>
    <m/>
    <m/>
    <m/>
    <m/>
    <m/>
    <m/>
    <m/>
    <m/>
    <m/>
    <m/>
    <m/>
    <m/>
    <m/>
    <m/>
    <s v="There are NO children between the age of 6 and 13 living in this HH"/>
    <m/>
    <s v="Amabanga aphantsi"/>
    <m/>
    <s v="Ibanga lesihlanu"/>
    <m/>
    <s v="Amabanga aphezulu"/>
    <m/>
    <m/>
    <m/>
    <m/>
    <m/>
    <m/>
    <m/>
    <m/>
    <m/>
    <s v="Ewe"/>
    <m/>
    <n v="0"/>
    <m/>
    <s v="Ifakwe ngombhobho kwindawo yokuhlala/indlu"/>
    <m/>
    <m/>
    <m/>
    <m/>
    <m/>
    <n v="1"/>
    <m/>
    <s v="Gungxulela kumbhobho wogutyulo"/>
    <m/>
    <s v="Umbane ovela kwii-mains"/>
    <m/>
    <m/>
    <m/>
    <s v="Endlini"/>
    <m/>
    <m/>
    <m/>
    <s v="Hayi"/>
    <m/>
    <s v="Ewe"/>
    <m/>
    <m/>
    <m/>
    <m/>
    <m/>
    <m/>
    <m/>
    <m/>
    <m/>
    <s v="Ewe"/>
    <s v="Ewe"/>
    <s v="Hayi"/>
    <s v="Hayi"/>
    <s v="Ewe"/>
    <s v="Hayi"/>
    <s v="Ewe"/>
    <s v="Ewe"/>
    <s v="Hayi"/>
    <m/>
    <m/>
    <m/>
    <m/>
    <m/>
    <m/>
    <m/>
    <s v="Ewe"/>
    <s v="Ewe"/>
    <s v="Hayi"/>
    <s v="Ewe"/>
    <s v="Hayi"/>
    <s v="Ewe"/>
    <s v="Hayi"/>
    <m/>
    <s v="Isamente"/>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14"/>
    <m/>
    <m/>
    <x v="10"/>
    <d v="1899-12-30T09:29:00"/>
    <s v="asemahle"/>
    <s v="isiXhosa"/>
    <m/>
    <s v="Hayi"/>
    <m/>
    <m/>
    <m/>
    <m/>
    <s v="Mnyama"/>
    <m/>
    <m/>
    <m/>
    <m/>
    <s v="Ewe"/>
    <m/>
    <m/>
    <m/>
    <s v="Awutshatanga"/>
    <m/>
    <m/>
    <m/>
    <s v="Ngaphantsi kwebanga leshumi"/>
    <m/>
    <s v="Awuphangeli"/>
    <m/>
    <s v="Ngaphantsi kwe-R1000"/>
    <m/>
    <s v="Zange"/>
    <m/>
    <m/>
    <m/>
    <s v="Ewe, ngaphantsi kweminyaka emi-2 eyadlulayo"/>
    <s v="ec Philani NU 1 Clinic"/>
    <m/>
    <m/>
    <s v="Ewe"/>
    <m/>
    <s v="Ewe, ngaphantsi kweenyanga ezi-6 ezidlulileyo"/>
    <m/>
    <s v="Ewe"/>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28"/>
    <s v="Male/ Indoda"/>
    <n v="26"/>
    <s v="Female/ Ibhinqa"/>
    <n v="18"/>
    <m/>
    <m/>
    <m/>
    <m/>
    <m/>
    <m/>
    <m/>
    <m/>
    <m/>
    <m/>
    <m/>
    <m/>
    <m/>
    <m/>
    <m/>
    <m/>
    <m/>
    <m/>
    <m/>
    <m/>
    <m/>
    <m/>
    <m/>
    <m/>
    <s v="There are NO children between the age of 6 and 13 living in this HH"/>
    <m/>
    <s v="Andifundanga/ Andiwafundanga amabanga aphantsi"/>
    <m/>
    <m/>
    <m/>
    <s v="Ndigqibe amabanga aphantsi"/>
    <m/>
    <m/>
    <m/>
    <m/>
    <m/>
    <m/>
    <m/>
    <m/>
    <m/>
    <s v="Hayi"/>
    <m/>
    <m/>
    <m/>
    <s v="Ifakwe ngombhobho kwindawo yokuhlala/indlu"/>
    <m/>
    <m/>
    <m/>
    <m/>
    <m/>
    <n v="2"/>
    <m/>
    <s v="Gungxulela kumbhobho wogutyulo"/>
    <m/>
    <s v="Umbane ovela kwii-mains"/>
    <m/>
    <m/>
    <m/>
    <s v="Endlini"/>
    <m/>
    <m/>
    <m/>
    <s v="Hayi"/>
    <m/>
    <s v="Hayi"/>
    <m/>
    <m/>
    <m/>
    <m/>
    <m/>
    <m/>
    <m/>
    <m/>
    <m/>
    <s v="Ewe"/>
    <s v="Ewe"/>
    <s v="Hayi"/>
    <s v="Hayi"/>
    <s v="Ewe"/>
    <s v="Hayi"/>
    <s v="Hayi"/>
    <s v="Ewe"/>
    <s v="Hayi"/>
    <m/>
    <m/>
    <m/>
    <m/>
    <m/>
    <m/>
    <m/>
    <s v="Hayi"/>
    <s v="Ewe"/>
    <s v="Hayi"/>
    <s v="Hayi"/>
    <s v="Hayi"/>
    <s v="Hayi"/>
    <s v="Hayi"/>
    <m/>
    <s v="Isamente"/>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15"/>
    <m/>
    <m/>
    <x v="10"/>
    <d v="1899-12-30T09:31:00"/>
    <s v="lwazi"/>
    <s v="isiXhosa"/>
    <m/>
    <s v="Hayi"/>
    <m/>
    <m/>
    <m/>
    <m/>
    <s v="Mnyama"/>
    <m/>
    <m/>
    <m/>
    <m/>
    <s v="Ewe"/>
    <m/>
    <m/>
    <m/>
    <s v="Utshatile / umanyano lwasekuhlaleni"/>
    <m/>
    <s v="Hayi"/>
    <m/>
    <s v="Ngaphantsi kwebanga leshumi"/>
    <m/>
    <s v="Awuphangeli"/>
    <m/>
    <s v="Ngaphantsi kwe-R1000"/>
    <m/>
    <s v="Zange"/>
    <m/>
    <m/>
    <m/>
    <s v="Hayi"/>
    <m/>
    <m/>
    <m/>
    <s v="Hayi"/>
    <m/>
    <s v="Ewe, ngaphezu konyaka odlulileyo"/>
    <m/>
    <s v="Hayi"/>
    <m/>
    <s v="Andiyaz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12"/>
    <s v="Male/ Indoda"/>
    <n v="1"/>
    <s v="Male/ Indoda"/>
    <n v="8"/>
    <m/>
    <m/>
    <m/>
    <m/>
    <m/>
    <m/>
    <m/>
    <m/>
    <m/>
    <m/>
    <m/>
    <m/>
    <m/>
    <m/>
    <m/>
    <m/>
    <m/>
    <m/>
    <m/>
    <m/>
    <m/>
    <m/>
    <m/>
    <m/>
    <s v="There are children between the age of 6 and 13 living in this HH"/>
    <m/>
    <s v="Amabanga aphezulu"/>
    <m/>
    <m/>
    <m/>
    <s v="Amabanga aphantsi"/>
    <m/>
    <s v="Ibanga lesithandathu"/>
    <m/>
    <s v="Ewe"/>
    <m/>
    <m/>
    <m/>
    <m/>
    <m/>
    <s v="Hayi"/>
    <m/>
    <m/>
    <m/>
    <s v="Ifakwe ngombhobho kwindawo yokuhlala/indlu"/>
    <m/>
    <m/>
    <m/>
    <m/>
    <m/>
    <n v="2"/>
    <m/>
    <s v="Gungxulela kumbhobho wogutyulo"/>
    <m/>
    <s v="Umbane ovela kwii-mains"/>
    <m/>
    <m/>
    <m/>
    <s v="Endlini"/>
    <m/>
    <m/>
    <m/>
    <s v="Hayi"/>
    <m/>
    <s v="Ewe"/>
    <m/>
    <m/>
    <m/>
    <m/>
    <m/>
    <m/>
    <m/>
    <m/>
    <m/>
    <s v="Ewe"/>
    <s v="Ewe"/>
    <s v="Hayi"/>
    <s v="Hayi"/>
    <s v="Ewe"/>
    <s v="Hayi"/>
    <s v="Ewe"/>
    <s v="Ewe"/>
    <s v="Ewe"/>
    <m/>
    <m/>
    <m/>
    <m/>
    <m/>
    <m/>
    <m/>
    <s v="Ewe"/>
    <s v="Ewe"/>
    <s v="Hayi"/>
    <s v="Hayi"/>
    <s v="Hayi"/>
    <s v="Hayi"/>
    <s v="Hayi"/>
    <m/>
    <s v="Ikhaphethi"/>
    <m/>
    <m/>
    <m/>
    <s v="iiThayile"/>
    <m/>
    <m/>
    <m/>
    <s v="Omnye umntu"/>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16"/>
    <m/>
    <m/>
    <x v="10"/>
    <d v="1899-12-30T09:44:00"/>
    <s v="zimbini"/>
    <s v="English"/>
    <s v="No"/>
    <m/>
    <m/>
    <m/>
    <s v="Black"/>
    <m/>
    <m/>
    <m/>
    <s v="Yes"/>
    <m/>
    <m/>
    <m/>
    <m/>
    <m/>
    <s v="Steady partner"/>
    <m/>
    <s v="Yes"/>
    <m/>
    <s v="Matric"/>
    <m/>
    <s v="Unemployed"/>
    <m/>
    <s v="Under R1000"/>
    <m/>
    <s v="Yes, less than 2 years ago"/>
    <m/>
    <s v="ec Philani NU 1 Clinic"/>
    <m/>
    <s v="Never"/>
    <m/>
    <m/>
    <m/>
    <s v="I don't know"/>
    <m/>
    <s v="Yes, less than 6 months ago"/>
    <m/>
    <s v="Yes"/>
    <m/>
    <s v="Yes"/>
    <m/>
    <s v="Unchecked"/>
    <s v="Unchecked"/>
    <s v="Unchecked"/>
    <s v="Unchecked"/>
    <s v="Checked"/>
    <s v="Unchecked"/>
    <s v="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30"/>
    <m/>
    <m/>
    <m/>
    <m/>
    <m/>
    <m/>
    <m/>
    <m/>
    <m/>
    <m/>
    <m/>
    <m/>
    <m/>
    <m/>
    <m/>
    <m/>
    <m/>
    <m/>
    <m/>
    <m/>
    <m/>
    <m/>
    <m/>
    <m/>
    <m/>
    <m/>
    <m/>
    <m/>
    <s v="There are NO children between the age of 6 and 13 living in this HH"/>
    <s v="Completed secondary"/>
    <m/>
    <m/>
    <m/>
    <s v="Completed secondary"/>
    <m/>
    <m/>
    <m/>
    <m/>
    <m/>
    <m/>
    <m/>
    <m/>
    <m/>
    <s v="Yes"/>
    <m/>
    <n v="0"/>
    <m/>
    <s v="Piped to yard/plot"/>
    <m/>
    <m/>
    <m/>
    <m/>
    <m/>
    <n v="3"/>
    <m/>
    <s v="Flush to somewhere else"/>
    <m/>
    <s v="Electricity from mains"/>
    <m/>
    <m/>
    <m/>
    <s v="In the house"/>
    <m/>
    <m/>
    <m/>
    <s v="No"/>
    <m/>
    <s v="Yes"/>
    <m/>
    <s v="Yes"/>
    <s v="No"/>
    <s v="No"/>
    <s v="No"/>
    <s v="No"/>
    <s v="No"/>
    <s v="No"/>
    <s v="Yes"/>
    <s v="No"/>
    <m/>
    <m/>
    <m/>
    <m/>
    <m/>
    <m/>
    <m/>
    <m/>
    <m/>
    <s v="No"/>
    <s v="Yes"/>
    <s v="No"/>
    <s v="No"/>
    <s v="No"/>
    <s v="No"/>
    <s v="No"/>
    <m/>
    <m/>
    <m/>
    <m/>
    <m/>
    <m/>
    <m/>
    <s v="Earth/sand"/>
    <m/>
    <m/>
    <m/>
    <s v="Other"/>
    <m/>
    <s v="Zinc"/>
    <m/>
    <s v="Respondent/Participant"/>
    <m/>
    <s v="Respondent/Participant"/>
    <m/>
    <s v="Respondent/Participant"/>
    <m/>
    <s v="Yes"/>
    <m/>
    <s v="Proceed"/>
    <m/>
    <s v="Yes"/>
    <m/>
    <s v="Somewhat"/>
    <s v="A lot"/>
    <s v="A lot"/>
    <m/>
    <m/>
    <m/>
    <s v="Unchecked"/>
    <s v="Checked"/>
    <s v="Checked"/>
    <s v="Unchecked"/>
    <s v="Checked"/>
    <s v="Unchecked"/>
    <s v="Unchecked"/>
    <s v="Unchecked"/>
    <s v="Unchecked"/>
    <s v="Unchecked"/>
    <s v="Unchecked"/>
    <s v="Unchecked"/>
    <s v="United States of America"/>
    <m/>
    <s v="Research Assistant please click here"/>
    <m/>
    <s v="Unverified"/>
  </r>
  <r>
    <n v="317"/>
    <m/>
    <m/>
    <x v="10"/>
    <d v="1899-12-30T09:48:00"/>
    <s v="onelam"/>
    <s v="isiXhosa"/>
    <m/>
    <s v="Hayi"/>
    <m/>
    <m/>
    <m/>
    <m/>
    <s v="Mnyama"/>
    <m/>
    <m/>
    <m/>
    <m/>
    <s v="Ewe"/>
    <m/>
    <m/>
    <m/>
    <s v="Awutshatanga"/>
    <m/>
    <m/>
    <m/>
    <s v="Imfundo enomsila"/>
    <m/>
    <s v="Awuphangeli"/>
    <m/>
    <s v="R1000 - R25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36"/>
    <m/>
    <m/>
    <m/>
    <m/>
    <m/>
    <m/>
    <m/>
    <m/>
    <m/>
    <m/>
    <m/>
    <m/>
    <m/>
    <m/>
    <m/>
    <m/>
    <m/>
    <m/>
    <m/>
    <m/>
    <m/>
    <m/>
    <m/>
    <m/>
    <m/>
    <m/>
    <m/>
    <m/>
    <s v="There are NO children between the age of 6 and 13 living in this HH"/>
    <m/>
    <s v="Imfundo enomsila"/>
    <m/>
    <m/>
    <m/>
    <s v="Imfundo enomsila"/>
    <m/>
    <m/>
    <m/>
    <m/>
    <m/>
    <m/>
    <m/>
    <m/>
    <m/>
    <s v="Hayi"/>
    <m/>
    <m/>
    <m/>
    <s v="Ifakwe ngombhobho kwindawo yokuhlala/indlu"/>
    <m/>
    <m/>
    <m/>
    <m/>
    <m/>
    <n v="23"/>
    <m/>
    <s v="Gungxulela kumbhobho wogutyulo"/>
    <m/>
    <s v="Umbane ovela kwii-mains"/>
    <m/>
    <m/>
    <m/>
    <s v="Endlini"/>
    <m/>
    <m/>
    <m/>
    <s v="Ewe"/>
    <m/>
    <s v="Ewe"/>
    <m/>
    <m/>
    <m/>
    <m/>
    <m/>
    <m/>
    <m/>
    <m/>
    <m/>
    <s v="Ewe"/>
    <s v="Ewe"/>
    <s v="Hayi"/>
    <s v="Hayi"/>
    <s v="Ewe"/>
    <s v="Hayi"/>
    <s v="Ewe"/>
    <s v="Ewe"/>
    <s v="Hayi"/>
    <m/>
    <m/>
    <m/>
    <m/>
    <m/>
    <m/>
    <m/>
    <s v="Ewe"/>
    <s v="Ewe"/>
    <s v="Hayi"/>
    <s v="Hayi"/>
    <s v="Hayi"/>
    <s v="Ewe"/>
    <s v="Hayi"/>
    <m/>
    <s v="Iithayile zeCeramic"/>
    <m/>
    <m/>
    <m/>
    <s v="Asbestos"/>
    <m/>
    <m/>
    <m/>
    <s v="uMphenduli / uMthathi-nxaxheba"/>
    <m/>
    <s v="uMphenduli / uMthathi-nxaxheba"/>
    <m/>
    <s v="uMphenduli / uMthathi-nxaxheba"/>
    <m/>
    <s v="Ewe"/>
    <m/>
    <s v="Qhubeka"/>
    <m/>
    <s v="Ewe"/>
    <m/>
    <m/>
    <m/>
    <s v="Kakhulu"/>
    <s v="Ngandlel' ithile"/>
    <s v="Kakhulu"/>
    <s v="Unchecked"/>
    <s v="Unchecked"/>
    <s v="Unchecked"/>
    <s v="Unchecked"/>
    <s v="Unchecked"/>
    <s v="Unchecked"/>
    <s v="Checked"/>
    <s v="Checked"/>
    <s v="Checked"/>
    <s v="Checked"/>
    <s v="Checked"/>
    <s v="Unchecked"/>
    <m/>
    <s v="Other"/>
    <m/>
    <s v="Mncedisi wophando nceda ucofe apha"/>
    <s v="Unverified"/>
  </r>
  <r>
    <n v="318"/>
    <m/>
    <m/>
    <x v="10"/>
    <d v="1899-12-30T10:00:00"/>
    <s v="sinazo"/>
    <s v="English"/>
    <s v="No"/>
    <m/>
    <m/>
    <m/>
    <s v="Black"/>
    <m/>
    <m/>
    <m/>
    <s v="Yes"/>
    <m/>
    <m/>
    <m/>
    <m/>
    <m/>
    <s v="Married / civil union"/>
    <m/>
    <s v="Yes"/>
    <m/>
    <s v="Less than Matric"/>
    <m/>
    <s v="Employed full-time"/>
    <m/>
    <s v="Under R1000"/>
    <m/>
    <s v="Never"/>
    <m/>
    <m/>
    <m/>
    <s v="Never"/>
    <m/>
    <m/>
    <m/>
    <s v="I don't know"/>
    <m/>
    <s v="Yes, in the last year, but more than 6 months ago"/>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25"/>
    <s v="Female/ Ibhinqa"/>
    <n v="18"/>
    <s v="Male/ Indoda"/>
    <n v="15"/>
    <s v="Female/ Ibhinqa"/>
    <n v="30"/>
    <m/>
    <m/>
    <m/>
    <m/>
    <m/>
    <m/>
    <m/>
    <m/>
    <m/>
    <m/>
    <m/>
    <m/>
    <m/>
    <m/>
    <m/>
    <m/>
    <m/>
    <m/>
    <m/>
    <m/>
    <m/>
    <m/>
    <s v="There are NO children between the age of 6 and 13 living in this HH"/>
    <s v="Some secondary"/>
    <m/>
    <m/>
    <m/>
    <s v="Some secondary"/>
    <m/>
    <m/>
    <m/>
    <m/>
    <m/>
    <m/>
    <m/>
    <m/>
    <m/>
    <s v="No"/>
    <m/>
    <m/>
    <m/>
    <s v="Piped to neighbor"/>
    <m/>
    <m/>
    <m/>
    <m/>
    <m/>
    <n v="10"/>
    <m/>
    <s v="Flush to piped sewer system"/>
    <m/>
    <s v="Gas"/>
    <m/>
    <m/>
    <m/>
    <s v="In the house"/>
    <m/>
    <m/>
    <m/>
    <s v="No"/>
    <m/>
    <s v="No"/>
    <m/>
    <s v="No"/>
    <s v="Yes"/>
    <s v="No"/>
    <s v="No"/>
    <s v="Yes"/>
    <s v="No"/>
    <s v="No"/>
    <s v="No"/>
    <s v="No"/>
    <m/>
    <m/>
    <m/>
    <m/>
    <m/>
    <m/>
    <m/>
    <m/>
    <m/>
    <s v="No"/>
    <s v="Yes"/>
    <s v="No"/>
    <s v="No"/>
    <s v="No"/>
    <s v="No"/>
    <s v="No"/>
    <m/>
    <m/>
    <m/>
    <m/>
    <m/>
    <m/>
    <m/>
    <s v="Carpet"/>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19"/>
    <m/>
    <m/>
    <x v="11"/>
    <d v="1899-12-30T12:55:00"/>
    <s v="lona"/>
    <s v="isiXhosa"/>
    <m/>
    <s v="Hayi"/>
    <m/>
    <m/>
    <m/>
    <m/>
    <s v="Mnyama"/>
    <m/>
    <m/>
    <m/>
    <m/>
    <s v="Ewe"/>
    <m/>
    <m/>
    <m/>
    <s v="Utshatile / umanyano lwasekuhlaleni"/>
    <m/>
    <s v="Ewe"/>
    <m/>
    <s v="Imfundo enomsila"/>
    <m/>
    <s v="Awuphangeli"/>
    <m/>
    <s v="Ngaphantsi kwe-R1000"/>
    <m/>
    <s v="Zange"/>
    <m/>
    <m/>
    <m/>
    <s v="Ewe, ngaphantsi kweminyaka emi-2 eyadlulayo"/>
    <s v="ec Fezeka NU 3 Clinic"/>
    <m/>
    <m/>
    <s v="Ewe"/>
    <m/>
    <s v="Ewe, ngaphantsi kweenyanga ezi-6 ezidlulileyo"/>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Checked"/>
    <s v="Unchecked"/>
    <s v="Checked"/>
    <s v="Unchecked"/>
    <s v="Checked"/>
    <s v="Checked"/>
    <s v="Checked"/>
    <s v="Unchecked"/>
    <s v="Unchecked"/>
    <m/>
    <m/>
    <m/>
    <s v="Ewe"/>
    <m/>
    <s v="Ewe"/>
    <s v="Unchecked"/>
    <s v="Unchecked"/>
    <s v="Unchecked"/>
    <s v="Unchecked"/>
    <s v="Unchecked"/>
    <s v="Unchecked"/>
    <s v="Unchecked"/>
    <s v="Unchecked"/>
    <s v="Unchecked"/>
    <s v="Unchecked"/>
    <s v="Unchecked"/>
    <m/>
    <s v="Checked"/>
    <s v="Unchecked"/>
    <s v="Unchecked"/>
    <s v="Unchecked"/>
    <s v="Unchecked"/>
    <s v="Unchecked"/>
    <s v="Unchecked"/>
    <s v="Unchecked"/>
    <s v="Unchecked"/>
    <s v="Unchecked"/>
    <s v="Unchecked"/>
    <m/>
    <m/>
    <s v="Hayi"/>
    <m/>
    <s v="Ewe"/>
    <m/>
    <s v="Ewe"/>
    <n v="1"/>
    <s v="Male/ Indoda"/>
    <n v="47"/>
    <m/>
    <m/>
    <m/>
    <m/>
    <m/>
    <m/>
    <m/>
    <m/>
    <m/>
    <m/>
    <m/>
    <m/>
    <m/>
    <m/>
    <m/>
    <m/>
    <m/>
    <m/>
    <m/>
    <m/>
    <m/>
    <m/>
    <m/>
    <m/>
    <m/>
    <m/>
    <m/>
    <m/>
    <s v="There are NO children between the age of 6 and 13 living in this HH"/>
    <m/>
    <s v="Imfundo enomsila"/>
    <m/>
    <m/>
    <m/>
    <s v="Imfundo enomsila"/>
    <m/>
    <m/>
    <m/>
    <m/>
    <m/>
    <m/>
    <m/>
    <m/>
    <m/>
    <s v="Ewe"/>
    <m/>
    <n v="0"/>
    <m/>
    <s v="Ifakwe ngombhobho kwindawo yokuhlala/indlu"/>
    <m/>
    <m/>
    <m/>
    <m/>
    <m/>
    <n v="1"/>
    <m/>
    <s v="Gungxulela kumbhobho wogutyulo"/>
    <m/>
    <s v="Umbane ovela kwii-mains"/>
    <m/>
    <m/>
    <m/>
    <s v="Endlini"/>
    <m/>
    <m/>
    <m/>
    <s v="Ewe"/>
    <m/>
    <s v="Ewe"/>
    <m/>
    <m/>
    <m/>
    <m/>
    <m/>
    <m/>
    <m/>
    <m/>
    <m/>
    <s v="Ewe"/>
    <s v="Ewe"/>
    <s v="Hayi"/>
    <s v="Ewe"/>
    <s v="Ewe"/>
    <s v="Hayi"/>
    <s v="Ewe"/>
    <s v="Ewe"/>
    <s v="Ewe"/>
    <m/>
    <m/>
    <m/>
    <m/>
    <m/>
    <m/>
    <m/>
    <s v="Ewe"/>
    <s v="Ewe"/>
    <s v="Hayi"/>
    <s v="Hayi"/>
    <s v="Hayi"/>
    <s v="Hayi"/>
    <s v="Hayi"/>
    <m/>
    <s v="Iithayile zeCeramic"/>
    <m/>
    <m/>
    <m/>
    <s v="Asbestos"/>
    <m/>
    <m/>
    <m/>
    <s v="Umphenduli / uMthathi-nxaxheba kunye noMlingane / iqabane ngokudibeneyo"/>
    <m/>
    <s v="Umphenduli / uMthathi-nxaxheba kunye noMlingane / iqabane ngokudibeneyo"/>
    <m/>
    <s v="Umphenduli / uMthathi-nxaxheba kunye noMlingane / iqabane ngokudibeneyo"/>
    <m/>
    <s v="Ewe"/>
    <m/>
    <s v="Qhubeka"/>
    <m/>
    <s v="Ewe"/>
    <m/>
    <m/>
    <m/>
    <s v="Ngandlel' ithile"/>
    <s v="Kakhulu"/>
    <s v="Akunjalo kwaphela"/>
    <s v="Unchecked"/>
    <s v="Unchecked"/>
    <s v="Unchecked"/>
    <s v="Unchecked"/>
    <s v="Unchecked"/>
    <s v="Unchecked"/>
    <s v="Checked"/>
    <s v="Checked"/>
    <s v="Unchecked"/>
    <s v="Checked"/>
    <s v="Checked"/>
    <s v="Unchecked"/>
    <m/>
    <s v="Other"/>
    <m/>
    <s v="Mncedisi wophando nceda ucofe apha"/>
    <s v="Unverified"/>
  </r>
  <r>
    <n v="32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21"/>
    <m/>
    <m/>
    <x v="10"/>
    <d v="1899-12-30T10:04:00"/>
    <s v="siyanda"/>
    <s v="English"/>
    <s v="No"/>
    <m/>
    <m/>
    <m/>
    <s v="Black"/>
    <m/>
    <m/>
    <m/>
    <s v="Yes"/>
    <m/>
    <m/>
    <m/>
    <m/>
    <m/>
    <s v="Married / civil union"/>
    <m/>
    <s v="Yes"/>
    <m/>
    <s v="Tertiary"/>
    <m/>
    <s v="Unemployed"/>
    <m/>
    <s v="R1000 - R2500"/>
    <m/>
    <s v="Never"/>
    <m/>
    <m/>
    <m/>
    <s v="Never"/>
    <m/>
    <m/>
    <m/>
    <s v="No"/>
    <m/>
    <s v="Yes, in the last year, but more than 6 months ago"/>
    <m/>
    <s v="No"/>
    <m/>
    <s v="No"/>
    <m/>
    <s v="Unchecked"/>
    <s v="Unchecked"/>
    <s v="Unchecked"/>
    <s v="Unchecked"/>
    <s v="Unchecked"/>
    <s v="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36"/>
    <m/>
    <m/>
    <m/>
    <m/>
    <m/>
    <m/>
    <m/>
    <m/>
    <m/>
    <m/>
    <m/>
    <m/>
    <m/>
    <m/>
    <m/>
    <m/>
    <m/>
    <m/>
    <m/>
    <m/>
    <m/>
    <m/>
    <m/>
    <m/>
    <m/>
    <m/>
    <m/>
    <m/>
    <s v="There are NO children between the age of 6 and 13 living in this HH"/>
    <s v="Tertiary or post-secondary certification"/>
    <m/>
    <m/>
    <m/>
    <s v="Tertiary or post-secondary certification"/>
    <m/>
    <m/>
    <m/>
    <m/>
    <m/>
    <m/>
    <m/>
    <m/>
    <m/>
    <s v="No"/>
    <m/>
    <m/>
    <m/>
    <s v="Public/communal tap"/>
    <m/>
    <m/>
    <m/>
    <s v="Elsewhere/outside yard"/>
    <m/>
    <n v="5"/>
    <m/>
    <s v="Flush to piped sewer system"/>
    <m/>
    <s v="Electricity from mains"/>
    <m/>
    <m/>
    <m/>
    <s v="In the house"/>
    <m/>
    <m/>
    <m/>
    <s v="No"/>
    <m/>
    <s v="No"/>
    <m/>
    <s v="Yes"/>
    <s v="Yes"/>
    <s v="No"/>
    <s v="Yes"/>
    <s v="Yes"/>
    <s v="No"/>
    <s v="Yes"/>
    <s v="Yes"/>
    <s v="No"/>
    <m/>
    <m/>
    <m/>
    <m/>
    <m/>
    <m/>
    <m/>
    <m/>
    <m/>
    <s v="Yes"/>
    <s v="Yes"/>
    <s v="No"/>
    <s v="No"/>
    <s v="No"/>
    <s v="No"/>
    <s v="No"/>
    <m/>
    <m/>
    <m/>
    <m/>
    <m/>
    <m/>
    <m/>
    <s v="Cement"/>
    <m/>
    <m/>
    <m/>
    <s v="Other"/>
    <m/>
    <s v="Zinc"/>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France"/>
    <m/>
    <s v="Research Assistant please click here"/>
    <m/>
    <s v="Unverified"/>
  </r>
  <r>
    <n v="322"/>
    <m/>
    <m/>
    <x v="10"/>
    <d v="1899-12-30T10:15:00"/>
    <s v="asemahle"/>
    <s v="English"/>
    <s v="No"/>
    <m/>
    <m/>
    <m/>
    <s v="Black"/>
    <m/>
    <m/>
    <m/>
    <s v="Yes"/>
    <m/>
    <m/>
    <m/>
    <m/>
    <m/>
    <s v="Steady partner"/>
    <m/>
    <s v="No"/>
    <m/>
    <s v="Tertiary"/>
    <m/>
    <s v="Unemployed"/>
    <m/>
    <s v="R2501 - R5000"/>
    <m/>
    <s v="Never"/>
    <m/>
    <m/>
    <m/>
    <s v="Never"/>
    <m/>
    <m/>
    <m/>
    <s v="Yes"/>
    <m/>
    <s v="Yes, less than 6 months ago"/>
    <m/>
    <s v="Yes"/>
    <m/>
    <s v="No"/>
    <m/>
    <s v="Unchecked"/>
    <s v="Checked"/>
    <s v="Unchecked"/>
    <s v="Checked"/>
    <s v="Checked"/>
    <s v="Checked"/>
    <s v="Checked"/>
    <s v="Unchecked"/>
    <s v="Unchecked"/>
    <s v="Unchecked"/>
    <s v="Unchecked"/>
    <s v="Unchecked"/>
    <s v="Unchecked"/>
    <s v="Unchecked"/>
    <s v="Unchecked"/>
    <s v="Unchecked"/>
    <s v="Unchecked"/>
    <s v="Unchecked"/>
    <m/>
    <m/>
    <s v="Unchecked"/>
    <s v="Checked"/>
    <s v="Checked"/>
    <s v="Un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other source"/>
    <m/>
    <m/>
    <m/>
    <s v="In the house"/>
    <m/>
    <m/>
    <m/>
    <s v="Yes"/>
    <m/>
    <s v="Yes"/>
    <m/>
    <s v="No"/>
    <s v="No"/>
    <s v="No"/>
    <s v="No"/>
    <s v="No"/>
    <s v="No"/>
    <s v="No"/>
    <s v="No"/>
    <s v="No"/>
    <m/>
    <m/>
    <m/>
    <m/>
    <m/>
    <m/>
    <m/>
    <m/>
    <m/>
    <s v="Yes"/>
    <s v="Yes"/>
    <s v="No"/>
    <s v="No"/>
    <s v="No"/>
    <s v="No"/>
    <s v="No"/>
    <m/>
    <m/>
    <m/>
    <m/>
    <m/>
    <m/>
    <m/>
    <s v="Earth/sand"/>
    <m/>
    <m/>
    <m/>
    <s v="Corrugated metal"/>
    <m/>
    <m/>
    <m/>
    <s v="Respondent/Participant"/>
    <m/>
    <s v="Respondent/Participant"/>
    <m/>
    <s v="Respondent/Participant"/>
    <m/>
    <s v="Yes"/>
    <m/>
    <s v="Proceed"/>
    <m/>
    <s v="Yes"/>
    <m/>
    <s v="A lot"/>
    <s v="Not at all"/>
    <s v="Not at all"/>
    <m/>
    <m/>
    <m/>
    <s v="Unchecked"/>
    <s v="Checked"/>
    <s v="Unchecked"/>
    <s v="Unchecked"/>
    <s v="Unchecked"/>
    <s v="Unchecked"/>
    <s v="Unchecked"/>
    <s v="Unchecked"/>
    <s v="Unchecked"/>
    <s v="Unchecked"/>
    <s v="Unchecked"/>
    <s v="Unchecked"/>
    <s v="United States of America"/>
    <m/>
    <s v="Research Assistant please click here"/>
    <m/>
    <s v="Unverified"/>
  </r>
  <r>
    <n v="323"/>
    <m/>
    <m/>
    <x v="10"/>
    <d v="1899-12-30T10:30:00"/>
    <s v="onelam"/>
    <s v="English"/>
    <s v="No"/>
    <m/>
    <m/>
    <m/>
    <s v="Black"/>
    <m/>
    <m/>
    <m/>
    <s v="Yes"/>
    <m/>
    <m/>
    <m/>
    <m/>
    <m/>
    <s v="Married / civil union"/>
    <m/>
    <s v="No"/>
    <m/>
    <s v="Matric"/>
    <m/>
    <s v="Unemployed"/>
    <m/>
    <s v="R1000 - R2500"/>
    <m/>
    <s v="Yes, more than 2 years ago"/>
    <m/>
    <s v="ec Philani NU 1 Clinic"/>
    <m/>
    <s v="Yes, less than 2 years ago"/>
    <m/>
    <s v="ec Philani NU 1 Clinic"/>
    <m/>
    <s v="Yes"/>
    <m/>
    <s v="Yes, less than 6 months ago"/>
    <m/>
    <s v="No"/>
    <m/>
    <s v="No"/>
    <m/>
    <s v="Unchecked"/>
    <s v="Un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Checked"/>
    <s v="Unchecked"/>
    <s v="Unchecked"/>
    <s v="Unchecked"/>
    <s v="Unchecked"/>
    <s v="Unchecked"/>
    <s v="Unchecked"/>
    <s v="Unchecked"/>
    <s v="Unchecked"/>
    <m/>
    <m/>
    <s v="Unchecked"/>
    <s v="Unchecked"/>
    <s v="Unchecked"/>
    <s v="Unchecked"/>
    <s v="Unchecked"/>
    <s v="Unchecked"/>
    <s v="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iped into dwelling/house"/>
    <m/>
    <m/>
    <m/>
    <m/>
    <m/>
    <n v="60"/>
    <m/>
    <s v="Flush to piped sewer system"/>
    <m/>
    <s v="Electricity from mains"/>
    <m/>
    <m/>
    <m/>
    <s v="In the house"/>
    <m/>
    <m/>
    <m/>
    <s v="No"/>
    <m/>
    <s v="Yes"/>
    <m/>
    <s v="No"/>
    <s v="Yes"/>
    <s v="No"/>
    <s v="No"/>
    <s v="Yes"/>
    <s v="No"/>
    <s v="Yes"/>
    <s v="Yes"/>
    <s v="Yes"/>
    <m/>
    <m/>
    <m/>
    <m/>
    <m/>
    <m/>
    <m/>
    <m/>
    <m/>
    <s v="No"/>
    <s v="Yes"/>
    <s v="No"/>
    <s v="No"/>
    <s v="No"/>
    <s v="Yes"/>
    <s v="No"/>
    <m/>
    <m/>
    <m/>
    <m/>
    <m/>
    <m/>
    <m/>
    <s v="Ceramic tiles"/>
    <m/>
    <m/>
    <m/>
    <s v="Corrugated metal"/>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France"/>
    <m/>
    <s v="Research Assistant please click here"/>
    <m/>
    <s v="Unverified"/>
  </r>
  <r>
    <n v="324"/>
    <m/>
    <m/>
    <x v="10"/>
    <d v="1899-12-30T11:29:00"/>
    <s v="lwazi"/>
    <s v="English"/>
    <s v="No"/>
    <m/>
    <m/>
    <m/>
    <s v="Black"/>
    <m/>
    <m/>
    <m/>
    <s v="Yes"/>
    <m/>
    <m/>
    <m/>
    <m/>
    <m/>
    <s v="Single"/>
    <m/>
    <m/>
    <m/>
    <s v="Less than Matric"/>
    <m/>
    <s v="Unemployed"/>
    <m/>
    <s v="R1000 - R2500"/>
    <m/>
    <s v="Never"/>
    <m/>
    <m/>
    <m/>
    <s v="Never"/>
    <m/>
    <m/>
    <m/>
    <s v="Yes"/>
    <m/>
    <s v="Yes, in the last year, but more than 6 months ago"/>
    <m/>
    <s v="No"/>
    <m/>
    <s v="No"/>
    <m/>
    <s v="Unchecked"/>
    <s v="Unchecked"/>
    <s v="Unchecked"/>
    <s v="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46"/>
    <m/>
    <m/>
    <m/>
    <m/>
    <m/>
    <m/>
    <m/>
    <m/>
    <m/>
    <m/>
    <m/>
    <m/>
    <m/>
    <m/>
    <m/>
    <m/>
    <m/>
    <m/>
    <m/>
    <m/>
    <m/>
    <m/>
    <m/>
    <m/>
    <m/>
    <m/>
    <m/>
    <m/>
    <s v="There are NO children between the age of 6 and 13 living in this HH"/>
    <s v="Completed primary"/>
    <m/>
    <m/>
    <m/>
    <s v="Completed secondary"/>
    <m/>
    <m/>
    <m/>
    <m/>
    <m/>
    <m/>
    <m/>
    <m/>
    <m/>
    <s v="No"/>
    <m/>
    <m/>
    <m/>
    <s v="Piped into dwelling/house"/>
    <m/>
    <m/>
    <m/>
    <m/>
    <m/>
    <n v="2"/>
    <m/>
    <s v="Flush to piped sewer system"/>
    <m/>
    <s v="Electricity from mains"/>
    <m/>
    <m/>
    <m/>
    <s v="In the house"/>
    <m/>
    <m/>
    <m/>
    <s v="No"/>
    <m/>
    <s v="Yes"/>
    <m/>
    <s v="Yes"/>
    <s v="Yes"/>
    <s v="No"/>
    <s v="Yes"/>
    <s v="Yes"/>
    <s v="No"/>
    <s v="Yes"/>
    <s v="Yes"/>
    <s v="Yes"/>
    <m/>
    <m/>
    <m/>
    <m/>
    <m/>
    <m/>
    <m/>
    <m/>
    <m/>
    <s v="Yes"/>
    <s v="Yes"/>
    <s v="Yes"/>
    <s v="No"/>
    <s v="No"/>
    <s v="No"/>
    <s v="No"/>
    <m/>
    <m/>
    <m/>
    <m/>
    <m/>
    <m/>
    <m/>
    <s v="Cement"/>
    <m/>
    <m/>
    <m/>
    <s v="Tiles"/>
    <m/>
    <m/>
    <m/>
    <s v="Respondent/Participant and Spouse/partner jointly"/>
    <m/>
    <s v="Spouse/partner"/>
    <m/>
    <s v="Respondent/Participant and Spouse/partner jointly"/>
    <m/>
    <s v="No"/>
    <m/>
    <m/>
    <m/>
    <m/>
    <m/>
    <m/>
    <m/>
    <m/>
    <m/>
    <m/>
    <m/>
    <s v="Unchecked"/>
    <s v="Unchecked"/>
    <s v="Unchecked"/>
    <s v="Unchecked"/>
    <s v="Unchecked"/>
    <s v="Unchecked"/>
    <s v="Unchecked"/>
    <s v="Unchecked"/>
    <s v="Unchecked"/>
    <s v="Unchecked"/>
    <s v="Unchecked"/>
    <s v="Unchecked"/>
    <m/>
    <m/>
    <m/>
    <m/>
    <s v="Unverified"/>
  </r>
  <r>
    <n v="325"/>
    <m/>
    <m/>
    <x v="10"/>
    <d v="1899-12-30T10:33:00"/>
    <s v="thembelihle"/>
    <s v="isiXhosa"/>
    <m/>
    <s v="Hayi"/>
    <m/>
    <m/>
    <m/>
    <m/>
    <s v="Mnyama"/>
    <m/>
    <m/>
    <m/>
    <m/>
    <s v="Ewe"/>
    <m/>
    <m/>
    <m/>
    <s v="Iqabane elizinzileyo"/>
    <m/>
    <s v="Ewe"/>
    <m/>
    <s v="Ibanga leshumi"/>
    <m/>
    <s v="Uqeshwe isigxina"/>
    <m/>
    <s v="R5001 - R7500"/>
    <m/>
    <s v="Zange"/>
    <s v="ec Philani NU 1 Clinic"/>
    <m/>
    <m/>
    <s v="Ewe, ngaphezu kweminyaka emi-2 eyadlulayo"/>
    <s v="ec Empilweni Gompo CHC"/>
    <m/>
    <m/>
    <s v="Ewe"/>
    <m/>
    <s v="Ewe, kulo nyaka uphelileyo, kodwa ngaphezu kweenyanga ezi-6 ezidlulileyo"/>
    <m/>
    <s v="Ewe"/>
    <m/>
    <s v="Ewe"/>
    <s v="Unchecked"/>
    <s v="Unchecked"/>
    <s v="Unchecked"/>
    <s v="Unchecked"/>
    <s v="Unchecked"/>
    <s v="Unchecked"/>
    <s v="Unchecked"/>
    <s v="Unchecked"/>
    <s v="Unchecked"/>
    <s v="Unchecked"/>
    <s v="Checked"/>
    <s v="Unchecked"/>
    <s v="Unchecked"/>
    <s v="Checked"/>
    <s v="Checked"/>
    <s v="Unchecked"/>
    <s v="Unchecked"/>
    <s v="Unchecked"/>
    <m/>
    <m/>
    <s v="Unchecked"/>
    <s v="Unchecked"/>
    <s v="Unchecked"/>
    <s v="Unchecked"/>
    <s v="Unchecked"/>
    <s v="Unchecked"/>
    <s v="Unchecked"/>
    <s v="Unchecked"/>
    <s v="Checked"/>
    <s v="Unchecked"/>
    <s v="Checked"/>
    <s v="Checked"/>
    <s v="Unchecked"/>
    <s v="Unchecked"/>
    <m/>
    <m/>
    <s v="Unchecked"/>
    <s v="Unchecked"/>
    <s v="Unchecked"/>
    <s v="Unchecked"/>
    <s v="Unchecked"/>
    <s v="Unchecked"/>
    <s v="Unchecked"/>
    <s v="Unchecked"/>
    <s v="Unchecked"/>
    <s v="Unchecked"/>
    <s v="Unchecked"/>
    <s v="Unchecked"/>
    <s v="Checked"/>
    <s v="Checked"/>
    <s v="Checked"/>
    <s v="Checked"/>
    <s v="Checked"/>
    <s v="Checked"/>
    <s v="Checked"/>
    <s v="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Ewe"/>
    <n v="1"/>
    <s v="Female/ Ibhinqa"/>
    <n v="29"/>
    <m/>
    <m/>
    <m/>
    <m/>
    <m/>
    <m/>
    <m/>
    <m/>
    <m/>
    <m/>
    <m/>
    <m/>
    <m/>
    <m/>
    <m/>
    <m/>
    <m/>
    <m/>
    <m/>
    <m/>
    <m/>
    <m/>
    <m/>
    <m/>
    <m/>
    <m/>
    <m/>
    <m/>
    <s v="There are NO children between the age of 6 and 13 living in this HH"/>
    <m/>
    <s v="Ndigqibe amabanga aphezulu"/>
    <m/>
    <m/>
    <m/>
    <s v="Ndigqibe amabanga aphezulu"/>
    <m/>
    <m/>
    <m/>
    <m/>
    <m/>
    <m/>
    <m/>
    <m/>
    <m/>
    <s v="Ewe"/>
    <m/>
    <n v="2"/>
    <m/>
    <s v="Umbhobho ukuya eyadini/iploti"/>
    <m/>
    <m/>
    <m/>
    <m/>
    <m/>
    <n v="3"/>
    <m/>
    <s v="Gungxulela kumbhobho wogutyulo"/>
    <m/>
    <s v="Umbane ovela kwii-mains"/>
    <m/>
    <m/>
    <m/>
    <s v="Endlini"/>
    <m/>
    <m/>
    <m/>
    <s v="Ewe"/>
    <m/>
    <s v="Ewe"/>
    <m/>
    <m/>
    <m/>
    <m/>
    <m/>
    <m/>
    <m/>
    <m/>
    <m/>
    <s v="Ewe"/>
    <s v="Ewe"/>
    <s v="Hayi"/>
    <s v="Ewe"/>
    <s v="Ewe"/>
    <s v="Hayi"/>
    <s v="Ewe"/>
    <s v="Ewe"/>
    <s v="Hayi"/>
    <m/>
    <m/>
    <m/>
    <m/>
    <m/>
    <m/>
    <m/>
    <s v="Ewe"/>
    <s v="Ewe"/>
    <s v="Hayi"/>
    <s v="Hayi"/>
    <s v="Hayi"/>
    <s v="Ewe"/>
    <s v="Hayi"/>
    <m/>
    <s v="Isamente"/>
    <m/>
    <m/>
    <m/>
    <s v="Asbestos"/>
    <m/>
    <m/>
    <m/>
    <s v="Umphenduli / uMthathi-nxaxheba kunye noMlingane / iqabane ngokudibeneyo"/>
    <m/>
    <s v="Umphenduli / uMthathi-nxaxheba kunye noMlingane / iqabane ngokudibeneyo"/>
    <m/>
    <s v="Umphenduli / uMthathi-nxaxheba kunye noMlingane / iqabane ngokudibeneyo"/>
    <m/>
    <s v="Ewe"/>
    <m/>
    <s v="Qhubeka"/>
    <m/>
    <s v="Ewe"/>
    <m/>
    <m/>
    <m/>
    <s v="Kakhulu"/>
    <s v="Ngandlel' ithile"/>
    <s v="Ngandlel' ithile"/>
    <s v="Unchecked"/>
    <s v="Unchecked"/>
    <s v="Unchecked"/>
    <s v="Unchecked"/>
    <s v="Unchecked"/>
    <s v="Unchecked"/>
    <s v="Checked"/>
    <s v="Checked"/>
    <s v="Checked"/>
    <s v="Unchecked"/>
    <s v="Checked"/>
    <s v="Unchecked"/>
    <m/>
    <s v="United States of America"/>
    <m/>
    <s v="Mncedisi wophando nceda ucofe apha"/>
    <s v="Unverified"/>
  </r>
  <r>
    <n v="326"/>
    <m/>
    <m/>
    <x v="10"/>
    <d v="1899-12-30T10:34:00"/>
    <s v="asemahle"/>
    <s v="isiXhosa"/>
    <m/>
    <s v="Hayi"/>
    <m/>
    <m/>
    <m/>
    <m/>
    <s v="Mnyama"/>
    <m/>
    <m/>
    <m/>
    <m/>
    <s v="Ewe"/>
    <m/>
    <m/>
    <m/>
    <s v="Umhlolo/Umhlolokazi"/>
    <m/>
    <m/>
    <m/>
    <s v="Ngaphantsi kwebanga leshumi"/>
    <m/>
    <s v="Awuphangeli"/>
    <m/>
    <s v="R1000 - R2500"/>
    <m/>
    <s v="Zange"/>
    <m/>
    <m/>
    <m/>
    <s v="Hayi"/>
    <m/>
    <m/>
    <m/>
    <s v="Hayi"/>
    <m/>
    <s v="Hayi"/>
    <m/>
    <s v="Hayi"/>
    <m/>
    <s v="Hayi"/>
    <s v="Unchecked"/>
    <s v="Unchecked"/>
    <s v="Unchecked"/>
    <s v="Unchecked"/>
    <s v="Unchecked"/>
    <s v="Unchecked"/>
    <s v="Unchecked"/>
    <s v="Unchecked"/>
    <s v="Unchecked"/>
    <s v="Unchecked"/>
    <s v="Unchecked"/>
    <s v="Unchecked"/>
    <s v="Unchecked"/>
    <s v="Unchecked"/>
    <s v="Checked"/>
    <s v="Unchecked"/>
    <s v="Unchecked"/>
    <s v="Checked"/>
    <m/>
    <s v="Utya into ezibandayo"/>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Unchecked"/>
    <s v="Unchecked"/>
    <s v="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3"/>
    <s v="Male/ Indoda"/>
    <n v="32"/>
    <s v="Female/ Ibhinqa"/>
    <n v="54"/>
    <s v="Female/ Ibhinqa"/>
    <n v="19"/>
    <m/>
    <m/>
    <m/>
    <m/>
    <m/>
    <m/>
    <m/>
    <m/>
    <m/>
    <m/>
    <m/>
    <m/>
    <m/>
    <m/>
    <m/>
    <m/>
    <m/>
    <m/>
    <m/>
    <m/>
    <m/>
    <m/>
    <m/>
    <m/>
    <s v="There are NO children between the age of 6 and 13 living in this HH"/>
    <m/>
    <s v="Andifundanga/ Andiwafundanga amabanga aphantsi"/>
    <m/>
    <m/>
    <m/>
    <s v="Amabanga aphezulu"/>
    <m/>
    <m/>
    <m/>
    <m/>
    <m/>
    <m/>
    <m/>
    <m/>
    <m/>
    <s v="Hayi"/>
    <m/>
    <m/>
    <m/>
    <s v="Ifakwe ngombhobho kwindawo yokuhlala/indlu"/>
    <m/>
    <m/>
    <m/>
    <m/>
    <m/>
    <n v="1"/>
    <m/>
    <s v="Gungxulela kumbhobho wogutyulo"/>
    <m/>
    <s v="Umbane ovela kwii-mains"/>
    <m/>
    <m/>
    <m/>
    <s v="Endlini"/>
    <m/>
    <m/>
    <m/>
    <s v="Ewe"/>
    <m/>
    <s v="Ewe"/>
    <m/>
    <m/>
    <m/>
    <m/>
    <m/>
    <m/>
    <m/>
    <m/>
    <m/>
    <s v="Hayi"/>
    <s v="Ewe"/>
    <s v="Hayi"/>
    <s v="Hayi"/>
    <s v="Ewe"/>
    <s v="Hayi"/>
    <s v="Hayi"/>
    <s v="Ewe"/>
    <s v="Hayi"/>
    <m/>
    <m/>
    <m/>
    <m/>
    <m/>
    <m/>
    <m/>
    <s v="Hayi"/>
    <s v="Ewe"/>
    <s v="Hayi"/>
    <s v="Hayi"/>
    <s v="Hayi"/>
    <s v="Hayi"/>
    <s v="Hayi"/>
    <m/>
    <s v="Ikhaphethi"/>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27"/>
    <m/>
    <m/>
    <x v="10"/>
    <d v="1899-12-30T10:50:00"/>
    <s v="lwazi"/>
    <s v="English"/>
    <s v="No"/>
    <m/>
    <m/>
    <m/>
    <s v="Black"/>
    <m/>
    <m/>
    <m/>
    <s v="Yes"/>
    <m/>
    <m/>
    <m/>
    <m/>
    <m/>
    <s v="Divorced"/>
    <m/>
    <m/>
    <m/>
    <s v="Matric"/>
    <m/>
    <s v="Self-Employed"/>
    <m/>
    <s v="R2501 - R5000"/>
    <m/>
    <s v="Never"/>
    <m/>
    <m/>
    <m/>
    <s v="Never"/>
    <m/>
    <m/>
    <m/>
    <s v="No"/>
    <m/>
    <s v="Yes, less than 6 months ago"/>
    <m/>
    <s v="No"/>
    <m/>
    <s v="Yes"/>
    <m/>
    <s v="Unchecked"/>
    <s v="Checked"/>
    <s v="Unchecked"/>
    <s v="Checked"/>
    <s v="Unchecked"/>
    <s v="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Un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9"/>
    <s v="Male/ Indoda"/>
    <n v="14"/>
    <m/>
    <m/>
    <m/>
    <m/>
    <m/>
    <m/>
    <m/>
    <m/>
    <m/>
    <m/>
    <m/>
    <m/>
    <m/>
    <m/>
    <m/>
    <m/>
    <m/>
    <m/>
    <m/>
    <m/>
    <m/>
    <m/>
    <m/>
    <m/>
    <m/>
    <m/>
    <s v="There are children between the age of 6 and 13 living in this HH"/>
    <s v="Completed secondary"/>
    <m/>
    <m/>
    <m/>
    <s v="Completed secondary"/>
    <m/>
    <m/>
    <m/>
    <s v="Yes"/>
    <m/>
    <m/>
    <m/>
    <m/>
    <m/>
    <s v="No"/>
    <m/>
    <m/>
    <m/>
    <s v="Piped into dwelling/house"/>
    <m/>
    <m/>
    <m/>
    <m/>
    <m/>
    <n v="2"/>
    <m/>
    <s v="Flush to piped sewer system"/>
    <m/>
    <s v="Electricity from mains"/>
    <m/>
    <m/>
    <m/>
    <s v="In the house"/>
    <m/>
    <m/>
    <m/>
    <s v="No"/>
    <m/>
    <s v="Yes"/>
    <m/>
    <s v="Yes"/>
    <s v="Yes"/>
    <s v="No"/>
    <s v="Yes"/>
    <s v="Yes"/>
    <s v="Yes"/>
    <s v="Yes"/>
    <s v="Yes"/>
    <s v="Yes"/>
    <m/>
    <m/>
    <m/>
    <m/>
    <m/>
    <m/>
    <m/>
    <m/>
    <m/>
    <s v="Yes"/>
    <s v="Yes"/>
    <s v="No"/>
    <s v="No"/>
    <s v="No"/>
    <s v="Yes"/>
    <s v="No"/>
    <m/>
    <m/>
    <m/>
    <m/>
    <m/>
    <m/>
    <m/>
    <s v="Carpet"/>
    <m/>
    <m/>
    <m/>
    <s v="Tiles"/>
    <m/>
    <m/>
    <m/>
    <s v="Respondent/Participant"/>
    <m/>
    <s v="Respondent/Participant"/>
    <m/>
    <s v="Respondent/Participant"/>
    <m/>
    <s v="Yes"/>
    <m/>
    <s v="Proceed"/>
    <m/>
    <s v="Yes"/>
    <m/>
    <s v="Somewhat"/>
    <s v="A lot"/>
    <s v="A lot"/>
    <m/>
    <m/>
    <m/>
    <s v="Unchecked"/>
    <s v="Checked"/>
    <s v="Checked"/>
    <s v="Checked"/>
    <s v="Checked"/>
    <s v="Unchecked"/>
    <s v="Unchecked"/>
    <s v="Unchecked"/>
    <s v="Unchecked"/>
    <s v="Unchecked"/>
    <s v="Unchecked"/>
    <s v="Unchecked"/>
    <s v="United States of America"/>
    <m/>
    <s v="Research Assistant please click here"/>
    <m/>
    <s v="Unverified"/>
  </r>
  <r>
    <n v="328"/>
    <m/>
    <m/>
    <x v="10"/>
    <d v="1899-12-30T10:41:00"/>
    <s v="sinazo"/>
    <s v="English"/>
    <s v="No"/>
    <m/>
    <m/>
    <m/>
    <s v="Black"/>
    <m/>
    <m/>
    <m/>
    <s v="Yes"/>
    <m/>
    <m/>
    <m/>
    <m/>
    <m/>
    <s v="Married / civil union"/>
    <m/>
    <s v="Yes"/>
    <m/>
    <s v="Matric"/>
    <m/>
    <s v="Employed full-time"/>
    <m/>
    <s v="R2501 - R5000"/>
    <m/>
    <s v="Never"/>
    <m/>
    <m/>
    <m/>
    <s v="Never"/>
    <m/>
    <m/>
    <m/>
    <s v="No"/>
    <m/>
    <s v="Yes, in the last year, but more than 6 months ago"/>
    <m/>
    <s v="Yes"/>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2"/>
    <s v="Male/ Indoda"/>
    <n v="54"/>
    <s v="Female/ Ibhinqa"/>
    <n v="15"/>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Yes"/>
    <m/>
    <s v="Yes"/>
    <m/>
    <s v="Yes"/>
    <s v="Yes"/>
    <s v="No"/>
    <s v="Yes"/>
    <s v="Yes"/>
    <s v="No"/>
    <s v="Yes"/>
    <s v="Yes"/>
    <s v="Yes"/>
    <m/>
    <m/>
    <m/>
    <m/>
    <m/>
    <m/>
    <m/>
    <m/>
    <m/>
    <s v="Yes"/>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29"/>
    <m/>
    <m/>
    <x v="10"/>
    <d v="1899-12-30T10:45:00"/>
    <s v="vuyolwethu"/>
    <s v="isiXhosa"/>
    <m/>
    <s v="Hayi"/>
    <m/>
    <m/>
    <m/>
    <m/>
    <s v="Mnyama"/>
    <m/>
    <m/>
    <m/>
    <m/>
    <s v="Ewe"/>
    <m/>
    <m/>
    <m/>
    <s v="Awutshatanga"/>
    <m/>
    <m/>
    <m/>
    <s v="Ngaphantsi kwebanga leshumi"/>
    <m/>
    <s v="Awuphangeli"/>
    <m/>
    <s v="Ngaphantsi kwe-R1000"/>
    <m/>
    <s v="Zange"/>
    <m/>
    <m/>
    <m/>
    <s v="Ewe, ngaphantsi kweminyaka emi-2 eyadlulayo"/>
    <s v="ec Philani NU 1 Clinic"/>
    <m/>
    <m/>
    <s v="Ewe"/>
    <m/>
    <s v="Ewe, ngaphantsi kweenyanga ezi-6 ezidlulileyo"/>
    <m/>
    <s v="Ewe"/>
    <m/>
    <s v="Andiyaz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Female/ Ibhinqa"/>
    <n v="9"/>
    <s v="Male/ Indoda"/>
    <n v="20"/>
    <s v="Female/ Ibhinqa"/>
    <n v="26"/>
    <s v="Female/ Ibhinqa"/>
    <n v="31"/>
    <m/>
    <m/>
    <m/>
    <m/>
    <m/>
    <m/>
    <m/>
    <m/>
    <m/>
    <m/>
    <m/>
    <m/>
    <m/>
    <m/>
    <m/>
    <m/>
    <m/>
    <m/>
    <m/>
    <m/>
    <m/>
    <m/>
    <s v="There are children between the age of 6 and 13 living in this HH"/>
    <m/>
    <s v="Imfundo enomsila"/>
    <m/>
    <m/>
    <m/>
    <s v="Imfundo enomsila"/>
    <m/>
    <m/>
    <m/>
    <s v="Ewe"/>
    <m/>
    <m/>
    <m/>
    <m/>
    <m/>
    <s v="Hayi"/>
    <m/>
    <m/>
    <m/>
    <s v="Impompo kawonke-wonke/yoluntu"/>
    <m/>
    <m/>
    <m/>
    <s v="Kwenye indawo/ngaphandle kweyadi"/>
    <m/>
    <n v="25"/>
    <m/>
    <s v="Gungxulela kumbhobho wogutyulo"/>
    <m/>
    <s v="Umbane ovela kwii-mains"/>
    <m/>
    <m/>
    <m/>
    <s v="Endlini"/>
    <m/>
    <m/>
    <m/>
    <s v="Hayi"/>
    <m/>
    <s v="Ewe"/>
    <m/>
    <m/>
    <m/>
    <m/>
    <m/>
    <m/>
    <m/>
    <m/>
    <m/>
    <s v="Ewe"/>
    <s v="Ewe"/>
    <s v="Hayi"/>
    <s v="Hayi"/>
    <s v="Ewe"/>
    <s v="Hayi"/>
    <s v="Ewe"/>
    <s v="Ewe"/>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30"/>
    <m/>
    <m/>
    <x v="12"/>
    <d v="1899-12-30T10:51:00"/>
    <s v="lona"/>
    <s v="isiXhosa"/>
    <m/>
    <s v="Hayi"/>
    <m/>
    <m/>
    <m/>
    <m/>
    <s v="Mnyama"/>
    <m/>
    <m/>
    <m/>
    <m/>
    <s v="Ewe"/>
    <m/>
    <m/>
    <m/>
    <s v="Umhlolo/Umhlolokazi"/>
    <m/>
    <m/>
    <m/>
    <s v="Ngaphantsi kwebanga leshumi"/>
    <m/>
    <s v="Awuphangeli"/>
    <m/>
    <s v="R1000 - R2500"/>
    <m/>
    <s v="Zange"/>
    <m/>
    <m/>
    <m/>
    <s v="Hayi"/>
    <m/>
    <m/>
    <m/>
    <s v="Hayi"/>
    <m/>
    <s v="Hayi"/>
    <m/>
    <s v="Hayi"/>
    <m/>
    <s v="Hayi"/>
    <s v="Unchecked"/>
    <s v="Unchecked"/>
    <s v="Unchecked"/>
    <s v="Unchecked"/>
    <s v="Unchecked"/>
    <s v="Unchecked"/>
    <s v="Unchecked"/>
    <s v="Unchecked"/>
    <s v="Unchecked"/>
    <s v="Unchecked"/>
    <s v="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Checked"/>
    <s v="Checked"/>
    <s v="Un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9"/>
    <s v="Male/ Indoda"/>
    <n v="70"/>
    <s v="Female/ Ibhinqa"/>
    <n v="40"/>
    <s v="Female/ Ibhinqa"/>
    <n v="35"/>
    <s v="Male/ Indoda"/>
    <n v="34"/>
    <s v="Female/ Ibhinqa"/>
    <n v="32"/>
    <s v="Female/ Ibhinqa"/>
    <n v="19"/>
    <s v="Female/ Ibhinqa"/>
    <n v="16"/>
    <s v="Female/ Ibhinqa"/>
    <n v="14"/>
    <s v="Male/ Indoda"/>
    <n v="9"/>
    <m/>
    <m/>
    <m/>
    <m/>
    <m/>
    <m/>
    <m/>
    <m/>
    <m/>
    <m/>
    <m/>
    <m/>
    <s v="There are children between the age of 6 and 13 living in this HH"/>
    <m/>
    <s v="Ndigqibe amabanga aphantsi"/>
    <m/>
    <m/>
    <m/>
    <s v="Imfundo enomsila"/>
    <m/>
    <m/>
    <m/>
    <s v="Ewe"/>
    <m/>
    <m/>
    <m/>
    <m/>
    <m/>
    <s v="Hayi"/>
    <m/>
    <m/>
    <m/>
    <s v="Ifakwe ngombhobho kwindawo yokuhlala/indlu"/>
    <m/>
    <m/>
    <m/>
    <m/>
    <m/>
    <n v="1"/>
    <m/>
    <s v="Gungxulela kumbhobho wogutyulo"/>
    <m/>
    <s v="Umbane ovela kwii-mains"/>
    <m/>
    <m/>
    <m/>
    <s v="Endlini"/>
    <m/>
    <m/>
    <m/>
    <s v="Ewe"/>
    <m/>
    <s v="Ewe"/>
    <m/>
    <m/>
    <m/>
    <m/>
    <m/>
    <m/>
    <m/>
    <m/>
    <m/>
    <s v="Ewe"/>
    <s v="Ewe"/>
    <s v="Ewe"/>
    <s v="Ewe"/>
    <s v="Ewe"/>
    <s v="Hayi"/>
    <s v="Ewe"/>
    <s v="Ewe"/>
    <s v="Ewe"/>
    <m/>
    <m/>
    <m/>
    <m/>
    <m/>
    <m/>
    <m/>
    <s v="Ewe"/>
    <s v="Ewe"/>
    <s v="Ewe"/>
    <s v="Ewe"/>
    <s v="Hayi"/>
    <s v="Ewe"/>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3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32"/>
    <m/>
    <m/>
    <x v="10"/>
    <d v="1899-12-30T11:02:00"/>
    <s v="lona"/>
    <s v="English"/>
    <s v="No"/>
    <m/>
    <m/>
    <m/>
    <s v="Black"/>
    <m/>
    <m/>
    <m/>
    <s v="Yes"/>
    <m/>
    <m/>
    <m/>
    <m/>
    <m/>
    <s v="Married / civil union"/>
    <m/>
    <s v="Yes"/>
    <m/>
    <s v="Matric"/>
    <m/>
    <s v="Unemployed"/>
    <m/>
    <s v="Under R1000"/>
    <m/>
    <s v="Never"/>
    <m/>
    <m/>
    <m/>
    <s v="Never"/>
    <m/>
    <m/>
    <m/>
    <s v="Yes"/>
    <m/>
    <s v="Yes, more than a year ago"/>
    <m/>
    <s v="No"/>
    <m/>
    <s v="No"/>
    <m/>
    <s v="Unchecked"/>
    <s v="Unchecked"/>
    <s v="Unchecked"/>
    <s v="Checked"/>
    <s v="Checked"/>
    <s v="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Checked"/>
    <s v="Checked"/>
    <s v="Checked"/>
    <s v="Unchecked"/>
    <s v="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17"/>
    <s v="Female/ Ibhinqa"/>
    <n v="14"/>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Yes"/>
    <m/>
    <s v="Yes"/>
    <m/>
    <s v="No"/>
    <s v="No"/>
    <s v="No"/>
    <s v="No"/>
    <s v="No"/>
    <s v="No"/>
    <s v="No"/>
    <s v="Yes"/>
    <s v="No"/>
    <m/>
    <m/>
    <m/>
    <m/>
    <m/>
    <m/>
    <m/>
    <m/>
    <m/>
    <s v="Yes"/>
    <s v="Yes"/>
    <s v="No"/>
    <s v="No"/>
    <s v="No"/>
    <s v="No"/>
    <s v="No"/>
    <m/>
    <m/>
    <m/>
    <m/>
    <m/>
    <m/>
    <m/>
    <s v="Ceramic tiles"/>
    <m/>
    <m/>
    <m/>
    <s v="Tiles"/>
    <m/>
    <m/>
    <m/>
    <s v="Respondent/Participant and Spouse/partner jointly"/>
    <m/>
    <s v="Respondent/Participant and Spouse/partner jointly"/>
    <m/>
    <s v="Respondent/Participant and Spouse/partner jointly"/>
    <m/>
    <s v="Yes"/>
    <m/>
    <s v="Proceed"/>
    <m/>
    <s v="Yes"/>
    <m/>
    <s v="A lot"/>
    <s v="Not at all"/>
    <s v="A lot"/>
    <m/>
    <m/>
    <m/>
    <s v="Unchecked"/>
    <s v="Unchecked"/>
    <s v="Unchecked"/>
    <s v="Checked"/>
    <s v="Checked"/>
    <s v="Unchecked"/>
    <s v="Unchecked"/>
    <s v="Unchecked"/>
    <s v="Unchecked"/>
    <s v="Unchecked"/>
    <s v="Unchecked"/>
    <s v="Unchecked"/>
    <s v="Other"/>
    <m/>
    <s v="Research Assistant please click here"/>
    <m/>
    <s v="Unverified"/>
  </r>
  <r>
    <n v="333"/>
    <m/>
    <m/>
    <x v="10"/>
    <d v="1899-12-30T11:03:00"/>
    <s v="vuyelwa"/>
    <s v="isiXhosa"/>
    <m/>
    <s v="Hayi"/>
    <m/>
    <m/>
    <m/>
    <m/>
    <s v="Mnyama"/>
    <m/>
    <m/>
    <m/>
    <m/>
    <s v="Ewe"/>
    <m/>
    <m/>
    <m/>
    <s v="Uqhawulo mtshato"/>
    <m/>
    <m/>
    <m/>
    <s v="Ngaphantsi kwebanga leshumi"/>
    <m/>
    <s v="Awuphangeli"/>
    <m/>
    <s v="Ngaphantsi kwe-R1000"/>
    <m/>
    <s v="Zange"/>
    <m/>
    <m/>
    <m/>
    <s v="Ewe, ngaphantsi kweminyaka emi-2 eyadlulayo"/>
    <s v="Other"/>
    <s v="Welcome wood Clinic"/>
    <m/>
    <s v="Ewe"/>
    <m/>
    <s v="Ewe, ngaphantsi kweenyanga ezi-6 ezidlulileyo"/>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Unchecked"/>
    <s v="Un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16"/>
    <s v="Male/ Indoda"/>
    <n v="4"/>
    <s v="Female/ Ibhinqa"/>
    <n v="43"/>
    <m/>
    <m/>
    <m/>
    <m/>
    <m/>
    <m/>
    <m/>
    <m/>
    <m/>
    <m/>
    <m/>
    <m/>
    <m/>
    <m/>
    <m/>
    <m/>
    <m/>
    <m/>
    <m/>
    <m/>
    <m/>
    <m/>
    <m/>
    <m/>
    <s v="There are NO children between the age of 6 and 13 living in this HH"/>
    <m/>
    <s v="Amabanga aphantsi"/>
    <m/>
    <s v="Ibanga lesithathu"/>
    <m/>
    <s v="Amabanga aphezulu"/>
    <m/>
    <m/>
    <m/>
    <m/>
    <m/>
    <m/>
    <m/>
    <m/>
    <m/>
    <s v="Hayi"/>
    <m/>
    <m/>
    <m/>
    <s v="Umbhobho ukuya eyadini/iploti"/>
    <m/>
    <m/>
    <m/>
    <m/>
    <m/>
    <n v="1"/>
    <m/>
    <s v="Gungxulela kumbhobho wogutyulo"/>
    <m/>
    <s v="Umbane ovela kwii-mains"/>
    <m/>
    <m/>
    <m/>
    <s v="Endlini"/>
    <m/>
    <m/>
    <m/>
    <s v="Ewe"/>
    <m/>
    <s v="Ewe"/>
    <m/>
    <m/>
    <m/>
    <m/>
    <m/>
    <m/>
    <m/>
    <m/>
    <m/>
    <s v="Ewe"/>
    <s v="Ewe"/>
    <s v="Hayi"/>
    <s v="Hayi"/>
    <s v="Ewe"/>
    <s v="Hayi"/>
    <s v="Ewe"/>
    <s v="Ewe"/>
    <s v="Hayi"/>
    <m/>
    <m/>
    <m/>
    <m/>
    <m/>
    <m/>
    <m/>
    <s v="Ewe"/>
    <s v="Ewe"/>
    <s v="Hayi"/>
    <s v="Ewe"/>
    <s v="Hayi"/>
    <s v="Hayi"/>
    <s v="Hayi"/>
    <m/>
    <s v="Isamente"/>
    <m/>
    <m/>
    <m/>
    <s v="Asbestos"/>
    <m/>
    <m/>
    <m/>
    <s v="Omnye umntu"/>
    <m/>
    <s v="Omnye umntu"/>
    <m/>
    <s v="Omnye umntu"/>
    <m/>
    <s v="Hayi"/>
    <m/>
    <m/>
    <m/>
    <m/>
    <m/>
    <m/>
    <m/>
    <m/>
    <m/>
    <m/>
    <s v="Unchecked"/>
    <s v="Unchecked"/>
    <s v="Unchecked"/>
    <s v="Unchecked"/>
    <s v="Unchecked"/>
    <s v="Unchecked"/>
    <s v="Unchecked"/>
    <s v="Unchecked"/>
    <s v="Unchecked"/>
    <s v="Unchecked"/>
    <s v="Unchecked"/>
    <s v="Unchecked"/>
    <m/>
    <m/>
    <m/>
    <m/>
    <s v="Unverified"/>
  </r>
  <r>
    <n v="334"/>
    <m/>
    <m/>
    <x v="10"/>
    <d v="1899-12-30T11:16:00"/>
    <s v="sinazo"/>
    <s v="English"/>
    <s v="No"/>
    <m/>
    <m/>
    <m/>
    <s v="Black"/>
    <m/>
    <m/>
    <m/>
    <s v="Yes"/>
    <m/>
    <m/>
    <m/>
    <m/>
    <m/>
    <s v="Single"/>
    <m/>
    <m/>
    <m/>
    <s v="Less than Matric"/>
    <m/>
    <s v="Self-Employed"/>
    <m/>
    <s v="R2501 - R5000"/>
    <m/>
    <s v="Never"/>
    <m/>
    <m/>
    <m/>
    <s v="Never"/>
    <m/>
    <m/>
    <m/>
    <s v="I don't know"/>
    <m/>
    <s v="Yes, more than a year ago"/>
    <m/>
    <s v="No"/>
    <m/>
    <s v="No"/>
    <m/>
    <s v="Unchecked"/>
    <s v="Unchecked"/>
    <s v="Unchecked"/>
    <s v="Unchecked"/>
    <s v="Checked"/>
    <s v="Checked"/>
    <s v="Checked"/>
    <s v="Unchecked"/>
    <s v="Un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m/>
    <m/>
    <s v="Unchecked"/>
    <s v="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35"/>
    <s v="Male/ Indoda"/>
    <n v="27"/>
    <m/>
    <m/>
    <m/>
    <m/>
    <m/>
    <m/>
    <m/>
    <m/>
    <m/>
    <m/>
    <m/>
    <m/>
    <m/>
    <m/>
    <m/>
    <m/>
    <m/>
    <m/>
    <m/>
    <m/>
    <m/>
    <m/>
    <m/>
    <m/>
    <m/>
    <m/>
    <s v="There are NO children between the age of 6 and 13 living in this HH"/>
    <s v="Some secondary"/>
    <m/>
    <m/>
    <m/>
    <s v="Some secondary"/>
    <m/>
    <m/>
    <m/>
    <m/>
    <m/>
    <m/>
    <m/>
    <m/>
    <m/>
    <s v="No"/>
    <m/>
    <m/>
    <m/>
    <s v="Piped into dwelling/house"/>
    <m/>
    <m/>
    <m/>
    <m/>
    <m/>
    <n v="1"/>
    <m/>
    <s v="Flush to piped sewer system"/>
    <m/>
    <s v="Electricity from mains"/>
    <m/>
    <m/>
    <m/>
    <s v="In the house"/>
    <m/>
    <m/>
    <m/>
    <s v="Yes"/>
    <m/>
    <s v="Yes"/>
    <m/>
    <s v="Yes"/>
    <s v="Yes"/>
    <s v="No"/>
    <s v="No"/>
    <s v="Yes"/>
    <s v="No"/>
    <s v="Yes"/>
    <s v="Yes"/>
    <s v="Yes"/>
    <m/>
    <m/>
    <m/>
    <m/>
    <m/>
    <m/>
    <m/>
    <m/>
    <m/>
    <s v="Yes"/>
    <s v="Yes"/>
    <s v="Yes"/>
    <s v="Yes"/>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35"/>
    <m/>
    <m/>
    <x v="10"/>
    <d v="1899-12-30T11:22:00"/>
    <s v="asemahle"/>
    <s v="isiXhosa"/>
    <m/>
    <s v="Hayi"/>
    <m/>
    <m/>
    <m/>
    <m/>
    <s v="Mnyama"/>
    <m/>
    <m/>
    <m/>
    <m/>
    <s v="Ewe"/>
    <m/>
    <m/>
    <m/>
    <s v="Umhlolo/Umhlolokazi"/>
    <m/>
    <m/>
    <m/>
    <s v="Ngaphantsi kwebanga leshumi"/>
    <m/>
    <s v="Awuphangeli"/>
    <m/>
    <s v="Ngaphantsi kwe-R1000"/>
    <m/>
    <s v="Zange"/>
    <m/>
    <m/>
    <m/>
    <s v="Hayi"/>
    <m/>
    <m/>
    <m/>
    <s v="Hayi"/>
    <m/>
    <s v="Hayi"/>
    <m/>
    <s v="Ewe"/>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16"/>
    <s v="Female/ Ibhinqa"/>
    <n v="15"/>
    <s v="Male/ Indoda"/>
    <n v="47"/>
    <m/>
    <m/>
    <m/>
    <m/>
    <m/>
    <m/>
    <m/>
    <m/>
    <m/>
    <m/>
    <m/>
    <m/>
    <m/>
    <m/>
    <m/>
    <m/>
    <m/>
    <m/>
    <m/>
    <m/>
    <m/>
    <m/>
    <m/>
    <m/>
    <s v="There are NO children between the age of 6 and 13 living in this HH"/>
    <m/>
    <s v="Amabanga aphantsi"/>
    <m/>
    <s v="Ibanga lesibini"/>
    <m/>
    <s v="Ndigqibe amabanga aphezulu"/>
    <m/>
    <m/>
    <m/>
    <m/>
    <m/>
    <m/>
    <m/>
    <m/>
    <m/>
    <s v="Hayi"/>
    <m/>
    <m/>
    <m/>
    <s v="Ifakwe ngombhobho kwindawo yokuhlala/indlu"/>
    <m/>
    <m/>
    <m/>
    <m/>
    <m/>
    <n v="1"/>
    <m/>
    <s v="Gungxulela kumbhobho wogutyulo"/>
    <m/>
    <s v="Umbane ovela kwii-mains"/>
    <m/>
    <m/>
    <m/>
    <s v="Endlini"/>
    <m/>
    <m/>
    <m/>
    <s v="Ewe"/>
    <m/>
    <s v="Ewe"/>
    <m/>
    <m/>
    <m/>
    <m/>
    <m/>
    <m/>
    <m/>
    <m/>
    <m/>
    <s v="Hayi"/>
    <s v="Ewe"/>
    <s v="Hayi"/>
    <s v="Hayi"/>
    <s v="Ewe"/>
    <s v="Hayi"/>
    <s v="Ewe"/>
    <s v="Ewe"/>
    <s v="Hayi"/>
    <m/>
    <m/>
    <m/>
    <m/>
    <m/>
    <m/>
    <m/>
    <s v="Hayi"/>
    <s v="Ewe"/>
    <s v="Hayi"/>
    <s v="Hayi"/>
    <s v="Hayi"/>
    <s v="Hayi"/>
    <s v="Hayi"/>
    <m/>
    <s v="Ikhaphethi"/>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36"/>
    <m/>
    <m/>
    <x v="10"/>
    <d v="1899-12-30T11:22:00"/>
    <s v="onelam"/>
    <s v="isiXhosa"/>
    <m/>
    <s v="Hayi"/>
    <m/>
    <m/>
    <m/>
    <m/>
    <s v="Mnyama"/>
    <m/>
    <m/>
    <m/>
    <m/>
    <s v="Ewe"/>
    <m/>
    <m/>
    <m/>
    <s v="Utshatile / umanyano lwasekuhlaleni"/>
    <m/>
    <s v="Ewe"/>
    <m/>
    <s v="Ibanga leshumi"/>
    <m/>
    <s v="Uqeshwe isigxina"/>
    <m/>
    <s v="R5001 - R75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52"/>
    <s v="Female/ Ibhinqa"/>
    <n v="11"/>
    <s v="Male/ Indoda"/>
    <n v="7"/>
    <m/>
    <m/>
    <m/>
    <m/>
    <m/>
    <m/>
    <m/>
    <m/>
    <m/>
    <m/>
    <m/>
    <m/>
    <m/>
    <m/>
    <m/>
    <m/>
    <m/>
    <m/>
    <m/>
    <m/>
    <m/>
    <m/>
    <m/>
    <m/>
    <s v="There are children between the age of 6 and 13 living in this HH"/>
    <m/>
    <s v="Ndigqibe amabanga aphezulu"/>
    <m/>
    <m/>
    <m/>
    <s v="Ndigqibe amabanga aphezulu"/>
    <m/>
    <m/>
    <m/>
    <s v="Ewe"/>
    <m/>
    <m/>
    <m/>
    <m/>
    <m/>
    <s v="Hayi"/>
    <m/>
    <m/>
    <m/>
    <s v="Umbhobho ukuya eyadini/iploti"/>
    <m/>
    <m/>
    <m/>
    <m/>
    <m/>
    <n v="32"/>
    <m/>
    <s v="Gungxulela kumbhobho wogutyulo"/>
    <m/>
    <s v="Umbane ovela kwii-mains"/>
    <m/>
    <m/>
    <m/>
    <s v="Endlini"/>
    <m/>
    <m/>
    <m/>
    <s v="Ewe"/>
    <m/>
    <s v="Ewe"/>
    <m/>
    <m/>
    <m/>
    <m/>
    <m/>
    <m/>
    <m/>
    <m/>
    <m/>
    <s v="Hayi"/>
    <s v="Ewe"/>
    <s v="Hayi"/>
    <s v="Hayi"/>
    <s v="Ewe"/>
    <s v="Hayi"/>
    <s v="Ewe"/>
    <s v="Ewe"/>
    <s v="Ewe"/>
    <m/>
    <m/>
    <m/>
    <m/>
    <m/>
    <m/>
    <m/>
    <s v="Hayi"/>
    <s v="Ewe"/>
    <s v="Hayi"/>
    <s v="Hayi"/>
    <s v="Hayi"/>
    <s v="Ewe"/>
    <s v="Hayi"/>
    <m/>
    <s v="Ikhaphethi"/>
    <m/>
    <m/>
    <m/>
    <s v="Asbestos"/>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33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3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39"/>
    <m/>
    <m/>
    <x v="10"/>
    <d v="1899-12-30T11:29:00"/>
    <s v="siyanda"/>
    <s v="English"/>
    <s v="No"/>
    <m/>
    <m/>
    <m/>
    <s v="Black"/>
    <m/>
    <m/>
    <m/>
    <s v="Yes"/>
    <m/>
    <m/>
    <m/>
    <m/>
    <m/>
    <s v="Steady partner"/>
    <m/>
    <s v="Yes"/>
    <m/>
    <s v="Matric"/>
    <m/>
    <s v="Unemployed"/>
    <m/>
    <s v="Under R1000"/>
    <m/>
    <s v="Never"/>
    <m/>
    <m/>
    <m/>
    <s v="Never"/>
    <m/>
    <m/>
    <m/>
    <s v="No"/>
    <m/>
    <s v="Never"/>
    <m/>
    <s v="No"/>
    <m/>
    <s v="I don't know"/>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5"/>
    <m/>
    <m/>
    <m/>
    <m/>
    <m/>
    <m/>
    <m/>
    <m/>
    <m/>
    <m/>
    <m/>
    <m/>
    <m/>
    <m/>
    <m/>
    <m/>
    <m/>
    <m/>
    <m/>
    <m/>
    <m/>
    <m/>
    <m/>
    <m/>
    <m/>
    <m/>
    <m/>
    <m/>
    <s v="There are NO children between the age of 6 and 13 living in this HH"/>
    <s v="Completed secondary"/>
    <m/>
    <m/>
    <m/>
    <s v="Completed secondary"/>
    <m/>
    <m/>
    <m/>
    <m/>
    <m/>
    <m/>
    <m/>
    <m/>
    <m/>
    <s v="No"/>
    <m/>
    <m/>
    <m/>
    <s v="Public/communal tap"/>
    <m/>
    <m/>
    <m/>
    <s v="Elsewhere/outside yard"/>
    <m/>
    <n v="6"/>
    <m/>
    <s v="Flush to piped sewer system"/>
    <m/>
    <s v="Electricity from mains"/>
    <m/>
    <m/>
    <m/>
    <s v="In the house"/>
    <m/>
    <m/>
    <m/>
    <s v="No"/>
    <m/>
    <s v="Yes"/>
    <m/>
    <s v="Yes"/>
    <s v="Yes"/>
    <s v="No"/>
    <s v="No"/>
    <s v="Yes"/>
    <s v="No"/>
    <s v="No"/>
    <s v="Yes"/>
    <s v="No"/>
    <m/>
    <m/>
    <m/>
    <m/>
    <m/>
    <m/>
    <m/>
    <m/>
    <m/>
    <s v="No"/>
    <s v="Yes"/>
    <s v="No"/>
    <s v="No"/>
    <s v="No"/>
    <s v="No"/>
    <s v="No"/>
    <m/>
    <m/>
    <m/>
    <m/>
    <m/>
    <m/>
    <m/>
    <s v="Cement"/>
    <m/>
    <m/>
    <m/>
    <s v="Other"/>
    <m/>
    <s v="Zinc "/>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United States of America"/>
    <m/>
    <s v="Research Assistant please click here"/>
    <m/>
    <s v="Unverified"/>
  </r>
  <r>
    <n v="340"/>
    <m/>
    <m/>
    <x v="10"/>
    <d v="1899-12-30T11:50:00"/>
    <s v="zola"/>
    <s v="English"/>
    <s v="No"/>
    <m/>
    <m/>
    <m/>
    <s v="Black"/>
    <m/>
    <m/>
    <m/>
    <s v="Yes"/>
    <m/>
    <m/>
    <m/>
    <m/>
    <m/>
    <s v="Widowed"/>
    <m/>
    <m/>
    <m/>
    <s v="Less than Matric"/>
    <m/>
    <s v="Unemployed"/>
    <m/>
    <s v="Under R1000"/>
    <m/>
    <s v="Never"/>
    <m/>
    <m/>
    <m/>
    <s v="Never"/>
    <m/>
    <m/>
    <m/>
    <s v="No"/>
    <m/>
    <s v="Yes, in the last year, but more than 6 months ago"/>
    <m/>
    <s v="Yes"/>
    <m/>
    <s v="Yes"/>
    <m/>
    <s v="Unchecked"/>
    <s v="Unchecked"/>
    <s v="Unchecked"/>
    <s v="Unchecked"/>
    <s v="Unchecked"/>
    <s v="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20"/>
    <m/>
    <m/>
    <m/>
    <m/>
    <m/>
    <m/>
    <m/>
    <m/>
    <m/>
    <m/>
    <m/>
    <m/>
    <m/>
    <m/>
    <m/>
    <m/>
    <m/>
    <m/>
    <m/>
    <m/>
    <m/>
    <m/>
    <m/>
    <m/>
    <m/>
    <m/>
    <m/>
    <m/>
    <s v="There are NO children between the age of 6 and 13 living in this HH"/>
    <s v="Some secondary"/>
    <m/>
    <m/>
    <m/>
    <s v="Some secondary"/>
    <m/>
    <m/>
    <m/>
    <m/>
    <m/>
    <m/>
    <m/>
    <m/>
    <m/>
    <s v="No"/>
    <m/>
    <m/>
    <m/>
    <s v="Public/communal tap"/>
    <m/>
    <m/>
    <m/>
    <s v="Elsewhere/outside yard"/>
    <m/>
    <n v="10"/>
    <m/>
    <s v="Flush to piped sewer system"/>
    <m/>
    <s v="Other"/>
    <m/>
    <s v="Illegal connections "/>
    <m/>
    <s v="In the house"/>
    <m/>
    <m/>
    <m/>
    <s v="No"/>
    <m/>
    <s v="No"/>
    <m/>
    <s v="No"/>
    <s v="No"/>
    <s v="No"/>
    <s v="No"/>
    <s v="No"/>
    <s v="No"/>
    <s v="Yes"/>
    <s v="Yes"/>
    <s v="No"/>
    <m/>
    <m/>
    <m/>
    <m/>
    <m/>
    <m/>
    <m/>
    <m/>
    <m/>
    <s v="No"/>
    <s v="Yes"/>
    <s v="No"/>
    <s v="No"/>
    <s v="No"/>
    <s v="No"/>
    <s v="No"/>
    <m/>
    <m/>
    <m/>
    <m/>
    <m/>
    <m/>
    <m/>
    <s v="Carpe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41"/>
    <m/>
    <m/>
    <x v="10"/>
    <d v="1899-12-30T11:57:00"/>
    <s v="likhona"/>
    <s v="isiXhosa"/>
    <m/>
    <s v="Hayi"/>
    <m/>
    <m/>
    <m/>
    <m/>
    <s v="Mnyama"/>
    <m/>
    <m/>
    <m/>
    <m/>
    <s v="Ewe"/>
    <m/>
    <m/>
    <m/>
    <s v="Awutshatanga"/>
    <m/>
    <m/>
    <m/>
    <s v="Ibanga leshumi"/>
    <m/>
    <s v="Uqeshwa okwexeshana"/>
    <m/>
    <s v="Ngaphantsi kwe-R1000"/>
    <m/>
    <s v="Zange"/>
    <m/>
    <m/>
    <m/>
    <s v="Hayi"/>
    <m/>
    <m/>
    <m/>
    <s v="Ewe"/>
    <m/>
    <s v="Ewe, ngaphezu konyaka odlulileyo"/>
    <m/>
    <s v="Hayi"/>
    <m/>
    <s v="Hay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Unchecked"/>
    <s v="Unchecked"/>
    <s v="Unchecked"/>
    <s v="Un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Hayi"/>
    <n v="0"/>
    <m/>
    <m/>
    <m/>
    <m/>
    <m/>
    <m/>
    <m/>
    <m/>
    <m/>
    <m/>
    <m/>
    <m/>
    <m/>
    <m/>
    <m/>
    <m/>
    <m/>
    <m/>
    <m/>
    <m/>
    <m/>
    <m/>
    <m/>
    <m/>
    <m/>
    <m/>
    <m/>
    <m/>
    <m/>
    <m/>
    <s v="There are NO children between the age of 6 and 13 living in this HH"/>
    <m/>
    <s v="Ndigqibe amabanga aphezulu"/>
    <m/>
    <m/>
    <m/>
    <s v="Ndigqibe amabanga aphezulu"/>
    <m/>
    <m/>
    <m/>
    <m/>
    <m/>
    <m/>
    <m/>
    <m/>
    <m/>
    <s v="Hayi"/>
    <m/>
    <m/>
    <m/>
    <s v="Umbhobho ukuya kummelwane"/>
    <m/>
    <m/>
    <m/>
    <m/>
    <m/>
    <n v="5"/>
    <m/>
    <s v="Gungxulela kumbhobho wogutyulo"/>
    <m/>
    <s v="IParafini"/>
    <m/>
    <m/>
    <m/>
    <s v="Endlini"/>
    <m/>
    <m/>
    <m/>
    <s v="Hayi"/>
    <m/>
    <s v="Hayi"/>
    <m/>
    <m/>
    <m/>
    <m/>
    <m/>
    <m/>
    <m/>
    <m/>
    <m/>
    <s v="Ewe"/>
    <s v="Hayi"/>
    <s v="Hayi"/>
    <s v="Hayi"/>
    <s v="Hayi"/>
    <s v="Hayi"/>
    <s v="Hayi"/>
    <s v="Ewe"/>
    <s v="Hayi"/>
    <m/>
    <m/>
    <m/>
    <m/>
    <m/>
    <m/>
    <m/>
    <s v="Hayi"/>
    <s v="Ewe"/>
    <s v="Hayi"/>
    <s v="Hayi"/>
    <s v="Hayi"/>
    <s v="Hayi"/>
    <s v="Hayi"/>
    <m/>
    <s v="Umhlaba/isant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42"/>
    <m/>
    <m/>
    <x v="11"/>
    <d v="1899-12-30T11:48:00"/>
    <s v="zukisani"/>
    <s v="English"/>
    <s v="No"/>
    <m/>
    <m/>
    <m/>
    <s v="Black"/>
    <m/>
    <m/>
    <m/>
    <s v="Yes"/>
    <m/>
    <m/>
    <m/>
    <m/>
    <m/>
    <s v="Single"/>
    <m/>
    <m/>
    <m/>
    <s v="Matric"/>
    <m/>
    <s v="Employed full-time"/>
    <m/>
    <s v="R5001 - R7500"/>
    <m/>
    <s v="Never"/>
    <m/>
    <m/>
    <m/>
    <s v="Never"/>
    <m/>
    <m/>
    <m/>
    <s v="No"/>
    <m/>
    <s v="Never"/>
    <m/>
    <s v="Yes"/>
    <m/>
    <s v="Yes"/>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5"/>
    <m/>
    <m/>
    <m/>
    <m/>
    <m/>
    <m/>
    <m/>
    <m/>
    <m/>
    <m/>
    <m/>
    <m/>
    <m/>
    <m/>
    <m/>
    <m/>
    <m/>
    <m/>
    <m/>
    <m/>
    <m/>
    <m/>
    <m/>
    <m/>
    <m/>
    <m/>
    <m/>
    <m/>
    <s v="There are NO children between the age of 6 and 13 living in this HH"/>
    <s v="Completed secondary"/>
    <m/>
    <m/>
    <m/>
    <s v="Completed secondary"/>
    <m/>
    <m/>
    <m/>
    <m/>
    <m/>
    <m/>
    <m/>
    <m/>
    <m/>
    <s v="No"/>
    <m/>
    <m/>
    <m/>
    <s v="Piped into dwelling/house"/>
    <m/>
    <m/>
    <m/>
    <m/>
    <m/>
    <n v="13"/>
    <m/>
    <s v="Flush to piped sewer system"/>
    <m/>
    <s v="Electricity from mains"/>
    <m/>
    <m/>
    <m/>
    <s v="In the house"/>
    <m/>
    <m/>
    <m/>
    <s v="Yes"/>
    <m/>
    <s v="Yes"/>
    <m/>
    <s v="No"/>
    <s v="Yes"/>
    <s v="No"/>
    <s v="Yes"/>
    <s v="Yes"/>
    <s v="No"/>
    <s v="Yes"/>
    <s v="Yes"/>
    <s v="No"/>
    <m/>
    <m/>
    <m/>
    <m/>
    <m/>
    <m/>
    <m/>
    <m/>
    <m/>
    <s v="No"/>
    <s v="Yes"/>
    <s v="No"/>
    <s v="No"/>
    <s v="No"/>
    <s v="No"/>
    <s v="No"/>
    <m/>
    <m/>
    <m/>
    <m/>
    <m/>
    <m/>
    <m/>
    <s v="Carpet"/>
    <m/>
    <m/>
    <m/>
    <s v="Asbestos"/>
    <m/>
    <m/>
    <m/>
    <s v="Respondent/Participant"/>
    <m/>
    <s v="Respondent/Participant"/>
    <m/>
    <s v="Respondent/Participant"/>
    <m/>
    <s v="Yes"/>
    <m/>
    <s v="Proceed"/>
    <m/>
    <s v="Yes"/>
    <m/>
    <s v="A lot"/>
    <s v="Somewhat"/>
    <s v="A lot"/>
    <m/>
    <m/>
    <m/>
    <s v="Checked"/>
    <s v="Checked"/>
    <s v="Checked"/>
    <s v="Checked"/>
    <s v="Checked"/>
    <s v="Unchecked"/>
    <s v="Unchecked"/>
    <s v="Unchecked"/>
    <s v="Unchecked"/>
    <s v="Unchecked"/>
    <s v="Unchecked"/>
    <s v="Unchecked"/>
    <s v="United States of America"/>
    <m/>
    <s v="Research Assistant please click here"/>
    <m/>
    <s v="Unverified"/>
  </r>
  <r>
    <n v="343"/>
    <m/>
    <m/>
    <x v="10"/>
    <d v="1899-12-30T12:41:00"/>
    <s v="ntombizodwa"/>
    <s v="isiXhosa"/>
    <m/>
    <s v="Hayi"/>
    <m/>
    <m/>
    <m/>
    <m/>
    <s v="Mnyama"/>
    <m/>
    <m/>
    <m/>
    <m/>
    <s v="Ewe"/>
    <m/>
    <m/>
    <m/>
    <s v="Awutshatanga"/>
    <m/>
    <m/>
    <m/>
    <s v="Ngaphantsi kwebanga leshumi"/>
    <m/>
    <s v="Awuphangeli"/>
    <m/>
    <s v="R1000 - R2500"/>
    <m/>
    <s v="Ewe - Ngaphezulu kweminyaka emibini eyadlulayo"/>
    <s v="ec Philani NU 1 Clinic"/>
    <m/>
    <m/>
    <s v="Ewe, ngaphantsi kweminyaka emi-2 eyadlulayo"/>
    <s v="ec Philani NU 1 Clinic"/>
    <m/>
    <m/>
    <s v="Hayi"/>
    <m/>
    <s v="Ewe, ngaphezu konyaka odlulileyo"/>
    <m/>
    <s v="Ewe"/>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Checked"/>
    <s v="Checked"/>
    <s v="Unchecked"/>
    <s v="Unchecked"/>
    <s v="Checked"/>
    <s v="Unchecked"/>
    <s v="Unchecked"/>
    <s v="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2"/>
    <s v="Female/ Ibhinqa"/>
    <n v="5"/>
    <s v="Female/ Ibhinqa"/>
    <n v="28"/>
    <m/>
    <m/>
    <m/>
    <m/>
    <m/>
    <m/>
    <m/>
    <m/>
    <m/>
    <m/>
    <m/>
    <m/>
    <m/>
    <m/>
    <m/>
    <m/>
    <m/>
    <m/>
    <m/>
    <m/>
    <m/>
    <m/>
    <m/>
    <m/>
    <m/>
    <m/>
    <s v="There are NO children between the age of 6 and 13 living in this HH"/>
    <m/>
    <s v="Amabanga aphantsi"/>
    <m/>
    <s v="Ibanga lesithandathu"/>
    <m/>
    <s v="Amabanga aphezulu"/>
    <m/>
    <m/>
    <m/>
    <m/>
    <m/>
    <m/>
    <m/>
    <m/>
    <m/>
    <s v="Hayi"/>
    <m/>
    <m/>
    <m/>
    <s v="Ifakwe ngombhobho kwindawo yokuhlala/indlu"/>
    <m/>
    <m/>
    <m/>
    <m/>
    <m/>
    <n v="1"/>
    <m/>
    <s v="Gungxulela kumbhobho wogutyulo"/>
    <m/>
    <s v="Umbane ovela kwii-mains"/>
    <m/>
    <m/>
    <m/>
    <s v="Endlini"/>
    <m/>
    <m/>
    <m/>
    <s v="Ewe"/>
    <m/>
    <s v="Hayi"/>
    <m/>
    <m/>
    <m/>
    <m/>
    <m/>
    <m/>
    <m/>
    <m/>
    <m/>
    <s v="Ewe"/>
    <s v="Ewe"/>
    <s v="Hayi"/>
    <s v="Hayi"/>
    <s v="Ewe"/>
    <s v="Hayi"/>
    <s v="Ewe"/>
    <s v="Ewe"/>
    <s v="Hayi"/>
    <m/>
    <m/>
    <m/>
    <m/>
    <m/>
    <m/>
    <m/>
    <s v="Ewe"/>
    <s v="Ewe"/>
    <s v="Hayi"/>
    <s v="Hayi"/>
    <s v="Hayi"/>
    <s v="Hayi"/>
    <s v="Hayi"/>
    <m/>
    <s v="Ikhaphethi"/>
    <m/>
    <m/>
    <m/>
    <s v="Asbestos"/>
    <m/>
    <m/>
    <m/>
    <s v="uMphenduli / uMthathi-nxaxheba"/>
    <m/>
    <s v="uMphenduli / uMthathi-nxaxheba"/>
    <m/>
    <s v="uMphenduli / uMthathi-nxaxheba"/>
    <m/>
    <s v="Ewe"/>
    <m/>
    <s v="Qhubeka"/>
    <m/>
    <s v="Ewe"/>
    <m/>
    <m/>
    <m/>
    <s v="Ngandlel' ithile"/>
    <s v="Kakhulu"/>
    <s v="Kakhulu"/>
    <s v="Unchecked"/>
    <s v="Unchecked"/>
    <s v="Unchecked"/>
    <s v="Unchecked"/>
    <s v="Unchecked"/>
    <s v="Unchecked"/>
    <s v="Checked"/>
    <s v="Checked"/>
    <s v="Checked"/>
    <s v="Checked"/>
    <s v="Checked"/>
    <s v="Unchecked"/>
    <m/>
    <s v="United States of America"/>
    <m/>
    <s v="Mncedisi wophando nceda ucofe apha"/>
    <s v="Unverified"/>
  </r>
  <r>
    <n v="344"/>
    <m/>
    <m/>
    <x v="11"/>
    <d v="1899-12-30T12:14:00"/>
    <s v="zukisani"/>
    <s v="isiXhosa"/>
    <m/>
    <s v="Hayi"/>
    <m/>
    <m/>
    <m/>
    <m/>
    <s v="Mnyama"/>
    <m/>
    <m/>
    <m/>
    <m/>
    <s v="Ewe"/>
    <m/>
    <m/>
    <m/>
    <s v="Utshatile / umanyano lwasekuhlaleni"/>
    <m/>
    <s v="Ewe"/>
    <m/>
    <s v="Ngaphantsi kwebanga leshumi"/>
    <m/>
    <s v="Awuphangeli"/>
    <m/>
    <s v="R2501 - R5000"/>
    <m/>
    <s v="Ewe - Ngaphezulu kweminyaka emibini eyadlulayo"/>
    <s v="Other"/>
    <s v="Cecilia Makhiwane"/>
    <m/>
    <s v="Hayi"/>
    <m/>
    <m/>
    <m/>
    <s v="Hayi"/>
    <m/>
    <s v="Ewe, ngaphantsi kweenyanga ezi-6 ezidlulileyo"/>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48"/>
    <s v="Female/ Ibhinqa"/>
    <n v="15"/>
    <s v="Male/ Indoda"/>
    <n v="13"/>
    <m/>
    <m/>
    <m/>
    <m/>
    <m/>
    <m/>
    <m/>
    <m/>
    <m/>
    <m/>
    <m/>
    <m/>
    <m/>
    <m/>
    <m/>
    <m/>
    <m/>
    <m/>
    <m/>
    <m/>
    <m/>
    <m/>
    <m/>
    <m/>
    <s v="There are NO children between the age of 6 and 13 living in this HH"/>
    <m/>
    <s v="Amabanga aphezulu"/>
    <m/>
    <m/>
    <m/>
    <s v="Amabanga aphezulu"/>
    <m/>
    <m/>
    <m/>
    <m/>
    <m/>
    <m/>
    <m/>
    <m/>
    <m/>
    <s v="Hayi"/>
    <m/>
    <m/>
    <m/>
    <s v="Umbhobho ukuya eyadini/iploti"/>
    <m/>
    <m/>
    <m/>
    <m/>
    <m/>
    <n v="13"/>
    <m/>
    <s v="Gungxulela kumbhobho wogutyulo"/>
    <m/>
    <s v="Umbane ovela kwii-mains"/>
    <m/>
    <m/>
    <m/>
    <s v="Endlini"/>
    <m/>
    <m/>
    <m/>
    <s v="Ewe"/>
    <m/>
    <s v="Ewe"/>
    <m/>
    <m/>
    <m/>
    <m/>
    <m/>
    <m/>
    <m/>
    <m/>
    <m/>
    <s v="Hayi"/>
    <s v="Ewe"/>
    <s v="Hayi"/>
    <s v="Hayi"/>
    <s v="Ewe"/>
    <s v="Hayi"/>
    <s v="Ewe"/>
    <s v="Ewe"/>
    <s v="Hayi"/>
    <m/>
    <m/>
    <m/>
    <m/>
    <m/>
    <m/>
    <m/>
    <s v="Ewe"/>
    <s v="Ewe"/>
    <s v="Hayi"/>
    <s v="Hayi"/>
    <s v="Hayi"/>
    <s v="Ewe"/>
    <s v="Hayi"/>
    <m/>
    <s v="Ikhaphethi"/>
    <m/>
    <m/>
    <m/>
    <s v="Asbestos"/>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34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46"/>
    <m/>
    <m/>
    <x v="10"/>
    <d v="1899-12-30T13:32:00"/>
    <s v="vuyolwethu"/>
    <s v="English"/>
    <s v="No"/>
    <m/>
    <m/>
    <m/>
    <s v="Black"/>
    <m/>
    <m/>
    <m/>
    <s v="Yes"/>
    <m/>
    <m/>
    <m/>
    <m/>
    <m/>
    <s v="Single"/>
    <m/>
    <m/>
    <m/>
    <s v="Tertiary"/>
    <m/>
    <s v="Unemployed"/>
    <m/>
    <s v="Under R1000"/>
    <m/>
    <s v="Never"/>
    <m/>
    <m/>
    <m/>
    <s v="Yes, less than 2 years ago"/>
    <m/>
    <s v="ec Philani NU 1 Clinic"/>
    <m/>
    <s v="I don't know"/>
    <m/>
    <s v="Yes, less than 6 months ago"/>
    <m/>
    <s v="No"/>
    <m/>
    <s v="I don't know"/>
    <m/>
    <s v="Unchecked"/>
    <s v="Un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Unchecked"/>
    <s v="Unchecked"/>
    <s v="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Tertiary or post-secondary certification"/>
    <m/>
    <m/>
    <m/>
    <s v="Tertiary or post-secondary certification"/>
    <m/>
    <m/>
    <m/>
    <m/>
    <m/>
    <m/>
    <m/>
    <m/>
    <m/>
    <s v="No"/>
    <m/>
    <m/>
    <m/>
    <s v="Public/communal tap"/>
    <m/>
    <m/>
    <m/>
    <s v="Elsewhere/outside yard"/>
    <m/>
    <n v="20"/>
    <m/>
    <s v="Flush to piped sewer system"/>
    <m/>
    <s v="Electricity from mains"/>
    <m/>
    <m/>
    <m/>
    <s v="In the house"/>
    <m/>
    <m/>
    <m/>
    <s v="No"/>
    <m/>
    <s v="Yes"/>
    <m/>
    <s v="No"/>
    <s v="Yes"/>
    <s v="No"/>
    <s v="No"/>
    <s v="No"/>
    <s v="No"/>
    <s v="No"/>
    <s v="Yes"/>
    <s v="No"/>
    <m/>
    <m/>
    <m/>
    <m/>
    <m/>
    <m/>
    <m/>
    <m/>
    <m/>
    <s v="Yes"/>
    <s v="Yes"/>
    <s v="No"/>
    <s v="No"/>
    <s v="No"/>
    <s v="No"/>
    <s v="No"/>
    <m/>
    <m/>
    <m/>
    <m/>
    <m/>
    <m/>
    <m/>
    <s v="Carpet"/>
    <m/>
    <m/>
    <m/>
    <s v="Other"/>
    <m/>
    <s v="Zinc"/>
    <m/>
    <s v="Respondent/Participant"/>
    <m/>
    <s v="Respondent/Participant"/>
    <m/>
    <s v="Respondent/Participant"/>
    <m/>
    <s v="Yes"/>
    <m/>
    <s v="Proceed"/>
    <m/>
    <s v="Yes"/>
    <m/>
    <s v="Not at all"/>
    <s v="A lot"/>
    <s v="Somewhat"/>
    <m/>
    <m/>
    <m/>
    <s v="Checked"/>
    <s v="Checked"/>
    <s v="Checked"/>
    <s v="Checked"/>
    <s v="Checked"/>
    <s v="Checked"/>
    <s v="Unchecked"/>
    <s v="Unchecked"/>
    <s v="Unchecked"/>
    <s v="Unchecked"/>
    <s v="Unchecked"/>
    <s v="Unchecked"/>
    <s v="United States of America"/>
    <m/>
    <s v="Research Assistant please click here"/>
    <m/>
    <s v="Unverified"/>
  </r>
  <r>
    <n v="347"/>
    <m/>
    <m/>
    <x v="11"/>
    <d v="1899-12-30T11:01:00"/>
    <s v="zola"/>
    <s v="English"/>
    <s v="No"/>
    <m/>
    <m/>
    <m/>
    <s v="Black"/>
    <m/>
    <m/>
    <m/>
    <s v="Yes"/>
    <m/>
    <m/>
    <m/>
    <m/>
    <m/>
    <s v="Single"/>
    <m/>
    <m/>
    <m/>
    <s v="Matric"/>
    <m/>
    <s v="Unemployed"/>
    <m/>
    <s v="Under R1000"/>
    <m/>
    <s v="Never"/>
    <m/>
    <m/>
    <m/>
    <s v="Never"/>
    <m/>
    <m/>
    <m/>
    <s v="No"/>
    <m/>
    <s v="Yes, less than 6 months ago"/>
    <m/>
    <s v="No"/>
    <m/>
    <s v="No"/>
    <m/>
    <s v="Unchecked"/>
    <s v="Unchecked"/>
    <s v="Unchecked"/>
    <s v="Unchecked"/>
    <s v="Unchecked"/>
    <s v="Unchecked"/>
    <s v="Unchecked"/>
    <s v="Unchecked"/>
    <s v="Checked"/>
    <s v="Unchecked"/>
    <s v="Unchecked"/>
    <s v="Unchecked"/>
    <s v="Unchecked"/>
    <s v="Unchecked"/>
    <s v="Unchecked"/>
    <s v="Unchecked"/>
    <s v="Unchecked"/>
    <s v="Unchecked"/>
    <s v="Being exposed to dust."/>
    <m/>
    <s v="Unchecked"/>
    <s v="Checked"/>
    <s v="Unchecked"/>
    <s v="Checked"/>
    <s v="Unchecked"/>
    <s v="Unchecked"/>
    <s v="Unchecked"/>
    <s v="Unchecked"/>
    <s v="Unchecked"/>
    <s v="Unchecked"/>
    <s v="Unchecked"/>
    <s v="Unchecked"/>
    <s v="Unchecked"/>
    <s v="Unchecked"/>
    <m/>
    <m/>
    <s v="Unchecked"/>
    <s v="Unchecked"/>
    <s v="Unchecked"/>
    <s v="Checked"/>
    <s v="Un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0"/>
    <m/>
    <m/>
    <m/>
    <m/>
    <m/>
    <m/>
    <m/>
    <m/>
    <m/>
    <m/>
    <m/>
    <m/>
    <m/>
    <m/>
    <m/>
    <m/>
    <m/>
    <m/>
    <m/>
    <m/>
    <m/>
    <m/>
    <m/>
    <m/>
    <m/>
    <m/>
    <m/>
    <m/>
    <m/>
    <m/>
    <s v="There are NO children between the age of 6 and 13 living in this HH"/>
    <s v="Completed secondary"/>
    <m/>
    <m/>
    <m/>
    <s v="No education/did not attend primary school"/>
    <m/>
    <m/>
    <m/>
    <m/>
    <m/>
    <m/>
    <m/>
    <m/>
    <m/>
    <s v="No"/>
    <m/>
    <m/>
    <m/>
    <s v="Public/communal tap"/>
    <m/>
    <m/>
    <m/>
    <s v="Elsewhere/outside yard"/>
    <m/>
    <n v="2"/>
    <m/>
    <s v="Flush to pit latrine"/>
    <m/>
    <s v="Other"/>
    <m/>
    <s v="Illegal electricity connections "/>
    <m/>
    <s v="In the house"/>
    <m/>
    <m/>
    <m/>
    <s v="No"/>
    <m/>
    <s v="No"/>
    <m/>
    <s v="No"/>
    <s v="No"/>
    <s v="No"/>
    <s v="No"/>
    <s v="No"/>
    <s v="No"/>
    <s v="No"/>
    <s v="Yes"/>
    <s v="No"/>
    <m/>
    <m/>
    <m/>
    <m/>
    <m/>
    <m/>
    <m/>
    <m/>
    <m/>
    <s v="No"/>
    <s v="Yes"/>
    <s v="No"/>
    <s v="No"/>
    <s v="No"/>
    <s v="No"/>
    <s v="No"/>
    <m/>
    <m/>
    <m/>
    <m/>
    <m/>
    <m/>
    <m/>
    <s v="Carpet"/>
    <m/>
    <m/>
    <m/>
    <s v="Corrugated metal"/>
    <m/>
    <m/>
    <m/>
    <s v="Respondent/Participant"/>
    <m/>
    <s v="Respondent/Participant"/>
    <m/>
    <s v="Respondent/Participant"/>
    <m/>
    <s v="Yes"/>
    <m/>
    <s v="Proceed"/>
    <m/>
    <s v="Yes"/>
    <m/>
    <s v="A lot"/>
    <s v="A lot"/>
    <s v="Somewhat"/>
    <m/>
    <m/>
    <m/>
    <s v="Checked"/>
    <s v="Checked"/>
    <s v="Checked"/>
    <s v="Checked"/>
    <s v="Checked"/>
    <s v="Unchecked"/>
    <s v="Unchecked"/>
    <s v="Unchecked"/>
    <s v="Unchecked"/>
    <s v="Unchecked"/>
    <s v="Unchecked"/>
    <s v="Unchecked"/>
    <s v="France"/>
    <m/>
    <s v="Research Assistant please click here"/>
    <m/>
    <s v="Unverified"/>
  </r>
  <r>
    <n v="348"/>
    <m/>
    <m/>
    <x v="10"/>
    <d v="1899-12-30T13:45:00"/>
    <s v="nosiphiwo"/>
    <s v="isiXhosa"/>
    <m/>
    <s v="Hayi"/>
    <m/>
    <m/>
    <m/>
    <m/>
    <s v="Mnyama"/>
    <m/>
    <m/>
    <m/>
    <m/>
    <s v="Ewe"/>
    <m/>
    <m/>
    <m/>
    <s v="Awutshatanga"/>
    <m/>
    <m/>
    <m/>
    <s v="Ngaphantsi kwebanga leshumi"/>
    <m/>
    <s v="Awuphangeli"/>
    <m/>
    <s v="Ngaphantsi kwe-R1000"/>
    <m/>
    <s v="Zange"/>
    <m/>
    <m/>
    <m/>
    <s v="Ewe, ngaphezu kweminyaka emi-2 eyadlulayo"/>
    <s v="Other"/>
    <s v="Nkqubela TB Hospital "/>
    <m/>
    <s v="Ewe"/>
    <m/>
    <s v="Ewe, ngaphezu konyaka odlulileyo"/>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Checked"/>
    <s v="Unchecked"/>
    <s v="Unchecked"/>
    <s v="Unchecked"/>
    <s v="Un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25"/>
    <s v="Male/ Indoda"/>
    <n v="18"/>
    <s v="Female/ Ibhinqa"/>
    <n v="21"/>
    <m/>
    <m/>
    <m/>
    <m/>
    <m/>
    <m/>
    <m/>
    <m/>
    <m/>
    <m/>
    <m/>
    <m/>
    <m/>
    <m/>
    <m/>
    <m/>
    <m/>
    <m/>
    <m/>
    <m/>
    <m/>
    <m/>
    <m/>
    <m/>
    <s v="There are NO children between the age of 6 and 13 living in this HH"/>
    <m/>
    <s v="Amabanga aphantsi"/>
    <m/>
    <s v="Ibanga lesithandathu"/>
    <m/>
    <s v="Amabanga aphezulu"/>
    <m/>
    <m/>
    <m/>
    <m/>
    <m/>
    <m/>
    <m/>
    <m/>
    <m/>
    <s v="Hayi"/>
    <m/>
    <m/>
    <m/>
    <s v="Ifakwe ngombhobho kwindawo yokuhlala/indlu"/>
    <m/>
    <m/>
    <m/>
    <m/>
    <m/>
    <n v="2"/>
    <m/>
    <s v="Gungxulela kumbhobho wogutyulo"/>
    <m/>
    <s v="Umbane ovela kwii-mains"/>
    <m/>
    <m/>
    <m/>
    <s v="Endlini"/>
    <m/>
    <m/>
    <m/>
    <s v="Hayi"/>
    <m/>
    <s v="Ewe"/>
    <m/>
    <m/>
    <m/>
    <m/>
    <m/>
    <m/>
    <m/>
    <m/>
    <m/>
    <s v="Ewe"/>
    <s v="Ewe"/>
    <s v="Hayi"/>
    <s v="Hayi"/>
    <s v="Ewe"/>
    <s v="Hayi"/>
    <s v="Ewe"/>
    <s v="Ewe"/>
    <s v="Hayi"/>
    <m/>
    <m/>
    <m/>
    <m/>
    <m/>
    <m/>
    <m/>
    <s v="Hayi"/>
    <s v="Hayi"/>
    <s v="Hayi"/>
    <s v="Hayi"/>
    <s v="Hayi"/>
    <s v="Hayi"/>
    <s v="Hayi"/>
    <m/>
    <s v="Iithayile zeCeramic"/>
    <m/>
    <m/>
    <m/>
    <s v="Okunye"/>
    <m/>
    <s v="Iithayile"/>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4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50"/>
    <m/>
    <m/>
    <x v="10"/>
    <d v="1899-12-30T13:51:00"/>
    <s v="asemahle"/>
    <s v="English"/>
    <s v="No"/>
    <m/>
    <m/>
    <m/>
    <s v="Black"/>
    <m/>
    <m/>
    <m/>
    <s v="Yes"/>
    <m/>
    <m/>
    <m/>
    <m/>
    <m/>
    <s v="Single"/>
    <m/>
    <m/>
    <m/>
    <s v="Matric"/>
    <m/>
    <s v="Employed part-time"/>
    <m/>
    <s v="R1000 - R2500"/>
    <m/>
    <s v="Never"/>
    <m/>
    <m/>
    <m/>
    <s v="Yes, more than 2 years ago"/>
    <m/>
    <s v="ec Philani NU 1 Clinic"/>
    <m/>
    <s v="No"/>
    <m/>
    <s v="Yes, less than 6 months ago"/>
    <m/>
    <s v="Yes"/>
    <m/>
    <s v="Yes"/>
    <m/>
    <s v="Unchecked"/>
    <s v="Unchecked"/>
    <s v="Unchecked"/>
    <s v="Unchecked"/>
    <s v="Unchecked"/>
    <s v="Checked"/>
    <s v="Unchecked"/>
    <s v="Unchecked"/>
    <s v="Checked"/>
    <s v="Unchecked"/>
    <s v="Unchecked"/>
    <s v="Unchecked"/>
    <s v="Unchecked"/>
    <s v="Unchecked"/>
    <s v="Unchecked"/>
    <s v="Unchecked"/>
    <s v="Unchecked"/>
    <s v="Unchecked"/>
    <s v="Dust"/>
    <m/>
    <s v="Unchecked"/>
    <s v="Unchecked"/>
    <s v="Un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25"/>
    <s v="Female/ Ibhinqa"/>
    <n v="11"/>
    <s v="Female/ Ibhinqa"/>
    <n v="7"/>
    <s v="Female/ Ibhinqa"/>
    <n v="2"/>
    <m/>
    <m/>
    <m/>
    <m/>
    <m/>
    <m/>
    <m/>
    <m/>
    <m/>
    <m/>
    <m/>
    <m/>
    <m/>
    <m/>
    <m/>
    <m/>
    <m/>
    <m/>
    <m/>
    <m/>
    <m/>
    <m/>
    <s v="There are children between the age of 6 and 13 living in this HH"/>
    <s v="Completed secondary"/>
    <m/>
    <m/>
    <m/>
    <s v="Completed primary"/>
    <m/>
    <m/>
    <m/>
    <s v="Yes"/>
    <m/>
    <m/>
    <m/>
    <m/>
    <m/>
    <s v="No"/>
    <m/>
    <m/>
    <m/>
    <s v="Piped into dwelling/house"/>
    <m/>
    <m/>
    <m/>
    <m/>
    <m/>
    <n v="2"/>
    <m/>
    <s v="Flush to piped sewer system"/>
    <m/>
    <s v="Electricity from mains"/>
    <m/>
    <m/>
    <m/>
    <s v="In the house"/>
    <m/>
    <m/>
    <m/>
    <s v="No"/>
    <m/>
    <s v="No"/>
    <m/>
    <s v="Yes"/>
    <s v="Yes"/>
    <s v="No"/>
    <s v="No"/>
    <s v="Yes"/>
    <s v="No"/>
    <s v="No"/>
    <s v="Yes"/>
    <s v="No"/>
    <m/>
    <m/>
    <m/>
    <m/>
    <m/>
    <m/>
    <m/>
    <m/>
    <m/>
    <s v="No"/>
    <s v="Yes"/>
    <s v="No"/>
    <s v="No"/>
    <s v="No"/>
    <s v="No"/>
    <s v="No"/>
    <m/>
    <m/>
    <m/>
    <m/>
    <m/>
    <m/>
    <m/>
    <s v="Carpet"/>
    <m/>
    <m/>
    <m/>
    <s v="Tiles"/>
    <m/>
    <m/>
    <m/>
    <s v="Respondent/Participant"/>
    <m/>
    <s v="Respondent/Participant"/>
    <m/>
    <s v="Respondent/Participant"/>
    <m/>
    <s v="Yes"/>
    <m/>
    <s v="Proceed"/>
    <m/>
    <s v="Yes"/>
    <m/>
    <s v="Not at all"/>
    <s v="A lot"/>
    <s v="A lot"/>
    <m/>
    <m/>
    <m/>
    <s v="Checked"/>
    <s v="Checked"/>
    <s v="Checked"/>
    <s v="Checked"/>
    <s v="Unchecked"/>
    <s v="Unchecked"/>
    <s v="Unchecked"/>
    <s v="Unchecked"/>
    <s v="Unchecked"/>
    <s v="Unchecked"/>
    <s v="Unchecked"/>
    <s v="Unchecked"/>
    <s v="United States of America"/>
    <m/>
    <s v="Research Assistant please click here"/>
    <m/>
    <s v="Unverified"/>
  </r>
  <r>
    <n v="35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5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5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54"/>
    <m/>
    <m/>
    <x v="10"/>
    <d v="1899-12-30T14:07:00"/>
    <s v="likhona"/>
    <s v="English"/>
    <s v="No"/>
    <m/>
    <m/>
    <m/>
    <s v="Black"/>
    <m/>
    <m/>
    <m/>
    <s v="Yes"/>
    <m/>
    <m/>
    <m/>
    <m/>
    <m/>
    <s v="Single"/>
    <m/>
    <m/>
    <m/>
    <s v="Tertiary"/>
    <m/>
    <s v="Unemployed"/>
    <m/>
    <s v="R1000 - R2500"/>
    <m/>
    <s v="Never"/>
    <m/>
    <m/>
    <m/>
    <s v="Never"/>
    <m/>
    <m/>
    <m/>
    <s v="Yes"/>
    <m/>
    <s v="Yes, less than 6 months ago"/>
    <m/>
    <s v="No"/>
    <m/>
    <s v="No"/>
    <m/>
    <s v="Unchecked"/>
    <s v="Checked"/>
    <s v="Unchecked"/>
    <s v="Unchecked"/>
    <s v="Unchecked"/>
    <s v="Checked"/>
    <s v="Unchecked"/>
    <s v="Unchecked"/>
    <s v="Checked"/>
    <s v="Unchecked"/>
    <s v="Unchecked"/>
    <s v="Unchecked"/>
    <s v="Unchecked"/>
    <s v="Unchecked"/>
    <s v="Unchecked"/>
    <s v="Unchecked"/>
    <s v="Unchecked"/>
    <s v="Unchecked"/>
    <s v="Dust"/>
    <m/>
    <s v="Unchecked"/>
    <s v="Unchecked"/>
    <s v="Unchecked"/>
    <s v="Checked"/>
    <s v="Unchecked"/>
    <s v="Unchecked"/>
    <s v="Unchecked"/>
    <s v="Unchecked"/>
    <s v="Unchecked"/>
    <s v="Unchecked"/>
    <s v="Unchecked"/>
    <s v="Unchecked"/>
    <s v="Unchecked"/>
    <s v="Unchecked"/>
    <m/>
    <m/>
    <s v="Unchecked"/>
    <s v="Checked"/>
    <s v="Checked"/>
    <s v="Checked"/>
    <s v="Unchecked"/>
    <s v="Unchecked"/>
    <s v="Checked"/>
    <s v="Unchecked"/>
    <s v="Unchecked"/>
    <s v="Unchecked"/>
    <s v="Checked"/>
    <s v="Unchecked"/>
    <s v="Unchecked"/>
    <s v="Unchecked"/>
    <s v="Unchecked"/>
    <s v="Unchecked"/>
    <s v="Unchecked"/>
    <s v="Unchecked"/>
    <s v="Unchecked"/>
    <s v="Unchecked"/>
    <s v="Unchecked"/>
    <s v="Unchecked"/>
    <s v="Unusual sores"/>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Tertiary or post-secondary certification"/>
    <m/>
    <m/>
    <m/>
    <s v="No education/did not attend primary school"/>
    <m/>
    <m/>
    <m/>
    <m/>
    <m/>
    <m/>
    <m/>
    <m/>
    <m/>
    <s v="No"/>
    <m/>
    <m/>
    <m/>
    <s v="Public/communal tap"/>
    <m/>
    <m/>
    <m/>
    <s v="Elsewhere/outside yard"/>
    <m/>
    <n v="1"/>
    <m/>
    <s v="Flush to piped sewer system"/>
    <m/>
    <s v="Other"/>
    <m/>
    <s v="Illegal connections "/>
    <m/>
    <s v="In the house"/>
    <m/>
    <m/>
    <m/>
    <s v="No"/>
    <m/>
    <s v="No"/>
    <m/>
    <s v="No"/>
    <s v="No"/>
    <s v="No"/>
    <s v="Yes"/>
    <s v="Yes"/>
    <s v="No"/>
    <s v="No"/>
    <s v="Yes"/>
    <s v="No"/>
    <m/>
    <m/>
    <m/>
    <m/>
    <m/>
    <m/>
    <m/>
    <m/>
    <m/>
    <s v="No"/>
    <s v="Yes"/>
    <s v="No"/>
    <s v="No"/>
    <s v="No"/>
    <s v="No"/>
    <s v="No"/>
    <m/>
    <m/>
    <m/>
    <m/>
    <m/>
    <m/>
    <m/>
    <s v="Carpet"/>
    <m/>
    <m/>
    <m/>
    <s v="Corrugated metal"/>
    <m/>
    <m/>
    <m/>
    <s v="Respondent/Participant"/>
    <m/>
    <s v="Respondent/Participant"/>
    <m/>
    <s v="Respondent/Participant"/>
    <m/>
    <s v="Yes"/>
    <m/>
    <s v="Proceed"/>
    <m/>
    <s v="Yes"/>
    <m/>
    <s v="Not at all"/>
    <s v="Not at all"/>
    <s v="A lot"/>
    <m/>
    <m/>
    <m/>
    <s v="Checked"/>
    <s v="Checked"/>
    <s v="Checked"/>
    <s v="Checked"/>
    <s v="Checked"/>
    <s v="Unchecked"/>
    <s v="Unchecked"/>
    <s v="Unchecked"/>
    <s v="Unchecked"/>
    <s v="Unchecked"/>
    <s v="Unchecked"/>
    <s v="Unchecked"/>
    <s v="United States of America"/>
    <m/>
    <s v="Research Assistant please click here"/>
    <m/>
    <s v="Unverified"/>
  </r>
  <r>
    <n v="35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5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57"/>
    <m/>
    <m/>
    <x v="10"/>
    <d v="1899-12-30T14:15:00"/>
    <s v="siyanda"/>
    <s v="English"/>
    <s v="No"/>
    <m/>
    <m/>
    <m/>
    <s v="Black"/>
    <m/>
    <m/>
    <m/>
    <s v="Yes"/>
    <m/>
    <m/>
    <m/>
    <m/>
    <m/>
    <s v="Divorced"/>
    <m/>
    <m/>
    <m/>
    <s v="Matric"/>
    <m/>
    <s v="Employed full-time"/>
    <m/>
    <s v="R2501 - R5000"/>
    <m/>
    <s v="Never"/>
    <m/>
    <m/>
    <m/>
    <s v="Never"/>
    <m/>
    <m/>
    <m/>
    <s v="I don't know"/>
    <m/>
    <s v="Yes, more than a year ago"/>
    <m/>
    <s v="No"/>
    <m/>
    <s v="No"/>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18"/>
    <s v="Female/ Ibhinqa"/>
    <n v="17"/>
    <s v="Male/ Indoda"/>
    <n v="21"/>
    <m/>
    <m/>
    <m/>
    <m/>
    <m/>
    <m/>
    <m/>
    <m/>
    <m/>
    <m/>
    <m/>
    <m/>
    <m/>
    <m/>
    <m/>
    <m/>
    <m/>
    <m/>
    <m/>
    <m/>
    <m/>
    <m/>
    <m/>
    <m/>
    <s v="There are NO children between the age of 6 and 13 living in this HH"/>
    <s v="Completed secondary"/>
    <m/>
    <m/>
    <m/>
    <s v="Some secondary"/>
    <m/>
    <m/>
    <m/>
    <m/>
    <m/>
    <m/>
    <m/>
    <m/>
    <m/>
    <s v="No"/>
    <m/>
    <m/>
    <m/>
    <s v="Piped into dwelling/house"/>
    <m/>
    <m/>
    <m/>
    <m/>
    <m/>
    <n v="8"/>
    <m/>
    <s v="Flush to piped sewer system"/>
    <m/>
    <s v="Electricity from mains"/>
    <m/>
    <m/>
    <m/>
    <s v="In the house"/>
    <m/>
    <m/>
    <m/>
    <s v="No"/>
    <m/>
    <s v="No"/>
    <m/>
    <s v="Yes"/>
    <s v="Yes"/>
    <s v="No"/>
    <s v="Yes"/>
    <s v="Yes"/>
    <s v="No"/>
    <s v="Yes"/>
    <s v="Yes"/>
    <s v="Yes"/>
    <m/>
    <m/>
    <m/>
    <m/>
    <m/>
    <m/>
    <m/>
    <m/>
    <m/>
    <s v="Yes"/>
    <s v="Yes"/>
    <s v="Yes"/>
    <s v="No"/>
    <s v="No"/>
    <s v="No"/>
    <s v="No"/>
    <m/>
    <m/>
    <m/>
    <m/>
    <m/>
    <m/>
    <m/>
    <s v="Cement"/>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5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5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6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6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6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63"/>
    <m/>
    <m/>
    <x v="10"/>
    <d v="1899-12-30T14:38:00"/>
    <s v="asemahle"/>
    <s v="English"/>
    <s v="No"/>
    <m/>
    <m/>
    <m/>
    <s v="Black"/>
    <m/>
    <m/>
    <m/>
    <s v="Yes"/>
    <m/>
    <m/>
    <m/>
    <m/>
    <m/>
    <s v="Steady partner"/>
    <m/>
    <s v="No"/>
    <m/>
    <s v="Matric"/>
    <m/>
    <s v="Unemployed"/>
    <m/>
    <s v="Under R1000"/>
    <m/>
    <s v="Never"/>
    <m/>
    <m/>
    <m/>
    <s v="Never"/>
    <m/>
    <m/>
    <m/>
    <s v="No"/>
    <m/>
    <s v="Never"/>
    <m/>
    <s v="No"/>
    <m/>
    <s v="No"/>
    <m/>
    <s v="Unchecked"/>
    <s v="Checked"/>
    <s v="Unchecked"/>
    <s v="Unchecked"/>
    <s v="Checked"/>
    <s v="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Checked"/>
    <s v="Unchecked"/>
    <s v="Unchecked"/>
    <s v="Unchecked"/>
    <s v="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Some secondary"/>
    <m/>
    <m/>
    <m/>
    <m/>
    <m/>
    <m/>
    <m/>
    <m/>
    <m/>
    <s v="No"/>
    <m/>
    <m/>
    <m/>
    <s v="Piped into dwelling/house"/>
    <m/>
    <m/>
    <m/>
    <m/>
    <m/>
    <n v="2"/>
    <m/>
    <s v="Flush to piped sewer system"/>
    <m/>
    <s v="Electricity from mains"/>
    <m/>
    <m/>
    <m/>
    <s v="In the house"/>
    <m/>
    <m/>
    <m/>
    <s v="No"/>
    <m/>
    <s v="No"/>
    <m/>
    <s v="Yes"/>
    <s v="Yes"/>
    <s v="No"/>
    <s v="No"/>
    <s v="Yes"/>
    <s v="No"/>
    <s v="No"/>
    <s v="No"/>
    <s v="No"/>
    <m/>
    <m/>
    <m/>
    <m/>
    <m/>
    <m/>
    <m/>
    <m/>
    <m/>
    <s v="Yes"/>
    <s v="Yes"/>
    <s v="No"/>
    <s v="No"/>
    <s v="No"/>
    <s v="No"/>
    <s v="No"/>
    <m/>
    <m/>
    <m/>
    <m/>
    <m/>
    <m/>
    <m/>
    <s v="Cement"/>
    <m/>
    <m/>
    <m/>
    <s v="Corrugated metal"/>
    <m/>
    <m/>
    <m/>
    <s v="Respondent/Participant"/>
    <m/>
    <s v="Respondent/Participant"/>
    <m/>
    <s v="Respondent/Participant"/>
    <m/>
    <s v="Yes"/>
    <m/>
    <s v="Proceed"/>
    <m/>
    <s v="Yes"/>
    <m/>
    <s v="A lot"/>
    <s v="A lot"/>
    <s v="A lot"/>
    <m/>
    <m/>
    <m/>
    <s v="Checked"/>
    <s v="Checked"/>
    <s v="Checked"/>
    <s v="Unchecked"/>
    <s v="Unchecked"/>
    <s v="Unchecked"/>
    <s v="Unchecked"/>
    <s v="Unchecked"/>
    <s v="Unchecked"/>
    <s v="Unchecked"/>
    <s v="Unchecked"/>
    <s v="Unchecked"/>
    <s v="United States of America"/>
    <m/>
    <s v="Research Assistant please click here"/>
    <m/>
    <s v="Unverified"/>
  </r>
  <r>
    <n v="36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65"/>
    <m/>
    <m/>
    <x v="10"/>
    <d v="1899-12-30T14:49:00"/>
    <s v="nomvuyo"/>
    <s v="English"/>
    <s v="No"/>
    <m/>
    <m/>
    <m/>
    <s v="Black"/>
    <m/>
    <m/>
    <m/>
    <s v="Yes"/>
    <m/>
    <m/>
    <m/>
    <m/>
    <m/>
    <s v="Single"/>
    <m/>
    <m/>
    <m/>
    <s v="Less than Matric"/>
    <m/>
    <s v="Unemployed"/>
    <m/>
    <s v="Under R1000"/>
    <m/>
    <s v="Never"/>
    <m/>
    <m/>
    <m/>
    <s v="Never"/>
    <m/>
    <m/>
    <m/>
    <s v="I don't know"/>
    <m/>
    <s v="Yes, less than 6 months ago"/>
    <m/>
    <s v="No"/>
    <m/>
    <s v="Yes"/>
    <m/>
    <s v="Unchecked"/>
    <s v="Checked"/>
    <s v="Unchecked"/>
    <s v="Checked"/>
    <s v="Checked"/>
    <s v="Checked"/>
    <s v="Unchecked"/>
    <s v="Un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29"/>
    <m/>
    <m/>
    <m/>
    <m/>
    <m/>
    <m/>
    <m/>
    <m/>
    <m/>
    <m/>
    <m/>
    <m/>
    <m/>
    <m/>
    <m/>
    <m/>
    <m/>
    <m/>
    <m/>
    <m/>
    <m/>
    <m/>
    <m/>
    <m/>
    <m/>
    <m/>
    <m/>
    <m/>
    <s v="There are NO children between the age of 6 and 13 living in this HH"/>
    <s v="Some secondary"/>
    <m/>
    <m/>
    <m/>
    <s v="Some secondary"/>
    <m/>
    <m/>
    <m/>
    <m/>
    <m/>
    <m/>
    <m/>
    <m/>
    <m/>
    <s v="No"/>
    <m/>
    <m/>
    <m/>
    <s v="Public/communal tap"/>
    <m/>
    <m/>
    <m/>
    <s v="Elsewhere/outside yard"/>
    <m/>
    <n v="5"/>
    <m/>
    <s v="Flush to somewhere else"/>
    <m/>
    <s v="Electricity from other source"/>
    <m/>
    <m/>
    <m/>
    <s v="In the house"/>
    <m/>
    <m/>
    <m/>
    <s v="Yes"/>
    <m/>
    <s v="No"/>
    <m/>
    <s v="Yes"/>
    <s v="No"/>
    <s v="No"/>
    <s v="No"/>
    <s v="Yes"/>
    <s v="No"/>
    <s v="Yes"/>
    <s v="Yes"/>
    <s v="No"/>
    <m/>
    <m/>
    <m/>
    <m/>
    <m/>
    <m/>
    <m/>
    <m/>
    <m/>
    <s v="No"/>
    <s v="Yes"/>
    <s v="No"/>
    <s v="No"/>
    <s v="No"/>
    <s v="No"/>
    <s v="No"/>
    <m/>
    <m/>
    <m/>
    <m/>
    <m/>
    <m/>
    <m/>
    <s v="Carpet"/>
    <m/>
    <m/>
    <m/>
    <s v="Corrugated metal"/>
    <m/>
    <m/>
    <m/>
    <s v="Respondent/Participant"/>
    <m/>
    <s v="Respondent/Participant"/>
    <m/>
    <s v="Respondent/Participant"/>
    <m/>
    <s v="Yes"/>
    <m/>
    <s v="Proceed"/>
    <m/>
    <s v="Yes"/>
    <m/>
    <s v="A lot"/>
    <s v="A lot"/>
    <s v="A lot"/>
    <m/>
    <m/>
    <m/>
    <s v="Checked"/>
    <s v="Checked"/>
    <s v="Checked"/>
    <s v="Unchecked"/>
    <s v="Unchecked"/>
    <s v="Unchecked"/>
    <s v="Unchecked"/>
    <s v="Unchecked"/>
    <s v="Unchecked"/>
    <s v="Unchecked"/>
    <s v="Unchecked"/>
    <s v="Unchecked"/>
    <s v="France"/>
    <m/>
    <s v="Research Assistant please click here"/>
    <m/>
    <s v="Unverified"/>
  </r>
  <r>
    <n v="366"/>
    <m/>
    <m/>
    <x v="11"/>
    <d v="1899-12-30T11:06:00"/>
    <s v="vuyelwa"/>
    <s v="English"/>
    <s v="No"/>
    <m/>
    <m/>
    <m/>
    <s v="Black"/>
    <m/>
    <m/>
    <m/>
    <s v="No"/>
    <s v="Zimbabwe"/>
    <m/>
    <m/>
    <m/>
    <m/>
    <s v="Steady partner"/>
    <m/>
    <s v="No"/>
    <m/>
    <s v="Less than Matric"/>
    <m/>
    <s v="Unemployed"/>
    <m/>
    <s v="R1000 - R2500"/>
    <m/>
    <s v="Never"/>
    <m/>
    <m/>
    <m/>
    <s v="Never"/>
    <m/>
    <m/>
    <m/>
    <s v="No"/>
    <m/>
    <s v="Yes, less than 6 months ago"/>
    <m/>
    <s v="No"/>
    <m/>
    <s v="No"/>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23"/>
    <s v="Male/ Indoda"/>
    <n v="21"/>
    <s v="Male/ Indoda"/>
    <n v="4"/>
    <m/>
    <m/>
    <m/>
    <m/>
    <m/>
    <m/>
    <m/>
    <m/>
    <m/>
    <m/>
    <m/>
    <m/>
    <m/>
    <m/>
    <m/>
    <m/>
    <m/>
    <m/>
    <m/>
    <m/>
    <m/>
    <m/>
    <m/>
    <m/>
    <s v="There are NO children between the age of 6 and 13 living in this HH"/>
    <s v="Some secondary"/>
    <m/>
    <m/>
    <m/>
    <s v="Some secondary"/>
    <m/>
    <m/>
    <m/>
    <m/>
    <m/>
    <m/>
    <m/>
    <m/>
    <m/>
    <s v="No"/>
    <m/>
    <m/>
    <m/>
    <s v="Piped into dwelling/house"/>
    <m/>
    <m/>
    <m/>
    <m/>
    <m/>
    <n v="2"/>
    <m/>
    <s v="Flush to piped sewer system"/>
    <m/>
    <s v="Electricity from mains"/>
    <m/>
    <m/>
    <m/>
    <s v="In the house"/>
    <m/>
    <m/>
    <m/>
    <s v="Yes"/>
    <m/>
    <s v="No"/>
    <m/>
    <s v="Yes"/>
    <s v="Yes"/>
    <s v="No"/>
    <s v="No"/>
    <s v="Yes"/>
    <s v="No"/>
    <s v="No"/>
    <s v="Yes"/>
    <s v="Yes"/>
    <m/>
    <m/>
    <m/>
    <m/>
    <m/>
    <m/>
    <m/>
    <m/>
    <m/>
    <s v="Yes"/>
    <s v="Yes"/>
    <s v="No"/>
    <s v="Yes"/>
    <s v="No"/>
    <s v="Yes"/>
    <s v="No"/>
    <m/>
    <m/>
    <m/>
    <m/>
    <m/>
    <m/>
    <m/>
    <s v="Cement"/>
    <m/>
    <m/>
    <m/>
    <s v="Asbestos"/>
    <m/>
    <m/>
    <m/>
    <s v="Spouse/partner"/>
    <m/>
    <s v="Spouse/partner"/>
    <m/>
    <s v="Spouse/partner"/>
    <m/>
    <s v="Yes"/>
    <m/>
    <s v="Proceed"/>
    <m/>
    <s v="Yes"/>
    <m/>
    <s v="Somewhat"/>
    <s v="A lot"/>
    <s v="A lot"/>
    <m/>
    <m/>
    <m/>
    <s v="Checked"/>
    <s v="Checked"/>
    <s v="Checked"/>
    <s v="Checked"/>
    <s v="Checked"/>
    <s v="Unchecked"/>
    <s v="Unchecked"/>
    <s v="Unchecked"/>
    <s v="Unchecked"/>
    <s v="Unchecked"/>
    <s v="Unchecked"/>
    <s v="Unchecked"/>
    <s v="United States of America"/>
    <m/>
    <s v="Research Assistant please click here"/>
    <m/>
    <s v="Unverified"/>
  </r>
  <r>
    <n v="367"/>
    <m/>
    <m/>
    <x v="11"/>
    <d v="1899-12-30T12:39:00"/>
    <s v="vuyelwa"/>
    <s v="isiXhosa"/>
    <m/>
    <s v="Hayi"/>
    <m/>
    <m/>
    <m/>
    <m/>
    <s v="Mnyama"/>
    <m/>
    <m/>
    <m/>
    <m/>
    <s v="Ewe"/>
    <m/>
    <m/>
    <m/>
    <s v="Uqhawulo mtshato"/>
    <m/>
    <m/>
    <m/>
    <s v="Ibanga leshumi"/>
    <m/>
    <s v="Awuphangeli"/>
    <m/>
    <s v="Ngaphantsi kwe-R1000"/>
    <m/>
    <s v="Zange"/>
    <m/>
    <m/>
    <m/>
    <s v="Hayi"/>
    <m/>
    <m/>
    <m/>
    <s v="Hayi"/>
    <m/>
    <s v="Ewe, ngaphantsi kweenyanga ezi-6 ezidlulileyo"/>
    <m/>
    <s v="Ewe"/>
    <m/>
    <s v="Ewe"/>
    <s v="Unchecked"/>
    <s v="Unchecked"/>
    <s v="Unchecked"/>
    <s v="Unchecked"/>
    <s v="Unchecked"/>
    <s v="Unchecked"/>
    <s v="Unchecked"/>
    <s v="Unchecked"/>
    <s v="Unchecked"/>
    <s v="Unchecked"/>
    <s v="Checked"/>
    <s v="Unchecked"/>
    <s v="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52"/>
    <s v="Male/ Indoda"/>
    <n v="22"/>
    <m/>
    <m/>
    <m/>
    <m/>
    <m/>
    <m/>
    <m/>
    <m/>
    <m/>
    <m/>
    <m/>
    <m/>
    <m/>
    <m/>
    <m/>
    <m/>
    <m/>
    <m/>
    <m/>
    <m/>
    <m/>
    <m/>
    <m/>
    <m/>
    <m/>
    <m/>
    <s v="There are NO children between the age of 6 and 13 living in this HH"/>
    <m/>
    <s v="Amabanga aphezulu"/>
    <m/>
    <m/>
    <m/>
    <s v="Imfundo enomsila"/>
    <m/>
    <m/>
    <m/>
    <m/>
    <m/>
    <m/>
    <m/>
    <m/>
    <m/>
    <s v="Hayi"/>
    <m/>
    <m/>
    <m/>
    <s v="Umbhobho ukuya eyadini/iploti"/>
    <m/>
    <m/>
    <m/>
    <m/>
    <m/>
    <n v="1"/>
    <m/>
    <s v="Gungxulela kumbhobho wogutyulo"/>
    <m/>
    <s v="Umbane ovela kwii-mains"/>
    <m/>
    <m/>
    <m/>
    <s v="Endlini"/>
    <m/>
    <m/>
    <m/>
    <s v="Hayi"/>
    <m/>
    <s v="Ewe"/>
    <m/>
    <m/>
    <m/>
    <m/>
    <m/>
    <m/>
    <m/>
    <m/>
    <m/>
    <s v="Ewe"/>
    <s v="Ewe"/>
    <s v="Hayi"/>
    <s v="Hayi"/>
    <s v="Ewe"/>
    <s v="Hayi"/>
    <s v="Ewe"/>
    <s v="Ewe"/>
    <s v="Hayi"/>
    <m/>
    <m/>
    <m/>
    <m/>
    <m/>
    <m/>
    <m/>
    <s v="Ewe"/>
    <s v="Ewe"/>
    <s v="Hayi"/>
    <s v="Hayi"/>
    <s v="Hayi"/>
    <s v="Hayi"/>
    <s v="Hayi"/>
    <m/>
    <s v="Iithayile zeCeramic"/>
    <m/>
    <m/>
    <m/>
    <s v="Asbestos"/>
    <m/>
    <m/>
    <m/>
    <s v="uMphenduli / uMthathi-nxaxheba"/>
    <m/>
    <s v="uMphenduli / uMthathi-nxaxheba"/>
    <m/>
    <s v="uMphenduli / uMthathi-nxaxheba"/>
    <m/>
    <s v="Ewe"/>
    <m/>
    <s v="Qhubeka"/>
    <m/>
    <s v="Ewe"/>
    <m/>
    <m/>
    <m/>
    <s v="Kakhulu"/>
    <s v="Ngandlel' ithile"/>
    <s v="Kakhulu"/>
    <s v="Unchecked"/>
    <s v="Unchecked"/>
    <s v="Unchecked"/>
    <s v="Unchecked"/>
    <s v="Unchecked"/>
    <s v="Unchecked"/>
    <s v="Checked"/>
    <s v="Checked"/>
    <s v="Checked"/>
    <s v="Checked"/>
    <s v="Checked"/>
    <s v="Unchecked"/>
    <m/>
    <s v="Jamaica"/>
    <m/>
    <s v="Mncedisi wophando nceda ucofe apha"/>
    <s v="Unverified"/>
  </r>
  <r>
    <n v="368"/>
    <m/>
    <m/>
    <x v="10"/>
    <d v="1899-12-30T14:57:00"/>
    <s v="asemahle"/>
    <s v="English"/>
    <s v="No"/>
    <m/>
    <m/>
    <m/>
    <s v="Black"/>
    <m/>
    <m/>
    <m/>
    <s v="Yes"/>
    <m/>
    <m/>
    <m/>
    <m/>
    <m/>
    <s v="Single"/>
    <m/>
    <m/>
    <m/>
    <s v="Less than Matric"/>
    <m/>
    <s v="Unemployed"/>
    <m/>
    <s v="Under R1000"/>
    <m/>
    <s v="Never"/>
    <m/>
    <m/>
    <m/>
    <s v="Never"/>
    <m/>
    <m/>
    <m/>
    <s v="No"/>
    <m/>
    <s v="Yes, in the last year, but more than 6 months ago"/>
    <m/>
    <s v="No"/>
    <m/>
    <s v="No"/>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26"/>
    <s v="Female/ Ibhinqa"/>
    <n v="15"/>
    <s v="Female/ Ibhinqa"/>
    <n v="22"/>
    <m/>
    <m/>
    <m/>
    <m/>
    <m/>
    <m/>
    <m/>
    <m/>
    <m/>
    <m/>
    <m/>
    <m/>
    <m/>
    <m/>
    <m/>
    <m/>
    <m/>
    <m/>
    <m/>
    <m/>
    <m/>
    <m/>
    <m/>
    <m/>
    <s v="There are NO children between the age of 6 and 13 living in this HH"/>
    <s v="Some secondary"/>
    <m/>
    <m/>
    <m/>
    <s v="Completed secondary"/>
    <m/>
    <m/>
    <m/>
    <m/>
    <m/>
    <m/>
    <m/>
    <m/>
    <m/>
    <s v="No"/>
    <m/>
    <m/>
    <m/>
    <s v="Piped into dwelling/house"/>
    <m/>
    <m/>
    <m/>
    <m/>
    <m/>
    <n v="1"/>
    <m/>
    <s v="Flush to piped sewer system"/>
    <m/>
    <s v="Electricity from mains"/>
    <m/>
    <m/>
    <m/>
    <s v="In the house"/>
    <m/>
    <m/>
    <m/>
    <s v="Yes"/>
    <m/>
    <s v="No"/>
    <m/>
    <s v="No"/>
    <s v="Yes"/>
    <s v="No"/>
    <s v="No"/>
    <s v="Yes"/>
    <s v="No"/>
    <s v="Yes"/>
    <s v="Yes"/>
    <s v="No"/>
    <m/>
    <m/>
    <m/>
    <m/>
    <m/>
    <m/>
    <m/>
    <m/>
    <m/>
    <s v="Yes"/>
    <s v="Yes"/>
    <s v="No"/>
    <s v="No"/>
    <s v="No"/>
    <s v="No"/>
    <s v="No"/>
    <m/>
    <m/>
    <m/>
    <m/>
    <m/>
    <m/>
    <m/>
    <s v="Ceramic tiles"/>
    <m/>
    <m/>
    <m/>
    <s v="Tiles"/>
    <m/>
    <m/>
    <m/>
    <s v="Respondent/Participant"/>
    <m/>
    <s v="Respondent/Participant"/>
    <m/>
    <s v="Respondent/Participant"/>
    <m/>
    <s v="Yes"/>
    <m/>
    <s v="Proceed"/>
    <m/>
    <s v="Yes"/>
    <m/>
    <s v="Not at all"/>
    <s v="A lot"/>
    <s v="Somewhat"/>
    <m/>
    <m/>
    <m/>
    <s v="Unchecked"/>
    <s v="Checked"/>
    <s v="Checked"/>
    <s v="Unchecked"/>
    <s v="Unchecked"/>
    <s v="Unchecked"/>
    <s v="Unchecked"/>
    <s v="Unchecked"/>
    <s v="Unchecked"/>
    <s v="Unchecked"/>
    <s v="Unchecked"/>
    <s v="Unchecked"/>
    <s v="United States of America"/>
    <m/>
    <s v="Research Assistant please click here"/>
    <m/>
    <s v="Unverified"/>
  </r>
  <r>
    <n v="369"/>
    <m/>
    <m/>
    <x v="10"/>
    <d v="1899-12-30T15:09:00"/>
    <s v="vuyolwethu"/>
    <s v="isiXhosa"/>
    <m/>
    <s v="Hayi"/>
    <m/>
    <m/>
    <m/>
    <m/>
    <s v="Mnyama"/>
    <m/>
    <m/>
    <m/>
    <m/>
    <s v="Ewe"/>
    <m/>
    <m/>
    <m/>
    <s v="Awutshatanga"/>
    <m/>
    <m/>
    <m/>
    <s v="Ngaphantsi kwebanga leshumi"/>
    <m/>
    <s v="Uqeshwa okwexeshana"/>
    <m/>
    <s v="R1000 - R2500"/>
    <m/>
    <s v="Zange"/>
    <m/>
    <s v="Notyatyambo"/>
    <m/>
    <s v="Hayi"/>
    <m/>
    <m/>
    <m/>
    <s v="Andiyazi"/>
    <m/>
    <s v="Ewe, ngaphantsi kweenyanga ezi-6 ezidlulileyo"/>
    <m/>
    <s v="Ewe"/>
    <m/>
    <s v="Andiyaz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Unchecked"/>
    <s v="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15"/>
    <s v="Male/ Indoda"/>
    <n v="10"/>
    <s v="Female/ Ibhinqa"/>
    <n v="20"/>
    <m/>
    <m/>
    <m/>
    <m/>
    <m/>
    <m/>
    <m/>
    <m/>
    <m/>
    <m/>
    <m/>
    <m/>
    <m/>
    <m/>
    <m/>
    <m/>
    <m/>
    <m/>
    <m/>
    <m/>
    <m/>
    <m/>
    <m/>
    <m/>
    <s v="There are children between the age of 6 and 13 living in this HH"/>
    <m/>
    <s v="Amabanga aphantsi"/>
    <m/>
    <s v="ibanga lesixhenxe"/>
    <m/>
    <s v="Amabanga aphezulu"/>
    <m/>
    <m/>
    <m/>
    <s v="Ewe"/>
    <m/>
    <m/>
    <m/>
    <m/>
    <m/>
    <s v="Hayi"/>
    <m/>
    <m/>
    <m/>
    <s v="Impompo kawonke-wonke/yoluntu"/>
    <m/>
    <m/>
    <m/>
    <s v="Kwenye indawo/ngaphandle kweyadi"/>
    <m/>
    <n v="10"/>
    <m/>
    <s v="Gungxulela kumbhobho wogutyulo"/>
    <m/>
    <s v="Umbane ovela kwii-mains"/>
    <m/>
    <m/>
    <m/>
    <s v="Endlini"/>
    <m/>
    <m/>
    <m/>
    <s v="Hayi"/>
    <m/>
    <s v="Ewe"/>
    <m/>
    <m/>
    <m/>
    <m/>
    <m/>
    <m/>
    <m/>
    <m/>
    <m/>
    <s v="Ewe"/>
    <s v="Ewe"/>
    <s v="Hayi"/>
    <s v="Ewe"/>
    <s v="Ewe"/>
    <s v="Hayi"/>
    <s v="Ewe"/>
    <s v="Ewe"/>
    <s v="Ewe"/>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7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7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72"/>
    <m/>
    <m/>
    <x v="12"/>
    <d v="1899-12-30T11:16:00"/>
    <s v="asemahle"/>
    <s v="English"/>
    <s v="No"/>
    <m/>
    <m/>
    <m/>
    <s v="Black"/>
    <m/>
    <m/>
    <m/>
    <s v="Yes"/>
    <m/>
    <m/>
    <m/>
    <m/>
    <m/>
    <s v="Single"/>
    <m/>
    <m/>
    <m/>
    <s v="Tertiary"/>
    <m/>
    <s v="Self-Employed"/>
    <m/>
    <s v="R2501 - R5000"/>
    <m/>
    <s v="Yes, less than 2 years ago"/>
    <m/>
    <s v="ec NU 12 Clinic"/>
    <m/>
    <s v="Never"/>
    <m/>
    <m/>
    <m/>
    <s v="No"/>
    <m/>
    <s v="Yes, in the last year, but more than 6 months ago"/>
    <m/>
    <s v="Yes"/>
    <m/>
    <s v="I don't know"/>
    <m/>
    <s v="Unchecked"/>
    <s v="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Checked"/>
    <s v="Unchecked"/>
    <s v="Checked"/>
    <s v="Unchecked"/>
    <s v="Unchecked"/>
    <s v="Unchecked"/>
    <s v="Unchecked"/>
    <s v="Unchecked"/>
    <s v="Unchecked"/>
    <s v="Unchecked"/>
    <s v="Unchecked"/>
    <s v="Unchecked"/>
    <s v="Unchecked"/>
    <s v="Unchecked"/>
    <s v="Unchecked"/>
    <s v="Unchecked"/>
    <m/>
    <m/>
    <s v="Yes"/>
    <m/>
    <s v="Yes"/>
    <m/>
    <s v="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No"/>
    <m/>
    <s v="No"/>
    <m/>
    <n v="1"/>
    <s v="Female/ Ibhinqa"/>
    <n v="33"/>
    <m/>
    <m/>
    <m/>
    <m/>
    <m/>
    <m/>
    <m/>
    <m/>
    <m/>
    <m/>
    <m/>
    <m/>
    <m/>
    <m/>
    <m/>
    <m/>
    <m/>
    <m/>
    <m/>
    <m/>
    <m/>
    <m/>
    <m/>
    <m/>
    <m/>
    <m/>
    <m/>
    <m/>
    <s v="There are NO children between the age of 6 and 13 living in this HH"/>
    <s v="Completed secondary"/>
    <m/>
    <m/>
    <m/>
    <s v="Tertiary or post-secondary certification"/>
    <m/>
    <m/>
    <m/>
    <m/>
    <m/>
    <m/>
    <m/>
    <m/>
    <m/>
    <s v="No"/>
    <m/>
    <m/>
    <m/>
    <s v="Piped into dwelling/house"/>
    <m/>
    <m/>
    <m/>
    <m/>
    <m/>
    <n v="1"/>
    <m/>
    <s v="Flush to piped sewer system"/>
    <m/>
    <s v="Electricity from mains"/>
    <m/>
    <m/>
    <m/>
    <s v="In the house"/>
    <m/>
    <m/>
    <m/>
    <s v="Yes"/>
    <m/>
    <s v="Yes"/>
    <m/>
    <s v="Yes"/>
    <s v="Yes"/>
    <s v="No"/>
    <s v="Yes"/>
    <s v="Yes"/>
    <s v="No"/>
    <s v="Yes"/>
    <s v="Yes"/>
    <s v="Yes"/>
    <m/>
    <m/>
    <m/>
    <m/>
    <m/>
    <m/>
    <m/>
    <m/>
    <m/>
    <s v="Yes"/>
    <s v="Yes"/>
    <s v="No"/>
    <s v="No"/>
    <s v="No"/>
    <s v="Yes"/>
    <s v="No"/>
    <m/>
    <m/>
    <m/>
    <m/>
    <m/>
    <m/>
    <m/>
    <s v="Ceramic tiles"/>
    <m/>
    <m/>
    <m/>
    <s v="Tiles"/>
    <m/>
    <m/>
    <m/>
    <s v="Respondent/Participant"/>
    <m/>
    <s v="Spouse/partner"/>
    <m/>
    <s v="Respondent/Participant"/>
    <m/>
    <s v="Yes"/>
    <m/>
    <s v="Proceed"/>
    <m/>
    <s v="Yes"/>
    <m/>
    <s v="A lot"/>
    <s v="Somewhat"/>
    <s v="A lot"/>
    <m/>
    <m/>
    <m/>
    <s v="Checked"/>
    <s v="Checked"/>
    <s v="Checked"/>
    <s v="Checked"/>
    <s v="Checked"/>
    <s v="Unchecked"/>
    <s v="Unchecked"/>
    <s v="Unchecked"/>
    <s v="Unchecked"/>
    <s v="Unchecked"/>
    <s v="Unchecked"/>
    <s v="Unchecked"/>
    <s v="United States of America"/>
    <m/>
    <s v="Research Assistant please click here"/>
    <m/>
    <s v="Unverified"/>
  </r>
  <r>
    <n v="37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7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7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7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77"/>
    <m/>
    <m/>
    <x v="11"/>
    <d v="1899-12-30T11:15:00"/>
    <s v="vuyolwethu"/>
    <s v="isiXhosa"/>
    <m/>
    <s v="Hayi"/>
    <m/>
    <m/>
    <m/>
    <m/>
    <s v="Mnyama"/>
    <m/>
    <m/>
    <m/>
    <m/>
    <s v="Ewe"/>
    <m/>
    <m/>
    <m/>
    <s v="Umhlolo/Umhlolokazi"/>
    <m/>
    <m/>
    <m/>
    <s v="Imfundo enomsila"/>
    <m/>
    <s v="Awuphangeli"/>
    <m/>
    <s v="R2501 - R50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52"/>
    <m/>
    <m/>
    <m/>
    <m/>
    <m/>
    <m/>
    <m/>
    <m/>
    <m/>
    <m/>
    <m/>
    <m/>
    <m/>
    <m/>
    <m/>
    <m/>
    <m/>
    <m/>
    <m/>
    <m/>
    <m/>
    <m/>
    <m/>
    <m/>
    <m/>
    <m/>
    <m/>
    <m/>
    <s v="There are NO children between the age of 6 and 13 living in this HH"/>
    <m/>
    <s v="Imfundo enomsila"/>
    <m/>
    <m/>
    <m/>
    <s v="Imfundo enomsila"/>
    <m/>
    <m/>
    <m/>
    <m/>
    <m/>
    <m/>
    <m/>
    <m/>
    <m/>
    <s v="Hayi"/>
    <m/>
    <m/>
    <m/>
    <s v="Ifakwe ngombhobho kwindawo yokuhlala/indlu"/>
    <m/>
    <m/>
    <m/>
    <m/>
    <m/>
    <n v="2"/>
    <m/>
    <s v="Gungxulela kumbhobho wogutyulo"/>
    <m/>
    <s v="Umbane ovela kwii-mains"/>
    <m/>
    <m/>
    <m/>
    <s v="Endlini"/>
    <m/>
    <m/>
    <m/>
    <s v="Hayi"/>
    <m/>
    <s v="Ewe"/>
    <m/>
    <m/>
    <m/>
    <m/>
    <m/>
    <m/>
    <m/>
    <m/>
    <m/>
    <s v="Hayi"/>
    <s v="Ewe"/>
    <s v="Hayi"/>
    <s v="Ewe"/>
    <s v="Ewe"/>
    <s v="Ewe"/>
    <s v="Ewe"/>
    <s v="Ewe"/>
    <s v="Ewe"/>
    <m/>
    <m/>
    <m/>
    <m/>
    <m/>
    <m/>
    <m/>
    <s v="Ewe"/>
    <s v="Ewe"/>
    <s v="Hayi"/>
    <s v="Hayi"/>
    <s v="Hayi"/>
    <s v="Ewe"/>
    <s v="Hayi"/>
    <m/>
    <s v="Iithayile zeCeramic"/>
    <m/>
    <m/>
    <m/>
    <s v="Asbestos"/>
    <m/>
    <m/>
    <m/>
    <s v="Omnye umntu"/>
    <m/>
    <s v="Omnye umntu"/>
    <m/>
    <s v="Omnye umntu"/>
    <m/>
    <s v="Hayi"/>
    <m/>
    <m/>
    <m/>
    <m/>
    <m/>
    <m/>
    <m/>
    <m/>
    <m/>
    <m/>
    <s v="Unchecked"/>
    <s v="Unchecked"/>
    <s v="Unchecked"/>
    <s v="Unchecked"/>
    <s v="Unchecked"/>
    <s v="Unchecked"/>
    <s v="Unchecked"/>
    <s v="Unchecked"/>
    <s v="Unchecked"/>
    <s v="Unchecked"/>
    <s v="Unchecked"/>
    <s v="Unchecked"/>
    <m/>
    <m/>
    <m/>
    <m/>
    <s v="Unverified"/>
  </r>
  <r>
    <n v="37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79"/>
    <m/>
    <m/>
    <x v="11"/>
    <d v="1899-12-30T11:24:00"/>
    <s v="siziphiwe"/>
    <s v="isiXhosa"/>
    <m/>
    <s v="Hayi"/>
    <m/>
    <m/>
    <m/>
    <m/>
    <s v="Mnyama"/>
    <m/>
    <m/>
    <m/>
    <m/>
    <s v="Ewe"/>
    <m/>
    <m/>
    <m/>
    <s v="Utshatile / umanyano lwasekuhlaleni"/>
    <m/>
    <s v="Ewe"/>
    <m/>
    <s v="Ngaphantsi kwebanga leshumi"/>
    <m/>
    <s v="Awuphangeli"/>
    <m/>
    <s v="R5001 - R7500"/>
    <m/>
    <s v="Zange"/>
    <m/>
    <m/>
    <m/>
    <s v="Hayi"/>
    <m/>
    <m/>
    <m/>
    <s v="Hayi"/>
    <m/>
    <s v="Hayi"/>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Checked"/>
    <s v="Unchecked"/>
    <s v="Unchecked"/>
    <s v="Unchecked"/>
    <s v="Unchecked"/>
    <s v="Unchecked"/>
    <s v="Unchecked"/>
    <s v="Unchecked"/>
    <s v="Unchecked"/>
    <s v="Unchecked"/>
    <s v="Unchecked"/>
    <m/>
    <m/>
    <m/>
    <s v="Andiyazi"/>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7"/>
    <s v="Female/ Ibhinqa"/>
    <n v="64"/>
    <s v="Female/ Ibhinqa"/>
    <n v="39"/>
    <s v="Male/ Indoda"/>
    <n v="48"/>
    <s v="Male/ Indoda"/>
    <n v="27"/>
    <s v="Male/ Indoda"/>
    <n v="21"/>
    <s v="Male/ Indoda"/>
    <n v="16"/>
    <s v="Female/ Ibhinqa"/>
    <n v="5"/>
    <m/>
    <m/>
    <m/>
    <m/>
    <m/>
    <m/>
    <m/>
    <m/>
    <m/>
    <m/>
    <m/>
    <m/>
    <m/>
    <m/>
    <m/>
    <m/>
    <s v="There are children between the age of 6 and 13 living in this HH"/>
    <m/>
    <s v="Amabanga aphezulu"/>
    <m/>
    <m/>
    <m/>
    <s v="Imfundo enomsila"/>
    <m/>
    <m/>
    <m/>
    <s v="Ewe"/>
    <m/>
    <m/>
    <m/>
    <m/>
    <m/>
    <s v="Hayi"/>
    <m/>
    <m/>
    <m/>
    <s v="Amanzi asebhotileni"/>
    <m/>
    <m/>
    <m/>
    <m/>
    <m/>
    <n v="10"/>
    <m/>
    <s v="Gungxulela kumbhobho wogutyulo"/>
    <m/>
    <s v="Umbane ovela kwii-mains"/>
    <m/>
    <m/>
    <m/>
    <s v="Endlini"/>
    <m/>
    <m/>
    <m/>
    <s v="Ewe"/>
    <m/>
    <s v="Ewe"/>
    <m/>
    <m/>
    <m/>
    <m/>
    <m/>
    <m/>
    <m/>
    <m/>
    <m/>
    <s v="Ewe"/>
    <s v="Ewe"/>
    <s v="Hayi"/>
    <s v="Hayi"/>
    <s v="Ewe"/>
    <s v="Hayi"/>
    <s v="Ewe"/>
    <s v="Ewe"/>
    <s v="Hayi"/>
    <m/>
    <m/>
    <m/>
    <m/>
    <m/>
    <m/>
    <m/>
    <s v="Ewe"/>
    <s v="Ewe"/>
    <s v="Hayi"/>
    <s v="Hayi"/>
    <s v="Hayi"/>
    <s v="Hayi"/>
    <s v="Hayi"/>
    <m/>
    <s v="Iithayile zeCeramic"/>
    <m/>
    <m/>
    <m/>
    <s v="intsimbi / iZinc"/>
    <m/>
    <m/>
    <m/>
    <s v="Umlingane/iqabane"/>
    <m/>
    <s v="Umlingane/iqabane"/>
    <m/>
    <s v="Umlingane/iqabane"/>
    <m/>
    <s v="Hayi"/>
    <m/>
    <m/>
    <m/>
    <m/>
    <m/>
    <m/>
    <m/>
    <m/>
    <m/>
    <m/>
    <s v="Unchecked"/>
    <s v="Unchecked"/>
    <s v="Unchecked"/>
    <s v="Unchecked"/>
    <s v="Unchecked"/>
    <s v="Unchecked"/>
    <s v="Unchecked"/>
    <s v="Unchecked"/>
    <s v="Unchecked"/>
    <s v="Unchecked"/>
    <s v="Unchecked"/>
    <s v="Unchecked"/>
    <m/>
    <m/>
    <m/>
    <m/>
    <s v="Unverified"/>
  </r>
  <r>
    <n v="380"/>
    <m/>
    <m/>
    <x v="11"/>
    <d v="1899-12-30T11:23:00"/>
    <s v="asemahle"/>
    <s v="English"/>
    <s v="No"/>
    <m/>
    <m/>
    <m/>
    <s v="Black"/>
    <m/>
    <m/>
    <m/>
    <s v="Yes"/>
    <m/>
    <m/>
    <m/>
    <m/>
    <m/>
    <s v="Steady partner"/>
    <m/>
    <s v="No"/>
    <m/>
    <s v="Less than Matric"/>
    <m/>
    <s v="Unemployed"/>
    <m/>
    <s v="Under R1000"/>
    <m/>
    <s v="Never"/>
    <m/>
    <m/>
    <m/>
    <s v="Never"/>
    <m/>
    <m/>
    <m/>
    <s v="No"/>
    <m/>
    <s v="Never"/>
    <m/>
    <s v="No"/>
    <m/>
    <s v="No"/>
    <m/>
    <s v="Unchecked"/>
    <s v="Unchecked"/>
    <s v="Unchecked"/>
    <s v="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ublic/communal tap"/>
    <m/>
    <m/>
    <m/>
    <s v="Elsewhere/outside yard"/>
    <m/>
    <n v="10"/>
    <m/>
    <s v="Pit latrine without ventilation pipe"/>
    <m/>
    <s v="Electricity from other source"/>
    <m/>
    <m/>
    <m/>
    <s v="In the house"/>
    <m/>
    <m/>
    <m/>
    <s v="No"/>
    <m/>
    <s v="No"/>
    <m/>
    <s v="No"/>
    <s v="Yes"/>
    <s v="No"/>
    <s v="No"/>
    <s v="No"/>
    <s v="No"/>
    <s v="No"/>
    <s v="Yes"/>
    <s v="No"/>
    <m/>
    <m/>
    <m/>
    <m/>
    <m/>
    <m/>
    <m/>
    <m/>
    <m/>
    <s v="No"/>
    <s v="Yes"/>
    <s v="Yes"/>
    <s v="No"/>
    <s v="No"/>
    <s v="No"/>
    <s v="No"/>
    <m/>
    <m/>
    <m/>
    <m/>
    <m/>
    <m/>
    <m/>
    <s v="Carpe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81"/>
    <m/>
    <m/>
    <x v="13"/>
    <d v="1899-12-30T09:47:00"/>
    <s v="mihlem"/>
    <s v="English"/>
    <s v="No"/>
    <m/>
    <m/>
    <m/>
    <s v="Black"/>
    <m/>
    <m/>
    <m/>
    <s v="Yes"/>
    <m/>
    <m/>
    <m/>
    <m/>
    <m/>
    <s v="Married / civil union"/>
    <m/>
    <s v="Yes"/>
    <m/>
    <s v="Matric"/>
    <m/>
    <s v="Unemployed"/>
    <m/>
    <s v="Under R1000"/>
    <m/>
    <s v="Never"/>
    <m/>
    <m/>
    <m/>
    <s v="Never"/>
    <m/>
    <m/>
    <m/>
    <s v="No"/>
    <m/>
    <s v="Yes, less than 6 months ago"/>
    <m/>
    <s v="No"/>
    <m/>
    <s v="I don't know"/>
    <m/>
    <s v="Unchecked"/>
    <s v="Checked"/>
    <s v="Unchecked"/>
    <s v="Checked"/>
    <s v="Checked"/>
    <s v="Checked"/>
    <s v="Checked"/>
    <s v="Unchecked"/>
    <s v="Un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m/>
    <m/>
    <s v="Unchecked"/>
    <s v="Checked"/>
    <s v="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30"/>
    <m/>
    <m/>
    <m/>
    <m/>
    <m/>
    <m/>
    <m/>
    <m/>
    <m/>
    <m/>
    <m/>
    <m/>
    <m/>
    <m/>
    <m/>
    <m/>
    <m/>
    <m/>
    <m/>
    <m/>
    <m/>
    <m/>
    <m/>
    <m/>
    <m/>
    <m/>
    <m/>
    <m/>
    <s v="There are NO children between the age of 6 and 13 living in this HH"/>
    <s v="Completed secondary"/>
    <m/>
    <m/>
    <m/>
    <s v="Completed secondary"/>
    <m/>
    <m/>
    <m/>
    <m/>
    <m/>
    <m/>
    <m/>
    <m/>
    <m/>
    <s v="No"/>
    <m/>
    <m/>
    <m/>
    <s v="Public/communal tap"/>
    <m/>
    <m/>
    <m/>
    <s v="Elsewhere/outside yard"/>
    <m/>
    <n v="5"/>
    <m/>
    <s v="Flush to piped sewer system"/>
    <m/>
    <s v="Electricity from mains"/>
    <m/>
    <m/>
    <m/>
    <s v="In the house"/>
    <m/>
    <m/>
    <m/>
    <s v="Yes"/>
    <m/>
    <s v="Yes"/>
    <m/>
    <s v="Yes"/>
    <s v="Yes"/>
    <s v="No"/>
    <s v="No"/>
    <s v="No"/>
    <s v="No"/>
    <s v="No"/>
    <s v="Yes"/>
    <s v="No"/>
    <m/>
    <m/>
    <m/>
    <m/>
    <m/>
    <m/>
    <m/>
    <m/>
    <m/>
    <s v="No"/>
    <s v="Yes"/>
    <s v="No"/>
    <s v="No"/>
    <s v="No"/>
    <s v="No"/>
    <s v="No"/>
    <m/>
    <m/>
    <m/>
    <m/>
    <m/>
    <m/>
    <m/>
    <s v="Carpet"/>
    <m/>
    <m/>
    <m/>
    <s v="Corrugated metal"/>
    <m/>
    <m/>
    <m/>
    <s v="Respondent/Participant"/>
    <m/>
    <s v="Respondent/Participant"/>
    <m/>
    <s v="Respondent/Participant"/>
    <m/>
    <s v="Yes"/>
    <m/>
    <s v="Proceed"/>
    <m/>
    <s v="Yes"/>
    <m/>
    <s v="Somewhat"/>
    <s v="A lot"/>
    <s v="A lot"/>
    <m/>
    <m/>
    <m/>
    <s v="Checked"/>
    <s v="Checked"/>
    <s v="Checked"/>
    <s v="Checked"/>
    <s v="Unchecked"/>
    <s v="Unchecked"/>
    <s v="Unchecked"/>
    <s v="Unchecked"/>
    <s v="Unchecked"/>
    <s v="Unchecked"/>
    <s v="Unchecked"/>
    <s v="Unchecked"/>
    <s v="United States of America"/>
    <m/>
    <s v="Research Assistant please click here"/>
    <m/>
    <s v="Unverified"/>
  </r>
  <r>
    <n v="38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83"/>
    <m/>
    <m/>
    <x v="11"/>
    <d v="1899-12-30T11:40:00"/>
    <s v="nomvuyo"/>
    <s v="English"/>
    <s v="No"/>
    <m/>
    <m/>
    <m/>
    <s v="Black"/>
    <m/>
    <m/>
    <m/>
    <s v="Yes"/>
    <m/>
    <m/>
    <m/>
    <m/>
    <m/>
    <s v="Single"/>
    <m/>
    <m/>
    <m/>
    <s v="Less than Matric"/>
    <m/>
    <s v="Unemployed"/>
    <m/>
    <s v="Under R1000"/>
    <m/>
    <s v="Never"/>
    <m/>
    <m/>
    <m/>
    <s v="Never"/>
    <m/>
    <m/>
    <m/>
    <s v="No"/>
    <m/>
    <s v="Yes, more than a year ago"/>
    <m/>
    <s v="No"/>
    <m/>
    <s v="I don't know"/>
    <m/>
    <s v="Unchecked"/>
    <s v="Checked"/>
    <s v="Unchecked"/>
    <s v="Checked"/>
    <s v="Checked"/>
    <s v="Checked"/>
    <s v="Unchecked"/>
    <s v="Un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m/>
    <m/>
    <s v="Unchecked"/>
    <s v="Checked"/>
    <s v="Checked"/>
    <s v="Checked"/>
    <s v="Checked"/>
    <s v="Checked"/>
    <s v="Checked"/>
    <s v="Unchecked"/>
    <s v="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32"/>
    <m/>
    <m/>
    <m/>
    <m/>
    <m/>
    <m/>
    <m/>
    <m/>
    <m/>
    <m/>
    <m/>
    <m/>
    <m/>
    <m/>
    <m/>
    <m/>
    <m/>
    <m/>
    <m/>
    <m/>
    <m/>
    <m/>
    <m/>
    <m/>
    <m/>
    <m/>
    <m/>
    <m/>
    <s v="There are NO children between the age of 6 and 13 living in this HH"/>
    <s v="Completed primary"/>
    <m/>
    <m/>
    <m/>
    <s v="Completed primary"/>
    <m/>
    <m/>
    <m/>
    <m/>
    <m/>
    <m/>
    <m/>
    <m/>
    <m/>
    <s v="No"/>
    <m/>
    <m/>
    <m/>
    <s v="Public/communal tap"/>
    <m/>
    <m/>
    <m/>
    <s v="Elsewhere/outside yard"/>
    <m/>
    <n v="5"/>
    <m/>
    <s v="Flush, don't know where"/>
    <m/>
    <s v="Electricity from other source"/>
    <m/>
    <m/>
    <m/>
    <s v="In the house"/>
    <m/>
    <m/>
    <m/>
    <s v="No"/>
    <m/>
    <s v="No"/>
    <m/>
    <s v="No"/>
    <s v="Yes"/>
    <s v="No"/>
    <s v="No"/>
    <s v="Yes"/>
    <s v="No"/>
    <s v="Yes"/>
    <s v="Yes"/>
    <s v="No"/>
    <m/>
    <m/>
    <m/>
    <m/>
    <m/>
    <m/>
    <m/>
    <m/>
    <m/>
    <s v="No"/>
    <s v="Yes"/>
    <s v="No"/>
    <s v="No"/>
    <s v="No"/>
    <s v="No"/>
    <s v="No"/>
    <m/>
    <m/>
    <m/>
    <m/>
    <m/>
    <m/>
    <m/>
    <s v="Carpet"/>
    <m/>
    <m/>
    <m/>
    <s v="Corrugated metal"/>
    <m/>
    <m/>
    <m/>
    <s v="Spouse/partner"/>
    <m/>
    <s v="Spouse/partner"/>
    <m/>
    <s v="Spouse/partner"/>
    <m/>
    <s v="Yes"/>
    <m/>
    <s v="Proceed"/>
    <m/>
    <s v="Yes"/>
    <m/>
    <s v="A lot"/>
    <s v="A lot"/>
    <s v="A lot"/>
    <m/>
    <m/>
    <m/>
    <s v="Checked"/>
    <s v="Checked"/>
    <s v="Checked"/>
    <s v="Checked"/>
    <s v="Unchecked"/>
    <s v="Unchecked"/>
    <s v="Unchecked"/>
    <s v="Unchecked"/>
    <s v="Unchecked"/>
    <s v="Unchecked"/>
    <s v="Unchecked"/>
    <s v="Unchecked"/>
    <s v="United States of America"/>
    <m/>
    <s v="Research Assistant please click here"/>
    <m/>
    <s v="Unverified"/>
  </r>
  <r>
    <n v="384"/>
    <m/>
    <m/>
    <x v="11"/>
    <d v="1899-12-30T12:09:00"/>
    <s v="siyanda"/>
    <s v="English"/>
    <s v="No"/>
    <m/>
    <m/>
    <m/>
    <s v="Black"/>
    <m/>
    <m/>
    <m/>
    <s v="Yes"/>
    <m/>
    <m/>
    <m/>
    <m/>
    <m/>
    <s v="Married / civil union"/>
    <m/>
    <s v="Yes"/>
    <m/>
    <s v="Tertiary"/>
    <m/>
    <s v="Employed full-time"/>
    <m/>
    <s v="R2501 - R5000"/>
    <m/>
    <s v="Never"/>
    <m/>
    <m/>
    <m/>
    <s v="Never"/>
    <m/>
    <m/>
    <m/>
    <s v="No"/>
    <m/>
    <s v="Yes, less than 6 months ago"/>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Checked"/>
    <s v="Checked"/>
    <s v="Unchecked"/>
    <s v="Unchecked"/>
    <s v="Unchecked"/>
    <s v="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50"/>
    <s v="Male/ Indoda"/>
    <n v="28"/>
    <m/>
    <m/>
    <m/>
    <m/>
    <m/>
    <m/>
    <m/>
    <m/>
    <m/>
    <m/>
    <m/>
    <m/>
    <m/>
    <m/>
    <m/>
    <m/>
    <m/>
    <m/>
    <m/>
    <m/>
    <m/>
    <m/>
    <m/>
    <m/>
    <m/>
    <m/>
    <s v="There are NO children between the age of 6 and 13 living in this HH"/>
    <s v="Tertiary or post-secondary certification"/>
    <m/>
    <m/>
    <m/>
    <s v="Completed secondary"/>
    <m/>
    <m/>
    <m/>
    <m/>
    <m/>
    <m/>
    <m/>
    <m/>
    <m/>
    <s v="No"/>
    <m/>
    <m/>
    <m/>
    <s v="Piped into dwelling/house"/>
    <m/>
    <m/>
    <m/>
    <m/>
    <m/>
    <n v="2"/>
    <m/>
    <s v="Flush to piped sewer system"/>
    <m/>
    <s v="Electricity from mains"/>
    <m/>
    <m/>
    <m/>
    <s v="In the house"/>
    <m/>
    <m/>
    <m/>
    <s v="No"/>
    <m/>
    <s v="No"/>
    <m/>
    <s v="Yes"/>
    <s v="Yes"/>
    <s v="No"/>
    <s v="Yes"/>
    <s v="Yes"/>
    <s v="Yes"/>
    <s v="Yes"/>
    <s v="Yes"/>
    <s v="Yes"/>
    <m/>
    <m/>
    <m/>
    <m/>
    <m/>
    <m/>
    <m/>
    <m/>
    <m/>
    <s v="Yes"/>
    <s v="Yes"/>
    <s v="Yes"/>
    <s v="No"/>
    <s v="No"/>
    <s v="No"/>
    <s v="No"/>
    <m/>
    <m/>
    <m/>
    <m/>
    <m/>
    <m/>
    <m/>
    <s v="Ceramic tiles"/>
    <m/>
    <m/>
    <m/>
    <s v="Asbestos"/>
    <m/>
    <m/>
    <m/>
    <s v="Respondent/Participant"/>
    <m/>
    <s v="Respondent/Participant"/>
    <m/>
    <s v="Respondent/Participant"/>
    <m/>
    <s v="Yes"/>
    <m/>
    <s v="Proceed"/>
    <m/>
    <s v="Yes"/>
    <m/>
    <s v="A lot"/>
    <s v="Somewhat"/>
    <s v="A lot"/>
    <m/>
    <m/>
    <m/>
    <s v="Checked"/>
    <s v="Checked"/>
    <s v="Checked"/>
    <s v="Checked"/>
    <s v="Checked"/>
    <s v="Unchecked"/>
    <s v="Unchecked"/>
    <s v="Unchecked"/>
    <s v="Unchecked"/>
    <s v="Unchecked"/>
    <s v="Unchecked"/>
    <s v="Unchecked"/>
    <s v="United States of America"/>
    <m/>
    <s v="Research Assistant please click here"/>
    <m/>
    <s v="Unverified"/>
  </r>
  <r>
    <n v="385"/>
    <m/>
    <m/>
    <x v="11"/>
    <d v="1899-12-30T12:19:00"/>
    <s v="nosibusiso"/>
    <s v="isiXhosa"/>
    <m/>
    <s v="Hayi"/>
    <m/>
    <m/>
    <m/>
    <m/>
    <s v="Mnyama"/>
    <m/>
    <m/>
    <m/>
    <m/>
    <s v="Ewe"/>
    <m/>
    <m/>
    <m/>
    <s v="Awutshatanga"/>
    <m/>
    <m/>
    <m/>
    <s v="Imfundo enomsila"/>
    <m/>
    <s v="Awuphangeli"/>
    <m/>
    <s v="R1000 - R2500"/>
    <m/>
    <s v="Zange"/>
    <m/>
    <m/>
    <m/>
    <s v="Hayi"/>
    <m/>
    <m/>
    <m/>
    <s v="Ewe"/>
    <m/>
    <s v="Hayi"/>
    <m/>
    <s v="Hayi"/>
    <m/>
    <s v="Hayi"/>
    <s v="Unchecked"/>
    <s v="Unchecked"/>
    <s v="Unchecked"/>
    <s v="Unchecked"/>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Female/ Ibhinqa"/>
    <n v="10"/>
    <s v="Male/ Indoda"/>
    <n v="5"/>
    <s v="Female/ Ibhinqa"/>
    <n v="32"/>
    <s v="Male/ Indoda"/>
    <n v="29"/>
    <m/>
    <m/>
    <m/>
    <m/>
    <m/>
    <m/>
    <m/>
    <m/>
    <m/>
    <m/>
    <m/>
    <m/>
    <m/>
    <m/>
    <m/>
    <m/>
    <m/>
    <m/>
    <m/>
    <m/>
    <m/>
    <m/>
    <s v="There are children between the age of 6 and 13 living in this HH"/>
    <m/>
    <s v="Imfundo enomsila"/>
    <m/>
    <m/>
    <m/>
    <s v="Imfundo enomsila"/>
    <m/>
    <m/>
    <m/>
    <s v="Ewe"/>
    <m/>
    <m/>
    <m/>
    <m/>
    <m/>
    <s v="Hayi"/>
    <m/>
    <m/>
    <m/>
    <s v="Ifakwe ngombhobho kwindawo yokuhlala/indlu"/>
    <m/>
    <m/>
    <m/>
    <m/>
    <m/>
    <n v="1"/>
    <m/>
    <s v="Gungxulela kumbhobho wogutyulo"/>
    <m/>
    <s v="Umbane ovela kwii-mains"/>
    <m/>
    <m/>
    <m/>
    <s v="Endlini"/>
    <m/>
    <m/>
    <m/>
    <s v="Ewe"/>
    <m/>
    <s v="Ewe"/>
    <m/>
    <m/>
    <m/>
    <m/>
    <m/>
    <m/>
    <m/>
    <m/>
    <m/>
    <s v="Ewe"/>
    <s v="Ewe"/>
    <s v="Hayi"/>
    <s v="Ewe"/>
    <s v="Ewe"/>
    <s v="Hayi"/>
    <s v="Ewe"/>
    <s v="Ewe"/>
    <s v="Ewe"/>
    <m/>
    <m/>
    <m/>
    <m/>
    <m/>
    <m/>
    <m/>
    <s v="Ewe"/>
    <s v="Ewe"/>
    <s v="Hayi"/>
    <s v="Hayi"/>
    <s v="Hayi"/>
    <s v="Ewe"/>
    <s v="Hayi"/>
    <m/>
    <s v="Iithayile zeCeramic"/>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8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8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8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89"/>
    <m/>
    <m/>
    <x v="11"/>
    <d v="1899-12-30T12:39:00"/>
    <s v="vuyolwethu"/>
    <s v="isiXhosa"/>
    <m/>
    <s v="Hayi"/>
    <m/>
    <m/>
    <m/>
    <m/>
    <s v="Mnyama"/>
    <m/>
    <m/>
    <m/>
    <m/>
    <s v="Ewe"/>
    <m/>
    <m/>
    <m/>
    <s v="Umhlolo/Umhlolokazi"/>
    <m/>
    <m/>
    <m/>
    <s v="Ibanga leshumi"/>
    <m/>
    <s v="Awuphangeli"/>
    <m/>
    <s v="R1000 - R2500"/>
    <m/>
    <s v="Zange"/>
    <m/>
    <m/>
    <m/>
    <s v="Ewe, ngaphantsi kweminyaka emi-2 eyadlulayo"/>
    <s v="ec Philani NU 1 Clinic"/>
    <m/>
    <m/>
    <s v="Ewe"/>
    <m/>
    <s v="Ewe, ngaphantsi kweenyanga ezi-6 ezidlulileyo"/>
    <m/>
    <s v="Ewe"/>
    <m/>
    <s v="Ewe"/>
    <s v="Unchecked"/>
    <s v="Unchecked"/>
    <s v="Unchecked"/>
    <s v="Unchecked"/>
    <s v="Unchecked"/>
    <s v="Unchecked"/>
    <s v="Unchecked"/>
    <s v="Unchecked"/>
    <s v="Unchecked"/>
    <s v="Unchecked"/>
    <s v="Unchecked"/>
    <s v="Unchecked"/>
    <s v="Unchecked"/>
    <s v="Unchecked"/>
    <s v="Unchecked"/>
    <s v="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Checked"/>
    <s v="Checked"/>
    <s v="Un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31"/>
    <s v="Female/ Ibhinqa"/>
    <n v="27"/>
    <s v="Male/ Indoda"/>
    <n v="42"/>
    <m/>
    <m/>
    <m/>
    <m/>
    <m/>
    <m/>
    <m/>
    <m/>
    <m/>
    <m/>
    <m/>
    <m/>
    <m/>
    <m/>
    <m/>
    <m/>
    <m/>
    <m/>
    <m/>
    <m/>
    <m/>
    <m/>
    <m/>
    <m/>
    <s v="There are NO children between the age of 6 and 13 living in this HH"/>
    <m/>
    <s v="Ndigqibe amabanga aphezulu"/>
    <m/>
    <m/>
    <m/>
    <s v="Imfundo enomsila"/>
    <m/>
    <m/>
    <m/>
    <m/>
    <m/>
    <m/>
    <m/>
    <m/>
    <m/>
    <s v="Hayi"/>
    <m/>
    <m/>
    <m/>
    <s v="Ifakwe ngombhobho kwindawo yokuhlala/indlu"/>
    <m/>
    <m/>
    <m/>
    <m/>
    <m/>
    <n v="3"/>
    <m/>
    <s v="Gungxulela kumbhobho wogutyulo"/>
    <m/>
    <s v="Umbane ovela kwii-mains"/>
    <m/>
    <m/>
    <m/>
    <s v="Endlini"/>
    <m/>
    <m/>
    <m/>
    <s v="Hayi"/>
    <m/>
    <s v="Ewe"/>
    <m/>
    <m/>
    <m/>
    <m/>
    <m/>
    <m/>
    <m/>
    <m/>
    <m/>
    <s v="Ewe"/>
    <s v="Ewe"/>
    <s v="Hayi"/>
    <s v="Ewe"/>
    <s v="Ewe"/>
    <s v="Ewe"/>
    <s v="Ewe"/>
    <s v="Ewe"/>
    <s v="Ewe"/>
    <m/>
    <m/>
    <m/>
    <m/>
    <m/>
    <m/>
    <m/>
    <s v="Ewe"/>
    <s v="Ewe"/>
    <s v="Hayi"/>
    <s v="Hayi"/>
    <s v="Hayi"/>
    <s v="Ewe"/>
    <s v="Hayi"/>
    <m/>
    <s v="Iithayile zeCeramic"/>
    <m/>
    <m/>
    <m/>
    <s v="Asbestos"/>
    <m/>
    <m/>
    <m/>
    <s v="uMphenduli / uMthathi-nxaxheba"/>
    <m/>
    <s v="Omnye umntu"/>
    <m/>
    <s v="Omnye umntu"/>
    <m/>
    <s v="Hayi"/>
    <m/>
    <m/>
    <m/>
    <m/>
    <m/>
    <m/>
    <m/>
    <m/>
    <m/>
    <m/>
    <s v="Unchecked"/>
    <s v="Unchecked"/>
    <s v="Unchecked"/>
    <s v="Unchecked"/>
    <s v="Unchecked"/>
    <s v="Unchecked"/>
    <s v="Unchecked"/>
    <s v="Unchecked"/>
    <s v="Unchecked"/>
    <s v="Unchecked"/>
    <s v="Unchecked"/>
    <s v="Unchecked"/>
    <m/>
    <m/>
    <m/>
    <m/>
    <s v="Unverified"/>
  </r>
  <r>
    <n v="390"/>
    <m/>
    <m/>
    <x v="11"/>
    <d v="1899-12-30T12:45:00"/>
    <s v="busisiwe"/>
    <s v="English"/>
    <s v="No"/>
    <m/>
    <m/>
    <m/>
    <s v="Black"/>
    <m/>
    <m/>
    <m/>
    <s v="Yes"/>
    <m/>
    <m/>
    <m/>
    <m/>
    <m/>
    <s v="Single"/>
    <m/>
    <m/>
    <m/>
    <s v="Matric"/>
    <m/>
    <s v="Unemployed"/>
    <m/>
    <s v="Under R1000"/>
    <m/>
    <s v="Never"/>
    <m/>
    <m/>
    <m/>
    <s v="Never"/>
    <m/>
    <m/>
    <m/>
    <s v="Yes"/>
    <m/>
    <s v="Yes, in the last year, but more than 6 months ago"/>
    <m/>
    <s v="No"/>
    <m/>
    <s v="Yes"/>
    <m/>
    <s v="Unchecked"/>
    <s v="Unchecked"/>
    <s v="Unchecked"/>
    <s v="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7"/>
    <s v="Female/ Ibhinqa"/>
    <n v="21"/>
    <m/>
    <m/>
    <m/>
    <m/>
    <m/>
    <m/>
    <m/>
    <m/>
    <m/>
    <m/>
    <m/>
    <m/>
    <m/>
    <m/>
    <m/>
    <m/>
    <m/>
    <m/>
    <m/>
    <m/>
    <m/>
    <m/>
    <m/>
    <m/>
    <m/>
    <m/>
    <s v="There are children between the age of 6 and 13 living in this HH"/>
    <s v="Completed secondary"/>
    <m/>
    <m/>
    <m/>
    <s v="Completed secondary"/>
    <m/>
    <m/>
    <m/>
    <s v="Yes"/>
    <m/>
    <m/>
    <m/>
    <m/>
    <m/>
    <s v="No"/>
    <m/>
    <m/>
    <m/>
    <s v="Piped into dwelling/house"/>
    <m/>
    <m/>
    <m/>
    <m/>
    <m/>
    <n v="998"/>
    <m/>
    <s v="Flush to piped sewer system"/>
    <m/>
    <s v="Electricity from mains"/>
    <m/>
    <m/>
    <m/>
    <s v="In the house"/>
    <m/>
    <m/>
    <m/>
    <s v="Yes"/>
    <m/>
    <s v="Yes"/>
    <m/>
    <s v="Yes"/>
    <s v="Yes"/>
    <s v="No"/>
    <s v="No"/>
    <s v="Yes"/>
    <s v="No"/>
    <s v="Yes"/>
    <s v="Yes"/>
    <s v="Yes"/>
    <m/>
    <m/>
    <m/>
    <m/>
    <m/>
    <m/>
    <m/>
    <m/>
    <m/>
    <s v="Yes"/>
    <s v="Yes"/>
    <s v="No"/>
    <s v="No"/>
    <s v="No"/>
    <s v="No"/>
    <s v="No"/>
    <m/>
    <m/>
    <m/>
    <m/>
    <m/>
    <m/>
    <m/>
    <s v="Ceramic tiles"/>
    <m/>
    <m/>
    <m/>
    <s v="Asbestos"/>
    <m/>
    <m/>
    <m/>
    <s v="Respondent/Participant"/>
    <m/>
    <s v="Respondent/Participant"/>
    <m/>
    <s v="Respondent/Participant"/>
    <m/>
    <s v="Yes"/>
    <m/>
    <s v="Proceed"/>
    <m/>
    <s v="Yes"/>
    <m/>
    <s v="A lot"/>
    <s v="A lot"/>
    <s v="A lot"/>
    <m/>
    <m/>
    <m/>
    <s v="Checked"/>
    <s v="Checked"/>
    <s v="Checked"/>
    <s v="Checked"/>
    <s v="Unchecked"/>
    <s v="Unchecked"/>
    <s v="Unchecked"/>
    <s v="Unchecked"/>
    <s v="Unchecked"/>
    <s v="Unchecked"/>
    <s v="Unchecked"/>
    <s v="Unchecked"/>
    <s v="Other"/>
    <m/>
    <s v="Research Assistant please click here"/>
    <m/>
    <s v="Unverified"/>
  </r>
  <r>
    <n v="391"/>
    <m/>
    <m/>
    <x v="11"/>
    <d v="1899-12-30T12:42:00"/>
    <s v="sinazo"/>
    <s v="English"/>
    <s v="No"/>
    <m/>
    <m/>
    <m/>
    <s v="White"/>
    <m/>
    <m/>
    <m/>
    <s v="Yes"/>
    <m/>
    <m/>
    <m/>
    <m/>
    <m/>
    <s v="Single"/>
    <m/>
    <m/>
    <m/>
    <s v="Matric"/>
    <m/>
    <s v="Unemployed"/>
    <m/>
    <s v="Under R1000"/>
    <m/>
    <s v="Never"/>
    <m/>
    <m/>
    <m/>
    <s v="Never"/>
    <m/>
    <m/>
    <m/>
    <s v="I don't know"/>
    <m/>
    <s v="Yes, less than 6 months ago"/>
    <m/>
    <s v="No"/>
    <m/>
    <s v="No"/>
    <m/>
    <s v="Unchecked"/>
    <s v="Unchecked"/>
    <s v="Unchecked"/>
    <s v="Checked"/>
    <s v="Checked"/>
    <s v="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20"/>
    <s v="Female/ Ibhinqa"/>
    <n v="16"/>
    <s v="Male/ Indoda"/>
    <n v="9"/>
    <m/>
    <m/>
    <m/>
    <m/>
    <m/>
    <m/>
    <m/>
    <m/>
    <m/>
    <m/>
    <m/>
    <m/>
    <m/>
    <m/>
    <m/>
    <m/>
    <m/>
    <m/>
    <m/>
    <m/>
    <m/>
    <m/>
    <m/>
    <m/>
    <s v="There are children between the age of 6 and 13 living in this HH"/>
    <s v="Completed secondary"/>
    <m/>
    <m/>
    <m/>
    <s v="Completed secondary"/>
    <m/>
    <m/>
    <m/>
    <s v="Yes"/>
    <m/>
    <m/>
    <m/>
    <m/>
    <m/>
    <s v="No"/>
    <m/>
    <m/>
    <m/>
    <s v="Piped into dwelling/house"/>
    <m/>
    <m/>
    <m/>
    <m/>
    <m/>
    <n v="1"/>
    <m/>
    <s v="Flush to piped sewer system"/>
    <m/>
    <s v="Electricity from mains"/>
    <m/>
    <m/>
    <m/>
    <s v="In the house"/>
    <m/>
    <m/>
    <m/>
    <s v="Yes"/>
    <m/>
    <s v="Yes"/>
    <m/>
    <s v="Yes"/>
    <s v="Yes"/>
    <s v="No"/>
    <s v="Yes"/>
    <s v="Yes"/>
    <s v="No"/>
    <s v="Yes"/>
    <s v="Yes"/>
    <s v="No"/>
    <m/>
    <m/>
    <m/>
    <m/>
    <m/>
    <m/>
    <m/>
    <m/>
    <m/>
    <s v="Yes"/>
    <s v="Yes"/>
    <s v="No"/>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9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93"/>
    <m/>
    <m/>
    <x v="13"/>
    <d v="1899-12-30T10:32:00"/>
    <s v="mihlem"/>
    <s v="English"/>
    <s v="No"/>
    <m/>
    <m/>
    <m/>
    <s v="Black"/>
    <m/>
    <m/>
    <m/>
    <s v="Yes"/>
    <m/>
    <m/>
    <m/>
    <m/>
    <m/>
    <s v="Married / civil union"/>
    <m/>
    <s v="Yes"/>
    <m/>
    <s v="Matric"/>
    <m/>
    <s v="Employed full-time"/>
    <m/>
    <s v="R1000 - R2500"/>
    <m/>
    <s v="Never"/>
    <m/>
    <m/>
    <m/>
    <s v="Never"/>
    <m/>
    <m/>
    <m/>
    <s v="Yes"/>
    <m/>
    <s v="Yes, less than 6 months ago"/>
    <m/>
    <s v="No"/>
    <m/>
    <s v="No"/>
    <m/>
    <s v="Unchecked"/>
    <s v="Checked"/>
    <s v="Unchecked"/>
    <s v="Checked"/>
    <s v="Checked"/>
    <s v="Checked"/>
    <s v="Unchecked"/>
    <s v="Unchecked"/>
    <s v="Unchecked"/>
    <s v="Unchecked"/>
    <s v="Unchecked"/>
    <s v="Unchecked"/>
    <s v="Unchecked"/>
    <s v="Unchecked"/>
    <s v="Unchecked"/>
    <s v="Unchecked"/>
    <s v="Unchecked"/>
    <s v="Unchecked"/>
    <m/>
    <m/>
    <s v="Unchecked"/>
    <s v="Checked"/>
    <s v="Unchecked"/>
    <s v="Unchecked"/>
    <s v="Checked"/>
    <s v="Unchecked"/>
    <s v="Unchecked"/>
    <s v="Unchecked"/>
    <s v="Unchecked"/>
    <s v="Unchecked"/>
    <s v="Unchecked"/>
    <s v="Unchecked"/>
    <s v="Unchecked"/>
    <s v="Unchecked"/>
    <m/>
    <m/>
    <s v="Unchecked"/>
    <s v="Checked"/>
    <s v="Checked"/>
    <s v="Checked"/>
    <s v="Checked"/>
    <s v="Checked"/>
    <s v="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39"/>
    <s v="Male/ Indoda"/>
    <n v="17"/>
    <s v="Male/ Indoda"/>
    <n v="11"/>
    <m/>
    <m/>
    <m/>
    <m/>
    <m/>
    <m/>
    <m/>
    <m/>
    <m/>
    <m/>
    <m/>
    <m/>
    <m/>
    <m/>
    <m/>
    <m/>
    <m/>
    <m/>
    <m/>
    <m/>
    <m/>
    <m/>
    <m/>
    <m/>
    <s v="There are children between the age of 6 and 13 living in this HH"/>
    <s v="Completed secondary"/>
    <m/>
    <m/>
    <m/>
    <s v="Completed secondary"/>
    <m/>
    <m/>
    <m/>
    <s v="Yes"/>
    <m/>
    <m/>
    <m/>
    <m/>
    <m/>
    <s v="No"/>
    <m/>
    <m/>
    <m/>
    <s v="Public/communal tap"/>
    <m/>
    <m/>
    <m/>
    <s v="Elsewhere/outside yard"/>
    <m/>
    <n v="5"/>
    <m/>
    <s v="Flush to piped sewer system"/>
    <m/>
    <s v="Electricity from mains"/>
    <m/>
    <m/>
    <m/>
    <s v="In the house"/>
    <m/>
    <m/>
    <m/>
    <s v="Yes"/>
    <m/>
    <s v="Yes"/>
    <m/>
    <s v="Yes"/>
    <s v="Yes"/>
    <s v="No"/>
    <s v="No"/>
    <s v="Yes"/>
    <s v="No"/>
    <s v="Yes"/>
    <s v="Yes"/>
    <s v="No"/>
    <m/>
    <m/>
    <m/>
    <m/>
    <m/>
    <m/>
    <m/>
    <m/>
    <m/>
    <s v="Yes"/>
    <s v="Yes"/>
    <s v="No"/>
    <s v="No"/>
    <s v="No"/>
    <s v="No"/>
    <s v="No"/>
    <m/>
    <m/>
    <m/>
    <m/>
    <m/>
    <m/>
    <m/>
    <s v="Carpet"/>
    <m/>
    <m/>
    <m/>
    <s v="Corrugated metal"/>
    <m/>
    <m/>
    <m/>
    <s v="Respondent/Participant"/>
    <m/>
    <s v="Respondent/Participant"/>
    <m/>
    <s v="Respondent/Participant"/>
    <m/>
    <s v="Yes"/>
    <m/>
    <s v="Proceed"/>
    <m/>
    <s v="Yes"/>
    <m/>
    <s v="Not at all"/>
    <s v="A lot"/>
    <s v="A lot"/>
    <m/>
    <m/>
    <m/>
    <s v="Checked"/>
    <s v="Checked"/>
    <s v="Checked"/>
    <s v="Checked"/>
    <s v="Unchecked"/>
    <s v="Unchecked"/>
    <s v="Unchecked"/>
    <s v="Unchecked"/>
    <s v="Unchecked"/>
    <s v="Unchecked"/>
    <s v="Unchecked"/>
    <s v="Unchecked"/>
    <s v="United States of America"/>
    <m/>
    <s v="Research Assistant please click here"/>
    <m/>
    <s v="Unverified"/>
  </r>
  <r>
    <n v="39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95"/>
    <m/>
    <m/>
    <x v="12"/>
    <d v="1899-12-30T10:17:00"/>
    <s v="mihlem"/>
    <s v="English"/>
    <s v="No"/>
    <m/>
    <m/>
    <m/>
    <s v="Black"/>
    <m/>
    <m/>
    <m/>
    <s v="Yes"/>
    <m/>
    <m/>
    <m/>
    <m/>
    <m/>
    <s v="Single"/>
    <m/>
    <m/>
    <m/>
    <s v="Less than Matric"/>
    <m/>
    <s v="Employed full-time"/>
    <m/>
    <s v="R1000 - R2500"/>
    <m/>
    <s v="Never"/>
    <m/>
    <m/>
    <m/>
    <s v="Never"/>
    <m/>
    <m/>
    <m/>
    <s v="I don't know"/>
    <m/>
    <s v="Never"/>
    <m/>
    <s v="No"/>
    <m/>
    <s v="No"/>
    <m/>
    <s v="Unchecked"/>
    <s v="Checked"/>
    <s v="Unchecked"/>
    <s v="Checked"/>
    <s v="Checked"/>
    <s v="Unchecked"/>
    <s v="Unchecked"/>
    <s v="Unchecked"/>
    <s v="Unchecked"/>
    <s v="Unchecked"/>
    <s v="Unchecked"/>
    <s v="Unchecked"/>
    <s v="Unchecked"/>
    <s v="Unchecked"/>
    <s v="Unchecked"/>
    <s v="Unchecked"/>
    <s v="Unchecked"/>
    <s v="Unchecked"/>
    <m/>
    <m/>
    <s v="Unchecked"/>
    <s v="Checked"/>
    <s v="Checked"/>
    <s v="Unchecked"/>
    <s v="Checked"/>
    <s v="Unchecked"/>
    <s v="Unchecked"/>
    <s v="Unchecked"/>
    <s v="Unchecked"/>
    <s v="Unchecked"/>
    <s v="Unchecked"/>
    <s v="Unchecked"/>
    <s v="Unchecked"/>
    <s v="Unchecked"/>
    <m/>
    <m/>
    <s v="Unchecked"/>
    <s v="Unchecked"/>
    <s v="Checked"/>
    <s v="Unchecked"/>
    <s v="Unchecked"/>
    <s v="Un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9"/>
    <m/>
    <m/>
    <m/>
    <m/>
    <m/>
    <m/>
    <m/>
    <m/>
    <m/>
    <m/>
    <m/>
    <m/>
    <m/>
    <m/>
    <m/>
    <m/>
    <m/>
    <m/>
    <m/>
    <m/>
    <m/>
    <m/>
    <m/>
    <m/>
    <m/>
    <m/>
    <m/>
    <m/>
    <s v="There are children between the age of 6 and 13 living in this HH"/>
    <s v="Completed secondary"/>
    <m/>
    <m/>
    <m/>
    <s v="Completed secondary"/>
    <m/>
    <m/>
    <m/>
    <s v="Yes"/>
    <m/>
    <m/>
    <m/>
    <m/>
    <m/>
    <s v="No"/>
    <m/>
    <m/>
    <m/>
    <s v="Public/communal tap"/>
    <m/>
    <m/>
    <m/>
    <s v="Elsewhere/outside yard"/>
    <m/>
    <n v="20"/>
    <m/>
    <s v="Flush to somewhere else"/>
    <m/>
    <s v="Electricity from other source"/>
    <m/>
    <m/>
    <m/>
    <s v="In the house"/>
    <m/>
    <m/>
    <m/>
    <s v="No"/>
    <m/>
    <s v="No"/>
    <m/>
    <s v="No"/>
    <s v="Yes"/>
    <s v="No"/>
    <s v="No"/>
    <s v="Yes"/>
    <s v="No"/>
    <s v="No"/>
    <s v="No"/>
    <s v="No"/>
    <m/>
    <m/>
    <m/>
    <m/>
    <m/>
    <m/>
    <m/>
    <m/>
    <m/>
    <s v="No"/>
    <s v="Yes"/>
    <s v="No"/>
    <s v="No"/>
    <s v="No"/>
    <s v="No"/>
    <s v="No"/>
    <m/>
    <m/>
    <m/>
    <m/>
    <m/>
    <m/>
    <m/>
    <s v="Carpet"/>
    <m/>
    <m/>
    <m/>
    <s v="Corrugated metal"/>
    <m/>
    <m/>
    <m/>
    <s v="Respondent/Participant"/>
    <m/>
    <s v="Respondent/Participant"/>
    <m/>
    <s v="Respondent/Participant"/>
    <m/>
    <s v="Yes"/>
    <m/>
    <s v="Proceed"/>
    <m/>
    <s v="Yes"/>
    <m/>
    <s v="Somewhat"/>
    <s v="A lot"/>
    <s v="A lot"/>
    <m/>
    <m/>
    <m/>
    <s v="Checked"/>
    <s v="Checked"/>
    <s v="Unchecked"/>
    <s v="Checked"/>
    <s v="Unchecked"/>
    <s v="Unchecked"/>
    <s v="Unchecked"/>
    <s v="Unchecked"/>
    <s v="Unchecked"/>
    <s v="Unchecked"/>
    <s v="Unchecked"/>
    <s v="Unchecked"/>
    <s v="Other"/>
    <m/>
    <s v="Research Assistant please click here"/>
    <m/>
    <s v="Unverified"/>
  </r>
  <r>
    <n v="39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9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9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99"/>
    <m/>
    <m/>
    <x v="11"/>
    <d v="1899-12-30T13:10:00"/>
    <s v="nomvuyo"/>
    <s v="English"/>
    <s v="No"/>
    <m/>
    <m/>
    <m/>
    <s v="Black"/>
    <m/>
    <m/>
    <m/>
    <s v="Yes"/>
    <m/>
    <m/>
    <m/>
    <m/>
    <m/>
    <s v="Married / civil union"/>
    <m/>
    <s v="Yes"/>
    <m/>
    <s v="Matric"/>
    <m/>
    <s v="Unemployed"/>
    <m/>
    <s v="R2501 - R5000"/>
    <m/>
    <s v="Never"/>
    <m/>
    <m/>
    <m/>
    <s v="Never"/>
    <m/>
    <m/>
    <m/>
    <s v="Yes"/>
    <m/>
    <s v="Yes, less than 6 months ago"/>
    <m/>
    <s v="No"/>
    <m/>
    <s v="I don't know"/>
    <m/>
    <s v="Unchecked"/>
    <s v="Checked"/>
    <s v="Checked"/>
    <s v="Checked"/>
    <s v="Checked"/>
    <s v="Checked"/>
    <s v="Unchecked"/>
    <s v="Un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m/>
    <m/>
    <s v="Unchecked"/>
    <s v="Unchecked"/>
    <s v="Un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1"/>
    <s v="Male/ Indoda"/>
    <n v="44"/>
    <m/>
    <m/>
    <m/>
    <m/>
    <m/>
    <m/>
    <m/>
    <m/>
    <m/>
    <m/>
    <m/>
    <m/>
    <m/>
    <m/>
    <m/>
    <m/>
    <m/>
    <m/>
    <m/>
    <m/>
    <m/>
    <m/>
    <m/>
    <m/>
    <m/>
    <m/>
    <s v="There are children between the age of 6 and 13 living in this HH"/>
    <s v="Completed secondary"/>
    <m/>
    <m/>
    <m/>
    <s v="Completed secondary"/>
    <m/>
    <m/>
    <m/>
    <s v="No"/>
    <m/>
    <n v="1"/>
    <m/>
    <s v="None"/>
    <m/>
    <s v="No"/>
    <m/>
    <m/>
    <m/>
    <s v="Public/communal tap"/>
    <m/>
    <m/>
    <m/>
    <s v="Elsewhere/outside yard"/>
    <m/>
    <n v="5"/>
    <m/>
    <s v="Flush to somewhere else"/>
    <m/>
    <s v="Electricity from other source"/>
    <m/>
    <m/>
    <m/>
    <s v="In the house"/>
    <m/>
    <m/>
    <m/>
    <s v="No"/>
    <m/>
    <s v="No"/>
    <m/>
    <s v="No"/>
    <s v="Yes"/>
    <s v="No"/>
    <s v="No"/>
    <s v="No"/>
    <s v="No"/>
    <s v="No"/>
    <s v="Yes"/>
    <s v="No"/>
    <m/>
    <m/>
    <m/>
    <m/>
    <m/>
    <m/>
    <m/>
    <m/>
    <m/>
    <s v="No"/>
    <s v="Yes"/>
    <s v="No"/>
    <s v="No"/>
    <s v="No"/>
    <s v="No"/>
    <s v="No"/>
    <m/>
    <m/>
    <m/>
    <m/>
    <m/>
    <m/>
    <m/>
    <s v="Other"/>
    <m/>
    <s v="Mudfloor"/>
    <m/>
    <s v="Corrugated metal"/>
    <m/>
    <m/>
    <m/>
    <s v="Spouse/partner"/>
    <m/>
    <s v="Spouse/partner"/>
    <m/>
    <s v="Spouse/partner"/>
    <m/>
    <s v="Yes"/>
    <m/>
    <s v="Proceed"/>
    <m/>
    <s v="Yes"/>
    <m/>
    <s v="Not at all"/>
    <s v="A lot"/>
    <s v="A lot"/>
    <m/>
    <m/>
    <m/>
    <s v="Checked"/>
    <s v="Checked"/>
    <s v="Unchecked"/>
    <s v="Unchecked"/>
    <s v="Unchecked"/>
    <s v="Unchecked"/>
    <s v="Unchecked"/>
    <s v="Unchecked"/>
    <s v="Unchecked"/>
    <s v="Unchecked"/>
    <s v="Unchecked"/>
    <s v="Unchecked"/>
    <s v="United States of America"/>
    <m/>
    <s v="Research Assistant please click here"/>
    <m/>
    <s v="Unverified"/>
  </r>
  <r>
    <n v="400"/>
    <m/>
    <m/>
    <x v="11"/>
    <d v="1899-12-30T13:17:00"/>
    <s v="sinazo"/>
    <s v="English"/>
    <s v="No"/>
    <m/>
    <m/>
    <m/>
    <s v="Black"/>
    <m/>
    <m/>
    <m/>
    <s v="Yes"/>
    <m/>
    <m/>
    <m/>
    <m/>
    <m/>
    <s v="Single"/>
    <m/>
    <m/>
    <m/>
    <s v="Less than Matric"/>
    <m/>
    <s v="Unemployed"/>
    <m/>
    <s v="R1000 - R2500"/>
    <m/>
    <s v="Never"/>
    <m/>
    <m/>
    <m/>
    <s v="Yes, more than 2 years ago"/>
    <m/>
    <s v="ec Philani NU 1 Clinic"/>
    <m/>
    <s v="I don't know"/>
    <m/>
    <s v="Yes, less than 6 months ago"/>
    <m/>
    <s v="No"/>
    <m/>
    <s v="No"/>
    <m/>
    <s v="Unchecked"/>
    <s v="Unchecked"/>
    <s v="Unchecked"/>
    <s v="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iped into dwelling/house"/>
    <m/>
    <m/>
    <m/>
    <m/>
    <m/>
    <n v="1"/>
    <m/>
    <s v="Flush to piped sewer system"/>
    <m/>
    <s v="Electricity from mains"/>
    <m/>
    <m/>
    <m/>
    <s v="In the house"/>
    <m/>
    <m/>
    <m/>
    <s v="Yes"/>
    <m/>
    <s v="Yes"/>
    <m/>
    <s v="No"/>
    <s v="Yes"/>
    <s v="Yes"/>
    <s v="No"/>
    <s v="Yes"/>
    <s v="No"/>
    <s v="No"/>
    <s v="Yes"/>
    <s v="No"/>
    <m/>
    <m/>
    <m/>
    <m/>
    <m/>
    <m/>
    <m/>
    <m/>
    <m/>
    <s v="Yes"/>
    <s v="Yes"/>
    <s v="No"/>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401"/>
    <m/>
    <m/>
    <x v="11"/>
    <d v="1899-12-30T13:33:00"/>
    <s v="zimbini"/>
    <s v="English"/>
    <s v="No"/>
    <m/>
    <m/>
    <m/>
    <s v="Black"/>
    <m/>
    <m/>
    <m/>
    <s v="Yes"/>
    <m/>
    <m/>
    <m/>
    <m/>
    <m/>
    <s v="Single"/>
    <m/>
    <m/>
    <m/>
    <s v="Matric"/>
    <m/>
    <s v="Unemployed"/>
    <m/>
    <s v="R2501 - R5000"/>
    <m/>
    <s v="Never"/>
    <m/>
    <m/>
    <m/>
    <s v="Yes, more than 2 years ago"/>
    <m/>
    <s v="ec Philani NU 1 Clinic"/>
    <m/>
    <s v="Yes"/>
    <m/>
    <s v="Yes, more than a year ago"/>
    <m/>
    <s v="No"/>
    <m/>
    <s v="I don't know"/>
    <m/>
    <s v="Unchecked"/>
    <s v="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6"/>
    <s v="Female/ Ibhinqa"/>
    <n v="36"/>
    <s v="Female/ Ibhinqa"/>
    <n v="30"/>
    <s v="Female/ Ibhinqa"/>
    <n v="10"/>
    <s v="Male/ Indoda"/>
    <n v="30"/>
    <s v="Male/ Indoda"/>
    <n v="12"/>
    <s v="Female/ Ibhinqa"/>
    <n v="12"/>
    <m/>
    <m/>
    <m/>
    <m/>
    <m/>
    <m/>
    <m/>
    <m/>
    <m/>
    <m/>
    <m/>
    <m/>
    <m/>
    <m/>
    <m/>
    <m/>
    <m/>
    <m/>
    <s v="There are children between the age of 6 and 13 living in this HH"/>
    <s v="Completed secondary"/>
    <m/>
    <m/>
    <m/>
    <s v="Completed primary"/>
    <m/>
    <m/>
    <m/>
    <s v="Yes"/>
    <m/>
    <m/>
    <m/>
    <m/>
    <m/>
    <s v="No"/>
    <m/>
    <m/>
    <m/>
    <s v="Piped to yard/plot"/>
    <m/>
    <m/>
    <m/>
    <m/>
    <m/>
    <n v="1"/>
    <m/>
    <s v="Flush to piped sewer system"/>
    <m/>
    <s v="Electricity from mains"/>
    <m/>
    <m/>
    <m/>
    <s v="In the house"/>
    <m/>
    <m/>
    <m/>
    <s v="Yes"/>
    <m/>
    <s v="Yes"/>
    <m/>
    <s v="Yes"/>
    <s v="Yes"/>
    <s v="No"/>
    <s v="Yes"/>
    <s v="Yes"/>
    <s v="No"/>
    <s v="Yes"/>
    <s v="Yes"/>
    <s v="Yes"/>
    <m/>
    <m/>
    <m/>
    <m/>
    <m/>
    <m/>
    <m/>
    <m/>
    <m/>
    <s v="Yes"/>
    <s v="Yes"/>
    <s v="Yes"/>
    <s v="No"/>
    <s v="Yes"/>
    <s v="Yes"/>
    <s v="Yes"/>
    <m/>
    <m/>
    <m/>
    <m/>
    <m/>
    <m/>
    <m/>
    <s v="Ceramic tiles"/>
    <m/>
    <m/>
    <m/>
    <s v="Tiles"/>
    <m/>
    <m/>
    <m/>
    <s v="Respondent/Participant"/>
    <m/>
    <s v="Respondent/Participant"/>
    <m/>
    <s v="Respondent/Participant"/>
    <m/>
    <s v="Yes"/>
    <m/>
    <s v="Proceed"/>
    <m/>
    <s v="Yes"/>
    <m/>
    <s v="A lot"/>
    <s v="A lot"/>
    <s v="Somewhat"/>
    <m/>
    <m/>
    <m/>
    <s v="Checked"/>
    <s v="Unchecked"/>
    <s v="Unchecked"/>
    <s v="Unchecked"/>
    <s v="Checked"/>
    <s v="Unchecked"/>
    <s v="Unchecked"/>
    <s v="Unchecked"/>
    <s v="Unchecked"/>
    <s v="Unchecked"/>
    <s v="Unchecked"/>
    <s v="Unchecked"/>
    <s v="Jamaica"/>
    <m/>
    <s v="Research Assistant please click here"/>
    <m/>
    <s v="Unverified"/>
  </r>
  <r>
    <n v="40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03"/>
    <m/>
    <m/>
    <x v="12"/>
    <d v="1899-12-30T12:51:00"/>
    <s v="nosibusiso"/>
    <s v="isiXhosa"/>
    <m/>
    <s v="Hayi"/>
    <m/>
    <m/>
    <m/>
    <m/>
    <s v="Mnyama"/>
    <m/>
    <m/>
    <m/>
    <m/>
    <s v="Ewe"/>
    <m/>
    <m/>
    <m/>
    <s v="Awutshatanga"/>
    <m/>
    <m/>
    <m/>
    <s v="Ibanga leshumi"/>
    <m/>
    <s v="Uziqeshile"/>
    <m/>
    <s v="R2501 - R5000"/>
    <m/>
    <s v="Zange"/>
    <m/>
    <m/>
    <m/>
    <s v="Ewe, ngaphantsi kweminyaka emi-2 eyadlulayo"/>
    <s v="ec Philani NU 1 Clinic"/>
    <m/>
    <m/>
    <s v="Ewe"/>
    <m/>
    <s v="Ewe, ngaphantsi kweenyanga ezi-6 ezidlulileyo"/>
    <m/>
    <s v="Hayi"/>
    <m/>
    <s v="Ewe"/>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Checked"/>
    <s v="Unchecked"/>
    <s v="Unchecked"/>
    <s v="Unchecked"/>
    <s v="Unchecked"/>
    <s v="Unchecked"/>
    <m/>
    <m/>
    <s v="Hayi"/>
    <m/>
    <s v="Hayi"/>
    <m/>
    <s v="Hayi"/>
    <n v="0"/>
    <m/>
    <m/>
    <m/>
    <m/>
    <m/>
    <m/>
    <m/>
    <m/>
    <m/>
    <m/>
    <m/>
    <m/>
    <m/>
    <m/>
    <m/>
    <m/>
    <m/>
    <m/>
    <m/>
    <m/>
    <m/>
    <m/>
    <m/>
    <m/>
    <m/>
    <m/>
    <m/>
    <m/>
    <m/>
    <m/>
    <s v="There are NO children between the age of 6 and 13 living in this HH"/>
    <m/>
    <s v="Amabanga aphezulu"/>
    <m/>
    <m/>
    <m/>
    <s v="Amabanga aphezulu"/>
    <m/>
    <m/>
    <m/>
    <m/>
    <m/>
    <m/>
    <m/>
    <m/>
    <m/>
    <s v="Hayi"/>
    <m/>
    <m/>
    <m/>
    <s v="Ifakwe ngombhobho kwindawo yokuhlala/indlu"/>
    <m/>
    <m/>
    <m/>
    <m/>
    <m/>
    <n v="2"/>
    <m/>
    <s v="Gungxulela kumbhobho wogutyulo"/>
    <m/>
    <s v="Umbane ovela kwii-mains"/>
    <m/>
    <m/>
    <m/>
    <s v="Endlini"/>
    <m/>
    <m/>
    <m/>
    <s v="Ewe"/>
    <m/>
    <s v="Ewe"/>
    <m/>
    <m/>
    <m/>
    <m/>
    <m/>
    <m/>
    <m/>
    <m/>
    <m/>
    <s v="Hayi"/>
    <s v="Ewe"/>
    <s v="Hayi"/>
    <s v="Hayi"/>
    <s v="Ewe"/>
    <s v="Hayi"/>
    <s v="Hayi"/>
    <s v="Ewe"/>
    <s v="Hayi"/>
    <m/>
    <m/>
    <m/>
    <m/>
    <m/>
    <m/>
    <m/>
    <s v="Hayi"/>
    <s v="Hayi"/>
    <s v="Hayi"/>
    <s v="Hayi"/>
    <s v="Hayi"/>
    <s v="Hayi"/>
    <s v="Hayi"/>
    <m/>
    <s v="Ikhaphethi"/>
    <m/>
    <m/>
    <m/>
    <s v="Asbestos"/>
    <m/>
    <m/>
    <m/>
    <s v="uMphenduli / uMthathi-nxaxheba"/>
    <m/>
    <s v="uMphenduli / uMthathi-nxaxheba"/>
    <m/>
    <s v="uMphenduli / uMthathi-nxaxheba"/>
    <m/>
    <s v="Ewe"/>
    <m/>
    <s v="Qhubeka"/>
    <m/>
    <s v="Ewe"/>
    <m/>
    <m/>
    <m/>
    <s v="Ngandlel' ithile"/>
    <s v="Kakhulu"/>
    <s v="Kakhulu"/>
    <s v="Unchecked"/>
    <s v="Unchecked"/>
    <s v="Unchecked"/>
    <s v="Unchecked"/>
    <s v="Unchecked"/>
    <s v="Unchecked"/>
    <s v="Unchecked"/>
    <s v="Checked"/>
    <s v="Unchecked"/>
    <s v="Unchecked"/>
    <s v="Unchecked"/>
    <s v="Unchecked"/>
    <m/>
    <s v="United States of America"/>
    <m/>
    <s v="Mncedisi wophando nceda ucofe apha"/>
    <s v="Unverified"/>
  </r>
  <r>
    <n v="40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0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06"/>
    <m/>
    <m/>
    <x v="14"/>
    <d v="1899-12-30T13:34:00"/>
    <s v="zimbini"/>
    <s v="isiXhosa"/>
    <m/>
    <s v="Hayi"/>
    <m/>
    <m/>
    <m/>
    <m/>
    <s v="Mnyama"/>
    <m/>
    <m/>
    <m/>
    <m/>
    <s v="Ewe"/>
    <m/>
    <m/>
    <m/>
    <s v="Iqabane elizinzileyo"/>
    <m/>
    <s v="Ewe"/>
    <m/>
    <s v="Ngaphantsi kwebanga leshumi"/>
    <m/>
    <s v="Awuphangeli"/>
    <m/>
    <s v="R2501 - R5000"/>
    <m/>
    <s v="Zange"/>
    <m/>
    <m/>
    <m/>
    <s v="Ewe, ngaphantsi kweminyaka emi-2 eyadlulayo"/>
    <s v="ec Philani NU 1 Clinic"/>
    <m/>
    <m/>
    <s v="Ewe"/>
    <m/>
    <s v="Ewe, ngaphantsi kweenyanga ezi-6 ezidlulileyo"/>
    <m/>
    <s v="Ewe"/>
    <m/>
    <s v="Ewe"/>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Checked"/>
    <s v="Unchecked"/>
    <s v="Unchecked"/>
    <s v="Unchecked"/>
    <s v="Unchecked"/>
    <s v="Unchecked"/>
    <s v="Unchecked"/>
    <m/>
    <m/>
    <s v="Ewe"/>
    <m/>
    <s v="Ewe"/>
    <m/>
    <s v="Ewe"/>
    <n v="1"/>
    <s v="Female/ Ibhinqa"/>
    <n v="65"/>
    <m/>
    <m/>
    <m/>
    <m/>
    <m/>
    <m/>
    <m/>
    <m/>
    <m/>
    <m/>
    <m/>
    <m/>
    <m/>
    <m/>
    <m/>
    <m/>
    <m/>
    <m/>
    <m/>
    <m/>
    <m/>
    <m/>
    <m/>
    <m/>
    <m/>
    <m/>
    <m/>
    <m/>
    <s v="There are NO children between the age of 6 and 13 living in this HH"/>
    <m/>
    <s v="Amabanga aphantsi"/>
    <m/>
    <s v="Ibanga lesithandathu"/>
    <m/>
    <s v="Amabanga aphantsi"/>
    <m/>
    <s v="Ibanga lesithandathu"/>
    <m/>
    <m/>
    <m/>
    <m/>
    <m/>
    <m/>
    <m/>
    <s v="Hayi"/>
    <m/>
    <m/>
    <m/>
    <s v="Umbhobho ukuya eyadini/iploti"/>
    <m/>
    <m/>
    <m/>
    <m/>
    <m/>
    <n v="2"/>
    <m/>
    <s v="Gungxulela kumbhobho wogutyulo"/>
    <m/>
    <s v="Umbane ovela kwii-mains"/>
    <m/>
    <m/>
    <m/>
    <s v="Endlini"/>
    <m/>
    <m/>
    <m/>
    <s v="Hayi"/>
    <m/>
    <s v="Hayi"/>
    <m/>
    <m/>
    <m/>
    <m/>
    <m/>
    <m/>
    <m/>
    <m/>
    <m/>
    <s v="Ewe"/>
    <s v="Ewe"/>
    <s v="Hayi"/>
    <s v="Hayi"/>
    <s v="Hayi"/>
    <s v="Hayi"/>
    <s v="Hayi"/>
    <s v="Hayi"/>
    <s v="Hayi"/>
    <m/>
    <m/>
    <m/>
    <m/>
    <m/>
    <m/>
    <m/>
    <s v="Hayi"/>
    <s v="Ewe"/>
    <s v="Hayi"/>
    <s v="Hayi"/>
    <s v="Hayi"/>
    <s v="Hayi"/>
    <s v="Hayi"/>
    <m/>
    <s v="Umhlaba/isant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0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08"/>
    <m/>
    <m/>
    <x v="11"/>
    <d v="1899-12-30T14:18:00"/>
    <s v="siziphiwe"/>
    <s v="English"/>
    <s v="No"/>
    <m/>
    <m/>
    <m/>
    <s v="Black"/>
    <m/>
    <m/>
    <m/>
    <s v="Yes"/>
    <m/>
    <m/>
    <m/>
    <m/>
    <m/>
    <s v="Steady partner"/>
    <m/>
    <s v="No"/>
    <m/>
    <s v="Tertiary"/>
    <m/>
    <s v="Unemployed"/>
    <m/>
    <s v="R1000 - R2500"/>
    <m/>
    <s v="Never"/>
    <m/>
    <m/>
    <m/>
    <s v="Yes, more than 2 years ago"/>
    <m/>
    <s v="ec Philani NU 1 Clinic"/>
    <m/>
    <s v="Yes"/>
    <m/>
    <s v="Yes, in the last year, but more than 6 months ago"/>
    <m/>
    <s v="No"/>
    <m/>
    <s v="Yes"/>
    <m/>
    <s v="Unchecked"/>
    <s v="Checked"/>
    <s v="Unchecked"/>
    <s v="Unchecked"/>
    <s v="Unchecked"/>
    <s v="Checked"/>
    <s v="Unchecked"/>
    <s v="Unchecked"/>
    <s v="Checked"/>
    <s v="Unchecked"/>
    <s v="Unchecked"/>
    <s v="Unchecked"/>
    <s v="Unchecked"/>
    <s v="Unchecked"/>
    <s v="Unchecked"/>
    <s v="Unchecked"/>
    <s v="Unchecked"/>
    <s v="Unchecked"/>
    <s v="Dust"/>
    <m/>
    <s v="Unchecked"/>
    <s v="Unchecked"/>
    <s v="Unchecked"/>
    <s v="Checked"/>
    <s v="Unchecked"/>
    <s v="Unchecked"/>
    <s v="Unchecked"/>
    <s v="Unchecked"/>
    <s v="Unchecked"/>
    <s v="Unchecked"/>
    <s v="Unchecked"/>
    <s v="Unchecked"/>
    <s v="Unchecked"/>
    <s v="Unchecked"/>
    <m/>
    <m/>
    <s v="Unchecked"/>
    <s v="Unchecked"/>
    <s v="Checked"/>
    <s v="Checked"/>
    <s v="Unchecked"/>
    <s v="Unchecked"/>
    <s v="Unchecked"/>
    <s v="Unchecked"/>
    <s v="Unchecked"/>
    <s v="Unchecked"/>
    <s v="Checked"/>
    <s v="Unchecked"/>
    <s v="Unchecked"/>
    <s v="Unchecked"/>
    <s v="Unchecked"/>
    <s v="Unchecked"/>
    <s v="Unchecked"/>
    <s v="Unchecked"/>
    <s v="Unchecked"/>
    <s v="Unchecked"/>
    <s v="Unchecked"/>
    <s v="Unchecked"/>
    <s v="Vomiting "/>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Tertiary or post-secondary certification"/>
    <m/>
    <m/>
    <m/>
    <s v="Tertiary or post-secondary certification"/>
    <m/>
    <m/>
    <m/>
    <m/>
    <m/>
    <m/>
    <m/>
    <m/>
    <m/>
    <s v="No"/>
    <m/>
    <m/>
    <m/>
    <s v="Bottled water"/>
    <m/>
    <m/>
    <m/>
    <m/>
    <m/>
    <n v="20"/>
    <m/>
    <s v="Flush to piped sewer system"/>
    <m/>
    <s v="Electricity from mains"/>
    <m/>
    <m/>
    <m/>
    <s v="In the house"/>
    <m/>
    <m/>
    <m/>
    <s v="Yes"/>
    <m/>
    <s v="Yes"/>
    <m/>
    <s v="No"/>
    <s v="Yes"/>
    <s v="No"/>
    <s v="Yes"/>
    <s v="Yes"/>
    <s v="No"/>
    <s v="No"/>
    <s v="Yes"/>
    <s v="Yes"/>
    <m/>
    <m/>
    <m/>
    <m/>
    <m/>
    <m/>
    <m/>
    <m/>
    <m/>
    <s v="Yes"/>
    <s v="Yes"/>
    <s v="No"/>
    <s v="No"/>
    <s v="No"/>
    <s v="No"/>
    <s v="No"/>
    <m/>
    <m/>
    <m/>
    <m/>
    <m/>
    <m/>
    <m/>
    <s v="Ceramic tiles"/>
    <m/>
    <m/>
    <m/>
    <s v="Other"/>
    <m/>
    <s v="Zinc"/>
    <m/>
    <s v="Respondent/Participant"/>
    <m/>
    <s v="Respondent/Participant"/>
    <m/>
    <s v="Respondent/Participant"/>
    <m/>
    <s v="Yes"/>
    <m/>
    <s v="Proceed"/>
    <m/>
    <s v="Yes"/>
    <m/>
    <s v="Somewhat"/>
    <s v="A lot"/>
    <s v="Somewhat"/>
    <m/>
    <m/>
    <m/>
    <s v="Checked"/>
    <s v="Checked"/>
    <s v="Checked"/>
    <s v="Checked"/>
    <s v="Checked"/>
    <s v="Unchecked"/>
    <s v="Unchecked"/>
    <s v="Unchecked"/>
    <s v="Unchecked"/>
    <s v="Unchecked"/>
    <s v="Unchecked"/>
    <s v="Unchecked"/>
    <s v="Other"/>
    <m/>
    <s v="Research Assistant please click here"/>
    <m/>
    <s v="Unverified"/>
  </r>
  <r>
    <n v="40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1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1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12"/>
    <m/>
    <m/>
    <x v="11"/>
    <d v="1899-12-30T14:28:00"/>
    <s v="zimbini"/>
    <s v="English"/>
    <s v="No"/>
    <m/>
    <m/>
    <m/>
    <s v="Black"/>
    <m/>
    <m/>
    <m/>
    <s v="Yes"/>
    <m/>
    <m/>
    <m/>
    <m/>
    <m/>
    <s v="Single"/>
    <m/>
    <m/>
    <m/>
    <s v="Matric"/>
    <m/>
    <s v="Unemployed"/>
    <m/>
    <s v="Under R1000"/>
    <m/>
    <s v="Never"/>
    <m/>
    <m/>
    <m/>
    <s v="Never"/>
    <m/>
    <m/>
    <m/>
    <s v="Yes"/>
    <m/>
    <s v="Yes, less than 6 months ago"/>
    <m/>
    <s v="No"/>
    <m/>
    <s v="No"/>
    <m/>
    <s v="Unchecked"/>
    <s v="Unchecked"/>
    <s v="Unchecked"/>
    <s v="Checked"/>
    <s v="Unchecked"/>
    <s v="Checked"/>
    <s v="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12"/>
    <m/>
    <m/>
    <m/>
    <m/>
    <m/>
    <m/>
    <m/>
    <m/>
    <m/>
    <m/>
    <m/>
    <m/>
    <m/>
    <m/>
    <m/>
    <m/>
    <m/>
    <m/>
    <m/>
    <m/>
    <m/>
    <m/>
    <m/>
    <m/>
    <m/>
    <m/>
    <m/>
    <m/>
    <s v="There are children between the age of 6 and 13 living in this HH"/>
    <s v="Completed secondary"/>
    <m/>
    <m/>
    <m/>
    <s v="Completed secondary"/>
    <m/>
    <m/>
    <m/>
    <s v="Yes"/>
    <m/>
    <m/>
    <m/>
    <m/>
    <m/>
    <s v="No"/>
    <m/>
    <m/>
    <m/>
    <s v="Piped to yard/plot"/>
    <m/>
    <m/>
    <m/>
    <m/>
    <m/>
    <n v="1"/>
    <m/>
    <s v="Flush to somewhere else"/>
    <m/>
    <s v="Electricity from mains"/>
    <m/>
    <m/>
    <m/>
    <s v="In the house"/>
    <m/>
    <m/>
    <m/>
    <s v="Yes"/>
    <m/>
    <s v="Yes"/>
    <m/>
    <s v="Yes"/>
    <s v="Yes"/>
    <s v="No"/>
    <s v="No"/>
    <s v="Yes"/>
    <s v="No"/>
    <s v="No"/>
    <s v="No"/>
    <s v="No"/>
    <m/>
    <m/>
    <m/>
    <m/>
    <m/>
    <m/>
    <m/>
    <m/>
    <m/>
    <s v="No"/>
    <s v="Yes"/>
    <s v="No"/>
    <s v="No"/>
    <s v="No"/>
    <s v="No"/>
    <s v="No"/>
    <m/>
    <m/>
    <m/>
    <m/>
    <m/>
    <m/>
    <m/>
    <s v="Carpet"/>
    <m/>
    <m/>
    <m/>
    <s v="Asbestos"/>
    <m/>
    <m/>
    <m/>
    <s v="Respondent/Participant"/>
    <m/>
    <s v="Respondent/Participant"/>
    <m/>
    <s v="Respondent/Participant"/>
    <m/>
    <s v="Yes"/>
    <m/>
    <s v="Proceed"/>
    <m/>
    <s v="Yes"/>
    <m/>
    <s v="A lot"/>
    <s v="A lot"/>
    <s v="A lot"/>
    <m/>
    <m/>
    <m/>
    <s v="Checked"/>
    <s v="Checked"/>
    <s v="Checked"/>
    <s v="Unchecked"/>
    <s v="Checked"/>
    <s v="Unchecked"/>
    <s v="Unchecked"/>
    <s v="Unchecked"/>
    <s v="Unchecked"/>
    <s v="Unchecked"/>
    <s v="Unchecked"/>
    <s v="Unchecked"/>
    <s v="United States of America"/>
    <m/>
    <s v="Research Assistant please click here"/>
    <m/>
    <s v="Unverified"/>
  </r>
  <r>
    <n v="413"/>
    <m/>
    <m/>
    <x v="11"/>
    <d v="1899-12-30T14:36:00"/>
    <s v="nomvuyo"/>
    <s v="English"/>
    <s v="No"/>
    <m/>
    <m/>
    <m/>
    <s v="Black"/>
    <m/>
    <m/>
    <m/>
    <s v="Yes"/>
    <m/>
    <m/>
    <m/>
    <m/>
    <m/>
    <s v="Single"/>
    <m/>
    <m/>
    <m/>
    <s v="Less than Matric"/>
    <m/>
    <s v="Employed full-time"/>
    <m/>
    <s v="R2501 - R5000"/>
    <m/>
    <s v="Yes, more than 2 years ago"/>
    <m/>
    <s v="ec Pefferville Clinic"/>
    <m/>
    <s v="Never"/>
    <m/>
    <m/>
    <m/>
    <s v="I don't know"/>
    <m/>
    <s v="Yes, more than a year ago"/>
    <m/>
    <s v="No"/>
    <m/>
    <s v="I don't know"/>
    <m/>
    <s v="Unchecked"/>
    <s v="Checked"/>
    <s v="Unchecked"/>
    <s v="Checked"/>
    <s v="Checked"/>
    <s v="Checked"/>
    <s v="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primary"/>
    <m/>
    <s v="Grade 7"/>
    <m/>
    <m/>
    <m/>
    <m/>
    <m/>
    <m/>
    <m/>
    <s v="No"/>
    <m/>
    <m/>
    <m/>
    <s v="Public/communal tap"/>
    <m/>
    <m/>
    <m/>
    <s v="Elsewhere/outside yard"/>
    <m/>
    <n v="10"/>
    <m/>
    <s v="Flush, don't know where"/>
    <m/>
    <s v="Electricity from other source"/>
    <m/>
    <m/>
    <m/>
    <s v="In the house"/>
    <m/>
    <m/>
    <m/>
    <s v="No"/>
    <m/>
    <s v="No"/>
    <m/>
    <s v="No"/>
    <s v="No"/>
    <s v="No"/>
    <s v="No"/>
    <s v="No"/>
    <s v="No"/>
    <s v="No"/>
    <s v="No"/>
    <s v="No"/>
    <m/>
    <m/>
    <m/>
    <m/>
    <m/>
    <m/>
    <m/>
    <m/>
    <m/>
    <s v="No"/>
    <s v="Yes"/>
    <s v="No"/>
    <s v="No"/>
    <s v="No"/>
    <s v="No"/>
    <s v="No"/>
    <m/>
    <m/>
    <m/>
    <m/>
    <m/>
    <m/>
    <m/>
    <s v="Carpet"/>
    <m/>
    <m/>
    <m/>
    <s v="Corrugated metal"/>
    <m/>
    <m/>
    <m/>
    <s v="Respondent/Participant"/>
    <m/>
    <s v="Respondent/Participant"/>
    <m/>
    <s v="Respondent/Participant"/>
    <m/>
    <s v="Yes"/>
    <m/>
    <s v="Proceed"/>
    <m/>
    <s v="Yes"/>
    <m/>
    <s v="Somewhat"/>
    <s v="Somewhat"/>
    <s v="Somewhat"/>
    <m/>
    <m/>
    <m/>
    <s v="Checked"/>
    <s v="Checked"/>
    <s v="Unchecked"/>
    <s v="Unchecked"/>
    <s v="Unchecked"/>
    <s v="Unchecked"/>
    <s v="Unchecked"/>
    <s v="Unchecked"/>
    <s v="Unchecked"/>
    <s v="Unchecked"/>
    <s v="Unchecked"/>
    <s v="Unchecked"/>
    <s v="Jamaica"/>
    <m/>
    <s v="Research Assistant please click here"/>
    <m/>
    <s v="Unverified"/>
  </r>
  <r>
    <n v="41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1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16"/>
    <m/>
    <m/>
    <x v="13"/>
    <d v="1899-12-30T11:22:00"/>
    <s v="mihlem"/>
    <s v="English"/>
    <s v="No"/>
    <m/>
    <m/>
    <m/>
    <s v="Black"/>
    <m/>
    <m/>
    <m/>
    <s v="Yes"/>
    <m/>
    <m/>
    <m/>
    <m/>
    <m/>
    <s v="Divorced"/>
    <m/>
    <m/>
    <m/>
    <s v="Tertiary"/>
    <m/>
    <s v="Self-Employed"/>
    <m/>
    <s v="R1000 - R2500"/>
    <m/>
    <s v="Never"/>
    <m/>
    <m/>
    <m/>
    <s v="Never"/>
    <m/>
    <m/>
    <m/>
    <s v="Yes"/>
    <m/>
    <s v="Yes, less than 6 months ago"/>
    <m/>
    <s v="No"/>
    <m/>
    <s v="No"/>
    <m/>
    <s v="Unchecked"/>
    <s v="Checked"/>
    <s v="Unchecked"/>
    <s v="Checked"/>
    <s v="Checked"/>
    <s v="Checked"/>
    <s v="Unchecked"/>
    <s v="Unchecked"/>
    <s v="Un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m/>
    <m/>
    <s v="Unchecked"/>
    <s v="Unchecked"/>
    <s v="Checked"/>
    <s v="Checked"/>
    <s v="Checked"/>
    <s v="Unchecked"/>
    <s v="Un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22"/>
    <s v="Male/ Indoda"/>
    <n v="14"/>
    <s v="Female/ Ibhinqa"/>
    <n v="8"/>
    <m/>
    <m/>
    <m/>
    <m/>
    <m/>
    <m/>
    <m/>
    <m/>
    <m/>
    <m/>
    <m/>
    <m/>
    <m/>
    <m/>
    <m/>
    <m/>
    <m/>
    <m/>
    <m/>
    <m/>
    <m/>
    <m/>
    <m/>
    <m/>
    <s v="There are children between the age of 6 and 13 living in this HH"/>
    <s v="Tertiary or post-secondary certification"/>
    <m/>
    <m/>
    <m/>
    <s v="Completed secondary"/>
    <m/>
    <m/>
    <m/>
    <s v="Yes"/>
    <m/>
    <m/>
    <m/>
    <m/>
    <m/>
    <s v="Yes"/>
    <m/>
    <n v="0"/>
    <m/>
    <s v="Public/communal tap"/>
    <m/>
    <m/>
    <m/>
    <s v="Elsewhere/outside yard"/>
    <m/>
    <n v="5"/>
    <m/>
    <s v="Flush to piped sewer system"/>
    <m/>
    <s v="Electricity from mains"/>
    <m/>
    <m/>
    <m/>
    <s v="In the house"/>
    <m/>
    <m/>
    <m/>
    <s v="Yes"/>
    <m/>
    <s v="Yes"/>
    <m/>
    <s v="No"/>
    <s v="Yes"/>
    <s v="No"/>
    <s v="No"/>
    <s v="Yes"/>
    <s v="No"/>
    <s v="Yes"/>
    <s v="Yes"/>
    <s v="No"/>
    <m/>
    <m/>
    <m/>
    <m/>
    <m/>
    <m/>
    <m/>
    <m/>
    <m/>
    <s v="Yes"/>
    <s v="Yes"/>
    <s v="No"/>
    <s v="No"/>
    <s v="No"/>
    <s v="No"/>
    <s v="No"/>
    <m/>
    <m/>
    <m/>
    <m/>
    <m/>
    <m/>
    <m/>
    <s v="Carpe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417"/>
    <m/>
    <m/>
    <x v="11"/>
    <d v="1899-12-30T15:26:00"/>
    <s v="zimbini"/>
    <s v="English"/>
    <s v="No"/>
    <m/>
    <m/>
    <m/>
    <s v="Black"/>
    <m/>
    <m/>
    <m/>
    <s v="Yes"/>
    <m/>
    <m/>
    <m/>
    <m/>
    <m/>
    <s v="Single"/>
    <m/>
    <m/>
    <m/>
    <s v="Matric"/>
    <m/>
    <s v="Unemployed"/>
    <m/>
    <s v="R1000 - R2500"/>
    <m/>
    <s v="Never"/>
    <m/>
    <m/>
    <m/>
    <s v="Never"/>
    <m/>
    <m/>
    <m/>
    <s v="I don't know"/>
    <m/>
    <s v="Yes, less than 6 months ago"/>
    <m/>
    <s v="No"/>
    <m/>
    <s v="Yes"/>
    <m/>
    <s v="Unchecked"/>
    <s v="Un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Checked"/>
    <s v="Checked"/>
    <s v="Un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to yard/plot"/>
    <m/>
    <m/>
    <m/>
    <m/>
    <m/>
    <n v="1"/>
    <m/>
    <s v="Flush to piped sewer system"/>
    <m/>
    <s v="Electricity from mains"/>
    <m/>
    <m/>
    <m/>
    <s v="In the house"/>
    <m/>
    <m/>
    <m/>
    <s v="No"/>
    <m/>
    <s v="Yes"/>
    <m/>
    <s v="Yes"/>
    <s v="Yes"/>
    <s v="Yes"/>
    <s v="Yes"/>
    <s v="Yes"/>
    <s v="No"/>
    <s v="Yes"/>
    <s v="Yes"/>
    <s v="Yes"/>
    <m/>
    <m/>
    <m/>
    <m/>
    <m/>
    <m/>
    <m/>
    <m/>
    <m/>
    <s v="No"/>
    <s v="Yes"/>
    <s v="No"/>
    <s v="No"/>
    <s v="No"/>
    <s v="No"/>
    <s v="No"/>
    <m/>
    <m/>
    <m/>
    <m/>
    <m/>
    <m/>
    <m/>
    <s v="Ceramic tiles"/>
    <m/>
    <m/>
    <m/>
    <s v="Tiles"/>
    <m/>
    <m/>
    <m/>
    <s v="Respondent/Participant"/>
    <m/>
    <s v="Respondent/Participant"/>
    <m/>
    <s v="Respondent/Participant"/>
    <m/>
    <s v="Yes"/>
    <m/>
    <s v="Proceed"/>
    <m/>
    <s v="Yes"/>
    <m/>
    <s v="A lot"/>
    <s v="Not at all"/>
    <s v="A lot"/>
    <m/>
    <m/>
    <m/>
    <s v="Checked"/>
    <s v="Checked"/>
    <s v="Checked"/>
    <s v="Checked"/>
    <s v="Checked"/>
    <s v="Unchecked"/>
    <s v="Unchecked"/>
    <s v="Unchecked"/>
    <s v="Unchecked"/>
    <s v="Unchecked"/>
    <s v="Unchecked"/>
    <s v="Unchecked"/>
    <s v="United States of America"/>
    <m/>
    <s v="Research Assistant please click here"/>
    <m/>
    <s v="Unverified"/>
  </r>
  <r>
    <n v="418"/>
    <m/>
    <m/>
    <x v="11"/>
    <d v="1899-12-30T15:31:00"/>
    <s v="nosibusiso"/>
    <s v="isiXhosa"/>
    <m/>
    <s v="Hayi"/>
    <m/>
    <m/>
    <m/>
    <m/>
    <s v="Mnyama"/>
    <m/>
    <m/>
    <m/>
    <m/>
    <s v="Ewe"/>
    <m/>
    <m/>
    <m/>
    <s v="Awutshatanga"/>
    <m/>
    <m/>
    <m/>
    <s v="Imfundo enomsila"/>
    <m/>
    <s v="Awuphangeli"/>
    <m/>
    <s v="R1000 - R2500"/>
    <m/>
    <s v="Zange"/>
    <m/>
    <m/>
    <m/>
    <s v="Hayi"/>
    <m/>
    <m/>
    <m/>
    <s v="Ewe"/>
    <m/>
    <s v="Ewe, ngaphantsi kweenyanga ezi-6 ezidlulileyo"/>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Checked"/>
    <s v="Unchecked"/>
    <s v="Checked"/>
    <s v="Unchecked"/>
    <s v="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Ewe"/>
    <n v="2"/>
    <s v="Female/ Ibhinqa"/>
    <n v="14"/>
    <s v="Male/ Indoda"/>
    <n v="25"/>
    <m/>
    <m/>
    <m/>
    <m/>
    <m/>
    <m/>
    <m/>
    <m/>
    <m/>
    <m/>
    <m/>
    <m/>
    <m/>
    <m/>
    <m/>
    <m/>
    <m/>
    <m/>
    <m/>
    <m/>
    <m/>
    <m/>
    <m/>
    <m/>
    <m/>
    <m/>
    <s v="There are NO children between the age of 6 and 13 living in this HH"/>
    <m/>
    <s v="Imfundo enomsila"/>
    <m/>
    <m/>
    <m/>
    <s v="Imfundo enomsila"/>
    <m/>
    <m/>
    <m/>
    <m/>
    <m/>
    <m/>
    <m/>
    <m/>
    <m/>
    <s v="Hayi"/>
    <m/>
    <m/>
    <m/>
    <s v="Ifakwe ngombhobho kwindawo yokuhlala/indlu"/>
    <m/>
    <m/>
    <m/>
    <m/>
    <m/>
    <n v="2"/>
    <m/>
    <s v="Gungxulela kumbhobho wogutyulo"/>
    <m/>
    <s v="Umbane ovela kwii-mains"/>
    <m/>
    <m/>
    <m/>
    <s v="Endlini"/>
    <m/>
    <m/>
    <m/>
    <s v="Ewe"/>
    <m/>
    <s v="Ewe"/>
    <m/>
    <m/>
    <m/>
    <m/>
    <m/>
    <m/>
    <m/>
    <m/>
    <m/>
    <s v="Ewe"/>
    <s v="Ewe"/>
    <s v="Hayi"/>
    <s v="Ewe"/>
    <s v="Ewe"/>
    <s v="Hayi"/>
    <s v="Ewe"/>
    <s v="Ewe"/>
    <s v="Ewe"/>
    <m/>
    <m/>
    <m/>
    <m/>
    <m/>
    <m/>
    <m/>
    <s v="Hayi"/>
    <s v="Ewe"/>
    <s v="Hayi"/>
    <s v="Hayi"/>
    <s v="Hayi"/>
    <s v="Ewe"/>
    <s v="Hayi"/>
    <m/>
    <s v="Iithayile zeCeramic"/>
    <m/>
    <m/>
    <m/>
    <s v="Asbestos"/>
    <m/>
    <m/>
    <m/>
    <s v="uMphenduli / uMthathi-nxaxheba"/>
    <m/>
    <s v="uMphenduli / uMthathi-nxaxheba"/>
    <m/>
    <s v="uMphenduli / uMthathi-nxaxheba"/>
    <m/>
    <s v="Ewe"/>
    <m/>
    <s v="Qhubeka"/>
    <m/>
    <s v="Ewe"/>
    <m/>
    <m/>
    <m/>
    <s v="Akunjalo kwaphela"/>
    <s v="Ngandlel' ithile"/>
    <s v="Akunjalo kwaphela"/>
    <s v="Unchecked"/>
    <s v="Unchecked"/>
    <s v="Unchecked"/>
    <s v="Unchecked"/>
    <s v="Unchecked"/>
    <s v="Unchecked"/>
    <s v="Unchecked"/>
    <s v="Checked"/>
    <s v="Unchecked"/>
    <s v="Unchecked"/>
    <s v="Unchecked"/>
    <s v="Unchecked"/>
    <m/>
    <s v="United States of America"/>
    <m/>
    <s v="Mncedisi wophando nceda ucofe apha"/>
    <s v="Unverified"/>
  </r>
  <r>
    <n v="41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2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21"/>
    <m/>
    <m/>
    <x v="12"/>
    <d v="1899-12-30T09:25:00"/>
    <s v="likhona"/>
    <s v="isiXhosa"/>
    <m/>
    <s v="Hayi"/>
    <m/>
    <m/>
    <m/>
    <m/>
    <s v="Mnyama"/>
    <m/>
    <m/>
    <m/>
    <m/>
    <s v="Ewe"/>
    <m/>
    <m/>
    <m/>
    <s v="Awutshatanga"/>
    <m/>
    <m/>
    <m/>
    <s v="Ngaphantsi kwebanga leshumi"/>
    <m/>
    <s v="Awuphangeli"/>
    <m/>
    <s v="Ngaphantsi kwe-R1000"/>
    <m/>
    <s v="Ewe - Ngaphezulu kweminyaka emibini eyadlulayo"/>
    <s v="ec Chris Hani Clinic"/>
    <m/>
    <m/>
    <s v="Ewe, ngaphezu kweminyaka emi-2 eyadlulayo"/>
    <s v="ec Chris Hani Clinic"/>
    <m/>
    <m/>
    <s v="Hayi"/>
    <m/>
    <s v="Ewe, kulo nyaka uphelileyo, kodwa ngaphezu kweenyanga ezi-6 ezidlulileyo"/>
    <m/>
    <s v="Hayi"/>
    <m/>
    <s v="Andiyaz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50"/>
    <s v="Male/ Indoda"/>
    <n v="45"/>
    <m/>
    <m/>
    <m/>
    <m/>
    <m/>
    <m/>
    <m/>
    <m/>
    <m/>
    <m/>
    <m/>
    <m/>
    <m/>
    <m/>
    <m/>
    <m/>
    <m/>
    <m/>
    <m/>
    <m/>
    <m/>
    <m/>
    <m/>
    <m/>
    <m/>
    <m/>
    <s v="There are NO children between the age of 6 and 13 living in this HH"/>
    <m/>
    <s v="Andifundanga/ Andiwafundanga amabanga aphantsi"/>
    <m/>
    <m/>
    <m/>
    <s v="Abafundanga/ Abawafundanga amabanga aphantsi"/>
    <m/>
    <m/>
    <m/>
    <m/>
    <m/>
    <m/>
    <m/>
    <m/>
    <m/>
    <s v="Hayi"/>
    <m/>
    <m/>
    <m/>
    <s v="Impompo kawonke-wonke/yoluntu"/>
    <m/>
    <m/>
    <m/>
    <s v="Kwenye indawo/ngaphandle kweyadi"/>
    <m/>
    <n v="10"/>
    <m/>
    <s v="Ndlu yangasese engagungxulwayo"/>
    <m/>
    <s v="Umbane ovela kwii-mains"/>
    <m/>
    <m/>
    <m/>
    <s v="Endlini"/>
    <m/>
    <m/>
    <m/>
    <s v="Hayi"/>
    <m/>
    <s v="Hayi"/>
    <m/>
    <m/>
    <m/>
    <m/>
    <m/>
    <m/>
    <m/>
    <m/>
    <m/>
    <s v="Hayi"/>
    <s v="Hayi"/>
    <s v="Hayi"/>
    <s v="Hayi"/>
    <s v="Hayi"/>
    <s v="Hayi"/>
    <s v="Hayi"/>
    <s v="Ewe"/>
    <s v="Hayi"/>
    <m/>
    <m/>
    <m/>
    <m/>
    <m/>
    <m/>
    <m/>
    <s v="Hayi"/>
    <s v="Hayi"/>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22"/>
    <m/>
    <m/>
    <x v="13"/>
    <d v="1899-12-30T10:05:00"/>
    <s v="zukisani"/>
    <s v="isiXhosa"/>
    <m/>
    <s v="Hayi"/>
    <m/>
    <m/>
    <m/>
    <m/>
    <s v="Mnyama"/>
    <m/>
    <m/>
    <m/>
    <m/>
    <s v="Ewe"/>
    <m/>
    <m/>
    <m/>
    <s v="Awutshatanga"/>
    <m/>
    <m/>
    <m/>
    <s v="Ngaphantsi kwebanga leshumi"/>
    <m/>
    <s v="Awuphangeli"/>
    <m/>
    <s v="Ngaphantsi kwe-R1000"/>
    <m/>
    <s v="Zange"/>
    <m/>
    <m/>
    <m/>
    <s v="Hayi"/>
    <m/>
    <m/>
    <m/>
    <s v="Hayi"/>
    <m/>
    <s v="Ewe, ngaphantsi kweenyanga ezi-6 ezidlulileyo"/>
    <m/>
    <s v="Hayi"/>
    <m/>
    <s v="Andiyaz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32"/>
    <m/>
    <m/>
    <m/>
    <m/>
    <m/>
    <m/>
    <m/>
    <m/>
    <m/>
    <m/>
    <m/>
    <m/>
    <m/>
    <m/>
    <m/>
    <m/>
    <m/>
    <m/>
    <m/>
    <m/>
    <m/>
    <m/>
    <m/>
    <m/>
    <m/>
    <m/>
    <m/>
    <m/>
    <s v="There are NO children between the age of 6 and 13 living in this HH"/>
    <m/>
    <s v="Amabanga aphezulu"/>
    <m/>
    <m/>
    <m/>
    <s v="Amabanga aphezulu"/>
    <m/>
    <m/>
    <m/>
    <m/>
    <m/>
    <m/>
    <m/>
    <m/>
    <m/>
    <s v="Hayi"/>
    <m/>
    <m/>
    <m/>
    <s v="Impompo kawonke-wonke/yoluntu"/>
    <m/>
    <m/>
    <m/>
    <s v="Kwenye indawo/ngaphandle kweyadi"/>
    <m/>
    <n v="32"/>
    <m/>
    <s v="Gungxulela kumbhobho wogutyulo"/>
    <m/>
    <s v="IParafini"/>
    <m/>
    <m/>
    <m/>
    <s v="Endlini"/>
    <m/>
    <m/>
    <m/>
    <s v="Hayi"/>
    <m/>
    <s v="Ewe"/>
    <m/>
    <m/>
    <m/>
    <m/>
    <m/>
    <m/>
    <m/>
    <m/>
    <m/>
    <s v="Ewe"/>
    <s v="Hayi"/>
    <s v="Hayi"/>
    <s v="Hayi"/>
    <s v="Hayi"/>
    <s v="Hayi"/>
    <s v="Hayi"/>
    <s v="Ewe"/>
    <s v="Hayi"/>
    <m/>
    <m/>
    <m/>
    <m/>
    <m/>
    <m/>
    <m/>
    <s v="Hayi"/>
    <s v="Ewe"/>
    <s v="Hayi"/>
    <s v="Hayi"/>
    <s v="Hayi"/>
    <s v="Hayi"/>
    <s v="Hayi"/>
    <m/>
    <s v="Umhlaba/isant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23"/>
    <m/>
    <m/>
    <x v="12"/>
    <d v="1899-12-30T09:57:00"/>
    <s v="lwazi"/>
    <s v="isiXhosa"/>
    <m/>
    <s v="Hayi"/>
    <m/>
    <m/>
    <m/>
    <m/>
    <s v="Mnyama"/>
    <m/>
    <m/>
    <m/>
    <m/>
    <s v="Ewe"/>
    <m/>
    <m/>
    <m/>
    <s v="Awutshatanga"/>
    <m/>
    <m/>
    <m/>
    <s v="Ngaphantsi kwebanga leshumi"/>
    <m/>
    <s v="Uziqeshile"/>
    <m/>
    <s v="R1000 - R2500"/>
    <m/>
    <s v="Zange"/>
    <m/>
    <m/>
    <m/>
    <s v="Ewe, ngaphantsi kweminyaka emi-2 eyadlulayo"/>
    <s v="ec Chris Hani Clinic"/>
    <m/>
    <m/>
    <s v="Ewe"/>
    <m/>
    <s v="Ewe, ngaphezu konyaka odlulileyo"/>
    <m/>
    <s v="Hayi"/>
    <m/>
    <s v="Ewe"/>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Checked"/>
    <s v="Unchecked"/>
    <s v="Checked"/>
    <s v="Checked"/>
    <s v="Unchecked"/>
    <s v="Unchecked"/>
    <m/>
    <m/>
    <s v="Unchecked"/>
    <s v="Unchecked"/>
    <s v="Unchecked"/>
    <s v="Unchecked"/>
    <s v="Unchecked"/>
    <s v="Unchecked"/>
    <s v="Unchecked"/>
    <s v="Unchecked"/>
    <s v="Unchecked"/>
    <s v="Unchecked"/>
    <s v="Unchecked"/>
    <s v="Unchecked"/>
    <s v="Checked"/>
    <s v="Un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36"/>
    <s v="Male/ Indoda"/>
    <n v="27"/>
    <m/>
    <m/>
    <m/>
    <m/>
    <m/>
    <m/>
    <m/>
    <m/>
    <m/>
    <m/>
    <m/>
    <m/>
    <m/>
    <m/>
    <m/>
    <m/>
    <m/>
    <m/>
    <m/>
    <m/>
    <m/>
    <m/>
    <m/>
    <m/>
    <m/>
    <m/>
    <s v="There are NO children between the age of 6 and 13 living in this HH"/>
    <m/>
    <s v="Ndigqibe amabanga aphantsi"/>
    <m/>
    <m/>
    <m/>
    <s v="Ndigqibe amabanga aphezulu"/>
    <m/>
    <m/>
    <m/>
    <m/>
    <m/>
    <m/>
    <m/>
    <m/>
    <m/>
    <s v="Hayi"/>
    <m/>
    <m/>
    <m/>
    <s v="Impompo kawonke-wonke/yoluntu"/>
    <m/>
    <m/>
    <m/>
    <s v="Kwindawo yokuhlala"/>
    <m/>
    <n v="6"/>
    <m/>
    <s v="Indlu yangasese ephuculweyo enomngxuma ephuma umoya"/>
    <m/>
    <s v="Okunye"/>
    <m/>
    <s v="Urbane ongekho semthethweni/Izinyoka"/>
    <m/>
    <s v="Endlini"/>
    <m/>
    <m/>
    <m/>
    <s v="Ewe"/>
    <m/>
    <s v="Hayi"/>
    <m/>
    <m/>
    <m/>
    <m/>
    <m/>
    <m/>
    <m/>
    <m/>
    <m/>
    <s v="Ewe"/>
    <s v="Ewe"/>
    <s v="Hayi"/>
    <s v="Hayi"/>
    <s v="Ewe"/>
    <s v="Hayi"/>
    <s v="Ewe"/>
    <s v="Ewe"/>
    <s v="Hayi"/>
    <m/>
    <m/>
    <m/>
    <m/>
    <m/>
    <m/>
    <m/>
    <s v="Ewe"/>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24"/>
    <m/>
    <m/>
    <x v="12"/>
    <d v="1899-12-30T10:02:00"/>
    <s v="zukisani"/>
    <s v="isiXhosa"/>
    <m/>
    <s v="Hayi"/>
    <m/>
    <m/>
    <m/>
    <m/>
    <s v="Mnyama"/>
    <m/>
    <m/>
    <m/>
    <m/>
    <s v="Ewe"/>
    <m/>
    <m/>
    <m/>
    <s v="Awutshatanga"/>
    <m/>
    <m/>
    <m/>
    <s v="Ngaphantsi kwebanga leshumi"/>
    <m/>
    <s v="Awuphangeli"/>
    <m/>
    <s v="Ngaphantsi kwe-R1000"/>
    <m/>
    <s v="Zange"/>
    <m/>
    <m/>
    <m/>
    <s v="Hayi"/>
    <m/>
    <m/>
    <m/>
    <s v="Hayi"/>
    <m/>
    <s v="Ewe, ngaphantsi kweenyanga ezi-6 ezidlulileyo"/>
    <m/>
    <s v="Ewe"/>
    <m/>
    <s v="Ewe"/>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25"/>
    <m/>
    <m/>
    <m/>
    <m/>
    <m/>
    <m/>
    <m/>
    <m/>
    <m/>
    <m/>
    <m/>
    <m/>
    <m/>
    <m/>
    <m/>
    <m/>
    <m/>
    <m/>
    <m/>
    <m/>
    <m/>
    <m/>
    <m/>
    <m/>
    <m/>
    <m/>
    <m/>
    <m/>
    <s v="There are NO children between the age of 6 and 13 living in this HH"/>
    <m/>
    <s v="Amabanga aphezulu"/>
    <m/>
    <m/>
    <m/>
    <s v="Amabanga aphezulu"/>
    <m/>
    <m/>
    <m/>
    <m/>
    <m/>
    <m/>
    <m/>
    <m/>
    <m/>
    <s v="Hayi"/>
    <m/>
    <m/>
    <m/>
    <s v="Impompo kawonke-wonke/yoluntu"/>
    <m/>
    <m/>
    <m/>
    <s v="Kwenye indawo/ngaphandle kweyadi"/>
    <m/>
    <n v="45"/>
    <m/>
    <s v="Gungxulela kumbhobho wogutyulo"/>
    <m/>
    <s v="IParafini"/>
    <m/>
    <m/>
    <m/>
    <s v="Endlini"/>
    <m/>
    <m/>
    <m/>
    <s v="Hayi"/>
    <m/>
    <s v="Hayi"/>
    <m/>
    <m/>
    <m/>
    <m/>
    <m/>
    <m/>
    <m/>
    <m/>
    <m/>
    <s v="Hayi"/>
    <s v="Hayi"/>
    <s v="Hayi"/>
    <s v="Hayi"/>
    <s v="Hayi"/>
    <s v="Hayi"/>
    <s v="Hayi"/>
    <s v="Hayi"/>
    <s v="Hayi"/>
    <m/>
    <m/>
    <m/>
    <m/>
    <m/>
    <m/>
    <m/>
    <s v="Hayi"/>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2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26"/>
    <m/>
    <m/>
    <x v="12"/>
    <d v="1899-12-30T10:21:00"/>
    <s v="nosibusiso"/>
    <s v="isiXhosa"/>
    <m/>
    <s v="Hayi"/>
    <m/>
    <m/>
    <m/>
    <m/>
    <s v="Mnyama"/>
    <m/>
    <m/>
    <m/>
    <m/>
    <s v="Ewe"/>
    <m/>
    <m/>
    <m/>
    <s v="Umhlolo/Umhlolokazi"/>
    <m/>
    <m/>
    <m/>
    <s v="Ngaphantsi kwebanga leshumi"/>
    <m/>
    <s v="Awuphangeli"/>
    <m/>
    <s v="R1000 - R2500"/>
    <m/>
    <s v="Zange"/>
    <m/>
    <m/>
    <m/>
    <s v="Ewe, ngaphantsi kweminyaka emi-2 eyadlulayo"/>
    <s v="ec Empilweni Gompo CHC"/>
    <m/>
    <m/>
    <s v="Ewe"/>
    <m/>
    <s v="Ewe, ngaphantsi kweenyanga ezi-6 ezidlulileyo"/>
    <m/>
    <s v="Ewe"/>
    <m/>
    <s v="Hay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Unchecked"/>
    <s v="Unchecked"/>
    <s v="Checked"/>
    <s v="Checked"/>
    <s v="Checked"/>
    <s v="Unchecked"/>
    <s v="Unchecked"/>
    <m/>
    <m/>
    <m/>
    <m/>
    <m/>
    <s v="Ewe"/>
    <s v="Unchecked"/>
    <s v="Unchecked"/>
    <s v="Unchecked"/>
    <s v="Unchecked"/>
    <s v="Unchecked"/>
    <s v="Unchecked"/>
    <s v="Unchecked"/>
    <s v="Unchecked"/>
    <s v="Unchecked"/>
    <s v="Unchecked"/>
    <s v="Unchecked"/>
    <m/>
    <s v="Unchecked"/>
    <s v="Unchecked"/>
    <s v="Unchecked"/>
    <s v="Unchecked"/>
    <s v="Unchecked"/>
    <s v="Unchecked"/>
    <s v="Checked"/>
    <s v="Unchecked"/>
    <s v="Unchecked"/>
    <s v="Unchecked"/>
    <s v="Unchecked"/>
    <m/>
    <m/>
    <s v="Hayi"/>
    <m/>
    <s v="Hayi"/>
    <m/>
    <s v="Hayi"/>
    <n v="2"/>
    <s v="Male/ Indoda"/>
    <n v="36"/>
    <s v="Female/ Ibhinqa"/>
    <n v="22"/>
    <m/>
    <m/>
    <m/>
    <m/>
    <m/>
    <m/>
    <m/>
    <m/>
    <m/>
    <m/>
    <m/>
    <m/>
    <m/>
    <m/>
    <m/>
    <m/>
    <m/>
    <m/>
    <m/>
    <m/>
    <m/>
    <m/>
    <m/>
    <m/>
    <m/>
    <m/>
    <s v="There are NO children between the age of 6 and 13 living in this HH"/>
    <m/>
    <s v="Ndigqibe amabanga aphantsi"/>
    <m/>
    <m/>
    <m/>
    <s v="Amabanga aphezulu"/>
    <m/>
    <m/>
    <m/>
    <m/>
    <m/>
    <m/>
    <m/>
    <m/>
    <m/>
    <s v="Hayi"/>
    <m/>
    <m/>
    <m/>
    <s v="Ifakwe ngombhobho kwindawo yokuhlala/indlu"/>
    <m/>
    <m/>
    <m/>
    <m/>
    <m/>
    <n v="1"/>
    <m/>
    <s v="Gungxulela kumbhobho wogutyulo"/>
    <m/>
    <s v="Umbane ovela kwii-mains"/>
    <m/>
    <m/>
    <m/>
    <s v="Endlini"/>
    <m/>
    <m/>
    <m/>
    <s v="Ewe"/>
    <m/>
    <s v="Ewe"/>
    <m/>
    <m/>
    <m/>
    <m/>
    <m/>
    <m/>
    <m/>
    <m/>
    <m/>
    <s v="Hayi"/>
    <s v="Ewe"/>
    <s v="Ewe"/>
    <s v="Hayi"/>
    <s v="Ewe"/>
    <s v="Hayi"/>
    <s v="Hayi"/>
    <s v="Ewe"/>
    <s v="Hayi"/>
    <m/>
    <m/>
    <m/>
    <m/>
    <m/>
    <m/>
    <m/>
    <s v="Ewe"/>
    <s v="Ewe"/>
    <s v="Hayi"/>
    <s v="Hayi"/>
    <m/>
    <s v="Hayi"/>
    <s v="Hayi"/>
    <m/>
    <s v="Isamente"/>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27"/>
    <m/>
    <m/>
    <x v="12"/>
    <d v="1899-12-30T10:20:00"/>
    <s v="likhona"/>
    <s v="English"/>
    <s v="No"/>
    <m/>
    <m/>
    <m/>
    <s v="Black"/>
    <m/>
    <m/>
    <m/>
    <s v="Yes"/>
    <m/>
    <m/>
    <m/>
    <m/>
    <m/>
    <s v="Single"/>
    <m/>
    <m/>
    <m/>
    <s v="Less than Matric"/>
    <m/>
    <s v="Unemployed"/>
    <m/>
    <s v="Under R1000"/>
    <m/>
    <s v="Never"/>
    <m/>
    <m/>
    <m/>
    <s v="Never"/>
    <m/>
    <m/>
    <m/>
    <s v="No"/>
    <m/>
    <s v="Yes, less than 6 months ago"/>
    <m/>
    <s v="Yes"/>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ublic/communal tap"/>
    <m/>
    <m/>
    <m/>
    <s v="Elsewhere/outside yard"/>
    <m/>
    <n v="10"/>
    <m/>
    <s v="No facility/bush/field"/>
    <m/>
    <s v="Electricity from other source"/>
    <m/>
    <m/>
    <m/>
    <s v="In a separate building"/>
    <m/>
    <m/>
    <m/>
    <s v="No"/>
    <m/>
    <s v="No"/>
    <m/>
    <s v="No"/>
    <s v="No"/>
    <s v="No"/>
    <s v="No"/>
    <s v="No"/>
    <s v="No"/>
    <s v="No"/>
    <s v="No"/>
    <s v="No"/>
    <m/>
    <m/>
    <m/>
    <m/>
    <m/>
    <m/>
    <m/>
    <m/>
    <m/>
    <s v="No"/>
    <s v="No"/>
    <s v="No"/>
    <s v="No"/>
    <s v="No"/>
    <s v="No"/>
    <s v="No"/>
    <m/>
    <m/>
    <m/>
    <m/>
    <m/>
    <m/>
    <m/>
    <s v="Carpet"/>
    <m/>
    <m/>
    <m/>
    <s v="Corrugated metal"/>
    <m/>
    <m/>
    <m/>
    <s v="Respondent/Participant"/>
    <m/>
    <s v="Respondent/Participant"/>
    <m/>
    <s v="Respondent/Participant"/>
    <m/>
    <s v="Yes"/>
    <m/>
    <s v="Proceed"/>
    <m/>
    <s v="Yes"/>
    <m/>
    <s v="A lot"/>
    <s v="A lot"/>
    <s v="A lot"/>
    <m/>
    <m/>
    <m/>
    <s v="Checked"/>
    <s v="Checked"/>
    <s v="Checked"/>
    <s v="Checked"/>
    <s v="Unchecked"/>
    <s v="Unchecked"/>
    <s v="Unchecked"/>
    <s v="Unchecked"/>
    <s v="Unchecked"/>
    <s v="Unchecked"/>
    <s v="Unchecked"/>
    <s v="Unchecked"/>
    <s v="Botswana"/>
    <m/>
    <s v="Research Assistant please click here"/>
    <m/>
    <s v="Unverified"/>
  </r>
  <r>
    <n v="428"/>
    <m/>
    <m/>
    <x v="12"/>
    <d v="1899-12-30T10:42:00"/>
    <s v="busisiwe"/>
    <s v="English"/>
    <s v="No"/>
    <m/>
    <m/>
    <m/>
    <s v="Black"/>
    <m/>
    <m/>
    <m/>
    <s v="Yes"/>
    <m/>
    <m/>
    <m/>
    <m/>
    <m/>
    <s v="Single"/>
    <m/>
    <m/>
    <m/>
    <s v="Matric"/>
    <m/>
    <s v="Unemployed"/>
    <m/>
    <s v="Under R1000"/>
    <m/>
    <s v="Never"/>
    <m/>
    <m/>
    <m/>
    <s v="Yes, less than 2 years ago"/>
    <m/>
    <s v="ec Philani NU 1 Clinic"/>
    <m/>
    <s v="Yes"/>
    <m/>
    <s v="Yes, less than 6 months ago"/>
    <m/>
    <s v="No"/>
    <m/>
    <s v="No"/>
    <m/>
    <s v="Unchecked"/>
    <s v="Unchecked"/>
    <s v="Unchecked"/>
    <s v="Unchecked"/>
    <s v="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Checked"/>
    <s v="Checked"/>
    <s v="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3"/>
    <s v="Female/ Ibhinqa"/>
    <n v="35"/>
    <s v="Male/ Indoda"/>
    <n v="2"/>
    <s v="Male/ Indoda"/>
    <n v="13"/>
    <m/>
    <m/>
    <m/>
    <m/>
    <m/>
    <m/>
    <m/>
    <m/>
    <m/>
    <m/>
    <m/>
    <m/>
    <m/>
    <m/>
    <m/>
    <m/>
    <m/>
    <m/>
    <m/>
    <m/>
    <m/>
    <m/>
    <m/>
    <m/>
    <s v="There are children between the age of 6 and 13 living in this HH"/>
    <s v="Completed secondary"/>
    <m/>
    <m/>
    <m/>
    <s v="Completed secondary"/>
    <m/>
    <m/>
    <m/>
    <s v="Yes"/>
    <m/>
    <m/>
    <m/>
    <m/>
    <m/>
    <s v="No"/>
    <m/>
    <m/>
    <m/>
    <s v="Piped into dwelling/house"/>
    <m/>
    <m/>
    <m/>
    <m/>
    <m/>
    <n v="1"/>
    <m/>
    <s v="Flush to somewhere else"/>
    <m/>
    <s v="Electricity from mains"/>
    <m/>
    <m/>
    <m/>
    <s v="In the house"/>
    <m/>
    <m/>
    <m/>
    <s v="Yes"/>
    <m/>
    <s v="Yes"/>
    <m/>
    <s v="Yes"/>
    <s v="Yes"/>
    <s v="No"/>
    <s v="No"/>
    <s v="Yes"/>
    <s v="No"/>
    <s v="Yes"/>
    <s v="Yes"/>
    <s v="No"/>
    <m/>
    <m/>
    <m/>
    <m/>
    <m/>
    <m/>
    <m/>
    <m/>
    <m/>
    <s v="No"/>
    <s v="Yes"/>
    <s v="No"/>
    <s v="No"/>
    <s v="No"/>
    <s v="No"/>
    <s v="No"/>
    <m/>
    <m/>
    <m/>
    <m/>
    <m/>
    <m/>
    <m/>
    <s v="Ceramic tiles"/>
    <m/>
    <m/>
    <m/>
    <s v="Asbestos"/>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Jamaica"/>
    <m/>
    <s v="Research Assistant please click here"/>
    <m/>
    <s v="Unverified"/>
  </r>
  <r>
    <n v="429"/>
    <m/>
    <m/>
    <x v="12"/>
    <d v="1899-12-30T10:54:00"/>
    <s v="lwazi"/>
    <s v="English"/>
    <s v="No"/>
    <m/>
    <m/>
    <m/>
    <s v="Black"/>
    <m/>
    <m/>
    <m/>
    <s v="Yes"/>
    <m/>
    <m/>
    <m/>
    <m/>
    <m/>
    <s v="Single"/>
    <m/>
    <m/>
    <m/>
    <s v="Less than Matric"/>
    <m/>
    <s v="Unemployed"/>
    <m/>
    <s v="R1000 - R2500"/>
    <m/>
    <s v="Never"/>
    <m/>
    <m/>
    <m/>
    <s v="Never"/>
    <m/>
    <m/>
    <m/>
    <s v="Yes"/>
    <m/>
    <s v="Yes, more than a year ago"/>
    <m/>
    <s v="No"/>
    <m/>
    <s v="Yes"/>
    <m/>
    <s v="Unchecked"/>
    <s v="Unchecked"/>
    <s v="Unchecked"/>
    <s v="Unchecked"/>
    <s v="Checked"/>
    <s v="Unchecked"/>
    <s v="Unchecked"/>
    <s v="Unchecked"/>
    <s v="Checked"/>
    <s v="Unchecked"/>
    <s v="Unchecked"/>
    <s v="Unchecked"/>
    <s v="Unchecked"/>
    <s v="Unchecked"/>
    <s v="Unchecked"/>
    <s v="Unchecked"/>
    <s v="Unchecked"/>
    <s v="Unchecked"/>
    <s v="Breathing dirty oxygen "/>
    <m/>
    <s v="Unchecked"/>
    <s v="Unchecked"/>
    <s v="Unchecked"/>
    <s v="Checked"/>
    <s v="Unchecked"/>
    <s v="Unchecked"/>
    <s v="Unchecked"/>
    <s v="Unchecked"/>
    <s v="Unchecked"/>
    <s v="Unchecked"/>
    <s v="Unchecked"/>
    <s v="Unchecked"/>
    <s v="Unchecked"/>
    <s v="Unchecked"/>
    <m/>
    <m/>
    <s v="Unchecked"/>
    <s v="Unchecked"/>
    <s v="Checked"/>
    <s v="Unchecked"/>
    <s v="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Yes"/>
    <m/>
    <n v="1"/>
    <s v="Male/ Indoda"/>
    <n v="33"/>
    <m/>
    <m/>
    <m/>
    <m/>
    <m/>
    <m/>
    <m/>
    <m/>
    <m/>
    <m/>
    <m/>
    <m/>
    <m/>
    <m/>
    <m/>
    <m/>
    <m/>
    <m/>
    <m/>
    <m/>
    <m/>
    <m/>
    <m/>
    <m/>
    <m/>
    <m/>
    <m/>
    <m/>
    <s v="There are NO children between the age of 6 and 13 living in this HH"/>
    <s v="Some secondary"/>
    <m/>
    <m/>
    <m/>
    <s v="Completed secondary"/>
    <m/>
    <m/>
    <m/>
    <m/>
    <m/>
    <m/>
    <m/>
    <m/>
    <m/>
    <s v="No"/>
    <m/>
    <m/>
    <m/>
    <s v="Piped into dwelling/house"/>
    <m/>
    <m/>
    <m/>
    <m/>
    <m/>
    <n v="2"/>
    <m/>
    <s v="Ventilated improved pit latrine"/>
    <m/>
    <s v="Gas"/>
    <m/>
    <m/>
    <m/>
    <s v="In the house"/>
    <m/>
    <m/>
    <m/>
    <s v="No"/>
    <m/>
    <s v="No"/>
    <m/>
    <s v="Yes"/>
    <s v="Yes"/>
    <s v="No"/>
    <s v="No"/>
    <s v="Yes"/>
    <s v="No"/>
    <s v="No"/>
    <s v="Yes"/>
    <s v="No"/>
    <m/>
    <m/>
    <m/>
    <m/>
    <m/>
    <m/>
    <m/>
    <m/>
    <m/>
    <s v="Yes"/>
    <s v="Yes"/>
    <s v="No"/>
    <s v="No"/>
    <s v="No"/>
    <s v="No"/>
    <s v="No"/>
    <m/>
    <m/>
    <m/>
    <m/>
    <m/>
    <m/>
    <m/>
    <s v="Carpet"/>
    <m/>
    <m/>
    <m/>
    <s v="Other"/>
    <m/>
    <s v="Zinc"/>
    <m/>
    <s v="Respondent/Participant"/>
    <m/>
    <s v="Spouse/partner"/>
    <m/>
    <s v="Respondent/Participant and Spouse/partner jointly"/>
    <m/>
    <s v="No"/>
    <m/>
    <m/>
    <m/>
    <m/>
    <m/>
    <m/>
    <m/>
    <m/>
    <m/>
    <m/>
    <m/>
    <s v="Unchecked"/>
    <s v="Unchecked"/>
    <s v="Unchecked"/>
    <s v="Unchecked"/>
    <s v="Unchecked"/>
    <s v="Unchecked"/>
    <s v="Unchecked"/>
    <s v="Unchecked"/>
    <s v="Unchecked"/>
    <s v="Unchecked"/>
    <s v="Unchecked"/>
    <s v="Unchecked"/>
    <m/>
    <m/>
    <m/>
    <m/>
    <s v="Unverified"/>
  </r>
  <r>
    <n v="43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31"/>
    <m/>
    <m/>
    <x v="12"/>
    <d v="1899-12-30T11:16:00"/>
    <s v="likhona"/>
    <s v="isiXhosa"/>
    <m/>
    <s v="Hayi"/>
    <m/>
    <m/>
    <m/>
    <m/>
    <s v="Mnyama"/>
    <m/>
    <m/>
    <m/>
    <m/>
    <s v="Ewe"/>
    <m/>
    <m/>
    <m/>
    <s v="Awutshatanga"/>
    <m/>
    <m/>
    <m/>
    <s v="Ngaphantsi kwebanga leshumi"/>
    <m/>
    <s v="Uqeshwe isigxina"/>
    <m/>
    <s v="R5001 - R7500"/>
    <m/>
    <s v="Zange"/>
    <m/>
    <m/>
    <m/>
    <s v="Hayi"/>
    <m/>
    <m/>
    <m/>
    <s v="Hayi"/>
    <m/>
    <s v="Hayi"/>
    <m/>
    <s v="Hayi"/>
    <m/>
    <s v="Hayi"/>
    <s v="Unchecked"/>
    <s v="Unchecked"/>
    <s v="Unchecked"/>
    <s v="Unchecked"/>
    <s v="Unchecked"/>
    <s v="Unchecked"/>
    <s v="Unchecked"/>
    <s v="Unchecked"/>
    <s v="Unchecked"/>
    <s v="Unchecked"/>
    <s v="Unchecked"/>
    <s v="Unchecked"/>
    <s v="Checked"/>
    <s v="Unchecked"/>
    <s v="Checked"/>
    <s v="Unchecked"/>
    <s v="Unchecked"/>
    <s v="Checked"/>
    <m/>
    <s v="Ubumdaka bendlu"/>
    <s v="Unchecked"/>
    <s v="Unchecked"/>
    <s v="Unchecked"/>
    <s v="Unchecked"/>
    <s v="Unchecked"/>
    <s v="Unchecked"/>
    <s v="Unchecked"/>
    <s v="Unchecked"/>
    <s v="Checked"/>
    <s v="Unchecked"/>
    <s v="Checked"/>
    <s v="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24"/>
    <m/>
    <m/>
    <m/>
    <m/>
    <m/>
    <m/>
    <m/>
    <m/>
    <m/>
    <m/>
    <m/>
    <m/>
    <m/>
    <m/>
    <m/>
    <m/>
    <m/>
    <m/>
    <m/>
    <m/>
    <m/>
    <m/>
    <m/>
    <m/>
    <m/>
    <m/>
    <m/>
    <m/>
    <s v="There are NO children between the age of 6 and 13 living in this HH"/>
    <m/>
    <s v="Amabanga aphezulu"/>
    <m/>
    <m/>
    <m/>
    <s v="Amabanga aphezulu"/>
    <m/>
    <m/>
    <m/>
    <m/>
    <m/>
    <m/>
    <m/>
    <m/>
    <m/>
    <s v="Hayi"/>
    <m/>
    <m/>
    <m/>
    <s v="Ilori yokuthwala amanzi / iTanki"/>
    <m/>
    <m/>
    <m/>
    <s v="Kwenye indawo/ngaphandle kweyadi"/>
    <m/>
    <n v="12"/>
    <m/>
    <s v="Endle / ityholo / intsimi"/>
    <m/>
    <s v="Umbane osuka komnye umthombo"/>
    <m/>
    <m/>
    <m/>
    <s v="Ngaphandle"/>
    <m/>
    <m/>
    <m/>
    <s v="Hayi"/>
    <m/>
    <s v="Hayi"/>
    <m/>
    <m/>
    <m/>
    <m/>
    <m/>
    <m/>
    <m/>
    <m/>
    <m/>
    <s v="Hayi"/>
    <s v="Hayi"/>
    <s v="Hayi"/>
    <s v="Hayi"/>
    <s v="Hayi"/>
    <s v="Hayi"/>
    <s v="Hayi"/>
    <s v="Hayi"/>
    <s v="Hayi"/>
    <m/>
    <m/>
    <m/>
    <m/>
    <m/>
    <m/>
    <m/>
    <s v="Hayi"/>
    <s v="Hayi"/>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3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33"/>
    <m/>
    <m/>
    <x v="12"/>
    <d v="1899-12-30T11:34:00"/>
    <s v="zukisani"/>
    <s v="English"/>
    <s v="No"/>
    <m/>
    <m/>
    <m/>
    <s v="Other, Specify"/>
    <s v="Zimbabwe "/>
    <m/>
    <m/>
    <s v="Yes"/>
    <m/>
    <m/>
    <m/>
    <m/>
    <m/>
    <s v="Steady partner"/>
    <m/>
    <s v="Yes"/>
    <m/>
    <s v="Less than Matric"/>
    <m/>
    <s v="Self-Employed"/>
    <m/>
    <s v="R1000 - R2500"/>
    <m/>
    <s v="Never"/>
    <m/>
    <m/>
    <m/>
    <s v="Never"/>
    <m/>
    <m/>
    <m/>
    <s v="No"/>
    <m/>
    <s v="Yes, less than 6 months ago"/>
    <m/>
    <s v="No"/>
    <m/>
    <s v="No"/>
    <m/>
    <s v="Unchecked"/>
    <s v="Un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Un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26"/>
    <m/>
    <m/>
    <m/>
    <m/>
    <m/>
    <m/>
    <m/>
    <m/>
    <m/>
    <m/>
    <m/>
    <m/>
    <m/>
    <m/>
    <m/>
    <m/>
    <m/>
    <m/>
    <m/>
    <m/>
    <m/>
    <m/>
    <m/>
    <m/>
    <m/>
    <m/>
    <m/>
    <m/>
    <s v="There are NO children between the age of 6 and 13 living in this HH"/>
    <s v="Some primary"/>
    <m/>
    <s v="Grade 5"/>
    <m/>
    <s v="Some primary"/>
    <m/>
    <s v="Grade 4"/>
    <m/>
    <m/>
    <m/>
    <m/>
    <m/>
    <m/>
    <m/>
    <s v="No"/>
    <m/>
    <m/>
    <m/>
    <s v="Piped to yard/plot"/>
    <m/>
    <m/>
    <m/>
    <m/>
    <m/>
    <n v="60"/>
    <m/>
    <s v="Flush to piped sewer system"/>
    <m/>
    <s v="Electricity from mains"/>
    <m/>
    <m/>
    <m/>
    <s v="In the house"/>
    <m/>
    <m/>
    <m/>
    <s v="No"/>
    <m/>
    <s v="Yes"/>
    <m/>
    <s v="No"/>
    <s v="Yes"/>
    <s v="No"/>
    <s v="Yes"/>
    <s v="Yes"/>
    <s v="No"/>
    <s v="Yes"/>
    <s v="Yes"/>
    <s v="No"/>
    <m/>
    <m/>
    <m/>
    <m/>
    <m/>
    <m/>
    <m/>
    <m/>
    <m/>
    <s v="No"/>
    <s v="Yes"/>
    <s v="No"/>
    <s v="No"/>
    <s v="No"/>
    <s v="No"/>
    <s v="No"/>
    <m/>
    <m/>
    <m/>
    <m/>
    <m/>
    <m/>
    <m/>
    <s v="Cement"/>
    <m/>
    <m/>
    <m/>
    <s v="Corrugated metal"/>
    <m/>
    <m/>
    <m/>
    <s v="Spouse/partner"/>
    <m/>
    <s v="Spouse/partner"/>
    <m/>
    <s v="Spouse/partner"/>
    <m/>
    <s v="Yes"/>
    <m/>
    <s v="Proceed"/>
    <m/>
    <s v="Yes"/>
    <m/>
    <s v="Somewhat"/>
    <s v="A lot"/>
    <s v="A lot"/>
    <m/>
    <m/>
    <m/>
    <s v="Checked"/>
    <s v="Checked"/>
    <s v="Checked"/>
    <s v="Checked"/>
    <s v="Checked"/>
    <s v="Unchecked"/>
    <s v="Unchecked"/>
    <s v="Unchecked"/>
    <s v="Unchecked"/>
    <s v="Unchecked"/>
    <s v="Unchecked"/>
    <s v="Unchecked"/>
    <s v="France"/>
    <m/>
    <s v="Research Assistant please click here"/>
    <m/>
    <s v="Unverified"/>
  </r>
  <r>
    <n v="434"/>
    <m/>
    <m/>
    <x v="12"/>
    <d v="1899-12-30T11:47:00"/>
    <s v="likhona"/>
    <s v="isiXhosa"/>
    <m/>
    <s v="Hayi"/>
    <m/>
    <m/>
    <m/>
    <m/>
    <s v="Mnyama"/>
    <m/>
    <m/>
    <m/>
    <m/>
    <s v="Ewe"/>
    <m/>
    <m/>
    <m/>
    <s v="Awutshatanga"/>
    <m/>
    <m/>
    <m/>
    <s v="Ngaphantsi kwebanga leshumi"/>
    <m/>
    <s v="Awuphangeli"/>
    <m/>
    <s v="Ngaphantsi kwe-R1000"/>
    <m/>
    <s v="Zange"/>
    <m/>
    <m/>
    <m/>
    <s v="Hayi"/>
    <m/>
    <m/>
    <m/>
    <s v="Hayi"/>
    <m/>
    <s v="Hayi"/>
    <m/>
    <s v="Hayi"/>
    <m/>
    <s v="Hay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Unchecked"/>
    <s v="Unchecked"/>
    <s v="Un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Male/ Indoda"/>
    <n v="12"/>
    <s v="Male/ Indoda"/>
    <n v="11"/>
    <m/>
    <m/>
    <m/>
    <m/>
    <m/>
    <m/>
    <m/>
    <m/>
    <m/>
    <m/>
    <m/>
    <m/>
    <m/>
    <m/>
    <m/>
    <m/>
    <m/>
    <m/>
    <m/>
    <m/>
    <m/>
    <m/>
    <m/>
    <m/>
    <m/>
    <m/>
    <s v="There are children between the age of 6 and 13 living in this HH"/>
    <m/>
    <s v="Andifundanga/ Andiwafundanga amabanga aphantsi"/>
    <m/>
    <m/>
    <m/>
    <s v="Amabanga aphantsi"/>
    <m/>
    <s v="Ibanga lesithandathu"/>
    <m/>
    <s v="Ewe"/>
    <m/>
    <m/>
    <m/>
    <m/>
    <m/>
    <s v="Hayi"/>
    <m/>
    <m/>
    <m/>
    <s v="Ilori yokuthwala amanzi / iTanki"/>
    <m/>
    <m/>
    <m/>
    <s v="Kwenye indawo/ngaphandle kweyadi"/>
    <m/>
    <n v="15"/>
    <m/>
    <s v="Endle / ityholo / intsimi"/>
    <m/>
    <s v="IParafini"/>
    <m/>
    <m/>
    <m/>
    <s v="Endlini"/>
    <m/>
    <m/>
    <m/>
    <s v="Hayi"/>
    <m/>
    <s v="Hayi"/>
    <m/>
    <m/>
    <m/>
    <m/>
    <m/>
    <m/>
    <m/>
    <m/>
    <m/>
    <s v="Hayi"/>
    <s v="Hayi"/>
    <s v="Hayi"/>
    <s v="Hayi"/>
    <s v="Hayi"/>
    <s v="Hayi"/>
    <s v="Hayi"/>
    <s v="Hayi"/>
    <s v="Hayi"/>
    <m/>
    <m/>
    <m/>
    <m/>
    <m/>
    <m/>
    <m/>
    <s v="Hayi"/>
    <s v="Ewe"/>
    <s v="Hayi"/>
    <s v="Hayi"/>
    <s v="Hayi"/>
    <s v="Hayi"/>
    <s v="Hayi"/>
    <m/>
    <s v="Umhlaba/isant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35"/>
    <m/>
    <m/>
    <x v="12"/>
    <d v="1899-12-30T11:51:00"/>
    <s v="lwazi"/>
    <s v="isiXhosa"/>
    <m/>
    <s v="Hayi"/>
    <m/>
    <m/>
    <m/>
    <m/>
    <s v="Mnyama"/>
    <m/>
    <m/>
    <m/>
    <m/>
    <s v="Ewe"/>
    <m/>
    <m/>
    <m/>
    <s v="Umhlolo/Umhlolokazi"/>
    <m/>
    <m/>
    <m/>
    <s v="Ngaphantsi kwebanga leshumi"/>
    <m/>
    <s v="Awuphangeli"/>
    <m/>
    <s v="R1000 - R2500"/>
    <m/>
    <s v="Zange"/>
    <m/>
    <m/>
    <m/>
    <s v="Hayi"/>
    <m/>
    <m/>
    <m/>
    <s v="Ewe"/>
    <m/>
    <s v="Ewe, ngaphezu konyaka odlulileyo"/>
    <m/>
    <s v="Ewe"/>
    <m/>
    <s v="Ewe"/>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Checked"/>
    <s v="Un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3"/>
    <s v="Female/ Ibhinqa"/>
    <n v="10"/>
    <s v="Female/ Ibhinqa"/>
    <n v="10"/>
    <s v="Female/ Ibhinqa"/>
    <n v="36"/>
    <m/>
    <m/>
    <m/>
    <m/>
    <m/>
    <m/>
    <m/>
    <m/>
    <m/>
    <m/>
    <m/>
    <m/>
    <m/>
    <m/>
    <m/>
    <m/>
    <m/>
    <m/>
    <m/>
    <m/>
    <m/>
    <m/>
    <m/>
    <m/>
    <s v="There are children between the age of 6 and 13 living in this HH"/>
    <m/>
    <s v="Amabanga aphantsi"/>
    <m/>
    <s v="Ibanga lesibini"/>
    <m/>
    <s v="Amabanga aphezulu"/>
    <m/>
    <m/>
    <m/>
    <s v="Ewe"/>
    <m/>
    <m/>
    <m/>
    <m/>
    <m/>
    <s v="Ewe"/>
    <m/>
    <n v="3"/>
    <m/>
    <s v="Impompo kawonke-wonke/yoluntu"/>
    <m/>
    <m/>
    <m/>
    <s v="Kwindawo yokuhlala"/>
    <m/>
    <n v="5"/>
    <m/>
    <s v="Indlu yangasese ephuculweyo enomngxuma ephuma umoya"/>
    <m/>
    <s v="Okunye"/>
    <m/>
    <s v="Illegal electrricity"/>
    <m/>
    <s v="Endlini"/>
    <m/>
    <m/>
    <m/>
    <s v="Hayi"/>
    <m/>
    <s v="Hayi"/>
    <m/>
    <m/>
    <m/>
    <m/>
    <m/>
    <m/>
    <m/>
    <m/>
    <m/>
    <s v="Ewe"/>
    <s v="Hayi"/>
    <s v="Hayi"/>
    <s v="Hayi"/>
    <s v="Hayi"/>
    <s v="Hayi"/>
    <s v="Hayi"/>
    <s v="Ewe"/>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3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37"/>
    <m/>
    <m/>
    <x v="12"/>
    <d v="1899-12-30T12:05:00"/>
    <s v="zimbini"/>
    <s v="English"/>
    <s v="No"/>
    <m/>
    <m/>
    <m/>
    <s v="Black"/>
    <m/>
    <m/>
    <m/>
    <s v="Yes"/>
    <m/>
    <m/>
    <m/>
    <m/>
    <m/>
    <s v="Married / civil union"/>
    <m/>
    <s v="Yes"/>
    <m/>
    <s v="Less than Matric"/>
    <m/>
    <s v="Employed part-time"/>
    <m/>
    <s v="R1000 - R2500"/>
    <m/>
    <s v="Never"/>
    <m/>
    <m/>
    <m/>
    <s v="Yes, less than 2 years ago"/>
    <m/>
    <s v="Other"/>
    <s v="Nontyantyambo"/>
    <s v="Yes"/>
    <m/>
    <s v="Yes, less than 6 months ago"/>
    <m/>
    <s v="No"/>
    <m/>
    <s v="I don't know"/>
    <m/>
    <s v="Unchecked"/>
    <s v="Un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Checked"/>
    <s v="Checked"/>
    <s v="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Male/ Indoda"/>
    <n v="12"/>
    <s v="Male/ Indoda"/>
    <n v="2"/>
    <s v="Male/ Indoda"/>
    <n v="1"/>
    <s v="Male/ Indoda"/>
    <n v="32"/>
    <m/>
    <m/>
    <m/>
    <m/>
    <m/>
    <m/>
    <m/>
    <m/>
    <m/>
    <m/>
    <m/>
    <m/>
    <m/>
    <m/>
    <m/>
    <m/>
    <m/>
    <m/>
    <m/>
    <m/>
    <m/>
    <m/>
    <s v="There are children between the age of 6 and 13 living in this HH"/>
    <s v="Completed secondary"/>
    <m/>
    <m/>
    <m/>
    <s v="Completed secondary"/>
    <m/>
    <m/>
    <m/>
    <s v="Yes"/>
    <m/>
    <m/>
    <m/>
    <m/>
    <m/>
    <s v="No"/>
    <m/>
    <m/>
    <m/>
    <s v="Piped to yard/plot"/>
    <m/>
    <m/>
    <m/>
    <m/>
    <m/>
    <n v="1"/>
    <m/>
    <s v="Flush to piped sewer system"/>
    <m/>
    <s v="Electricity from mains"/>
    <m/>
    <m/>
    <m/>
    <s v="In the house"/>
    <m/>
    <m/>
    <m/>
    <s v="Yes"/>
    <m/>
    <s v="Yes"/>
    <m/>
    <s v="Yes"/>
    <s v="Yes"/>
    <s v="No"/>
    <s v="No"/>
    <s v="Yes"/>
    <s v="No"/>
    <s v="Yes"/>
    <s v="Yes"/>
    <s v="Yes"/>
    <m/>
    <m/>
    <m/>
    <m/>
    <m/>
    <m/>
    <m/>
    <m/>
    <m/>
    <s v="Yes"/>
    <s v="Yes"/>
    <s v="Yes"/>
    <s v="No"/>
    <s v="No"/>
    <s v="No"/>
    <s v="No"/>
    <m/>
    <m/>
    <m/>
    <m/>
    <m/>
    <m/>
    <m/>
    <s v="Ceramic tiles"/>
    <m/>
    <m/>
    <m/>
    <s v="Asbestos"/>
    <m/>
    <m/>
    <m/>
    <s v="Respondent/Participant"/>
    <m/>
    <s v="Respondent/Participant"/>
    <m/>
    <s v="Respondent/Participant"/>
    <m/>
    <s v="Yes"/>
    <m/>
    <s v="Proceed"/>
    <m/>
    <s v="Yes"/>
    <m/>
    <s v="Not at all"/>
    <s v="A lot"/>
    <s v="A lot"/>
    <m/>
    <m/>
    <m/>
    <s v="Checked"/>
    <s v="Checked"/>
    <s v="Unchecked"/>
    <s v="Checked"/>
    <s v="Checked"/>
    <s v="Unchecked"/>
    <s v="Unchecked"/>
    <s v="Unchecked"/>
    <s v="Unchecked"/>
    <s v="Unchecked"/>
    <s v="Unchecked"/>
    <s v="Unchecked"/>
    <s v="United States of America"/>
    <m/>
    <s v="Research Assistant please click here"/>
    <m/>
    <s v="Unverified"/>
  </r>
  <r>
    <n v="438"/>
    <m/>
    <m/>
    <x v="12"/>
    <d v="1899-12-30T12:17:00"/>
    <s v="onelam"/>
    <s v="English"/>
    <s v="No"/>
    <m/>
    <m/>
    <m/>
    <s v="Black"/>
    <m/>
    <m/>
    <m/>
    <s v="Yes"/>
    <m/>
    <m/>
    <m/>
    <m/>
    <m/>
    <s v="Steady partner"/>
    <m/>
    <s v="Yes"/>
    <m/>
    <s v="Less than Matric"/>
    <m/>
    <s v="Unemployed"/>
    <m/>
    <s v="R2501 - R5000"/>
    <m/>
    <s v="Never"/>
    <m/>
    <m/>
    <m/>
    <s v="Never"/>
    <m/>
    <m/>
    <m/>
    <s v="No"/>
    <m/>
    <s v="Yes, less than 6 months ago"/>
    <m/>
    <s v="Yes"/>
    <m/>
    <s v="Yes"/>
    <m/>
    <s v="Unchecked"/>
    <s v="Unchecked"/>
    <s v="Unchecked"/>
    <s v="Checked"/>
    <s v="Un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Checked"/>
    <s v="Un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34"/>
    <m/>
    <m/>
    <m/>
    <m/>
    <m/>
    <m/>
    <m/>
    <m/>
    <m/>
    <m/>
    <m/>
    <m/>
    <m/>
    <m/>
    <m/>
    <m/>
    <m/>
    <m/>
    <m/>
    <m/>
    <m/>
    <m/>
    <m/>
    <m/>
    <m/>
    <m/>
    <m/>
    <m/>
    <s v="There are NO children between the age of 6 and 13 living in this HH"/>
    <s v="Some secondary"/>
    <m/>
    <m/>
    <m/>
    <s v="Some secondary"/>
    <m/>
    <m/>
    <m/>
    <m/>
    <m/>
    <m/>
    <m/>
    <m/>
    <m/>
    <s v="No"/>
    <m/>
    <m/>
    <m/>
    <s v="Public/communal tap"/>
    <m/>
    <m/>
    <m/>
    <s v="Elsewhere/outside yard"/>
    <m/>
    <n v="42"/>
    <m/>
    <s v="Flush to piped sewer system"/>
    <m/>
    <s v="Paraffin"/>
    <m/>
    <m/>
    <m/>
    <s v="In the house"/>
    <m/>
    <m/>
    <m/>
    <s v="Yes"/>
    <m/>
    <s v="Yes"/>
    <m/>
    <s v="No"/>
    <s v="No"/>
    <s v="No"/>
    <s v="No"/>
    <s v="No"/>
    <s v="No"/>
    <s v="No"/>
    <s v="No"/>
    <s v="No"/>
    <m/>
    <m/>
    <m/>
    <m/>
    <m/>
    <m/>
    <m/>
    <m/>
    <m/>
    <s v="Yes"/>
    <s v="Yes"/>
    <s v="No"/>
    <s v="No"/>
    <s v="No"/>
    <s v="No"/>
    <s v="No"/>
    <m/>
    <m/>
    <m/>
    <m/>
    <m/>
    <m/>
    <m/>
    <s v="Carpet"/>
    <m/>
    <m/>
    <m/>
    <s v="Corrugated metal"/>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Jamaica"/>
    <m/>
    <s v="Research Assistant please click here"/>
    <m/>
    <s v="Unverified"/>
  </r>
  <r>
    <n v="439"/>
    <m/>
    <m/>
    <x v="12"/>
    <d v="1899-12-30T12:24:00"/>
    <s v="likhona"/>
    <s v="English"/>
    <s v="No"/>
    <m/>
    <m/>
    <m/>
    <s v="Black"/>
    <m/>
    <m/>
    <m/>
    <s v="Yes"/>
    <m/>
    <m/>
    <m/>
    <m/>
    <m/>
    <s v="Single"/>
    <m/>
    <m/>
    <m/>
    <s v="Less than Matric"/>
    <m/>
    <s v="Unemployed"/>
    <m/>
    <s v="Under R1000"/>
    <m/>
    <s v="Yes, more than 2 years ago"/>
    <m/>
    <s v="Other"/>
    <s v="Santa hospital "/>
    <s v="Never"/>
    <m/>
    <m/>
    <m/>
    <s v="No"/>
    <m/>
    <s v="Yes, less than 6 months ago"/>
    <m/>
    <s v="No"/>
    <m/>
    <s v="No"/>
    <m/>
    <s v="Unchecked"/>
    <s v="Unchecked"/>
    <s v="Unchecked"/>
    <s v="Unchecked"/>
    <s v="Unchecked"/>
    <s v="Checked"/>
    <s v="Unchecked"/>
    <s v="Unchecked"/>
    <s v="Checked"/>
    <s v="Unchecked"/>
    <s v="Unchecked"/>
    <s v="Unchecked"/>
    <s v="Unchecked"/>
    <s v="Unchecked"/>
    <s v="Unchecked"/>
    <s v="Unchecked"/>
    <s v="Unchecked"/>
    <s v="Unchecked"/>
    <s v="Dust"/>
    <m/>
    <s v="Unchecked"/>
    <s v="Checked"/>
    <s v="Unchecked"/>
    <s v="Checked"/>
    <s v="Unchecked"/>
    <s v="Unchecked"/>
    <s v="Unchecked"/>
    <s v="Unchecked"/>
    <s v="Unchecked"/>
    <s v="Unchecked"/>
    <s v="Unchecked"/>
    <s v="Unchecked"/>
    <s v="Unchecked"/>
    <s v="Unchecked"/>
    <m/>
    <m/>
    <s v="Unchecked"/>
    <s v="Unchecked"/>
    <s v="Unchecked"/>
    <s v="Checked"/>
    <s v="Checked"/>
    <s v="Unchecked"/>
    <s v="Checked"/>
    <s v="Unchecked"/>
    <s v="Unchecked"/>
    <s v="Unchecked"/>
    <s v="Checked"/>
    <s v="Unchecked"/>
    <s v="Unchecked"/>
    <s v="Unchecked"/>
    <s v="Unchecked"/>
    <s v="Unchecked"/>
    <s v="Unchecked"/>
    <s v="Unchecked"/>
    <s v="Unchecked"/>
    <s v="Unchecked"/>
    <s v="Unchecked"/>
    <s v="Unchecked"/>
    <s v="Vomiting "/>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27"/>
    <m/>
    <m/>
    <m/>
    <m/>
    <m/>
    <m/>
    <m/>
    <m/>
    <m/>
    <m/>
    <m/>
    <m/>
    <m/>
    <m/>
    <m/>
    <m/>
    <m/>
    <m/>
    <m/>
    <m/>
    <m/>
    <m/>
    <m/>
    <m/>
    <m/>
    <m/>
    <m/>
    <m/>
    <s v="There are NO children between the age of 6 and 13 living in this HH"/>
    <s v="Some secondary"/>
    <m/>
    <m/>
    <m/>
    <s v="Some secondary"/>
    <m/>
    <m/>
    <m/>
    <m/>
    <m/>
    <m/>
    <m/>
    <m/>
    <m/>
    <s v="No"/>
    <m/>
    <m/>
    <m/>
    <s v="Cart with small tank/Water vendor"/>
    <m/>
    <m/>
    <m/>
    <s v="Elsewhere/outside yard"/>
    <m/>
    <n v="15"/>
    <m/>
    <s v="No facility/bush/field"/>
    <m/>
    <s v="Electricity from other source"/>
    <m/>
    <m/>
    <m/>
    <s v="In the house"/>
    <m/>
    <m/>
    <m/>
    <s v="No"/>
    <m/>
    <s v="No"/>
    <m/>
    <s v="No"/>
    <s v="No"/>
    <s v="No"/>
    <s v="No"/>
    <s v="No"/>
    <s v="No"/>
    <s v="No"/>
    <s v="Yes"/>
    <s v="No"/>
    <m/>
    <m/>
    <m/>
    <m/>
    <m/>
    <m/>
    <m/>
    <m/>
    <m/>
    <s v="No"/>
    <s v="Yes"/>
    <s v="No"/>
    <s v="No"/>
    <s v="No"/>
    <s v="No"/>
    <s v="No"/>
    <m/>
    <m/>
    <m/>
    <m/>
    <m/>
    <m/>
    <m/>
    <s v="Earth/sand"/>
    <m/>
    <m/>
    <m/>
    <s v="Corrugated metal"/>
    <m/>
    <m/>
    <m/>
    <s v="Respondent/Participant"/>
    <m/>
    <s v="Respondent/Participant"/>
    <m/>
    <s v="Respondent/Participant"/>
    <m/>
    <s v="Yes"/>
    <m/>
    <s v="Proceed"/>
    <m/>
    <s v="Yes"/>
    <m/>
    <s v="A lot"/>
    <s v="A lot"/>
    <s v="A lot"/>
    <m/>
    <m/>
    <m/>
    <s v="Checked"/>
    <s v="Checked"/>
    <s v="Checked"/>
    <s v="Checked"/>
    <s v="Unchecked"/>
    <s v="Unchecked"/>
    <s v="Unchecked"/>
    <s v="Unchecked"/>
    <s v="Unchecked"/>
    <s v="Unchecked"/>
    <s v="Unchecked"/>
    <s v="Unchecked"/>
    <s v="United States of America"/>
    <m/>
    <s v="Research Assistant please click here"/>
    <m/>
    <s v="Unverified"/>
  </r>
  <r>
    <n v="44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4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42"/>
    <m/>
    <m/>
    <x v="12"/>
    <d v="1899-12-30T12:48:00"/>
    <s v="zimbini"/>
    <s v="English"/>
    <s v="Yes"/>
    <m/>
    <s v="More than 6 months ago"/>
    <m/>
    <s v="Black"/>
    <m/>
    <m/>
    <m/>
    <s v="Yes"/>
    <m/>
    <m/>
    <m/>
    <m/>
    <m/>
    <s v="Single"/>
    <m/>
    <m/>
    <m/>
    <s v="Tertiary"/>
    <m/>
    <s v="Unemployed"/>
    <m/>
    <s v="Under R1000"/>
    <m/>
    <s v="Never"/>
    <m/>
    <m/>
    <m/>
    <s v="Never"/>
    <m/>
    <m/>
    <m/>
    <s v="I don't know"/>
    <m/>
    <s v="Yes, less than 6 months ago"/>
    <m/>
    <s v="No"/>
    <m/>
    <s v="I don't know"/>
    <m/>
    <s v="Unchecked"/>
    <s v="Unchecked"/>
    <s v="Unchecked"/>
    <s v="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Checked"/>
    <s v="Unchecked"/>
    <s v="Checked"/>
    <s v="Unchecked"/>
    <s v="Unchecked"/>
    <s v="Unchecked"/>
    <s v="Unchecked"/>
    <s v="Unchecked"/>
    <s v="Unchecked"/>
    <s v="Unchecked"/>
    <s v="Unchecked"/>
    <s v="Unchecked"/>
    <s v="Unchecked"/>
    <s v="Unchecked"/>
    <s v="Unchecked"/>
    <s v="Unchecked"/>
    <s v="Unchecked"/>
    <m/>
    <m/>
    <s v="Yes"/>
    <m/>
    <s v="Yes"/>
    <m/>
    <s v="Unchecked"/>
    <s v="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Yes"/>
    <m/>
    <s v="Yes"/>
    <m/>
    <n v="0"/>
    <m/>
    <m/>
    <m/>
    <m/>
    <m/>
    <m/>
    <m/>
    <m/>
    <m/>
    <m/>
    <m/>
    <m/>
    <m/>
    <m/>
    <m/>
    <m/>
    <m/>
    <m/>
    <m/>
    <m/>
    <m/>
    <m/>
    <m/>
    <m/>
    <m/>
    <m/>
    <m/>
    <m/>
    <m/>
    <m/>
    <s v="There are NO children between the age of 6 and 13 living in this HH"/>
    <s v="Tertiary or post-secondary certification"/>
    <m/>
    <m/>
    <m/>
    <s v="Tertiary or post-secondary certification"/>
    <m/>
    <m/>
    <m/>
    <m/>
    <m/>
    <m/>
    <m/>
    <m/>
    <m/>
    <s v="No"/>
    <m/>
    <m/>
    <m/>
    <s v="Piped to neighbor"/>
    <m/>
    <m/>
    <m/>
    <m/>
    <m/>
    <n v="3"/>
    <m/>
    <s v="Flush to piped sewer system"/>
    <m/>
    <s v="Electricity from mains"/>
    <m/>
    <m/>
    <m/>
    <s v="In the house"/>
    <m/>
    <m/>
    <m/>
    <s v="No"/>
    <m/>
    <s v="Yes"/>
    <m/>
    <s v="Yes"/>
    <s v="Yes"/>
    <s v="No"/>
    <s v="Yes"/>
    <s v="Yes"/>
    <s v="No"/>
    <s v="Yes"/>
    <s v="Yes"/>
    <s v="Yes"/>
    <m/>
    <m/>
    <m/>
    <m/>
    <m/>
    <m/>
    <m/>
    <m/>
    <m/>
    <s v="Yes"/>
    <s v="Yes"/>
    <s v="No"/>
    <s v="No"/>
    <s v="No"/>
    <s v="No"/>
    <s v="No"/>
    <m/>
    <m/>
    <m/>
    <m/>
    <m/>
    <m/>
    <m/>
    <s v="Carpet"/>
    <m/>
    <m/>
    <m/>
    <s v="Other"/>
    <m/>
    <s v="Zinc "/>
    <m/>
    <s v="Respondent/Participant"/>
    <m/>
    <s v="Respondent/Participant"/>
    <m/>
    <s v="Respondent/Participant"/>
    <m/>
    <s v="Yes"/>
    <m/>
    <s v="Proceed"/>
    <m/>
    <s v="Yes"/>
    <m/>
    <s v="A lot"/>
    <s v="A lot"/>
    <s v="A lot"/>
    <m/>
    <m/>
    <m/>
    <s v="Unchecked"/>
    <s v="Checked"/>
    <s v="Checked"/>
    <s v="Checked"/>
    <s v="Checked"/>
    <s v="Unchecked"/>
    <s v="Unchecked"/>
    <s v="Unchecked"/>
    <s v="Unchecked"/>
    <s v="Unchecked"/>
    <s v="Unchecked"/>
    <s v="Unchecked"/>
    <s v="United States of America"/>
    <m/>
    <s v="Research Assistant please click here"/>
    <m/>
    <s v="Unverified"/>
  </r>
  <r>
    <n v="44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44"/>
    <m/>
    <m/>
    <x v="12"/>
    <d v="1899-12-30T12:55:00"/>
    <s v="lwazi"/>
    <s v="English"/>
    <s v="No"/>
    <m/>
    <m/>
    <m/>
    <s v="Black"/>
    <m/>
    <m/>
    <m/>
    <s v="Yes"/>
    <m/>
    <m/>
    <m/>
    <m/>
    <m/>
    <s v="Single"/>
    <m/>
    <m/>
    <m/>
    <s v="Less than Matric"/>
    <m/>
    <s v="Employed full-time"/>
    <m/>
    <s v="R2501 - R5000"/>
    <m/>
    <s v="Never"/>
    <m/>
    <m/>
    <m/>
    <s v="Yes, more than 2 years ago"/>
    <m/>
    <s v="ec Gompo C Jabavu Clinic"/>
    <m/>
    <s v="Yes"/>
    <m/>
    <s v="Yes, more than a year ago"/>
    <m/>
    <s v="No"/>
    <m/>
    <s v="Yes"/>
    <m/>
    <s v="Unchecked"/>
    <s v="Unchecked"/>
    <s v="Unchecked"/>
    <s v="Unchecked"/>
    <s v="Checked"/>
    <s v="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Unchecked"/>
    <s v="Un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1"/>
    <s v="Female/ Ibhinqa"/>
    <n v="29"/>
    <m/>
    <m/>
    <m/>
    <m/>
    <m/>
    <m/>
    <m/>
    <m/>
    <m/>
    <m/>
    <m/>
    <m/>
    <m/>
    <m/>
    <m/>
    <m/>
    <m/>
    <m/>
    <m/>
    <m/>
    <m/>
    <m/>
    <m/>
    <m/>
    <m/>
    <m/>
    <m/>
    <m/>
    <s v="There are NO children between the age of 6 and 13 living in this HH"/>
    <s v="Some secondary"/>
    <m/>
    <m/>
    <m/>
    <s v="Completed secondary"/>
    <m/>
    <m/>
    <m/>
    <m/>
    <m/>
    <m/>
    <m/>
    <m/>
    <m/>
    <s v="No"/>
    <m/>
    <m/>
    <m/>
    <s v="Public/communal tap"/>
    <m/>
    <m/>
    <m/>
    <s v="Elsewhere/outside yard"/>
    <m/>
    <n v="5"/>
    <m/>
    <s v="No facility/bush/field"/>
    <m/>
    <s v="Electricity from other source"/>
    <m/>
    <m/>
    <m/>
    <s v="In the house"/>
    <m/>
    <m/>
    <m/>
    <s v="No"/>
    <m/>
    <s v="No"/>
    <m/>
    <s v="Yes"/>
    <s v="Yes"/>
    <s v="No"/>
    <s v="No"/>
    <s v="Yes"/>
    <s v="No"/>
    <s v="Yes"/>
    <s v="Yes"/>
    <s v="No"/>
    <m/>
    <m/>
    <m/>
    <m/>
    <m/>
    <m/>
    <m/>
    <m/>
    <m/>
    <s v="Yes"/>
    <s v="Yes"/>
    <s v="No"/>
    <s v="No"/>
    <s v="No"/>
    <s v="No"/>
    <s v="No"/>
    <m/>
    <m/>
    <m/>
    <m/>
    <m/>
    <m/>
    <m/>
    <s v="Carpet"/>
    <m/>
    <m/>
    <m/>
    <s v="Other"/>
    <m/>
    <s v="Zinc"/>
    <m/>
    <s v="Respondent/Participant"/>
    <m/>
    <s v="Respondent/Participant"/>
    <m/>
    <s v="Respondent/Participant"/>
    <m/>
    <s v="Yes"/>
    <m/>
    <s v="Proceed"/>
    <m/>
    <s v="Yes"/>
    <m/>
    <s v="A lot"/>
    <s v="Not at all"/>
    <s v="A lot"/>
    <m/>
    <m/>
    <m/>
    <s v="Checked"/>
    <s v="Checked"/>
    <s v="Checked"/>
    <s v="Checked"/>
    <s v="Checked"/>
    <s v="Unchecked"/>
    <s v="Unchecked"/>
    <s v="Unchecked"/>
    <s v="Unchecked"/>
    <s v="Unchecked"/>
    <s v="Unchecked"/>
    <s v="Unchecked"/>
    <s v="Botswana"/>
    <m/>
    <s v="Research Assistant please click here"/>
    <m/>
    <s v="Unverified"/>
  </r>
  <r>
    <n v="445"/>
    <m/>
    <m/>
    <x v="12"/>
    <d v="1899-12-30T12:49:00"/>
    <s v="onelam"/>
    <s v="English"/>
    <s v="No"/>
    <m/>
    <m/>
    <m/>
    <s v="Black"/>
    <m/>
    <m/>
    <m/>
    <s v="No"/>
    <s v="Zimbabwe"/>
    <m/>
    <m/>
    <m/>
    <m/>
    <s v="Married / civil union"/>
    <m/>
    <s v="Yes"/>
    <m/>
    <s v="Less than Matric"/>
    <m/>
    <s v="Unemployed"/>
    <m/>
    <s v="R1000 - R2500"/>
    <m/>
    <s v="Never"/>
    <m/>
    <m/>
    <m/>
    <s v="Never"/>
    <m/>
    <m/>
    <m/>
    <s v="No"/>
    <m/>
    <s v="Yes, less than 6 months ago"/>
    <m/>
    <s v="No"/>
    <m/>
    <s v="No"/>
    <m/>
    <s v="Unchecked"/>
    <s v="Un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0"/>
    <s v="Male/ Indoda"/>
    <n v="30"/>
    <m/>
    <m/>
    <m/>
    <m/>
    <m/>
    <m/>
    <m/>
    <m/>
    <m/>
    <m/>
    <m/>
    <m/>
    <m/>
    <m/>
    <m/>
    <m/>
    <m/>
    <m/>
    <m/>
    <m/>
    <m/>
    <m/>
    <m/>
    <m/>
    <m/>
    <m/>
    <s v="There are children between the age of 6 and 13 living in this HH"/>
    <s v="Some secondary"/>
    <m/>
    <m/>
    <m/>
    <s v="Some secondary"/>
    <m/>
    <m/>
    <m/>
    <s v="No"/>
    <m/>
    <n v="1"/>
    <m/>
    <s v="None"/>
    <m/>
    <s v="No"/>
    <m/>
    <m/>
    <m/>
    <s v="Piped into dwelling/house"/>
    <m/>
    <m/>
    <m/>
    <m/>
    <m/>
    <n v="60"/>
    <m/>
    <s v="Flush to piped sewer system"/>
    <m/>
    <s v="Electricity from mains"/>
    <m/>
    <m/>
    <m/>
    <s v="In the house"/>
    <m/>
    <m/>
    <m/>
    <s v="No"/>
    <m/>
    <s v="Yes"/>
    <m/>
    <s v="No"/>
    <s v="No"/>
    <s v="No"/>
    <s v="No"/>
    <s v="No"/>
    <s v="No"/>
    <s v="No"/>
    <s v="Yes"/>
    <s v="No"/>
    <m/>
    <m/>
    <m/>
    <m/>
    <m/>
    <m/>
    <m/>
    <m/>
    <m/>
    <s v="No"/>
    <s v="Yes"/>
    <s v="No"/>
    <s v="No"/>
    <s v="No"/>
    <s v="No"/>
    <s v="No"/>
    <m/>
    <m/>
    <m/>
    <m/>
    <m/>
    <m/>
    <m/>
    <s v="Carpet"/>
    <m/>
    <m/>
    <m/>
    <s v="Corrugated metal"/>
    <m/>
    <m/>
    <m/>
    <s v="Spouse/partner"/>
    <m/>
    <s v="Spouse/partner"/>
    <m/>
    <s v="Spouse/partner"/>
    <m/>
    <s v="Yes"/>
    <m/>
    <s v="Proceed"/>
    <m/>
    <s v="Yes"/>
    <m/>
    <s v="Somewhat"/>
    <s v="A lot"/>
    <s v="A lot"/>
    <m/>
    <m/>
    <m/>
    <s v="Checked"/>
    <s v="Checked"/>
    <s v="Checked"/>
    <s v="Checked"/>
    <s v="Checked"/>
    <s v="Unchecked"/>
    <s v="Unchecked"/>
    <s v="Unchecked"/>
    <s v="Unchecked"/>
    <s v="Unchecked"/>
    <s v="Unchecked"/>
    <s v="Unchecked"/>
    <s v="France"/>
    <m/>
    <s v="Research Assistant please click here"/>
    <m/>
    <s v="Unverified"/>
  </r>
  <r>
    <n v="446"/>
    <m/>
    <m/>
    <x v="13"/>
    <d v="1899-12-30T11:04:00"/>
    <s v="zukisani"/>
    <s v="English"/>
    <s v="No"/>
    <m/>
    <m/>
    <m/>
    <s v="Black"/>
    <m/>
    <m/>
    <m/>
    <s v="Yes"/>
    <m/>
    <m/>
    <m/>
    <m/>
    <m/>
    <s v="Single"/>
    <m/>
    <m/>
    <m/>
    <s v="Less than Matric"/>
    <m/>
    <s v="Unemployed"/>
    <m/>
    <s v="Under R1000"/>
    <m/>
    <s v="Yes, less than 2 years ago"/>
    <m/>
    <s v="ec Chris Hani Clinic"/>
    <m/>
    <s v="Yes, more than 2 years ago"/>
    <m/>
    <s v="ec Chris Hani Clinic"/>
    <m/>
    <s v="Yes"/>
    <m/>
    <s v="Yes, more than a year ago"/>
    <m/>
    <s v="Yes"/>
    <m/>
    <s v="Yes"/>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Unchecked"/>
    <s v="Checked"/>
    <s v="Un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7"/>
    <s v="Male/ Indoda"/>
    <n v="38"/>
    <s v="Female/ Ibhinqa"/>
    <n v="9"/>
    <m/>
    <m/>
    <m/>
    <m/>
    <m/>
    <m/>
    <m/>
    <m/>
    <m/>
    <m/>
    <m/>
    <m/>
    <m/>
    <m/>
    <m/>
    <m/>
    <m/>
    <m/>
    <m/>
    <m/>
    <m/>
    <m/>
    <m/>
    <m/>
    <s v="There are children between the age of 6 and 13 living in this HH"/>
    <s v="Some secondary"/>
    <m/>
    <m/>
    <m/>
    <s v="Some secondary"/>
    <m/>
    <m/>
    <m/>
    <s v="Yes"/>
    <m/>
    <m/>
    <m/>
    <m/>
    <m/>
    <s v="No"/>
    <m/>
    <m/>
    <m/>
    <s v="Piped into dwelling/house"/>
    <m/>
    <m/>
    <m/>
    <m/>
    <m/>
    <n v="60"/>
    <m/>
    <s v="Flush to piped sewer system"/>
    <m/>
    <s v="Paraffin"/>
    <m/>
    <m/>
    <m/>
    <s v="In the house"/>
    <m/>
    <m/>
    <m/>
    <s v="No"/>
    <m/>
    <s v="No"/>
    <m/>
    <s v="No"/>
    <s v="Yes"/>
    <s v="No"/>
    <s v="No"/>
    <s v="Yes"/>
    <s v="No"/>
    <s v="Yes"/>
    <s v="Yes"/>
    <s v="No"/>
    <m/>
    <m/>
    <m/>
    <m/>
    <m/>
    <m/>
    <m/>
    <m/>
    <m/>
    <s v="No"/>
    <s v="Yes"/>
    <s v="No"/>
    <s v="No"/>
    <s v="No"/>
    <s v="No"/>
    <s v="No"/>
    <m/>
    <m/>
    <m/>
    <m/>
    <m/>
    <m/>
    <m/>
    <s v="Cement"/>
    <m/>
    <m/>
    <m/>
    <s v="Corrugated metal"/>
    <m/>
    <m/>
    <m/>
    <s v="Spouse/partner"/>
    <m/>
    <s v="Spouse/partner"/>
    <m/>
    <s v="Spouse/partner"/>
    <m/>
    <s v="Yes"/>
    <m/>
    <s v="Proceed"/>
    <m/>
    <s v="Yes"/>
    <m/>
    <s v="Not at all"/>
    <s v="Somewhat"/>
    <s v="A lot"/>
    <m/>
    <m/>
    <m/>
    <s v="Checked"/>
    <s v="Checked"/>
    <s v="Checked"/>
    <s v="Checked"/>
    <s v="Checked"/>
    <s v="Unchecked"/>
    <s v="Unchecked"/>
    <s v="Unchecked"/>
    <s v="Unchecked"/>
    <s v="Unchecked"/>
    <s v="Unchecked"/>
    <s v="Unchecked"/>
    <s v="France"/>
    <m/>
    <s v="Research Assistant please click here"/>
    <m/>
    <s v="Unverified"/>
  </r>
  <r>
    <n v="447"/>
    <m/>
    <m/>
    <x v="12"/>
    <d v="1899-12-30T13:04:00"/>
    <s v="likhona"/>
    <s v="isiXhosa"/>
    <m/>
    <s v="Hayi"/>
    <m/>
    <m/>
    <m/>
    <m/>
    <s v="Mnyama"/>
    <m/>
    <m/>
    <m/>
    <m/>
    <s v="Ewe"/>
    <m/>
    <m/>
    <m/>
    <s v="Awutshatanga"/>
    <m/>
    <m/>
    <m/>
    <s v="Ngaphantsi kwebanga leshumi"/>
    <m/>
    <s v="Awuphangeli"/>
    <m/>
    <s v="Ngaphantsi kwe-R1000"/>
    <m/>
    <s v="Zange"/>
    <m/>
    <m/>
    <m/>
    <s v="Hayi"/>
    <m/>
    <m/>
    <m/>
    <s v="Hayi"/>
    <m/>
    <s v="Hayi"/>
    <m/>
    <s v="Hayi"/>
    <m/>
    <s v="Hayi"/>
    <s v="Unchecked"/>
    <s v="Unchecked"/>
    <s v="Unchecked"/>
    <s v="Unchecked"/>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Hayi"/>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ndifundanga/ Andiwafundanga amabanga aphantsi"/>
    <m/>
    <m/>
    <m/>
    <s v="Abafundanga/ Abawafundanga amabanga aphantsi"/>
    <m/>
    <m/>
    <m/>
    <m/>
    <m/>
    <m/>
    <m/>
    <m/>
    <m/>
    <s v="Hayi"/>
    <m/>
    <m/>
    <m/>
    <s v="Ilori yokuthwala amanzi / iTanki"/>
    <m/>
    <m/>
    <m/>
    <s v="Kwenye indawo/ngaphandle kweyadi"/>
    <m/>
    <n v="12"/>
    <m/>
    <s v="Endle / ityholo / intsimi"/>
    <m/>
    <s v="Iinkuni"/>
    <m/>
    <m/>
    <m/>
    <s v="Endlini"/>
    <m/>
    <m/>
    <m/>
    <s v="Hayi"/>
    <m/>
    <s v="Hayi"/>
    <m/>
    <m/>
    <m/>
    <m/>
    <m/>
    <m/>
    <m/>
    <m/>
    <m/>
    <s v="Ewe"/>
    <s v="Ewe"/>
    <s v="Hayi"/>
    <s v="Hayi"/>
    <s v="Hayi"/>
    <s v="Hayi"/>
    <s v="Hayi"/>
    <s v="Hayi"/>
    <s v="Hayi"/>
    <m/>
    <m/>
    <m/>
    <m/>
    <m/>
    <m/>
    <m/>
    <s v="Hayi"/>
    <s v="Hayi"/>
    <s v="Hayi"/>
    <s v="Hayi"/>
    <s v="Hayi"/>
    <s v="Hayi"/>
    <s v="Hayi"/>
    <m/>
    <s v="Umhlaba/isant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48"/>
    <m/>
    <m/>
    <x v="13"/>
    <d v="1899-12-30T11:54:00"/>
    <s v="onelam"/>
    <s v="isiXhosa"/>
    <m/>
    <s v="Hayi"/>
    <m/>
    <m/>
    <m/>
    <m/>
    <s v="Mnyama"/>
    <m/>
    <m/>
    <m/>
    <m/>
    <s v="Ewe"/>
    <m/>
    <m/>
    <m/>
    <s v="Awutshatanga"/>
    <m/>
    <m/>
    <m/>
    <s v="Ngaphantsi kwebanga leshumi"/>
    <m/>
    <s v="Awuphangeli"/>
    <m/>
    <s v="R2501 - R50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64"/>
    <s v="Male/ Indoda"/>
    <n v="39"/>
    <s v="Male/ Indoda"/>
    <n v="16"/>
    <m/>
    <m/>
    <m/>
    <m/>
    <m/>
    <m/>
    <m/>
    <m/>
    <m/>
    <m/>
    <m/>
    <m/>
    <m/>
    <m/>
    <m/>
    <m/>
    <m/>
    <m/>
    <m/>
    <m/>
    <m/>
    <m/>
    <m/>
    <m/>
    <s v="There are children between the age of 6 and 13 living in this HH"/>
    <m/>
    <s v="Amabanga aphezulu"/>
    <m/>
    <m/>
    <m/>
    <s v="Amabanga aphezulu"/>
    <m/>
    <m/>
    <m/>
    <s v="Ewe"/>
    <m/>
    <m/>
    <m/>
    <m/>
    <m/>
    <s v="Hayi"/>
    <m/>
    <m/>
    <m/>
    <s v="Impompo kawonke-wonke/yoluntu"/>
    <m/>
    <m/>
    <m/>
    <s v="Kwenye indawo/ngaphandle kweyadi"/>
    <m/>
    <n v="35"/>
    <m/>
    <s v="Gungxulela kumbhobho wogutyulo"/>
    <m/>
    <s v="IParafini"/>
    <m/>
    <m/>
    <m/>
    <s v="Endlini"/>
    <m/>
    <m/>
    <m/>
    <s v="Ewe"/>
    <m/>
    <s v="Hayi"/>
    <m/>
    <m/>
    <m/>
    <m/>
    <m/>
    <m/>
    <m/>
    <m/>
    <m/>
    <s v="Hayi"/>
    <s v="Hayi"/>
    <s v="Hayi"/>
    <s v="Hayi"/>
    <s v="Hayi"/>
    <s v="Hayi"/>
    <s v="Hayi"/>
    <s v="Ewe"/>
    <s v="Hayi"/>
    <m/>
    <m/>
    <m/>
    <m/>
    <m/>
    <m/>
    <m/>
    <s v="Hayi"/>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4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5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51"/>
    <m/>
    <m/>
    <x v="12"/>
    <d v="1899-12-30T13:32:00"/>
    <s v="zukisani"/>
    <s v="isiXhosa"/>
    <m/>
    <s v="Hayi"/>
    <m/>
    <m/>
    <m/>
    <m/>
    <s v="Mnyama"/>
    <m/>
    <m/>
    <m/>
    <m/>
    <s v="Ewe"/>
    <m/>
    <m/>
    <m/>
    <s v="Awutshatanga"/>
    <m/>
    <m/>
    <m/>
    <s v="Ngaphantsi kwebanga leshumi"/>
    <m/>
    <s v="Awuphangeli"/>
    <m/>
    <s v="R1000 - R2500"/>
    <m/>
    <s v="Zange"/>
    <m/>
    <m/>
    <m/>
    <s v="Hayi"/>
    <m/>
    <m/>
    <m/>
    <s v="Hayi"/>
    <m/>
    <s v="Ewe, ngaphantsi kweenyanga ezi-6 ezidlulileyo"/>
    <m/>
    <s v="Hayi"/>
    <m/>
    <s v="Andiyazi"/>
    <s v="Unchecked"/>
    <s v="Unchecked"/>
    <s v="Unchecked"/>
    <s v="Unchecked"/>
    <s v="Unchecked"/>
    <s v="Unchecked"/>
    <s v="Unchecked"/>
    <s v="Unchecked"/>
    <s v="Unchecked"/>
    <s v="Unchecked"/>
    <s v="Unchecked"/>
    <s v="Unchecked"/>
    <s v="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mabanga aphantsi"/>
    <m/>
    <s v="Ibanga lesithandathu"/>
    <m/>
    <s v="Abafundanga/ Abawafundanga amabanga aphantsi"/>
    <m/>
    <m/>
    <m/>
    <m/>
    <m/>
    <m/>
    <m/>
    <m/>
    <m/>
    <s v="Hayi"/>
    <m/>
    <m/>
    <m/>
    <s v="Impompo kawonke-wonke/yoluntu"/>
    <m/>
    <m/>
    <m/>
    <s v="Kwenye indawo/ngaphandle kweyadi"/>
    <m/>
    <n v="23"/>
    <m/>
    <s v="Gungxulela kumbhobho wogutyulo"/>
    <m/>
    <s v="IParafini"/>
    <m/>
    <m/>
    <m/>
    <s v="Endlini"/>
    <m/>
    <m/>
    <m/>
    <s v="Hayi"/>
    <m/>
    <s v="Hayi"/>
    <m/>
    <m/>
    <m/>
    <m/>
    <m/>
    <m/>
    <m/>
    <m/>
    <m/>
    <s v="Hayi"/>
    <s v="Hayi"/>
    <s v="Hayi"/>
    <s v="Hayi"/>
    <s v="Hayi"/>
    <s v="Hayi"/>
    <s v="Hayi"/>
    <s v="Hayi"/>
    <s v="Hayi"/>
    <m/>
    <m/>
    <m/>
    <m/>
    <m/>
    <m/>
    <m/>
    <s v="Hayi"/>
    <s v="Ewe"/>
    <s v="Hayi"/>
    <s v="Hayi"/>
    <s v="Hayi"/>
    <s v="Hayi"/>
    <s v="Hayi"/>
    <m/>
    <s v="Umhlaba/isant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5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53"/>
    <m/>
    <m/>
    <x v="12"/>
    <d v="1899-12-30T13:44:00"/>
    <s v="likhona"/>
    <s v="English"/>
    <s v="No"/>
    <m/>
    <m/>
    <m/>
    <s v="Other, Specify"/>
    <s v="Zimbabwean"/>
    <m/>
    <m/>
    <s v="No"/>
    <s v="Zimbabwe"/>
    <m/>
    <m/>
    <m/>
    <m/>
    <s v="Married / civil union"/>
    <m/>
    <s v="Yes"/>
    <m/>
    <s v="Matric"/>
    <m/>
    <s v="Employed part-time"/>
    <m/>
    <s v="R2501 - R5000"/>
    <m/>
    <s v="Never"/>
    <m/>
    <m/>
    <m/>
    <s v="Never"/>
    <m/>
    <m/>
    <m/>
    <s v="No"/>
    <m/>
    <s v="Never"/>
    <m/>
    <s v="No"/>
    <m/>
    <s v="No"/>
    <m/>
    <s v="Unchecked"/>
    <s v="Unchecked"/>
    <s v="Unchecked"/>
    <s v="Unchecked"/>
    <s v="Unchecked"/>
    <s v="Checked"/>
    <s v="Unchecked"/>
    <s v="Unchecked"/>
    <s v="Checked"/>
    <s v="Unchecked"/>
    <s v="Unchecked"/>
    <s v="Unchecked"/>
    <s v="Unchecked"/>
    <s v="Unchecked"/>
    <s v="Unchecked"/>
    <s v="Unchecked"/>
    <s v="Unchecked"/>
    <s v="Unchecked"/>
    <s v="Coughing "/>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Checked"/>
    <s v="Unchecked"/>
    <s v="Unchecked"/>
    <s v="Unchecked"/>
    <s v="Unchecked"/>
    <s v="Unchecked"/>
    <s v="Unchecked"/>
    <s v="Unchecked"/>
    <s v="Unchecked"/>
    <s v="Unchecked"/>
    <s v="Unchecked"/>
    <s v="Unchecked"/>
    <s v="black skin"/>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31"/>
    <s v="Female/ Ibhinqa"/>
    <n v="11"/>
    <s v="Male/ Indoda"/>
    <n v="8"/>
    <s v="Female/ Ibhinqa"/>
    <n v="0"/>
    <m/>
    <m/>
    <m/>
    <m/>
    <m/>
    <m/>
    <m/>
    <m/>
    <m/>
    <m/>
    <m/>
    <m/>
    <m/>
    <m/>
    <m/>
    <m/>
    <m/>
    <m/>
    <m/>
    <m/>
    <m/>
    <m/>
    <s v="There are children between the age of 6 and 13 living in this HH"/>
    <s v="Completed secondary"/>
    <m/>
    <m/>
    <m/>
    <s v="Some primary"/>
    <m/>
    <s v="Grade 4"/>
    <m/>
    <s v="Yes"/>
    <m/>
    <m/>
    <m/>
    <m/>
    <m/>
    <s v="No"/>
    <m/>
    <m/>
    <m/>
    <s v="Piped into dwelling/house"/>
    <m/>
    <m/>
    <m/>
    <m/>
    <m/>
    <n v="2"/>
    <m/>
    <s v="Flush to pit latrine"/>
    <m/>
    <s v="Electricity from mains"/>
    <m/>
    <m/>
    <m/>
    <s v="In the house"/>
    <m/>
    <m/>
    <m/>
    <s v="No"/>
    <m/>
    <s v="No"/>
    <m/>
    <s v="Yes"/>
    <s v="Yes"/>
    <s v="No"/>
    <s v="No"/>
    <s v="Yes"/>
    <s v="No"/>
    <s v="Yes"/>
    <s v="Yes"/>
    <s v="Yes"/>
    <m/>
    <m/>
    <m/>
    <m/>
    <m/>
    <m/>
    <m/>
    <m/>
    <m/>
    <s v="Yes"/>
    <s v="Yes"/>
    <s v="No"/>
    <s v="No"/>
    <s v="No"/>
    <s v="No"/>
    <s v="No"/>
    <m/>
    <m/>
    <m/>
    <m/>
    <m/>
    <m/>
    <m/>
    <s v="Cement"/>
    <m/>
    <m/>
    <m/>
    <s v="Corrugated metal"/>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Botswana"/>
    <m/>
    <s v="Research Assistant please click here"/>
    <m/>
    <s v="Unverified"/>
  </r>
  <r>
    <n v="45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55"/>
    <m/>
    <m/>
    <x v="12"/>
    <d v="1899-12-30T14:06:00"/>
    <s v="zukisani"/>
    <s v="isiXhosa"/>
    <m/>
    <s v="Hayi"/>
    <m/>
    <m/>
    <m/>
    <m/>
    <s v="Mnyama"/>
    <m/>
    <m/>
    <m/>
    <m/>
    <s v="Ewe"/>
    <m/>
    <m/>
    <m/>
    <s v="Utshatile / umanyano lwasekuhlaleni"/>
    <m/>
    <s v="Ewe"/>
    <m/>
    <s v="Ngaphantsi kwebanga leshumi"/>
    <m/>
    <s v="Awuphangeli"/>
    <m/>
    <s v="R2501 - R5000"/>
    <m/>
    <s v="Zange"/>
    <m/>
    <m/>
    <m/>
    <s v="Hayi"/>
    <m/>
    <m/>
    <m/>
    <s v="Hayi"/>
    <m/>
    <s v="Ewe, ngaphantsi kweenyanga ezi-6 ezidlulileyo"/>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Unchecked"/>
    <s v="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5"/>
    <s v="Female/ Ibhinqa"/>
    <n v="21"/>
    <s v="Male/ Indoda"/>
    <n v="19"/>
    <s v="Male/ Indoda"/>
    <n v="18"/>
    <s v="Female/ Ibhinqa"/>
    <n v="10"/>
    <s v="Female/ Ibhinqa"/>
    <n v="4"/>
    <m/>
    <m/>
    <m/>
    <m/>
    <m/>
    <m/>
    <m/>
    <m/>
    <m/>
    <m/>
    <m/>
    <m/>
    <m/>
    <m/>
    <m/>
    <m/>
    <m/>
    <m/>
    <m/>
    <m/>
    <s v="There are children between the age of 6 and 13 living in this HH"/>
    <m/>
    <s v="Amabanga aphezulu"/>
    <m/>
    <m/>
    <m/>
    <s v="Amabanga aphezulu"/>
    <m/>
    <m/>
    <m/>
    <s v="Ewe"/>
    <m/>
    <m/>
    <m/>
    <m/>
    <m/>
    <s v="Hayi"/>
    <m/>
    <m/>
    <m/>
    <s v="Impompo kawonke-wonke/yoluntu"/>
    <m/>
    <m/>
    <m/>
    <s v="Kwenye indawo/ngaphandle kweyadi"/>
    <m/>
    <n v="32"/>
    <m/>
    <s v="Gungxulela kumbhobho wogutyulo"/>
    <m/>
    <s v="IParafini"/>
    <m/>
    <m/>
    <m/>
    <s v="Endlini"/>
    <m/>
    <m/>
    <m/>
    <s v="Ewe"/>
    <m/>
    <s v="Hayi"/>
    <m/>
    <m/>
    <m/>
    <m/>
    <m/>
    <m/>
    <m/>
    <m/>
    <m/>
    <s v="Hayi"/>
    <s v="Hayi"/>
    <s v="Hayi"/>
    <s v="Hayi"/>
    <s v="Hayi"/>
    <s v="Hayi"/>
    <s v="Hayi"/>
    <s v="Hayi"/>
    <s v="Hayi"/>
    <m/>
    <m/>
    <m/>
    <m/>
    <m/>
    <m/>
    <m/>
    <s v="Ewe"/>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56"/>
    <m/>
    <m/>
    <x v="15"/>
    <d v="1899-12-30T10:32:00"/>
    <s v="onelam"/>
    <s v="isiXhosa"/>
    <m/>
    <s v="Hayi"/>
    <m/>
    <m/>
    <m/>
    <m/>
    <s v="Mnyama"/>
    <m/>
    <m/>
    <m/>
    <m/>
    <s v="Ewe"/>
    <m/>
    <m/>
    <m/>
    <s v="Awutshatanga"/>
    <m/>
    <m/>
    <m/>
    <s v="Ngaphantsi kwebanga leshumi"/>
    <m/>
    <s v="Awuphangeli"/>
    <m/>
    <s v="R1000 - R2500"/>
    <m/>
    <s v="Zange"/>
    <m/>
    <m/>
    <m/>
    <s v="Hayi"/>
    <m/>
    <m/>
    <m/>
    <s v="Hayi"/>
    <m/>
    <s v="Ewe, ngaphantsi kweenyanga ezi-6 ezidlulileyo"/>
    <m/>
    <s v="Ewe"/>
    <m/>
    <s v="Ewe"/>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46"/>
    <s v="Male/ Indoda"/>
    <n v="14"/>
    <s v="Male/ Indoda"/>
    <n v="9"/>
    <m/>
    <m/>
    <m/>
    <m/>
    <m/>
    <m/>
    <m/>
    <m/>
    <m/>
    <m/>
    <m/>
    <m/>
    <m/>
    <m/>
    <m/>
    <m/>
    <m/>
    <m/>
    <m/>
    <m/>
    <m/>
    <m/>
    <m/>
    <m/>
    <s v="There are children between the age of 6 and 13 living in this HH"/>
    <m/>
    <s v="Ndigqibe amabanga aphantsi"/>
    <m/>
    <m/>
    <m/>
    <s v="Amabanga aphezulu"/>
    <m/>
    <m/>
    <m/>
    <s v="Ewe"/>
    <m/>
    <m/>
    <m/>
    <m/>
    <m/>
    <s v="Hayi"/>
    <m/>
    <m/>
    <m/>
    <s v="Ifakwe ngombhobho kwindawo yokuhlala/indlu"/>
    <m/>
    <m/>
    <m/>
    <m/>
    <m/>
    <n v="14"/>
    <m/>
    <s v="Gungxulela kumbhobho wogutyulo"/>
    <m/>
    <s v="Umbane ovela kwii-mains"/>
    <m/>
    <m/>
    <m/>
    <s v="Endlini"/>
    <m/>
    <m/>
    <m/>
    <s v="Ewe"/>
    <m/>
    <s v="Ewe"/>
    <m/>
    <m/>
    <m/>
    <m/>
    <m/>
    <m/>
    <m/>
    <m/>
    <m/>
    <s v="Hayi"/>
    <s v="Ewe"/>
    <s v="Hayi"/>
    <s v="Hayi"/>
    <s v="Ewe"/>
    <s v="Hayi"/>
    <s v="Ewe"/>
    <s v="Ewe"/>
    <s v="Hayi"/>
    <m/>
    <m/>
    <m/>
    <m/>
    <m/>
    <m/>
    <m/>
    <s v="Ewe"/>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5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58"/>
    <m/>
    <m/>
    <x v="13"/>
    <d v="1899-12-30T09:49:00"/>
    <s v="ntombizodwa"/>
    <s v="isiXhosa"/>
    <m/>
    <s v="Hayi"/>
    <m/>
    <m/>
    <m/>
    <m/>
    <s v="Mnyama"/>
    <m/>
    <m/>
    <m/>
    <m/>
    <s v="Ewe"/>
    <m/>
    <m/>
    <m/>
    <s v="Awutshatanga"/>
    <m/>
    <m/>
    <m/>
    <s v="Ngaphantsi kwebanga leshumi"/>
    <m/>
    <s v="Awuphangeli"/>
    <m/>
    <s v="Ngaphantsi kwe-R1000"/>
    <m/>
    <s v="Zange"/>
    <m/>
    <m/>
    <m/>
    <s v="Hayi"/>
    <m/>
    <m/>
    <m/>
    <s v="Hayi"/>
    <m/>
    <s v="Ewe, ngaphantsi kweenyanga ezi-6 ezidlulileyo"/>
    <m/>
    <s v="Hayi"/>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Un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Female/ Ibhinqa"/>
    <n v="16"/>
    <s v="Male/ Indoda"/>
    <n v="11"/>
    <s v="Female/ Ibhinqa"/>
    <n v="10"/>
    <s v="Female/ Ibhinqa"/>
    <n v="18"/>
    <m/>
    <m/>
    <m/>
    <m/>
    <m/>
    <m/>
    <m/>
    <m/>
    <m/>
    <m/>
    <m/>
    <m/>
    <m/>
    <m/>
    <m/>
    <m/>
    <m/>
    <m/>
    <m/>
    <m/>
    <m/>
    <m/>
    <s v="There are children between the age of 6 and 13 living in this HH"/>
    <m/>
    <s v="Amabanga aphantsi"/>
    <m/>
    <s v="ibanga lesixhenxe"/>
    <m/>
    <s v="Amabanga aphantsi"/>
    <m/>
    <s v="ibanga lesixhenxe"/>
    <m/>
    <s v="Ewe"/>
    <m/>
    <m/>
    <m/>
    <m/>
    <m/>
    <s v="Hayi"/>
    <m/>
    <m/>
    <m/>
    <s v="Ifakwe ngombhobho kwindawo yokuhlala/indlu"/>
    <m/>
    <m/>
    <m/>
    <m/>
    <m/>
    <n v="2"/>
    <m/>
    <s v="Ndlu yangasese engagungxulwayo"/>
    <m/>
    <s v="Umbane ovela kwii-mains"/>
    <m/>
    <m/>
    <m/>
    <s v="Endlini"/>
    <m/>
    <m/>
    <m/>
    <s v="Ewe"/>
    <m/>
    <s v="Hayi"/>
    <m/>
    <m/>
    <m/>
    <m/>
    <m/>
    <m/>
    <m/>
    <m/>
    <m/>
    <s v="Ewe"/>
    <s v="Ewe"/>
    <s v="Ewe"/>
    <s v="Hayi"/>
    <s v="Ewe"/>
    <s v="Hayi"/>
    <s v="Ewe"/>
    <s v="Hayi"/>
    <s v="Ewe"/>
    <m/>
    <m/>
    <m/>
    <m/>
    <m/>
    <m/>
    <m/>
    <s v="Ewe"/>
    <s v="Ewe"/>
    <s v="Hayi"/>
    <s v="Hayi"/>
    <s v="Hayi"/>
    <s v="Hayi"/>
    <s v="Hayi"/>
    <m/>
    <s v="Ikhaphethi"/>
    <m/>
    <m/>
    <m/>
    <s v="intsimbi / iZinc"/>
    <m/>
    <m/>
    <m/>
    <s v="uMphenduli / uMthathi-nxaxheba"/>
    <m/>
    <s v="uMphenduli / uMthathi-nxaxheba"/>
    <m/>
    <s v="uMphenduli / uMthathi-nxaxheba"/>
    <m/>
    <s v="Ewe"/>
    <m/>
    <s v="Qhubeka"/>
    <m/>
    <s v="Ewe"/>
    <m/>
    <m/>
    <m/>
    <s v="Ngandlel' ithile"/>
    <s v="Kakhulu"/>
    <s v="Kakhulu"/>
    <s v="Unchecked"/>
    <s v="Unchecked"/>
    <s v="Unchecked"/>
    <s v="Unchecked"/>
    <s v="Unchecked"/>
    <s v="Unchecked"/>
    <s v="Unchecked"/>
    <s v="Checked"/>
    <s v="Checked"/>
    <s v="Checked"/>
    <s v="Checked"/>
    <s v="Unchecked"/>
    <m/>
    <s v="United States of America"/>
    <m/>
    <s v="Mncedisi wophando nceda ucofe apha"/>
    <s v="Unverified"/>
  </r>
  <r>
    <n v="459"/>
    <m/>
    <m/>
    <x v="13"/>
    <d v="1899-12-30T09:57:00"/>
    <s v="zola"/>
    <s v="isiXhosa"/>
    <m/>
    <s v="Hayi"/>
    <m/>
    <m/>
    <m/>
    <m/>
    <s v="Mnyama"/>
    <m/>
    <m/>
    <m/>
    <m/>
    <s v="Ewe"/>
    <m/>
    <m/>
    <m/>
    <s v="Umhlolo/Umhlolokazi"/>
    <m/>
    <m/>
    <m/>
    <s v="Ngaphantsi kwebanga leshumi"/>
    <m/>
    <s v="Awuphangeli"/>
    <m/>
    <s v="Ngaphantsi kwe-R1000"/>
    <m/>
    <s v="Zange"/>
    <m/>
    <m/>
    <m/>
    <s v="Hayi"/>
    <m/>
    <m/>
    <m/>
    <s v="Hayi"/>
    <m/>
    <s v="Ewe, ngaphantsi kweenyanga ezi-6 ezidlulileyo"/>
    <m/>
    <s v="Ewe"/>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30"/>
    <s v="Female/ Ibhinqa"/>
    <n v="26"/>
    <s v="Female/ Ibhinqa"/>
    <n v="9"/>
    <m/>
    <m/>
    <m/>
    <m/>
    <m/>
    <m/>
    <m/>
    <m/>
    <m/>
    <m/>
    <m/>
    <m/>
    <m/>
    <m/>
    <m/>
    <m/>
    <m/>
    <m/>
    <m/>
    <m/>
    <m/>
    <m/>
    <m/>
    <m/>
    <s v="There are children between the age of 6 and 13 living in this HH"/>
    <m/>
    <s v="Amabanga aphezulu"/>
    <m/>
    <m/>
    <m/>
    <s v="Imfundo enomsila"/>
    <m/>
    <m/>
    <m/>
    <s v="Ewe"/>
    <m/>
    <m/>
    <m/>
    <m/>
    <m/>
    <s v="Hayi"/>
    <m/>
    <m/>
    <m/>
    <s v="Umbhobho ukuya eyadini/iploti"/>
    <m/>
    <m/>
    <m/>
    <m/>
    <m/>
    <n v="2"/>
    <m/>
    <s v="Indlu yangasese ephuculweyo enomngxuma ephuma umoya"/>
    <m/>
    <s v="Umbane ovela kwii-mains"/>
    <m/>
    <m/>
    <m/>
    <s v="Endlini"/>
    <m/>
    <m/>
    <m/>
    <s v="Hayi"/>
    <m/>
    <s v="Ewe"/>
    <m/>
    <m/>
    <m/>
    <m/>
    <m/>
    <m/>
    <m/>
    <m/>
    <m/>
    <s v="Ewe"/>
    <s v="Ewe"/>
    <s v="Hayi"/>
    <s v="Hayi"/>
    <s v="Ewe"/>
    <s v="Hayi"/>
    <s v="Ewe"/>
    <s v="Ewe"/>
    <s v="Hayi"/>
    <m/>
    <m/>
    <m/>
    <m/>
    <m/>
    <m/>
    <m/>
    <s v="Ewe"/>
    <s v="Ewe"/>
    <s v="Ewe"/>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60"/>
    <m/>
    <m/>
    <x v="13"/>
    <d v="1899-12-30T10:08:00"/>
    <s v="lona"/>
    <s v="isiXhosa"/>
    <m/>
    <s v="Hayi"/>
    <m/>
    <m/>
    <m/>
    <m/>
    <s v="Mnyama"/>
    <m/>
    <m/>
    <m/>
    <m/>
    <s v="Ewe"/>
    <m/>
    <m/>
    <m/>
    <s v="Awutshatanga"/>
    <m/>
    <m/>
    <m/>
    <s v="Ngaphantsi kwebanga leshumi"/>
    <m/>
    <s v="Uqeshwe isigxina"/>
    <m/>
    <s v="R2501 - R50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Andiyazi"/>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31"/>
    <m/>
    <m/>
    <m/>
    <m/>
    <m/>
    <m/>
    <m/>
    <m/>
    <m/>
    <m/>
    <m/>
    <m/>
    <m/>
    <m/>
    <m/>
    <m/>
    <m/>
    <m/>
    <m/>
    <m/>
    <m/>
    <m/>
    <m/>
    <m/>
    <m/>
    <m/>
    <m/>
    <m/>
    <s v="There are NO children between the age of 6 and 13 living in this HH"/>
    <m/>
    <s v="Amabanga aphezulu"/>
    <m/>
    <m/>
    <m/>
    <s v="Ndigqibe amabanga aphantsi"/>
    <m/>
    <m/>
    <m/>
    <m/>
    <m/>
    <m/>
    <m/>
    <m/>
    <m/>
    <s v="Hayi"/>
    <m/>
    <m/>
    <m/>
    <s v="Ifakwe ngombhobho kwindawo yokuhlala/indlu"/>
    <m/>
    <m/>
    <m/>
    <m/>
    <m/>
    <n v="1"/>
    <m/>
    <s v="Gungxulela kumbhobho wogutyulo"/>
    <m/>
    <s v="Irhasi"/>
    <m/>
    <m/>
    <m/>
    <s v="Endlini"/>
    <m/>
    <m/>
    <m/>
    <s v="Ewe"/>
    <m/>
    <s v="Hayi"/>
    <m/>
    <m/>
    <m/>
    <m/>
    <m/>
    <m/>
    <m/>
    <m/>
    <m/>
    <s v="Hayi"/>
    <s v="Hayi"/>
    <s v="Hayi"/>
    <s v="Hayi"/>
    <s v="Ewe"/>
    <s v="Hayi"/>
    <s v="Ewe"/>
    <s v="Ewe"/>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61"/>
    <m/>
    <m/>
    <x v="13"/>
    <d v="1899-12-30T10:10:00"/>
    <s v="zimbini"/>
    <s v="isiXhosa"/>
    <m/>
    <s v="Hayi"/>
    <m/>
    <m/>
    <m/>
    <m/>
    <s v="Mnyama"/>
    <m/>
    <m/>
    <m/>
    <m/>
    <s v="Ewe"/>
    <m/>
    <m/>
    <m/>
    <s v="Umhlolo/Umhlolokazi"/>
    <m/>
    <m/>
    <m/>
    <s v="Ngaphantsi kwebanga leshumi"/>
    <m/>
    <s v="Awuphangeli"/>
    <m/>
    <s v="R1000 - R2500"/>
    <m/>
    <s v="Ewe - Ngaphezulu kweminyaka emibini eyadlulayo"/>
    <s v="Other"/>
    <s v="Nkqubela Hospital "/>
    <m/>
    <s v="Hayi"/>
    <m/>
    <m/>
    <m/>
    <s v="Ewe"/>
    <m/>
    <s v="Ewe, ngaphantsi kweenyanga ezi-6 ezidlulileyo"/>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Checked"/>
    <s v="Unchecked"/>
    <s v="Checked"/>
    <s v="Unchecked"/>
    <m/>
    <m/>
    <m/>
    <s v="Ewe"/>
    <m/>
    <s v="Ewe"/>
    <s v="Unchecked"/>
    <s v="Unchecked"/>
    <s v="Unchecked"/>
    <s v="Unchecked"/>
    <s v="Unchecked"/>
    <s v="Unchecked"/>
    <s v="Unchecked"/>
    <s v="Unchecked"/>
    <s v="Unchecked"/>
    <s v="Unchecked"/>
    <s v="Unchecked"/>
    <m/>
    <s v="Checked"/>
    <s v="Checked"/>
    <s v="Unchecked"/>
    <s v="Unchecked"/>
    <s v="Unchecked"/>
    <s v="Unchecked"/>
    <s v="Unchecked"/>
    <s v="Unchecked"/>
    <s v="Unchecked"/>
    <s v="Unchecked"/>
    <s v="Unchecked"/>
    <m/>
    <m/>
    <s v="Hayi"/>
    <m/>
    <s v="Ewe"/>
    <m/>
    <s v="Ewe"/>
    <n v="4"/>
    <s v="Female/ Ibhinqa"/>
    <n v="35"/>
    <s v="Male/ Indoda"/>
    <n v="40"/>
    <s v="Female/ Ibhinqa"/>
    <n v="6"/>
    <s v="Male/ Indoda"/>
    <n v="4"/>
    <m/>
    <m/>
    <m/>
    <m/>
    <m/>
    <m/>
    <m/>
    <m/>
    <m/>
    <m/>
    <m/>
    <m/>
    <m/>
    <m/>
    <m/>
    <m/>
    <m/>
    <m/>
    <m/>
    <m/>
    <m/>
    <m/>
    <s v="There are children between the age of 6 and 13 living in this HH"/>
    <m/>
    <s v="Amabanga aphantsi"/>
    <m/>
    <s v="ibanga lesixhenxe"/>
    <m/>
    <s v="Imfundo enomsila"/>
    <m/>
    <m/>
    <m/>
    <s v="Ewe"/>
    <m/>
    <m/>
    <m/>
    <m/>
    <m/>
    <s v="Hayi"/>
    <m/>
    <m/>
    <m/>
    <s v="Umbhobho ukuya eyadini/iploti"/>
    <m/>
    <m/>
    <m/>
    <m/>
    <m/>
    <n v="2"/>
    <m/>
    <s v="Gungxulela kwenye indawo"/>
    <m/>
    <s v="Umbane ovela kwii-mains"/>
    <m/>
    <m/>
    <m/>
    <s v="Endlini"/>
    <m/>
    <m/>
    <m/>
    <s v="Ewe"/>
    <m/>
    <s v="Ewe"/>
    <m/>
    <m/>
    <m/>
    <m/>
    <m/>
    <m/>
    <m/>
    <m/>
    <m/>
    <s v="Ewe"/>
    <s v="Ewe"/>
    <s v="Hayi"/>
    <s v="Hayi"/>
    <s v="Ewe"/>
    <s v="Hayi"/>
    <s v="Ewe"/>
    <s v="Hayi"/>
    <s v="Hayi"/>
    <m/>
    <m/>
    <m/>
    <m/>
    <m/>
    <m/>
    <m/>
    <s v="Hayi"/>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62"/>
    <m/>
    <m/>
    <x v="13"/>
    <d v="1899-12-30T11:38:00"/>
    <s v="lwazi"/>
    <s v="isiXhosa"/>
    <m/>
    <s v="Hayi"/>
    <m/>
    <m/>
    <m/>
    <m/>
    <s v="Mnyama"/>
    <m/>
    <m/>
    <m/>
    <m/>
    <s v="Ewe"/>
    <m/>
    <m/>
    <m/>
    <s v="Uqhawulo mtshato"/>
    <m/>
    <m/>
    <m/>
    <s v="Ngaphantsi kwebanga leshumi"/>
    <m/>
    <s v="Awuphangeli"/>
    <m/>
    <s v="R1000 - R2500"/>
    <m/>
    <s v="Ewe - Ngaphezulu kweminyaka emibini eyadlulayo"/>
    <s v="Other"/>
    <s v="Mpongo clinic"/>
    <m/>
    <s v="Hayi"/>
    <m/>
    <m/>
    <m/>
    <s v="Hayi"/>
    <m/>
    <s v="Ewe, ngaphezu konyaka odlulileyo"/>
    <m/>
    <s v="Hayi"/>
    <m/>
    <s v="Andiyazi"/>
    <s v="Unchecked"/>
    <s v="Unchecked"/>
    <s v="Unchecked"/>
    <s v="Unchecked"/>
    <s v="Unchecked"/>
    <s v="Unchecked"/>
    <s v="Unchecked"/>
    <s v="Unchecked"/>
    <s v="Unchecked"/>
    <s v="Unchecked"/>
    <s v="Unchecked"/>
    <s v="Unchecked"/>
    <s v="Checked"/>
    <s v="Checked"/>
    <s v="Un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Checked"/>
    <s v="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2"/>
    <s v="Male/ Indoda"/>
    <n v="42"/>
    <s v="Male/ Indoda"/>
    <n v="35"/>
    <m/>
    <m/>
    <m/>
    <m/>
    <m/>
    <m/>
    <m/>
    <m/>
    <m/>
    <m/>
    <m/>
    <m/>
    <m/>
    <m/>
    <m/>
    <m/>
    <m/>
    <m/>
    <m/>
    <m/>
    <m/>
    <m/>
    <m/>
    <m/>
    <m/>
    <m/>
    <s v="There are NO children between the age of 6 and 13 living in this HH"/>
    <m/>
    <s v="Amabanga aphantsi"/>
    <m/>
    <s v="ibanga lesixhenxe"/>
    <m/>
    <s v="Amabanga aphezulu"/>
    <m/>
    <m/>
    <m/>
    <m/>
    <m/>
    <m/>
    <m/>
    <m/>
    <m/>
    <s v="Hayi"/>
    <m/>
    <m/>
    <m/>
    <s v="Impompo kawonke-wonke/yoluntu"/>
    <m/>
    <m/>
    <m/>
    <s v="Kwenye indawo/ngaphandle kweyadi"/>
    <m/>
    <n v="5"/>
    <m/>
    <s v="Ndlu yangasese engagungxulwayo"/>
    <m/>
    <s v="Umbane osuka komnye umthombo"/>
    <m/>
    <m/>
    <m/>
    <s v="Endlini"/>
    <m/>
    <m/>
    <m/>
    <s v="Hayi"/>
    <m/>
    <s v="Hayi"/>
    <m/>
    <m/>
    <m/>
    <m/>
    <m/>
    <m/>
    <m/>
    <m/>
    <m/>
    <s v="Ewe"/>
    <s v="Ewe"/>
    <s v="Ewe"/>
    <s v="Hayi"/>
    <s v="Ewe"/>
    <s v="Hayi"/>
    <s v="Hayi"/>
    <s v="Hayi"/>
    <s v="Hayi"/>
    <m/>
    <m/>
    <m/>
    <m/>
    <m/>
    <m/>
    <m/>
    <s v="Ewe"/>
    <s v="Ewe"/>
    <s v="Hayi"/>
    <s v="Hayi"/>
    <s v="Hayi"/>
    <s v="Hayi"/>
    <s v="Hayi"/>
    <m/>
    <s v="Ikhaphethi"/>
    <m/>
    <m/>
    <m/>
    <s v="Okunye"/>
    <m/>
    <s v="Izinki"/>
    <m/>
    <s v="uMphenduli / uMthathi-nxaxheba"/>
    <m/>
    <s v="Omnye umntu"/>
    <m/>
    <s v="uMphenduli / uMthathi-nxaxheba"/>
    <m/>
    <s v="Hayi"/>
    <m/>
    <m/>
    <m/>
    <m/>
    <m/>
    <m/>
    <m/>
    <m/>
    <m/>
    <m/>
    <s v="Unchecked"/>
    <s v="Unchecked"/>
    <s v="Unchecked"/>
    <s v="Unchecked"/>
    <s v="Unchecked"/>
    <s v="Unchecked"/>
    <s v="Unchecked"/>
    <s v="Unchecked"/>
    <s v="Unchecked"/>
    <s v="Unchecked"/>
    <s v="Unchecked"/>
    <s v="Unchecked"/>
    <m/>
    <m/>
    <m/>
    <m/>
    <s v="Unverified"/>
  </r>
  <r>
    <n v="463"/>
    <m/>
    <m/>
    <x v="15"/>
    <d v="1899-12-30T10:26:00"/>
    <s v="nosiphiwo"/>
    <s v="English"/>
    <s v="No"/>
    <m/>
    <m/>
    <m/>
    <s v="Black"/>
    <m/>
    <m/>
    <m/>
    <s v="Yes"/>
    <m/>
    <m/>
    <m/>
    <m/>
    <m/>
    <s v="Steady partner"/>
    <m/>
    <s v="No"/>
    <m/>
    <s v="Matric"/>
    <m/>
    <s v="Employed part-time"/>
    <m/>
    <s v="R2501 - R5000"/>
    <m/>
    <s v="Never"/>
    <m/>
    <m/>
    <m/>
    <s v="Never"/>
    <m/>
    <m/>
    <m/>
    <s v="No"/>
    <m/>
    <s v="Yes, less than 6 months ago"/>
    <m/>
    <s v="Yes"/>
    <m/>
    <s v="I don't know"/>
    <m/>
    <s v="Unchecked"/>
    <s v="Checked"/>
    <s v="Unchecked"/>
    <s v="Checked"/>
    <s v="Checked"/>
    <s v="Un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10"/>
    <s v="Male/ Indoda"/>
    <n v="12"/>
    <m/>
    <m/>
    <m/>
    <m/>
    <m/>
    <m/>
    <m/>
    <m/>
    <m/>
    <m/>
    <m/>
    <m/>
    <m/>
    <m/>
    <m/>
    <m/>
    <m/>
    <m/>
    <m/>
    <m/>
    <m/>
    <m/>
    <m/>
    <m/>
    <m/>
    <m/>
    <s v="There are children between the age of 6 and 13 living in this HH"/>
    <s v="Completed secondary"/>
    <m/>
    <m/>
    <m/>
    <s v="Completed secondary"/>
    <m/>
    <m/>
    <m/>
    <s v="Yes"/>
    <m/>
    <m/>
    <m/>
    <m/>
    <m/>
    <s v="No"/>
    <m/>
    <m/>
    <m/>
    <s v="Public/communal tap"/>
    <m/>
    <m/>
    <m/>
    <s v="Elsewhere/outside yard"/>
    <m/>
    <n v="10"/>
    <m/>
    <s v="Ventilated improved pit latrine"/>
    <m/>
    <s v="Electricity from other source"/>
    <m/>
    <m/>
    <m/>
    <s v="In the house"/>
    <m/>
    <m/>
    <m/>
    <s v="No"/>
    <m/>
    <s v="No"/>
    <m/>
    <s v="Yes"/>
    <s v="Yes"/>
    <s v="No"/>
    <s v="No"/>
    <s v="Yes"/>
    <s v="No"/>
    <s v="Yes"/>
    <s v="No"/>
    <s v="No"/>
    <m/>
    <m/>
    <m/>
    <m/>
    <m/>
    <m/>
    <m/>
    <m/>
    <m/>
    <s v="Yes"/>
    <s v="Yes"/>
    <s v="No"/>
    <s v="No"/>
    <s v="No"/>
    <s v="No"/>
    <s v="No"/>
    <m/>
    <m/>
    <m/>
    <m/>
    <m/>
    <m/>
    <m/>
    <s v="Carpet"/>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464"/>
    <m/>
    <m/>
    <x v="13"/>
    <d v="1899-12-30T10:25:00"/>
    <s v="siziphiwe"/>
    <s v="isiXhosa"/>
    <m/>
    <s v="Hayi"/>
    <m/>
    <m/>
    <m/>
    <m/>
    <s v="Mnyama"/>
    <m/>
    <m/>
    <m/>
    <m/>
    <s v="Ewe"/>
    <m/>
    <m/>
    <m/>
    <s v="Iqabane elizinzileyo"/>
    <m/>
    <s v="Ewe"/>
    <m/>
    <s v="Ngaphantsi kwebanga leshumi"/>
    <m/>
    <s v="Awuphangeli"/>
    <m/>
    <s v="Ngaphantsi kwe-R1000"/>
    <m/>
    <s v="Zange"/>
    <m/>
    <m/>
    <m/>
    <s v="Hayi"/>
    <m/>
    <m/>
    <m/>
    <s v="Hayi"/>
    <m/>
    <s v="Hayi"/>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Ndigqibe amabanga aphantsi"/>
    <m/>
    <m/>
    <m/>
    <s v="Ndigqibe amabanga aphantsi"/>
    <m/>
    <m/>
    <m/>
    <m/>
    <m/>
    <m/>
    <m/>
    <m/>
    <m/>
    <s v="Hayi"/>
    <m/>
    <m/>
    <m/>
    <s v="Impompo kawonke-wonke/yoluntu"/>
    <m/>
    <m/>
    <m/>
    <s v="Kwindawo yokuhlala"/>
    <m/>
    <n v="12"/>
    <m/>
    <s v="Gungxulela kumbhobho wogutyulo"/>
    <m/>
    <s v="Umbane ovela kwii-mains"/>
    <m/>
    <m/>
    <m/>
    <s v="Endlini"/>
    <m/>
    <m/>
    <m/>
    <s v="Hayi"/>
    <m/>
    <s v="Ewe"/>
    <m/>
    <m/>
    <m/>
    <m/>
    <m/>
    <m/>
    <m/>
    <m/>
    <m/>
    <s v="Ewe"/>
    <s v="Ewe"/>
    <s v="Hayi"/>
    <s v="Hayi"/>
    <s v="Hayi"/>
    <s v="Hayi"/>
    <s v="Ewe"/>
    <s v="Hayi"/>
    <s v="Hayi"/>
    <m/>
    <m/>
    <m/>
    <m/>
    <m/>
    <m/>
    <m/>
    <s v="Hayi"/>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65"/>
    <m/>
    <m/>
    <x v="13"/>
    <d v="1899-12-30T10:29:00"/>
    <s v="nozithembiso"/>
    <s v="isiXhosa"/>
    <m/>
    <s v="Hayi"/>
    <m/>
    <m/>
    <m/>
    <m/>
    <s v="Mnyama"/>
    <m/>
    <m/>
    <m/>
    <m/>
    <s v="Ewe"/>
    <m/>
    <m/>
    <m/>
    <s v="Awutshatanga"/>
    <m/>
    <m/>
    <m/>
    <s v="Ngaphantsi kwebanga leshumi"/>
    <m/>
    <s v="Awuphangeli"/>
    <m/>
    <s v="Ngaphantsi kwe-R1000"/>
    <m/>
    <s v="Zange"/>
    <m/>
    <m/>
    <m/>
    <s v="Hayi"/>
    <m/>
    <m/>
    <m/>
    <s v="Hayi"/>
    <m/>
    <s v="Hayi"/>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Unchecked"/>
    <s v="Checked"/>
    <s v="Unchecked"/>
    <s v="Unchecked"/>
    <s v="Unchecked"/>
    <s v="Unchecked"/>
    <s v="Un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31"/>
    <m/>
    <m/>
    <m/>
    <m/>
    <m/>
    <m/>
    <m/>
    <m/>
    <m/>
    <m/>
    <m/>
    <m/>
    <m/>
    <m/>
    <m/>
    <m/>
    <m/>
    <m/>
    <m/>
    <m/>
    <m/>
    <m/>
    <m/>
    <m/>
    <m/>
    <m/>
    <m/>
    <m/>
    <s v="There are NO children between the age of 6 and 13 living in this HH"/>
    <m/>
    <s v="Ndigqibe amabanga aphezulu"/>
    <m/>
    <m/>
    <m/>
    <s v="Ndigqibe amabanga aphezulu"/>
    <m/>
    <m/>
    <m/>
    <m/>
    <m/>
    <m/>
    <m/>
    <m/>
    <m/>
    <s v="Hayi"/>
    <m/>
    <m/>
    <m/>
    <s v="Umbhobho ukuya eyadini/iploti"/>
    <m/>
    <m/>
    <m/>
    <m/>
    <m/>
    <n v="3"/>
    <m/>
    <s v="Gungxulela kwenye indawo"/>
    <m/>
    <s v="Umbane ovela kwii-mains"/>
    <m/>
    <m/>
    <m/>
    <s v="Endlini"/>
    <m/>
    <m/>
    <m/>
    <s v="Hayi"/>
    <m/>
    <s v="Ewe"/>
    <m/>
    <m/>
    <m/>
    <m/>
    <m/>
    <m/>
    <m/>
    <m/>
    <m/>
    <s v="Ewe"/>
    <s v="Hayi"/>
    <s v="Hayi"/>
    <s v="Hayi"/>
    <s v="Ewe"/>
    <s v="Hayi"/>
    <s v="Hayi"/>
    <s v="Ewe"/>
    <s v="Hayi"/>
    <m/>
    <m/>
    <m/>
    <m/>
    <m/>
    <m/>
    <m/>
    <s v="Hayi"/>
    <s v="Ewe"/>
    <s v="Hayi"/>
    <s v="Hayi"/>
    <s v="Hayi"/>
    <s v="Hayi"/>
    <s v="Hayi"/>
    <m/>
    <s v="Ikhaphethi"/>
    <m/>
    <m/>
    <m/>
    <s v="intsimbi / iZinc"/>
    <m/>
    <m/>
    <m/>
    <s v="Umlingane/iqabane"/>
    <m/>
    <s v="uMphenduli / uMthathi-nxaxheba"/>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466"/>
    <m/>
    <m/>
    <x v="13"/>
    <d v="1899-12-30T10:28:00"/>
    <s v="vuyolwethu"/>
    <s v="English"/>
    <s v="No"/>
    <m/>
    <m/>
    <m/>
    <s v="Black"/>
    <m/>
    <m/>
    <m/>
    <s v="No"/>
    <s v="Zimbabwe"/>
    <m/>
    <m/>
    <m/>
    <m/>
    <s v="Married / civil union"/>
    <m/>
    <s v="No"/>
    <m/>
    <s v="Tertiary"/>
    <m/>
    <s v="Unemployed"/>
    <m/>
    <s v="R1000 - R2500"/>
    <m/>
    <s v="Yes, less than 2 years ago"/>
    <m/>
    <s v="Other"/>
    <s v="Beacon Bay Clinic"/>
    <s v="Never"/>
    <m/>
    <m/>
    <m/>
    <s v="Yes"/>
    <m/>
    <s v="Yes, less than 6 months ago"/>
    <m/>
    <s v="No"/>
    <m/>
    <s v="Yes"/>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1"/>
    <s v="Female/ Ibhinqa"/>
    <n v="7"/>
    <m/>
    <m/>
    <m/>
    <m/>
    <m/>
    <m/>
    <m/>
    <m/>
    <m/>
    <m/>
    <m/>
    <m/>
    <m/>
    <m/>
    <m/>
    <m/>
    <m/>
    <m/>
    <m/>
    <m/>
    <m/>
    <m/>
    <m/>
    <m/>
    <m/>
    <m/>
    <m/>
    <m/>
    <s v="There are children between the age of 6 and 13 living in this HH"/>
    <s v="Tertiary or post-secondary certification"/>
    <m/>
    <m/>
    <m/>
    <s v="Tertiary or post-secondary certification"/>
    <m/>
    <m/>
    <m/>
    <s v="Yes"/>
    <m/>
    <m/>
    <m/>
    <m/>
    <m/>
    <s v="No"/>
    <m/>
    <m/>
    <m/>
    <s v="Piped into dwelling/house"/>
    <m/>
    <m/>
    <m/>
    <m/>
    <m/>
    <n v="3"/>
    <m/>
    <s v="Flush to piped sewer system"/>
    <m/>
    <s v="Electricity from mains"/>
    <m/>
    <m/>
    <m/>
    <s v="In the house"/>
    <m/>
    <m/>
    <m/>
    <s v="No"/>
    <m/>
    <s v="Yes"/>
    <m/>
    <s v="No"/>
    <s v="Yes"/>
    <s v="No"/>
    <s v="No"/>
    <s v="No"/>
    <s v="No"/>
    <s v="Yes"/>
    <s v="Yes"/>
    <s v="No"/>
    <m/>
    <m/>
    <m/>
    <m/>
    <m/>
    <m/>
    <m/>
    <m/>
    <m/>
    <s v="Yes"/>
    <s v="Yes"/>
    <s v="No"/>
    <s v="No"/>
    <s v="No"/>
    <s v="No"/>
    <s v="No"/>
    <m/>
    <m/>
    <m/>
    <m/>
    <m/>
    <m/>
    <m/>
    <s v="Carpet"/>
    <m/>
    <m/>
    <m/>
    <s v="Asbestos"/>
    <m/>
    <m/>
    <m/>
    <s v="Respondent/Participant"/>
    <m/>
    <s v="Respondent/Participant"/>
    <m/>
    <s v="Respondent/Participant"/>
    <m/>
    <s v="Yes"/>
    <m/>
    <s v="Proceed"/>
    <m/>
    <s v="Yes"/>
    <m/>
    <s v="Not at all"/>
    <s v="A lot"/>
    <s v="Somewhat"/>
    <m/>
    <m/>
    <m/>
    <s v="Checked"/>
    <s v="Unchecked"/>
    <s v="Checked"/>
    <s v="Checked"/>
    <s v="Checked"/>
    <s v="Unchecked"/>
    <s v="Unchecked"/>
    <s v="Unchecked"/>
    <s v="Unchecked"/>
    <s v="Unchecked"/>
    <s v="Unchecked"/>
    <s v="Unchecked"/>
    <s v="United States of America"/>
    <m/>
    <s v="Research Assistant please click here"/>
    <m/>
    <s v="Unverified"/>
  </r>
  <r>
    <n v="46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68"/>
    <m/>
    <m/>
    <x v="13"/>
    <d v="1899-12-30T10:35:00"/>
    <s v="thembelihle"/>
    <s v="isiXhosa"/>
    <m/>
    <s v="Hayi"/>
    <m/>
    <m/>
    <m/>
    <m/>
    <s v="Mnyama"/>
    <m/>
    <m/>
    <m/>
    <m/>
    <s v="Ewe"/>
    <m/>
    <m/>
    <m/>
    <s v="Awutshatanga"/>
    <m/>
    <m/>
    <m/>
    <s v="Ngaphantsi kwebanga leshumi"/>
    <m/>
    <s v="Awuphangeli"/>
    <m/>
    <s v="R1000 - R2500"/>
    <m/>
    <s v="Zange"/>
    <m/>
    <m/>
    <m/>
    <s v="Hayi"/>
    <m/>
    <m/>
    <m/>
    <s v="Hayi"/>
    <m/>
    <s v="Ewe, ngaphezu konyaka odlulileyo"/>
    <m/>
    <s v="Hayi"/>
    <m/>
    <s v="Ewe"/>
    <s v="Unchecked"/>
    <s v="Unchecked"/>
    <s v="Unchecked"/>
    <s v="Unchecked"/>
    <s v="Unchecked"/>
    <s v="Unchecked"/>
    <s v="Unchecked"/>
    <s v="Unchecked"/>
    <s v="Unchecked"/>
    <s v="Unchecked"/>
    <s v="Unchecked"/>
    <s v="Unchecked"/>
    <s v="Checked"/>
    <s v="Checked"/>
    <s v="Checked"/>
    <s v="Checked"/>
    <s v="Unchecked"/>
    <s v="Unchecked"/>
    <m/>
    <m/>
    <s v="Unchecked"/>
    <s v="Unchecked"/>
    <s v="Unchecked"/>
    <s v="Unchecked"/>
    <s v="Unchecked"/>
    <s v="Unchecked"/>
    <s v="Unchecked"/>
    <s v="Unchecked"/>
    <s v="Checked"/>
    <s v="Checked"/>
    <s v="Unchecked"/>
    <s v="Checked"/>
    <s v="Unchecked"/>
    <s v="Unchecked"/>
    <m/>
    <m/>
    <s v="Unchecked"/>
    <s v="Unchecked"/>
    <s v="Unchecked"/>
    <s v="Unchecked"/>
    <s v="Unchecked"/>
    <s v="Unchecked"/>
    <s v="Unchecked"/>
    <s v="Unchecked"/>
    <s v="Unchecked"/>
    <s v="Unchecked"/>
    <s v="Unchecked"/>
    <s v="Unchecked"/>
    <s v="Unchecked"/>
    <s v="Unchecked"/>
    <s v="Checked"/>
    <s v="Checked"/>
    <s v="Checked"/>
    <s v="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Ewe"/>
    <n v="3"/>
    <s v="Male/ Indoda"/>
    <n v="42"/>
    <s v="Female/ Ibhinqa"/>
    <n v="12"/>
    <s v="Female/ Ibhinqa"/>
    <n v="6"/>
    <m/>
    <m/>
    <m/>
    <m/>
    <m/>
    <m/>
    <m/>
    <m/>
    <m/>
    <m/>
    <m/>
    <m/>
    <m/>
    <m/>
    <m/>
    <m/>
    <m/>
    <m/>
    <m/>
    <m/>
    <m/>
    <m/>
    <m/>
    <m/>
    <s v="There are children between the age of 6 and 13 living in this HH"/>
    <m/>
    <s v="Amabanga aphezulu"/>
    <m/>
    <m/>
    <m/>
    <s v="Amabanga aphezulu"/>
    <m/>
    <m/>
    <m/>
    <s v="Ewe"/>
    <m/>
    <m/>
    <m/>
    <m/>
    <m/>
    <s v="Hayi"/>
    <m/>
    <m/>
    <m/>
    <s v="Ilori yokuthwala amanzi / iTanki"/>
    <m/>
    <m/>
    <m/>
    <s v="Kwenye indawo/ngaphandle kweyadi"/>
    <m/>
    <n v="60"/>
    <m/>
    <s v="Endle / ityholo / intsimi"/>
    <m/>
    <s v="IParafini"/>
    <m/>
    <m/>
    <m/>
    <s v="Ngaphandle"/>
    <m/>
    <m/>
    <m/>
    <s v="Hayi"/>
    <m/>
    <s v="Hayi"/>
    <m/>
    <m/>
    <m/>
    <m/>
    <m/>
    <m/>
    <m/>
    <m/>
    <m/>
    <s v="Hayi"/>
    <s v="Hayi"/>
    <s v="Hayi"/>
    <s v="Hayi"/>
    <s v="Hayi"/>
    <s v="Hayi"/>
    <s v="Hayi"/>
    <s v="Hayi"/>
    <s v="Hayi"/>
    <m/>
    <m/>
    <m/>
    <m/>
    <m/>
    <m/>
    <m/>
    <s v="Hayi"/>
    <s v="Ewe"/>
    <s v="Hayi"/>
    <s v="Hayi"/>
    <s v="Hayi"/>
    <s v="Hayi"/>
    <s v="Hayi"/>
    <m/>
    <s v="Umhlaba/isant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69"/>
    <m/>
    <m/>
    <x v="14"/>
    <d v="1899-12-30T13:36:00"/>
    <s v="lwazi"/>
    <s v="English"/>
    <s v="No"/>
    <m/>
    <m/>
    <m/>
    <s v="Black"/>
    <m/>
    <m/>
    <m/>
    <s v="Yes"/>
    <m/>
    <m/>
    <m/>
    <m/>
    <m/>
    <s v="Single"/>
    <m/>
    <m/>
    <m/>
    <s v="Less than Matric"/>
    <m/>
    <s v="Self-Employed"/>
    <m/>
    <s v="R2501 - R5000"/>
    <m/>
    <s v="Never"/>
    <m/>
    <m/>
    <m/>
    <s v="Never"/>
    <m/>
    <m/>
    <m/>
    <s v="I don't know"/>
    <m/>
    <s v="Yes, more than a year ago"/>
    <m/>
    <s v="Yes"/>
    <m/>
    <s v="No"/>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Checked"/>
    <s v="Unchecked"/>
    <s v="Un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ublic/communal tap"/>
    <m/>
    <m/>
    <m/>
    <s v="Elsewhere/outside yard"/>
    <m/>
    <n v="5"/>
    <m/>
    <s v="Ventilated improved pit latrine"/>
    <m/>
    <s v="Paraffin"/>
    <m/>
    <m/>
    <m/>
    <s v="In the house"/>
    <m/>
    <m/>
    <m/>
    <s v="Yes"/>
    <m/>
    <s v="No"/>
    <m/>
    <s v="Yes"/>
    <s v="Yes"/>
    <s v="No"/>
    <s v="No"/>
    <s v="Yes"/>
    <s v="No"/>
    <s v="No"/>
    <s v="No"/>
    <s v="No"/>
    <m/>
    <m/>
    <m/>
    <m/>
    <m/>
    <m/>
    <m/>
    <m/>
    <m/>
    <s v="Yes"/>
    <s v="Yes"/>
    <s v="No"/>
    <s v="No"/>
    <s v="No"/>
    <s v="No"/>
    <s v="No"/>
    <m/>
    <m/>
    <m/>
    <m/>
    <m/>
    <m/>
    <m/>
    <s v="Carpet"/>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470"/>
    <m/>
    <m/>
    <x v="13"/>
    <d v="1899-12-30T10:50:00"/>
    <s v="lwazi"/>
    <s v="English"/>
    <s v="No"/>
    <m/>
    <m/>
    <m/>
    <s v="Black"/>
    <m/>
    <m/>
    <m/>
    <s v="Yes"/>
    <m/>
    <m/>
    <m/>
    <m/>
    <m/>
    <s v="Single"/>
    <m/>
    <m/>
    <m/>
    <s v="Matric"/>
    <m/>
    <s v="Unemployed"/>
    <m/>
    <s v="R1000 - R2500"/>
    <m/>
    <s v="Never"/>
    <m/>
    <m/>
    <m/>
    <s v="Yes, less than 2 years ago"/>
    <m/>
    <s v="ec Chris Hani Clinic"/>
    <m/>
    <s v="No"/>
    <m/>
    <s v="Yes, in the last year, but more than 6 months ago"/>
    <m/>
    <s v="Yes"/>
    <m/>
    <s v="I don't know"/>
    <m/>
    <s v="Unchecked"/>
    <s v="Unchecked"/>
    <s v="Unchecked"/>
    <s v="Unchecked"/>
    <s v="Checked"/>
    <s v="Un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3"/>
    <s v="Male/ Indoda"/>
    <n v="7"/>
    <s v="Male/ Indoda"/>
    <n v="28"/>
    <m/>
    <m/>
    <m/>
    <m/>
    <m/>
    <m/>
    <m/>
    <m/>
    <m/>
    <m/>
    <m/>
    <m/>
    <m/>
    <m/>
    <m/>
    <m/>
    <m/>
    <m/>
    <m/>
    <m/>
    <m/>
    <m/>
    <m/>
    <m/>
    <s v="There are children between the age of 6 and 13 living in this HH"/>
    <s v="Completed secondary"/>
    <m/>
    <m/>
    <m/>
    <s v="Completed secondary"/>
    <m/>
    <m/>
    <m/>
    <s v="Yes"/>
    <m/>
    <m/>
    <m/>
    <m/>
    <m/>
    <s v="No"/>
    <m/>
    <m/>
    <m/>
    <s v="Piped into dwelling/house"/>
    <m/>
    <m/>
    <m/>
    <m/>
    <m/>
    <n v="2"/>
    <m/>
    <s v="Ventilated improved pit latrine"/>
    <m/>
    <s v="Gas"/>
    <m/>
    <m/>
    <m/>
    <s v="In the house"/>
    <m/>
    <m/>
    <m/>
    <s v="No"/>
    <m/>
    <s v="No"/>
    <m/>
    <s v="Yes"/>
    <s v="Yes"/>
    <s v="No"/>
    <s v="No"/>
    <s v="No"/>
    <s v="No"/>
    <s v="Yes"/>
    <s v="Yes"/>
    <s v="No"/>
    <m/>
    <m/>
    <m/>
    <m/>
    <m/>
    <m/>
    <m/>
    <m/>
    <m/>
    <s v="Yes"/>
    <s v="Yes"/>
    <s v="No"/>
    <s v="No"/>
    <s v="No"/>
    <s v="No"/>
    <s v="No"/>
    <m/>
    <m/>
    <m/>
    <m/>
    <m/>
    <m/>
    <m/>
    <s v="Carpet"/>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471"/>
    <m/>
    <m/>
    <x v="13"/>
    <d v="1899-12-30T10:48:00"/>
    <s v="likhona"/>
    <s v="isiXhosa"/>
    <m/>
    <s v="Hayi"/>
    <m/>
    <m/>
    <m/>
    <m/>
    <s v="Mnyama"/>
    <m/>
    <m/>
    <m/>
    <m/>
    <s v="Ewe"/>
    <m/>
    <m/>
    <m/>
    <s v="Umhlolo/Umhlolokazi"/>
    <m/>
    <m/>
    <m/>
    <s v="Ngaphantsi kwebanga leshumi"/>
    <m/>
    <s v="Awuphangeli"/>
    <m/>
    <s v="R1000 - R2500"/>
    <m/>
    <s v="Zange"/>
    <m/>
    <m/>
    <m/>
    <s v="Hayi"/>
    <m/>
    <m/>
    <m/>
    <s v="Hayi"/>
    <m/>
    <s v="Hayi"/>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ndifundanga/ Andiwafundanga amabanga aphantsi"/>
    <m/>
    <m/>
    <m/>
    <s v="Abafundanga/ Abawafundanga amabanga aphantsi"/>
    <m/>
    <m/>
    <m/>
    <m/>
    <m/>
    <m/>
    <m/>
    <m/>
    <m/>
    <s v="Hayi"/>
    <m/>
    <m/>
    <m/>
    <s v="Umbhobho ukuya eyadini/iploti"/>
    <m/>
    <m/>
    <m/>
    <m/>
    <m/>
    <n v="5"/>
    <m/>
    <s v="indlu yangasese yomngxuma ngaphandle kombhobho wokungenisa umoya"/>
    <m/>
    <s v="Umbane ovela kwii-mains"/>
    <m/>
    <m/>
    <m/>
    <s v="Endlini"/>
    <m/>
    <m/>
    <m/>
    <s v="Hayi"/>
    <m/>
    <s v="Hayi"/>
    <m/>
    <m/>
    <m/>
    <m/>
    <m/>
    <m/>
    <m/>
    <m/>
    <m/>
    <s v="Ewe"/>
    <s v="Ewe"/>
    <s v="Hayi"/>
    <s v="Hayi"/>
    <s v="Ewe"/>
    <s v="Hayi"/>
    <s v="Ewe"/>
    <s v="Ewe"/>
    <s v="Ewe"/>
    <m/>
    <m/>
    <m/>
    <m/>
    <m/>
    <m/>
    <m/>
    <s v="Hayi"/>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72"/>
    <m/>
    <m/>
    <x v="13"/>
    <d v="1899-12-30T10:56:00"/>
    <s v="nosibusiso"/>
    <s v="isiXhosa"/>
    <m/>
    <s v="Hayi"/>
    <m/>
    <m/>
    <m/>
    <m/>
    <s v="Mnyama"/>
    <m/>
    <m/>
    <m/>
    <m/>
    <s v="Ewe"/>
    <m/>
    <m/>
    <m/>
    <s v="Awutshatanga"/>
    <m/>
    <m/>
    <m/>
    <s v="Ibanga leshumi"/>
    <m/>
    <s v="Uziqeshile"/>
    <m/>
    <s v="R2501 - R5000"/>
    <m/>
    <s v="Zange"/>
    <m/>
    <m/>
    <m/>
    <s v="Hayi"/>
    <m/>
    <m/>
    <m/>
    <s v="Hayi"/>
    <m/>
    <s v="Hayi"/>
    <m/>
    <s v="Ewe"/>
    <m/>
    <s v="Ewe"/>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m/>
    <n v="60"/>
    <m/>
    <m/>
    <m/>
    <m/>
    <m/>
    <m/>
    <m/>
    <m/>
    <m/>
    <m/>
    <m/>
    <m/>
    <m/>
    <m/>
    <m/>
    <m/>
    <m/>
    <m/>
    <m/>
    <m/>
    <m/>
    <m/>
    <m/>
    <m/>
    <m/>
    <m/>
    <m/>
    <m/>
    <s v="There are NO children between the age of 6 and 13 living in this HH"/>
    <m/>
    <s v="Ndigqibe amabanga aphezulu"/>
    <m/>
    <m/>
    <m/>
    <s v="Amabanga aphezulu"/>
    <m/>
    <m/>
    <m/>
    <m/>
    <m/>
    <m/>
    <m/>
    <m/>
    <m/>
    <s v="Ewe"/>
    <m/>
    <n v="6"/>
    <m/>
    <s v="Ifakwe ngombhobho kwindawo yokuhlala/indlu"/>
    <m/>
    <m/>
    <m/>
    <m/>
    <m/>
    <n v="1"/>
    <m/>
    <s v="Gungxulela kumbhobho wogutyulo"/>
    <m/>
    <s v="Umbane ovela kwii-mains"/>
    <m/>
    <m/>
    <m/>
    <s v="Endlini"/>
    <m/>
    <m/>
    <m/>
    <s v="Hayi"/>
    <m/>
    <s v="Ewe"/>
    <m/>
    <m/>
    <m/>
    <m/>
    <m/>
    <m/>
    <m/>
    <m/>
    <m/>
    <s v="Ewe"/>
    <s v="Ewe"/>
    <s v="Hayi"/>
    <s v="Hayi"/>
    <s v="Ewe"/>
    <s v="Ewe"/>
    <s v="Hayi"/>
    <s v="Hayi"/>
    <s v="Ewe"/>
    <m/>
    <m/>
    <m/>
    <m/>
    <m/>
    <m/>
    <m/>
    <s v="Hayi"/>
    <s v="Ewe"/>
    <s v="Hayi"/>
    <s v="Hayi"/>
    <s v="Ewe"/>
    <s v="Hayi"/>
    <s v="Hayi"/>
    <m/>
    <s v="Iithayile zeCeramic"/>
    <m/>
    <m/>
    <m/>
    <s v="intsimbi / iZinc"/>
    <m/>
    <m/>
    <m/>
    <s v="Omnye umntu"/>
    <m/>
    <s v="Omnye umntu"/>
    <m/>
    <s v="Omnye umntu"/>
    <m/>
    <s v="Hayi"/>
    <m/>
    <m/>
    <m/>
    <m/>
    <m/>
    <m/>
    <m/>
    <m/>
    <m/>
    <m/>
    <s v="Unchecked"/>
    <s v="Unchecked"/>
    <s v="Unchecked"/>
    <s v="Unchecked"/>
    <s v="Unchecked"/>
    <s v="Unchecked"/>
    <s v="Unchecked"/>
    <s v="Unchecked"/>
    <s v="Unchecked"/>
    <s v="Unchecked"/>
    <s v="Unchecked"/>
    <s v="Unchecked"/>
    <m/>
    <m/>
    <m/>
    <m/>
    <s v="Unverified"/>
  </r>
  <r>
    <n v="473"/>
    <m/>
    <m/>
    <x v="13"/>
    <d v="1899-12-30T11:03:00"/>
    <s v="vuyelwa"/>
    <s v="isiXhosa"/>
    <m/>
    <s v="Hayi"/>
    <m/>
    <m/>
    <m/>
    <m/>
    <s v="Mnyama"/>
    <m/>
    <m/>
    <m/>
    <m/>
    <s v="Ewe"/>
    <m/>
    <m/>
    <m/>
    <s v="Utshatile / umanyano lwasekuhlaleni"/>
    <m/>
    <s v="Ewe"/>
    <m/>
    <s v="Ngaphantsi kwebanga leshumi"/>
    <m/>
    <s v="Awuphangeli"/>
    <m/>
    <s v="R1000 - R2500"/>
    <m/>
    <s v="Zange"/>
    <m/>
    <m/>
    <m/>
    <s v="Hayi"/>
    <m/>
    <m/>
    <m/>
    <s v="Hayi"/>
    <m/>
    <s v="Hayi"/>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Unchecked"/>
    <s v="Checked"/>
    <s v="Unchecked"/>
    <s v="Unchecked"/>
    <m/>
    <m/>
    <s v="Unchecked"/>
    <s v="Unchecked"/>
    <s v="Unchecked"/>
    <s v="Unchecked"/>
    <s v="Unchecked"/>
    <s v="Unchecked"/>
    <s v="Unchecked"/>
    <s v="Unchecked"/>
    <s v="Unchecked"/>
    <s v="Unchecked"/>
    <s v="Unchecked"/>
    <s v="Checked"/>
    <s v="Unchecked"/>
    <s v="Unchecked"/>
    <s v="Un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12"/>
    <s v="Male/ Indoda"/>
    <n v="16"/>
    <m/>
    <m/>
    <m/>
    <m/>
    <m/>
    <m/>
    <m/>
    <m/>
    <m/>
    <m/>
    <m/>
    <m/>
    <m/>
    <m/>
    <m/>
    <m/>
    <m/>
    <m/>
    <m/>
    <m/>
    <m/>
    <m/>
    <m/>
    <m/>
    <m/>
    <m/>
    <s v="There are children between the age of 6 and 13 living in this HH"/>
    <m/>
    <s v="Amabanga aphantsi"/>
    <m/>
    <s v="Ibanga lesine"/>
    <m/>
    <s v="Amabanga aphezulu"/>
    <m/>
    <m/>
    <m/>
    <s v="Ewe"/>
    <m/>
    <m/>
    <m/>
    <m/>
    <m/>
    <s v="Hayi"/>
    <m/>
    <m/>
    <m/>
    <s v="Umbhobho ukuya eyadini/iploti"/>
    <m/>
    <m/>
    <m/>
    <m/>
    <m/>
    <n v="1"/>
    <m/>
    <s v="Ndlu yangasese engagungxulwayo"/>
    <m/>
    <s v="Umbane ovela kwii-mains"/>
    <m/>
    <m/>
    <m/>
    <s v="Endlini"/>
    <m/>
    <m/>
    <m/>
    <s v="Hayi"/>
    <m/>
    <s v="Ewe"/>
    <m/>
    <m/>
    <m/>
    <m/>
    <m/>
    <m/>
    <m/>
    <m/>
    <m/>
    <s v="Ewe"/>
    <s v="Ewe"/>
    <s v="Hayi"/>
    <s v="Hayi"/>
    <s v="Ewe"/>
    <s v="Hayi"/>
    <s v="Ewe"/>
    <s v="Ewe"/>
    <s v="Hayi"/>
    <m/>
    <m/>
    <m/>
    <m/>
    <m/>
    <m/>
    <m/>
    <s v="Hayi"/>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74"/>
    <m/>
    <m/>
    <x v="13"/>
    <d v="1899-12-30T11:10:00"/>
    <s v="yethu"/>
    <s v="isiXhosa"/>
    <m/>
    <s v="Hayi"/>
    <m/>
    <m/>
    <m/>
    <m/>
    <s v="Mnyama"/>
    <m/>
    <m/>
    <m/>
    <m/>
    <s v="Ewe"/>
    <m/>
    <m/>
    <m/>
    <s v="Umhlolo/Umhlolokazi"/>
    <m/>
    <m/>
    <m/>
    <s v="Ngaphantsi kwebanga leshumi"/>
    <m/>
    <s v="Awuphangeli"/>
    <m/>
    <s v="R1000 - R2500"/>
    <m/>
    <s v="Zange"/>
    <m/>
    <m/>
    <m/>
    <s v="Ewe, ngaphezu kweminyaka emi-2 eyadlulayo"/>
    <s v="Other"/>
    <s v="Nkqubela hospital"/>
    <m/>
    <s v="Ewe"/>
    <m/>
    <s v="Hayi"/>
    <m/>
    <s v="Hayi"/>
    <m/>
    <s v="Hayi"/>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Unchecked"/>
    <s v="Un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45"/>
    <s v="Male/ Indoda"/>
    <n v="13"/>
    <s v="Male/ Indoda"/>
    <n v="51"/>
    <m/>
    <m/>
    <m/>
    <m/>
    <m/>
    <m/>
    <m/>
    <m/>
    <m/>
    <m/>
    <m/>
    <m/>
    <m/>
    <m/>
    <m/>
    <m/>
    <m/>
    <m/>
    <m/>
    <m/>
    <m/>
    <m/>
    <m/>
    <m/>
    <s v="There are children between the age of 6 and 13 living in this HH"/>
    <m/>
    <s v="Amabanga aphantsi"/>
    <m/>
    <s v="Ibanga lesithathu"/>
    <m/>
    <s v="Amabanga aphantsi"/>
    <m/>
    <s v="Ibanga lesithandathu"/>
    <m/>
    <s v="Ewe"/>
    <m/>
    <m/>
    <m/>
    <m/>
    <m/>
    <s v="Hayi"/>
    <m/>
    <m/>
    <m/>
    <s v="Ifakwe ngombhobho kwindawo yokuhlala/indlu"/>
    <m/>
    <m/>
    <m/>
    <m/>
    <m/>
    <n v="2"/>
    <m/>
    <s v="Gungxulela kumbhobho wogutyulo"/>
    <m/>
    <s v="Umbane ovela kwii-mains"/>
    <m/>
    <m/>
    <m/>
    <s v="Endlini"/>
    <m/>
    <m/>
    <m/>
    <s v="Hayi"/>
    <m/>
    <s v="Ewe"/>
    <m/>
    <m/>
    <m/>
    <m/>
    <m/>
    <m/>
    <m/>
    <m/>
    <m/>
    <s v="Hayi"/>
    <s v="Ewe"/>
    <s v="Hayi"/>
    <s v="Hayi"/>
    <s v="Ewe"/>
    <s v="Hayi"/>
    <s v="Ewe"/>
    <s v="Hayi"/>
    <s v="Ewe"/>
    <m/>
    <m/>
    <m/>
    <m/>
    <m/>
    <m/>
    <m/>
    <s v="Hayi"/>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75"/>
    <m/>
    <m/>
    <x v="13"/>
    <d v="1899-12-30T11:13:00"/>
    <s v="zimbini"/>
    <s v="isiXhosa"/>
    <m/>
    <s v="Hayi"/>
    <m/>
    <m/>
    <m/>
    <m/>
    <s v="Mnyama"/>
    <m/>
    <m/>
    <m/>
    <m/>
    <s v="Ewe"/>
    <m/>
    <m/>
    <m/>
    <s v="Awutshatanga"/>
    <m/>
    <m/>
    <m/>
    <s v="Ngaphantsi kwebanga leshumi"/>
    <m/>
    <s v="Awuphangeli"/>
    <m/>
    <s v="R2501 - R50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Checked"/>
    <s v="Unchecked"/>
    <s v="Unchecked"/>
    <s v="Unchecked"/>
    <s v="Unchecked"/>
    <s v="Unchecked"/>
    <s v="Unchecked"/>
    <s v="Unchecked"/>
    <s v="Unchecked"/>
    <s v="Unchecked"/>
    <m/>
    <m/>
    <s v="Ewe"/>
    <m/>
    <s v="Hayi"/>
    <m/>
    <s v="Hayi"/>
    <n v="2"/>
    <s v="Male/ Indoda"/>
    <n v="38"/>
    <s v="Male/ Indoda"/>
    <n v="22"/>
    <m/>
    <m/>
    <m/>
    <m/>
    <m/>
    <m/>
    <m/>
    <m/>
    <m/>
    <m/>
    <m/>
    <m/>
    <m/>
    <m/>
    <m/>
    <m/>
    <m/>
    <m/>
    <m/>
    <m/>
    <m/>
    <m/>
    <m/>
    <m/>
    <m/>
    <m/>
    <s v="There are NO children between the age of 6 and 13 living in this HH"/>
    <m/>
    <s v="Amabanga aphantsi"/>
    <m/>
    <s v="Ibanga lesithandathu"/>
    <m/>
    <s v="Imfundo enomsila"/>
    <m/>
    <m/>
    <m/>
    <m/>
    <m/>
    <m/>
    <m/>
    <m/>
    <m/>
    <s v="Hayi"/>
    <m/>
    <m/>
    <m/>
    <s v="Umbhobho ukuya eyadini/iploti"/>
    <m/>
    <m/>
    <m/>
    <m/>
    <m/>
    <n v="3"/>
    <m/>
    <s v="Gungxulela kwenye indawo"/>
    <m/>
    <s v="Umbane ovela kwii-mains"/>
    <m/>
    <m/>
    <m/>
    <s v="Endlini"/>
    <m/>
    <m/>
    <m/>
    <s v="Ewe"/>
    <m/>
    <s v="Ewe"/>
    <m/>
    <m/>
    <m/>
    <m/>
    <m/>
    <m/>
    <m/>
    <m/>
    <m/>
    <s v="Ewe"/>
    <s v="Ewe"/>
    <s v="Hayi"/>
    <s v="Hayi"/>
    <s v="Hayi"/>
    <s v="Hayi"/>
    <s v="Hayi"/>
    <s v="Hayi"/>
    <s v="Hayi"/>
    <m/>
    <m/>
    <m/>
    <m/>
    <m/>
    <m/>
    <m/>
    <s v="Ewe"/>
    <s v="Ewe"/>
    <s v="Hayi"/>
    <s v="Hayi"/>
    <s v="Hayi"/>
    <s v="Hayi"/>
    <s v="Hayi"/>
    <m/>
    <s v="Iithayile zeCeramic"/>
    <m/>
    <m/>
    <m/>
    <s v="Asbestos"/>
    <m/>
    <m/>
    <m/>
    <s v="uMphenduli / uMthathi-nxaxheba"/>
    <m/>
    <s v="uMphenduli / uMthathi-nxaxheba"/>
    <m/>
    <s v="uMphenduli / uMthathi-nxaxheba"/>
    <m/>
    <s v="Ewe"/>
    <m/>
    <s v="Qhubeka"/>
    <m/>
    <s v="Ewe"/>
    <m/>
    <m/>
    <m/>
    <s v="Ngandlel' ithile"/>
    <s v="Ngandlel' ithile"/>
    <s v="Ngandlel' ithile"/>
    <s v="Unchecked"/>
    <s v="Unchecked"/>
    <s v="Unchecked"/>
    <s v="Unchecked"/>
    <s v="Unchecked"/>
    <s v="Unchecked"/>
    <s v="Unchecked"/>
    <s v="Checked"/>
    <s v="Unchecked"/>
    <s v="Checked"/>
    <s v="Unchecked"/>
    <s v="Unchecked"/>
    <m/>
    <s v="France"/>
    <m/>
    <s v="Mncedisi wophando nceda ucofe apha"/>
    <s v="Unverified"/>
  </r>
  <r>
    <n v="476"/>
    <m/>
    <m/>
    <x v="13"/>
    <d v="1899-12-30T11:13:00"/>
    <s v="siyanda"/>
    <s v="English"/>
    <s v="No"/>
    <m/>
    <m/>
    <m/>
    <s v="Black"/>
    <m/>
    <m/>
    <m/>
    <s v="Yes"/>
    <m/>
    <m/>
    <m/>
    <m/>
    <m/>
    <s v="Steady partner"/>
    <m/>
    <s v="No"/>
    <m/>
    <s v="Matric"/>
    <m/>
    <s v="Unemployed"/>
    <m/>
    <s v="Under R1000"/>
    <m/>
    <s v="Never"/>
    <m/>
    <m/>
    <m/>
    <s v="Never"/>
    <m/>
    <m/>
    <m/>
    <s v="No"/>
    <m/>
    <s v="Yes, less than 6 months ago"/>
    <m/>
    <s v="No"/>
    <m/>
    <s v="No"/>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Unchecked"/>
    <s v="Un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ublic/communal tap"/>
    <m/>
    <m/>
    <m/>
    <s v="Elsewhere/outside yard"/>
    <m/>
    <n v="5"/>
    <m/>
    <s v="Flush to piped sewer system"/>
    <m/>
    <s v="Electricity from mains"/>
    <m/>
    <m/>
    <m/>
    <s v="In the house"/>
    <m/>
    <m/>
    <m/>
    <s v="No"/>
    <m/>
    <s v="Yes"/>
    <m/>
    <s v="Yes"/>
    <s v="Yes"/>
    <s v="No"/>
    <s v="Yes"/>
    <s v="Yes"/>
    <s v="No"/>
    <s v="No"/>
    <s v="No"/>
    <s v="No"/>
    <m/>
    <m/>
    <m/>
    <m/>
    <m/>
    <m/>
    <m/>
    <m/>
    <m/>
    <s v="Yes"/>
    <s v="Yes"/>
    <s v="No"/>
    <s v="No"/>
    <s v="No"/>
    <s v="No"/>
    <s v="No"/>
    <m/>
    <m/>
    <m/>
    <m/>
    <m/>
    <m/>
    <m/>
    <s v="Cement"/>
    <m/>
    <m/>
    <m/>
    <s v="Other"/>
    <m/>
    <s v="Zinc"/>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France"/>
    <m/>
    <s v="Research Assistant please click here"/>
    <m/>
    <s v="Unverified"/>
  </r>
  <r>
    <n v="477"/>
    <m/>
    <m/>
    <x v="13"/>
    <d v="1899-12-30T11:40:00"/>
    <s v="sinazo"/>
    <s v="isiXhosa"/>
    <m/>
    <s v="Hayi"/>
    <m/>
    <m/>
    <m/>
    <m/>
    <s v="Mnyama"/>
    <m/>
    <m/>
    <m/>
    <m/>
    <s v="Ewe"/>
    <m/>
    <m/>
    <m/>
    <s v="Iqabane elizinzileyo"/>
    <m/>
    <s v="Ewe"/>
    <m/>
    <s v="Ngaphantsi kwebanga leshumi"/>
    <m/>
    <s v="Uqeshwa okwexeshana"/>
    <m/>
    <s v="R1000 - R2500"/>
    <m/>
    <s v="Zange"/>
    <m/>
    <m/>
    <m/>
    <s v="Hayi"/>
    <m/>
    <m/>
    <m/>
    <s v="Hayi"/>
    <m/>
    <s v="Ewe, ngaphezu konyaka odlulileyo"/>
    <m/>
    <s v="Hayi"/>
    <m/>
    <s v="Ewe"/>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Unchecked"/>
    <s v="Checked"/>
    <s v="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8"/>
    <s v="Female/ Ibhinqa"/>
    <n v="12"/>
    <s v="Male/ Indoda"/>
    <n v="31"/>
    <m/>
    <m/>
    <m/>
    <m/>
    <m/>
    <m/>
    <m/>
    <m/>
    <m/>
    <m/>
    <m/>
    <m/>
    <m/>
    <m/>
    <m/>
    <m/>
    <m/>
    <m/>
    <m/>
    <m/>
    <m/>
    <m/>
    <m/>
    <m/>
    <s v="There are children between the age of 6 and 13 living in this HH"/>
    <m/>
    <s v="Amabanga aphezulu"/>
    <m/>
    <m/>
    <m/>
    <s v="Imfundo enomsila"/>
    <m/>
    <m/>
    <m/>
    <s v="Ewe"/>
    <m/>
    <m/>
    <m/>
    <m/>
    <m/>
    <s v="Hayi"/>
    <m/>
    <m/>
    <m/>
    <s v="Ilori yokuthwala amanzi / iTanki"/>
    <m/>
    <m/>
    <m/>
    <s v="Kwindawo yokuhlala"/>
    <m/>
    <n v="60"/>
    <m/>
    <s v="Endle / ityholo / intsimi"/>
    <m/>
    <s v="IParafini"/>
    <m/>
    <m/>
    <m/>
    <s v="Ngaphandle"/>
    <m/>
    <m/>
    <m/>
    <s v="Hayi"/>
    <m/>
    <s v="Hayi"/>
    <m/>
    <m/>
    <m/>
    <m/>
    <m/>
    <m/>
    <m/>
    <m/>
    <m/>
    <s v="Hayi"/>
    <s v="Hayi"/>
    <s v="Hayi"/>
    <s v="Hayi"/>
    <s v="Hayi"/>
    <s v="Hayi"/>
    <s v="Hayi"/>
    <s v="Hayi"/>
    <s v="Hayi"/>
    <m/>
    <m/>
    <m/>
    <m/>
    <m/>
    <m/>
    <m/>
    <s v="Hayi"/>
    <s v="Ewe"/>
    <s v="Hayi"/>
    <s v="Hayi"/>
    <s v="Hayi"/>
    <s v="Hayi"/>
    <s v="Hayi"/>
    <m/>
    <s v="Umhlaba/isanti"/>
    <m/>
    <m/>
    <m/>
    <s v="intsimbi / iZinc"/>
    <m/>
    <m/>
    <m/>
    <s v="uMphenduli / uMthathi-nxaxheba"/>
    <m/>
    <s v="uMphenduli / uMthathi-nxaxheba"/>
    <m/>
    <s v="uMphenduli / uMthathi-nxaxheba"/>
    <m/>
    <s v="Ewe"/>
    <m/>
    <s v="Qhubeka"/>
    <m/>
    <s v="Ewe"/>
    <m/>
    <m/>
    <m/>
    <s v="Ngandlel' ithile"/>
    <s v="Kakhulu"/>
    <s v="Kakhulu"/>
    <s v="Unchecked"/>
    <s v="Unchecked"/>
    <s v="Unchecked"/>
    <s v="Unchecked"/>
    <s v="Unchecked"/>
    <s v="Unchecked"/>
    <s v="Checked"/>
    <s v="Checked"/>
    <s v="Checked"/>
    <s v="Checked"/>
    <s v="Checked"/>
    <s v="Checked"/>
    <m/>
    <s v="United States of America"/>
    <m/>
    <s v="Mncedisi wophando nceda ucofe apha"/>
    <s v="Unverified"/>
  </r>
  <r>
    <n v="478"/>
    <m/>
    <m/>
    <x v="13"/>
    <d v="1899-12-30T11:36:00"/>
    <s v="asemahle"/>
    <s v="English"/>
    <s v="No"/>
    <m/>
    <m/>
    <m/>
    <s v="Black"/>
    <m/>
    <m/>
    <m/>
    <s v="Yes"/>
    <m/>
    <m/>
    <m/>
    <m/>
    <m/>
    <s v="Steady partner"/>
    <m/>
    <s v="No"/>
    <m/>
    <s v="Matric"/>
    <m/>
    <s v="Unemployed"/>
    <m/>
    <s v="Under R1000"/>
    <m/>
    <s v="Never"/>
    <m/>
    <m/>
    <m/>
    <s v="Never"/>
    <m/>
    <m/>
    <m/>
    <s v="No"/>
    <m/>
    <s v="Never"/>
    <m/>
    <s v="No"/>
    <m/>
    <s v="No"/>
    <m/>
    <s v="Unchecked"/>
    <s v="Checked"/>
    <s v="Unchecked"/>
    <s v="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Yes"/>
    <m/>
    <s v="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No"/>
    <m/>
    <s v="No"/>
    <m/>
    <n v="0"/>
    <m/>
    <m/>
    <m/>
    <m/>
    <m/>
    <m/>
    <m/>
    <m/>
    <m/>
    <m/>
    <m/>
    <m/>
    <m/>
    <m/>
    <m/>
    <m/>
    <m/>
    <m/>
    <m/>
    <m/>
    <m/>
    <m/>
    <m/>
    <m/>
    <m/>
    <m/>
    <m/>
    <m/>
    <m/>
    <m/>
    <s v="There are NO children between the age of 6 and 13 living in this HH"/>
    <s v="Completed secondary"/>
    <m/>
    <m/>
    <m/>
    <s v="Completed secondary"/>
    <m/>
    <m/>
    <m/>
    <m/>
    <m/>
    <m/>
    <m/>
    <m/>
    <m/>
    <s v="No"/>
    <m/>
    <m/>
    <m/>
    <s v="Piped to neighbor"/>
    <m/>
    <m/>
    <m/>
    <m/>
    <m/>
    <n v="5"/>
    <m/>
    <s v="No facility/bush/field"/>
    <m/>
    <s v="Electricity from mains"/>
    <m/>
    <m/>
    <m/>
    <s v="In the house"/>
    <m/>
    <m/>
    <m/>
    <s v="No"/>
    <m/>
    <s v="Yes"/>
    <m/>
    <s v="Yes"/>
    <s v="Yes"/>
    <s v="No"/>
    <s v="No"/>
    <s v="Yes"/>
    <s v="No"/>
    <s v="No"/>
    <s v="Yes"/>
    <s v="No"/>
    <m/>
    <m/>
    <m/>
    <m/>
    <m/>
    <m/>
    <m/>
    <m/>
    <m/>
    <s v="Yes"/>
    <s v="Yes"/>
    <s v="No"/>
    <s v="No"/>
    <s v="No"/>
    <s v="No"/>
    <s v="No"/>
    <m/>
    <m/>
    <m/>
    <m/>
    <m/>
    <m/>
    <m/>
    <s v="Carpet"/>
    <m/>
    <m/>
    <m/>
    <s v="Corrugated metal"/>
    <m/>
    <m/>
    <m/>
    <s v="Respondent/Participant"/>
    <m/>
    <s v="Respondent/Participant"/>
    <m/>
    <s v="Respondent/Participant"/>
    <m/>
    <s v="Yes"/>
    <m/>
    <s v="Proceed"/>
    <m/>
    <s v="Yes"/>
    <m/>
    <s v="A lot"/>
    <s v="A lot"/>
    <s v="A lot"/>
    <m/>
    <m/>
    <m/>
    <s v="Checked"/>
    <s v="Checked"/>
    <s v="Checked"/>
    <s v="Checked"/>
    <s v="Unchecked"/>
    <s v="Unchecked"/>
    <s v="Unchecked"/>
    <s v="Unchecked"/>
    <s v="Unchecked"/>
    <s v="Unchecked"/>
    <s v="Unchecked"/>
    <s v="Unchecked"/>
    <s v="United States of America"/>
    <m/>
    <s v="Research Assistant please click here"/>
    <m/>
    <s v="Unverified"/>
  </r>
  <r>
    <n v="47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80"/>
    <m/>
    <m/>
    <x v="13"/>
    <d v="1899-12-30T11:47:00"/>
    <s v="nozithembiso"/>
    <s v="isiXhosa"/>
    <m/>
    <s v="Hayi"/>
    <m/>
    <m/>
    <m/>
    <m/>
    <s v="Mnyama"/>
    <m/>
    <m/>
    <m/>
    <m/>
    <s v="Ewe"/>
    <m/>
    <m/>
    <m/>
    <s v="Umhlolo/Umhlolokazi"/>
    <m/>
    <m/>
    <m/>
    <s v="Ngaphantsi kwebanga leshumi"/>
    <m/>
    <s v="Awuphangeli"/>
    <m/>
    <s v="R1000 - R2500"/>
    <m/>
    <s v="Zange"/>
    <m/>
    <m/>
    <m/>
    <s v="Ewe, ngaphantsi kweminyaka emi-2 eyadlulayo"/>
    <s v="Other"/>
    <s v="Mobile clinic"/>
    <m/>
    <s v="Ewe"/>
    <m/>
    <s v="Ewe, ngaphantsi kweenyanga ezi-6 ezidlulileyo"/>
    <m/>
    <s v="Ewe"/>
    <m/>
    <s v="Hayi"/>
    <s v="Unchecked"/>
    <s v="Unchecked"/>
    <s v="Unchecked"/>
    <s v="Unchecked"/>
    <s v="Unchecked"/>
    <s v="Unchecked"/>
    <s v="Unchecked"/>
    <s v="Unchecked"/>
    <s v="Unchecked"/>
    <s v="Unchecked"/>
    <s v="Checked"/>
    <s v="Unchecked"/>
    <s v="Unchecked"/>
    <s v="Unchecked"/>
    <s v="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Checked"/>
    <s v="Checked"/>
    <s v="Checked"/>
    <s v="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22"/>
    <s v="Female/ Ibhinqa"/>
    <n v="12"/>
    <m/>
    <m/>
    <m/>
    <m/>
    <m/>
    <m/>
    <m/>
    <m/>
    <m/>
    <m/>
    <m/>
    <m/>
    <m/>
    <m/>
    <m/>
    <m/>
    <m/>
    <m/>
    <m/>
    <m/>
    <m/>
    <m/>
    <m/>
    <m/>
    <m/>
    <m/>
    <s v="There are children between the age of 6 and 13 living in this HH"/>
    <m/>
    <s v="Ndigqibe amabanga aphantsi"/>
    <m/>
    <m/>
    <m/>
    <s v="Ndigqibe amabanga aphezulu"/>
    <m/>
    <m/>
    <m/>
    <s v="Ewe"/>
    <m/>
    <m/>
    <m/>
    <m/>
    <m/>
    <s v="Hayi"/>
    <m/>
    <m/>
    <m/>
    <s v="Ifakwe ngombhobho kwindawo yokuhlala/indlu"/>
    <m/>
    <m/>
    <m/>
    <m/>
    <m/>
    <n v="2"/>
    <m/>
    <s v="Gungxulela kumbhobho wogutyulo"/>
    <m/>
    <s v="Umbane ovela kwii-mains"/>
    <m/>
    <m/>
    <m/>
    <s v="Endlini"/>
    <m/>
    <m/>
    <m/>
    <s v="Hayi"/>
    <m/>
    <s v="Ewe"/>
    <m/>
    <m/>
    <m/>
    <m/>
    <m/>
    <m/>
    <m/>
    <m/>
    <m/>
    <s v="Ewe"/>
    <s v="Ewe"/>
    <s v="Hayi"/>
    <s v="Hayi"/>
    <s v="Ewe"/>
    <s v="Hayi"/>
    <s v="Ewe"/>
    <s v="Hayi"/>
    <s v="Hayi"/>
    <m/>
    <m/>
    <m/>
    <m/>
    <m/>
    <m/>
    <m/>
    <s v="Ewe"/>
    <s v="Ewe"/>
    <s v="Hayi"/>
    <s v="Hayi"/>
    <s v="Ewe"/>
    <s v="Ewe"/>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81"/>
    <m/>
    <m/>
    <x v="13"/>
    <d v="1899-12-30T11:43:00"/>
    <s v="vuyolwethu"/>
    <s v="English"/>
    <s v="No"/>
    <m/>
    <m/>
    <m/>
    <s v="Black"/>
    <m/>
    <m/>
    <m/>
    <s v="Yes"/>
    <m/>
    <m/>
    <m/>
    <m/>
    <m/>
    <s v="Single"/>
    <m/>
    <m/>
    <m/>
    <s v="Matric"/>
    <m/>
    <s v="Unemployed"/>
    <m/>
    <s v="Under R1000"/>
    <m/>
    <s v="Never"/>
    <m/>
    <m/>
    <m/>
    <s v="Yes, less than 2 years ago"/>
    <m/>
    <s v="Other"/>
    <s v="Beacon Bay "/>
    <s v="Yes"/>
    <m/>
    <s v="Yes, less than 6 months ago"/>
    <m/>
    <s v="No"/>
    <m/>
    <s v="Yes"/>
    <m/>
    <s v="Unchecked"/>
    <s v="Un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Checked"/>
    <s v="Checked"/>
    <s v="Checked"/>
    <s v="Unchecked"/>
    <s v="Unchecked"/>
    <s v="Unchecked"/>
    <s v="Unchecked"/>
    <s v="Unchecked"/>
    <s v="Unchecked"/>
    <s v="Unchecked"/>
    <s v="Unchecked"/>
    <s v="Unchecked"/>
    <s v="Unchecked"/>
    <s v="Unchecked"/>
    <s v="Unchecked"/>
    <s v="Unchecked"/>
    <s v="Unchecked"/>
    <m/>
    <m/>
    <s v="No"/>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No"/>
    <m/>
    <s v="Yes"/>
    <m/>
    <s v="No"/>
    <s v="Yes"/>
    <s v="No"/>
    <s v="Yes"/>
    <s v="No"/>
    <s v="No"/>
    <s v="Yes"/>
    <s v="Yes"/>
    <s v="No"/>
    <m/>
    <m/>
    <m/>
    <m/>
    <m/>
    <m/>
    <m/>
    <m/>
    <m/>
    <s v="Yes"/>
    <s v="Yes"/>
    <s v="No"/>
    <s v="No"/>
    <s v="No"/>
    <s v="No"/>
    <s v="No"/>
    <m/>
    <m/>
    <m/>
    <m/>
    <m/>
    <m/>
    <m/>
    <s v="Carpet"/>
    <m/>
    <m/>
    <m/>
    <s v="Other"/>
    <m/>
    <s v="Zinc"/>
    <m/>
    <s v="Respondent/Participant"/>
    <m/>
    <s v="Respondent/Participant"/>
    <m/>
    <s v="Respondent/Participant"/>
    <m/>
    <s v="Yes"/>
    <m/>
    <s v="Proceed"/>
    <m/>
    <s v="Yes"/>
    <m/>
    <s v="Not at all"/>
    <s v="Somewhat"/>
    <s v="Somewhat"/>
    <m/>
    <m/>
    <m/>
    <s v="Checked"/>
    <s v="Checked"/>
    <s v="Checked"/>
    <s v="Checked"/>
    <s v="Checked"/>
    <s v="Checked"/>
    <s v="Unchecked"/>
    <s v="Unchecked"/>
    <s v="Unchecked"/>
    <s v="Unchecked"/>
    <s v="Unchecked"/>
    <s v="Unchecked"/>
    <s v="Other"/>
    <m/>
    <s v="Research Assistant please click here"/>
    <m/>
    <s v="Unverified"/>
  </r>
  <r>
    <n v="482"/>
    <m/>
    <m/>
    <x v="13"/>
    <d v="1899-12-30T11:54:00"/>
    <s v="zola"/>
    <s v="isiXhosa"/>
    <m/>
    <s v="Hayi"/>
    <m/>
    <m/>
    <m/>
    <m/>
    <s v="Mnyama"/>
    <m/>
    <m/>
    <m/>
    <m/>
    <s v="Ewe"/>
    <m/>
    <m/>
    <m/>
    <s v="Uqhawulo mtshato"/>
    <m/>
    <m/>
    <m/>
    <s v="Ngaphantsi kwebanga leshumi"/>
    <m/>
    <s v="Awuphangeli"/>
    <m/>
    <s v="R1000 - R2500"/>
    <m/>
    <s v="Zange"/>
    <m/>
    <m/>
    <m/>
    <s v="Hayi"/>
    <m/>
    <m/>
    <m/>
    <s v="Hayi"/>
    <m/>
    <s v="Ewe, ngaphezu konyaka odlulileyo"/>
    <m/>
    <s v="Hayi"/>
    <m/>
    <s v="Andiyazi"/>
    <s v="Unchecked"/>
    <s v="Unchecked"/>
    <s v="Unchecked"/>
    <s v="Unchecked"/>
    <s v="Unchecked"/>
    <s v="Unchecked"/>
    <s v="Unchecked"/>
    <s v="Unchecked"/>
    <s v="Unchecked"/>
    <s v="Unchecked"/>
    <s v="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Male/ Indoda"/>
    <n v="40"/>
    <s v="Male/ Indoda"/>
    <n v="14"/>
    <s v="Female/ Ibhinqa"/>
    <n v="14"/>
    <s v="Female/ Ibhinqa"/>
    <n v="1"/>
    <m/>
    <m/>
    <m/>
    <m/>
    <m/>
    <m/>
    <m/>
    <m/>
    <m/>
    <m/>
    <m/>
    <m/>
    <m/>
    <m/>
    <m/>
    <m/>
    <m/>
    <m/>
    <m/>
    <m/>
    <m/>
    <m/>
    <s v="There are children between the age of 6 and 13 living in this HH"/>
    <m/>
    <s v="Ndigqibe amabanga aphantsi"/>
    <m/>
    <m/>
    <m/>
    <s v="Ndigqibe amabanga aphezulu"/>
    <m/>
    <m/>
    <m/>
    <s v="Ewe"/>
    <m/>
    <m/>
    <m/>
    <m/>
    <m/>
    <s v="Hayi"/>
    <m/>
    <m/>
    <m/>
    <s v="Umbhobho ukuya eyadini/iploti"/>
    <m/>
    <m/>
    <m/>
    <m/>
    <m/>
    <n v="2"/>
    <m/>
    <s v="Indlu yangasese ephuculweyo enomngxuma ephuma umoya"/>
    <m/>
    <s v="Umbane ovela kwii-mains"/>
    <m/>
    <m/>
    <m/>
    <s v="Endlini"/>
    <m/>
    <m/>
    <m/>
    <s v="Hayi"/>
    <m/>
    <s v="Ewe"/>
    <m/>
    <m/>
    <m/>
    <m/>
    <m/>
    <m/>
    <m/>
    <m/>
    <m/>
    <s v="Ewe"/>
    <s v="Ewe"/>
    <s v="Hayi"/>
    <s v="Hayi"/>
    <s v="Ewe"/>
    <s v="Hayi"/>
    <s v="Hayi"/>
    <s v="Ewe"/>
    <s v="Hayi"/>
    <m/>
    <m/>
    <m/>
    <m/>
    <m/>
    <m/>
    <m/>
    <s v="Hayi"/>
    <s v="Ewe"/>
    <s v="Hayi"/>
    <s v="Hayi"/>
    <s v="Hayi"/>
    <s v="Hayi"/>
    <s v="Hayi"/>
    <m/>
    <s v="Ubulongw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83"/>
    <m/>
    <m/>
    <x v="13"/>
    <d v="1899-12-30T11:51:00"/>
    <s v="siziphiwe"/>
    <s v="English"/>
    <s v="No"/>
    <m/>
    <m/>
    <m/>
    <s v="Black"/>
    <m/>
    <m/>
    <m/>
    <s v="Yes"/>
    <m/>
    <m/>
    <m/>
    <m/>
    <m/>
    <s v="Single"/>
    <m/>
    <m/>
    <m/>
    <s v="Matric"/>
    <m/>
    <s v="Unemployed"/>
    <m/>
    <s v="R1000 - R2500"/>
    <m/>
    <s v="Never"/>
    <m/>
    <m/>
    <m/>
    <s v="Never"/>
    <m/>
    <m/>
    <m/>
    <s v="No"/>
    <m/>
    <s v="Never"/>
    <m/>
    <s v="No"/>
    <m/>
    <s v="No"/>
    <m/>
    <s v="Unchecked"/>
    <s v="Checked"/>
    <s v="Unchecked"/>
    <s v="Checked"/>
    <s v="Unchecked"/>
    <s v="Unchecked"/>
    <s v="Unchecked"/>
    <s v="Un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m/>
    <m/>
    <s v="Unchecked"/>
    <s v="Unchecked"/>
    <s v="Un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15"/>
    <m/>
    <m/>
    <m/>
    <m/>
    <m/>
    <m/>
    <m/>
    <m/>
    <m/>
    <m/>
    <m/>
    <m/>
    <m/>
    <m/>
    <m/>
    <m/>
    <m/>
    <m/>
    <m/>
    <m/>
    <m/>
    <m/>
    <m/>
    <m/>
    <m/>
    <m/>
    <m/>
    <m/>
    <s v="There are NO children between the age of 6 and 13 living in this HH"/>
    <s v="Completed secondary"/>
    <m/>
    <m/>
    <m/>
    <s v="Some secondary"/>
    <m/>
    <m/>
    <m/>
    <m/>
    <m/>
    <m/>
    <m/>
    <m/>
    <m/>
    <s v="No"/>
    <m/>
    <m/>
    <m/>
    <s v="Public/communal tap"/>
    <m/>
    <m/>
    <m/>
    <s v="Elsewhere/outside yard"/>
    <m/>
    <n v="998"/>
    <m/>
    <s v="Flush to piped sewer system"/>
    <m/>
    <s v="Electricity from mains"/>
    <m/>
    <m/>
    <m/>
    <s v="In the house"/>
    <m/>
    <m/>
    <m/>
    <s v="No"/>
    <m/>
    <s v="Yes"/>
    <m/>
    <s v="Yes"/>
    <s v="Yes"/>
    <s v="No"/>
    <s v="No"/>
    <s v="No"/>
    <s v="No"/>
    <s v="Yes"/>
    <s v="Yes"/>
    <s v="No"/>
    <m/>
    <m/>
    <m/>
    <m/>
    <m/>
    <m/>
    <m/>
    <m/>
    <m/>
    <s v="Yes"/>
    <s v="Yes"/>
    <s v="No"/>
    <s v="No"/>
    <s v="No"/>
    <s v="No"/>
    <s v="No"/>
    <m/>
    <m/>
    <m/>
    <m/>
    <m/>
    <m/>
    <m/>
    <s v="Carpet"/>
    <m/>
    <m/>
    <m/>
    <s v="Other"/>
    <m/>
    <s v="Zinc"/>
    <m/>
    <s v="Respondent/Participant"/>
    <m/>
    <s v="Respondent/Participant"/>
    <m/>
    <s v="Respondent/Participant"/>
    <m/>
    <s v="Yes"/>
    <m/>
    <s v="Proceed"/>
    <m/>
    <s v="Yes"/>
    <m/>
    <s v="A lot"/>
    <s v="Somewhat"/>
    <s v="A lot"/>
    <m/>
    <m/>
    <m/>
    <s v="Checked"/>
    <s v="Checked"/>
    <s v="Checked"/>
    <s v="Checked"/>
    <s v="Checked"/>
    <s v="Unchecked"/>
    <s v="Unchecked"/>
    <s v="Unchecked"/>
    <s v="Unchecked"/>
    <s v="Unchecked"/>
    <s v="Unchecked"/>
    <s v="Unchecked"/>
    <s v="France"/>
    <m/>
    <s v="Research Assistant please click here"/>
    <m/>
    <s v="Unverified"/>
  </r>
  <r>
    <n v="48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85"/>
    <m/>
    <m/>
    <x v="13"/>
    <d v="1899-12-30T11:53:00"/>
    <s v="zimbini"/>
    <s v="English"/>
    <s v="No"/>
    <m/>
    <m/>
    <m/>
    <s v="Black"/>
    <m/>
    <m/>
    <m/>
    <s v="Yes"/>
    <m/>
    <m/>
    <m/>
    <m/>
    <m/>
    <s v="Steady partner"/>
    <m/>
    <s v="Yes"/>
    <m/>
    <s v="Matric"/>
    <m/>
    <s v="Employed part-time"/>
    <m/>
    <s v="R7501 - R10 000"/>
    <m/>
    <s v="Never"/>
    <m/>
    <m/>
    <m/>
    <s v="Yes, less than 2 years ago"/>
    <m/>
    <s v="ec Philani NU 1 Clinic"/>
    <m/>
    <s v="Yes"/>
    <m/>
    <s v="Yes, less than 6 months ago"/>
    <m/>
    <s v="Yes"/>
    <m/>
    <s v="Yes"/>
    <m/>
    <s v="Unchecked"/>
    <s v="Unchecked"/>
    <s v="Unchecked"/>
    <s v="Checked"/>
    <s v="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Checked"/>
    <s v="Unchecked"/>
    <s v="Unchecked"/>
    <s v="Unchecked"/>
    <s v="Unchecked"/>
    <s v="Unchecked"/>
    <m/>
    <s v="Unchecked"/>
    <s v="Unchecked"/>
    <s v="Unchecked"/>
    <s v="Unchecked"/>
    <s v="Unchecked"/>
    <s v="Unchecked"/>
    <s v="Unchecked"/>
    <s v="Unchecked"/>
    <s v="Unchecked"/>
    <s v="Unchecked"/>
    <s v="Unchecked"/>
    <m/>
    <s v="Yes"/>
    <m/>
    <s v="No"/>
    <m/>
    <s v="No"/>
    <m/>
    <n v="2"/>
    <s v="Male/ Indoda"/>
    <n v="35"/>
    <s v="Male/ Indoda"/>
    <n v="15"/>
    <m/>
    <m/>
    <m/>
    <m/>
    <m/>
    <m/>
    <m/>
    <m/>
    <m/>
    <m/>
    <m/>
    <m/>
    <m/>
    <m/>
    <m/>
    <m/>
    <m/>
    <m/>
    <m/>
    <m/>
    <m/>
    <m/>
    <m/>
    <m/>
    <m/>
    <m/>
    <s v="There are NO children between the age of 6 and 13 living in this HH"/>
    <s v="Tertiary or post-secondary certification"/>
    <m/>
    <m/>
    <m/>
    <s v="Tertiary or post-secondary certification"/>
    <m/>
    <m/>
    <m/>
    <m/>
    <m/>
    <m/>
    <m/>
    <m/>
    <m/>
    <s v="No"/>
    <m/>
    <m/>
    <m/>
    <s v="Piped to yard/plot"/>
    <m/>
    <m/>
    <m/>
    <m/>
    <m/>
    <n v="1"/>
    <m/>
    <s v="Flush to somewhere else"/>
    <m/>
    <s v="Electricity from mains"/>
    <m/>
    <m/>
    <m/>
    <s v="In the house"/>
    <m/>
    <m/>
    <m/>
    <s v="Yes"/>
    <m/>
    <s v="Yes"/>
    <m/>
    <s v="Yes"/>
    <s v="Yes"/>
    <s v="No"/>
    <s v="Yes"/>
    <s v="Yes"/>
    <s v="No"/>
    <s v="Yes"/>
    <s v="Yes"/>
    <s v="No"/>
    <m/>
    <m/>
    <m/>
    <m/>
    <m/>
    <m/>
    <m/>
    <m/>
    <m/>
    <s v="Yes"/>
    <s v="Yes"/>
    <s v="No"/>
    <s v="No"/>
    <s v="No"/>
    <s v="No"/>
    <s v="No"/>
    <m/>
    <m/>
    <m/>
    <m/>
    <m/>
    <m/>
    <m/>
    <s v="Ceramic tiles"/>
    <m/>
    <m/>
    <m/>
    <s v="Asbestos"/>
    <m/>
    <m/>
    <m/>
    <s v="Respondent/Participant and Spouse/partner jointly"/>
    <m/>
    <s v="Respondent/Participant and Spouse/partner jointly"/>
    <m/>
    <s v="Respondent/Participant"/>
    <m/>
    <s v="Yes"/>
    <m/>
    <s v="Proceed"/>
    <m/>
    <s v="Yes"/>
    <m/>
    <s v="Somewhat"/>
    <s v="A lot"/>
    <s v="Somewhat"/>
    <m/>
    <m/>
    <m/>
    <s v="Checked"/>
    <s v="Checked"/>
    <s v="Unchecked"/>
    <s v="Unchecked"/>
    <s v="Checked"/>
    <s v="Unchecked"/>
    <s v="Unchecked"/>
    <s v="Unchecked"/>
    <s v="Unchecked"/>
    <s v="Unchecked"/>
    <s v="Unchecked"/>
    <s v="Unchecked"/>
    <s v="United States of America"/>
    <m/>
    <s v="Research Assistant please click here"/>
    <m/>
    <s v="Unverified"/>
  </r>
  <r>
    <n v="48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87"/>
    <m/>
    <m/>
    <x v="15"/>
    <d v="1899-12-30T09:24:00"/>
    <s v="lona"/>
    <s v="isiXhosa"/>
    <m/>
    <s v="Hayi"/>
    <m/>
    <m/>
    <m/>
    <m/>
    <s v="Mnyama"/>
    <m/>
    <m/>
    <m/>
    <m/>
    <s v="Ewe"/>
    <m/>
    <m/>
    <m/>
    <s v="Awutshatanga"/>
    <m/>
    <m/>
    <m/>
    <s v="Ibanga leshumi"/>
    <m/>
    <s v="Uqeshwe isigxina"/>
    <m/>
    <s v="R2501 - R5000"/>
    <m/>
    <s v="Zange"/>
    <m/>
    <m/>
    <m/>
    <s v="Hayi"/>
    <m/>
    <m/>
    <m/>
    <s v="Hayi"/>
    <m/>
    <s v="Ewe, kulo nyaka uphelileyo, kodwa ngaphezu kweenyanga ezi-6 ezidlulileyo"/>
    <m/>
    <s v="Hayi"/>
    <m/>
    <s v="Hayi"/>
    <s v="Unchecked"/>
    <s v="Unchecked"/>
    <s v="Unchecked"/>
    <s v="Unchecked"/>
    <s v="Unchecked"/>
    <s v="Unchecked"/>
    <s v="Unchecked"/>
    <s v="Unchecked"/>
    <s v="Unchecked"/>
    <s v="Unchecked"/>
    <s v="Checked"/>
    <s v="Unchecked"/>
    <s v="Unchecked"/>
    <s v="Checked"/>
    <s v="Checked"/>
    <s v="Unchecked"/>
    <s v="Unchecked"/>
    <s v="Unchecked"/>
    <m/>
    <m/>
    <s v="Unchecked"/>
    <s v="Unchecked"/>
    <s v="Unchecked"/>
    <s v="Unchecked"/>
    <s v="Unchecked"/>
    <s v="Unchecked"/>
    <s v="Unchecked"/>
    <s v="Unchecked"/>
    <s v="Checked"/>
    <s v="Checked"/>
    <s v="Checked"/>
    <s v="Unchecked"/>
    <s v="Unchecked"/>
    <s v="Unchecked"/>
    <m/>
    <m/>
    <s v="Unchecked"/>
    <s v="Unchecked"/>
    <s v="Unchecked"/>
    <s v="Unchecked"/>
    <s v="Unchecked"/>
    <s v="Unchecked"/>
    <s v="Unchecked"/>
    <s v="Unchecked"/>
    <s v="Unchecked"/>
    <s v="Unchecked"/>
    <s v="Unchecked"/>
    <s v="Unchecked"/>
    <s v="Unchecked"/>
    <s v="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13"/>
    <s v="Male/ Indoda"/>
    <n v="10"/>
    <s v="Female/ Ibhinqa"/>
    <n v="6"/>
    <m/>
    <m/>
    <m/>
    <m/>
    <m/>
    <m/>
    <m/>
    <m/>
    <m/>
    <m/>
    <m/>
    <m/>
    <m/>
    <m/>
    <m/>
    <m/>
    <m/>
    <m/>
    <m/>
    <m/>
    <m/>
    <m/>
    <m/>
    <m/>
    <s v="There are children between the age of 6 and 13 living in this HH"/>
    <m/>
    <s v="Amabanga aphezulu"/>
    <m/>
    <m/>
    <m/>
    <s v="Amabanga aphezulu"/>
    <m/>
    <m/>
    <m/>
    <s v="Ewe"/>
    <m/>
    <m/>
    <m/>
    <m/>
    <m/>
    <s v="Hayi"/>
    <m/>
    <m/>
    <m/>
    <s v="Umbhobho ukuya eyadini/iploti"/>
    <m/>
    <m/>
    <m/>
    <m/>
    <m/>
    <n v="1"/>
    <m/>
    <s v="Gungxulela kumbhobho wogutyulo"/>
    <m/>
    <s v="Irhasi"/>
    <m/>
    <m/>
    <m/>
    <s v="Endlini"/>
    <m/>
    <m/>
    <m/>
    <s v="Ewe"/>
    <m/>
    <s v="Hayi"/>
    <m/>
    <m/>
    <m/>
    <m/>
    <m/>
    <m/>
    <m/>
    <m/>
    <m/>
    <s v="Ewe"/>
    <s v="Ewe"/>
    <s v="Hayi"/>
    <s v="Hayi"/>
    <s v="Ewe"/>
    <s v="Hayi"/>
    <s v="Ewe"/>
    <s v="Ewe"/>
    <s v="Hayi"/>
    <m/>
    <m/>
    <m/>
    <m/>
    <m/>
    <m/>
    <m/>
    <s v="Ewe"/>
    <s v="Ewe"/>
    <s v="Hayi"/>
    <s v="Hayi"/>
    <s v="Hayi"/>
    <s v="Hayi"/>
    <s v="Hayi"/>
    <m/>
    <s v="Ikhaphethi"/>
    <m/>
    <m/>
    <m/>
    <s v="intsimbi / iZinc"/>
    <m/>
    <m/>
    <m/>
    <s v="uMphenduli / uMthathi-nxaxheba"/>
    <m/>
    <s v="uMphenduli / uMthathi-nxaxheba"/>
    <m/>
    <s v="uMphenduli / uMthathi-nxaxheba"/>
    <m/>
    <s v="Ewe"/>
    <m/>
    <s v="Qhubeka"/>
    <m/>
    <s v="Ewe"/>
    <m/>
    <m/>
    <m/>
    <s v="Ngandlel' ithile"/>
    <s v="Ngandlel' ithile"/>
    <s v="Kakhulu"/>
    <s v="Unchecked"/>
    <s v="Unchecked"/>
    <s v="Unchecked"/>
    <s v="Unchecked"/>
    <s v="Unchecked"/>
    <s v="Unchecked"/>
    <s v="Checked"/>
    <s v="Checked"/>
    <s v="Unchecked"/>
    <s v="Checked"/>
    <s v="Checked"/>
    <s v="Unchecked"/>
    <m/>
    <s v="United States of America"/>
    <m/>
    <s v="Mncedisi wophando nceda ucofe apha"/>
    <s v="Unverified"/>
  </r>
  <r>
    <n v="488"/>
    <m/>
    <m/>
    <x v="13"/>
    <d v="1899-12-30T12:06:00"/>
    <s v="nosibusiso"/>
    <s v="isiXhosa"/>
    <m/>
    <s v="Hayi"/>
    <m/>
    <m/>
    <m/>
    <m/>
    <s v="Mnyama"/>
    <m/>
    <m/>
    <m/>
    <m/>
    <s v="Ewe"/>
    <m/>
    <m/>
    <m/>
    <s v="Iqabane elizinzileyo"/>
    <m/>
    <s v="Ewe"/>
    <m/>
    <s v="Ngaphantsi kwebanga leshumi"/>
    <m/>
    <s v="Awuphangeli"/>
    <m/>
    <s v="R1000 - R2500"/>
    <m/>
    <s v="Zange"/>
    <m/>
    <m/>
    <m/>
    <s v="Ewe, ngaphezu kweminyaka emi-2 eyadlulayo"/>
    <s v="ec Chris Hani Clinic"/>
    <m/>
    <m/>
    <s v="Ewe"/>
    <m/>
    <m/>
    <m/>
    <s v="Ewe"/>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4"/>
    <s v="Female/ Ibhinqa"/>
    <n v="6"/>
    <s v="Male/ Indoda"/>
    <n v="24"/>
    <s v="Female/ Ibhinqa"/>
    <n v="13"/>
    <s v="Female/ Ibhinqa"/>
    <n v="52"/>
    <m/>
    <m/>
    <m/>
    <m/>
    <m/>
    <m/>
    <m/>
    <m/>
    <m/>
    <m/>
    <m/>
    <m/>
    <m/>
    <m/>
    <m/>
    <m/>
    <m/>
    <m/>
    <m/>
    <m/>
    <m/>
    <m/>
    <s v="There are children between the age of 6 and 13 living in this HH"/>
    <m/>
    <s v="Amabanga aphezulu"/>
    <m/>
    <m/>
    <m/>
    <s v="Amabanga aphezulu"/>
    <m/>
    <m/>
    <m/>
    <s v="Ewe"/>
    <m/>
    <m/>
    <m/>
    <m/>
    <m/>
    <s v="Hayi"/>
    <m/>
    <m/>
    <m/>
    <s v="Impompo kawonke-wonke/yoluntu"/>
    <m/>
    <m/>
    <m/>
    <s v="Kwenye indawo/ngaphandle kweyadi"/>
    <m/>
    <n v="3"/>
    <m/>
    <s v="Gungxulela kumbhobho wogutyulo"/>
    <m/>
    <s v="IParafini"/>
    <m/>
    <m/>
    <m/>
    <s v="Endlini"/>
    <m/>
    <m/>
    <m/>
    <s v="Hayi"/>
    <m/>
    <s v="Hayi"/>
    <m/>
    <m/>
    <m/>
    <m/>
    <m/>
    <m/>
    <m/>
    <m/>
    <m/>
    <s v="Ewe"/>
    <s v="Ewe"/>
    <s v="Hayi"/>
    <s v="Hayi"/>
    <s v="Hayi"/>
    <m/>
    <s v="Hayi"/>
    <s v="Ewe"/>
    <s v="Hayi"/>
    <m/>
    <m/>
    <m/>
    <m/>
    <m/>
    <m/>
    <m/>
    <s v="Hayi"/>
    <s v="Ewe"/>
    <s v="Hayi"/>
    <s v="Ewe"/>
    <s v="Hayi"/>
    <s v="Hayi"/>
    <s v="Hayi"/>
    <m/>
    <s v="Isamente"/>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489"/>
    <m/>
    <m/>
    <x v="13"/>
    <d v="1899-12-30T12:18:00"/>
    <s v="asemahle"/>
    <s v="English"/>
    <s v="No"/>
    <m/>
    <m/>
    <m/>
    <s v="Black"/>
    <m/>
    <m/>
    <m/>
    <s v="Yes"/>
    <m/>
    <m/>
    <m/>
    <m/>
    <m/>
    <s v="Married / civil union"/>
    <m/>
    <s v="Yes"/>
    <m/>
    <s v="Less than Matric"/>
    <m/>
    <s v="Unemployed"/>
    <m/>
    <s v="R2501 - R5000"/>
    <m/>
    <s v="Never"/>
    <m/>
    <m/>
    <m/>
    <s v="Never"/>
    <m/>
    <m/>
    <m/>
    <s v="No"/>
    <m/>
    <s v="Yes, in the last year, but more than 6 months ago"/>
    <m/>
    <s v="Yes"/>
    <m/>
    <s v="Yes"/>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Unchecked"/>
    <s v="Unchecked"/>
    <s v="Unchecked"/>
    <s v="Unchecked"/>
    <s v="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54"/>
    <s v="Female/ Ibhinqa"/>
    <n v="19"/>
    <m/>
    <m/>
    <m/>
    <m/>
    <m/>
    <m/>
    <m/>
    <m/>
    <m/>
    <m/>
    <m/>
    <m/>
    <m/>
    <m/>
    <m/>
    <m/>
    <m/>
    <m/>
    <m/>
    <m/>
    <m/>
    <m/>
    <m/>
    <m/>
    <m/>
    <m/>
    <s v="There are NO children between the age of 6 and 13 living in this HH"/>
    <s v="Completed secondary"/>
    <m/>
    <m/>
    <m/>
    <s v="Completed secondary"/>
    <m/>
    <m/>
    <m/>
    <m/>
    <m/>
    <m/>
    <m/>
    <m/>
    <m/>
    <s v="No"/>
    <m/>
    <m/>
    <m/>
    <s v="Public/communal tap"/>
    <m/>
    <m/>
    <m/>
    <s v="Elsewhere/outside yard"/>
    <m/>
    <n v="10"/>
    <m/>
    <s v="Pit latrine without ventilation pipe"/>
    <m/>
    <s v="Electricity from mains"/>
    <m/>
    <m/>
    <m/>
    <s v="In the house"/>
    <m/>
    <m/>
    <m/>
    <s v="No"/>
    <m/>
    <s v="No"/>
    <m/>
    <s v="Yes"/>
    <s v="Yes"/>
    <s v="No"/>
    <s v="No"/>
    <s v="Yes"/>
    <s v="No"/>
    <s v="Yes"/>
    <s v="Yes"/>
    <s v="Yes"/>
    <m/>
    <m/>
    <m/>
    <m/>
    <m/>
    <m/>
    <m/>
    <m/>
    <m/>
    <s v="Yes"/>
    <s v="Yes"/>
    <s v="No"/>
    <s v="No"/>
    <s v="No"/>
    <s v="No"/>
    <s v="No"/>
    <m/>
    <m/>
    <m/>
    <m/>
    <m/>
    <m/>
    <m/>
    <s v="Ceramic tiles"/>
    <m/>
    <m/>
    <m/>
    <s v="Corrugated metal"/>
    <m/>
    <m/>
    <m/>
    <s v="Respondent/Participant"/>
    <m/>
    <s v="Respondent/Participant"/>
    <m/>
    <s v="Respondent/Participant"/>
    <m/>
    <s v="Yes"/>
    <m/>
    <s v="Proceed"/>
    <m/>
    <s v="Yes"/>
    <m/>
    <s v="Not at all"/>
    <s v="A lot"/>
    <s v="A lot"/>
    <m/>
    <m/>
    <m/>
    <s v="Checked"/>
    <s v="Checked"/>
    <s v="Checked"/>
    <s v="Checked"/>
    <s v="Unchecked"/>
    <s v="Checked"/>
    <s v="Unchecked"/>
    <s v="Unchecked"/>
    <s v="Unchecked"/>
    <s v="Unchecked"/>
    <s v="Unchecked"/>
    <s v="Unchecked"/>
    <s v="United States of America"/>
    <m/>
    <s v="Research Assistant please click here"/>
    <m/>
    <s v="Unverified"/>
  </r>
  <r>
    <n v="490"/>
    <m/>
    <m/>
    <x v="14"/>
    <d v="1899-12-30T13:19:00"/>
    <s v="ntombizodwa"/>
    <s v="isiXhosa"/>
    <m/>
    <s v="Hayi"/>
    <m/>
    <m/>
    <m/>
    <m/>
    <s v="Mnyama"/>
    <m/>
    <m/>
    <m/>
    <m/>
    <s v="Ewe"/>
    <m/>
    <m/>
    <m/>
    <s v="Awutshatanga"/>
    <m/>
    <m/>
    <m/>
    <s v="Ibanga leshumi"/>
    <m/>
    <s v="Awuphangeli"/>
    <m/>
    <s v="R1000 - R25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Checked"/>
    <s v="Checked"/>
    <s v="Checked"/>
    <s v="Checked"/>
    <s v="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Male/ Indoda"/>
    <n v="17"/>
    <s v="Female/ Ibhinqa"/>
    <n v="8"/>
    <m/>
    <m/>
    <m/>
    <m/>
    <m/>
    <m/>
    <m/>
    <m/>
    <m/>
    <m/>
    <m/>
    <m/>
    <m/>
    <m/>
    <m/>
    <m/>
    <m/>
    <m/>
    <m/>
    <m/>
    <m/>
    <m/>
    <m/>
    <m/>
    <m/>
    <m/>
    <s v="There are NO children between the age of 6 and 13 living in this HH"/>
    <m/>
    <s v="Amabanga aphezulu"/>
    <m/>
    <m/>
    <m/>
    <s v="Amabanga aphantsi"/>
    <m/>
    <s v="ibanga lesixhenxe"/>
    <m/>
    <m/>
    <m/>
    <m/>
    <m/>
    <m/>
    <m/>
    <s v="Hayi"/>
    <m/>
    <m/>
    <m/>
    <s v="Ifakwe ngombhobho kwindawo yokuhlala/indlu"/>
    <m/>
    <m/>
    <m/>
    <m/>
    <m/>
    <n v="2"/>
    <m/>
    <s v="Ndlu yangasese engagungxulwayo"/>
    <m/>
    <s v="Umbane ovela kwii-mains"/>
    <m/>
    <m/>
    <m/>
    <s v="Endlini"/>
    <m/>
    <m/>
    <m/>
    <s v="Hayi"/>
    <m/>
    <s v="Hayi"/>
    <m/>
    <m/>
    <m/>
    <m/>
    <m/>
    <m/>
    <m/>
    <m/>
    <m/>
    <s v="Ewe"/>
    <s v="Ewe"/>
    <s v="Hayi"/>
    <s v="Hayi"/>
    <s v="Ewe"/>
    <s v="Hayi"/>
    <s v="Ewe"/>
    <s v="Hayi"/>
    <s v="Hayi"/>
    <m/>
    <m/>
    <m/>
    <m/>
    <m/>
    <m/>
    <m/>
    <s v="Ewe"/>
    <s v="Ewe"/>
    <s v="Hayi"/>
    <s v="Hayi"/>
    <s v="Hayi"/>
    <s v="Hayi"/>
    <s v="Hayi"/>
    <m/>
    <s v="Ikhaphethi"/>
    <m/>
    <m/>
    <m/>
    <s v="intsimbi / iZinc"/>
    <m/>
    <m/>
    <m/>
    <s v="uMphenduli / uMthathi-nxaxheba"/>
    <m/>
    <s v="uMphenduli / uMthathi-nxaxheba"/>
    <m/>
    <s v="uMphenduli / uMthathi-nxaxheba"/>
    <m/>
    <s v="Ewe"/>
    <m/>
    <s v="Qhubeka"/>
    <m/>
    <s v="Ewe"/>
    <m/>
    <m/>
    <m/>
    <s v="Ngandlel' ithile"/>
    <s v="Kakhulu"/>
    <s v="Kakhulu"/>
    <s v="Unchecked"/>
    <s v="Unchecked"/>
    <s v="Unchecked"/>
    <s v="Unchecked"/>
    <s v="Unchecked"/>
    <s v="Unchecked"/>
    <s v="Checked"/>
    <s v="Checked"/>
    <s v="Checked"/>
    <s v="Checked"/>
    <s v="Unchecked"/>
    <s v="Unchecked"/>
    <m/>
    <s v="United States of America"/>
    <m/>
    <s v="Mncedisi wophando nceda ucofe apha"/>
    <s v="Unverified"/>
  </r>
  <r>
    <n v="491"/>
    <m/>
    <m/>
    <x v="13"/>
    <d v="1899-12-30T12:24:00"/>
    <s v="siyanda"/>
    <s v="isiXhosa"/>
    <m/>
    <s v="Hayi"/>
    <m/>
    <m/>
    <m/>
    <m/>
    <s v="Mnyama"/>
    <m/>
    <m/>
    <m/>
    <m/>
    <s v="Ewe"/>
    <m/>
    <m/>
    <m/>
    <s v="Awutshatanga"/>
    <m/>
    <m/>
    <m/>
    <s v="Ibanga leshumi"/>
    <m/>
    <s v="Uqeshwe isigxina"/>
    <m/>
    <s v="R2501 - R5000"/>
    <m/>
    <s v="Zange"/>
    <m/>
    <m/>
    <m/>
    <s v="Hayi"/>
    <m/>
    <m/>
    <m/>
    <s v="Hayi"/>
    <m/>
    <s v="Ewe, kulo nyaka uphelileyo, kodwa ngaphezu kweenyanga ezi-6 ezidlulileyo"/>
    <m/>
    <s v="Hayi"/>
    <m/>
    <s v="Hayi"/>
    <s v="Unchecked"/>
    <s v="Unchecked"/>
    <s v="Unchecked"/>
    <s v="Unchecked"/>
    <s v="Unchecked"/>
    <s v="Unchecked"/>
    <s v="Unchecked"/>
    <s v="Unchecked"/>
    <s v="Unchecked"/>
    <s v="Unchecked"/>
    <s v="Unchecked"/>
    <s v="Unchecked"/>
    <s v="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Ndigqibe amabanga aphezulu"/>
    <m/>
    <m/>
    <m/>
    <s v="Amabanga aphezulu"/>
    <m/>
    <m/>
    <m/>
    <m/>
    <m/>
    <m/>
    <m/>
    <m/>
    <m/>
    <s v="Hayi"/>
    <m/>
    <m/>
    <m/>
    <s v="Impompo kawonke-wonke/yoluntu"/>
    <m/>
    <m/>
    <m/>
    <s v="Kwindawo yokuhlala"/>
    <m/>
    <n v="6"/>
    <m/>
    <s v="Gungxulela kumbhobho wogutyulo"/>
    <m/>
    <s v="Umbane ovela kwii-mains"/>
    <m/>
    <m/>
    <m/>
    <s v="Endlini"/>
    <m/>
    <m/>
    <m/>
    <s v="Hayi"/>
    <m/>
    <s v="Ewe"/>
    <m/>
    <m/>
    <m/>
    <m/>
    <m/>
    <m/>
    <m/>
    <m/>
    <m/>
    <s v="Ewe"/>
    <s v="Ewe"/>
    <s v="Hayi"/>
    <s v="Hayi"/>
    <s v="Ewe"/>
    <s v="Hayi"/>
    <s v="Hayi"/>
    <s v="Hayi"/>
    <s v="Ewe"/>
    <m/>
    <m/>
    <m/>
    <m/>
    <m/>
    <m/>
    <m/>
    <s v="Ewe"/>
    <s v="Hayi"/>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9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9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94"/>
    <m/>
    <m/>
    <x v="13"/>
    <d v="1899-12-30T12:46:00"/>
    <s v="nozithembiso"/>
    <s v="isiXhosa"/>
    <m/>
    <s v="Hayi"/>
    <m/>
    <m/>
    <m/>
    <m/>
    <s v="Mnyama"/>
    <m/>
    <m/>
    <m/>
    <m/>
    <s v="Ewe"/>
    <m/>
    <m/>
    <m/>
    <s v="Utshatile / umanyano lwasekuhlaleni"/>
    <m/>
    <s v="Hayi"/>
    <m/>
    <s v="Ngaphantsi kwebanga leshumi"/>
    <m/>
    <s v="Awuphangeli"/>
    <m/>
    <s v="R1000 - R2500"/>
    <m/>
    <s v="Ewe - Ngaphezulu kweminyaka emibini eyadlulayo"/>
    <s v="Other"/>
    <s v="Potsdam"/>
    <m/>
    <s v="Ewe, ngaphezu kweminyaka emi-2 eyadlulayo"/>
    <s v="Other"/>
    <s v="Frere gateway  clinic "/>
    <m/>
    <s v="Ewe"/>
    <m/>
    <s v="Ewe, ngaphezu konyaka odlulileyo"/>
    <m/>
    <s v="Ewe"/>
    <m/>
    <s v="Andiyazi"/>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Checked"/>
    <s v="Unchecked"/>
    <s v="Unchecked"/>
    <s v="Checked"/>
    <m/>
    <s v="Ukutica isikhohlela phambi kwabantu"/>
    <s v="Unchecked"/>
    <s v="Unchecked"/>
    <s v="Unchecked"/>
    <s v="Unchecked"/>
    <s v="Unchecked"/>
    <s v="Unchecked"/>
    <s v="Unchecked"/>
    <s v="Unchecked"/>
    <s v="Unchecked"/>
    <s v="Unchecked"/>
    <s v="Unchecked"/>
    <s v="Unchecked"/>
    <s v="Unchecked"/>
    <s v="Checked"/>
    <s v="Un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84"/>
    <s v="Female/ Ibhinqa"/>
    <n v="24"/>
    <m/>
    <m/>
    <m/>
    <m/>
    <m/>
    <m/>
    <m/>
    <m/>
    <m/>
    <m/>
    <m/>
    <m/>
    <m/>
    <m/>
    <m/>
    <m/>
    <m/>
    <m/>
    <m/>
    <m/>
    <m/>
    <m/>
    <m/>
    <m/>
    <m/>
    <m/>
    <s v="There are NO children between the age of 6 and 13 living in this HH"/>
    <m/>
    <s v="Ndigqibe amabanga aphantsi"/>
    <m/>
    <m/>
    <m/>
    <s v="Ndigqibe amabanga aphezulu"/>
    <m/>
    <m/>
    <m/>
    <m/>
    <m/>
    <m/>
    <m/>
    <m/>
    <m/>
    <s v="Hayi"/>
    <m/>
    <m/>
    <m/>
    <s v="Umbhobho ukuya eyadini/iploti"/>
    <m/>
    <m/>
    <m/>
    <m/>
    <m/>
    <n v="3"/>
    <m/>
    <s v="Indlu yangasese ephuculweyo enomngxuma ephuma umoya"/>
    <m/>
    <s v="Umbane ovela kwii-mains"/>
    <m/>
    <m/>
    <m/>
    <s v="Endlini"/>
    <m/>
    <m/>
    <m/>
    <s v="Ewe"/>
    <m/>
    <s v="Ewe"/>
    <m/>
    <m/>
    <m/>
    <m/>
    <m/>
    <m/>
    <m/>
    <m/>
    <m/>
    <s v="Ewe"/>
    <s v="Ewe"/>
    <s v="Hayi"/>
    <s v="Hayi"/>
    <s v="Ewe"/>
    <s v="Hayi"/>
    <s v="Ewe"/>
    <s v="Ewe"/>
    <s v="Ewe"/>
    <m/>
    <m/>
    <m/>
    <m/>
    <m/>
    <m/>
    <m/>
    <s v="Ewe"/>
    <s v="Ewe"/>
    <s v="Hayi"/>
    <s v="Hayi"/>
    <s v="Hayi"/>
    <s v="Hayi"/>
    <s v="Hayi"/>
    <m/>
    <s v="Iithayile zeCeramic"/>
    <m/>
    <m/>
    <m/>
    <s v="Asbestos"/>
    <m/>
    <m/>
    <m/>
    <s v="Omnye umntu"/>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95"/>
    <m/>
    <m/>
    <x v="13"/>
    <d v="1899-12-30T12:47:00"/>
    <s v="vuyolwethu"/>
    <s v="isiXhosa"/>
    <m/>
    <s v="Hayi"/>
    <m/>
    <m/>
    <m/>
    <m/>
    <s v="Mnyama"/>
    <m/>
    <m/>
    <m/>
    <m/>
    <s v="Ewe"/>
    <m/>
    <m/>
    <m/>
    <s v="Iqabane elizinzileyo"/>
    <m/>
    <s v="Ewe"/>
    <m/>
    <s v="Ngaphantsi kwebanga leshumi"/>
    <m/>
    <s v="Uziqeshile"/>
    <m/>
    <s v="R1000 - R2500"/>
    <m/>
    <s v="Ewe - ngaphantsi kweminyaka emibini eyadlulayo."/>
    <s v="ec Empilweni Gompo CHC"/>
    <m/>
    <m/>
    <s v="Hayi"/>
    <m/>
    <m/>
    <m/>
    <s v="Andiyazi"/>
    <m/>
    <s v="Ewe, ngaphantsi kweenyanga ezi-6 ezidlulileyo"/>
    <m/>
    <s v="Hayi"/>
    <m/>
    <s v="Andiyaz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Checked"/>
    <s v="Unchecked"/>
    <s v="Unchecked"/>
    <s v="Checked"/>
    <s v="Unchecked"/>
    <s v="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32"/>
    <m/>
    <m/>
    <m/>
    <m/>
    <m/>
    <m/>
    <m/>
    <m/>
    <m/>
    <m/>
    <m/>
    <m/>
    <m/>
    <m/>
    <m/>
    <m/>
    <m/>
    <m/>
    <m/>
    <m/>
    <m/>
    <m/>
    <m/>
    <m/>
    <m/>
    <m/>
    <m/>
    <m/>
    <s v="There are children between the age of 6 and 13 living in this HH"/>
    <m/>
    <s v="Ndigqibe amabanga aphantsi"/>
    <m/>
    <m/>
    <m/>
    <s v="Amabanga aphezulu"/>
    <m/>
    <m/>
    <m/>
    <s v="Ewe"/>
    <m/>
    <m/>
    <m/>
    <m/>
    <m/>
    <s v="Hayi"/>
    <m/>
    <m/>
    <m/>
    <s v="Ifakwe ngombhobho kwindawo yokuhlala/indlu"/>
    <m/>
    <m/>
    <m/>
    <m/>
    <m/>
    <n v="5"/>
    <m/>
    <s v="Gungxulela kumbhobho wogutyulo"/>
    <m/>
    <s v="Umbane ovela kwii-mains"/>
    <m/>
    <m/>
    <m/>
    <s v="Endlini"/>
    <m/>
    <m/>
    <m/>
    <s v="Hayi"/>
    <m/>
    <s v="Ewe"/>
    <m/>
    <m/>
    <m/>
    <m/>
    <m/>
    <m/>
    <m/>
    <m/>
    <m/>
    <s v="Ewe"/>
    <s v="Ewe"/>
    <s v="Hayi"/>
    <s v="Hayi"/>
    <s v="Ewe"/>
    <s v="Hayi"/>
    <s v="Ewe"/>
    <s v="Ewe"/>
    <s v="Hayi"/>
    <m/>
    <m/>
    <m/>
    <m/>
    <m/>
    <m/>
    <m/>
    <s v="Ewe"/>
    <s v="Ewe"/>
    <s v="Hayi"/>
    <s v="Hayi"/>
    <s v="Hayi"/>
    <s v="Hayi"/>
    <s v="Hayi"/>
    <m/>
    <s v="Iithayile zeCeramic"/>
    <m/>
    <m/>
    <m/>
    <s v="Asbestos"/>
    <m/>
    <m/>
    <m/>
    <s v="uMphenduli / uMthathi-nxaxheba"/>
    <m/>
    <s v="uMphenduli / uMthathi-nxaxheba"/>
    <m/>
    <s v="uMphenduli / uMthathi-nxaxheba"/>
    <m/>
    <s v="Ewe"/>
    <m/>
    <s v="Qhubeka"/>
    <m/>
    <s v="Ewe"/>
    <m/>
    <m/>
    <m/>
    <s v="Kakhulu"/>
    <s v="Akunjalo kwaphela"/>
    <s v="Ngandlel' ithile"/>
    <s v="Unchecked"/>
    <s v="Unchecked"/>
    <s v="Unchecked"/>
    <s v="Unchecked"/>
    <s v="Unchecked"/>
    <s v="Unchecked"/>
    <s v="Checked"/>
    <s v="Checked"/>
    <s v="Checked"/>
    <s v="Unchecked"/>
    <s v="Checked"/>
    <s v="Unchecked"/>
    <m/>
    <s v="Jamaica"/>
    <m/>
    <s v="Mncedisi wophando nceda ucofe apha"/>
    <s v="Unverified"/>
  </r>
  <r>
    <n v="496"/>
    <m/>
    <m/>
    <x v="13"/>
    <d v="1899-12-30T12:49:00"/>
    <s v="zimbini"/>
    <s v="English"/>
    <s v="No"/>
    <m/>
    <m/>
    <m/>
    <s v="Black"/>
    <m/>
    <m/>
    <m/>
    <s v="Yes"/>
    <m/>
    <m/>
    <m/>
    <m/>
    <m/>
    <s v="Married / civil union"/>
    <m/>
    <s v="No"/>
    <m/>
    <s v="Matric"/>
    <m/>
    <s v="Unemployed"/>
    <m/>
    <s v="Under R1000"/>
    <m/>
    <s v="Yes, more than 2 years ago"/>
    <m/>
    <s v="Other"/>
    <s v="Nxarhuni clinic "/>
    <s v="Never"/>
    <m/>
    <m/>
    <m/>
    <s v="Yes"/>
    <m/>
    <s v="Yes, less than 6 months ago"/>
    <m/>
    <s v="No"/>
    <m/>
    <s v="I don't know"/>
    <m/>
    <s v="Unchecked"/>
    <s v="Checked"/>
    <s v="Unchecked"/>
    <s v="Unchecked"/>
    <s v="Checked"/>
    <s v="Unchecked"/>
    <s v="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Checked"/>
    <s v="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17"/>
    <s v="Female/ Ibhinqa"/>
    <n v="8"/>
    <s v="Female/ Ibhinqa"/>
    <n v="26"/>
    <m/>
    <m/>
    <m/>
    <m/>
    <m/>
    <m/>
    <m/>
    <m/>
    <m/>
    <m/>
    <m/>
    <m/>
    <m/>
    <m/>
    <m/>
    <m/>
    <m/>
    <m/>
    <m/>
    <m/>
    <m/>
    <m/>
    <m/>
    <m/>
    <s v="There are children between the age of 6 and 13 living in this HH"/>
    <s v="Completed secondary"/>
    <m/>
    <m/>
    <m/>
    <s v="Completed secondary"/>
    <m/>
    <m/>
    <m/>
    <s v="Yes"/>
    <m/>
    <m/>
    <m/>
    <m/>
    <m/>
    <s v="No"/>
    <m/>
    <m/>
    <m/>
    <s v="Piped to yard/plot"/>
    <m/>
    <m/>
    <m/>
    <m/>
    <m/>
    <n v="2"/>
    <m/>
    <s v="Flush to piped sewer system"/>
    <m/>
    <s v="Electricity from mains"/>
    <m/>
    <m/>
    <m/>
    <s v="In the house"/>
    <m/>
    <m/>
    <m/>
    <s v="No"/>
    <m/>
    <s v="Yes"/>
    <m/>
    <s v="Yes"/>
    <s v="Yes"/>
    <s v="No"/>
    <s v="No"/>
    <s v="Yes"/>
    <s v="No"/>
    <s v="Yes"/>
    <s v="Yes"/>
    <s v="Yes"/>
    <m/>
    <m/>
    <m/>
    <m/>
    <m/>
    <m/>
    <m/>
    <m/>
    <m/>
    <s v="Yes"/>
    <s v="Yes"/>
    <s v="Yes"/>
    <s v="No"/>
    <s v="No"/>
    <s v="No"/>
    <s v="No"/>
    <m/>
    <m/>
    <m/>
    <m/>
    <m/>
    <m/>
    <m/>
    <s v="Ceramic tiles"/>
    <m/>
    <m/>
    <m/>
    <s v="Other"/>
    <m/>
    <s v="Zinc "/>
    <m/>
    <s v="Respondent/Participant"/>
    <m/>
    <s v="Respondent/Participant"/>
    <m/>
    <s v="Respondent/Participant"/>
    <m/>
    <s v="Yes"/>
    <m/>
    <s v="Proceed"/>
    <m/>
    <s v="Yes"/>
    <m/>
    <s v="Somewhat"/>
    <s v="A lot"/>
    <s v="A lot"/>
    <m/>
    <m/>
    <m/>
    <s v="Unchecked"/>
    <s v="Checked"/>
    <s v="Checked"/>
    <s v="Unchecked"/>
    <s v="Unchecked"/>
    <s v="Checked"/>
    <s v="Unchecked"/>
    <s v="Unchecked"/>
    <s v="Unchecked"/>
    <s v="Unchecked"/>
    <s v="Unchecked"/>
    <s v="Unchecked"/>
    <s v="Jamaica"/>
    <m/>
    <s v="Research Assistant please click here"/>
    <m/>
    <s v="Unverified"/>
  </r>
  <r>
    <n v="497"/>
    <m/>
    <m/>
    <x v="13"/>
    <d v="1899-12-30T12:47:00"/>
    <s v="asemahle"/>
    <s v="English"/>
    <s v="No"/>
    <m/>
    <m/>
    <m/>
    <s v="Black"/>
    <m/>
    <m/>
    <m/>
    <s v="Yes"/>
    <m/>
    <m/>
    <m/>
    <m/>
    <m/>
    <s v="Single"/>
    <m/>
    <m/>
    <m/>
    <s v="Matric"/>
    <m/>
    <s v="Unemployed"/>
    <m/>
    <s v="R1000 - R2500"/>
    <m/>
    <s v="Never"/>
    <m/>
    <m/>
    <m/>
    <s v="Never"/>
    <m/>
    <m/>
    <m/>
    <s v="No"/>
    <m/>
    <s v="Never"/>
    <m/>
    <s v="No"/>
    <m/>
    <s v="No"/>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Cart with small tank/Water vendor"/>
    <m/>
    <m/>
    <m/>
    <s v="Elsewhere/outside yard"/>
    <m/>
    <n v="5"/>
    <m/>
    <s v="Pit latrine without ventilation pipe"/>
    <m/>
    <s v="Electricity from mains"/>
    <m/>
    <m/>
    <m/>
    <s v="In the house"/>
    <m/>
    <m/>
    <m/>
    <s v="No"/>
    <m/>
    <s v="No"/>
    <m/>
    <s v="Yes"/>
    <s v="Yes"/>
    <s v="No"/>
    <s v="No"/>
    <s v="No"/>
    <s v="No"/>
    <s v="No"/>
    <s v="Yes"/>
    <s v="Yes"/>
    <m/>
    <m/>
    <m/>
    <m/>
    <m/>
    <m/>
    <m/>
    <m/>
    <m/>
    <s v="Yes"/>
    <s v="Yes"/>
    <s v="No"/>
    <s v="No"/>
    <s v="No"/>
    <s v="No"/>
    <s v="No"/>
    <m/>
    <m/>
    <m/>
    <m/>
    <m/>
    <m/>
    <m/>
    <s v="Ceramic tiles"/>
    <m/>
    <m/>
    <m/>
    <s v="Corrugated metal"/>
    <m/>
    <m/>
    <m/>
    <s v="Respondent/Participant"/>
    <m/>
    <s v="Respondent/Participant"/>
    <m/>
    <s v="Respondent/Participant"/>
    <m/>
    <s v="Yes"/>
    <m/>
    <s v="Proceed"/>
    <m/>
    <s v="Yes"/>
    <m/>
    <s v="A lot"/>
    <s v="A lot"/>
    <s v="A lot"/>
    <m/>
    <m/>
    <m/>
    <s v="Checked"/>
    <s v="Checked"/>
    <s v="Checked"/>
    <s v="Checked"/>
    <s v="Unchecked"/>
    <s v="Unchecked"/>
    <s v="Unchecked"/>
    <s v="Unchecked"/>
    <s v="Unchecked"/>
    <s v="Unchecked"/>
    <s v="Unchecked"/>
    <s v="Unchecked"/>
    <s v="United States of America"/>
    <m/>
    <s v="Research Assistant please click here"/>
    <m/>
    <s v="Unverified"/>
  </r>
  <r>
    <n v="498"/>
    <m/>
    <m/>
    <x v="15"/>
    <d v="1899-12-30T09:39:00"/>
    <s v="nosiphiwo"/>
    <s v="English"/>
    <s v="No"/>
    <m/>
    <m/>
    <m/>
    <s v="Black"/>
    <m/>
    <m/>
    <m/>
    <s v="Yes"/>
    <m/>
    <m/>
    <m/>
    <m/>
    <m/>
    <s v="Single"/>
    <m/>
    <m/>
    <m/>
    <s v="Less than Matric"/>
    <m/>
    <s v="Unemployed"/>
    <m/>
    <s v="Under R1000"/>
    <m/>
    <s v="Never"/>
    <m/>
    <m/>
    <m/>
    <s v="Never"/>
    <m/>
    <m/>
    <m/>
    <s v="Yes"/>
    <m/>
    <s v="Yes, more than a year ago"/>
    <m/>
    <s v="No"/>
    <m/>
    <s v="Yes"/>
    <m/>
    <s v="Unchecked"/>
    <s v="Unchecked"/>
    <s v="Unchecked"/>
    <s v="Unchecked"/>
    <s v="Checked"/>
    <s v="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23"/>
    <s v="Female/ Ibhinqa"/>
    <n v="19"/>
    <m/>
    <m/>
    <m/>
    <m/>
    <m/>
    <m/>
    <m/>
    <m/>
    <m/>
    <m/>
    <m/>
    <m/>
    <m/>
    <m/>
    <m/>
    <m/>
    <m/>
    <m/>
    <m/>
    <m/>
    <m/>
    <m/>
    <m/>
    <m/>
    <m/>
    <m/>
    <s v="There are NO children between the age of 6 and 13 living in this HH"/>
    <s v="Completed primary"/>
    <m/>
    <m/>
    <m/>
    <s v="Completed secondary"/>
    <m/>
    <m/>
    <m/>
    <m/>
    <m/>
    <m/>
    <m/>
    <m/>
    <m/>
    <s v="No"/>
    <m/>
    <m/>
    <m/>
    <s v="Public/communal tap"/>
    <m/>
    <m/>
    <m/>
    <s v="Elsewhere/outside yard"/>
    <m/>
    <n v="5"/>
    <m/>
    <s v="Pit latrine without ventilation pipe"/>
    <m/>
    <s v="Gas"/>
    <m/>
    <m/>
    <m/>
    <s v="In the house"/>
    <m/>
    <m/>
    <m/>
    <s v="No"/>
    <m/>
    <s v="No"/>
    <m/>
    <s v="Yes"/>
    <s v="Yes"/>
    <s v="No"/>
    <s v="No"/>
    <s v="No"/>
    <s v="No"/>
    <s v="No"/>
    <s v="Yes"/>
    <s v="No"/>
    <m/>
    <m/>
    <m/>
    <m/>
    <m/>
    <m/>
    <m/>
    <m/>
    <m/>
    <s v="Yes"/>
    <s v="Yes"/>
    <s v="Yes"/>
    <s v="No"/>
    <s v="No"/>
    <s v="No"/>
    <s v="No"/>
    <m/>
    <m/>
    <m/>
    <m/>
    <m/>
    <m/>
    <m/>
    <s v="Carpet"/>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499"/>
    <m/>
    <m/>
    <x v="13"/>
    <d v="1899-12-30T13:20:00"/>
    <s v="sinazo"/>
    <s v="English"/>
    <s v="No"/>
    <m/>
    <m/>
    <m/>
    <s v="Black"/>
    <m/>
    <m/>
    <m/>
    <s v="Yes"/>
    <m/>
    <m/>
    <m/>
    <m/>
    <m/>
    <s v="Married / civil union"/>
    <m/>
    <s v="Yes"/>
    <m/>
    <s v="Matric"/>
    <m/>
    <s v="Self-Employed"/>
    <m/>
    <s v="R2501 - R5000"/>
    <m/>
    <s v="Never"/>
    <m/>
    <m/>
    <m/>
    <s v="Never"/>
    <m/>
    <m/>
    <m/>
    <s v="Yes"/>
    <m/>
    <s v="Yes, less than 6 months ago"/>
    <m/>
    <s v="No"/>
    <m/>
    <s v="No"/>
    <m/>
    <s v="Unchecked"/>
    <s v="Unchecked"/>
    <s v="Unchecked"/>
    <s v="Unchecked"/>
    <s v="Checked"/>
    <s v="Unchecked"/>
    <s v="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22"/>
    <s v="Male/ Indoda"/>
    <n v="19"/>
    <m/>
    <m/>
    <m/>
    <m/>
    <m/>
    <m/>
    <m/>
    <m/>
    <m/>
    <m/>
    <m/>
    <m/>
    <m/>
    <m/>
    <m/>
    <m/>
    <m/>
    <m/>
    <m/>
    <m/>
    <m/>
    <m/>
    <m/>
    <m/>
    <m/>
    <m/>
    <s v="There are NO children between the age of 6 and 13 living in this HH"/>
    <s v="Completed secondary"/>
    <m/>
    <m/>
    <m/>
    <s v="Tertiary or post-secondary certification"/>
    <m/>
    <m/>
    <m/>
    <m/>
    <m/>
    <m/>
    <m/>
    <m/>
    <m/>
    <s v="No"/>
    <m/>
    <m/>
    <m/>
    <s v="Piped into dwelling/house"/>
    <m/>
    <m/>
    <m/>
    <m/>
    <m/>
    <n v="1"/>
    <m/>
    <s v="Flush to piped sewer system"/>
    <m/>
    <s v="Electricity from mains"/>
    <m/>
    <m/>
    <m/>
    <s v="In the house"/>
    <m/>
    <m/>
    <m/>
    <s v="No"/>
    <m/>
    <s v="Yes"/>
    <m/>
    <s v="Yes"/>
    <s v="Yes"/>
    <s v="No"/>
    <s v="No"/>
    <s v="Yes"/>
    <s v="No"/>
    <s v="Yes"/>
    <s v="Yes"/>
    <s v="Yes"/>
    <m/>
    <m/>
    <m/>
    <m/>
    <m/>
    <m/>
    <m/>
    <m/>
    <m/>
    <s v="Yes"/>
    <s v="Yes"/>
    <s v="No"/>
    <s v="No"/>
    <s v="No"/>
    <s v="Yes"/>
    <s v="No"/>
    <m/>
    <m/>
    <m/>
    <m/>
    <m/>
    <m/>
    <m/>
    <s v="Ceramic tiles"/>
    <m/>
    <m/>
    <m/>
    <s v="Other"/>
    <m/>
    <s v="Tiles"/>
    <m/>
    <s v="Spouse/partner"/>
    <m/>
    <s v="Respondent/Participant"/>
    <m/>
    <s v="Spouse/partner"/>
    <m/>
    <s v="Yes"/>
    <m/>
    <s v="Proceed"/>
    <m/>
    <s v="Yes"/>
    <m/>
    <s v="Somewhat"/>
    <s v="A lot"/>
    <s v="A lot"/>
    <m/>
    <m/>
    <m/>
    <s v="Unchecked"/>
    <s v="Checked"/>
    <s v="Checked"/>
    <s v="Checked"/>
    <s v="Unchecked"/>
    <s v="Unchecked"/>
    <s v="Unchecked"/>
    <s v="Unchecked"/>
    <s v="Unchecked"/>
    <s v="Unchecked"/>
    <s v="Unchecked"/>
    <s v="Unchecked"/>
    <s v="France"/>
    <m/>
    <s v="Research Assistant please click here"/>
    <m/>
    <s v="Unverified"/>
  </r>
  <r>
    <n v="50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01"/>
    <m/>
    <m/>
    <x v="13"/>
    <d v="1899-12-30T13:53:00"/>
    <s v="zimbini"/>
    <s v="English"/>
    <s v="No"/>
    <m/>
    <m/>
    <m/>
    <s v="Black"/>
    <m/>
    <m/>
    <m/>
    <s v="Yes"/>
    <m/>
    <m/>
    <m/>
    <m/>
    <m/>
    <s v="Single"/>
    <m/>
    <m/>
    <m/>
    <s v="Matric"/>
    <m/>
    <s v="Unemployed"/>
    <m/>
    <s v="Under R1000"/>
    <m/>
    <s v="Never"/>
    <m/>
    <m/>
    <m/>
    <s v="Never"/>
    <m/>
    <m/>
    <m/>
    <s v="Yes"/>
    <m/>
    <s v="Yes, less than 6 months ago"/>
    <m/>
    <s v="Yes"/>
    <m/>
    <s v="Yes"/>
    <m/>
    <s v="Unchecked"/>
    <s v="Checked"/>
    <s v="Unchecked"/>
    <s v="Unchecked"/>
    <s v="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20"/>
    <m/>
    <m/>
    <m/>
    <m/>
    <m/>
    <m/>
    <m/>
    <m/>
    <m/>
    <m/>
    <m/>
    <m/>
    <m/>
    <m/>
    <m/>
    <m/>
    <m/>
    <m/>
    <m/>
    <m/>
    <m/>
    <m/>
    <m/>
    <m/>
    <m/>
    <m/>
    <m/>
    <m/>
    <s v="There are NO children between the age of 6 and 13 living in this HH"/>
    <s v="Completed secondary"/>
    <m/>
    <m/>
    <m/>
    <s v="Completed secondary"/>
    <m/>
    <m/>
    <m/>
    <m/>
    <m/>
    <m/>
    <m/>
    <m/>
    <m/>
    <s v="No"/>
    <m/>
    <m/>
    <m/>
    <s v="Public/communal tap"/>
    <m/>
    <m/>
    <m/>
    <s v="Elsewhere/outside yard"/>
    <m/>
    <n v="3"/>
    <m/>
    <s v="Flush to somewhere else"/>
    <m/>
    <s v="Electricity from other source"/>
    <m/>
    <m/>
    <m/>
    <s v="In the house"/>
    <m/>
    <m/>
    <m/>
    <s v="Yes"/>
    <m/>
    <s v="Yes"/>
    <m/>
    <s v="Yes"/>
    <s v="Yes"/>
    <s v="No"/>
    <s v="No"/>
    <s v="Yes"/>
    <s v="No"/>
    <s v="Yes"/>
    <s v="Yes"/>
    <s v="No"/>
    <m/>
    <m/>
    <m/>
    <m/>
    <m/>
    <m/>
    <m/>
    <m/>
    <m/>
    <s v="Yes"/>
    <s v="Yes"/>
    <s v="No"/>
    <s v="No"/>
    <s v="No"/>
    <s v="No"/>
    <s v="No"/>
    <m/>
    <m/>
    <m/>
    <m/>
    <m/>
    <m/>
    <m/>
    <s v="Carpet"/>
    <m/>
    <m/>
    <m/>
    <s v="Corrugated metal"/>
    <m/>
    <m/>
    <m/>
    <s v="Respondent/Participant"/>
    <m/>
    <s v="Respondent/Participant"/>
    <m/>
    <s v="Respondent/Participant"/>
    <m/>
    <s v="Yes"/>
    <m/>
    <s v="Proceed"/>
    <m/>
    <s v="Yes"/>
    <m/>
    <s v="A lot"/>
    <s v="A lot"/>
    <s v="A lot"/>
    <m/>
    <m/>
    <m/>
    <s v="Checked"/>
    <s v="Checked"/>
    <s v="Checked"/>
    <s v="Unchecked"/>
    <s v="Unchecked"/>
    <s v="Unchecked"/>
    <s v="Unchecked"/>
    <s v="Unchecked"/>
    <s v="Unchecked"/>
    <s v="Unchecked"/>
    <s v="Unchecked"/>
    <s v="Unchecked"/>
    <s v="France"/>
    <m/>
    <s v="Research Assistant please click here"/>
    <m/>
    <s v="Unverified"/>
  </r>
  <r>
    <n v="502"/>
    <m/>
    <m/>
    <x v="13"/>
    <d v="1899-12-30T14:10:00"/>
    <s v="lona"/>
    <s v="isiXhosa"/>
    <m/>
    <s v="Hayi"/>
    <m/>
    <m/>
    <m/>
    <m/>
    <s v="Mnyama"/>
    <m/>
    <m/>
    <m/>
    <m/>
    <s v="Ewe"/>
    <m/>
    <m/>
    <m/>
    <s v="Utshatile / umanyano lwasekuhlaleni"/>
    <m/>
    <s v="Ewe"/>
    <m/>
    <s v="Ibanga leshumi"/>
    <m/>
    <s v="Uziqeshile"/>
    <m/>
    <s v="R2501 - R5000"/>
    <m/>
    <s v="Zange"/>
    <m/>
    <m/>
    <m/>
    <s v="Ewe, ngaphezu kweminyaka emi-2 eyadlulayo"/>
    <s v="ec Chris Hani Clinic"/>
    <m/>
    <m/>
    <s v="Ewe"/>
    <m/>
    <s v="Ewe, ngaphantsi kweenyanga ezi-6 ezidlulileyo"/>
    <m/>
    <s v="Hayi"/>
    <m/>
    <s v="Ewe"/>
    <s v="Unchecked"/>
    <s v="Unchecked"/>
    <s v="Unchecked"/>
    <s v="Unchecked"/>
    <s v="Unchecked"/>
    <s v="Unchecked"/>
    <s v="Unchecked"/>
    <s v="Unchecked"/>
    <s v="Unchecked"/>
    <s v="Unchecked"/>
    <s v="Checked"/>
    <s v="Unchecked"/>
    <s v="Unchecked"/>
    <s v="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6"/>
    <s v="Female/ Ibhinqa"/>
    <n v="44"/>
    <s v="Male/ Indoda"/>
    <n v="19"/>
    <s v="Male/ Indoda"/>
    <n v="12"/>
    <s v="Female/ Ibhinqa"/>
    <n v="9"/>
    <s v="Male/ Indoda"/>
    <n v="6"/>
    <s v="Female/ Ibhinqa"/>
    <n v="4"/>
    <m/>
    <m/>
    <m/>
    <m/>
    <m/>
    <m/>
    <m/>
    <m/>
    <m/>
    <m/>
    <m/>
    <m/>
    <m/>
    <m/>
    <m/>
    <m/>
    <m/>
    <m/>
    <s v="There are children between the age of 6 and 13 living in this HH"/>
    <m/>
    <s v="Amabanga aphezulu"/>
    <m/>
    <m/>
    <m/>
    <s v="Amabanga aphezulu"/>
    <m/>
    <m/>
    <m/>
    <s v="Ewe"/>
    <m/>
    <m/>
    <m/>
    <m/>
    <m/>
    <s v="Hayi"/>
    <m/>
    <m/>
    <m/>
    <s v="Ifakwe ngombhobho kwindawo yokuhlala/indlu"/>
    <m/>
    <m/>
    <m/>
    <m/>
    <m/>
    <n v="1"/>
    <m/>
    <s v="Gungxulela kumbhobho wogutyulo"/>
    <m/>
    <s v="Umbane ovela kwii-mains"/>
    <m/>
    <m/>
    <m/>
    <s v="Endlini"/>
    <m/>
    <m/>
    <m/>
    <s v="Ewe"/>
    <m/>
    <s v="Ewe"/>
    <m/>
    <m/>
    <m/>
    <m/>
    <m/>
    <m/>
    <m/>
    <m/>
    <m/>
    <s v="Ewe"/>
    <s v="Ewe"/>
    <s v="Hayi"/>
    <s v="Hayi"/>
    <s v="Ewe"/>
    <s v="Hayi"/>
    <s v="Ewe"/>
    <s v="Ewe"/>
    <s v="Ewe"/>
    <m/>
    <m/>
    <m/>
    <m/>
    <m/>
    <m/>
    <m/>
    <s v="Ewe"/>
    <s v="Ewe"/>
    <s v="Ewe"/>
    <s v="Ewe"/>
    <s v="Hayi"/>
    <s v="Ewe"/>
    <s v="Hayi"/>
    <m/>
    <s v="Iithayile zeCeramic"/>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50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0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05"/>
    <m/>
    <m/>
    <x v="13"/>
    <d v="1899-12-30T14:49:00"/>
    <s v="vuyolwethu"/>
    <s v="English"/>
    <s v="No"/>
    <m/>
    <m/>
    <m/>
    <s v="Black"/>
    <m/>
    <m/>
    <m/>
    <s v="No"/>
    <s v="Zimbabwe"/>
    <m/>
    <m/>
    <m/>
    <m/>
    <s v="Single"/>
    <m/>
    <m/>
    <m/>
    <s v="Less than Matric"/>
    <m/>
    <s v="Self-Employed"/>
    <m/>
    <s v="R1000 - R2500"/>
    <m/>
    <s v="Never"/>
    <m/>
    <m/>
    <m/>
    <s v="Never"/>
    <m/>
    <m/>
    <m/>
    <s v="No"/>
    <m/>
    <s v="Yes, less than 6 months ago"/>
    <m/>
    <s v="No"/>
    <m/>
    <s v="I don't know"/>
    <m/>
    <s v="Unchecked"/>
    <s v="Unchecked"/>
    <s v="Unchecked"/>
    <s v="Unchecked"/>
    <s v="Checked"/>
    <s v="Un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11"/>
    <s v="Male/ Indoda"/>
    <n v="5"/>
    <m/>
    <m/>
    <m/>
    <m/>
    <m/>
    <m/>
    <m/>
    <m/>
    <m/>
    <m/>
    <m/>
    <m/>
    <m/>
    <m/>
    <m/>
    <m/>
    <m/>
    <m/>
    <m/>
    <m/>
    <m/>
    <m/>
    <m/>
    <m/>
    <m/>
    <m/>
    <s v="There are children between the age of 6 and 13 living in this HH"/>
    <s v="Some secondary"/>
    <m/>
    <m/>
    <m/>
    <s v="Some secondary"/>
    <m/>
    <m/>
    <m/>
    <s v="Yes"/>
    <m/>
    <m/>
    <m/>
    <m/>
    <m/>
    <s v="No"/>
    <m/>
    <m/>
    <m/>
    <s v="Piped into dwelling/house"/>
    <m/>
    <m/>
    <m/>
    <m/>
    <m/>
    <n v="3"/>
    <m/>
    <s v="Flush to piped sewer system"/>
    <m/>
    <s v="Electricity from mains"/>
    <m/>
    <m/>
    <m/>
    <s v="In the house"/>
    <m/>
    <m/>
    <m/>
    <s v="No"/>
    <m/>
    <s v="Yes"/>
    <m/>
    <s v="Yes"/>
    <s v="Yes"/>
    <s v="No"/>
    <s v="No"/>
    <s v="Yes"/>
    <s v="No"/>
    <s v="No"/>
    <s v="Yes"/>
    <s v="No"/>
    <m/>
    <m/>
    <m/>
    <m/>
    <m/>
    <m/>
    <m/>
    <m/>
    <m/>
    <s v="No"/>
    <s v="Yes"/>
    <s v="No"/>
    <s v="No"/>
    <s v="No"/>
    <s v="No"/>
    <s v="No"/>
    <m/>
    <m/>
    <m/>
    <m/>
    <m/>
    <m/>
    <m/>
    <s v="Carpet"/>
    <m/>
    <m/>
    <m/>
    <s v="Other"/>
    <m/>
    <s v="Zinc"/>
    <m/>
    <s v="Respondent/Participant"/>
    <m/>
    <s v="Respondent/Participant"/>
    <m/>
    <s v="Respondent/Participant"/>
    <m/>
    <s v="Yes"/>
    <m/>
    <s v="Proceed"/>
    <m/>
    <s v="Yes"/>
    <m/>
    <s v="A lot"/>
    <s v="Somewhat"/>
    <s v="A lot"/>
    <m/>
    <m/>
    <m/>
    <s v="Checked"/>
    <s v="Checked"/>
    <s v="Checked"/>
    <s v="Checked"/>
    <s v="Checked"/>
    <s v="Unchecked"/>
    <s v="Unchecked"/>
    <s v="Unchecked"/>
    <s v="Unchecked"/>
    <s v="Unchecked"/>
    <s v="Unchecked"/>
    <s v="Unchecked"/>
    <s v="Other"/>
    <m/>
    <s v="Research Assistant please click here"/>
    <m/>
    <s v="Unverified"/>
  </r>
  <r>
    <n v="506"/>
    <m/>
    <m/>
    <x v="13"/>
    <d v="1899-12-30T14:56:00"/>
    <s v="sinazo"/>
    <s v="English"/>
    <s v="No"/>
    <m/>
    <m/>
    <m/>
    <s v="Black"/>
    <m/>
    <m/>
    <m/>
    <s v="Yes"/>
    <m/>
    <m/>
    <m/>
    <m/>
    <m/>
    <s v="Married / civil union"/>
    <m/>
    <s v="Yes"/>
    <m/>
    <s v="Less than Matric"/>
    <m/>
    <s v="Employed full-time"/>
    <m/>
    <s v="R2501 - R5000"/>
    <m/>
    <s v="Never"/>
    <m/>
    <m/>
    <m/>
    <s v="Never"/>
    <m/>
    <m/>
    <m/>
    <s v="No"/>
    <m/>
    <s v="Yes, less than 6 months ago"/>
    <m/>
    <s v="No"/>
    <m/>
    <s v="I don't know"/>
    <m/>
    <s v="Unchecked"/>
    <s v="Unchecked"/>
    <s v="Unchecked"/>
    <s v="Unchecked"/>
    <s v="Checked"/>
    <s v="Un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Unchecked"/>
    <s v="Checked"/>
    <s v="Unchecked"/>
    <s v="Un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8"/>
    <s v="Male/ Indoda"/>
    <n v="50"/>
    <s v="Male/ Indoda"/>
    <n v="21"/>
    <s v="Male/ Indoda"/>
    <n v="16"/>
    <s v="Female/ Ibhinqa"/>
    <n v="16"/>
    <s v="Female/ Ibhinqa"/>
    <n v="14"/>
    <s v="Male/ Indoda"/>
    <n v="15"/>
    <s v="Female/ Ibhinqa"/>
    <n v="21"/>
    <s v="Female/ Ibhinqa"/>
    <n v="18"/>
    <m/>
    <m/>
    <m/>
    <m/>
    <m/>
    <m/>
    <m/>
    <m/>
    <m/>
    <m/>
    <m/>
    <m/>
    <m/>
    <m/>
    <s v="There are NO children between the age of 6 and 13 living in this HH"/>
    <s v="Some secondary"/>
    <m/>
    <m/>
    <m/>
    <s v="Some secondary"/>
    <m/>
    <m/>
    <m/>
    <m/>
    <m/>
    <m/>
    <m/>
    <m/>
    <m/>
    <s v="No"/>
    <m/>
    <m/>
    <m/>
    <s v="Piped into dwelling/house"/>
    <m/>
    <m/>
    <m/>
    <m/>
    <m/>
    <n v="2"/>
    <m/>
    <s v="Flush to piped sewer system"/>
    <m/>
    <s v="Electricity from mains"/>
    <m/>
    <m/>
    <m/>
    <s v="In the house"/>
    <m/>
    <m/>
    <m/>
    <s v="Yes"/>
    <m/>
    <s v="Yes"/>
    <m/>
    <s v="Yes"/>
    <s v="Yes"/>
    <s v="No"/>
    <s v="No"/>
    <s v="Yes"/>
    <s v="No"/>
    <s v="Yes"/>
    <s v="Yes"/>
    <s v="Yes"/>
    <m/>
    <m/>
    <m/>
    <m/>
    <m/>
    <m/>
    <m/>
    <m/>
    <m/>
    <s v="No"/>
    <s v="Yes"/>
    <s v="No"/>
    <s v="No"/>
    <s v="No"/>
    <s v="No"/>
    <s v="No"/>
    <m/>
    <m/>
    <m/>
    <m/>
    <m/>
    <m/>
    <m/>
    <s v="Ceramic tiles"/>
    <m/>
    <m/>
    <m/>
    <s v="Tiles"/>
    <m/>
    <m/>
    <m/>
    <s v="Respondent/Participant and Spouse/partner jointly"/>
    <m/>
    <s v="Respondent/Participant and Spouse/partner jointly"/>
    <m/>
    <s v="Respondent/Participant and Spouse/partner jointly"/>
    <m/>
    <s v="Yes"/>
    <m/>
    <s v="Proceed"/>
    <m/>
    <s v="Yes"/>
    <m/>
    <s v="Somewhat"/>
    <s v="A lot"/>
    <s v="Somewhat"/>
    <m/>
    <m/>
    <m/>
    <s v="Checked"/>
    <s v="Checked"/>
    <s v="Checked"/>
    <s v="Checked"/>
    <s v="Checked"/>
    <s v="Checked"/>
    <s v="Unchecked"/>
    <s v="Unchecked"/>
    <s v="Unchecked"/>
    <s v="Unchecked"/>
    <s v="Unchecked"/>
    <s v="Unchecked"/>
    <s v="Other"/>
    <m/>
    <s v="Research Assistant please click here"/>
    <m/>
    <s v="Unverified"/>
  </r>
  <r>
    <n v="507"/>
    <m/>
    <m/>
    <x v="13"/>
    <d v="1899-12-30T15:08:00"/>
    <s v="nosibusiso"/>
    <s v="isiXhosa"/>
    <m/>
    <s v="Hayi"/>
    <m/>
    <m/>
    <m/>
    <m/>
    <s v="Mnyama"/>
    <m/>
    <m/>
    <m/>
    <m/>
    <s v="Ewe"/>
    <m/>
    <m/>
    <m/>
    <s v="Awutshatanga"/>
    <m/>
    <m/>
    <m/>
    <s v="Ngaphantsi kwebanga leshumi"/>
    <m/>
    <s v="Awuphangeli"/>
    <m/>
    <s v="R1000 - R2500"/>
    <m/>
    <s v="Zange"/>
    <m/>
    <m/>
    <m/>
    <s v="Hayi"/>
    <m/>
    <m/>
    <m/>
    <s v="Hayi"/>
    <m/>
    <s v="Hayi"/>
    <m/>
    <s v="Hayi"/>
    <m/>
    <s v="Hayi"/>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mabanga aphantsi"/>
    <m/>
    <s v="Ibanga lesibini"/>
    <m/>
    <s v="Amabanga aphantsi"/>
    <m/>
    <s v="Ibanga lesibini"/>
    <m/>
    <m/>
    <m/>
    <m/>
    <m/>
    <m/>
    <m/>
    <s v="Hayi"/>
    <m/>
    <m/>
    <m/>
    <s v="Ifakwe ngombhobho kwindawo yokuhlala/indlu"/>
    <m/>
    <m/>
    <m/>
    <m/>
    <m/>
    <n v="1"/>
    <m/>
    <s v="Gungxulela kumbhobho wogutyulo"/>
    <m/>
    <s v="Umbane ovela kwii-mains"/>
    <m/>
    <m/>
    <m/>
    <s v="Endlini"/>
    <m/>
    <m/>
    <m/>
    <s v="Ewe"/>
    <m/>
    <s v="Ewe"/>
    <m/>
    <m/>
    <m/>
    <m/>
    <m/>
    <m/>
    <m/>
    <m/>
    <m/>
    <s v="Hayi"/>
    <s v="Hayi"/>
    <s v="Hayi"/>
    <s v="Hayi"/>
    <s v="Hayi"/>
    <s v="Hayi"/>
    <s v="Hayi"/>
    <s v="Ewe"/>
    <s v="Hayi"/>
    <m/>
    <m/>
    <m/>
    <m/>
    <m/>
    <m/>
    <m/>
    <s v="Hayi"/>
    <s v="Hayi"/>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08"/>
    <m/>
    <m/>
    <x v="13"/>
    <d v="1899-12-30T15:26:00"/>
    <s v="nozithembiso"/>
    <s v="English"/>
    <s v="No"/>
    <m/>
    <m/>
    <m/>
    <s v="Black"/>
    <m/>
    <m/>
    <m/>
    <s v="No"/>
    <s v="Zimbabwe"/>
    <m/>
    <m/>
    <m/>
    <m/>
    <s v="Steady partner"/>
    <m/>
    <s v="Yes"/>
    <m/>
    <s v="Less than Matric"/>
    <m/>
    <s v="Self-Employed"/>
    <m/>
    <s v="R2501 - R5000"/>
    <m/>
    <s v="Never"/>
    <m/>
    <m/>
    <m/>
    <s v="Never"/>
    <m/>
    <m/>
    <m/>
    <s v="Yes"/>
    <m/>
    <s v="Never"/>
    <m/>
    <s v="Yes"/>
    <m/>
    <s v="Yes"/>
    <m/>
    <s v="Unchecked"/>
    <s v="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Checked"/>
    <s v="Checked"/>
    <s v="Unchecked"/>
    <s v="Un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22"/>
    <m/>
    <m/>
    <m/>
    <m/>
    <m/>
    <m/>
    <m/>
    <m/>
    <m/>
    <m/>
    <m/>
    <m/>
    <m/>
    <m/>
    <m/>
    <m/>
    <m/>
    <m/>
    <m/>
    <m/>
    <m/>
    <m/>
    <m/>
    <m/>
    <m/>
    <m/>
    <m/>
    <m/>
    <s v="There are NO children between the age of 6 and 13 living in this HH"/>
    <s v="Completed secondary"/>
    <m/>
    <m/>
    <m/>
    <s v="Completed secondary"/>
    <m/>
    <m/>
    <m/>
    <m/>
    <m/>
    <m/>
    <m/>
    <m/>
    <m/>
    <s v="No"/>
    <m/>
    <m/>
    <m/>
    <s v="Piped into dwelling/house"/>
    <m/>
    <m/>
    <m/>
    <m/>
    <m/>
    <n v="2"/>
    <m/>
    <s v="Ventilated improved pit latrine"/>
    <m/>
    <s v="Electricity from mains"/>
    <m/>
    <m/>
    <m/>
    <s v="In the house"/>
    <m/>
    <m/>
    <m/>
    <s v="Yes"/>
    <m/>
    <s v="Yes"/>
    <m/>
    <s v="Yes"/>
    <s v="Yes"/>
    <s v="No"/>
    <s v="No"/>
    <s v="Yes"/>
    <s v="No"/>
    <s v="No"/>
    <s v="No"/>
    <s v="No"/>
    <m/>
    <m/>
    <m/>
    <m/>
    <m/>
    <m/>
    <m/>
    <m/>
    <m/>
    <s v="Yes"/>
    <s v="Yes"/>
    <s v="No"/>
    <s v="No"/>
    <s v="No"/>
    <s v="Yes"/>
    <s v="No"/>
    <m/>
    <m/>
    <m/>
    <m/>
    <m/>
    <m/>
    <m/>
    <s v="Carpet"/>
    <m/>
    <m/>
    <m/>
    <s v="Asbestos"/>
    <m/>
    <m/>
    <m/>
    <s v="Respondent/Participant"/>
    <m/>
    <s v="Respondent/Participant"/>
    <m/>
    <s v="Respondent/Participant"/>
    <m/>
    <s v="Yes"/>
    <m/>
    <s v="Proceed"/>
    <m/>
    <s v="Yes"/>
    <m/>
    <s v="Not at all"/>
    <s v="A lot"/>
    <s v="Somewhat"/>
    <m/>
    <m/>
    <m/>
    <s v="Checked"/>
    <s v="Checked"/>
    <s v="Checked"/>
    <s v="Checked"/>
    <s v="Checked"/>
    <s v="Unchecked"/>
    <s v="Unchecked"/>
    <s v="Unchecked"/>
    <s v="Unchecked"/>
    <s v="Unchecked"/>
    <s v="Unchecked"/>
    <s v="Unchecked"/>
    <s v="Jamaica"/>
    <m/>
    <s v="Research Assistant please click here"/>
    <m/>
    <s v="Unverified"/>
  </r>
  <r>
    <n v="509"/>
    <m/>
    <m/>
    <x v="13"/>
    <d v="1899-12-30T15:46:00"/>
    <s v="thembelihle"/>
    <s v="English"/>
    <s v="No"/>
    <m/>
    <m/>
    <m/>
    <s v="Black"/>
    <m/>
    <m/>
    <m/>
    <s v="Yes"/>
    <m/>
    <m/>
    <m/>
    <m/>
    <m/>
    <s v="Steady partner"/>
    <m/>
    <s v="Yes"/>
    <m/>
    <s v="Tertiary"/>
    <m/>
    <s v="Unemployed"/>
    <m/>
    <s v="R7501 - R10 000"/>
    <m/>
    <s v="Yes, less than 2 years ago"/>
    <m/>
    <s v="ec Empilweni Gompo CHC"/>
    <m/>
    <s v="Never"/>
    <m/>
    <m/>
    <m/>
    <s v="Yes"/>
    <m/>
    <s v="Yes, less than 6 months ago"/>
    <m/>
    <s v="No"/>
    <m/>
    <s v="Yes"/>
    <m/>
    <s v="Unchecked"/>
    <s v="Unchecked"/>
    <s v="Unchecked"/>
    <s v="Unchecked"/>
    <s v="Checked"/>
    <s v="Checked"/>
    <s v="Checked"/>
    <s v="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m/>
    <m/>
    <s v="Unchecked"/>
    <s v="Checked"/>
    <s v="Checked"/>
    <s v="Checked"/>
    <s v="Unchecked"/>
    <s v="Checked"/>
    <s v="Checked"/>
    <s v="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1"/>
    <s v="Male/ Indoda"/>
    <n v="65"/>
    <m/>
    <m/>
    <m/>
    <m/>
    <m/>
    <m/>
    <m/>
    <m/>
    <m/>
    <m/>
    <m/>
    <m/>
    <m/>
    <m/>
    <m/>
    <m/>
    <m/>
    <m/>
    <m/>
    <m/>
    <m/>
    <m/>
    <m/>
    <m/>
    <m/>
    <m/>
    <m/>
    <m/>
    <s v="There are NO children between the age of 6 and 13 living in this HH"/>
    <s v="Completed secondary"/>
    <m/>
    <m/>
    <m/>
    <s v="Completed secondary"/>
    <m/>
    <m/>
    <m/>
    <m/>
    <m/>
    <m/>
    <m/>
    <m/>
    <m/>
    <s v="No"/>
    <m/>
    <m/>
    <m/>
    <s v="Piped to yard/plot"/>
    <m/>
    <m/>
    <m/>
    <m/>
    <m/>
    <n v="5"/>
    <m/>
    <s v="Flush to somewhere else"/>
    <m/>
    <s v="Electricity from mains"/>
    <m/>
    <m/>
    <m/>
    <s v="In the house"/>
    <m/>
    <m/>
    <m/>
    <s v="Yes"/>
    <m/>
    <s v="Yes"/>
    <m/>
    <s v="Yes"/>
    <s v="Yes"/>
    <s v="No"/>
    <s v="Yes"/>
    <s v="Yes"/>
    <s v="No"/>
    <s v="Yes"/>
    <s v="Yes"/>
    <s v="Yes"/>
    <m/>
    <m/>
    <m/>
    <m/>
    <m/>
    <m/>
    <m/>
    <m/>
    <m/>
    <s v="Yes"/>
    <s v="Yes"/>
    <s v="No"/>
    <s v="No"/>
    <s v="No"/>
    <s v="Yes"/>
    <s v="No"/>
    <m/>
    <m/>
    <m/>
    <m/>
    <m/>
    <m/>
    <m/>
    <s v="Ceramic tiles"/>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510"/>
    <m/>
    <m/>
    <x v="14"/>
    <d v="1899-12-30T09:35:00"/>
    <s v="zimbini"/>
    <s v="English"/>
    <s v="No"/>
    <m/>
    <m/>
    <m/>
    <s v="Black"/>
    <m/>
    <m/>
    <m/>
    <s v="Yes"/>
    <m/>
    <m/>
    <m/>
    <m/>
    <m/>
    <s v="Married / civil union"/>
    <m/>
    <s v="Yes"/>
    <m/>
    <s v="Less than Matric"/>
    <m/>
    <s v="Employed full-time"/>
    <m/>
    <s v="R7501 - R10 000"/>
    <m/>
    <s v="Never"/>
    <m/>
    <m/>
    <m/>
    <s v="Never"/>
    <m/>
    <m/>
    <m/>
    <s v="Yes"/>
    <m/>
    <s v="Yes, less than 6 months ago"/>
    <m/>
    <s v="Yes"/>
    <m/>
    <s v="Yes"/>
    <m/>
    <s v="Unchecked"/>
    <s v="Unchecked"/>
    <s v="Unchecked"/>
    <s v="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40"/>
    <s v="Male/ Indoda"/>
    <n v="22"/>
    <s v="Female/ Ibhinqa"/>
    <n v="13"/>
    <m/>
    <m/>
    <m/>
    <m/>
    <m/>
    <m/>
    <m/>
    <m/>
    <m/>
    <m/>
    <m/>
    <m/>
    <m/>
    <m/>
    <m/>
    <m/>
    <m/>
    <m/>
    <m/>
    <m/>
    <m/>
    <m/>
    <m/>
    <m/>
    <s v="There are children between the age of 6 and 13 living in this HH"/>
    <s v="Some secondary"/>
    <m/>
    <m/>
    <m/>
    <s v="Some secondary"/>
    <m/>
    <m/>
    <m/>
    <s v="Yes"/>
    <m/>
    <m/>
    <m/>
    <m/>
    <m/>
    <s v="No"/>
    <m/>
    <m/>
    <m/>
    <s v="Public/communal tap"/>
    <m/>
    <m/>
    <m/>
    <s v="Elsewhere/outside yard"/>
    <m/>
    <n v="3"/>
    <m/>
    <s v="Ventilated improved pit latrine"/>
    <m/>
    <s v="Electricity from other source"/>
    <m/>
    <m/>
    <m/>
    <s v="In the house"/>
    <m/>
    <m/>
    <m/>
    <s v="Yes"/>
    <m/>
    <s v="No"/>
    <m/>
    <s v="Yes"/>
    <s v="Yes"/>
    <s v="No"/>
    <s v="No"/>
    <s v="Yes"/>
    <s v="No"/>
    <s v="Yes"/>
    <s v="Yes"/>
    <s v="No"/>
    <m/>
    <m/>
    <m/>
    <m/>
    <m/>
    <m/>
    <m/>
    <m/>
    <m/>
    <s v="Yes"/>
    <s v="Yes"/>
    <s v="No"/>
    <s v="No"/>
    <s v="No"/>
    <s v="No"/>
    <s v="No"/>
    <m/>
    <m/>
    <m/>
    <m/>
    <m/>
    <m/>
    <m/>
    <s v="Carpet"/>
    <m/>
    <m/>
    <m/>
    <s v="Corrugated metal"/>
    <m/>
    <m/>
    <m/>
    <s v="Spouse/partner"/>
    <m/>
    <s v="Respondent/Participant"/>
    <m/>
    <s v="Spouse/partner"/>
    <m/>
    <s v="Yes"/>
    <m/>
    <s v="Proceed"/>
    <m/>
    <s v="Yes"/>
    <m/>
    <s v="A lot"/>
    <s v="A lot"/>
    <s v="A lot"/>
    <m/>
    <m/>
    <m/>
    <s v="Unchecked"/>
    <s v="Checked"/>
    <s v="Unchecked"/>
    <s v="Checked"/>
    <s v="Unchecked"/>
    <s v="Unchecked"/>
    <s v="Unchecked"/>
    <s v="Unchecked"/>
    <s v="Unchecked"/>
    <s v="Unchecked"/>
    <s v="Unchecked"/>
    <s v="Unchecked"/>
    <s v="France"/>
    <m/>
    <s v="Research Assistant please click here"/>
    <m/>
    <s v="Unverified"/>
  </r>
  <r>
    <n v="511"/>
    <m/>
    <m/>
    <x v="15"/>
    <d v="1899-12-30T10:11:00"/>
    <s v="thembelihle"/>
    <s v="isiXhosa"/>
    <m/>
    <s v="Hayi"/>
    <m/>
    <m/>
    <m/>
    <m/>
    <s v="Mnyama"/>
    <m/>
    <m/>
    <m/>
    <m/>
    <s v="Ewe"/>
    <m/>
    <m/>
    <m/>
    <s v="Utshatile / umanyano lwasekuhlaleni"/>
    <m/>
    <s v="Ewe"/>
    <m/>
    <s v="Imfundo enomsila"/>
    <m/>
    <s v="Uqeshwe isigxina"/>
    <m/>
    <s v="R7501 - R10 000"/>
    <m/>
    <s v="Ewe - Ngaphezulu kweminyaka emibini eyadlulayo"/>
    <s v="Other"/>
    <s v="Beacon Bay Clinic"/>
    <m/>
    <s v="Hayi"/>
    <m/>
    <m/>
    <m/>
    <s v="Andiyazi"/>
    <m/>
    <s v="Ewe, ngaphantsi kweenyanga ezi-6 ezidlulileyo"/>
    <m/>
    <s v="Hayi"/>
    <m/>
    <s v="Ewe"/>
    <s v="Unchecked"/>
    <s v="Unchecked"/>
    <s v="Unchecked"/>
    <s v="Unchecked"/>
    <s v="Unchecked"/>
    <s v="Unchecked"/>
    <s v="Unchecked"/>
    <s v="Unchecked"/>
    <s v="Unchecked"/>
    <s v="Unchecked"/>
    <s v="Checked"/>
    <s v="Unchecked"/>
    <s v="Checked"/>
    <s v="Checked"/>
    <s v="Unchecked"/>
    <s v="Un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36"/>
    <s v="Male/ Indoda"/>
    <n v="19"/>
    <m/>
    <m/>
    <m/>
    <m/>
    <m/>
    <m/>
    <m/>
    <m/>
    <m/>
    <m/>
    <m/>
    <m/>
    <m/>
    <m/>
    <m/>
    <m/>
    <m/>
    <m/>
    <m/>
    <m/>
    <m/>
    <m/>
    <m/>
    <m/>
    <m/>
    <m/>
    <s v="There are NO children between the age of 6 and 13 living in this HH"/>
    <m/>
    <s v="Imfundo enomsila"/>
    <m/>
    <m/>
    <m/>
    <s v="Imfundo enomsila"/>
    <m/>
    <m/>
    <m/>
    <m/>
    <m/>
    <m/>
    <m/>
    <m/>
    <m/>
    <s v="Ewe"/>
    <m/>
    <n v="0"/>
    <m/>
    <s v="Umbhobho ukuya eyadini/iploti"/>
    <m/>
    <m/>
    <m/>
    <m/>
    <m/>
    <n v="4"/>
    <m/>
    <s v="Gungxulela kwenye indawo"/>
    <m/>
    <s v="Umbane ovela kwii-mains"/>
    <m/>
    <m/>
    <m/>
    <s v="Endlini"/>
    <m/>
    <m/>
    <m/>
    <s v="Hayi"/>
    <m/>
    <s v="Ewe"/>
    <m/>
    <m/>
    <m/>
    <m/>
    <m/>
    <m/>
    <m/>
    <m/>
    <m/>
    <s v="Ewe"/>
    <s v="Ewe"/>
    <s v="Hayi"/>
    <s v="Ewe"/>
    <s v="Ewe"/>
    <s v="Hayi"/>
    <s v="Ewe"/>
    <s v="Ewe"/>
    <s v="Hayi"/>
    <m/>
    <m/>
    <m/>
    <m/>
    <m/>
    <m/>
    <m/>
    <s v="Ewe"/>
    <s v="Ewe"/>
    <s v="Hayi"/>
    <s v="Hayi"/>
    <s v="Hayi"/>
    <s v="Hayi"/>
    <s v="Hayi"/>
    <m/>
    <s v="Iithayile zeCeramic"/>
    <m/>
    <m/>
    <m/>
    <s v="intsimbi / iZinc"/>
    <m/>
    <m/>
    <m/>
    <s v="Umphenduli / uMthathi-nxaxheba kunye noMlingane / iqabane ngokudibeneyo"/>
    <m/>
    <s v="Umphenduli / uMthathi-nxaxheba kunye noMlingane / iqabane ngokudibeneyo"/>
    <m/>
    <s v="Umphenduli / uMthathi-nxaxheba kunye noMlingane / iqabane ngokudibeneyo"/>
    <m/>
    <s v="Ewe"/>
    <m/>
    <s v="Qhubeka"/>
    <m/>
    <s v="Ewe"/>
    <m/>
    <m/>
    <m/>
    <s v="Kakhulu"/>
    <s v="Ngandlel' ithile"/>
    <s v="Ngandlel' ithile"/>
    <s v="Unchecked"/>
    <s v="Unchecked"/>
    <s v="Unchecked"/>
    <s v="Unchecked"/>
    <s v="Unchecked"/>
    <s v="Unchecked"/>
    <s v="Checked"/>
    <s v="Checked"/>
    <s v="Checked"/>
    <s v="Checked"/>
    <s v="Checked"/>
    <s v="Checked"/>
    <m/>
    <s v="France"/>
    <m/>
    <s v="Mncedisi wophando nceda ucofe apha"/>
    <s v="Unverified"/>
  </r>
  <r>
    <n v="512"/>
    <m/>
    <m/>
    <x v="15"/>
    <d v="1899-12-30T10:18:00"/>
    <s v="nozithembiso"/>
    <s v="English"/>
    <s v="No"/>
    <m/>
    <m/>
    <m/>
    <s v="Black"/>
    <m/>
    <m/>
    <m/>
    <s v="No"/>
    <s v="Zimbabwe"/>
    <m/>
    <m/>
    <m/>
    <m/>
    <s v="Married / civil union"/>
    <m/>
    <s v="Yes"/>
    <m/>
    <s v="Less than Matric"/>
    <m/>
    <s v="Self-Employed"/>
    <m/>
    <s v="R2501 - R5000"/>
    <m/>
    <s v="Never"/>
    <m/>
    <m/>
    <m/>
    <s v="Never"/>
    <m/>
    <m/>
    <m/>
    <s v="No"/>
    <m/>
    <s v="Never"/>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Checked"/>
    <s v="Un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36"/>
    <s v="Female/ Ibhinqa"/>
    <n v="17"/>
    <s v="Female/ Ibhinqa"/>
    <n v="12"/>
    <m/>
    <m/>
    <m/>
    <m/>
    <m/>
    <m/>
    <m/>
    <m/>
    <m/>
    <m/>
    <m/>
    <m/>
    <m/>
    <m/>
    <m/>
    <m/>
    <m/>
    <m/>
    <m/>
    <m/>
    <m/>
    <m/>
    <m/>
    <m/>
    <s v="There are children between the age of 6 and 13 living in this HH"/>
    <s v="Completed secondary"/>
    <m/>
    <m/>
    <m/>
    <s v="Completed secondary"/>
    <m/>
    <m/>
    <m/>
    <s v="Yes"/>
    <m/>
    <m/>
    <m/>
    <m/>
    <m/>
    <s v="No"/>
    <m/>
    <m/>
    <m/>
    <s v="Piped to yard/plot"/>
    <m/>
    <m/>
    <m/>
    <m/>
    <m/>
    <n v="2"/>
    <m/>
    <s v="Ventilated improved pit latrine"/>
    <m/>
    <s v="Electricity from mains"/>
    <m/>
    <m/>
    <m/>
    <s v="In the house"/>
    <m/>
    <m/>
    <m/>
    <s v="No"/>
    <m/>
    <s v="Yes"/>
    <m/>
    <s v="Yes"/>
    <s v="Yes"/>
    <s v="No"/>
    <s v="No"/>
    <s v="Yes"/>
    <s v="No"/>
    <s v="Yes"/>
    <s v="Yes"/>
    <s v="No"/>
    <m/>
    <m/>
    <m/>
    <m/>
    <m/>
    <m/>
    <m/>
    <m/>
    <m/>
    <s v="No"/>
    <s v="Yes"/>
    <s v="Yes"/>
    <s v="No"/>
    <s v="No"/>
    <s v="Yes"/>
    <s v="No"/>
    <m/>
    <m/>
    <m/>
    <m/>
    <m/>
    <m/>
    <m/>
    <s v="Carpet"/>
    <m/>
    <m/>
    <m/>
    <s v="Asbestos"/>
    <m/>
    <m/>
    <m/>
    <s v="Respondent/Participant"/>
    <m/>
    <s v="Spouse/partner"/>
    <m/>
    <s v="Spouse/partner"/>
    <m/>
    <s v="Yes"/>
    <m/>
    <s v="Proceed"/>
    <m/>
    <s v="Yes"/>
    <m/>
    <s v="Somewhat"/>
    <s v="Not at all"/>
    <s v="A lot"/>
    <m/>
    <m/>
    <m/>
    <s v="Unchecked"/>
    <s v="Checked"/>
    <s v="Checked"/>
    <s v="Checked"/>
    <s v="Unchecked"/>
    <s v="Unchecked"/>
    <s v="Unchecked"/>
    <s v="Unchecked"/>
    <s v="Unchecked"/>
    <s v="Unchecked"/>
    <s v="Unchecked"/>
    <s v="Unchecked"/>
    <s v="France"/>
    <m/>
    <s v="Research Assistant please click here"/>
    <m/>
    <s v="Unverified"/>
  </r>
  <r>
    <n v="51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14"/>
    <m/>
    <m/>
    <x v="14"/>
    <d v="1899-12-30T08:50:00"/>
    <s v="zimbini"/>
    <s v="English"/>
    <s v="No"/>
    <m/>
    <m/>
    <m/>
    <s v="Black"/>
    <m/>
    <m/>
    <m/>
    <s v="Yes"/>
    <m/>
    <m/>
    <m/>
    <m/>
    <m/>
    <s v="Single"/>
    <m/>
    <m/>
    <m/>
    <s v="Less than Matric"/>
    <m/>
    <s v="Employed full-time"/>
    <m/>
    <s v="R5001 - R7500"/>
    <m/>
    <s v="Never"/>
    <m/>
    <m/>
    <m/>
    <s v="Never"/>
    <m/>
    <m/>
    <m/>
    <s v="Yes"/>
    <m/>
    <s v="Yes, in the last year, but more than 6 months ago"/>
    <m/>
    <s v="Yes"/>
    <m/>
    <s v="Yes"/>
    <m/>
    <s v="Unchecked"/>
    <s v="Unchecked"/>
    <s v="Unchecked"/>
    <s v="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Yes"/>
    <m/>
    <n v="0"/>
    <m/>
    <m/>
    <m/>
    <m/>
    <m/>
    <m/>
    <m/>
    <m/>
    <m/>
    <m/>
    <m/>
    <m/>
    <m/>
    <m/>
    <m/>
    <m/>
    <m/>
    <m/>
    <m/>
    <m/>
    <m/>
    <m/>
    <m/>
    <m/>
    <m/>
    <m/>
    <m/>
    <m/>
    <m/>
    <m/>
    <s v="There are NO children between the age of 6 and 13 living in this HH"/>
    <s v="Some secondary"/>
    <m/>
    <m/>
    <m/>
    <s v="Some secondary"/>
    <m/>
    <m/>
    <m/>
    <m/>
    <m/>
    <m/>
    <m/>
    <m/>
    <m/>
    <s v="No"/>
    <m/>
    <m/>
    <m/>
    <s v="Piped to neighbor"/>
    <m/>
    <m/>
    <m/>
    <m/>
    <m/>
    <n v="2"/>
    <m/>
    <s v="Flush to somewhere else"/>
    <m/>
    <s v="Electricity from other source"/>
    <m/>
    <m/>
    <m/>
    <s v="In the house"/>
    <m/>
    <m/>
    <m/>
    <s v="No"/>
    <m/>
    <s v="No"/>
    <m/>
    <s v="No"/>
    <s v="Yes"/>
    <s v="No"/>
    <s v="No"/>
    <s v="Yes"/>
    <s v="No"/>
    <s v="Yes"/>
    <s v="Yes"/>
    <s v="No"/>
    <m/>
    <m/>
    <m/>
    <m/>
    <m/>
    <m/>
    <m/>
    <m/>
    <m/>
    <s v="Yes"/>
    <s v="Yes"/>
    <s v="No"/>
    <s v="No"/>
    <s v="No"/>
    <s v="No"/>
    <s v="No"/>
    <m/>
    <m/>
    <m/>
    <m/>
    <m/>
    <m/>
    <m/>
    <s v="Carpet"/>
    <m/>
    <m/>
    <m/>
    <s v="Corrugated metal"/>
    <m/>
    <m/>
    <m/>
    <s v="Respondent/Participant"/>
    <m/>
    <s v="Respondent/Participant"/>
    <m/>
    <s v="Respondent/Participant"/>
    <m/>
    <s v="Yes"/>
    <m/>
    <s v="Proceed"/>
    <m/>
    <s v="Yes"/>
    <m/>
    <s v="A lot"/>
    <s v="A lot"/>
    <s v="A lot"/>
    <m/>
    <m/>
    <m/>
    <s v="Checked"/>
    <s v="Checked"/>
    <s v="Unchecked"/>
    <s v="Checked"/>
    <s v="Checked"/>
    <s v="Unchecked"/>
    <s v="Unchecked"/>
    <s v="Unchecked"/>
    <s v="Unchecked"/>
    <s v="Unchecked"/>
    <s v="Unchecked"/>
    <s v="Unchecked"/>
    <s v="Jamaica"/>
    <m/>
    <s v="Research Assistant please click here"/>
    <m/>
    <s v="Unverified"/>
  </r>
  <r>
    <n v="51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1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1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18"/>
    <m/>
    <m/>
    <x v="15"/>
    <d v="1899-12-30T10:21:00"/>
    <s v="siziphiwe"/>
    <s v="isiXhosa"/>
    <m/>
    <s v="Hayi"/>
    <m/>
    <m/>
    <m/>
    <m/>
    <s v="Mnyama"/>
    <m/>
    <m/>
    <m/>
    <m/>
    <s v="Ewe"/>
    <m/>
    <m/>
    <m/>
    <s v="Iqabane elizinzileyo"/>
    <m/>
    <s v="Ewe"/>
    <m/>
    <s v="Ngaphantsi kwebanga leshumi"/>
    <m/>
    <s v="Uqeshwa okwexeshana"/>
    <m/>
    <s v="R2501 - R5000"/>
    <m/>
    <s v="Zange"/>
    <m/>
    <m/>
    <m/>
    <s v="Hayi"/>
    <m/>
    <m/>
    <m/>
    <s v="Hayi"/>
    <m/>
    <s v="Hayi"/>
    <m/>
    <s v="Hayi"/>
    <m/>
    <s v="Hayi"/>
    <s v="Unchecked"/>
    <s v="Unchecked"/>
    <s v="Unchecked"/>
    <s v="Unchecked"/>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32"/>
    <s v="Female/ Ibhinqa"/>
    <n v="13"/>
    <s v="Female/ Ibhinqa"/>
    <n v="7"/>
    <m/>
    <m/>
    <m/>
    <m/>
    <m/>
    <m/>
    <m/>
    <m/>
    <m/>
    <m/>
    <m/>
    <m/>
    <m/>
    <m/>
    <m/>
    <m/>
    <m/>
    <m/>
    <m/>
    <m/>
    <m/>
    <m/>
    <m/>
    <m/>
    <s v="There are children between the age of 6 and 13 living in this HH"/>
    <m/>
    <s v="Amabanga aphezulu"/>
    <m/>
    <m/>
    <m/>
    <s v="Amabanga aphezulu"/>
    <m/>
    <m/>
    <m/>
    <s v="Ewe"/>
    <m/>
    <m/>
    <m/>
    <m/>
    <m/>
    <s v="Hayi"/>
    <m/>
    <m/>
    <m/>
    <s v="Impompo kawonke-wonke/yoluntu"/>
    <m/>
    <m/>
    <m/>
    <s v="Kwindawo yokuhlala"/>
    <m/>
    <n v="20"/>
    <m/>
    <s v="Ndlu yangasese engagungxulwayo"/>
    <m/>
    <s v="Umbane ovela kwii-mains"/>
    <m/>
    <m/>
    <m/>
    <s v="Endlini"/>
    <m/>
    <m/>
    <m/>
    <s v="Hayi"/>
    <m/>
    <s v="Ewe"/>
    <m/>
    <m/>
    <m/>
    <m/>
    <m/>
    <m/>
    <m/>
    <m/>
    <m/>
    <s v="Ewe"/>
    <s v="Ewe"/>
    <s v="Hayi"/>
    <s v="Hayi"/>
    <s v="Ewe"/>
    <s v="Hayi"/>
    <s v="Ewe"/>
    <s v="Ewe"/>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19"/>
    <m/>
    <m/>
    <x v="15"/>
    <d v="1899-12-30T10:26:00"/>
    <s v="busisiwe"/>
    <s v="English"/>
    <s v="No"/>
    <m/>
    <m/>
    <m/>
    <s v="Black"/>
    <m/>
    <m/>
    <m/>
    <s v="Yes"/>
    <m/>
    <m/>
    <m/>
    <m/>
    <m/>
    <s v="Single"/>
    <m/>
    <m/>
    <m/>
    <s v="Matric"/>
    <m/>
    <s v="Employed full-time"/>
    <m/>
    <s v="R5001 - R7500"/>
    <m/>
    <s v="Yes, more than 2 years ago"/>
    <m/>
    <s v="ec Philani NU 1 Clinic"/>
    <m/>
    <s v="Never"/>
    <m/>
    <m/>
    <m/>
    <s v="Yes"/>
    <m/>
    <s v="Yes, less than 6 months ago"/>
    <m/>
    <s v="No"/>
    <m/>
    <s v="Yes"/>
    <m/>
    <s v="Unchecked"/>
    <s v="Unchecked"/>
    <s v="Unchecked"/>
    <s v="Unchecked"/>
    <s v="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Checked"/>
    <s v="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to yard/plot"/>
    <m/>
    <m/>
    <m/>
    <m/>
    <m/>
    <n v="3"/>
    <m/>
    <s v="Flush to piped sewer system"/>
    <m/>
    <s v="Electricity from mains"/>
    <m/>
    <m/>
    <m/>
    <s v="In the house"/>
    <m/>
    <m/>
    <m/>
    <s v="No"/>
    <m/>
    <s v="Yes"/>
    <m/>
    <s v="Yes"/>
    <s v="Yes"/>
    <s v="No"/>
    <s v="No"/>
    <s v="Yes"/>
    <s v="No"/>
    <s v="Yes"/>
    <s v="Yes"/>
    <s v="Yes"/>
    <m/>
    <m/>
    <m/>
    <m/>
    <m/>
    <m/>
    <m/>
    <m/>
    <m/>
    <s v="Yes"/>
    <s v="Yes"/>
    <s v="No"/>
    <s v="No"/>
    <s v="No"/>
    <s v="No"/>
    <s v="No"/>
    <m/>
    <m/>
    <m/>
    <m/>
    <m/>
    <m/>
    <m/>
    <s v="Carpet"/>
    <m/>
    <m/>
    <m/>
    <s v="Other"/>
    <m/>
    <s v="Zinc "/>
    <m/>
    <s v="Respondent/Participant"/>
    <m/>
    <s v="Respondent/Participant"/>
    <m/>
    <s v="Respondent/Participant"/>
    <m/>
    <s v="Yes"/>
    <m/>
    <s v="Proceed"/>
    <m/>
    <s v="Yes"/>
    <m/>
    <s v="A lot"/>
    <s v="A lot"/>
    <s v="A lot"/>
    <m/>
    <m/>
    <m/>
    <s v="Checked"/>
    <s v="Unchecked"/>
    <s v="Checked"/>
    <s v="Unchecked"/>
    <s v="Checked"/>
    <s v="Unchecked"/>
    <s v="Unchecked"/>
    <s v="Unchecked"/>
    <s v="Unchecked"/>
    <s v="Unchecked"/>
    <s v="Unchecked"/>
    <s v="Unchecked"/>
    <s v="Jamaica"/>
    <m/>
    <s v="Research Assistant please click here"/>
    <m/>
    <s v="Unverified"/>
  </r>
  <r>
    <n v="52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2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22"/>
    <m/>
    <m/>
    <x v="15"/>
    <d v="1899-12-30T10:37:00"/>
    <s v="vuyolwethu"/>
    <s v="isiXhosa"/>
    <m/>
    <s v="Hayi"/>
    <m/>
    <m/>
    <m/>
    <m/>
    <s v="Mnyama"/>
    <m/>
    <m/>
    <m/>
    <m/>
    <s v="Ewe"/>
    <m/>
    <m/>
    <m/>
    <s v="Uqhawulo mtshato"/>
    <m/>
    <m/>
    <m/>
    <s v="Ngaphantsi kwebanga leshumi"/>
    <m/>
    <s v="Awuphangeli"/>
    <m/>
    <s v="R1000 - R2500"/>
    <m/>
    <s v="Ewe - ngaphantsi kweminyaka emibini eyadlulayo."/>
    <s v="Other"/>
    <s v="Phumlani"/>
    <m/>
    <s v="Hayi"/>
    <m/>
    <m/>
    <m/>
    <s v="Ewe"/>
    <m/>
    <s v="Ewe, ngaphantsi kweenyanga ezi-6 ezidlulileyo"/>
    <m/>
    <s v="Hayi"/>
    <m/>
    <s v="Ewe"/>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Unchecked"/>
    <s v="Checked"/>
    <s v="Checked"/>
    <s v="Unchecked"/>
    <s v="Unchecked"/>
    <s v="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27"/>
    <s v="Female/ Ibhinqa"/>
    <n v="9"/>
    <m/>
    <m/>
    <m/>
    <m/>
    <m/>
    <m/>
    <m/>
    <m/>
    <m/>
    <m/>
    <m/>
    <m/>
    <m/>
    <m/>
    <m/>
    <m/>
    <m/>
    <m/>
    <m/>
    <m/>
    <m/>
    <m/>
    <m/>
    <m/>
    <m/>
    <m/>
    <s v="There are children between the age of 6 and 13 living in this HH"/>
    <m/>
    <s v="Ndigqibe amabanga aphantsi"/>
    <m/>
    <m/>
    <m/>
    <s v="Ndigqibe amabanga aphezulu"/>
    <m/>
    <m/>
    <m/>
    <s v="Ewe"/>
    <m/>
    <m/>
    <m/>
    <m/>
    <m/>
    <s v="Hayi"/>
    <m/>
    <m/>
    <m/>
    <s v="Ifakwe ngombhobho kwindawo yokuhlala/indlu"/>
    <m/>
    <m/>
    <m/>
    <m/>
    <m/>
    <n v="3"/>
    <m/>
    <s v="Indlu yangasese ephuculweyo enomngxuma ephuma umoya"/>
    <m/>
    <s v="Umbane ovela kwii-mains"/>
    <m/>
    <m/>
    <m/>
    <s v="Endlini"/>
    <m/>
    <m/>
    <m/>
    <s v="Hayi"/>
    <m/>
    <s v="Ewe"/>
    <m/>
    <m/>
    <m/>
    <m/>
    <m/>
    <m/>
    <m/>
    <m/>
    <m/>
    <s v="Ewe"/>
    <s v="Ewe"/>
    <s v="Hayi"/>
    <s v="Hayi"/>
    <s v="Ewe"/>
    <s v="Hayi"/>
    <s v="Ewe"/>
    <s v="Ewe"/>
    <s v="Hayi"/>
    <m/>
    <m/>
    <m/>
    <m/>
    <m/>
    <m/>
    <m/>
    <s v="Ewe"/>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23"/>
    <m/>
    <m/>
    <x v="14"/>
    <d v="1899-12-30T10:06:00"/>
    <s v="asemahle"/>
    <s v="English"/>
    <s v="No"/>
    <m/>
    <m/>
    <m/>
    <s v="Black"/>
    <m/>
    <m/>
    <m/>
    <s v="Yes"/>
    <m/>
    <m/>
    <m/>
    <m/>
    <m/>
    <s v="Single"/>
    <m/>
    <m/>
    <m/>
    <s v="Less than Matric"/>
    <m/>
    <s v="Unemployed"/>
    <m/>
    <s v="Under R1000"/>
    <m/>
    <s v="Never"/>
    <m/>
    <m/>
    <m/>
    <s v="Never"/>
    <m/>
    <m/>
    <m/>
    <s v="No"/>
    <m/>
    <s v="Never"/>
    <m/>
    <s v="No"/>
    <m/>
    <s v="No"/>
    <m/>
    <s v="Unchecked"/>
    <s v="Unchecked"/>
    <s v="Unchecked"/>
    <s v="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20"/>
    <m/>
    <m/>
    <m/>
    <m/>
    <m/>
    <m/>
    <m/>
    <m/>
    <m/>
    <m/>
    <m/>
    <m/>
    <m/>
    <m/>
    <m/>
    <m/>
    <m/>
    <m/>
    <m/>
    <m/>
    <m/>
    <m/>
    <m/>
    <m/>
    <m/>
    <m/>
    <m/>
    <m/>
    <s v="There are NO children between the age of 6 and 13 living in this HH"/>
    <s v="Completed secondary"/>
    <m/>
    <m/>
    <m/>
    <s v="Completed secondary"/>
    <m/>
    <m/>
    <m/>
    <m/>
    <m/>
    <m/>
    <m/>
    <m/>
    <m/>
    <s v="No"/>
    <m/>
    <m/>
    <m/>
    <s v="Water-carrier/Tanker truck"/>
    <m/>
    <m/>
    <m/>
    <s v="Elsewhere/outside yard"/>
    <m/>
    <n v="15"/>
    <m/>
    <s v="Pit latrine without ventilation pipe"/>
    <m/>
    <s v="Paraffin"/>
    <m/>
    <m/>
    <m/>
    <s v="In the house"/>
    <m/>
    <m/>
    <m/>
    <s v="No"/>
    <m/>
    <s v="No"/>
    <m/>
    <s v="No"/>
    <s v="No"/>
    <s v="No"/>
    <s v="No"/>
    <s v="No"/>
    <s v="No"/>
    <s v="No"/>
    <s v="No"/>
    <s v="No"/>
    <m/>
    <m/>
    <m/>
    <m/>
    <m/>
    <m/>
    <m/>
    <m/>
    <m/>
    <s v="No"/>
    <s v="No"/>
    <s v="No"/>
    <s v="No"/>
    <s v="No"/>
    <s v="No"/>
    <s v="No"/>
    <m/>
    <m/>
    <m/>
    <m/>
    <m/>
    <m/>
    <m/>
    <s v="Earth/sand"/>
    <m/>
    <m/>
    <m/>
    <s v="Corrugated metal"/>
    <m/>
    <m/>
    <m/>
    <s v="Respondent/Participant"/>
    <m/>
    <s v="Respondent/Participant"/>
    <m/>
    <s v="Respondent/Participant"/>
    <m/>
    <s v="Yes"/>
    <m/>
    <s v="Proceed"/>
    <m/>
    <s v="Yes"/>
    <m/>
    <s v="A lot"/>
    <s v="A lot"/>
    <s v="A lot"/>
    <m/>
    <m/>
    <m/>
    <s v="Checked"/>
    <s v="Checked"/>
    <s v="Checked"/>
    <s v="Unchecked"/>
    <s v="Unchecked"/>
    <s v="Unchecked"/>
    <s v="Unchecked"/>
    <s v="Unchecked"/>
    <s v="Unchecked"/>
    <s v="Unchecked"/>
    <s v="Unchecked"/>
    <s v="Unchecked"/>
    <s v="France"/>
    <m/>
    <s v="Research Assistant please click here"/>
    <m/>
    <s v="Unverified"/>
  </r>
  <r>
    <n v="524"/>
    <m/>
    <m/>
    <x v="15"/>
    <d v="1899-12-30T10:55:00"/>
    <s v="nosibusiso"/>
    <s v="isiXhosa"/>
    <m/>
    <s v="Hayi"/>
    <m/>
    <m/>
    <m/>
    <m/>
    <s v="Mnyama"/>
    <m/>
    <m/>
    <m/>
    <m/>
    <s v="Ewe"/>
    <m/>
    <m/>
    <m/>
    <s v="Awutshatanga"/>
    <m/>
    <m/>
    <m/>
    <s v="Ngaphantsi kwebanga leshumi"/>
    <m/>
    <s v="Uqeshwe isigxina"/>
    <m/>
    <s v="R2501 - R5000"/>
    <m/>
    <s v="Ewe - Ngaphezulu kweminyaka emibini eyadlulayo"/>
    <s v="ec Chris Hani Clinic"/>
    <m/>
    <m/>
    <s v="Ewe, ngaphezu kweminyaka emi-2 eyadlulayo"/>
    <s v="ec Chris Hani Clinic"/>
    <m/>
    <m/>
    <s v="Hayi"/>
    <m/>
    <s v="Ewe, ngaphantsi kweenyanga ezi-6 ezidlulileyo"/>
    <m/>
    <s v="Hayi"/>
    <m/>
    <s v="Ewe"/>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Male/ Indoda"/>
    <n v="2"/>
    <s v="Male/ Indoda"/>
    <n v="32"/>
    <m/>
    <m/>
    <m/>
    <m/>
    <m/>
    <m/>
    <m/>
    <m/>
    <m/>
    <m/>
    <m/>
    <m/>
    <m/>
    <m/>
    <m/>
    <m/>
    <m/>
    <m/>
    <m/>
    <m/>
    <m/>
    <m/>
    <m/>
    <m/>
    <m/>
    <m/>
    <s v="There are NO children between the age of 6 and 13 living in this HH"/>
    <m/>
    <s v="Amabanga aphezulu"/>
    <m/>
    <m/>
    <m/>
    <s v="Amabanga aphezulu"/>
    <m/>
    <m/>
    <m/>
    <m/>
    <m/>
    <m/>
    <m/>
    <m/>
    <m/>
    <s v="Hayi"/>
    <m/>
    <m/>
    <m/>
    <s v="Ifakwe ngombhobho kwindawo yokuhlala/indlu"/>
    <m/>
    <m/>
    <m/>
    <m/>
    <m/>
    <n v="1"/>
    <m/>
    <s v="Gungxulela kumbhobho wogutyulo"/>
    <m/>
    <s v="Umbane ovela kwii-mains"/>
    <m/>
    <m/>
    <m/>
    <s v="Endlini"/>
    <m/>
    <m/>
    <m/>
    <s v="Hayi"/>
    <m/>
    <s v="Ewe"/>
    <m/>
    <m/>
    <m/>
    <m/>
    <m/>
    <m/>
    <m/>
    <m/>
    <m/>
    <s v="Hayi"/>
    <s v="Ewe"/>
    <s v="Hayi"/>
    <s v="Ewe"/>
    <s v="Ewe"/>
    <s v="Hayi"/>
    <s v="Ewe"/>
    <s v="Ewe"/>
    <s v="Hayi"/>
    <m/>
    <m/>
    <m/>
    <m/>
    <m/>
    <m/>
    <m/>
    <s v="Hayi"/>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25"/>
    <m/>
    <m/>
    <x v="15"/>
    <d v="1899-12-30T10:48:00"/>
    <s v="asemahle"/>
    <s v="English"/>
    <s v="No"/>
    <m/>
    <m/>
    <m/>
    <s v="Black"/>
    <m/>
    <m/>
    <m/>
    <s v="Yes"/>
    <m/>
    <m/>
    <m/>
    <m/>
    <m/>
    <s v="Single"/>
    <m/>
    <m/>
    <m/>
    <s v="Less than Matric"/>
    <m/>
    <s v="Employed full-time"/>
    <m/>
    <s v="R2501 - R5000"/>
    <m/>
    <s v="Never"/>
    <m/>
    <m/>
    <m/>
    <s v="Yes, less than 2 years ago"/>
    <m/>
    <s v="ec Chris Hani Clinic"/>
    <m/>
    <s v="No"/>
    <m/>
    <s v="Yes, less than 6 months ago"/>
    <m/>
    <s v="Yes"/>
    <m/>
    <s v="Yes"/>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47"/>
    <s v="Female/ Ibhinqa"/>
    <n v="31"/>
    <s v="Female/ Ibhinqa"/>
    <n v="2"/>
    <m/>
    <m/>
    <m/>
    <m/>
    <m/>
    <m/>
    <m/>
    <m/>
    <m/>
    <m/>
    <m/>
    <m/>
    <m/>
    <m/>
    <m/>
    <m/>
    <m/>
    <m/>
    <m/>
    <m/>
    <m/>
    <m/>
    <m/>
    <m/>
    <s v="There are NO children between the age of 6 and 13 living in this HH"/>
    <s v="Some secondary"/>
    <m/>
    <m/>
    <m/>
    <s v="Completed secondary"/>
    <m/>
    <m/>
    <m/>
    <m/>
    <m/>
    <m/>
    <m/>
    <m/>
    <m/>
    <s v="No"/>
    <m/>
    <m/>
    <m/>
    <s v="Public/communal tap"/>
    <m/>
    <m/>
    <m/>
    <s v="Elsewhere/outside yard"/>
    <m/>
    <n v="5"/>
    <m/>
    <s v="No facility/bush/field"/>
    <m/>
    <s v="Electricity from other source"/>
    <m/>
    <m/>
    <m/>
    <s v="In the house"/>
    <m/>
    <m/>
    <m/>
    <s v="No"/>
    <m/>
    <s v="No"/>
    <m/>
    <s v="Yes"/>
    <s v="No"/>
    <s v="No"/>
    <s v="No"/>
    <s v="No"/>
    <s v="No"/>
    <s v="No"/>
    <s v="Yes"/>
    <s v="No"/>
    <m/>
    <m/>
    <m/>
    <m/>
    <m/>
    <m/>
    <m/>
    <m/>
    <m/>
    <s v="Yes"/>
    <s v="Yes"/>
    <s v="No"/>
    <s v="No"/>
    <s v="No"/>
    <s v="No"/>
    <s v="No"/>
    <m/>
    <m/>
    <m/>
    <m/>
    <m/>
    <m/>
    <m/>
    <s v="Carpe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526"/>
    <m/>
    <m/>
    <x v="15"/>
    <d v="1899-12-30T10:56:00"/>
    <s v="sinazo"/>
    <s v="isiXhosa"/>
    <m/>
    <s v="Hayi"/>
    <m/>
    <m/>
    <m/>
    <m/>
    <s v="Mnyama"/>
    <m/>
    <m/>
    <m/>
    <m/>
    <s v="Ewe"/>
    <m/>
    <m/>
    <m/>
    <s v="Iqabane elizinzileyo"/>
    <m/>
    <s v="Hayi"/>
    <m/>
    <s v="Ibanga leshumi"/>
    <m/>
    <s v="Uziqeshile"/>
    <m/>
    <s v="R2501 - R5000"/>
    <m/>
    <s v="Zange"/>
    <m/>
    <m/>
    <m/>
    <s v="Hayi"/>
    <m/>
    <m/>
    <m/>
    <s v="Andiyazi"/>
    <m/>
    <s v="Ewe, ngaphantsi kweenyanga ezi-6 ezidlulileyo"/>
    <m/>
    <s v="Hayi"/>
    <m/>
    <s v="Andiyazi"/>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Unchecked"/>
    <s v="Unchecked"/>
    <s v="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25"/>
    <m/>
    <m/>
    <m/>
    <m/>
    <m/>
    <m/>
    <m/>
    <m/>
    <m/>
    <m/>
    <m/>
    <m/>
    <m/>
    <m/>
    <m/>
    <m/>
    <m/>
    <m/>
    <m/>
    <m/>
    <m/>
    <m/>
    <m/>
    <m/>
    <m/>
    <m/>
    <m/>
    <m/>
    <s v="There are NO children between the age of 6 and 13 living in this HH"/>
    <m/>
    <s v="Amabanga aphezulu"/>
    <m/>
    <m/>
    <m/>
    <s v="Imfundo enomsila"/>
    <m/>
    <m/>
    <m/>
    <m/>
    <m/>
    <m/>
    <m/>
    <m/>
    <m/>
    <s v="Hayi"/>
    <m/>
    <m/>
    <m/>
    <s v="Umbhobho ukuya eyadini/iploti"/>
    <m/>
    <m/>
    <m/>
    <m/>
    <m/>
    <n v="2"/>
    <m/>
    <s v="Gungxulela kwenye indawo"/>
    <m/>
    <s v="Umbane ovela kwii-mains"/>
    <m/>
    <m/>
    <m/>
    <s v="Endlini"/>
    <m/>
    <m/>
    <m/>
    <s v="Hayi"/>
    <m/>
    <s v="Ewe"/>
    <m/>
    <m/>
    <m/>
    <m/>
    <m/>
    <m/>
    <m/>
    <m/>
    <m/>
    <s v="Ewe"/>
    <s v="Ewe"/>
    <s v="Hayi"/>
    <s v="Hayi"/>
    <s v="Ewe"/>
    <s v="Hayi"/>
    <s v="Ewe"/>
    <s v="Ewe"/>
    <s v="Ewe"/>
    <m/>
    <m/>
    <m/>
    <m/>
    <m/>
    <m/>
    <m/>
    <s v="Hayi"/>
    <s v="Ewe"/>
    <s v="Hayi"/>
    <s v="Hayi"/>
    <s v="Hayi"/>
    <s v="Hayi"/>
    <s v="Hayi"/>
    <m/>
    <s v="Ikhaphethi"/>
    <m/>
    <m/>
    <m/>
    <s v="intsimbi / iZinc"/>
    <m/>
    <m/>
    <m/>
    <s v="uMphenduli / uMthathi-nxaxheba"/>
    <m/>
    <s v="uMphenduli / uMthathi-nxaxheba"/>
    <m/>
    <s v="uMphenduli / uMthathi-nxaxheba"/>
    <m/>
    <s v="Ewe"/>
    <m/>
    <s v="Qhubeka"/>
    <m/>
    <s v="Ewe"/>
    <m/>
    <m/>
    <m/>
    <s v="Ngandlel' ithile"/>
    <s v="Kakhulu"/>
    <s v="Kakhulu"/>
    <s v="Unchecked"/>
    <s v="Unchecked"/>
    <s v="Unchecked"/>
    <s v="Unchecked"/>
    <s v="Unchecked"/>
    <s v="Unchecked"/>
    <s v="Checked"/>
    <s v="Checked"/>
    <s v="Checked"/>
    <s v="Checked"/>
    <s v="Checked"/>
    <s v="Checked"/>
    <m/>
    <s v="Other"/>
    <m/>
    <s v="Mncedisi wophando nceda ucofe apha"/>
    <s v="Unverified"/>
  </r>
  <r>
    <n v="527"/>
    <m/>
    <m/>
    <x v="14"/>
    <d v="1899-12-30T12:09:00"/>
    <s v="ntombizodwa"/>
    <s v="isiXhosa"/>
    <m/>
    <s v="Hayi"/>
    <m/>
    <m/>
    <m/>
    <m/>
    <s v="Mnyama"/>
    <m/>
    <m/>
    <m/>
    <m/>
    <s v="Ewe"/>
    <m/>
    <m/>
    <m/>
    <s v="Awutshatanga"/>
    <m/>
    <m/>
    <m/>
    <s v="Ngaphantsi kwebanga leshumi"/>
    <m/>
    <s v="Awuphangeli"/>
    <m/>
    <s v="Ngaphantsi kwe-R1000"/>
    <m/>
    <s v="Zange"/>
    <m/>
    <m/>
    <m/>
    <s v="Hayi"/>
    <m/>
    <m/>
    <m/>
    <s v="Hayi"/>
    <m/>
    <s v="Hayi"/>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Unchecked"/>
    <s v="Unchecked"/>
    <s v="Unchecked"/>
    <s v="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Male/ Indoda"/>
    <n v="25"/>
    <s v="Male/ Indoda"/>
    <n v="16"/>
    <m/>
    <m/>
    <m/>
    <m/>
    <m/>
    <m/>
    <m/>
    <m/>
    <m/>
    <m/>
    <m/>
    <m/>
    <m/>
    <m/>
    <m/>
    <m/>
    <m/>
    <m/>
    <m/>
    <m/>
    <m/>
    <m/>
    <m/>
    <m/>
    <m/>
    <m/>
    <s v="There are NO children between the age of 6 and 13 living in this HH"/>
    <m/>
    <s v="Amabanga aphantsi"/>
    <m/>
    <s v="ibanga lesixhenxe"/>
    <m/>
    <s v="Ndigqibe amabanga aphantsi"/>
    <m/>
    <m/>
    <m/>
    <m/>
    <m/>
    <m/>
    <m/>
    <m/>
    <m/>
    <s v="Hayi"/>
    <m/>
    <m/>
    <m/>
    <s v="Ifakwe ngombhobho kwindawo yokuhlala/indlu"/>
    <m/>
    <m/>
    <m/>
    <m/>
    <m/>
    <n v="2"/>
    <m/>
    <s v="Ndlu yangasese engagungxulwayo"/>
    <m/>
    <s v="Umbane ovela kwii-mains"/>
    <m/>
    <m/>
    <m/>
    <s v="Endlini"/>
    <m/>
    <m/>
    <m/>
    <s v="Ewe"/>
    <m/>
    <s v="Ewe"/>
    <m/>
    <m/>
    <m/>
    <m/>
    <m/>
    <m/>
    <m/>
    <m/>
    <m/>
    <s v="Hayi"/>
    <s v="Ewe"/>
    <s v="Hayi"/>
    <s v="Ewe"/>
    <s v="Ewe"/>
    <s v="Hayi"/>
    <s v="Hayi"/>
    <s v="Hayi"/>
    <s v="Hayi"/>
    <m/>
    <m/>
    <m/>
    <m/>
    <m/>
    <m/>
    <m/>
    <s v="Hayi"/>
    <s v="Ewe"/>
    <s v="Hayi"/>
    <s v="Hayi"/>
    <s v="Hayi"/>
    <s v="Hayi"/>
    <s v="Hayi"/>
    <m/>
    <s v="Iithayile zeCeramic"/>
    <m/>
    <m/>
    <m/>
    <s v="intsimbi / iZinc"/>
    <m/>
    <m/>
    <m/>
    <s v="Umphenduli / uMthathi-nxaxheba kunye noMlingane / iqabane ngokudibeneyo"/>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28"/>
    <m/>
    <m/>
    <x v="15"/>
    <d v="1899-12-30T11:02:00"/>
    <s v="busisiwe"/>
    <s v="English"/>
    <s v="No"/>
    <m/>
    <m/>
    <m/>
    <s v="Black"/>
    <m/>
    <m/>
    <m/>
    <s v="Yes"/>
    <m/>
    <m/>
    <m/>
    <m/>
    <m/>
    <s v="Married / civil union"/>
    <m/>
    <s v="Yes"/>
    <m/>
    <s v="Less than Matric"/>
    <m/>
    <s v="Employed full-time"/>
    <m/>
    <s v="R2501 - R5000"/>
    <m/>
    <s v="Yes, less than 2 years ago"/>
    <m/>
    <s v="ec Philani NU 1 Clinic"/>
    <m/>
    <s v="Never"/>
    <m/>
    <m/>
    <m/>
    <s v="No"/>
    <m/>
    <s v="Yes, less than 6 months ago"/>
    <m/>
    <s v="No"/>
    <m/>
    <s v="No"/>
    <m/>
    <s v="Unchecked"/>
    <s v="Unchecked"/>
    <s v="Unchecked"/>
    <s v="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43"/>
    <m/>
    <m/>
    <m/>
    <m/>
    <m/>
    <m/>
    <m/>
    <m/>
    <m/>
    <m/>
    <m/>
    <m/>
    <m/>
    <m/>
    <m/>
    <m/>
    <m/>
    <m/>
    <m/>
    <m/>
    <m/>
    <m/>
    <m/>
    <m/>
    <m/>
    <m/>
    <m/>
    <m/>
    <s v="There are NO children between the age of 6 and 13 living in this HH"/>
    <s v="Completed secondary"/>
    <m/>
    <m/>
    <m/>
    <s v="Tertiary or post-secondary certification"/>
    <m/>
    <m/>
    <m/>
    <m/>
    <m/>
    <m/>
    <m/>
    <m/>
    <m/>
    <s v="No"/>
    <m/>
    <m/>
    <m/>
    <s v="Piped to yard/plot"/>
    <m/>
    <m/>
    <m/>
    <m/>
    <m/>
    <n v="3"/>
    <m/>
    <s v="Flush to piped sewer system"/>
    <m/>
    <s v="Electricity from mains"/>
    <m/>
    <m/>
    <m/>
    <s v="In the house"/>
    <m/>
    <m/>
    <m/>
    <s v="No"/>
    <m/>
    <s v="Yes"/>
    <m/>
    <s v="Yes"/>
    <s v="Yes"/>
    <s v="No"/>
    <s v="Yes"/>
    <s v="Yes"/>
    <s v="No"/>
    <s v="Yes"/>
    <s v="Yes"/>
    <s v="Yes"/>
    <m/>
    <m/>
    <m/>
    <m/>
    <m/>
    <m/>
    <m/>
    <m/>
    <m/>
    <s v="Yes"/>
    <s v="Yes"/>
    <s v="No"/>
    <s v="No"/>
    <s v="No"/>
    <s v="No"/>
    <s v="No"/>
    <m/>
    <m/>
    <m/>
    <m/>
    <m/>
    <m/>
    <m/>
    <s v="Carpet"/>
    <m/>
    <m/>
    <m/>
    <s v="Other"/>
    <m/>
    <s v="Zinc "/>
    <m/>
    <s v="Spouse/partner"/>
    <m/>
    <s v="Respondent/Participant"/>
    <m/>
    <s v="Respondent/Participant"/>
    <m/>
    <s v="Yes"/>
    <m/>
    <s v="Proceed"/>
    <m/>
    <s v="Yes"/>
    <m/>
    <s v="Somewhat"/>
    <s v="A lot"/>
    <s v="A lot"/>
    <m/>
    <m/>
    <m/>
    <s v="Unchecked"/>
    <s v="Checked"/>
    <s v="Unchecked"/>
    <s v="Checked"/>
    <s v="Checked"/>
    <s v="Unchecked"/>
    <s v="Unchecked"/>
    <s v="Unchecked"/>
    <s v="Unchecked"/>
    <s v="Unchecked"/>
    <s v="Unchecked"/>
    <s v="Unchecked"/>
    <s v="United States of America"/>
    <m/>
    <s v="Research Assistant please click here"/>
    <m/>
    <s v="Unverified"/>
  </r>
  <r>
    <n v="529"/>
    <m/>
    <m/>
    <x v="15"/>
    <d v="1899-12-30T11:05:00"/>
    <s v="zola"/>
    <s v="isiXhosa"/>
    <m/>
    <s v="Hayi"/>
    <m/>
    <m/>
    <m/>
    <m/>
    <s v="Mnyama"/>
    <m/>
    <m/>
    <m/>
    <m/>
    <s v="Ewe"/>
    <m/>
    <m/>
    <m/>
    <s v="Utshatile / umanyano lwasekuhlaleni"/>
    <m/>
    <s v="Ewe"/>
    <m/>
    <s v="Ngaphantsi kwebanga leshumi"/>
    <m/>
    <s v="Awuphangeli"/>
    <m/>
    <s v="R1000 - R2500"/>
    <m/>
    <s v="Zange"/>
    <m/>
    <m/>
    <m/>
    <s v="Ewe, ngaphantsi kweminyaka emi-2 eyadlulayo"/>
    <s v="ec Ndevana Clinic"/>
    <m/>
    <m/>
    <s v="Ewe"/>
    <m/>
    <s v="Ewe, kulo nyaka uphelileyo, kodwa ngaphezu kweenyanga ezi-6 ezidlulileyo"/>
    <m/>
    <s v="Ewe"/>
    <m/>
    <s v="Ewe"/>
    <s v="Unchecked"/>
    <s v="Unchecked"/>
    <s v="Unchecked"/>
    <s v="Unchecked"/>
    <s v="Unchecked"/>
    <s v="Unchecked"/>
    <s v="Unchecked"/>
    <s v="Unchecked"/>
    <s v="Unchecked"/>
    <s v="Unchecked"/>
    <s v="Checked"/>
    <s v="Unchecked"/>
    <s v="Unchecked"/>
    <s v="Unchecked"/>
    <s v="Checked"/>
    <s v="Un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3"/>
    <s v="Male/ Indoda"/>
    <n v="60"/>
    <s v="Male/ Indoda"/>
    <n v="15"/>
    <s v="Male/ Indoda"/>
    <n v="29"/>
    <m/>
    <m/>
    <m/>
    <m/>
    <m/>
    <m/>
    <m/>
    <m/>
    <m/>
    <m/>
    <m/>
    <m/>
    <m/>
    <m/>
    <m/>
    <m/>
    <m/>
    <m/>
    <m/>
    <m/>
    <m/>
    <m/>
    <m/>
    <m/>
    <s v="There are NO children between the age of 6 and 13 living in this HH"/>
    <m/>
    <s v="Amabanga aphezulu"/>
    <m/>
    <m/>
    <m/>
    <s v="Ndigqibe amabanga aphezulu"/>
    <m/>
    <m/>
    <m/>
    <m/>
    <m/>
    <m/>
    <m/>
    <m/>
    <m/>
    <s v="Hayi"/>
    <m/>
    <m/>
    <m/>
    <s v="Umbhobho ukuya eyadini/iploti"/>
    <m/>
    <m/>
    <m/>
    <m/>
    <m/>
    <n v="2"/>
    <m/>
    <s v="Indlu yangasese ephuculweyo enomngxuma ephuma umoya"/>
    <m/>
    <s v="Umbane ovela kwii-mains"/>
    <m/>
    <m/>
    <m/>
    <s v="Endlini"/>
    <m/>
    <m/>
    <m/>
    <s v="Hayi"/>
    <m/>
    <s v="Ewe"/>
    <m/>
    <m/>
    <m/>
    <m/>
    <m/>
    <m/>
    <m/>
    <m/>
    <m/>
    <s v="Ewe"/>
    <s v="Ewe"/>
    <s v="Hayi"/>
    <s v="Ewe"/>
    <s v="Ewe"/>
    <s v="Hayi"/>
    <s v="Ewe"/>
    <s v="Ewe"/>
    <s v="Hayi"/>
    <m/>
    <m/>
    <m/>
    <m/>
    <m/>
    <m/>
    <m/>
    <s v="Hayi"/>
    <s v="Ewe"/>
    <s v="Hayi"/>
    <s v="Hayi"/>
    <s v="Hayi"/>
    <s v="Hayi"/>
    <s v="Hayi"/>
    <m/>
    <s v="Iithayile zeCeramic"/>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530"/>
    <m/>
    <m/>
    <x v="15"/>
    <d v="1899-12-30T11:04:00"/>
    <s v="siyanda"/>
    <s v="isiXhosa"/>
    <m/>
    <s v="Hayi"/>
    <m/>
    <m/>
    <m/>
    <m/>
    <s v="Mnyama"/>
    <m/>
    <m/>
    <m/>
    <m/>
    <s v="Ewe"/>
    <m/>
    <m/>
    <m/>
    <s v="Awutshatanga"/>
    <m/>
    <m/>
    <m/>
    <s v="Ngaphantsi kwebanga leshumi"/>
    <m/>
    <s v="Awuphangeli"/>
    <m/>
    <s v="Ngaphantsi kwe-R1000"/>
    <m/>
    <s v="Zange"/>
    <m/>
    <m/>
    <m/>
    <s v="Hayi"/>
    <m/>
    <m/>
    <m/>
    <s v="Hayi"/>
    <m/>
    <s v="Ewe, ngaphezu konyaka odlulileyo"/>
    <m/>
    <s v="Hayi"/>
    <m/>
    <s v="Andiyaz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Unchecked"/>
    <s v="Unchecked"/>
    <s v="Unchecked"/>
    <s v="Unchecked"/>
    <m/>
    <m/>
    <m/>
    <s v="Hayi"/>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23"/>
    <s v="Female/ Ibhinqa"/>
    <n v="18"/>
    <m/>
    <m/>
    <m/>
    <m/>
    <m/>
    <m/>
    <m/>
    <m/>
    <m/>
    <m/>
    <m/>
    <m/>
    <m/>
    <m/>
    <m/>
    <m/>
    <m/>
    <m/>
    <m/>
    <m/>
    <m/>
    <m/>
    <m/>
    <m/>
    <m/>
    <m/>
    <s v="There are NO children between the age of 6 and 13 living in this HH"/>
    <m/>
    <s v="Amabanga aphantsi"/>
    <m/>
    <s v="ibanga lesixhenxe"/>
    <m/>
    <s v="Amabanga aphezulu"/>
    <m/>
    <m/>
    <m/>
    <m/>
    <m/>
    <m/>
    <m/>
    <m/>
    <m/>
    <s v="Hayi"/>
    <m/>
    <m/>
    <m/>
    <s v="Impompo kawonke-wonke/yoluntu"/>
    <m/>
    <m/>
    <m/>
    <s v="Kwindawo yokuhlala"/>
    <m/>
    <n v="25"/>
    <m/>
    <s v="Indlu yangasese ephuculweyo enomngxuma ephuma umoya"/>
    <m/>
    <s v="Umbane ovela kwii-mains"/>
    <m/>
    <m/>
    <m/>
    <s v="Endlini"/>
    <m/>
    <m/>
    <m/>
    <s v="Hayi"/>
    <m/>
    <s v="Ewe"/>
    <m/>
    <m/>
    <m/>
    <m/>
    <m/>
    <m/>
    <m/>
    <m/>
    <m/>
    <s v="Ewe"/>
    <s v="Hayi"/>
    <s v="Hayi"/>
    <s v="Ewe"/>
    <s v="Hayi"/>
    <s v="Ewe"/>
    <s v="Ewe"/>
    <s v="Ewe"/>
    <s v="Ewe"/>
    <m/>
    <m/>
    <m/>
    <m/>
    <m/>
    <m/>
    <m/>
    <s v="Ewe"/>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31"/>
    <m/>
    <m/>
    <x v="15"/>
    <d v="1899-12-30T11:17:00"/>
    <s v="yethu"/>
    <s v="isiXhosa"/>
    <m/>
    <s v="Hayi"/>
    <m/>
    <m/>
    <m/>
    <m/>
    <s v="Mnyama"/>
    <m/>
    <m/>
    <m/>
    <m/>
    <s v="Ewe"/>
    <m/>
    <m/>
    <m/>
    <s v="Utshatile / umanyano lwasekuhlaleni"/>
    <m/>
    <s v="Ewe"/>
    <m/>
    <s v="Ngaphantsi kwebanga leshumi"/>
    <m/>
    <s v="Awuphangeli"/>
    <m/>
    <s v="R1000 - R2500"/>
    <m/>
    <s v="Zange"/>
    <m/>
    <m/>
    <m/>
    <s v="Ewe, ngaphezu kweminyaka emi-2 eyadlulayo"/>
    <s v="Other"/>
    <s v="Westbank"/>
    <m/>
    <s v="Hayi"/>
    <m/>
    <s v="Ewe, kulo nyaka uphelileyo, kodwa ngaphezu kweenyanga ezi-6 ezidlulileyo"/>
    <m/>
    <s v="Hayi"/>
    <m/>
    <s v="Andiyaz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Checked"/>
    <s v="Unchecked"/>
    <s v="Unchecked"/>
    <s v="Unchecked"/>
    <s v="Un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77"/>
    <s v="Male/ Indoda"/>
    <n v="17"/>
    <m/>
    <m/>
    <m/>
    <m/>
    <m/>
    <m/>
    <m/>
    <m/>
    <m/>
    <m/>
    <m/>
    <m/>
    <m/>
    <m/>
    <m/>
    <m/>
    <m/>
    <m/>
    <m/>
    <m/>
    <m/>
    <m/>
    <m/>
    <m/>
    <m/>
    <m/>
    <s v="There are NO children between the age of 6 and 13 living in this HH"/>
    <m/>
    <s v="Amabanga aphantsi"/>
    <m/>
    <s v="ibanga lesixhenxe"/>
    <m/>
    <s v="Amabanga aphantsi"/>
    <m/>
    <s v="ibanga lesixhenxe"/>
    <m/>
    <m/>
    <m/>
    <m/>
    <m/>
    <m/>
    <m/>
    <s v="Hayi"/>
    <m/>
    <m/>
    <m/>
    <s v="Umbhobho ukuya eyadini/iploti"/>
    <m/>
    <m/>
    <m/>
    <m/>
    <m/>
    <n v="2"/>
    <m/>
    <s v="Ndlu yangasese engagungxulwayo"/>
    <m/>
    <s v="Umbane ovela kwii-mains"/>
    <m/>
    <m/>
    <m/>
    <s v="Endlini"/>
    <m/>
    <m/>
    <m/>
    <s v="Ewe"/>
    <m/>
    <s v="Ewe"/>
    <m/>
    <m/>
    <m/>
    <m/>
    <m/>
    <m/>
    <m/>
    <m/>
    <m/>
    <s v="Ewe"/>
    <s v="Ewe"/>
    <s v="Ewe"/>
    <s v="Hayi"/>
    <s v="Ewe"/>
    <s v="Hayi"/>
    <s v="Hayi"/>
    <s v="Hayi"/>
    <s v="Hayi"/>
    <m/>
    <m/>
    <m/>
    <m/>
    <m/>
    <m/>
    <m/>
    <s v="Ewe"/>
    <s v="Ewe"/>
    <s v="Hayi"/>
    <s v="Hayi"/>
    <s v="Hayi"/>
    <s v="Hayi"/>
    <s v="Hayi"/>
    <m/>
    <s v="Umhlaba/isanti"/>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53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33"/>
    <m/>
    <m/>
    <x v="15"/>
    <d v="1899-12-30T11:32:00"/>
    <s v="asemahle"/>
    <s v="English"/>
    <s v="No"/>
    <m/>
    <m/>
    <m/>
    <s v="Black"/>
    <m/>
    <m/>
    <m/>
    <s v="Yes"/>
    <m/>
    <m/>
    <m/>
    <m/>
    <m/>
    <s v="Single"/>
    <m/>
    <m/>
    <m/>
    <s v="Less than Matric"/>
    <m/>
    <s v="Employed part-time"/>
    <m/>
    <s v="R1000 - R2500"/>
    <m/>
    <s v="Never"/>
    <m/>
    <m/>
    <m/>
    <s v="Never"/>
    <m/>
    <m/>
    <m/>
    <s v="No"/>
    <m/>
    <s v="Yes, less than 6 months ago"/>
    <m/>
    <s v="No"/>
    <m/>
    <s v="I don't know"/>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5"/>
    <s v="Female/ Ibhinqa"/>
    <n v="19"/>
    <s v="Male/ Indoda"/>
    <n v="17"/>
    <s v="Male/ Indoda"/>
    <n v="9"/>
    <s v="Female/ Ibhinqa"/>
    <n v="8"/>
    <s v="Male/ Indoda"/>
    <n v="39"/>
    <m/>
    <m/>
    <m/>
    <m/>
    <m/>
    <m/>
    <m/>
    <m/>
    <m/>
    <m/>
    <m/>
    <m/>
    <m/>
    <m/>
    <m/>
    <m/>
    <m/>
    <m/>
    <m/>
    <m/>
    <s v="There are NO children between the age of 6 and 13 living in this HH"/>
    <s v="Some secondary"/>
    <m/>
    <m/>
    <m/>
    <s v="Some secondary"/>
    <m/>
    <m/>
    <m/>
    <m/>
    <m/>
    <m/>
    <m/>
    <m/>
    <m/>
    <s v="No"/>
    <m/>
    <m/>
    <m/>
    <s v="Public/communal tap"/>
    <m/>
    <m/>
    <m/>
    <s v="Elsewhere/outside yard"/>
    <m/>
    <n v="5"/>
    <m/>
    <s v="No facility/bush/field"/>
    <m/>
    <s v="Electricity from mains"/>
    <m/>
    <m/>
    <m/>
    <s v="In the house"/>
    <m/>
    <m/>
    <m/>
    <s v="No"/>
    <m/>
    <s v="No"/>
    <m/>
    <s v="Yes"/>
    <s v="Yes"/>
    <s v="No"/>
    <s v="No"/>
    <s v="Yes"/>
    <s v="No"/>
    <s v="Yes"/>
    <s v="Yes"/>
    <s v="Yes"/>
    <m/>
    <m/>
    <m/>
    <m/>
    <m/>
    <m/>
    <m/>
    <m/>
    <m/>
    <s v="Yes"/>
    <s v="Yes"/>
    <s v="No"/>
    <s v="No"/>
    <s v="No"/>
    <s v="No"/>
    <s v="No"/>
    <m/>
    <m/>
    <m/>
    <m/>
    <m/>
    <m/>
    <m/>
    <s v="Carpe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534"/>
    <m/>
    <m/>
    <x v="15"/>
    <d v="1899-12-30T11:43:00"/>
    <s v="thembelihle"/>
    <s v="English"/>
    <s v="No"/>
    <m/>
    <m/>
    <m/>
    <s v="Black"/>
    <m/>
    <m/>
    <m/>
    <s v="Yes"/>
    <m/>
    <m/>
    <m/>
    <m/>
    <m/>
    <s v="Divorced"/>
    <m/>
    <m/>
    <m/>
    <s v="Tertiary"/>
    <m/>
    <s v="Employed full-time"/>
    <m/>
    <s v="R10 001 - R20 000"/>
    <m/>
    <s v="Never"/>
    <m/>
    <m/>
    <m/>
    <s v="Never"/>
    <m/>
    <m/>
    <m/>
    <s v="Yes"/>
    <m/>
    <s v="Yes, less than 6 months ago"/>
    <m/>
    <s v="No"/>
    <m/>
    <s v="Yes"/>
    <m/>
    <s v="Unchecked"/>
    <s v="Unchecked"/>
    <s v="Unchecked"/>
    <s v="Checked"/>
    <s v="Checked"/>
    <s v="Checked"/>
    <s v="Unchecked"/>
    <s v="Checked"/>
    <s v="Un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m/>
    <m/>
    <s v="Unchecked"/>
    <s v="Checked"/>
    <s v="Checked"/>
    <s v="Checked"/>
    <s v="Checked"/>
    <s v="Unchecked"/>
    <s v="Checked"/>
    <s v="Checked"/>
    <s v="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15"/>
    <m/>
    <m/>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mains"/>
    <m/>
    <m/>
    <m/>
    <s v="In the house"/>
    <m/>
    <m/>
    <m/>
    <s v="Yes"/>
    <m/>
    <s v="Yes"/>
    <m/>
    <s v="Yes"/>
    <s v="Yes"/>
    <s v="No"/>
    <s v="Yes"/>
    <s v="Yes"/>
    <s v="Yes"/>
    <s v="Yes"/>
    <s v="Yes"/>
    <s v="Yes"/>
    <m/>
    <m/>
    <m/>
    <m/>
    <m/>
    <m/>
    <m/>
    <m/>
    <m/>
    <s v="Yes"/>
    <s v="Yes"/>
    <s v="No"/>
    <s v="No"/>
    <s v="No"/>
    <s v="Yes"/>
    <s v="No"/>
    <m/>
    <m/>
    <m/>
    <m/>
    <m/>
    <m/>
    <m/>
    <s v="Ceramic tiles"/>
    <m/>
    <m/>
    <m/>
    <s v="Corrugated metal"/>
    <m/>
    <m/>
    <m/>
    <s v="Respondent/Participant"/>
    <m/>
    <s v="Respondent/Participant"/>
    <m/>
    <s v="Respondent/Participant"/>
    <m/>
    <s v="Yes"/>
    <m/>
    <s v="Proceed"/>
    <m/>
    <s v="Yes"/>
    <m/>
    <s v="Not at all"/>
    <s v="A lot"/>
    <s v="A lot"/>
    <m/>
    <m/>
    <m/>
    <s v="Unchecked"/>
    <s v="Checked"/>
    <s v="Unchecked"/>
    <s v="Checked"/>
    <s v="Checked"/>
    <s v="Unchecked"/>
    <s v="Unchecked"/>
    <s v="Unchecked"/>
    <s v="Unchecked"/>
    <s v="Unchecked"/>
    <s v="Unchecked"/>
    <s v="Unchecked"/>
    <s v="Jamaica"/>
    <m/>
    <s v="Research Assistant please click here"/>
    <m/>
    <s v="Unverified"/>
  </r>
  <r>
    <n v="53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36"/>
    <m/>
    <m/>
    <x v="15"/>
    <d v="1899-12-30T11:54:00"/>
    <s v="busisiwe"/>
    <s v="English"/>
    <s v="No"/>
    <m/>
    <m/>
    <m/>
    <s v="Black"/>
    <m/>
    <m/>
    <m/>
    <s v="Yes"/>
    <m/>
    <m/>
    <m/>
    <m/>
    <m/>
    <s v="Married / civil union"/>
    <m/>
    <s v="Yes"/>
    <m/>
    <s v="Less than Matric"/>
    <m/>
    <s v="Unemployed"/>
    <m/>
    <s v="Under R1000"/>
    <m/>
    <s v="Never"/>
    <m/>
    <m/>
    <m/>
    <s v="Never"/>
    <m/>
    <m/>
    <m/>
    <s v="No"/>
    <m/>
    <s v="Yes, less than 6 months ago"/>
    <m/>
    <s v="Yes"/>
    <m/>
    <s v="Yes"/>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s v="Unchecked"/>
    <s v="Unchecked"/>
    <s v="Unchecked"/>
    <s v="Unchecked"/>
    <s v="Unchecked"/>
    <s v="Unchecked"/>
    <s v="Unchecked"/>
    <s v="Unchecked"/>
    <m/>
    <m/>
    <s v="No"/>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4"/>
    <s v="Male/ Indoda"/>
    <n v="19"/>
    <s v="Male/ Indoda"/>
    <n v="14"/>
    <s v="Female/ Ibhinqa"/>
    <n v="15"/>
    <s v="Female/ Ibhinqa"/>
    <n v="17"/>
    <m/>
    <m/>
    <m/>
    <m/>
    <m/>
    <m/>
    <m/>
    <m/>
    <m/>
    <m/>
    <m/>
    <m/>
    <m/>
    <m/>
    <m/>
    <m/>
    <m/>
    <m/>
    <m/>
    <m/>
    <m/>
    <m/>
    <s v="There are NO children between the age of 6 and 13 living in this HH"/>
    <s v="Some secondary"/>
    <m/>
    <m/>
    <m/>
    <s v="Some secondary"/>
    <m/>
    <m/>
    <m/>
    <m/>
    <m/>
    <m/>
    <m/>
    <m/>
    <m/>
    <s v="No"/>
    <m/>
    <m/>
    <m/>
    <s v="Public/communal tap"/>
    <m/>
    <m/>
    <m/>
    <s v="Elsewhere/outside yard"/>
    <m/>
    <n v="3"/>
    <m/>
    <s v="Flush to somewhere else"/>
    <m/>
    <s v="Electricity from other source"/>
    <m/>
    <m/>
    <m/>
    <s v="In the house"/>
    <m/>
    <m/>
    <m/>
    <s v="No"/>
    <m/>
    <s v="No"/>
    <m/>
    <s v="Yes"/>
    <s v="Yes"/>
    <s v="No"/>
    <s v="No"/>
    <s v="No"/>
    <s v="No"/>
    <s v="Yes"/>
    <s v="Yes"/>
    <s v="No"/>
    <m/>
    <m/>
    <m/>
    <m/>
    <m/>
    <m/>
    <m/>
    <m/>
    <m/>
    <s v="No"/>
    <s v="Yes"/>
    <s v="No"/>
    <s v="No"/>
    <s v="No"/>
    <s v="No"/>
    <s v="No"/>
    <m/>
    <m/>
    <m/>
    <m/>
    <m/>
    <m/>
    <m/>
    <s v="Cemen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537"/>
    <m/>
    <m/>
    <x v="15"/>
    <d v="1899-12-30T11:57:00"/>
    <s v="siziphiwe"/>
    <s v="isiXhosa"/>
    <m/>
    <s v="Hayi"/>
    <m/>
    <m/>
    <m/>
    <m/>
    <s v="Mnyama"/>
    <m/>
    <m/>
    <m/>
    <m/>
    <s v="Ewe"/>
    <m/>
    <m/>
    <m/>
    <s v="Iqabane elizinzileyo"/>
    <m/>
    <s v="Hayi"/>
    <m/>
    <s v="Ngaphantsi kwebanga leshumi"/>
    <m/>
    <s v="Uqeshwa okwexeshana"/>
    <m/>
    <s v="R1000 - R2500"/>
    <m/>
    <s v="Zange"/>
    <m/>
    <m/>
    <m/>
    <s v="Hayi"/>
    <m/>
    <m/>
    <m/>
    <s v="Hayi"/>
    <m/>
    <s v="Ewe, kulo nyaka uphelileyo, kodwa ngaphezu kweenyanga ezi-6 ezidlulileyo"/>
    <m/>
    <s v="Hayi"/>
    <m/>
    <s v="Hayi"/>
    <s v="Unchecked"/>
    <s v="Unchecked"/>
    <s v="Unchecked"/>
    <s v="Unchecked"/>
    <s v="Unchecked"/>
    <s v="Unchecked"/>
    <s v="Unchecked"/>
    <s v="Unchecked"/>
    <s v="Unchecked"/>
    <s v="Unchecked"/>
    <s v="Unchecked"/>
    <s v="Unchecked"/>
    <s v="Unchecked"/>
    <s v="Unchecked"/>
    <s v="Unchecked"/>
    <s v="Unchecked"/>
    <s v="Unchecked"/>
    <s v="Checked"/>
    <m/>
    <s v="Dust"/>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Checked"/>
    <s v="Unchecked"/>
    <m/>
    <m/>
    <m/>
    <s v="Hayi"/>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mabanga aphezulu"/>
    <m/>
    <m/>
    <m/>
    <s v="Amabanga aphezulu"/>
    <m/>
    <m/>
    <m/>
    <m/>
    <m/>
    <m/>
    <m/>
    <m/>
    <m/>
    <s v="Hayi"/>
    <m/>
    <m/>
    <m/>
    <s v="Ilori yokuthwala amanzi / iTanki"/>
    <m/>
    <m/>
    <m/>
    <s v="Kwenye indawo/ngaphandle kweyadi"/>
    <m/>
    <n v="15"/>
    <m/>
    <s v="Ndlu yangasese engagungxulwayo"/>
    <m/>
    <s v="Umbane ovela kwii-mains"/>
    <m/>
    <m/>
    <m/>
    <s v="Endlini"/>
    <m/>
    <m/>
    <m/>
    <s v="Hayi"/>
    <m/>
    <s v="Ewe"/>
    <m/>
    <m/>
    <m/>
    <m/>
    <m/>
    <m/>
    <m/>
    <m/>
    <m/>
    <s v="Ewe"/>
    <s v="Hayi"/>
    <s v="Hayi"/>
    <s v="Hayi"/>
    <s v="Hayi"/>
    <s v="Hayi"/>
    <s v="Hayi"/>
    <s v="Ewe"/>
    <s v="Hayi"/>
    <m/>
    <m/>
    <m/>
    <m/>
    <m/>
    <m/>
    <m/>
    <s v="Ewe"/>
    <s v="Hayi"/>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38"/>
    <m/>
    <m/>
    <x v="15"/>
    <d v="1899-12-30T12:09:00"/>
    <s v="onelam"/>
    <s v="English"/>
    <s v="No"/>
    <m/>
    <m/>
    <m/>
    <s v="Black"/>
    <m/>
    <m/>
    <m/>
    <s v="Yes"/>
    <m/>
    <m/>
    <m/>
    <m/>
    <m/>
    <s v="Single"/>
    <m/>
    <m/>
    <m/>
    <s v="Less than Matric"/>
    <m/>
    <s v="Unemployed"/>
    <m/>
    <s v="Under R1000"/>
    <m/>
    <s v="Never"/>
    <m/>
    <m/>
    <m/>
    <s v="Yes, more than 2 years ago"/>
    <m/>
    <s v="ec Chris Hani Clinic"/>
    <m/>
    <s v="No"/>
    <m/>
    <s v="Never"/>
    <m/>
    <s v="No"/>
    <m/>
    <s v="I don't know"/>
    <m/>
    <s v="Unchecked"/>
    <s v="Unchecked"/>
    <s v="Unchecked"/>
    <s v="Unchecked"/>
    <s v="Checked"/>
    <s v="Unchecked"/>
    <s v="Unchecked"/>
    <s v="Unchecked"/>
    <s v="Unchecked"/>
    <s v="Unchecked"/>
    <s v="Unchecked"/>
    <s v="Unchecked"/>
    <s v="Unchecked"/>
    <s v="Unchecked"/>
    <s v="Unchecked"/>
    <s v="Unchecked"/>
    <s v="Unchecked"/>
    <s v="Unchecked"/>
    <m/>
    <m/>
    <s v="Unchecked"/>
    <s v="Unchecked"/>
    <s v="Checked"/>
    <s v="Unchecked"/>
    <s v="Unchecked"/>
    <s v="Unchecked"/>
    <s v="Unchecked"/>
    <s v="Unchecked"/>
    <s v="Unchecked"/>
    <s v="Unchecked"/>
    <s v="Unchecked"/>
    <s v="Unchecked"/>
    <s v="Unchecked"/>
    <s v="Unchecked"/>
    <m/>
    <m/>
    <s v="Unchecked"/>
    <s v="Unchecked"/>
    <s v="Un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ublic/communal tap"/>
    <m/>
    <m/>
    <m/>
    <s v="Elsewhere/outside yard"/>
    <m/>
    <n v="25"/>
    <m/>
    <s v="Flush to piped sewer system"/>
    <m/>
    <s v="Electricity from mains"/>
    <m/>
    <m/>
    <m/>
    <s v="In the house"/>
    <m/>
    <m/>
    <m/>
    <s v="No"/>
    <m/>
    <s v="Yes"/>
    <m/>
    <s v="No"/>
    <s v="No"/>
    <s v="No"/>
    <s v="Yes"/>
    <s v="No"/>
    <s v="No"/>
    <s v="No"/>
    <s v="Yes"/>
    <s v="No"/>
    <m/>
    <m/>
    <m/>
    <m/>
    <m/>
    <m/>
    <m/>
    <m/>
    <m/>
    <s v="No"/>
    <s v="Yes"/>
    <s v="No"/>
    <s v="No"/>
    <s v="No"/>
    <s v="No"/>
    <s v="No"/>
    <m/>
    <m/>
    <m/>
    <m/>
    <m/>
    <m/>
    <m/>
    <s v="Ceramic tiles"/>
    <m/>
    <m/>
    <m/>
    <s v="Corrugated metal"/>
    <m/>
    <m/>
    <m/>
    <s v="Respondent/Participant"/>
    <m/>
    <s v="Respondent/Participant"/>
    <m/>
    <s v="Respondent/Participant"/>
    <m/>
    <s v="Yes"/>
    <m/>
    <s v="Proceed"/>
    <m/>
    <s v="Yes"/>
    <m/>
    <s v="A lot"/>
    <s v="Somewhat"/>
    <s v="A lot"/>
    <m/>
    <m/>
    <m/>
    <s v="Checked"/>
    <s v="Checked"/>
    <s v="Checked"/>
    <s v="Checked"/>
    <s v="Checked"/>
    <s v="Unchecked"/>
    <s v="Unchecked"/>
    <s v="Unchecked"/>
    <s v="Unchecked"/>
    <s v="Unchecked"/>
    <s v="Unchecked"/>
    <s v="Unchecked"/>
    <s v="Other"/>
    <m/>
    <s v="Research Assistant please click here"/>
    <m/>
    <s v="Unverified"/>
  </r>
  <r>
    <n v="539"/>
    <m/>
    <m/>
    <x v="14"/>
    <d v="1899-12-30T10:28:00"/>
    <s v="asemahle"/>
    <s v="English"/>
    <s v="No"/>
    <m/>
    <m/>
    <m/>
    <s v="Black"/>
    <m/>
    <m/>
    <m/>
    <s v="Yes"/>
    <m/>
    <m/>
    <m/>
    <m/>
    <m/>
    <s v="Single"/>
    <m/>
    <m/>
    <m/>
    <s v="Less than Matric"/>
    <m/>
    <s v="Unemployed"/>
    <m/>
    <s v="Under R1000"/>
    <m/>
    <s v="Never"/>
    <m/>
    <m/>
    <m/>
    <s v="Never"/>
    <m/>
    <m/>
    <m/>
    <s v="Yes"/>
    <m/>
    <s v="Yes, more than a year ago"/>
    <m/>
    <s v="No"/>
    <m/>
    <s v="No"/>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ublic/communal tap"/>
    <m/>
    <m/>
    <m/>
    <s v="Elsewhere/outside yard"/>
    <m/>
    <n v="5"/>
    <m/>
    <s v="No facility/bush/field"/>
    <m/>
    <s v="Paraffin"/>
    <m/>
    <m/>
    <m/>
    <s v="In the house"/>
    <m/>
    <m/>
    <m/>
    <s v="No"/>
    <m/>
    <s v="No"/>
    <m/>
    <s v="No"/>
    <s v="No"/>
    <s v="No"/>
    <s v="No"/>
    <s v="No"/>
    <s v="No"/>
    <s v="No"/>
    <s v="No"/>
    <s v="No"/>
    <m/>
    <m/>
    <m/>
    <m/>
    <m/>
    <m/>
    <m/>
    <m/>
    <m/>
    <s v="No"/>
    <s v="Yes"/>
    <s v="No"/>
    <s v="No"/>
    <s v="No"/>
    <s v="No"/>
    <s v="No"/>
    <m/>
    <m/>
    <m/>
    <m/>
    <m/>
    <m/>
    <m/>
    <s v="Earth/sand"/>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540"/>
    <m/>
    <m/>
    <x v="15"/>
    <d v="1899-12-30T12:22:00"/>
    <s v="zola"/>
    <s v="isiXhosa"/>
    <m/>
    <s v="Hayi"/>
    <m/>
    <m/>
    <m/>
    <m/>
    <s v="Mnyama"/>
    <m/>
    <m/>
    <m/>
    <m/>
    <s v="Ewe"/>
    <m/>
    <m/>
    <m/>
    <s v="Umhlolo/Umhlolokazi"/>
    <m/>
    <m/>
    <m/>
    <s v="Ngaphantsi kwebanga leshumi"/>
    <m/>
    <s v="Awuphangeli"/>
    <m/>
    <s v="R1000 - R2500"/>
    <m/>
    <s v="Zange"/>
    <m/>
    <m/>
    <m/>
    <s v="Ewe, ngaphantsi kweminyaka emi-2 eyadlulayo"/>
    <s v="ec Ndevana Clinic"/>
    <m/>
    <m/>
    <s v="Ewe"/>
    <m/>
    <s v="Ewe, kulo nyaka uphelileyo, kodwa ngaphezu kweenyanga ezi-6 ezidlulileyo"/>
    <m/>
    <s v="Ewe"/>
    <m/>
    <s v="Ewe"/>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Checked"/>
    <s v="Unchecked"/>
    <s v="Meningitis "/>
    <m/>
    <s v="Ewe"/>
    <m/>
    <s v="Hayi"/>
    <m/>
    <s v="Hayi"/>
    <n v="3"/>
    <s v="Female/ Ibhinqa"/>
    <n v="9"/>
    <s v="Male/ Indoda"/>
    <n v="17"/>
    <s v="Male/ Indoda"/>
    <n v="13"/>
    <m/>
    <m/>
    <m/>
    <m/>
    <m/>
    <m/>
    <m/>
    <m/>
    <m/>
    <m/>
    <m/>
    <m/>
    <m/>
    <m/>
    <m/>
    <m/>
    <m/>
    <m/>
    <m/>
    <m/>
    <m/>
    <m/>
    <m/>
    <m/>
    <s v="There are children between the age of 6 and 13 living in this HH"/>
    <m/>
    <s v="Andifundanga/ Andiwafundanga amabanga aphantsi"/>
    <m/>
    <m/>
    <m/>
    <s v="Amabanga aphantsi"/>
    <m/>
    <s v="Ibanga lesihlanu"/>
    <m/>
    <s v="Ewe"/>
    <m/>
    <m/>
    <m/>
    <m/>
    <m/>
    <s v="Hayi"/>
    <m/>
    <m/>
    <m/>
    <s v="Umbhobho ukuya eyadini/iploti"/>
    <m/>
    <m/>
    <m/>
    <m/>
    <m/>
    <n v="2"/>
    <m/>
    <s v="Indlu yangasese ephuculweyo enomngxuma ephuma umoya"/>
    <m/>
    <s v="Umbane ovela kwii-mains"/>
    <m/>
    <m/>
    <m/>
    <s v="Endlini"/>
    <m/>
    <m/>
    <m/>
    <s v="Hayi"/>
    <m/>
    <s v="Ewe"/>
    <m/>
    <m/>
    <m/>
    <m/>
    <m/>
    <m/>
    <m/>
    <m/>
    <m/>
    <s v="Hayi"/>
    <s v="Ewe"/>
    <s v="Hayi"/>
    <s v="Hayi"/>
    <s v="Ewe"/>
    <s v="Hayi"/>
    <s v="Ewe"/>
    <s v="Ewe"/>
    <s v="Ewe"/>
    <m/>
    <m/>
    <m/>
    <m/>
    <m/>
    <m/>
    <m/>
    <s v="Hayi"/>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41"/>
    <m/>
    <m/>
    <x v="15"/>
    <d v="1899-12-30T12:23:00"/>
    <s v="asemahle"/>
    <s v="English"/>
    <s v="No"/>
    <m/>
    <m/>
    <m/>
    <s v="Black"/>
    <m/>
    <m/>
    <m/>
    <s v="Yes"/>
    <m/>
    <m/>
    <m/>
    <m/>
    <m/>
    <s v="Single"/>
    <m/>
    <m/>
    <m/>
    <s v="Less than Matric"/>
    <m/>
    <s v="Unemployed"/>
    <m/>
    <s v="Under R1000"/>
    <m/>
    <s v="Never"/>
    <m/>
    <m/>
    <m/>
    <s v="Never"/>
    <m/>
    <m/>
    <m/>
    <s v="No"/>
    <m/>
    <s v="Yes, more than a year ago"/>
    <m/>
    <s v="No"/>
    <m/>
    <s v="No"/>
    <m/>
    <s v="Checked"/>
    <s v="Unchecked"/>
    <s v="Unchecked"/>
    <s v="Unchecked"/>
    <s v="Unchecked"/>
    <s v="Un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6"/>
    <m/>
    <m/>
    <m/>
    <m/>
    <m/>
    <m/>
    <m/>
    <m/>
    <m/>
    <m/>
    <m/>
    <m/>
    <m/>
    <m/>
    <m/>
    <m/>
    <m/>
    <m/>
    <m/>
    <m/>
    <m/>
    <m/>
    <m/>
    <m/>
    <m/>
    <m/>
    <m/>
    <m/>
    <s v="There are NO children between the age of 6 and 13 living in this HH"/>
    <s v="Some secondary"/>
    <m/>
    <m/>
    <m/>
    <s v="Some secondary"/>
    <m/>
    <m/>
    <m/>
    <m/>
    <m/>
    <m/>
    <m/>
    <m/>
    <m/>
    <s v="No"/>
    <m/>
    <m/>
    <m/>
    <s v="Public/communal tap"/>
    <m/>
    <m/>
    <m/>
    <s v="Elsewhere/outside yard"/>
    <m/>
    <n v="15"/>
    <m/>
    <s v="No facility/bush/field"/>
    <m/>
    <s v="Paraffin"/>
    <m/>
    <m/>
    <m/>
    <s v="In the house"/>
    <m/>
    <m/>
    <m/>
    <s v="No"/>
    <m/>
    <s v="No"/>
    <m/>
    <s v="No"/>
    <s v="No"/>
    <s v="No"/>
    <s v="No"/>
    <s v="No"/>
    <s v="No"/>
    <s v="No"/>
    <s v="No"/>
    <s v="No"/>
    <m/>
    <m/>
    <m/>
    <m/>
    <m/>
    <m/>
    <m/>
    <m/>
    <m/>
    <s v="No"/>
    <s v="Yes"/>
    <s v="No"/>
    <s v="No"/>
    <s v="No"/>
    <s v="No"/>
    <s v="No"/>
    <m/>
    <m/>
    <m/>
    <m/>
    <m/>
    <m/>
    <m/>
    <s v="Earth/sand"/>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542"/>
    <m/>
    <m/>
    <x v="14"/>
    <d v="1899-12-30T10:56:00"/>
    <s v="yethu"/>
    <s v="isiXhosa"/>
    <m/>
    <s v="Hayi"/>
    <m/>
    <m/>
    <m/>
    <m/>
    <s v="Mnyama"/>
    <m/>
    <m/>
    <m/>
    <m/>
    <s v="Ewe"/>
    <m/>
    <m/>
    <m/>
    <s v="Awutshatanga"/>
    <m/>
    <m/>
    <m/>
    <s v="Ngaphantsi kwebanga leshumi"/>
    <m/>
    <s v="Awuphangeli"/>
    <m/>
    <s v="Ngaphantsi kwe-R1000"/>
    <m/>
    <s v="Zange"/>
    <m/>
    <m/>
    <m/>
    <s v="Hayi"/>
    <m/>
    <m/>
    <m/>
    <s v="Hayi"/>
    <m/>
    <s v="Ewe, kulo nyaka uphelileyo, kodwa ngaphezu kweenyanga ezi-6 ezidlulileyo"/>
    <m/>
    <s v="Hayi"/>
    <m/>
    <s v="Hayi"/>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Unchecked"/>
    <s v="Checked"/>
    <s v="Checked"/>
    <s v="Unchecked"/>
    <s v="Un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33"/>
    <m/>
    <m/>
    <m/>
    <m/>
    <m/>
    <m/>
    <m/>
    <m/>
    <m/>
    <m/>
    <m/>
    <m/>
    <m/>
    <m/>
    <m/>
    <m/>
    <m/>
    <m/>
    <m/>
    <m/>
    <m/>
    <m/>
    <m/>
    <m/>
    <m/>
    <m/>
    <m/>
    <m/>
    <s v="There are NO children between the age of 6 and 13 living in this HH"/>
    <m/>
    <s v="Amabanga aphantsi"/>
    <m/>
    <s v="Ibanga lesithandathu"/>
    <m/>
    <s v="Amabanga aphezulu"/>
    <m/>
    <m/>
    <m/>
    <m/>
    <m/>
    <m/>
    <m/>
    <m/>
    <m/>
    <s v="Hayi"/>
    <m/>
    <m/>
    <m/>
    <s v="Ifakwe ngombhobho kwindawo yokuhlala/indlu"/>
    <m/>
    <m/>
    <m/>
    <m/>
    <m/>
    <n v="2"/>
    <m/>
    <s v="Ndlu yangasese engagungxulwayo"/>
    <m/>
    <s v="Umbane ovela kwii-mains"/>
    <m/>
    <m/>
    <m/>
    <s v="Endlini"/>
    <m/>
    <m/>
    <m/>
    <s v="Ewe"/>
    <m/>
    <s v="Hayi"/>
    <m/>
    <m/>
    <m/>
    <m/>
    <m/>
    <m/>
    <m/>
    <m/>
    <m/>
    <s v="Ewe"/>
    <s v="Ewe"/>
    <s v="Hayi"/>
    <s v="Hayi"/>
    <s v="Ewe"/>
    <s v="Hayi"/>
    <s v="Ewe"/>
    <s v="Hayi"/>
    <s v="Hayi"/>
    <m/>
    <m/>
    <m/>
    <m/>
    <m/>
    <m/>
    <m/>
    <s v="Ewe"/>
    <s v="Ewe"/>
    <s v="Hayi"/>
    <s v="Hayi"/>
    <s v="Hayi"/>
    <s v="Hayi"/>
    <s v="Hayi"/>
    <m/>
    <s v="Ikhaphethi"/>
    <m/>
    <m/>
    <m/>
    <s v="intsimbi / iZinc"/>
    <m/>
    <m/>
    <m/>
    <s v="uMphenduli / uMthathi-nxaxheba"/>
    <m/>
    <s v="uMphenduli / uMthathi-nxaxheba"/>
    <m/>
    <s v="uMphenduli / uMthathi-nxaxheba"/>
    <m/>
    <s v="Ewe"/>
    <m/>
    <s v="Qhubeka"/>
    <m/>
    <s v="Ewe"/>
    <m/>
    <m/>
    <m/>
    <s v="Ngandlel' ithile"/>
    <s v="Kakhulu"/>
    <s v="Kakhulu"/>
    <s v="Unchecked"/>
    <s v="Unchecked"/>
    <s v="Unchecked"/>
    <s v="Unchecked"/>
    <s v="Unchecked"/>
    <s v="Unchecked"/>
    <s v="Checked"/>
    <s v="Checked"/>
    <s v="Checked"/>
    <s v="Checked"/>
    <s v="Checked"/>
    <s v="Unchecked"/>
    <m/>
    <s v="Jamaica"/>
    <m/>
    <s v="Mncedisi wophando nceda ucofe apha"/>
    <s v="Unverified"/>
  </r>
  <r>
    <n v="543"/>
    <m/>
    <m/>
    <x v="15"/>
    <d v="1899-12-30T12:42:00"/>
    <s v="ntombizodwa"/>
    <s v="isiXhosa"/>
    <m/>
    <s v="Hayi"/>
    <m/>
    <m/>
    <m/>
    <m/>
    <s v="Mnyama"/>
    <m/>
    <m/>
    <m/>
    <m/>
    <s v="Ewe"/>
    <m/>
    <m/>
    <m/>
    <s v="Utshatile / umanyano lwasekuhlaleni"/>
    <m/>
    <s v="Ewe"/>
    <m/>
    <s v="Ngaphantsi kwebanga leshumi"/>
    <m/>
    <s v="Awuphangeli"/>
    <m/>
    <s v="R1000 - R2500"/>
    <m/>
    <s v="Zange"/>
    <m/>
    <m/>
    <m/>
    <s v="Hayi"/>
    <m/>
    <m/>
    <m/>
    <s v="Ewe"/>
    <m/>
    <s v="Ewe, kulo nyaka uphelileyo, kodwa ngaphezu kweenyanga ezi-6 ezidlulileyo"/>
    <m/>
    <s v="Ewe"/>
    <m/>
    <s v="Ewe"/>
    <s v="Unchecked"/>
    <s v="Unchecked"/>
    <s v="Unchecked"/>
    <s v="Unchecked"/>
    <s v="Unchecked"/>
    <s v="Unchecked"/>
    <s v="Unchecked"/>
    <s v="Unchecked"/>
    <s v="Unchecked"/>
    <s v="Unchecked"/>
    <s v="Unchecked"/>
    <s v="Unchecked"/>
    <s v="Unchecked"/>
    <s v="Checked"/>
    <s v="Checked"/>
    <s v="Unchecked"/>
    <s v="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Unchecked"/>
    <s v="Checked"/>
    <s v="Checked"/>
    <s v="Checked"/>
    <s v="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5"/>
    <s v="Male/ Indoda"/>
    <n v="5"/>
    <s v="Male/ Indoda"/>
    <n v="13"/>
    <s v="Male/ Indoda"/>
    <n v="83"/>
    <s v="Male/ Indoda"/>
    <n v="49"/>
    <s v="Male/ Indoda"/>
    <n v="22"/>
    <m/>
    <m/>
    <m/>
    <m/>
    <m/>
    <m/>
    <m/>
    <m/>
    <m/>
    <m/>
    <m/>
    <m/>
    <m/>
    <m/>
    <m/>
    <m/>
    <m/>
    <m/>
    <m/>
    <m/>
    <s v="There are NO children between the age of 6 and 13 living in this HH"/>
    <m/>
    <s v="Amabanga aphantsi"/>
    <m/>
    <s v="Ibanga lokuqala"/>
    <m/>
    <s v="Amabanga aphezulu"/>
    <m/>
    <m/>
    <m/>
    <m/>
    <m/>
    <m/>
    <m/>
    <m/>
    <m/>
    <s v="Hayi"/>
    <m/>
    <m/>
    <m/>
    <s v="Ifakwe ngombhobho kwindawo yokuhlala/indlu"/>
    <m/>
    <m/>
    <m/>
    <m/>
    <m/>
    <n v="1"/>
    <m/>
    <s v="Gungxulela kumbhobho wogutyulo"/>
    <m/>
    <s v="Umbane ovela kwii-mains"/>
    <m/>
    <m/>
    <m/>
    <s v="Endlini"/>
    <m/>
    <m/>
    <m/>
    <s v="Ewe"/>
    <m/>
    <s v="Hayi"/>
    <m/>
    <m/>
    <m/>
    <m/>
    <m/>
    <m/>
    <m/>
    <m/>
    <m/>
    <s v="Ewe"/>
    <s v="Ewe"/>
    <s v="Hayi"/>
    <s v="Hayi"/>
    <s v="Ewe"/>
    <s v="Hayi"/>
    <s v="Ewe"/>
    <s v="Hayi"/>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44"/>
    <m/>
    <m/>
    <x v="15"/>
    <d v="1899-12-30T12:42:00"/>
    <s v="zukisani"/>
    <s v="English"/>
    <s v="No"/>
    <m/>
    <m/>
    <m/>
    <s v="Black"/>
    <m/>
    <m/>
    <m/>
    <s v="Yes"/>
    <m/>
    <m/>
    <m/>
    <m/>
    <m/>
    <s v="Married / civil union"/>
    <m/>
    <s v="Yes"/>
    <m/>
    <s v="Less than Matric"/>
    <m/>
    <s v="Employed full-time"/>
    <m/>
    <s v="R1000 - R2500"/>
    <m/>
    <s v="Never"/>
    <m/>
    <m/>
    <m/>
    <s v="Yes, less than 2 years ago"/>
    <m/>
    <s v="ec Chris Hani Clinic"/>
    <m/>
    <s v="No"/>
    <m/>
    <s v="Yes, more than a year ago"/>
    <m/>
    <s v="No"/>
    <m/>
    <s v="No"/>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Un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49"/>
    <s v="Male/ Indoda"/>
    <n v="21"/>
    <m/>
    <m/>
    <m/>
    <m/>
    <m/>
    <m/>
    <m/>
    <m/>
    <m/>
    <m/>
    <m/>
    <m/>
    <m/>
    <m/>
    <m/>
    <m/>
    <m/>
    <m/>
    <m/>
    <m/>
    <m/>
    <m/>
    <m/>
    <m/>
    <m/>
    <m/>
    <s v="There are NO children between the age of 6 and 13 living in this HH"/>
    <s v="Some secondary"/>
    <m/>
    <m/>
    <m/>
    <s v="Some secondary"/>
    <m/>
    <m/>
    <m/>
    <m/>
    <m/>
    <m/>
    <m/>
    <m/>
    <m/>
    <s v="No"/>
    <m/>
    <m/>
    <m/>
    <s v="Piped into dwelling/house"/>
    <m/>
    <m/>
    <m/>
    <m/>
    <m/>
    <n v="60"/>
    <m/>
    <s v="Flush to piped sewer system"/>
    <m/>
    <s v="Electricity from mains"/>
    <m/>
    <m/>
    <m/>
    <s v="In the house"/>
    <m/>
    <m/>
    <m/>
    <s v="No"/>
    <m/>
    <s v="Yes"/>
    <m/>
    <s v="Yes"/>
    <s v="Yes"/>
    <s v="No"/>
    <s v="Yes"/>
    <s v="Yes"/>
    <s v="No"/>
    <s v="Yes"/>
    <s v="Yes"/>
    <s v="Yes"/>
    <m/>
    <m/>
    <m/>
    <m/>
    <m/>
    <m/>
    <m/>
    <m/>
    <m/>
    <s v="No"/>
    <s v="Yes"/>
    <s v="No"/>
    <s v="No"/>
    <s v="No"/>
    <s v="No"/>
    <s v="No"/>
    <m/>
    <m/>
    <m/>
    <m/>
    <m/>
    <m/>
    <m/>
    <s v="Ceramic tiles"/>
    <m/>
    <m/>
    <m/>
    <s v="Corrugated metal"/>
    <m/>
    <m/>
    <m/>
    <s v="Respondent/Participant"/>
    <m/>
    <s v="Respondent/Participant"/>
    <m/>
    <s v="Respondent/Participant"/>
    <m/>
    <s v="Yes"/>
    <m/>
    <s v="Proceed"/>
    <m/>
    <s v="Yes"/>
    <m/>
    <s v="Somewhat"/>
    <s v="Somewhat"/>
    <s v="A lot"/>
    <m/>
    <m/>
    <m/>
    <s v="Checked"/>
    <s v="Checked"/>
    <s v="Checked"/>
    <s v="Checked"/>
    <s v="Checked"/>
    <s v="Unchecked"/>
    <s v="Unchecked"/>
    <s v="Unchecked"/>
    <s v="Unchecked"/>
    <s v="Unchecked"/>
    <s v="Unchecked"/>
    <s v="Unchecked"/>
    <s v="Botswana"/>
    <m/>
    <s v="Research Assistant please click here"/>
    <m/>
    <s v="Unverified"/>
  </r>
  <r>
    <n v="545"/>
    <m/>
    <m/>
    <x v="15"/>
    <d v="1899-12-30T12:47:00"/>
    <s v="nosiphiwo"/>
    <s v="English"/>
    <s v="No"/>
    <m/>
    <m/>
    <m/>
    <s v="Black"/>
    <m/>
    <m/>
    <m/>
    <s v="Yes"/>
    <m/>
    <m/>
    <m/>
    <m/>
    <m/>
    <s v="Single"/>
    <m/>
    <m/>
    <m/>
    <s v="Less than Matric"/>
    <m/>
    <s v="Unemployed"/>
    <m/>
    <s v="Under R1000"/>
    <m/>
    <s v="Never"/>
    <m/>
    <m/>
    <m/>
    <s v="Yes, more than 2 years ago"/>
    <m/>
    <s v="ec Empilweni Gompo CHC"/>
    <m/>
    <s v="No"/>
    <m/>
    <s v="Yes, less than 6 months ago"/>
    <m/>
    <s v="No"/>
    <m/>
    <s v="Yes"/>
    <m/>
    <s v="Unchecked"/>
    <s v="Unchecked"/>
    <s v="Unchecked"/>
    <s v="Unchecked"/>
    <s v="Unchecked"/>
    <s v="Unchecked"/>
    <s v="Unchecked"/>
    <s v="Unchecked"/>
    <s v="Checked"/>
    <s v="Unchecked"/>
    <s v="Unchecked"/>
    <s v="Unchecked"/>
    <s v="Unchecked"/>
    <s v="Unchecked"/>
    <s v="Unchecked"/>
    <s v="Unchecked"/>
    <s v="Unchecked"/>
    <s v="Unchecked"/>
    <s v="Dust"/>
    <m/>
    <s v="Unchecked"/>
    <s v="Unchecked"/>
    <s v="Unchecked"/>
    <s v="Checked"/>
    <s v="Unchecked"/>
    <s v="Unchecked"/>
    <s v="Unchecked"/>
    <s v="Unchecked"/>
    <s v="Unchecked"/>
    <s v="Unchecked"/>
    <s v="Unchecked"/>
    <s v="Unchecked"/>
    <s v="Unchecked"/>
    <s v="Unchecked"/>
    <m/>
    <m/>
    <s v="Unchecked"/>
    <s v="Unchecked"/>
    <s v="Unchecked"/>
    <s v="Un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Male/ Indoda"/>
    <n v="24"/>
    <s v="Female/ Ibhinqa"/>
    <n v="16"/>
    <s v="Female/ Ibhinqa"/>
    <n v="24"/>
    <s v="Male/ Indoda"/>
    <n v="24"/>
    <m/>
    <m/>
    <m/>
    <m/>
    <m/>
    <m/>
    <m/>
    <m/>
    <m/>
    <m/>
    <m/>
    <m/>
    <m/>
    <m/>
    <m/>
    <m/>
    <m/>
    <m/>
    <m/>
    <m/>
    <m/>
    <m/>
    <s v="There are NO children between the age of 6 and 13 living in this HH"/>
    <s v="Some secondary"/>
    <m/>
    <m/>
    <m/>
    <s v="Some secondary"/>
    <m/>
    <m/>
    <m/>
    <m/>
    <m/>
    <m/>
    <m/>
    <m/>
    <m/>
    <s v="Yes"/>
    <m/>
    <n v="0"/>
    <m/>
    <s v="Public/communal tap"/>
    <m/>
    <m/>
    <m/>
    <s v="Elsewhere/outside yard"/>
    <m/>
    <n v="10"/>
    <m/>
    <s v="Pit latrine without ventilation pipe"/>
    <m/>
    <s v="Paraffin"/>
    <m/>
    <m/>
    <m/>
    <s v="In the house"/>
    <m/>
    <m/>
    <m/>
    <s v="No"/>
    <m/>
    <s v="No"/>
    <m/>
    <s v="No"/>
    <s v="Yes"/>
    <s v="No"/>
    <s v="No"/>
    <s v="No"/>
    <s v="No"/>
    <s v="Yes"/>
    <s v="No"/>
    <s v="No"/>
    <m/>
    <m/>
    <m/>
    <m/>
    <m/>
    <m/>
    <m/>
    <m/>
    <m/>
    <s v="Yes"/>
    <s v="Yes"/>
    <s v="No"/>
    <s v="No"/>
    <s v="No"/>
    <s v="No"/>
    <s v="No"/>
    <m/>
    <m/>
    <m/>
    <m/>
    <m/>
    <m/>
    <m/>
    <s v="Ceramic tiles"/>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546"/>
    <m/>
    <m/>
    <x v="15"/>
    <d v="1899-12-30T12:48:00"/>
    <s v="sinazo"/>
    <s v="isiXhosa"/>
    <m/>
    <s v="Hayi"/>
    <m/>
    <m/>
    <m/>
    <m/>
    <s v="Mnyama"/>
    <m/>
    <m/>
    <m/>
    <m/>
    <s v="Ewe"/>
    <m/>
    <m/>
    <m/>
    <s v="Umhlolo/Umhlolokazi"/>
    <m/>
    <m/>
    <m/>
    <s v="Ngaphantsi kwebanga leshumi"/>
    <m/>
    <s v="Awuphangeli"/>
    <m/>
    <s v="Ngaphantsi kwe-R1000"/>
    <m/>
    <s v="Zange"/>
    <m/>
    <m/>
    <m/>
    <s v="Hayi"/>
    <m/>
    <m/>
    <m/>
    <s v="Andiyazi"/>
    <m/>
    <s v="Ewe, ngaphezu konyaka odlulileyo"/>
    <m/>
    <s v="Hayi"/>
    <m/>
    <s v="Andiyazi"/>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Unchecked"/>
    <s v="Unchecked"/>
    <s v="Unchecked"/>
    <s v="Unchecked"/>
    <s v="Checked"/>
    <s v="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13"/>
    <s v="Female/ Ibhinqa"/>
    <n v="7"/>
    <s v="Female/ Ibhinqa"/>
    <n v="27"/>
    <m/>
    <m/>
    <m/>
    <m/>
    <m/>
    <m/>
    <m/>
    <m/>
    <m/>
    <m/>
    <m/>
    <m/>
    <m/>
    <m/>
    <m/>
    <m/>
    <m/>
    <m/>
    <m/>
    <m/>
    <m/>
    <m/>
    <m/>
    <m/>
    <s v="There are children between the age of 6 and 13 living in this HH"/>
    <m/>
    <s v="Amabanga aphezulu"/>
    <m/>
    <m/>
    <m/>
    <s v="Amabanga aphezulu"/>
    <m/>
    <m/>
    <m/>
    <s v="Ewe"/>
    <m/>
    <m/>
    <m/>
    <m/>
    <m/>
    <s v="Hayi"/>
    <m/>
    <m/>
    <m/>
    <s v="Umbhobho ukuya eyadini/iploti"/>
    <m/>
    <m/>
    <m/>
    <m/>
    <m/>
    <n v="2"/>
    <m/>
    <s v="Gungxulela kwenye indawo"/>
    <m/>
    <s v="Umbane ovela kwii-mains"/>
    <m/>
    <m/>
    <m/>
    <s v="Endlini"/>
    <m/>
    <m/>
    <m/>
    <s v="Hayi"/>
    <m/>
    <s v="Ewe"/>
    <m/>
    <m/>
    <m/>
    <m/>
    <m/>
    <m/>
    <m/>
    <m/>
    <m/>
    <s v="Ewe"/>
    <s v="Ewe"/>
    <s v="Hayi"/>
    <s v="Hayi"/>
    <s v="Ewe"/>
    <s v="Hayi"/>
    <s v="Ewe"/>
    <s v="Ewe"/>
    <s v="Hayi"/>
    <m/>
    <m/>
    <m/>
    <m/>
    <m/>
    <m/>
    <m/>
    <s v="Hayi"/>
    <s v="Ewe"/>
    <s v="Hayi"/>
    <s v="Hayi"/>
    <s v="Hayi"/>
    <s v="Hayi"/>
    <s v="Hayi"/>
    <m/>
    <s v="Ikhaphethi"/>
    <m/>
    <m/>
    <m/>
    <s v="intsimbi / iZinc"/>
    <m/>
    <m/>
    <m/>
    <s v="uMphenduli / uMthathi-nxaxheba"/>
    <m/>
    <s v="uMphenduli / uMthathi-nxaxheba"/>
    <m/>
    <s v="uMphenduli / uMthathi-nxaxheba"/>
    <m/>
    <s v="Ewe"/>
    <m/>
    <s v="Qhubeka"/>
    <m/>
    <s v="Ewe"/>
    <m/>
    <m/>
    <m/>
    <s v="Ngandlel' ithile"/>
    <s v="Kakhulu"/>
    <s v="Kakhulu"/>
    <s v="Unchecked"/>
    <s v="Unchecked"/>
    <s v="Unchecked"/>
    <s v="Unchecked"/>
    <s v="Unchecked"/>
    <s v="Unchecked"/>
    <s v="Checked"/>
    <s v="Checked"/>
    <s v="Checked"/>
    <s v="Checked"/>
    <s v="Checked"/>
    <s v="Checked"/>
    <m/>
    <s v="Other"/>
    <m/>
    <s v="Mncedisi wophando nceda ucofe apha"/>
    <s v="Unverified"/>
  </r>
  <r>
    <n v="547"/>
    <m/>
    <m/>
    <x v="15"/>
    <d v="1899-12-30T12:50:00"/>
    <s v="zimbini"/>
    <s v="English"/>
    <s v="No"/>
    <m/>
    <m/>
    <m/>
    <s v="Black"/>
    <m/>
    <m/>
    <m/>
    <s v="Yes"/>
    <m/>
    <m/>
    <m/>
    <m/>
    <m/>
    <s v="Single"/>
    <m/>
    <m/>
    <m/>
    <s v="Matric"/>
    <m/>
    <s v="Self-Employed"/>
    <m/>
    <s v="R2501 - R5000"/>
    <m/>
    <s v="Never"/>
    <m/>
    <m/>
    <m/>
    <s v="Never"/>
    <m/>
    <m/>
    <m/>
    <s v="No"/>
    <m/>
    <s v="Yes, less than 6 months ago"/>
    <m/>
    <s v="No"/>
    <m/>
    <s v="I don't know"/>
    <m/>
    <s v="Unchecked"/>
    <s v="Unchecked"/>
    <s v="Unchecked"/>
    <s v="Checked"/>
    <s v="Un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Yes"/>
    <m/>
    <s v="Yes"/>
    <m/>
    <n v="0"/>
    <m/>
    <m/>
    <m/>
    <m/>
    <m/>
    <m/>
    <m/>
    <m/>
    <m/>
    <m/>
    <m/>
    <m/>
    <m/>
    <m/>
    <m/>
    <m/>
    <m/>
    <m/>
    <m/>
    <m/>
    <m/>
    <m/>
    <m/>
    <m/>
    <m/>
    <m/>
    <m/>
    <m/>
    <m/>
    <m/>
    <s v="There are NO children between the age of 6 and 13 living in this HH"/>
    <s v="Completed secondary"/>
    <m/>
    <m/>
    <m/>
    <s v="Completed secondary"/>
    <m/>
    <m/>
    <m/>
    <m/>
    <m/>
    <m/>
    <m/>
    <m/>
    <m/>
    <s v="No"/>
    <m/>
    <m/>
    <m/>
    <s v="Piped to neighbor"/>
    <m/>
    <m/>
    <m/>
    <m/>
    <m/>
    <n v="2"/>
    <m/>
    <s v="Flush to piped sewer system"/>
    <m/>
    <s v="Electricity from mains"/>
    <m/>
    <m/>
    <m/>
    <s v="In the house"/>
    <m/>
    <m/>
    <m/>
    <s v="No"/>
    <m/>
    <s v="Yes"/>
    <m/>
    <s v="Yes"/>
    <s v="No"/>
    <s v="No"/>
    <s v="No"/>
    <s v="No"/>
    <s v="No"/>
    <s v="No"/>
    <s v="Yes"/>
    <s v="No"/>
    <m/>
    <m/>
    <m/>
    <m/>
    <m/>
    <m/>
    <m/>
    <m/>
    <m/>
    <s v="Yes"/>
    <s v="Yes"/>
    <s v="No"/>
    <s v="No"/>
    <s v="No"/>
    <s v="No"/>
    <s v="No"/>
    <m/>
    <m/>
    <m/>
    <m/>
    <m/>
    <m/>
    <m/>
    <s v="Carpet"/>
    <m/>
    <m/>
    <m/>
    <s v="Plastic"/>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France"/>
    <m/>
    <s v="Research Assistant please click here"/>
    <m/>
    <s v="Unverified"/>
  </r>
  <r>
    <n v="548"/>
    <m/>
    <m/>
    <x v="15"/>
    <d v="1899-12-30T12:52:00"/>
    <s v="asemahle"/>
    <s v="English"/>
    <s v="No"/>
    <m/>
    <m/>
    <m/>
    <s v="Black"/>
    <m/>
    <m/>
    <m/>
    <s v="Yes"/>
    <m/>
    <m/>
    <m/>
    <m/>
    <m/>
    <s v="Married / civil union"/>
    <m/>
    <s v="Yes"/>
    <m/>
    <s v="Less than Matric"/>
    <m/>
    <s v="Unemployed"/>
    <m/>
    <s v="Under R1000"/>
    <m/>
    <s v="Never"/>
    <m/>
    <m/>
    <m/>
    <s v="Yes, more than 2 years ago"/>
    <m/>
    <s v="Other"/>
    <s v="Modulus clinic"/>
    <s v="No"/>
    <m/>
    <s v="Never"/>
    <m/>
    <s v="No"/>
    <m/>
    <s v="Yes"/>
    <m/>
    <s v="Checked"/>
    <s v="Unchecked"/>
    <s v="Unchecked"/>
    <s v="Unchecked"/>
    <s v="Unchecked"/>
    <s v="Un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Yes"/>
    <m/>
    <n v="5"/>
    <s v="Female/ Ibhinqa"/>
    <n v="19"/>
    <s v="Female/ Ibhinqa"/>
    <n v="17"/>
    <s v="Male/ Indoda"/>
    <n v="10"/>
    <s v="Female/ Ibhinqa"/>
    <n v="30"/>
    <s v="Male/ Indoda"/>
    <n v="52"/>
    <m/>
    <m/>
    <m/>
    <m/>
    <m/>
    <m/>
    <m/>
    <m/>
    <m/>
    <m/>
    <m/>
    <m/>
    <m/>
    <m/>
    <m/>
    <m/>
    <m/>
    <m/>
    <m/>
    <m/>
    <s v="There are children between the age of 6 and 13 living in this HH"/>
    <s v="Some primary"/>
    <m/>
    <s v="Grade 7"/>
    <m/>
    <s v="Some secondary"/>
    <m/>
    <m/>
    <m/>
    <s v="Yes"/>
    <m/>
    <m/>
    <m/>
    <m/>
    <m/>
    <s v="No"/>
    <m/>
    <m/>
    <m/>
    <s v="Public/communal tap"/>
    <m/>
    <m/>
    <m/>
    <s v="Elsewhere/outside yard"/>
    <m/>
    <n v="5"/>
    <m/>
    <s v="No facility/bush/field"/>
    <m/>
    <s v="Electricity from other source"/>
    <m/>
    <m/>
    <m/>
    <s v="In the house"/>
    <m/>
    <m/>
    <m/>
    <s v="No"/>
    <m/>
    <s v="No"/>
    <m/>
    <s v="Yes"/>
    <s v="No"/>
    <s v="No"/>
    <s v="No"/>
    <s v="No"/>
    <s v="No"/>
    <s v="Yes"/>
    <s v="Yes"/>
    <s v="No"/>
    <m/>
    <m/>
    <m/>
    <m/>
    <m/>
    <m/>
    <m/>
    <m/>
    <m/>
    <s v="Yes"/>
    <s v="Yes"/>
    <s v="No"/>
    <s v="No"/>
    <s v="No"/>
    <s v="No"/>
    <s v="No"/>
    <m/>
    <m/>
    <m/>
    <m/>
    <m/>
    <m/>
    <m/>
    <s v="Wood planks"/>
    <m/>
    <m/>
    <m/>
    <s v="Corrugated metal"/>
    <m/>
    <m/>
    <m/>
    <s v="Respondent/Participant and Spouse/partner jointly"/>
    <m/>
    <s v="Respondent/Participant and Spouse/partner jointly"/>
    <m/>
    <s v="Respondent/Participant and Spouse/partner jointly"/>
    <m/>
    <s v="No"/>
    <m/>
    <m/>
    <m/>
    <m/>
    <m/>
    <m/>
    <m/>
    <m/>
    <m/>
    <m/>
    <m/>
    <s v="Unchecked"/>
    <s v="Unchecked"/>
    <s v="Unchecked"/>
    <s v="Unchecked"/>
    <s v="Unchecked"/>
    <s v="Unchecked"/>
    <s v="Unchecked"/>
    <s v="Unchecked"/>
    <s v="Unchecked"/>
    <s v="Unchecked"/>
    <s v="Unchecked"/>
    <s v="Unchecked"/>
    <m/>
    <m/>
    <m/>
    <m/>
    <s v="Unverified"/>
  </r>
  <r>
    <n v="54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50"/>
    <m/>
    <m/>
    <x v="15"/>
    <d v="1899-12-30T13:03:00"/>
    <s v="lona"/>
    <s v="isiXhosa"/>
    <m/>
    <s v="Hayi"/>
    <m/>
    <m/>
    <m/>
    <m/>
    <s v="Mnyama"/>
    <m/>
    <m/>
    <m/>
    <m/>
    <s v="Ewe"/>
    <m/>
    <m/>
    <m/>
    <s v="Iqabane elizinzileyo"/>
    <m/>
    <s v="Ewe"/>
    <m/>
    <s v="Imfundo enomsila"/>
    <m/>
    <s v="Uqeshwe isigxina"/>
    <m/>
    <s v="R2501 - R5000"/>
    <m/>
    <s v="Zange"/>
    <m/>
    <m/>
    <m/>
    <s v="Ewe, ngaphezu kweminyaka emi-2 eyadlulayo"/>
    <s v="ec Chris Hani Clinic"/>
    <m/>
    <m/>
    <s v="Ewe"/>
    <m/>
    <s v="Ewe, ngaphantsi kweenyanga ezi-6 ezidlulileyo"/>
    <m/>
    <s v="Hayi"/>
    <m/>
    <s v="Ewe"/>
    <s v="Unchecked"/>
    <s v="Unchecked"/>
    <s v="Unchecked"/>
    <s v="Unchecked"/>
    <s v="Unchecked"/>
    <s v="Unchecked"/>
    <s v="Unchecked"/>
    <s v="Unchecked"/>
    <s v="Unchecked"/>
    <s v="Unchecked"/>
    <s v="Unchecked"/>
    <s v="Unchecked"/>
    <s v="Checked"/>
    <s v="Checked"/>
    <s v="Unchecked"/>
    <s v="Un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25"/>
    <s v="Male/ Indoda"/>
    <n v="19"/>
    <s v="Female/ Ibhinqa"/>
    <n v="23"/>
    <m/>
    <m/>
    <m/>
    <m/>
    <m/>
    <m/>
    <m/>
    <m/>
    <m/>
    <m/>
    <m/>
    <m/>
    <m/>
    <m/>
    <m/>
    <m/>
    <m/>
    <m/>
    <m/>
    <m/>
    <m/>
    <m/>
    <m/>
    <m/>
    <s v="There are NO children between the age of 6 and 13 living in this HH"/>
    <m/>
    <s v="Imfundo enomsila"/>
    <m/>
    <m/>
    <m/>
    <s v="Imfundo enomsila"/>
    <m/>
    <m/>
    <m/>
    <m/>
    <m/>
    <m/>
    <m/>
    <m/>
    <m/>
    <s v="Hayi"/>
    <m/>
    <m/>
    <m/>
    <s v="Ifakwe ngombhobho kwindawo yokuhlala/indlu"/>
    <m/>
    <m/>
    <m/>
    <m/>
    <m/>
    <n v="1"/>
    <m/>
    <s v="Gungxulela kumbhobho wogutyulo"/>
    <m/>
    <s v="Umbane ovela kwii-mains"/>
    <m/>
    <m/>
    <m/>
    <s v="Endlini"/>
    <m/>
    <m/>
    <m/>
    <s v="Ewe"/>
    <m/>
    <s v="Ewe"/>
    <m/>
    <m/>
    <m/>
    <m/>
    <m/>
    <m/>
    <m/>
    <m/>
    <m/>
    <s v="Ewe"/>
    <s v="Ewe"/>
    <s v="Hayi"/>
    <s v="Hayi"/>
    <s v="Ewe"/>
    <s v="Hayi"/>
    <s v="Ewe"/>
    <s v="Ewe"/>
    <s v="Ewe"/>
    <m/>
    <m/>
    <m/>
    <m/>
    <m/>
    <m/>
    <m/>
    <s v="Ewe"/>
    <s v="Ewe"/>
    <s v="Hayi"/>
    <s v="Hayi"/>
    <s v="Hayi"/>
    <s v="Hayi"/>
    <s v="Hayi"/>
    <m/>
    <s v="Iithayile zeCeramic"/>
    <m/>
    <m/>
    <m/>
    <s v="intsimbi / iZinc"/>
    <m/>
    <m/>
    <m/>
    <s v="uMphenduli / uMthathi-nxaxheba"/>
    <m/>
    <s v="uMphenduli / uMthathi-nxaxheba"/>
    <m/>
    <s v="uMphenduli / uMthathi-nxaxheba"/>
    <m/>
    <s v="Ewe"/>
    <m/>
    <s v="Qhubeka"/>
    <m/>
    <s v="Ewe"/>
    <m/>
    <m/>
    <m/>
    <s v="Kakhulu"/>
    <s v="Ngandlel' ithile"/>
    <s v="Kakhulu"/>
    <s v="Unchecked"/>
    <s v="Unchecked"/>
    <s v="Unchecked"/>
    <s v="Unchecked"/>
    <s v="Unchecked"/>
    <s v="Unchecked"/>
    <s v="Unchecked"/>
    <s v="Checked"/>
    <s v="Checked"/>
    <s v="Checked"/>
    <s v="Checked"/>
    <s v="Unchecked"/>
    <m/>
    <s v="Other"/>
    <m/>
    <s v="Mncedisi wophando nceda ucofe apha"/>
    <s v="Unverified"/>
  </r>
  <r>
    <n v="55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52"/>
    <m/>
    <m/>
    <x v="15"/>
    <d v="1899-12-30T13:06:00"/>
    <s v="siyanda"/>
    <s v="isiXhosa"/>
    <m/>
    <s v="Hayi"/>
    <m/>
    <m/>
    <m/>
    <m/>
    <s v="Mnyama"/>
    <m/>
    <m/>
    <m/>
    <m/>
    <s v="Ewe"/>
    <m/>
    <m/>
    <m/>
    <s v="Awutshatanga"/>
    <m/>
    <m/>
    <m/>
    <s v="Ibanga leshumi"/>
    <m/>
    <s v="Uqeshwe isigxina"/>
    <m/>
    <s v="R2501 - R5000"/>
    <m/>
    <s v="Zange"/>
    <m/>
    <m/>
    <m/>
    <s v="Hayi"/>
    <m/>
    <m/>
    <m/>
    <s v="Andiyazi"/>
    <m/>
    <s v="Ewe, ngaphantsi kweenyanga ezi-6 ezidlulileyo"/>
    <m/>
    <s v="Hayi"/>
    <m/>
    <s v="Andiyaz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Ndigqibe amabanga aphezulu"/>
    <m/>
    <m/>
    <m/>
    <s v="Ndigqibe amabanga aphezulu"/>
    <m/>
    <m/>
    <m/>
    <m/>
    <m/>
    <m/>
    <m/>
    <m/>
    <m/>
    <s v="Hayi"/>
    <m/>
    <m/>
    <m/>
    <s v="Iqula elibiyelweyo"/>
    <m/>
    <m/>
    <m/>
    <s v="Kwiyadi/kwibala lakho"/>
    <m/>
    <n v="5"/>
    <m/>
    <s v="Ndlu yangasese engagungxulwayo"/>
    <m/>
    <s v="Umbane ovela kwii-mains"/>
    <m/>
    <m/>
    <m/>
    <s v="Endlini"/>
    <m/>
    <m/>
    <m/>
    <s v="Hayi"/>
    <m/>
    <s v="Ewe"/>
    <m/>
    <m/>
    <m/>
    <m/>
    <m/>
    <m/>
    <m/>
    <m/>
    <m/>
    <s v="Ewe"/>
    <s v="Ewe"/>
    <s v="Hayi"/>
    <s v="Hayi"/>
    <s v="Ewe"/>
    <s v="Hayi"/>
    <s v="Hayi"/>
    <s v="Hayi"/>
    <s v="Hayi"/>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5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54"/>
    <m/>
    <m/>
    <x v="15"/>
    <d v="1899-12-30T13:22:00"/>
    <s v="vuyelwa"/>
    <s v="isiXhosa"/>
    <m/>
    <s v="Hayi"/>
    <m/>
    <m/>
    <m/>
    <m/>
    <s v="Mnyama"/>
    <m/>
    <m/>
    <m/>
    <m/>
    <s v="Ewe"/>
    <m/>
    <m/>
    <m/>
    <s v="Awutshatanga"/>
    <m/>
    <m/>
    <m/>
    <s v="Ngaphantsi kwebanga leshumi"/>
    <m/>
    <s v="Awuphangeli"/>
    <m/>
    <s v="Ngaphantsi kwe-R10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Un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Female/ Ibhinqa"/>
    <n v="54"/>
    <s v="Male/ Indoda"/>
    <n v="50"/>
    <s v="Male/ Indoda"/>
    <n v="18"/>
    <s v="Female/ Ibhinqa"/>
    <n v="5"/>
    <m/>
    <m/>
    <m/>
    <m/>
    <m/>
    <m/>
    <m/>
    <m/>
    <m/>
    <m/>
    <m/>
    <m/>
    <m/>
    <m/>
    <m/>
    <m/>
    <m/>
    <m/>
    <m/>
    <m/>
    <m/>
    <m/>
    <s v="There are NO children between the age of 6 and 13 living in this HH"/>
    <m/>
    <s v="Amabanga aphezulu"/>
    <m/>
    <m/>
    <m/>
    <s v="Ndigqibe amabanga aphezulu"/>
    <m/>
    <m/>
    <m/>
    <m/>
    <m/>
    <m/>
    <m/>
    <m/>
    <m/>
    <s v="Ewe"/>
    <m/>
    <n v="6"/>
    <m/>
    <s v="Umbhobho ukuya eyadini/iploti"/>
    <m/>
    <m/>
    <m/>
    <m/>
    <m/>
    <n v="1"/>
    <m/>
    <s v="Ndlu yangasese engagungxulwayo"/>
    <m/>
    <s v="Umbane ovela kwii-mains"/>
    <m/>
    <m/>
    <m/>
    <s v="Endlini"/>
    <m/>
    <m/>
    <m/>
    <s v="Hayi"/>
    <m/>
    <s v="Ewe"/>
    <m/>
    <m/>
    <m/>
    <m/>
    <m/>
    <m/>
    <m/>
    <m/>
    <m/>
    <s v="Ewe"/>
    <s v="Ewe"/>
    <s v="Hayi"/>
    <s v="Hayi"/>
    <s v="Ewe"/>
    <s v="Hayi"/>
    <s v="Ewe"/>
    <s v="Ewe"/>
    <s v="Ewe"/>
    <m/>
    <m/>
    <m/>
    <m/>
    <m/>
    <m/>
    <m/>
    <s v="Ewe"/>
    <s v="Ewe"/>
    <s v="Hayi"/>
    <s v="Hayi"/>
    <s v="Hayi"/>
    <s v="Hayi"/>
    <s v="Hayi"/>
    <m/>
    <s v="Isamente"/>
    <m/>
    <m/>
    <m/>
    <s v="intsimbi / iZinc"/>
    <m/>
    <m/>
    <m/>
    <s v="Omnye umntu"/>
    <m/>
    <s v="Omnye umntu"/>
    <m/>
    <s v="Omnye umntu"/>
    <m/>
    <s v="Ewe"/>
    <m/>
    <s v="Qhubeka"/>
    <m/>
    <s v="Ewe"/>
    <m/>
    <m/>
    <m/>
    <s v="Ngandlel' ithile"/>
    <s v="Kakhulu"/>
    <s v="Kakhulu"/>
    <s v="Unchecked"/>
    <s v="Unchecked"/>
    <s v="Unchecked"/>
    <s v="Unchecked"/>
    <s v="Unchecked"/>
    <s v="Unchecked"/>
    <s v="Unchecked"/>
    <s v="Checked"/>
    <s v="Checked"/>
    <s v="Unchecked"/>
    <s v="Checked"/>
    <s v="Unchecked"/>
    <m/>
    <s v="France"/>
    <m/>
    <s v="Mncedisi wophando nceda ucofe apha"/>
    <s v="Unverified"/>
  </r>
  <r>
    <n v="55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56"/>
    <m/>
    <m/>
    <x v="16"/>
    <d v="1899-12-30T10:23:00"/>
    <s v="onelam"/>
    <s v="English"/>
    <s v="No"/>
    <m/>
    <m/>
    <m/>
    <s v="Black"/>
    <m/>
    <m/>
    <m/>
    <s v="Yes"/>
    <m/>
    <m/>
    <m/>
    <m/>
    <m/>
    <s v="Single"/>
    <m/>
    <m/>
    <m/>
    <s v="Matric"/>
    <m/>
    <s v="Employed full-time"/>
    <m/>
    <s v="R2501 - R5000"/>
    <m/>
    <s v="Yes, more than 2 years ago"/>
    <m/>
    <s v="ec Chris Hani Clinic"/>
    <m/>
    <s v="Never"/>
    <m/>
    <m/>
    <m/>
    <s v="No"/>
    <m/>
    <s v="Yes, less than 6 months ago"/>
    <m/>
    <s v="Yes"/>
    <m/>
    <s v="Yes"/>
    <m/>
    <s v="Unchecked"/>
    <s v="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Un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30"/>
    <s v="Male/ Indoda"/>
    <n v="4"/>
    <m/>
    <m/>
    <m/>
    <m/>
    <m/>
    <m/>
    <m/>
    <m/>
    <m/>
    <m/>
    <m/>
    <m/>
    <m/>
    <m/>
    <m/>
    <m/>
    <m/>
    <m/>
    <m/>
    <m/>
    <m/>
    <m/>
    <m/>
    <m/>
    <m/>
    <m/>
    <s v="There are children between the age of 6 and 13 living in this HH"/>
    <s v="Completed secondary"/>
    <m/>
    <m/>
    <m/>
    <s v="Completed secondary"/>
    <m/>
    <m/>
    <m/>
    <s v="Yes"/>
    <m/>
    <m/>
    <m/>
    <m/>
    <m/>
    <s v="No"/>
    <m/>
    <m/>
    <m/>
    <s v="Public/communal tap"/>
    <m/>
    <m/>
    <m/>
    <s v="Elsewhere/outside yard"/>
    <m/>
    <n v="23"/>
    <m/>
    <s v="Flush to piped sewer system"/>
    <m/>
    <s v="Electricity from mains"/>
    <m/>
    <m/>
    <m/>
    <s v="In the house"/>
    <m/>
    <m/>
    <m/>
    <s v="No"/>
    <m/>
    <s v="Yes"/>
    <m/>
    <s v="No"/>
    <s v="Yes"/>
    <s v="No"/>
    <s v="No"/>
    <s v="Yes"/>
    <s v="No"/>
    <s v="Yes"/>
    <s v="Yes"/>
    <s v="No"/>
    <m/>
    <m/>
    <m/>
    <m/>
    <m/>
    <m/>
    <m/>
    <m/>
    <m/>
    <s v="No"/>
    <s v="Yes"/>
    <s v="No"/>
    <s v="No"/>
    <s v="No"/>
    <s v="No"/>
    <s v="No"/>
    <m/>
    <m/>
    <m/>
    <m/>
    <m/>
    <m/>
    <m/>
    <s v="Earth/sand"/>
    <m/>
    <m/>
    <m/>
    <s v="Corrugated metal"/>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France"/>
    <m/>
    <s v="Research Assistant please click here"/>
    <m/>
    <s v="Unverified"/>
  </r>
  <r>
    <n v="557"/>
    <m/>
    <m/>
    <x v="15"/>
    <d v="1899-12-30T13:44:00"/>
    <s v="thembelihle"/>
    <s v="isiXhosa"/>
    <m/>
    <s v="Hayi"/>
    <m/>
    <m/>
    <m/>
    <m/>
    <s v="Mnyama"/>
    <m/>
    <m/>
    <m/>
    <m/>
    <s v="Ewe"/>
    <m/>
    <m/>
    <m/>
    <s v="Awutshatanga"/>
    <m/>
    <m/>
    <m/>
    <s v="Ngaphantsi kwebanga leshumi"/>
    <m/>
    <s v="Awuphangeli"/>
    <m/>
    <s v="Ngaphantsi kwe-R1000"/>
    <m/>
    <s v="Zange"/>
    <m/>
    <m/>
    <m/>
    <s v="Hayi"/>
    <m/>
    <m/>
    <m/>
    <s v="Ewe"/>
    <m/>
    <s v="Hayi"/>
    <m/>
    <s v="Hayi"/>
    <m/>
    <s v="Andiyaz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Checked"/>
    <s v="Unchecked"/>
    <s v="Checked"/>
    <s v="Checked"/>
    <s v="Unchecked"/>
    <s v="Unchecked"/>
    <m/>
    <m/>
    <s v="Unchecked"/>
    <s v="Unchecked"/>
    <s v="Unchecked"/>
    <s v="Unchecked"/>
    <s v="Unchecked"/>
    <s v="Unchecked"/>
    <s v="Unchecked"/>
    <s v="Unchecked"/>
    <s v="Unchecked"/>
    <s v="Unchecked"/>
    <s v="Unchecked"/>
    <s v="Unchecked"/>
    <s v="Unchecked"/>
    <s v="Checked"/>
    <s v="Checked"/>
    <s v="Unchecked"/>
    <s v="Un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20"/>
    <s v="Male/ Indoda"/>
    <n v="19"/>
    <m/>
    <m/>
    <m/>
    <m/>
    <m/>
    <m/>
    <m/>
    <m/>
    <m/>
    <m/>
    <m/>
    <m/>
    <m/>
    <m/>
    <m/>
    <m/>
    <m/>
    <m/>
    <m/>
    <m/>
    <m/>
    <m/>
    <m/>
    <m/>
    <m/>
    <m/>
    <s v="There are NO children between the age of 6 and 13 living in this HH"/>
    <m/>
    <s v="Amabanga aphantsi"/>
    <m/>
    <s v="Ibanga lesithathu"/>
    <m/>
    <s v="Amabanga aphezulu"/>
    <m/>
    <m/>
    <m/>
    <m/>
    <m/>
    <m/>
    <m/>
    <m/>
    <m/>
    <s v="Hayi"/>
    <m/>
    <m/>
    <m/>
    <s v="Umbhobho ukuya eyadini/iploti"/>
    <m/>
    <m/>
    <m/>
    <m/>
    <m/>
    <n v="5"/>
    <m/>
    <s v="Gungxulela kwenye indawo"/>
    <m/>
    <s v="Umbane ovela kwii-mains"/>
    <m/>
    <m/>
    <m/>
    <s v="Endlini"/>
    <m/>
    <m/>
    <m/>
    <s v="Hayi"/>
    <m/>
    <s v="Ewe"/>
    <m/>
    <m/>
    <m/>
    <m/>
    <m/>
    <m/>
    <m/>
    <m/>
    <m/>
    <s v="Hayi"/>
    <s v="Hayi"/>
    <s v="Hayi"/>
    <s v="Hayi"/>
    <s v="Hayi"/>
    <s v="Hayi"/>
    <s v="Hayi"/>
    <s v="Ewe"/>
    <s v="Hayi"/>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5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59"/>
    <m/>
    <m/>
    <x v="15"/>
    <d v="1899-12-30T13:48:00"/>
    <s v="nosiphiwo"/>
    <s v="English"/>
    <s v="No"/>
    <m/>
    <m/>
    <m/>
    <s v="Black"/>
    <m/>
    <m/>
    <m/>
    <s v="Yes"/>
    <m/>
    <m/>
    <m/>
    <m/>
    <m/>
    <s v="Single"/>
    <m/>
    <m/>
    <m/>
    <s v="Less than Matric"/>
    <m/>
    <s v="Employed part-time"/>
    <m/>
    <s v="R2501 - R5000"/>
    <m/>
    <s v="Never"/>
    <m/>
    <m/>
    <m/>
    <s v="Never"/>
    <m/>
    <m/>
    <m/>
    <s v="No"/>
    <m/>
    <s v="Yes, in the last year, but more than 6 months ago"/>
    <m/>
    <s v="No"/>
    <m/>
    <s v="Yes"/>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36"/>
    <s v="Female/ Ibhinqa"/>
    <n v="18"/>
    <m/>
    <m/>
    <m/>
    <m/>
    <m/>
    <m/>
    <m/>
    <m/>
    <m/>
    <m/>
    <m/>
    <m/>
    <m/>
    <m/>
    <m/>
    <m/>
    <m/>
    <m/>
    <m/>
    <m/>
    <m/>
    <m/>
    <m/>
    <m/>
    <m/>
    <m/>
    <s v="There are NO children between the age of 6 and 13 living in this HH"/>
    <s v="Some secondary"/>
    <m/>
    <m/>
    <m/>
    <s v="Completed secondary"/>
    <m/>
    <m/>
    <m/>
    <m/>
    <m/>
    <m/>
    <m/>
    <m/>
    <m/>
    <s v="No"/>
    <m/>
    <m/>
    <m/>
    <s v="Piped to yard/plot"/>
    <m/>
    <m/>
    <m/>
    <m/>
    <m/>
    <n v="2"/>
    <m/>
    <s v="Ventilated improved pit latrine"/>
    <m/>
    <s v="Gas"/>
    <m/>
    <m/>
    <m/>
    <s v="In the house"/>
    <m/>
    <m/>
    <m/>
    <s v="No"/>
    <m/>
    <s v="No"/>
    <m/>
    <s v="No"/>
    <s v="Yes"/>
    <s v="No"/>
    <s v="No"/>
    <s v="Yes"/>
    <s v="No"/>
    <s v="No"/>
    <s v="Yes"/>
    <s v="No"/>
    <m/>
    <m/>
    <m/>
    <m/>
    <m/>
    <m/>
    <m/>
    <m/>
    <m/>
    <s v="No"/>
    <s v="Yes"/>
    <s v="Yes"/>
    <s v="No"/>
    <s v="No"/>
    <s v="No"/>
    <s v="No"/>
    <m/>
    <m/>
    <m/>
    <m/>
    <m/>
    <m/>
    <m/>
    <s v="Carpet"/>
    <m/>
    <m/>
    <m/>
    <s v="Other"/>
    <m/>
    <s v="Zinc"/>
    <m/>
    <s v="Respondent/Participant and Spouse/partner jointly"/>
    <m/>
    <s v="Respondent/Participant"/>
    <m/>
    <s v="Respondent/Participant and Spouse/partner jointly"/>
    <m/>
    <s v="No"/>
    <m/>
    <m/>
    <m/>
    <m/>
    <m/>
    <m/>
    <m/>
    <m/>
    <m/>
    <m/>
    <m/>
    <s v="Unchecked"/>
    <s v="Unchecked"/>
    <s v="Unchecked"/>
    <s v="Unchecked"/>
    <s v="Unchecked"/>
    <s v="Unchecked"/>
    <s v="Unchecked"/>
    <s v="Unchecked"/>
    <s v="Unchecked"/>
    <s v="Unchecked"/>
    <s v="Unchecked"/>
    <s v="Unchecked"/>
    <m/>
    <m/>
    <m/>
    <m/>
    <s v="Unverified"/>
  </r>
  <r>
    <n v="560"/>
    <m/>
    <m/>
    <x v="15"/>
    <d v="1899-12-30T13:48:00"/>
    <s v="siziphiwe"/>
    <s v="isiXhosa"/>
    <m/>
    <s v="Hayi"/>
    <m/>
    <m/>
    <m/>
    <m/>
    <s v="Mnyama"/>
    <m/>
    <m/>
    <m/>
    <m/>
    <s v="Ewe"/>
    <m/>
    <m/>
    <m/>
    <s v="Awutshatanga"/>
    <m/>
    <m/>
    <m/>
    <s v="Ngaphantsi kwebanga leshumi"/>
    <m/>
    <s v="Uqeshwa okwexeshana"/>
    <m/>
    <s v="R1000 - R2500"/>
    <m/>
    <s v="Zange"/>
    <m/>
    <m/>
    <m/>
    <s v="Hayi"/>
    <m/>
    <m/>
    <m/>
    <s v="Hayi"/>
    <m/>
    <s v="Hayi"/>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Unchecked"/>
    <s v="Unchecked"/>
    <s v="Unchecked"/>
    <s v="Checked"/>
    <s v="Unchecked"/>
    <s v="Checked"/>
    <s v="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Ewe"/>
    <n v="0"/>
    <m/>
    <m/>
    <m/>
    <m/>
    <m/>
    <m/>
    <m/>
    <m/>
    <m/>
    <m/>
    <m/>
    <m/>
    <m/>
    <m/>
    <m/>
    <m/>
    <m/>
    <m/>
    <m/>
    <m/>
    <m/>
    <m/>
    <m/>
    <m/>
    <m/>
    <m/>
    <m/>
    <m/>
    <m/>
    <m/>
    <s v="There are NO children between the age of 6 and 13 living in this HH"/>
    <m/>
    <s v="Amabanga aphezulu"/>
    <m/>
    <m/>
    <m/>
    <s v="Amabanga aphezulu"/>
    <m/>
    <m/>
    <m/>
    <m/>
    <m/>
    <m/>
    <m/>
    <m/>
    <m/>
    <s v="Hayi"/>
    <m/>
    <m/>
    <m/>
    <s v="Ilori yokuthwala amanzi / iTanki"/>
    <m/>
    <m/>
    <m/>
    <s v="Kwenye indawo/ngaphandle kweyadi"/>
    <m/>
    <n v="15"/>
    <m/>
    <s v="Ndlu yangasese engagungxulwayo"/>
    <m/>
    <s v="Umbane ovela kwii-mains"/>
    <m/>
    <m/>
    <m/>
    <s v="Endlini"/>
    <m/>
    <m/>
    <m/>
    <s v="Hayi"/>
    <m/>
    <s v="Ewe"/>
    <m/>
    <m/>
    <m/>
    <m/>
    <m/>
    <m/>
    <m/>
    <m/>
    <m/>
    <s v="Ewe"/>
    <s v="Ewe"/>
    <s v="Hayi"/>
    <s v="Hayi"/>
    <s v="Hayi"/>
    <s v="Hayi"/>
    <s v="Hayi"/>
    <s v="Ewe"/>
    <s v="Hayi"/>
    <m/>
    <m/>
    <m/>
    <m/>
    <m/>
    <m/>
    <m/>
    <s v="Hayi"/>
    <s v="Hayi"/>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61"/>
    <m/>
    <m/>
    <x v="14"/>
    <d v="1899-12-30T09:51:00"/>
    <s v="ntombizodwa"/>
    <s v="isiXhosa"/>
    <m/>
    <s v="Hayi"/>
    <m/>
    <m/>
    <m/>
    <m/>
    <s v="Mnyama"/>
    <m/>
    <m/>
    <m/>
    <m/>
    <s v="Ewe"/>
    <m/>
    <m/>
    <m/>
    <s v="Awutshatanga"/>
    <m/>
    <m/>
    <m/>
    <s v="Ibanga leshumi"/>
    <m/>
    <s v="Awuphangeli"/>
    <m/>
    <s v="R1000 - R2500"/>
    <m/>
    <s v="Ewe - Ngaphezulu kweminyaka emibini eyadlulayo"/>
    <s v="ec Ndevana Clinic"/>
    <m/>
    <m/>
    <s v="Hayi"/>
    <m/>
    <m/>
    <m/>
    <s v="Hayi"/>
    <m/>
    <s v="Ewe, kulo nyaka uphelileyo, kodwa ngaphezu kweenyanga ezi-6 ezidlulileyo"/>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Checked"/>
    <s v="Checked"/>
    <s v="Checked"/>
    <s v="Unchecked"/>
    <s v="Unchecked"/>
    <s v="Un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Male/ Indoda"/>
    <n v="30"/>
    <s v="Male/ Indoda"/>
    <n v="11"/>
    <m/>
    <m/>
    <m/>
    <m/>
    <m/>
    <m/>
    <m/>
    <m/>
    <m/>
    <m/>
    <m/>
    <m/>
    <m/>
    <m/>
    <m/>
    <m/>
    <m/>
    <m/>
    <m/>
    <m/>
    <m/>
    <m/>
    <m/>
    <m/>
    <m/>
    <m/>
    <s v="There are children between the age of 6 and 13 living in this HH"/>
    <m/>
    <s v="Ndigqibe amabanga aphantsi"/>
    <m/>
    <m/>
    <m/>
    <s v="Amabanga aphezulu"/>
    <m/>
    <m/>
    <m/>
    <s v="Ewe"/>
    <m/>
    <m/>
    <m/>
    <m/>
    <m/>
    <s v="Hayi"/>
    <m/>
    <m/>
    <m/>
    <s v="Ifakwe ngombhobho kwindawo yokuhlala/indlu"/>
    <m/>
    <m/>
    <m/>
    <m/>
    <m/>
    <n v="2"/>
    <m/>
    <s v="Ndlu yangasese engagungxulwayo"/>
    <m/>
    <s v="Umbane ovela kwii-mains"/>
    <m/>
    <m/>
    <m/>
    <s v="Endlini"/>
    <m/>
    <m/>
    <m/>
    <s v="Hayi"/>
    <m/>
    <s v="Ewe"/>
    <m/>
    <m/>
    <m/>
    <m/>
    <m/>
    <m/>
    <m/>
    <m/>
    <m/>
    <s v="Hayi"/>
    <s v="Ewe"/>
    <s v="Hayi"/>
    <s v="Hayi"/>
    <s v="Ewe"/>
    <s v="Hayi"/>
    <s v="Ewe"/>
    <s v="Hayi"/>
    <s v="Hayi"/>
    <m/>
    <m/>
    <m/>
    <m/>
    <m/>
    <m/>
    <m/>
    <s v="Ewe"/>
    <s v="Ewe"/>
    <s v="Hayi"/>
    <s v="Hayi"/>
    <s v="Hayi"/>
    <s v="Hayi"/>
    <s v="Hayi"/>
    <m/>
    <s v="Okunye"/>
    <m/>
    <s v="Tiles"/>
    <m/>
    <s v="intsimbi / iZinc"/>
    <m/>
    <m/>
    <m/>
    <s v="Omnye umntu"/>
    <m/>
    <s v="Omnye umntu"/>
    <m/>
    <s v="Omnye umntu"/>
    <m/>
    <s v="Hayi"/>
    <m/>
    <m/>
    <m/>
    <m/>
    <m/>
    <m/>
    <m/>
    <m/>
    <m/>
    <m/>
    <s v="Unchecked"/>
    <s v="Unchecked"/>
    <s v="Unchecked"/>
    <s v="Unchecked"/>
    <s v="Unchecked"/>
    <s v="Unchecked"/>
    <s v="Unchecked"/>
    <s v="Unchecked"/>
    <s v="Unchecked"/>
    <s v="Unchecked"/>
    <s v="Unchecked"/>
    <s v="Unchecked"/>
    <m/>
    <m/>
    <m/>
    <m/>
    <s v="Unverified"/>
  </r>
  <r>
    <n v="562"/>
    <m/>
    <m/>
    <x v="15"/>
    <d v="1899-12-30T14:06:00"/>
    <s v="nosibusiso"/>
    <s v="English"/>
    <s v="No"/>
    <m/>
    <m/>
    <m/>
    <s v="Other, Specify"/>
    <s v="African "/>
    <m/>
    <m/>
    <s v="No"/>
    <s v="Zimbabwe"/>
    <m/>
    <m/>
    <m/>
    <m/>
    <s v="Single"/>
    <m/>
    <m/>
    <m/>
    <s v="Less than Matric"/>
    <m/>
    <s v="Self-Employed"/>
    <m/>
    <s v="R7501 - R10 000"/>
    <m/>
    <s v="Never"/>
    <m/>
    <m/>
    <m/>
    <s v="Never"/>
    <m/>
    <m/>
    <m/>
    <s v="Yes"/>
    <m/>
    <s v="Never"/>
    <m/>
    <s v="Yes"/>
    <m/>
    <s v="Yes"/>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Unchecked"/>
    <s v="Unchecked"/>
    <s v="Un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Checked"/>
    <s v="Unchecked"/>
    <s v="Unchecked"/>
    <s v="Unchecked"/>
    <s v="Unchecked"/>
    <m/>
    <s v="Unchecked"/>
    <s v="Unchecked"/>
    <s v="Unchecked"/>
    <s v="Unchecked"/>
    <s v="Unchecked"/>
    <s v="Unchecked"/>
    <s v="Unchecked"/>
    <s v="Unchecked"/>
    <s v="Unchecked"/>
    <s v="Unchecked"/>
    <s v="Unchecked"/>
    <m/>
    <s v="No"/>
    <m/>
    <s v="No"/>
    <m/>
    <s v="No"/>
    <m/>
    <n v="0"/>
    <m/>
    <m/>
    <m/>
    <m/>
    <m/>
    <m/>
    <m/>
    <m/>
    <m/>
    <m/>
    <m/>
    <m/>
    <m/>
    <m/>
    <m/>
    <m/>
    <m/>
    <m/>
    <m/>
    <m/>
    <m/>
    <m/>
    <m/>
    <m/>
    <m/>
    <m/>
    <m/>
    <m/>
    <m/>
    <m/>
    <s v="There are NO children between the age of 6 and 13 living in this HH"/>
    <s v="Some secondary"/>
    <m/>
    <m/>
    <m/>
    <s v="Some secondary"/>
    <m/>
    <m/>
    <m/>
    <m/>
    <m/>
    <m/>
    <m/>
    <m/>
    <m/>
    <s v="No"/>
    <m/>
    <m/>
    <m/>
    <s v="Piped into dwelling/house"/>
    <m/>
    <m/>
    <m/>
    <m/>
    <m/>
    <n v="1"/>
    <m/>
    <s v="Flush to piped sewer system"/>
    <m/>
    <s v="Gas"/>
    <m/>
    <m/>
    <m/>
    <s v="In the house"/>
    <m/>
    <m/>
    <m/>
    <s v="Yes"/>
    <m/>
    <s v="No"/>
    <m/>
    <s v="No"/>
    <s v="No"/>
    <s v="No"/>
    <s v="No"/>
    <s v="No"/>
    <s v="No"/>
    <s v="No"/>
    <s v="No"/>
    <s v="No"/>
    <m/>
    <m/>
    <m/>
    <m/>
    <m/>
    <m/>
    <m/>
    <m/>
    <m/>
    <s v="No"/>
    <s v="No"/>
    <s v="No"/>
    <s v="No"/>
    <s v="No"/>
    <s v="No"/>
    <s v="No"/>
    <m/>
    <m/>
    <m/>
    <m/>
    <m/>
    <m/>
    <m/>
    <s v="Cement"/>
    <m/>
    <m/>
    <m/>
    <s v="Asbestos"/>
    <m/>
    <m/>
    <m/>
    <s v="Respondent/Participant"/>
    <m/>
    <s v="Respondent/Participant"/>
    <m/>
    <s v="Respondent/Participant"/>
    <m/>
    <s v="Yes"/>
    <m/>
    <s v="Proceed"/>
    <m/>
    <s v="Yes"/>
    <m/>
    <s v="A lot"/>
    <s v="Somewhat"/>
    <s v="A lot"/>
    <m/>
    <m/>
    <m/>
    <s v="Unchecked"/>
    <s v="Checked"/>
    <s v="Checked"/>
    <s v="Unchecked"/>
    <s v="Unchecked"/>
    <s v="Unchecked"/>
    <s v="Unchecked"/>
    <s v="Unchecked"/>
    <s v="Unchecked"/>
    <s v="Unchecked"/>
    <s v="Unchecked"/>
    <s v="Unchecked"/>
    <s v="France"/>
    <m/>
    <s v="Research Assistant please click here"/>
    <m/>
    <s v="Unverified"/>
  </r>
  <r>
    <n v="56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64"/>
    <m/>
    <m/>
    <x v="15"/>
    <d v="1899-12-30T14:12:00"/>
    <s v="zukisani"/>
    <s v="isiXhosa"/>
    <m/>
    <s v="Hayi"/>
    <m/>
    <m/>
    <m/>
    <m/>
    <s v="Mnyama"/>
    <m/>
    <m/>
    <m/>
    <m/>
    <s v="Ewe"/>
    <m/>
    <m/>
    <m/>
    <s v="Awutshatanga"/>
    <m/>
    <m/>
    <m/>
    <s v="Ngaphantsi kwebanga leshumi"/>
    <m/>
    <s v="Awuphangeli"/>
    <m/>
    <s v="R1000 - R2500"/>
    <m/>
    <s v="Zange"/>
    <m/>
    <m/>
    <m/>
    <s v="Hayi"/>
    <m/>
    <m/>
    <m/>
    <s v="Hayi"/>
    <m/>
    <s v="Ewe, ngaphantsi kweenyanga ezi-6 ezidlulileyo"/>
    <m/>
    <s v="Hayi"/>
    <m/>
    <s v="Hayi"/>
    <s v="Unchecked"/>
    <s v="Unchecked"/>
    <s v="Unchecked"/>
    <s v="Unchecked"/>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mabanga aphezulu"/>
    <m/>
    <m/>
    <m/>
    <s v="Amabanga aphezulu"/>
    <m/>
    <m/>
    <m/>
    <m/>
    <m/>
    <m/>
    <m/>
    <m/>
    <m/>
    <s v="Hayi"/>
    <m/>
    <m/>
    <m/>
    <s v="Impompo kawonke-wonke/yoluntu"/>
    <m/>
    <m/>
    <m/>
    <s v="Kwenye indawo/ngaphandle kweyadi"/>
    <m/>
    <n v="32"/>
    <m/>
    <s v="Gungxulela kumbhobho wogutyulo"/>
    <m/>
    <s v="Umbane ovela kwii-mains"/>
    <m/>
    <m/>
    <m/>
    <s v="Endlini"/>
    <m/>
    <m/>
    <m/>
    <s v="Hayi"/>
    <m/>
    <s v="Ewe"/>
    <m/>
    <m/>
    <m/>
    <m/>
    <m/>
    <m/>
    <m/>
    <m/>
    <m/>
    <s v="Hayi"/>
    <s v="Hayi"/>
    <s v="Hayi"/>
    <s v="Hayi"/>
    <s v="Hayi"/>
    <s v="Hayi"/>
    <s v="Hayi"/>
    <s v="Hayi"/>
    <s v="Hayi"/>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65"/>
    <m/>
    <m/>
    <x v="15"/>
    <d v="1899-12-30T14:10:00"/>
    <s v="vuyolwethu"/>
    <s v="isiXhosa"/>
    <m/>
    <s v="Ewe"/>
    <m/>
    <s v="Ngapha kwenyanga ezintandathu- 6 ezigqithileyo"/>
    <m/>
    <m/>
    <s v="Mnyama"/>
    <m/>
    <m/>
    <m/>
    <m/>
    <s v="Ewe"/>
    <m/>
    <m/>
    <m/>
    <s v="Umhlolo/Umhlolokazi"/>
    <m/>
    <m/>
    <m/>
    <s v="Ibanga leshumi"/>
    <m/>
    <s v="Awuphangeli"/>
    <m/>
    <s v="R1000 - R25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29"/>
    <s v="Male/ Indoda"/>
    <n v="21"/>
    <s v="Male/ Indoda"/>
    <n v="26"/>
    <m/>
    <m/>
    <m/>
    <m/>
    <m/>
    <m/>
    <m/>
    <m/>
    <m/>
    <m/>
    <m/>
    <m/>
    <m/>
    <m/>
    <m/>
    <m/>
    <m/>
    <m/>
    <m/>
    <m/>
    <m/>
    <m/>
    <m/>
    <m/>
    <s v="There are NO children between the age of 6 and 13 living in this HH"/>
    <m/>
    <s v="Ndigqibe amabanga aphezulu"/>
    <m/>
    <m/>
    <m/>
    <s v="Imfundo enomsila"/>
    <m/>
    <m/>
    <m/>
    <m/>
    <m/>
    <m/>
    <m/>
    <m/>
    <m/>
    <s v="Hayi"/>
    <m/>
    <m/>
    <m/>
    <s v="Ifakwe ngombhobho kwindawo yokuhlala/indlu"/>
    <m/>
    <m/>
    <m/>
    <m/>
    <m/>
    <n v="3"/>
    <m/>
    <s v="Gungxulela kumbhobho wogutyulo"/>
    <m/>
    <s v="Umbane ovela kwii-mains"/>
    <m/>
    <m/>
    <m/>
    <s v="Endlini"/>
    <m/>
    <m/>
    <m/>
    <s v="Hayi"/>
    <m/>
    <s v="Ewe"/>
    <m/>
    <m/>
    <m/>
    <m/>
    <m/>
    <m/>
    <m/>
    <m/>
    <m/>
    <s v="Ewe"/>
    <s v="Ewe"/>
    <s v="Hayi"/>
    <s v="Hayi"/>
    <s v="Ewe"/>
    <s v="Hayi"/>
    <s v="Ewe"/>
    <s v="Ewe"/>
    <s v="Ewe"/>
    <m/>
    <m/>
    <m/>
    <m/>
    <m/>
    <m/>
    <m/>
    <s v="Ewe"/>
    <s v="Ewe"/>
    <s v="Hayi"/>
    <s v="Hayi"/>
    <s v="Hayi"/>
    <s v="Ewe"/>
    <s v="Hayi"/>
    <m/>
    <s v="Iithayile zeCeramic"/>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66"/>
    <m/>
    <m/>
    <x v="15"/>
    <d v="1899-12-30T14:26:00"/>
    <s v="vuyelwa"/>
    <s v="isiXhosa"/>
    <m/>
    <s v="Hayi"/>
    <m/>
    <m/>
    <m/>
    <m/>
    <s v="Mnyama"/>
    <m/>
    <m/>
    <m/>
    <m/>
    <s v="Ewe"/>
    <m/>
    <m/>
    <m/>
    <s v="Umhlolo/Umhlolokazi"/>
    <m/>
    <m/>
    <m/>
    <s v="Ngaphantsi kwebanga leshumi"/>
    <m/>
    <s v="Awuphangeli"/>
    <m/>
    <s v="R1000 - R2500"/>
    <m/>
    <s v="Zange"/>
    <m/>
    <m/>
    <m/>
    <s v="Ewe, ngaphantsi kweminyaka emi-2 eyadlulayo"/>
    <s v="ec Ndevana Clinic"/>
    <m/>
    <m/>
    <s v="Ewe"/>
    <m/>
    <s v="Ewe, ngaphantsi kweenyanga ezi-6 ezidlulileyo"/>
    <m/>
    <s v="Ewe"/>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Unchecked"/>
    <s v="Unchecked"/>
    <s v="Checked"/>
    <s v="Unchecked"/>
    <s v="Unchecked"/>
    <s v="Unchecked"/>
    <s v="Checked"/>
    <s v="Un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5"/>
    <s v="Male/ Indoda"/>
    <n v="50"/>
    <s v="Female/ Ibhinqa"/>
    <n v="54"/>
    <s v="Male/ Indoda"/>
    <n v="17"/>
    <s v="Female/ Ibhinqa"/>
    <n v="14"/>
    <s v="Female/ Ibhinqa"/>
    <n v="10"/>
    <m/>
    <m/>
    <m/>
    <m/>
    <m/>
    <m/>
    <m/>
    <m/>
    <m/>
    <m/>
    <m/>
    <m/>
    <m/>
    <m/>
    <m/>
    <m/>
    <m/>
    <m/>
    <m/>
    <m/>
    <s v="There are children between the age of 6 and 13 living in this HH"/>
    <m/>
    <s v="Ndigqibe amabanga aphantsi"/>
    <m/>
    <m/>
    <m/>
    <s v="Amabanga aphezulu"/>
    <m/>
    <m/>
    <m/>
    <s v="Ewe"/>
    <m/>
    <m/>
    <m/>
    <m/>
    <m/>
    <s v="Hayi"/>
    <m/>
    <m/>
    <m/>
    <s v="Umbhobho ukuya eyadini/iploti"/>
    <m/>
    <m/>
    <m/>
    <m/>
    <m/>
    <n v="1"/>
    <m/>
    <s v="Ndlu yangasese engagungxulwayo"/>
    <m/>
    <s v="Umbane ovela kwii-mains"/>
    <m/>
    <m/>
    <m/>
    <s v="Endlini"/>
    <m/>
    <m/>
    <m/>
    <s v="Hayi"/>
    <m/>
    <s v="Ewe"/>
    <m/>
    <m/>
    <m/>
    <m/>
    <m/>
    <m/>
    <m/>
    <m/>
    <m/>
    <s v="Ewe"/>
    <s v="Ewe"/>
    <s v="Hayi"/>
    <s v="Hayi"/>
    <s v="Ewe"/>
    <s v="Hayi"/>
    <s v="Ewe"/>
    <s v="Ewe"/>
    <s v="Hayi"/>
    <m/>
    <m/>
    <m/>
    <m/>
    <m/>
    <m/>
    <m/>
    <s v="Ewe"/>
    <s v="Ewe"/>
    <s v="Hayi"/>
    <s v="Hayi"/>
    <s v="Hayi"/>
    <s v="Hayi"/>
    <s v="Hayi"/>
    <m/>
    <s v="Ubulongw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67"/>
    <m/>
    <m/>
    <x v="14"/>
    <d v="1899-12-30T09:04:00"/>
    <s v="yethu"/>
    <s v="isiXhosa"/>
    <m/>
    <s v="Hayi"/>
    <m/>
    <m/>
    <m/>
    <m/>
    <s v="Mnyama"/>
    <m/>
    <m/>
    <m/>
    <m/>
    <s v="Ewe"/>
    <m/>
    <m/>
    <m/>
    <s v="Awutshatanga"/>
    <m/>
    <m/>
    <m/>
    <s v="Ngaphantsi kwebanga leshumi"/>
    <m/>
    <s v="Awuphangeli"/>
    <m/>
    <s v="R1000 - R2500"/>
    <m/>
    <s v="Zange"/>
    <m/>
    <m/>
    <m/>
    <s v="Hayi"/>
    <m/>
    <m/>
    <m/>
    <s v="Hayi"/>
    <m/>
    <s v="Ewe, ngaphezu konyaka odlulileyo"/>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Checked"/>
    <s v="Checked"/>
    <s v="Unchecked"/>
    <s v="Unchecked"/>
    <s v="Un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52"/>
    <m/>
    <m/>
    <m/>
    <m/>
    <m/>
    <m/>
    <m/>
    <m/>
    <m/>
    <m/>
    <m/>
    <m/>
    <m/>
    <m/>
    <m/>
    <m/>
    <m/>
    <m/>
    <m/>
    <m/>
    <m/>
    <m/>
    <m/>
    <m/>
    <m/>
    <m/>
    <m/>
    <m/>
    <s v="There are NO children between the age of 6 and 13 living in this HH"/>
    <m/>
    <s v="Ndigqibe amabanga aphantsi"/>
    <m/>
    <m/>
    <m/>
    <s v="Amabanga aphantsi"/>
    <m/>
    <s v="Ibanga lesibini"/>
    <m/>
    <m/>
    <m/>
    <m/>
    <m/>
    <m/>
    <m/>
    <s v="Hayi"/>
    <m/>
    <m/>
    <m/>
    <s v="Ifakwe ngombhobho kwindawo yokuhlala/indlu"/>
    <m/>
    <m/>
    <m/>
    <m/>
    <m/>
    <n v="1"/>
    <m/>
    <s v="Ndlu yangasese engagungxulwayo"/>
    <m/>
    <s v="Umbane ovela kwii-mains"/>
    <m/>
    <m/>
    <m/>
    <s v="Endlini"/>
    <m/>
    <m/>
    <m/>
    <s v="Ewe"/>
    <m/>
    <s v="Hayi"/>
    <m/>
    <m/>
    <m/>
    <m/>
    <m/>
    <m/>
    <m/>
    <m/>
    <m/>
    <s v="Ewe"/>
    <s v="Ewe"/>
    <s v="Hayi"/>
    <s v="Hayi"/>
    <s v="Hayi"/>
    <s v="Hayi"/>
    <s v="Hayi"/>
    <s v="Hayi"/>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68"/>
    <m/>
    <m/>
    <x v="15"/>
    <d v="1899-12-30T15:27:00"/>
    <s v="siyanda"/>
    <s v="isiXhosa"/>
    <m/>
    <s v="Hayi"/>
    <m/>
    <m/>
    <m/>
    <m/>
    <s v="Mnyama"/>
    <m/>
    <m/>
    <m/>
    <m/>
    <s v="Ewe"/>
    <m/>
    <m/>
    <m/>
    <s v="Awutshatanga"/>
    <m/>
    <m/>
    <m/>
    <s v="Ngaphantsi kwebanga leshumi"/>
    <m/>
    <s v="Awuphangeli"/>
    <m/>
    <s v="Ngaphantsi kwe-R1000"/>
    <m/>
    <s v="Zange"/>
    <m/>
    <m/>
    <m/>
    <s v="Hayi"/>
    <m/>
    <m/>
    <m/>
    <s v="Hayi"/>
    <m/>
    <s v="Ewe, ngaphantsi kweenyanga ezi-6 ezidlulileyo"/>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25"/>
    <m/>
    <m/>
    <m/>
    <m/>
    <m/>
    <m/>
    <m/>
    <m/>
    <m/>
    <m/>
    <m/>
    <m/>
    <m/>
    <m/>
    <m/>
    <m/>
    <m/>
    <m/>
    <m/>
    <m/>
    <m/>
    <m/>
    <m/>
    <m/>
    <m/>
    <m/>
    <m/>
    <m/>
    <s v="There are NO children between the age of 6 and 13 living in this HH"/>
    <m/>
    <s v="Amabanga aphantsi"/>
    <m/>
    <s v="ibanga lesixhenxe"/>
    <m/>
    <s v="Amabanga aphezulu"/>
    <m/>
    <m/>
    <m/>
    <m/>
    <m/>
    <m/>
    <m/>
    <m/>
    <m/>
    <s v="Hayi"/>
    <m/>
    <m/>
    <m/>
    <s v="Umbhobho ukuya eyadini/iploti"/>
    <m/>
    <m/>
    <m/>
    <m/>
    <m/>
    <n v="6"/>
    <m/>
    <s v="Ndlu yangasese engagungxulwayo"/>
    <m/>
    <s v="Umbane ovela kwii-mains"/>
    <m/>
    <m/>
    <m/>
    <s v="Endlini"/>
    <m/>
    <m/>
    <m/>
    <s v="Hayi"/>
    <m/>
    <s v="Ewe"/>
    <m/>
    <m/>
    <m/>
    <m/>
    <m/>
    <m/>
    <m/>
    <m/>
    <m/>
    <s v="Ewe"/>
    <s v="Ewe"/>
    <s v="Hayi"/>
    <s v="Hayi"/>
    <s v="Ewe"/>
    <s v="Hayi"/>
    <s v="Ewe"/>
    <s v="Ewe"/>
    <s v="Hayi"/>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69"/>
    <m/>
    <m/>
    <x v="15"/>
    <d v="1899-12-30T14:55:00"/>
    <s v="nozithembiso"/>
    <s v="isiXhosa"/>
    <m/>
    <s v="Ewe"/>
    <m/>
    <s v="Ngapha kwenyanga ezintandathu- 6 ezigqithileyo"/>
    <m/>
    <m/>
    <s v="Mnyama"/>
    <m/>
    <m/>
    <m/>
    <m/>
    <s v="Ewe"/>
    <m/>
    <m/>
    <m/>
    <s v="Awutshatanga"/>
    <m/>
    <m/>
    <m/>
    <s v="Ibanga leshumi"/>
    <m/>
    <s v="Awuphangeli"/>
    <m/>
    <s v="R1000 - R2500"/>
    <m/>
    <s v="Zange"/>
    <m/>
    <m/>
    <m/>
    <s v="Hayi"/>
    <m/>
    <m/>
    <m/>
    <s v="Ewe"/>
    <m/>
    <s v="Ewe, kulo nyaka uphelileyo, kodwa ngaphezu kweenyanga ezi-6 ezidlulileyo"/>
    <m/>
    <s v="Ewe"/>
    <m/>
    <s v="Ewe"/>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Unchecked"/>
    <s v="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Ndigqibe amabanga aphezulu"/>
    <m/>
    <m/>
    <m/>
    <s v="Ndigqibe amabanga aphezulu"/>
    <m/>
    <m/>
    <m/>
    <m/>
    <m/>
    <m/>
    <m/>
    <m/>
    <m/>
    <s v="Hayi"/>
    <m/>
    <m/>
    <m/>
    <s v="Umbhobho ukuya eyadini/iploti"/>
    <m/>
    <m/>
    <m/>
    <m/>
    <m/>
    <n v="2"/>
    <m/>
    <s v="Indlu yangasese ephuculweyo enomngxuma ephuma umoya"/>
    <m/>
    <s v="Umbane ovela kwii-mains"/>
    <m/>
    <m/>
    <m/>
    <s v="Endlini"/>
    <m/>
    <m/>
    <m/>
    <s v="Ewe"/>
    <m/>
    <s v="Ewe"/>
    <m/>
    <m/>
    <m/>
    <m/>
    <m/>
    <m/>
    <m/>
    <m/>
    <m/>
    <s v="Ewe"/>
    <s v="Ewe"/>
    <s v="Hayi"/>
    <s v="Ewe"/>
    <s v="Ewe"/>
    <s v="Hayi"/>
    <s v="Ewe"/>
    <s v="Ewe"/>
    <s v="Hayi"/>
    <m/>
    <m/>
    <m/>
    <m/>
    <m/>
    <m/>
    <m/>
    <s v="Ewe"/>
    <s v="Ewe"/>
    <s v="Hayi"/>
    <s v="Hayi"/>
    <s v="Hayi"/>
    <s v="Hayi"/>
    <s v="Hayi"/>
    <m/>
    <s v="Iithayile zeCeramic"/>
    <m/>
    <m/>
    <m/>
    <s v="Asbestos"/>
    <m/>
    <m/>
    <m/>
    <s v="uMphenduli / uMthathi-nxaxheba"/>
    <m/>
    <s v="uMphenduli / uMthathi-nxaxheba"/>
    <m/>
    <s v="uMphenduli / uMthathi-nxaxheba"/>
    <m/>
    <s v="Ewe"/>
    <m/>
    <s v="Qhubeka"/>
    <m/>
    <s v="Ewe"/>
    <m/>
    <m/>
    <m/>
    <s v="Akunjalo kwaphela"/>
    <s v="Kakhulu"/>
    <s v="Kakhulu"/>
    <s v="Unchecked"/>
    <s v="Unchecked"/>
    <s v="Unchecked"/>
    <s v="Unchecked"/>
    <s v="Unchecked"/>
    <s v="Unchecked"/>
    <s v="Checked"/>
    <s v="Checked"/>
    <s v="Checked"/>
    <s v="Checked"/>
    <s v="Checked"/>
    <s v="Checked"/>
    <m/>
    <s v="Other"/>
    <m/>
    <s v="Mncedisi wophando nceda ucofe apha"/>
    <s v="Unverified"/>
  </r>
  <r>
    <n v="570"/>
    <m/>
    <m/>
    <x v="15"/>
    <d v="1899-12-30T14:45:00"/>
    <s v="nosiphiwo"/>
    <s v="English"/>
    <s v="Yes"/>
    <m/>
    <s v="In the last 6 months"/>
    <m/>
    <s v="Black"/>
    <m/>
    <m/>
    <m/>
    <s v="Yes"/>
    <m/>
    <m/>
    <m/>
    <m/>
    <m/>
    <s v="Single"/>
    <m/>
    <m/>
    <m/>
    <s v="Less than Matric"/>
    <m/>
    <s v="Unemployed"/>
    <m/>
    <s v="Under R1000"/>
    <m/>
    <s v="Never"/>
    <m/>
    <m/>
    <m/>
    <s v="Yes, more than 2 years ago"/>
    <m/>
    <s v="ec Chris Hani Clinic"/>
    <m/>
    <s v="No"/>
    <m/>
    <s v="Yes, more than a year ago"/>
    <m/>
    <s v="No"/>
    <m/>
    <s v="No"/>
    <m/>
    <s v="Unchecked"/>
    <s v="Checked"/>
    <s v="Unchecked"/>
    <s v="Checked"/>
    <s v="Checked"/>
    <s v="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Unchecked"/>
    <s v="Checked"/>
    <s v="Checked"/>
    <s v="Checked"/>
    <s v="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iped to neighbor"/>
    <m/>
    <m/>
    <m/>
    <m/>
    <m/>
    <n v="10"/>
    <m/>
    <s v="Ventilated improved pit latrine"/>
    <m/>
    <s v="Paraffin"/>
    <m/>
    <m/>
    <m/>
    <s v="In the house"/>
    <m/>
    <m/>
    <m/>
    <s v="No"/>
    <m/>
    <s v="No"/>
    <m/>
    <s v="No"/>
    <s v="Yes"/>
    <s v="No"/>
    <s v="No"/>
    <s v="No"/>
    <s v="No"/>
    <s v="No"/>
    <s v="No"/>
    <s v="No"/>
    <m/>
    <m/>
    <m/>
    <m/>
    <m/>
    <m/>
    <m/>
    <m/>
    <m/>
    <s v="Yes"/>
    <s v="No"/>
    <s v="No"/>
    <s v="No"/>
    <s v="No"/>
    <s v="No"/>
    <s v="No"/>
    <m/>
    <m/>
    <m/>
    <m/>
    <m/>
    <m/>
    <m/>
    <s v="Wood planks"/>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57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72"/>
    <m/>
    <m/>
    <x v="15"/>
    <d v="1899-12-30T15:20:00"/>
    <s v="vuyolwethu"/>
    <s v="English"/>
    <s v="No"/>
    <m/>
    <m/>
    <m/>
    <s v="Black"/>
    <m/>
    <m/>
    <m/>
    <s v="Yes"/>
    <m/>
    <m/>
    <m/>
    <m/>
    <m/>
    <s v="Single"/>
    <m/>
    <m/>
    <m/>
    <s v="Matric"/>
    <m/>
    <s v="Unemployed"/>
    <m/>
    <s v="Under R1000"/>
    <m/>
    <s v="Never"/>
    <m/>
    <m/>
    <m/>
    <s v="Never"/>
    <m/>
    <m/>
    <m/>
    <s v="I don't know"/>
    <m/>
    <s v="Yes, less than 6 months ago"/>
    <m/>
    <s v="Yes"/>
    <m/>
    <s v="I don't know"/>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into dwelling/house"/>
    <m/>
    <m/>
    <m/>
    <m/>
    <m/>
    <n v="2"/>
    <m/>
    <s v="Ventilated improved pit latrine"/>
    <m/>
    <s v="Electricity from mains"/>
    <m/>
    <m/>
    <m/>
    <s v="In the house"/>
    <m/>
    <m/>
    <m/>
    <s v="No"/>
    <m/>
    <s v="Yes"/>
    <m/>
    <s v="Yes"/>
    <s v="Yes"/>
    <s v="No"/>
    <s v="No"/>
    <s v="Yes"/>
    <s v="No"/>
    <s v="No"/>
    <s v="Yes"/>
    <s v="No"/>
    <m/>
    <m/>
    <m/>
    <m/>
    <m/>
    <m/>
    <m/>
    <m/>
    <m/>
    <s v="Yes"/>
    <s v="Yes"/>
    <s v="No"/>
    <s v="No"/>
    <s v="No"/>
    <s v="No"/>
    <s v="No"/>
    <m/>
    <m/>
    <m/>
    <m/>
    <m/>
    <m/>
    <m/>
    <s v="Carpet"/>
    <m/>
    <m/>
    <m/>
    <s v="Other"/>
    <m/>
    <s v="Zinc"/>
    <m/>
    <s v="Respondent/Participant"/>
    <m/>
    <s v="Respondent/Participant"/>
    <m/>
    <s v="Respondent/Participant"/>
    <m/>
    <s v="Yes"/>
    <m/>
    <s v="Proceed"/>
    <m/>
    <s v="Yes"/>
    <m/>
    <s v="Not at all"/>
    <s v="Somewhat"/>
    <s v="A lot"/>
    <m/>
    <m/>
    <m/>
    <s v="Checked"/>
    <s v="Checked"/>
    <s v="Checked"/>
    <s v="Checked"/>
    <s v="Checked"/>
    <s v="Unchecked"/>
    <s v="Unchecked"/>
    <s v="Unchecked"/>
    <s v="Unchecked"/>
    <s v="Unchecked"/>
    <s v="Unchecked"/>
    <s v="Unchecked"/>
    <s v="Other"/>
    <m/>
    <s v="Research Assistant please click here"/>
    <m/>
    <s v="Unverified"/>
  </r>
  <r>
    <n v="573"/>
    <m/>
    <m/>
    <x v="15"/>
    <d v="1899-12-30T15:35:00"/>
    <s v="thembelihle"/>
    <s v="isiXhosa"/>
    <m/>
    <s v="Hayi"/>
    <m/>
    <m/>
    <m/>
    <m/>
    <s v="Mnyama"/>
    <m/>
    <m/>
    <m/>
    <m/>
    <s v="Ewe"/>
    <m/>
    <m/>
    <m/>
    <s v="Awutshatanga"/>
    <m/>
    <m/>
    <m/>
    <s v="Ibanga leshumi"/>
    <m/>
    <s v="Uziqeshile"/>
    <m/>
    <s v="R1000 - R2500"/>
    <m/>
    <s v="Zange"/>
    <m/>
    <m/>
    <m/>
    <s v="Hayi"/>
    <m/>
    <m/>
    <m/>
    <s v="Ewe"/>
    <m/>
    <s v="Ewe, kulo nyaka uphelileyo, kodwa ngaphezu kweenyanga ezi-6 ezidlulileyo"/>
    <m/>
    <s v="Hayi"/>
    <m/>
    <s v="Ewe"/>
    <s v="Unchecked"/>
    <s v="Unchecked"/>
    <s v="Unchecked"/>
    <s v="Unchecked"/>
    <s v="Unchecked"/>
    <s v="Unchecked"/>
    <s v="Unchecked"/>
    <s v="Unchecked"/>
    <s v="Unchecked"/>
    <s v="Unchecked"/>
    <s v="Unchecked"/>
    <s v="Unchecked"/>
    <s v="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34"/>
    <s v="Male/ Indoda"/>
    <n v="22"/>
    <s v="Male/ Indoda"/>
    <n v="18"/>
    <m/>
    <m/>
    <m/>
    <m/>
    <m/>
    <m/>
    <m/>
    <m/>
    <m/>
    <m/>
    <m/>
    <m/>
    <m/>
    <m/>
    <m/>
    <m/>
    <m/>
    <m/>
    <m/>
    <m/>
    <m/>
    <m/>
    <m/>
    <m/>
    <s v="There are NO children between the age of 6 and 13 living in this HH"/>
    <m/>
    <s v="Ndigqibe amabanga aphezulu"/>
    <m/>
    <m/>
    <m/>
    <s v="Amabanga aphezulu"/>
    <m/>
    <m/>
    <m/>
    <m/>
    <m/>
    <m/>
    <m/>
    <m/>
    <m/>
    <s v="Hayi"/>
    <m/>
    <m/>
    <m/>
    <s v="Umbhobho ukuya eyadini/iploti"/>
    <m/>
    <m/>
    <m/>
    <m/>
    <m/>
    <n v="3"/>
    <m/>
    <s v="Gungxulela kwenye indawo"/>
    <m/>
    <s v="Umbane ovela kwii-mains"/>
    <m/>
    <m/>
    <m/>
    <s v="Endlini"/>
    <m/>
    <m/>
    <m/>
    <s v="Ewe"/>
    <m/>
    <s v="Ewe"/>
    <m/>
    <m/>
    <m/>
    <m/>
    <m/>
    <m/>
    <m/>
    <m/>
    <m/>
    <s v="Ewe"/>
    <s v="Ewe"/>
    <s v="Hayi"/>
    <s v="Ewe"/>
    <s v="Ewe"/>
    <s v="Hayi"/>
    <s v="Hayi"/>
    <s v="Ewe"/>
    <s v="Hayi"/>
    <m/>
    <m/>
    <m/>
    <m/>
    <m/>
    <m/>
    <m/>
    <s v="Ewe"/>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74"/>
    <m/>
    <m/>
    <x v="15"/>
    <d v="1899-12-30T15:41:00"/>
    <s v="nosiphiwo"/>
    <s v="English"/>
    <s v="No"/>
    <m/>
    <m/>
    <m/>
    <s v="Black"/>
    <m/>
    <m/>
    <m/>
    <s v="Yes"/>
    <m/>
    <m/>
    <m/>
    <m/>
    <m/>
    <s v="Steady partner"/>
    <m/>
    <s v="Yes"/>
    <m/>
    <s v="Matric"/>
    <m/>
    <s v="Employed part-time"/>
    <m/>
    <s v="R1000 - R2500"/>
    <m/>
    <s v="Never"/>
    <m/>
    <m/>
    <m/>
    <s v="Yes, more than 2 years ago"/>
    <m/>
    <s v="Other"/>
    <s v="Komani "/>
    <s v="No"/>
    <m/>
    <s v="Yes, in the last year, but more than 6 months ago"/>
    <m/>
    <s v="No"/>
    <m/>
    <s v="I don't know"/>
    <m/>
    <s v="Unchecked"/>
    <s v="Checked"/>
    <s v="Unchecked"/>
    <s v="Checked"/>
    <s v="Checked"/>
    <s v="Un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8"/>
    <m/>
    <m/>
    <m/>
    <m/>
    <m/>
    <m/>
    <m/>
    <m/>
    <m/>
    <m/>
    <m/>
    <m/>
    <m/>
    <m/>
    <m/>
    <m/>
    <m/>
    <m/>
    <m/>
    <m/>
    <m/>
    <m/>
    <m/>
    <m/>
    <m/>
    <m/>
    <m/>
    <m/>
    <s v="There are NO children between the age of 6 and 13 living in this HH"/>
    <s v="Completed secondary"/>
    <m/>
    <m/>
    <m/>
    <s v="Completed secondary"/>
    <m/>
    <m/>
    <m/>
    <m/>
    <m/>
    <m/>
    <m/>
    <m/>
    <m/>
    <s v="No"/>
    <m/>
    <m/>
    <m/>
    <s v="Public/communal tap"/>
    <m/>
    <m/>
    <m/>
    <s v="Elsewhere/outside yard"/>
    <m/>
    <n v="10"/>
    <m/>
    <s v="Ventilated improved pit latrine"/>
    <m/>
    <s v="Paraffin"/>
    <m/>
    <m/>
    <m/>
    <s v="In the house"/>
    <m/>
    <m/>
    <m/>
    <s v="No"/>
    <m/>
    <s v="No"/>
    <m/>
    <s v="Yes"/>
    <s v="Yes"/>
    <s v="No"/>
    <s v="No"/>
    <s v="No"/>
    <s v="No"/>
    <s v="No"/>
    <s v="No"/>
    <s v="No"/>
    <m/>
    <m/>
    <m/>
    <m/>
    <m/>
    <m/>
    <m/>
    <m/>
    <m/>
    <s v="Yes"/>
    <s v="Yes"/>
    <s v="No"/>
    <s v="No"/>
    <s v="No"/>
    <s v="No"/>
    <s v="No"/>
    <m/>
    <m/>
    <m/>
    <m/>
    <m/>
    <m/>
    <m/>
    <s v="Wood planks"/>
    <m/>
    <m/>
    <m/>
    <s v="Other"/>
    <m/>
    <s v="Zinc"/>
    <m/>
    <s v="Respondent/Participant"/>
    <m/>
    <s v="Respondent/Participant"/>
    <m/>
    <s v="Respondent/Participant"/>
    <m/>
    <s v="Yes"/>
    <m/>
    <s v="Proceed"/>
    <m/>
    <s v="Yes"/>
    <m/>
    <s v="A lot"/>
    <s v="Somewhat"/>
    <s v="A lot"/>
    <m/>
    <m/>
    <m/>
    <s v="Unchecked"/>
    <s v="Checked"/>
    <s v="Checked"/>
    <s v="Checked"/>
    <s v="Unchecked"/>
    <s v="Unchecked"/>
    <s v="Unchecked"/>
    <s v="Unchecked"/>
    <s v="Unchecked"/>
    <s v="Unchecked"/>
    <s v="Unchecked"/>
    <s v="Unchecked"/>
    <s v="United States of America"/>
    <m/>
    <s v="Research Assistant please click here"/>
    <m/>
    <s v="Unverified"/>
  </r>
  <r>
    <n v="575"/>
    <m/>
    <m/>
    <x v="15"/>
    <d v="1899-12-30T15:37:00"/>
    <s v="sinazo"/>
    <s v="English"/>
    <s v="No"/>
    <m/>
    <m/>
    <m/>
    <s v="Black"/>
    <m/>
    <m/>
    <m/>
    <s v="Yes"/>
    <m/>
    <m/>
    <m/>
    <m/>
    <m/>
    <s v="Married / civil union"/>
    <m/>
    <s v="Yes"/>
    <m/>
    <s v="Matric"/>
    <m/>
    <s v="Employed part-time"/>
    <m/>
    <s v="R2501 - R5000"/>
    <m/>
    <s v="Never"/>
    <m/>
    <m/>
    <m/>
    <s v="Never"/>
    <m/>
    <m/>
    <m/>
    <s v="I don't know"/>
    <m/>
    <s v="Yes, more than a year ago"/>
    <m/>
    <s v="No"/>
    <m/>
    <s v="Yes"/>
    <m/>
    <s v="Unchecked"/>
    <s v="Unchecked"/>
    <s v="Unchecked"/>
    <s v="Checked"/>
    <s v="Checked"/>
    <s v="Checked"/>
    <s v="Unchecked"/>
    <s v="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21"/>
    <s v="Male/ Indoda"/>
    <n v="45"/>
    <m/>
    <m/>
    <m/>
    <m/>
    <m/>
    <m/>
    <m/>
    <m/>
    <m/>
    <m/>
    <m/>
    <m/>
    <m/>
    <m/>
    <m/>
    <m/>
    <m/>
    <m/>
    <m/>
    <m/>
    <m/>
    <m/>
    <m/>
    <m/>
    <m/>
    <m/>
    <s v="There are NO children between the age of 6 and 13 living in this HH"/>
    <s v="Completed secondary"/>
    <m/>
    <m/>
    <m/>
    <s v="Completed secondary"/>
    <m/>
    <m/>
    <m/>
    <m/>
    <m/>
    <m/>
    <m/>
    <m/>
    <m/>
    <s v="No"/>
    <m/>
    <m/>
    <m/>
    <s v="Piped into dwelling/house"/>
    <m/>
    <m/>
    <m/>
    <m/>
    <m/>
    <n v="2"/>
    <m/>
    <s v="Flush to pit latrine"/>
    <m/>
    <s v="Electricity from mains"/>
    <m/>
    <m/>
    <m/>
    <s v="In the house"/>
    <m/>
    <m/>
    <m/>
    <s v="No"/>
    <m/>
    <s v="Yes"/>
    <m/>
    <s v="Yes"/>
    <s v="Yes"/>
    <s v="No"/>
    <s v="Yes"/>
    <s v="Yes"/>
    <s v="No"/>
    <s v="Yes"/>
    <s v="Yes"/>
    <s v="Yes"/>
    <m/>
    <m/>
    <m/>
    <m/>
    <m/>
    <m/>
    <m/>
    <m/>
    <m/>
    <s v="Yes"/>
    <s v="Yes"/>
    <s v="No"/>
    <s v="No"/>
    <s v="No"/>
    <s v="No"/>
    <s v="No"/>
    <m/>
    <m/>
    <m/>
    <m/>
    <m/>
    <m/>
    <m/>
    <s v="Carpet"/>
    <m/>
    <m/>
    <m/>
    <s v="Other"/>
    <m/>
    <s v="Zinc"/>
    <m/>
    <s v="Respondent/Participant"/>
    <m/>
    <s v="Respondent/Participant"/>
    <m/>
    <s v="Respondent/Participant"/>
    <m/>
    <s v="Yes"/>
    <m/>
    <s v="Proceed"/>
    <m/>
    <s v="Yes"/>
    <m/>
    <s v="Not at all"/>
    <s v="A lot"/>
    <s v="A lot"/>
    <m/>
    <m/>
    <m/>
    <s v="Checked"/>
    <s v="Checked"/>
    <s v="Checked"/>
    <s v="Checked"/>
    <s v="Checked"/>
    <s v="Checked"/>
    <s v="Unchecked"/>
    <s v="Unchecked"/>
    <s v="Unchecked"/>
    <s v="Unchecked"/>
    <s v="Unchecked"/>
    <s v="Unchecked"/>
    <s v="Other"/>
    <m/>
    <s v="Research Assistant please click here"/>
    <m/>
    <s v="Unverified"/>
  </r>
  <r>
    <n v="576"/>
    <m/>
    <m/>
    <x v="15"/>
    <d v="1899-12-30T15:45:00"/>
    <s v="nozithembiso"/>
    <s v="isiXhosa"/>
    <m/>
    <s v="Hayi"/>
    <m/>
    <m/>
    <m/>
    <m/>
    <s v="Mnyama"/>
    <m/>
    <m/>
    <m/>
    <m/>
    <s v="Ewe"/>
    <m/>
    <m/>
    <m/>
    <s v="Umhlolo/Umhlolokazi"/>
    <m/>
    <m/>
    <m/>
    <s v="Ngaphantsi kwebanga leshumi"/>
    <m/>
    <s v="Awuphangeli"/>
    <m/>
    <s v="R1000 - R2500"/>
    <m/>
    <s v="Ewe - ngaphantsi kweminyaka emibini eyadlulayo."/>
    <s v="Other"/>
    <s v="Beaconsfield clinic"/>
    <m/>
    <s v="Hayi"/>
    <m/>
    <m/>
    <m/>
    <s v="Hayi"/>
    <m/>
    <s v="Hayi"/>
    <m/>
    <s v="Hayi"/>
    <m/>
    <s v="Andiyaz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39"/>
    <s v="Male/ Indoda"/>
    <n v="42"/>
    <m/>
    <m/>
    <m/>
    <m/>
    <m/>
    <m/>
    <m/>
    <m/>
    <m/>
    <m/>
    <m/>
    <m/>
    <m/>
    <m/>
    <m/>
    <m/>
    <m/>
    <m/>
    <m/>
    <m/>
    <m/>
    <m/>
    <m/>
    <m/>
    <m/>
    <m/>
    <s v="There are NO children between the age of 6 and 13 living in this HH"/>
    <m/>
    <s v="Ndigqibe amabanga aphantsi"/>
    <m/>
    <m/>
    <m/>
    <s v="Amabanga aphezulu"/>
    <m/>
    <m/>
    <m/>
    <m/>
    <m/>
    <m/>
    <m/>
    <m/>
    <m/>
    <s v="Hayi"/>
    <m/>
    <m/>
    <m/>
    <s v="Umbhobho ukuya eyadini/iploti"/>
    <m/>
    <m/>
    <m/>
    <m/>
    <m/>
    <n v="3"/>
    <m/>
    <s v="Indlu yangasese ephuculweyo enomngxuma ephuma umoya"/>
    <m/>
    <s v="Umbane ovela kwii-mains"/>
    <m/>
    <m/>
    <m/>
    <s v="Endlini"/>
    <m/>
    <m/>
    <m/>
    <s v="Hayi"/>
    <m/>
    <s v="Ewe"/>
    <m/>
    <m/>
    <m/>
    <m/>
    <m/>
    <m/>
    <m/>
    <m/>
    <m/>
    <s v="Hayi"/>
    <s v="Ewe"/>
    <s v="Hayi"/>
    <s v="Hayi"/>
    <s v="Hayi"/>
    <s v="Hayi"/>
    <s v="Hayi"/>
    <s v="Ewe"/>
    <s v="Hayi"/>
    <m/>
    <m/>
    <m/>
    <m/>
    <m/>
    <m/>
    <m/>
    <s v="Hayi"/>
    <s v="Ewe"/>
    <s v="Hayi"/>
    <s v="Hayi"/>
    <s v="Hayi"/>
    <s v="Hayi"/>
    <s v="Hayi"/>
    <m/>
    <s v="Isamente"/>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77"/>
    <m/>
    <m/>
    <x v="14"/>
    <d v="1899-12-30T09:30:00"/>
    <s v="zola"/>
    <s v="isiXhosa"/>
    <m/>
    <s v="Hayi"/>
    <m/>
    <m/>
    <m/>
    <m/>
    <s v="Mnyama"/>
    <m/>
    <m/>
    <m/>
    <m/>
    <s v="Ewe"/>
    <m/>
    <m/>
    <m/>
    <s v="Utshatile / umanyano lwasekuhlaleni"/>
    <m/>
    <s v="Ewe"/>
    <m/>
    <s v="Ngaphantsi kwebanga leshumi"/>
    <m/>
    <s v="Awuphangeli"/>
    <m/>
    <s v="R1000 - R2500"/>
    <m/>
    <s v="Zange"/>
    <m/>
    <m/>
    <m/>
    <s v="Ewe, ngaphezu kweminyaka emi-2 eyadlulayo"/>
    <s v="ec Ndevana Clinic"/>
    <m/>
    <m/>
    <s v="Ewe"/>
    <m/>
    <s v="Ewe, kulo nyaka uphelileyo, kodwa ngaphezu kweenyanga ezi-6 ezidlulileyo"/>
    <m/>
    <s v="Hayi"/>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Ewe"/>
    <n v="4"/>
    <s v="Male/ Indoda"/>
    <n v="70"/>
    <s v="Male/ Indoda"/>
    <n v="46"/>
    <s v="Male/ Indoda"/>
    <n v="12"/>
    <s v="Female/ Ibhinqa"/>
    <n v="8"/>
    <m/>
    <m/>
    <m/>
    <m/>
    <m/>
    <m/>
    <m/>
    <m/>
    <m/>
    <m/>
    <m/>
    <m/>
    <m/>
    <m/>
    <m/>
    <m/>
    <m/>
    <m/>
    <m/>
    <m/>
    <m/>
    <m/>
    <s v="There are children between the age of 6 and 13 living in this HH"/>
    <m/>
    <s v="Amabanga aphantsi"/>
    <m/>
    <s v="Ibanga lesithathu"/>
    <m/>
    <s v="Amabanga aphantsi"/>
    <m/>
    <s v="Ibanga lesithathu"/>
    <m/>
    <s v="Ewe"/>
    <m/>
    <m/>
    <m/>
    <m/>
    <m/>
    <s v="Hayi"/>
    <m/>
    <m/>
    <m/>
    <s v="Umbhobho ukuya eyadini/iploti"/>
    <m/>
    <m/>
    <m/>
    <m/>
    <m/>
    <n v="2"/>
    <m/>
    <s v="Indlu yangasese ephuculweyo enomngxuma ephuma umoya"/>
    <m/>
    <s v="Umbane ovela kwii-mains"/>
    <m/>
    <m/>
    <m/>
    <s v="Endlini"/>
    <m/>
    <m/>
    <m/>
    <s v="Hayi"/>
    <m/>
    <s v="Ewe"/>
    <m/>
    <m/>
    <m/>
    <m/>
    <m/>
    <m/>
    <m/>
    <m/>
    <m/>
    <s v="Ewe"/>
    <s v="Ewe"/>
    <s v="Hayi"/>
    <s v="Hayi"/>
    <s v="Ewe"/>
    <s v="Hayi"/>
    <s v="Ewe"/>
    <s v="Ewe"/>
    <s v="Hayi"/>
    <m/>
    <m/>
    <m/>
    <m/>
    <m/>
    <m/>
    <m/>
    <s v="Hayi"/>
    <s v="Ewe"/>
    <s v="Hayi"/>
    <s v="Hayi"/>
    <s v="Hayi"/>
    <s v="Hayi"/>
    <s v="Hayi"/>
    <m/>
    <s v="Isamente"/>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578"/>
    <m/>
    <m/>
    <x v="14"/>
    <d v="1899-12-30T09:39:00"/>
    <s v="busisiwe"/>
    <s v="English"/>
    <s v="No"/>
    <m/>
    <m/>
    <m/>
    <s v="Black"/>
    <m/>
    <m/>
    <m/>
    <s v="Yes"/>
    <m/>
    <m/>
    <m/>
    <m/>
    <m/>
    <s v="Steady partner"/>
    <m/>
    <s v="Yes"/>
    <m/>
    <s v="Tertiary"/>
    <m/>
    <s v="Employed full-time"/>
    <m/>
    <s v="R5001 - R7500"/>
    <m/>
    <s v="Never"/>
    <m/>
    <m/>
    <m/>
    <s v="Never"/>
    <m/>
    <m/>
    <m/>
    <s v="Yes"/>
    <m/>
    <s v="Yes, less than 6 months ago"/>
    <m/>
    <s v="Yes"/>
    <m/>
    <s v="I don't know"/>
    <m/>
    <s v="Unchecked"/>
    <s v="Unchecked"/>
    <s v="Unchecked"/>
    <s v="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Checked"/>
    <s v="Unchecked"/>
    <s v="Unchecked"/>
    <s v="Unchecked"/>
    <m/>
    <s v="Unchecked"/>
    <s v="Unchecked"/>
    <s v="Unchecked"/>
    <s v="Unchecked"/>
    <s v="Unchecked"/>
    <s v="Unchecked"/>
    <s v="Unchecked"/>
    <s v="Unchecked"/>
    <s v="Unchecked"/>
    <s v="Unchecked"/>
    <s v="Unchecked"/>
    <m/>
    <s v="Yes"/>
    <m/>
    <s v="Yes"/>
    <m/>
    <s v="Yes"/>
    <m/>
    <n v="1"/>
    <s v="Female/ Ibhinqa"/>
    <n v="29"/>
    <m/>
    <m/>
    <m/>
    <m/>
    <m/>
    <m/>
    <m/>
    <m/>
    <m/>
    <m/>
    <m/>
    <m/>
    <m/>
    <m/>
    <m/>
    <m/>
    <m/>
    <m/>
    <m/>
    <m/>
    <m/>
    <m/>
    <m/>
    <m/>
    <m/>
    <m/>
    <m/>
    <m/>
    <s v="There are NO children between the age of 6 and 13 living in this HH"/>
    <s v="Tertiary or post-secondary certification"/>
    <m/>
    <m/>
    <m/>
    <s v="Tertiary or post-secondary certification"/>
    <m/>
    <m/>
    <m/>
    <m/>
    <m/>
    <m/>
    <m/>
    <m/>
    <m/>
    <s v="No"/>
    <m/>
    <m/>
    <m/>
    <s v="Piped to neighbor"/>
    <m/>
    <m/>
    <m/>
    <m/>
    <m/>
    <n v="2"/>
    <m/>
    <s v="Flush to piped sewer system"/>
    <m/>
    <s v="Electricity from mains"/>
    <m/>
    <m/>
    <m/>
    <s v="In the house"/>
    <m/>
    <m/>
    <m/>
    <s v="No"/>
    <m/>
    <s v="Yes"/>
    <m/>
    <s v="Yes"/>
    <s v="Yes"/>
    <s v="No"/>
    <s v="Yes"/>
    <s v="Yes"/>
    <s v="No"/>
    <s v="Yes"/>
    <s v="Yes"/>
    <s v="Yes"/>
    <m/>
    <m/>
    <m/>
    <m/>
    <m/>
    <m/>
    <m/>
    <m/>
    <m/>
    <s v="Yes"/>
    <s v="Yes"/>
    <s v="No"/>
    <s v="No"/>
    <s v="No"/>
    <s v="No"/>
    <s v="No"/>
    <m/>
    <m/>
    <m/>
    <m/>
    <m/>
    <m/>
    <m/>
    <s v="Carpet"/>
    <m/>
    <m/>
    <m/>
    <s v="Other"/>
    <m/>
    <s v="Zinc "/>
    <m/>
    <s v="Respondent/Participant"/>
    <m/>
    <s v="Respondent/Participant"/>
    <m/>
    <s v="Respondent/Participant"/>
    <m/>
    <s v="Yes"/>
    <m/>
    <s v="Proceed"/>
    <m/>
    <s v="Yes"/>
    <m/>
    <s v="A lot"/>
    <s v="A lot"/>
    <s v="A lot"/>
    <m/>
    <m/>
    <m/>
    <s v="Unchecked"/>
    <s v="Checked"/>
    <s v="Unchecked"/>
    <s v="Checked"/>
    <s v="Unchecked"/>
    <s v="Unchecked"/>
    <s v="Unchecked"/>
    <s v="Unchecked"/>
    <s v="Unchecked"/>
    <s v="Unchecked"/>
    <s v="Unchecked"/>
    <s v="Unchecked"/>
    <s v="Jamaica"/>
    <m/>
    <s v="Research Assistant please click here"/>
    <m/>
    <s v="Unverified"/>
  </r>
  <r>
    <n v="57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80"/>
    <m/>
    <m/>
    <x v="14"/>
    <d v="1899-12-30T09:50:00"/>
    <s v="thembelihle"/>
    <s v="isiXhosa"/>
    <m/>
    <s v="Hayi"/>
    <m/>
    <m/>
    <m/>
    <m/>
    <s v="Mnyama"/>
    <m/>
    <m/>
    <m/>
    <m/>
    <s v="Ewe"/>
    <m/>
    <m/>
    <m/>
    <s v="Awutshatanga"/>
    <m/>
    <m/>
    <m/>
    <s v="Ngaphantsi kwebanga leshumi"/>
    <m/>
    <s v="Awuphangeli"/>
    <m/>
    <s v="R1000 - R2500"/>
    <m/>
    <s v="Zange"/>
    <m/>
    <m/>
    <m/>
    <s v="Hayi"/>
    <m/>
    <m/>
    <m/>
    <s v="Ewe"/>
    <m/>
    <s v="Ewe, ngaphezu konyaka odlulileyo"/>
    <m/>
    <s v="Ewe"/>
    <m/>
    <s v="Ewe"/>
    <s v="Unchecked"/>
    <s v="Unchecked"/>
    <s v="Unchecked"/>
    <s v="Unchecked"/>
    <s v="Unchecked"/>
    <s v="Unchecked"/>
    <s v="Unchecked"/>
    <s v="Unchecked"/>
    <s v="Unchecked"/>
    <s v="Unchecked"/>
    <s v="Checked"/>
    <s v="Unchecked"/>
    <s v="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28"/>
    <s v="Male/ Indoda"/>
    <n v="24"/>
    <m/>
    <m/>
    <m/>
    <m/>
    <m/>
    <m/>
    <m/>
    <m/>
    <m/>
    <m/>
    <m/>
    <m/>
    <m/>
    <m/>
    <m/>
    <m/>
    <m/>
    <m/>
    <m/>
    <m/>
    <m/>
    <m/>
    <m/>
    <m/>
    <m/>
    <m/>
    <s v="There are NO children between the age of 6 and 13 living in this HH"/>
    <m/>
    <s v="Amabanga aphezulu"/>
    <m/>
    <m/>
    <m/>
    <s v="Imfundo enomsila"/>
    <m/>
    <m/>
    <m/>
    <m/>
    <m/>
    <m/>
    <m/>
    <m/>
    <m/>
    <s v="Hayi"/>
    <m/>
    <m/>
    <m/>
    <s v="Umbhobho ukuya eyadini/iploti"/>
    <m/>
    <m/>
    <m/>
    <m/>
    <m/>
    <n v="3"/>
    <m/>
    <s v="Gungxulela noba kuphi"/>
    <m/>
    <s v="Umbane ovela kwii-mains"/>
    <m/>
    <m/>
    <m/>
    <s v="Endlini"/>
    <m/>
    <m/>
    <m/>
    <s v="Hayi"/>
    <m/>
    <s v="Ewe"/>
    <m/>
    <m/>
    <m/>
    <m/>
    <m/>
    <m/>
    <m/>
    <m/>
    <m/>
    <s v="Ewe"/>
    <s v="Ewe"/>
    <s v="Hayi"/>
    <s v="Ewe"/>
    <s v="Ewe"/>
    <s v="Hayi"/>
    <s v="Ewe"/>
    <s v="Ewe"/>
    <s v="Ewe"/>
    <m/>
    <m/>
    <m/>
    <m/>
    <m/>
    <m/>
    <m/>
    <s v="Ewe"/>
    <s v="Ewe"/>
    <s v="Hayi"/>
    <s v="Hayi"/>
    <s v="Hayi"/>
    <s v="Ewe"/>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81"/>
    <m/>
    <m/>
    <x v="14"/>
    <d v="1899-12-30T09:52:00"/>
    <s v="lwazi"/>
    <s v="English"/>
    <s v="No"/>
    <m/>
    <m/>
    <m/>
    <s v="Black"/>
    <m/>
    <m/>
    <m/>
    <s v="Yes"/>
    <m/>
    <m/>
    <m/>
    <m/>
    <m/>
    <s v="Single"/>
    <m/>
    <m/>
    <m/>
    <s v="Less than Matric"/>
    <m/>
    <s v="Unemployed"/>
    <m/>
    <s v="Under R1000"/>
    <m/>
    <s v="Never"/>
    <m/>
    <m/>
    <m/>
    <s v="Never"/>
    <m/>
    <m/>
    <m/>
    <s v="I don't know"/>
    <m/>
    <s v="Yes, in the last year, but more than 6 months ago"/>
    <m/>
    <s v="No"/>
    <m/>
    <s v="No"/>
    <m/>
    <s v="Unchecked"/>
    <s v="Unchecked"/>
    <s v="Unchecked"/>
    <s v="Unchecked"/>
    <s v="Checked"/>
    <s v="Un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Unchecked"/>
    <s v="Checked"/>
    <s v="Unchecked"/>
    <s v="Checked"/>
    <s v="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primary"/>
    <m/>
    <m/>
    <m/>
    <s v="Some primary"/>
    <m/>
    <s v="Grade 5"/>
    <m/>
    <m/>
    <m/>
    <m/>
    <m/>
    <m/>
    <m/>
    <s v="No"/>
    <m/>
    <m/>
    <m/>
    <s v="Public/communal tap"/>
    <m/>
    <m/>
    <m/>
    <s v="Elsewhere/outside yard"/>
    <m/>
    <n v="10"/>
    <m/>
    <s v="Pit latrine without ventilation pipe"/>
    <m/>
    <s v="Wood"/>
    <m/>
    <m/>
    <m/>
    <s v="Outdoors"/>
    <m/>
    <m/>
    <m/>
    <s v="Yes"/>
    <m/>
    <s v="No"/>
    <m/>
    <s v="No"/>
    <s v="No"/>
    <s v="No"/>
    <s v="No"/>
    <s v="No"/>
    <s v="No"/>
    <s v="No"/>
    <s v="Yes"/>
    <s v="No"/>
    <m/>
    <m/>
    <m/>
    <m/>
    <m/>
    <m/>
    <m/>
    <m/>
    <m/>
    <s v="No"/>
    <s v="No"/>
    <s v="No"/>
    <s v="No"/>
    <s v="No"/>
    <s v="No"/>
    <s v="No"/>
    <m/>
    <m/>
    <m/>
    <m/>
    <m/>
    <m/>
    <m/>
    <s v="Dung"/>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58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83"/>
    <m/>
    <m/>
    <x v="14"/>
    <d v="1899-12-30T09:54:00"/>
    <s v="lona"/>
    <s v="isiXhosa"/>
    <m/>
    <s v="Hayi"/>
    <m/>
    <m/>
    <m/>
    <m/>
    <s v="Mnyama"/>
    <m/>
    <m/>
    <m/>
    <m/>
    <s v="Ewe"/>
    <m/>
    <m/>
    <m/>
    <s v="Awutshatanga"/>
    <m/>
    <m/>
    <m/>
    <s v="Ngaphantsi kwebanga leshumi"/>
    <m/>
    <s v="Uqeshwa okwexeshana"/>
    <m/>
    <s v="R2501 - R5000"/>
    <m/>
    <s v="Zange"/>
    <m/>
    <m/>
    <m/>
    <s v="Hayi"/>
    <m/>
    <m/>
    <m/>
    <s v="Hayi"/>
    <m/>
    <s v="Ewe, ngaphantsi kweenyanga ezi-6 ezidlulileyo"/>
    <m/>
    <s v="Hayi"/>
    <m/>
    <s v="Hayi"/>
    <s v="Unchecked"/>
    <s v="Unchecked"/>
    <s v="Unchecked"/>
    <s v="Unchecked"/>
    <s v="Unchecked"/>
    <s v="Unchecked"/>
    <s v="Unchecked"/>
    <s v="Unchecked"/>
    <s v="Unchecked"/>
    <s v="Unchecked"/>
    <s v="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Checked"/>
    <s v="Un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25"/>
    <s v="Male/ Indoda"/>
    <n v="21"/>
    <s v="Female/ Ibhinqa"/>
    <n v="19"/>
    <m/>
    <m/>
    <m/>
    <m/>
    <m/>
    <m/>
    <m/>
    <m/>
    <m/>
    <m/>
    <m/>
    <m/>
    <m/>
    <m/>
    <m/>
    <m/>
    <m/>
    <m/>
    <m/>
    <m/>
    <m/>
    <m/>
    <m/>
    <m/>
    <s v="There are NO children between the age of 6 and 13 living in this HH"/>
    <m/>
    <s v="Amabanga aphezulu"/>
    <m/>
    <m/>
    <m/>
    <s v="Amabanga aphezulu"/>
    <m/>
    <m/>
    <m/>
    <m/>
    <m/>
    <m/>
    <m/>
    <m/>
    <m/>
    <s v="Hayi"/>
    <m/>
    <m/>
    <m/>
    <s v="Ifakwe ngombhobho kwindawo yokuhlala/indlu"/>
    <m/>
    <m/>
    <m/>
    <m/>
    <m/>
    <n v="1"/>
    <m/>
    <s v="Gungxulela kumbhobho wogutyulo"/>
    <m/>
    <s v="Umbane ovela kwii-mains"/>
    <m/>
    <m/>
    <m/>
    <s v="Endlini"/>
    <m/>
    <m/>
    <m/>
    <s v="Ewe"/>
    <m/>
    <s v="Ewe"/>
    <m/>
    <m/>
    <m/>
    <m/>
    <m/>
    <m/>
    <m/>
    <m/>
    <m/>
    <s v="Ewe"/>
    <s v="Ewe"/>
    <s v="Hayi"/>
    <s v="Hayi"/>
    <s v="Ewe"/>
    <s v="Hayi"/>
    <s v="Ewe"/>
    <s v="Ewe"/>
    <s v="Ewe"/>
    <m/>
    <m/>
    <m/>
    <m/>
    <m/>
    <m/>
    <m/>
    <s v="Ewe"/>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84"/>
    <m/>
    <m/>
    <x v="14"/>
    <d v="1899-12-30T09:53:00"/>
    <s v="siziphiwe"/>
    <s v="isiXhosa"/>
    <m/>
    <s v="Hayi"/>
    <m/>
    <m/>
    <m/>
    <m/>
    <s v="Mnyama"/>
    <m/>
    <m/>
    <m/>
    <m/>
    <s v="Ewe"/>
    <m/>
    <m/>
    <m/>
    <s v="Iqabane elizinzileyo"/>
    <m/>
    <s v="Hayi"/>
    <m/>
    <s v="Ibanga leshumi"/>
    <m/>
    <s v="Uqeshwe isigxina"/>
    <m/>
    <s v="R2501 - R5000"/>
    <m/>
    <s v="Zange"/>
    <m/>
    <m/>
    <m/>
    <s v="Hayi"/>
    <m/>
    <m/>
    <m/>
    <s v="Hayi"/>
    <m/>
    <s v="Hayi"/>
    <m/>
    <s v="Hayi"/>
    <m/>
    <s v="Hayi"/>
    <s v="Unchecked"/>
    <s v="Unchecked"/>
    <s v="Unchecked"/>
    <s v="Unchecked"/>
    <s v="Unchecked"/>
    <s v="Unchecked"/>
    <s v="Unchecked"/>
    <s v="Unchecked"/>
    <s v="Unchecked"/>
    <s v="Unchecked"/>
    <s v="Unchecked"/>
    <s v="Checked"/>
    <s v="Checked"/>
    <s v="Checked"/>
    <s v="Unchecked"/>
    <s v="Unchecked"/>
    <s v="Unchecked"/>
    <s v="Unchecked"/>
    <m/>
    <m/>
    <s v="Unchecked"/>
    <s v="Unchecked"/>
    <s v="Unchecked"/>
    <s v="Unchecked"/>
    <s v="Unchecked"/>
    <s v="Unchecked"/>
    <s v="Unchecked"/>
    <s v="Unchecked"/>
    <s v="Checked"/>
    <s v="Checked"/>
    <s v="Unchecked"/>
    <s v="Checked"/>
    <s v="Unchecked"/>
    <s v="Unchecked"/>
    <m/>
    <m/>
    <s v="Unchecked"/>
    <s v="Unchecked"/>
    <s v="Unchecked"/>
    <s v="Unchecked"/>
    <s v="Unchecked"/>
    <s v="Unchecked"/>
    <s v="Unchecked"/>
    <s v="Unchecked"/>
    <s v="Unchecked"/>
    <s v="Unchecked"/>
    <s v="Unchecked"/>
    <s v="Unchecked"/>
    <s v="Unchecked"/>
    <s v="Unchecked"/>
    <s v="Unchecked"/>
    <s v="Checked"/>
    <s v="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mabanga aphezulu"/>
    <m/>
    <m/>
    <m/>
    <s v="Ndigqibe amabanga aphezulu"/>
    <m/>
    <m/>
    <m/>
    <m/>
    <m/>
    <m/>
    <m/>
    <m/>
    <m/>
    <s v="Hayi"/>
    <m/>
    <m/>
    <m/>
    <s v="Amanzi asebhotileni"/>
    <m/>
    <m/>
    <m/>
    <m/>
    <m/>
    <n v="998"/>
    <m/>
    <s v="Ndlu yangasese engagungxulwayo"/>
    <m/>
    <s v="Umbane ovela kwii-mains"/>
    <m/>
    <m/>
    <m/>
    <s v="Endlini"/>
    <m/>
    <m/>
    <m/>
    <s v="Hayi"/>
    <m/>
    <s v="Ewe"/>
    <m/>
    <m/>
    <m/>
    <m/>
    <m/>
    <m/>
    <m/>
    <m/>
    <m/>
    <s v="Ewe"/>
    <s v="Ewe"/>
    <s v="Hayi"/>
    <s v="Hayi"/>
    <s v="Hayi"/>
    <s v="Hayi"/>
    <s v="Ewe"/>
    <s v="Ewe"/>
    <s v="Hayi"/>
    <m/>
    <m/>
    <m/>
    <m/>
    <m/>
    <m/>
    <m/>
    <s v="Ewe"/>
    <s v="Ewe"/>
    <s v="Hayi"/>
    <s v="Hayi"/>
    <s v="Hayi"/>
    <s v="Hayi"/>
    <s v="Hayi"/>
    <m/>
    <s v="Ikhaphethi"/>
    <m/>
    <m/>
    <m/>
    <s v="Iisamente"/>
    <m/>
    <m/>
    <m/>
    <s v="uMphenduli / uMthathi-nxaxheba"/>
    <m/>
    <s v="uMphenduli / uMthathi-nxaxheba"/>
    <m/>
    <s v="uMphenduli / uMthathi-nxaxheba"/>
    <m/>
    <s v="Ewe"/>
    <m/>
    <s v="Qhubeka"/>
    <m/>
    <s v="Ewe"/>
    <m/>
    <m/>
    <m/>
    <s v="Akunjalo kwaphela"/>
    <s v="Ngandlel' ithile"/>
    <s v="Ngandlel' ithile"/>
    <s v="Unchecked"/>
    <s v="Unchecked"/>
    <s v="Unchecked"/>
    <s v="Unchecked"/>
    <s v="Unchecked"/>
    <s v="Unchecked"/>
    <s v="Checked"/>
    <s v="Checked"/>
    <s v="Checked"/>
    <s v="Checked"/>
    <s v="Checked"/>
    <s v="Unchecked"/>
    <m/>
    <s v="United States of America"/>
    <m/>
    <s v="Mncedisi wophando nceda ucofe apha"/>
    <s v="Unverified"/>
  </r>
  <r>
    <n v="58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8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87"/>
    <m/>
    <m/>
    <x v="14"/>
    <d v="1899-12-30T10:06:00"/>
    <s v="nomvuyo"/>
    <s v="English"/>
    <s v="No"/>
    <m/>
    <m/>
    <m/>
    <s v="Black"/>
    <m/>
    <m/>
    <m/>
    <s v="Yes"/>
    <m/>
    <m/>
    <m/>
    <m/>
    <m/>
    <s v="Single"/>
    <m/>
    <m/>
    <m/>
    <s v="Less than Matric"/>
    <m/>
    <s v="Unemployed"/>
    <m/>
    <s v="R2501 - R5000"/>
    <m/>
    <s v="Never"/>
    <m/>
    <m/>
    <m/>
    <s v="Never"/>
    <m/>
    <m/>
    <m/>
    <s v="I don't know"/>
    <m/>
    <s v="Never"/>
    <m/>
    <s v="No"/>
    <m/>
    <s v="I don't know"/>
    <m/>
    <s v="Unchecked"/>
    <s v="Checked"/>
    <s v="Checked"/>
    <s v="Checked"/>
    <s v="Checked"/>
    <s v="Checked"/>
    <s v="Unchecked"/>
    <s v="Un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5"/>
    <s v="Female/ Ibhinqa"/>
    <n v="3"/>
    <s v="Male/ Indoda"/>
    <n v="17"/>
    <s v="Male/ Indoda"/>
    <n v="26"/>
    <s v="Female/ Ibhinqa"/>
    <n v="29"/>
    <s v="Female/ Ibhinqa"/>
    <n v="24"/>
    <m/>
    <m/>
    <m/>
    <m/>
    <m/>
    <m/>
    <m/>
    <m/>
    <m/>
    <m/>
    <m/>
    <m/>
    <m/>
    <m/>
    <m/>
    <m/>
    <m/>
    <m/>
    <m/>
    <m/>
    <s v="There are children between the age of 6 and 13 living in this HH"/>
    <s v="Some secondary"/>
    <m/>
    <m/>
    <m/>
    <s v="Some primary"/>
    <m/>
    <s v="Grade 7"/>
    <m/>
    <s v="No"/>
    <m/>
    <n v="1"/>
    <m/>
    <s v="Grade 7"/>
    <m/>
    <s v="No"/>
    <m/>
    <m/>
    <m/>
    <s v="Piped into dwelling/house"/>
    <m/>
    <m/>
    <m/>
    <m/>
    <m/>
    <n v="2"/>
    <m/>
    <s v="Flush to piped sewer system"/>
    <m/>
    <s v="Electricity from mains"/>
    <m/>
    <m/>
    <m/>
    <s v="In the house"/>
    <m/>
    <m/>
    <m/>
    <s v="No"/>
    <m/>
    <s v="Yes"/>
    <m/>
    <s v="No"/>
    <s v="Yes"/>
    <s v="No"/>
    <s v="No"/>
    <s v="Yes"/>
    <s v="No"/>
    <s v="Yes"/>
    <s v="Yes"/>
    <s v="No"/>
    <m/>
    <m/>
    <m/>
    <m/>
    <m/>
    <m/>
    <m/>
    <m/>
    <m/>
    <s v="No"/>
    <s v="Yes"/>
    <s v="No"/>
    <s v="No"/>
    <s v="No"/>
    <s v="No"/>
    <s v="No"/>
    <m/>
    <m/>
    <m/>
    <m/>
    <m/>
    <m/>
    <m/>
    <s v="Ceramic tiles"/>
    <m/>
    <m/>
    <m/>
    <s v="Asbestos"/>
    <m/>
    <m/>
    <m/>
    <s v="Respondent/Participant and Spouse/partner jointly"/>
    <m/>
    <s v="Respondent/Participant and Spouse/partner jointly"/>
    <m/>
    <s v="Respondent/Participant and Spouse/partner jointly"/>
    <m/>
    <s v="Yes"/>
    <m/>
    <s v="Proceed"/>
    <m/>
    <s v="Yes"/>
    <m/>
    <s v="Somewhat"/>
    <s v="A lot"/>
    <s v="Somewhat"/>
    <m/>
    <m/>
    <m/>
    <s v="Checked"/>
    <s v="Unchecked"/>
    <s v="Checked"/>
    <s v="Unchecked"/>
    <s v="Unchecked"/>
    <s v="Unchecked"/>
    <s v="Unchecked"/>
    <s v="Unchecked"/>
    <s v="Unchecked"/>
    <s v="Unchecked"/>
    <s v="Unchecked"/>
    <s v="Unchecked"/>
    <s v="Other"/>
    <m/>
    <s v="Research Assistant please click here"/>
    <m/>
    <s v="Unverified"/>
  </r>
  <r>
    <n v="58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89"/>
    <m/>
    <m/>
    <x v="14"/>
    <d v="1899-12-30T10:10:00"/>
    <s v="mihlem"/>
    <s v="English"/>
    <s v="No"/>
    <m/>
    <m/>
    <m/>
    <s v="Black"/>
    <m/>
    <m/>
    <m/>
    <s v="Yes"/>
    <m/>
    <m/>
    <m/>
    <m/>
    <m/>
    <s v="Single"/>
    <m/>
    <m/>
    <m/>
    <s v="Less than Matric"/>
    <m/>
    <s v="Employed full-time"/>
    <m/>
    <s v="R1000 - R2500"/>
    <m/>
    <s v="Never"/>
    <m/>
    <m/>
    <m/>
    <s v="Yes, less than 2 years ago"/>
    <m/>
    <s v="ec Chris Hani Clinic"/>
    <m/>
    <s v="Yes"/>
    <m/>
    <s v="Yes, less than 6 months ago"/>
    <m/>
    <s v="No"/>
    <m/>
    <s v="No"/>
    <m/>
    <s v="Unchecked"/>
    <s v="Unchecked"/>
    <s v="Unchecked"/>
    <s v="Unchecked"/>
    <s v="Unchecked"/>
    <s v="Checked"/>
    <s v="Checked"/>
    <s v="Un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m/>
    <m/>
    <s v="Unchecked"/>
    <s v="Unchecked"/>
    <s v="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10"/>
    <s v="Female/ Ibhinqa"/>
    <n v="4"/>
    <s v="Male/ Indoda"/>
    <n v="38"/>
    <m/>
    <m/>
    <m/>
    <m/>
    <m/>
    <m/>
    <m/>
    <m/>
    <m/>
    <m/>
    <m/>
    <m/>
    <m/>
    <m/>
    <m/>
    <m/>
    <m/>
    <m/>
    <m/>
    <m/>
    <m/>
    <m/>
    <m/>
    <m/>
    <s v="There are children between the age of 6 and 13 living in this HH"/>
    <s v="Some secondary"/>
    <m/>
    <m/>
    <m/>
    <s v="Some secondary"/>
    <m/>
    <m/>
    <m/>
    <s v="Yes"/>
    <m/>
    <m/>
    <m/>
    <m/>
    <m/>
    <s v="No"/>
    <m/>
    <m/>
    <m/>
    <s v="Public/communal tap"/>
    <m/>
    <m/>
    <m/>
    <s v="Elsewhere/outside yard"/>
    <m/>
    <n v="5"/>
    <m/>
    <s v="Flush to piped sewer system"/>
    <m/>
    <s v="Electricity from mains"/>
    <m/>
    <m/>
    <m/>
    <s v="In the house"/>
    <m/>
    <m/>
    <m/>
    <s v="No"/>
    <m/>
    <s v="Yes"/>
    <m/>
    <s v="Yes"/>
    <s v="Yes"/>
    <s v="No"/>
    <s v="No"/>
    <s v="Yes"/>
    <s v="No"/>
    <s v="Yes"/>
    <s v="Yes"/>
    <s v="No"/>
    <m/>
    <m/>
    <m/>
    <m/>
    <m/>
    <m/>
    <m/>
    <m/>
    <m/>
    <s v="Yes"/>
    <s v="Yes"/>
    <s v="No"/>
    <s v="No"/>
    <s v="No"/>
    <s v="No"/>
    <s v="No"/>
    <m/>
    <m/>
    <m/>
    <m/>
    <m/>
    <m/>
    <m/>
    <s v="Ceramic tiles"/>
    <m/>
    <m/>
    <m/>
    <s v="Corrugated metal"/>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United States of America"/>
    <m/>
    <s v="Research Assistant please click here"/>
    <m/>
    <s v="Unverified"/>
  </r>
  <r>
    <n v="590"/>
    <m/>
    <m/>
    <x v="14"/>
    <d v="1899-12-30T10:27:00"/>
    <s v="zimbini"/>
    <s v="English"/>
    <s v="No"/>
    <m/>
    <m/>
    <m/>
    <s v="Black"/>
    <m/>
    <m/>
    <m/>
    <s v="Yes"/>
    <m/>
    <m/>
    <m/>
    <m/>
    <m/>
    <s v="Single"/>
    <m/>
    <m/>
    <m/>
    <s v="Tertiary"/>
    <m/>
    <s v="Employed full-time"/>
    <m/>
    <s v="R7501 - R10 000"/>
    <m/>
    <s v="Never"/>
    <m/>
    <m/>
    <m/>
    <s v="Never"/>
    <m/>
    <m/>
    <m/>
    <s v="Yes"/>
    <m/>
    <s v="Yes, less than 6 months ago"/>
    <m/>
    <s v="Yes"/>
    <m/>
    <s v="Yes"/>
    <m/>
    <s v="Unchecked"/>
    <s v="Unchecked"/>
    <s v="Unchecked"/>
    <s v="Unchecked"/>
    <s v="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0"/>
    <m/>
    <m/>
    <m/>
    <m/>
    <m/>
    <m/>
    <m/>
    <m/>
    <m/>
    <m/>
    <m/>
    <m/>
    <m/>
    <m/>
    <m/>
    <m/>
    <m/>
    <m/>
    <m/>
    <m/>
    <m/>
    <m/>
    <m/>
    <m/>
    <m/>
    <m/>
    <m/>
    <m/>
    <m/>
    <m/>
    <s v="There are NO children between the age of 6 and 13 living in this HH"/>
    <s v="Some secondary"/>
    <m/>
    <m/>
    <m/>
    <s v="Some secondary"/>
    <m/>
    <m/>
    <m/>
    <m/>
    <m/>
    <m/>
    <m/>
    <m/>
    <m/>
    <s v="No"/>
    <m/>
    <m/>
    <m/>
    <s v="Public/communal tap"/>
    <m/>
    <m/>
    <m/>
    <s v="Elsewhere/outside yard"/>
    <m/>
    <n v="2"/>
    <m/>
    <s v="Flush to septic tank"/>
    <m/>
    <s v="Electricity from other source"/>
    <m/>
    <m/>
    <m/>
    <s v="In the house"/>
    <m/>
    <m/>
    <m/>
    <s v="No"/>
    <m/>
    <s v="No"/>
    <m/>
    <s v="No"/>
    <s v="Yes"/>
    <s v="No"/>
    <s v="No"/>
    <s v="Yes"/>
    <s v="No"/>
    <s v="Yes"/>
    <s v="Yes"/>
    <s v="Yes"/>
    <m/>
    <m/>
    <m/>
    <m/>
    <m/>
    <m/>
    <m/>
    <m/>
    <m/>
    <s v="Yes"/>
    <s v="Yes"/>
    <s v="No"/>
    <s v="No"/>
    <s v="No"/>
    <s v="No"/>
    <s v="No"/>
    <m/>
    <m/>
    <m/>
    <m/>
    <m/>
    <m/>
    <m/>
    <s v="Cement"/>
    <m/>
    <m/>
    <m/>
    <s v="Corrugated metal"/>
    <m/>
    <m/>
    <m/>
    <s v="Respondent/Participant"/>
    <m/>
    <s v="Respondent/Participant"/>
    <m/>
    <s v="Respondent/Participant"/>
    <m/>
    <s v="Yes"/>
    <m/>
    <s v="Proceed"/>
    <m/>
    <s v="Yes"/>
    <m/>
    <s v="A lot"/>
    <s v="A lot"/>
    <s v="A lot"/>
    <m/>
    <m/>
    <m/>
    <s v="Checked"/>
    <s v="Unchecked"/>
    <s v="Checked"/>
    <s v="Unchecked"/>
    <s v="Unchecked"/>
    <s v="Unchecked"/>
    <s v="Unchecked"/>
    <s v="Unchecked"/>
    <s v="Unchecked"/>
    <s v="Unchecked"/>
    <s v="Unchecked"/>
    <s v="Unchecked"/>
    <s v="Botswana"/>
    <m/>
    <s v="Research Assistant please click here"/>
    <m/>
    <s v="Unverified"/>
  </r>
  <r>
    <n v="591"/>
    <m/>
    <m/>
    <x v="14"/>
    <d v="1899-12-30T10:31:00"/>
    <s v="lwazi"/>
    <s v="English"/>
    <s v="No"/>
    <m/>
    <m/>
    <m/>
    <s v="Black"/>
    <m/>
    <m/>
    <m/>
    <s v="Yes"/>
    <m/>
    <m/>
    <m/>
    <m/>
    <m/>
    <s v="Single"/>
    <m/>
    <m/>
    <m/>
    <s v="Less than Matric"/>
    <m/>
    <s v="Employed part-time"/>
    <m/>
    <s v="R1000 - R2500"/>
    <m/>
    <s v="Yes, more than 2 years ago"/>
    <m/>
    <s v="Other"/>
    <s v="Cwecu"/>
    <s v="Never"/>
    <m/>
    <m/>
    <m/>
    <s v="I don't know"/>
    <m/>
    <s v="Yes, in the last year, but more than 6 months ago"/>
    <m/>
    <s v="No"/>
    <m/>
    <s v="No"/>
    <m/>
    <s v="Unchecked"/>
    <s v="Checked"/>
    <s v="Unchecked"/>
    <s v="Unchecked"/>
    <s v="Checked"/>
    <s v="Unchecked"/>
    <s v="Unchecked"/>
    <s v="Unchecked"/>
    <s v="Un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m/>
    <m/>
    <s v="Unchecked"/>
    <s v="Checked"/>
    <s v="Un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ublic/communal tap"/>
    <m/>
    <m/>
    <m/>
    <s v="Elsewhere/outside yard"/>
    <m/>
    <n v="10"/>
    <m/>
    <s v="Pit latrine without ventilation pipe"/>
    <m/>
    <s v="Paraffin"/>
    <m/>
    <m/>
    <m/>
    <s v="In the house"/>
    <m/>
    <m/>
    <m/>
    <s v="No"/>
    <m/>
    <s v="No"/>
    <m/>
    <s v="Yes"/>
    <s v="Yes"/>
    <s v="No"/>
    <s v="No"/>
    <s v="No"/>
    <s v="No"/>
    <s v="No"/>
    <s v="No"/>
    <s v="No"/>
    <m/>
    <m/>
    <m/>
    <m/>
    <m/>
    <m/>
    <m/>
    <m/>
    <m/>
    <s v="Yes"/>
    <s v="Yes"/>
    <s v="No"/>
    <s v="No"/>
    <s v="No"/>
    <s v="No"/>
    <s v="No"/>
    <m/>
    <m/>
    <m/>
    <m/>
    <m/>
    <m/>
    <m/>
    <s v="Carpet"/>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592"/>
    <m/>
    <m/>
    <x v="14"/>
    <d v="1899-12-30T10:32:00"/>
    <s v="siyanda"/>
    <s v="isiXhosa"/>
    <m/>
    <s v="Hayi"/>
    <m/>
    <m/>
    <m/>
    <m/>
    <s v="Mnyama"/>
    <m/>
    <m/>
    <m/>
    <m/>
    <s v="Ewe"/>
    <m/>
    <m/>
    <m/>
    <s v="Utshatile / umanyano lwasekuhlaleni"/>
    <m/>
    <s v="Hayi"/>
    <m/>
    <s v="Ngaphantsi kwebanga leshumi"/>
    <m/>
    <s v="Uqeshwe isigxina"/>
    <m/>
    <s v="R1000 - R2500"/>
    <m/>
    <s v="Zange"/>
    <m/>
    <m/>
    <m/>
    <s v="Ewe, ngaphantsi kweminyaka emi-2 eyadlulayo"/>
    <s v="Other"/>
    <s v="Ducats clinic"/>
    <m/>
    <s v="Ewe"/>
    <m/>
    <s v="Ewe, ngaphantsi kweenyanga ezi-6 ezidlulileyo"/>
    <m/>
    <s v="Hayi"/>
    <m/>
    <s v="Andiyazi"/>
    <s v="Unchecked"/>
    <s v="Unchecked"/>
    <s v="Unchecked"/>
    <s v="Unchecked"/>
    <s v="Unchecked"/>
    <s v="Unchecked"/>
    <s v="Unchecked"/>
    <s v="Unchecked"/>
    <s v="Unchecked"/>
    <s v="Unchecked"/>
    <s v="Unchecked"/>
    <s v="Unchecked"/>
    <s v="Unchecked"/>
    <s v="Unchecked"/>
    <s v="Unchecked"/>
    <s v="Unchecked"/>
    <s v="Unchecked"/>
    <s v="Checked"/>
    <m/>
    <s v="Ngumqhumo"/>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39"/>
    <m/>
    <m/>
    <m/>
    <m/>
    <m/>
    <m/>
    <m/>
    <m/>
    <m/>
    <m/>
    <m/>
    <m/>
    <m/>
    <m/>
    <m/>
    <m/>
    <m/>
    <m/>
    <m/>
    <m/>
    <m/>
    <m/>
    <m/>
    <m/>
    <m/>
    <m/>
    <m/>
    <m/>
    <s v="There are NO children between the age of 6 and 13 living in this HH"/>
    <m/>
    <s v="Amabanga aphezulu"/>
    <m/>
    <m/>
    <m/>
    <s v="Amabanga aphezulu"/>
    <m/>
    <m/>
    <m/>
    <m/>
    <m/>
    <m/>
    <m/>
    <m/>
    <m/>
    <s v="Hayi"/>
    <m/>
    <m/>
    <m/>
    <s v="Iqula elingabiyelwanga"/>
    <m/>
    <m/>
    <m/>
    <s v="Kwindawo yokuhlala"/>
    <m/>
    <n v="5"/>
    <m/>
    <s v="Ndlu yangasese engagungxulwayo"/>
    <m/>
    <s v="Umbane ovela kwii-mains"/>
    <m/>
    <m/>
    <m/>
    <s v="Endlini"/>
    <m/>
    <m/>
    <m/>
    <s v="Hayi"/>
    <m/>
    <s v="Ewe"/>
    <m/>
    <m/>
    <m/>
    <m/>
    <m/>
    <m/>
    <m/>
    <m/>
    <m/>
    <s v="Ewe"/>
    <s v="Hayi"/>
    <s v="Hayi"/>
    <s v="Hayi"/>
    <s v="Hayi"/>
    <s v="Hayi"/>
    <s v="Hayi"/>
    <s v="Hayi"/>
    <s v="Hayi"/>
    <m/>
    <m/>
    <m/>
    <m/>
    <m/>
    <m/>
    <m/>
    <s v="Hayi"/>
    <s v="Ewe"/>
    <s v="Hayi"/>
    <s v="Hayi"/>
    <s v="Hayi"/>
    <s v="Hayi"/>
    <s v="Hayi"/>
    <m/>
    <s v="Isamente"/>
    <m/>
    <m/>
    <m/>
    <s v="intsimbi / iZinc"/>
    <m/>
    <m/>
    <m/>
    <s v="uMphenduli / uMthathi-nxaxheba"/>
    <m/>
    <s v="uMphenduli / uMthathi-nxaxheba"/>
    <m/>
    <s v="uMphenduli / uMthathi-nxaxheba"/>
    <m/>
    <s v="Ewe"/>
    <m/>
    <s v="Qhubeka"/>
    <m/>
    <s v="Ewe"/>
    <m/>
    <m/>
    <m/>
    <s v="Kakhulu"/>
    <s v="Kakhulu"/>
    <s v="Kakhulu"/>
    <s v="Unchecked"/>
    <s v="Unchecked"/>
    <s v="Unchecked"/>
    <s v="Unchecked"/>
    <s v="Unchecked"/>
    <s v="Unchecked"/>
    <s v="Checked"/>
    <s v="Checked"/>
    <s v="Checked"/>
    <s v="Checked"/>
    <s v="Checked"/>
    <s v="Unchecked"/>
    <m/>
    <s v="United States of America"/>
    <m/>
    <s v="Mncedisi wophando nceda ucofe apha"/>
    <s v="Unverified"/>
  </r>
  <r>
    <n v="593"/>
    <m/>
    <m/>
    <x v="14"/>
    <d v="1899-12-30T10:42:00"/>
    <s v="sinazo"/>
    <s v="English"/>
    <s v="No"/>
    <m/>
    <m/>
    <m/>
    <s v="Black"/>
    <m/>
    <m/>
    <m/>
    <s v="Yes"/>
    <m/>
    <m/>
    <m/>
    <m/>
    <m/>
    <s v="Single"/>
    <m/>
    <m/>
    <m/>
    <s v="Matric"/>
    <m/>
    <s v="Self-Employed"/>
    <m/>
    <s v="R2501 - R5000"/>
    <m/>
    <s v="Never"/>
    <m/>
    <m/>
    <m/>
    <s v="Never"/>
    <m/>
    <m/>
    <m/>
    <s v="I don't know"/>
    <m/>
    <s v="Yes, more than a year ago"/>
    <m/>
    <s v="No"/>
    <m/>
    <s v="Yes"/>
    <m/>
    <s v="Unchecked"/>
    <s v="Unchecked"/>
    <s v="Unchecked"/>
    <s v="Checked"/>
    <s v="Checked"/>
    <s v="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Unchecked"/>
    <s v="Unchecked"/>
    <s v="Checked"/>
    <s v="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1"/>
    <m/>
    <m/>
    <m/>
    <m/>
    <m/>
    <m/>
    <m/>
    <m/>
    <m/>
    <m/>
    <m/>
    <m/>
    <m/>
    <m/>
    <m/>
    <m/>
    <m/>
    <m/>
    <m/>
    <m/>
    <m/>
    <m/>
    <m/>
    <m/>
    <m/>
    <m/>
    <m/>
    <m/>
    <s v="There are NO children between the age of 6 and 13 living in this HH"/>
    <s v="Completed secondary"/>
    <m/>
    <m/>
    <m/>
    <s v="Completed secondary"/>
    <m/>
    <m/>
    <m/>
    <m/>
    <m/>
    <m/>
    <m/>
    <m/>
    <m/>
    <s v="No"/>
    <m/>
    <m/>
    <m/>
    <s v="Piped to yard/plot"/>
    <m/>
    <m/>
    <m/>
    <m/>
    <m/>
    <n v="3"/>
    <m/>
    <s v="Flush to somewhere else"/>
    <m/>
    <s v="Electricity from mains"/>
    <m/>
    <m/>
    <m/>
    <s v="In the house"/>
    <m/>
    <m/>
    <m/>
    <s v="No"/>
    <m/>
    <s v="Yes"/>
    <m/>
    <s v="Yes"/>
    <s v="Yes"/>
    <s v="No"/>
    <s v="No"/>
    <s v="Yes"/>
    <s v="No"/>
    <s v="Yes"/>
    <s v="Yes"/>
    <s v="No"/>
    <m/>
    <m/>
    <m/>
    <m/>
    <m/>
    <m/>
    <m/>
    <m/>
    <m/>
    <s v="Yes"/>
    <s v="Yes"/>
    <s v="No"/>
    <s v="No"/>
    <s v="No"/>
    <s v="No"/>
    <s v="No"/>
    <m/>
    <m/>
    <m/>
    <m/>
    <m/>
    <m/>
    <m/>
    <s v="Ceramic tiles"/>
    <m/>
    <m/>
    <m/>
    <s v="Tiles"/>
    <m/>
    <m/>
    <m/>
    <s v="Respondent/Participant"/>
    <m/>
    <s v="Respondent/Participant"/>
    <m/>
    <s v="Respondent/Participant"/>
    <m/>
    <s v="Yes"/>
    <m/>
    <s v="Proceed"/>
    <m/>
    <s v="Yes"/>
    <m/>
    <s v="Somewhat"/>
    <s v="Somewhat"/>
    <s v="Somewhat"/>
    <m/>
    <m/>
    <m/>
    <s v="Checked"/>
    <s v="Checked"/>
    <s v="Checked"/>
    <s v="Checked"/>
    <s v="Checked"/>
    <s v="Checked"/>
    <s v="Unchecked"/>
    <s v="Unchecked"/>
    <s v="Unchecked"/>
    <s v="Unchecked"/>
    <s v="Unchecked"/>
    <s v="Unchecked"/>
    <s v="Other"/>
    <m/>
    <s v="Research Assistant please click here"/>
    <m/>
    <s v="Unverified"/>
  </r>
  <r>
    <n v="594"/>
    <m/>
    <m/>
    <x v="16"/>
    <d v="1899-12-30T10:23:00"/>
    <s v="nomvuyo"/>
    <s v="English"/>
    <s v="No"/>
    <m/>
    <m/>
    <m/>
    <s v="Black"/>
    <m/>
    <m/>
    <m/>
    <s v="Yes"/>
    <m/>
    <m/>
    <m/>
    <m/>
    <m/>
    <s v="Single"/>
    <m/>
    <m/>
    <m/>
    <s v="Less than Matric"/>
    <m/>
    <s v="Unemployed"/>
    <m/>
    <s v="R2501 - R5000"/>
    <m/>
    <s v="Never"/>
    <m/>
    <m/>
    <m/>
    <s v="Never"/>
    <m/>
    <m/>
    <m/>
    <s v="No"/>
    <m/>
    <s v="Never"/>
    <m/>
    <s v="No"/>
    <m/>
    <s v="I don't know"/>
    <m/>
    <s v="Unchecked"/>
    <s v="Checked"/>
    <s v="Unchecked"/>
    <s v="Checked"/>
    <s v="Checked"/>
    <s v="Checked"/>
    <s v="Unchecked"/>
    <s v="Un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31"/>
    <m/>
    <m/>
    <m/>
    <m/>
    <m/>
    <m/>
    <m/>
    <m/>
    <m/>
    <m/>
    <m/>
    <m/>
    <m/>
    <m/>
    <m/>
    <m/>
    <m/>
    <m/>
    <m/>
    <m/>
    <m/>
    <m/>
    <m/>
    <m/>
    <m/>
    <m/>
    <m/>
    <m/>
    <s v="There are NO children between the age of 6 and 13 living in this HH"/>
    <s v="Some secondary"/>
    <m/>
    <m/>
    <m/>
    <s v="Some secondary"/>
    <m/>
    <m/>
    <m/>
    <m/>
    <m/>
    <m/>
    <m/>
    <m/>
    <m/>
    <s v="No"/>
    <m/>
    <m/>
    <m/>
    <s v="Piped to yard/plot"/>
    <m/>
    <m/>
    <m/>
    <m/>
    <m/>
    <n v="3"/>
    <m/>
    <s v="Flush to somewhere else"/>
    <m/>
    <s v="Electricity from other source"/>
    <m/>
    <m/>
    <m/>
    <s v="In the house"/>
    <m/>
    <m/>
    <m/>
    <s v="No"/>
    <m/>
    <s v="No"/>
    <m/>
    <s v="No"/>
    <s v="Yes"/>
    <s v="No"/>
    <s v="No"/>
    <s v="Yes"/>
    <s v="No"/>
    <s v="No"/>
    <s v="No"/>
    <s v="No"/>
    <m/>
    <m/>
    <m/>
    <m/>
    <m/>
    <m/>
    <m/>
    <m/>
    <m/>
    <s v="No"/>
    <s v="Yes"/>
    <s v="No"/>
    <s v="No"/>
    <s v="No"/>
    <s v="No"/>
    <s v="No"/>
    <m/>
    <m/>
    <m/>
    <m/>
    <m/>
    <m/>
    <m/>
    <s v="Carpet"/>
    <m/>
    <m/>
    <m/>
    <s v="Corrugated metal"/>
    <m/>
    <m/>
    <m/>
    <s v="Respondent/Participant"/>
    <m/>
    <s v="Respondent/Participant"/>
    <m/>
    <s v="Respondent/Participant"/>
    <m/>
    <s v="Yes"/>
    <m/>
    <s v="Proceed"/>
    <m/>
    <s v="Yes"/>
    <m/>
    <s v="Somewhat"/>
    <s v="Somewhat"/>
    <s v="Somewhat"/>
    <m/>
    <m/>
    <m/>
    <s v="Unchecked"/>
    <s v="Checked"/>
    <s v="Checked"/>
    <s v="Checked"/>
    <s v="Unchecked"/>
    <s v="Unchecked"/>
    <s v="Unchecked"/>
    <s v="Unchecked"/>
    <s v="Unchecked"/>
    <s v="Unchecked"/>
    <s v="Unchecked"/>
    <s v="Unchecked"/>
    <s v="Other"/>
    <m/>
    <s v="Research Assistant please click here"/>
    <m/>
    <s v="Unverified"/>
  </r>
  <r>
    <n v="595"/>
    <m/>
    <m/>
    <x v="14"/>
    <d v="1899-12-30T10:45:00"/>
    <s v="zola"/>
    <s v="isiXhosa"/>
    <m/>
    <s v="Hayi"/>
    <m/>
    <m/>
    <m/>
    <m/>
    <s v="Mnyama"/>
    <m/>
    <m/>
    <m/>
    <m/>
    <s v="Ewe"/>
    <m/>
    <m/>
    <m/>
    <s v="Utshatile / umanyano lwasekuhlaleni"/>
    <m/>
    <s v="Ewe"/>
    <m/>
    <s v="Ngaphantsi kwebanga leshumi"/>
    <m/>
    <s v="Awuphangeli"/>
    <m/>
    <s v="R2501 - R5000"/>
    <m/>
    <s v="Zange"/>
    <m/>
    <m/>
    <m/>
    <s v="Hayi"/>
    <m/>
    <m/>
    <m/>
    <s v="Ewe"/>
    <m/>
    <s v="Ewe, ngaphezu konyaka odlulileyo"/>
    <m/>
    <s v="Hayi"/>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Checked"/>
    <s v="Checked"/>
    <s v="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Male/ Indoda"/>
    <n v="77"/>
    <s v="Female/ Ibhinqa"/>
    <n v="3"/>
    <m/>
    <m/>
    <m/>
    <m/>
    <m/>
    <m/>
    <m/>
    <m/>
    <m/>
    <m/>
    <m/>
    <m/>
    <m/>
    <m/>
    <m/>
    <m/>
    <m/>
    <m/>
    <m/>
    <m/>
    <m/>
    <m/>
    <m/>
    <m/>
    <m/>
    <m/>
    <s v="There are NO children between the age of 6 and 13 living in this HH"/>
    <m/>
    <s v="Andifundanga/ Andiwafundanga amabanga aphantsi"/>
    <m/>
    <m/>
    <m/>
    <s v="Abafundanga/ Abawafundanga amabanga aphantsi"/>
    <m/>
    <m/>
    <m/>
    <m/>
    <m/>
    <m/>
    <m/>
    <m/>
    <m/>
    <s v="Hayi"/>
    <m/>
    <m/>
    <m/>
    <s v="Umbhobho ukuya eyadini/iploti"/>
    <m/>
    <m/>
    <m/>
    <m/>
    <m/>
    <n v="2"/>
    <m/>
    <s v="Indlu yangasese ephuculweyo enomngxuma ephuma umoya"/>
    <m/>
    <s v="Umbane ovela kwii-mains"/>
    <m/>
    <m/>
    <m/>
    <s v="Endlini"/>
    <m/>
    <m/>
    <m/>
    <s v="Hayi"/>
    <m/>
    <s v="Ewe"/>
    <m/>
    <m/>
    <m/>
    <m/>
    <m/>
    <m/>
    <m/>
    <m/>
    <m/>
    <s v="Hayi"/>
    <s v="Ewe"/>
    <s v="Hayi"/>
    <s v="Hayi"/>
    <s v="Ewe"/>
    <s v="Hayi"/>
    <s v="Hayi"/>
    <s v="Ewe"/>
    <s v="Hayi"/>
    <m/>
    <m/>
    <m/>
    <m/>
    <m/>
    <m/>
    <m/>
    <s v="Hayi"/>
    <s v="Ewe"/>
    <s v="Hayi"/>
    <s v="Hayi"/>
    <s v="Hayi"/>
    <s v="Hayi"/>
    <s v="Hayi"/>
    <m/>
    <s v="Ikhaphethi"/>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596"/>
    <m/>
    <m/>
    <x v="14"/>
    <d v="1899-12-30T10:46:00"/>
    <s v="onelam"/>
    <s v="English"/>
    <s v="No"/>
    <m/>
    <m/>
    <m/>
    <s v="Black"/>
    <m/>
    <m/>
    <m/>
    <s v="Yes"/>
    <m/>
    <m/>
    <m/>
    <m/>
    <m/>
    <s v="Single"/>
    <m/>
    <m/>
    <m/>
    <s v="Less than Matric"/>
    <m/>
    <s v="Employed part-time"/>
    <m/>
    <s v="R2501 - R5000"/>
    <m/>
    <s v="Never"/>
    <m/>
    <m/>
    <m/>
    <s v="Never"/>
    <m/>
    <m/>
    <m/>
    <s v="No"/>
    <m/>
    <s v="Yes, less than 6 months ago"/>
    <m/>
    <s v="Yes"/>
    <m/>
    <s v="Yes"/>
    <m/>
    <s v="Unchecked"/>
    <s v="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ublic/communal tap"/>
    <m/>
    <m/>
    <m/>
    <s v="Elsewhere/outside yard"/>
    <m/>
    <n v="12"/>
    <m/>
    <s v="Flush to piped sewer system"/>
    <m/>
    <s v="Electricity from mains"/>
    <m/>
    <m/>
    <m/>
    <s v="In the house"/>
    <m/>
    <m/>
    <m/>
    <s v="No"/>
    <m/>
    <s v="Yes"/>
    <m/>
    <s v="No"/>
    <s v="No"/>
    <s v="No"/>
    <s v="No"/>
    <s v="Yes"/>
    <s v="No"/>
    <s v="No"/>
    <s v="Yes"/>
    <s v="No"/>
    <m/>
    <m/>
    <m/>
    <m/>
    <m/>
    <m/>
    <m/>
    <m/>
    <m/>
    <s v="No"/>
    <s v="Yes"/>
    <s v="No"/>
    <s v="No"/>
    <s v="No"/>
    <s v="No"/>
    <s v="No"/>
    <m/>
    <m/>
    <m/>
    <m/>
    <m/>
    <m/>
    <m/>
    <s v="Carpe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597"/>
    <m/>
    <m/>
    <x v="14"/>
    <d v="1899-12-30T10:47:00"/>
    <s v="nomvuyo"/>
    <s v="English"/>
    <s v="No"/>
    <m/>
    <m/>
    <m/>
    <s v="Black"/>
    <m/>
    <m/>
    <m/>
    <s v="Yes"/>
    <m/>
    <m/>
    <m/>
    <m/>
    <m/>
    <s v="Single"/>
    <m/>
    <m/>
    <m/>
    <s v="Less than Matric"/>
    <m/>
    <s v="Unemployed"/>
    <m/>
    <s v="R2501 - R5000"/>
    <m/>
    <s v="Never"/>
    <m/>
    <m/>
    <m/>
    <s v="Never"/>
    <m/>
    <m/>
    <m/>
    <s v="I don't know"/>
    <m/>
    <s v="Yes, more than a year ago"/>
    <m/>
    <s v="No"/>
    <m/>
    <s v="I don't know"/>
    <m/>
    <s v="Unchecked"/>
    <s v="Checked"/>
    <s v="Unchecked"/>
    <s v="Checked"/>
    <s v="Checked"/>
    <s v="Checked"/>
    <s v="Checked"/>
    <s v="Checked"/>
    <s v="Unchecked"/>
    <s v="Unchecked"/>
    <s v="Unchecked"/>
    <s v="Unchecked"/>
    <s v="Unchecked"/>
    <s v="Unchecked"/>
    <s v="Unchecked"/>
    <s v="Unchecked"/>
    <s v="Unchecked"/>
    <s v="Unchecked"/>
    <m/>
    <m/>
    <s v="Unchecked"/>
    <s v="Checked"/>
    <s v="Checked"/>
    <s v="Checked"/>
    <s v="Checked"/>
    <s v="Checked"/>
    <s v="Unchecked"/>
    <s v="Unchecked"/>
    <s v="Unchecked"/>
    <s v="Unchecked"/>
    <s v="Unchecked"/>
    <s v="Unchecked"/>
    <s v="Unchecked"/>
    <s v="Unchecked"/>
    <m/>
    <m/>
    <s v="Unchecked"/>
    <s v="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primary"/>
    <m/>
    <m/>
    <m/>
    <s v="Completed primary"/>
    <m/>
    <m/>
    <m/>
    <m/>
    <m/>
    <m/>
    <m/>
    <m/>
    <m/>
    <s v="No"/>
    <m/>
    <m/>
    <m/>
    <s v="Piped to neighbor"/>
    <m/>
    <m/>
    <m/>
    <m/>
    <m/>
    <n v="2"/>
    <m/>
    <s v="Flush to piped sewer system"/>
    <m/>
    <s v="Electricity from mains"/>
    <m/>
    <m/>
    <m/>
    <s v="In the house"/>
    <m/>
    <m/>
    <m/>
    <s v="No"/>
    <m/>
    <s v="Yes"/>
    <m/>
    <s v="No"/>
    <s v="Yes"/>
    <s v="No"/>
    <s v="No"/>
    <s v="No"/>
    <s v="No"/>
    <s v="No"/>
    <s v="No"/>
    <s v="No"/>
    <m/>
    <m/>
    <m/>
    <m/>
    <m/>
    <m/>
    <m/>
    <m/>
    <m/>
    <s v="No"/>
    <s v="Yes"/>
    <s v="No"/>
    <s v="No"/>
    <s v="No"/>
    <s v="No"/>
    <s v="No"/>
    <m/>
    <m/>
    <m/>
    <m/>
    <m/>
    <m/>
    <m/>
    <s v="Carpet"/>
    <m/>
    <m/>
    <m/>
    <s v="Corrugated metal"/>
    <m/>
    <m/>
    <m/>
    <s v="Respondent/Participant"/>
    <m/>
    <s v="Respondent/Participant"/>
    <m/>
    <s v="Respondent/Participant"/>
    <m/>
    <s v="Yes"/>
    <m/>
    <s v="Proceed"/>
    <m/>
    <s v="Yes"/>
    <m/>
    <s v="Not at all"/>
    <s v="A lot"/>
    <s v="A lot"/>
    <m/>
    <m/>
    <m/>
    <s v="Checked"/>
    <s v="Checked"/>
    <s v="Checked"/>
    <s v="Checked"/>
    <s v="Unchecked"/>
    <s v="Unchecked"/>
    <s v="Unchecked"/>
    <s v="Unchecked"/>
    <s v="Unchecked"/>
    <s v="Unchecked"/>
    <s v="Unchecked"/>
    <s v="Unchecked"/>
    <s v="Other"/>
    <m/>
    <s v="Research Assistant please click here"/>
    <m/>
    <s v="Unverified"/>
  </r>
  <r>
    <n v="59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99"/>
    <m/>
    <m/>
    <x v="14"/>
    <d v="1899-12-30T11:06:00"/>
    <s v="zimbini"/>
    <s v="English"/>
    <s v="No"/>
    <m/>
    <m/>
    <m/>
    <s v="Black"/>
    <m/>
    <m/>
    <m/>
    <s v="Yes"/>
    <m/>
    <m/>
    <m/>
    <m/>
    <m/>
    <s v="Married / civil union"/>
    <m/>
    <s v="Yes"/>
    <m/>
    <s v="Matric"/>
    <m/>
    <s v="Self-Employed"/>
    <m/>
    <s v="R2501 - R5000"/>
    <m/>
    <s v="Never"/>
    <m/>
    <m/>
    <m/>
    <s v="Never"/>
    <m/>
    <m/>
    <m/>
    <s v="Yes"/>
    <m/>
    <s v="Never"/>
    <m/>
    <s v="Yes"/>
    <m/>
    <s v="Yes"/>
    <m/>
    <s v="Unchecked"/>
    <s v="Unchecked"/>
    <s v="Unchecked"/>
    <s v="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Checked"/>
    <s v="Unchecked"/>
    <s v="Unchecked"/>
    <s v="Unchecked"/>
    <s v="Unchecked"/>
    <s v="Unchecked"/>
    <s v="Unchecked"/>
    <s v="Unchecked"/>
    <s v="Unchecked"/>
    <s v="Unchecked"/>
    <s v="Unchecked"/>
    <s v="Unchecked"/>
    <s v="Unchecked"/>
    <s v="Unchecked"/>
    <s v="Unchecked"/>
    <s v="Unchecked"/>
    <m/>
    <m/>
    <s v="Yes"/>
    <m/>
    <s v="Yes"/>
    <m/>
    <s v="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Yes"/>
    <m/>
    <s v="Yes"/>
    <m/>
    <n v="3"/>
    <s v="Male/ Indoda"/>
    <n v="21"/>
    <s v="Male/ Indoda"/>
    <n v="19"/>
    <s v="Male/ Indoda"/>
    <n v="33"/>
    <m/>
    <m/>
    <m/>
    <m/>
    <m/>
    <m/>
    <m/>
    <m/>
    <m/>
    <m/>
    <m/>
    <m/>
    <m/>
    <m/>
    <m/>
    <m/>
    <m/>
    <m/>
    <m/>
    <m/>
    <m/>
    <m/>
    <m/>
    <m/>
    <s v="There are NO children between the age of 6 and 13 living in this HH"/>
    <s v="Some secondary"/>
    <m/>
    <m/>
    <m/>
    <s v="Some secondary"/>
    <m/>
    <m/>
    <m/>
    <m/>
    <m/>
    <m/>
    <m/>
    <m/>
    <m/>
    <s v="No"/>
    <m/>
    <m/>
    <m/>
    <s v="Piped to yard/plot"/>
    <m/>
    <m/>
    <m/>
    <m/>
    <m/>
    <n v="2"/>
    <m/>
    <s v="Flush to septic tank"/>
    <m/>
    <s v="Electricity from other source"/>
    <m/>
    <m/>
    <m/>
    <s v="In the house"/>
    <m/>
    <m/>
    <m/>
    <s v="No"/>
    <m/>
    <s v="No"/>
    <m/>
    <s v="No"/>
    <s v="Yes"/>
    <s v="No"/>
    <s v="No"/>
    <s v="Yes"/>
    <s v="No"/>
    <s v="Yes"/>
    <s v="Yes"/>
    <s v="Yes"/>
    <m/>
    <m/>
    <m/>
    <m/>
    <m/>
    <m/>
    <m/>
    <m/>
    <m/>
    <s v="Yes"/>
    <s v="Yes"/>
    <s v="No"/>
    <s v="No"/>
    <s v="No"/>
    <s v="No"/>
    <s v="No"/>
    <m/>
    <m/>
    <m/>
    <m/>
    <m/>
    <m/>
    <m/>
    <s v="Cement"/>
    <m/>
    <m/>
    <m/>
    <s v="Corrugated metal"/>
    <m/>
    <m/>
    <m/>
    <s v="Respondent/Participant"/>
    <m/>
    <s v="Spouse/partner"/>
    <m/>
    <s v="Spouse/partner"/>
    <m/>
    <s v="Yes"/>
    <m/>
    <s v="Proceed"/>
    <m/>
    <s v="Yes"/>
    <m/>
    <s v="Somewhat"/>
    <s v="A lot"/>
    <s v="A lot"/>
    <m/>
    <m/>
    <m/>
    <s v="Checked"/>
    <s v="Checked"/>
    <s v="Checked"/>
    <s v="Unchecked"/>
    <s v="Unchecked"/>
    <s v="Unchecked"/>
    <s v="Unchecked"/>
    <s v="Unchecked"/>
    <s v="Unchecked"/>
    <s v="Unchecked"/>
    <s v="Unchecked"/>
    <s v="Unchecked"/>
    <s v="United States of America"/>
    <m/>
    <s v="Research Assistant please click here"/>
    <m/>
    <s v="Unverified"/>
  </r>
  <r>
    <n v="600"/>
    <m/>
    <m/>
    <x v="14"/>
    <d v="1899-12-30T11:08:00"/>
    <s v="siziphiwe"/>
    <s v="isiXhosa"/>
    <m/>
    <s v="Ewe"/>
    <m/>
    <s v="Kwinyanga ezintandathu-6 ezigqithileyo"/>
    <m/>
    <m/>
    <s v="Mnyama"/>
    <m/>
    <m/>
    <m/>
    <m/>
    <s v="Ewe"/>
    <m/>
    <m/>
    <m/>
    <s v="Awutshatanga"/>
    <m/>
    <m/>
    <m/>
    <s v="Ibanga leshumi"/>
    <m/>
    <s v="Uqeshwe isigxina"/>
    <m/>
    <s v="R5001 - R7500"/>
    <m/>
    <s v="Zange"/>
    <m/>
    <m/>
    <m/>
    <s v="Hayi"/>
    <m/>
    <m/>
    <m/>
    <s v="Hayi"/>
    <m/>
    <s v="Hayi"/>
    <m/>
    <s v="Hayi"/>
    <m/>
    <s v="Hayi"/>
    <s v="Unchecked"/>
    <s v="Unchecked"/>
    <s v="Unchecked"/>
    <s v="Unchecked"/>
    <s v="Unchecked"/>
    <s v="Unchecked"/>
    <s v="Unchecked"/>
    <s v="Unchecked"/>
    <s v="Unchecked"/>
    <s v="Unchecked"/>
    <s v="Unchecked"/>
    <s v="Unchecked"/>
    <s v="Checked"/>
    <s v="Checked"/>
    <s v="Checked"/>
    <s v="Checked"/>
    <s v="Unchecked"/>
    <s v="Unchecked"/>
    <m/>
    <m/>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Unchecked"/>
    <s v="Unchecked"/>
    <s v="Unchecked"/>
    <s v="Unchecked"/>
    <s v="Unchecked"/>
    <s v="Checked"/>
    <s v="Checked"/>
    <s v="Checked"/>
    <s v="Unchecked"/>
    <s v="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12"/>
    <s v="Male/ Indoda"/>
    <n v="6"/>
    <m/>
    <m/>
    <m/>
    <m/>
    <m/>
    <m/>
    <m/>
    <m/>
    <m/>
    <m/>
    <m/>
    <m/>
    <m/>
    <m/>
    <m/>
    <m/>
    <m/>
    <m/>
    <m/>
    <m/>
    <m/>
    <m/>
    <m/>
    <m/>
    <m/>
    <m/>
    <s v="There are children between the age of 6 and 13 living in this HH"/>
    <m/>
    <s v="Amabanga aphezulu"/>
    <m/>
    <m/>
    <m/>
    <s v="Amabanga aphezulu"/>
    <m/>
    <m/>
    <m/>
    <s v="Ewe"/>
    <m/>
    <m/>
    <m/>
    <m/>
    <m/>
    <s v="Ewe"/>
    <m/>
    <n v="1"/>
    <m/>
    <s v="Ilori yokuthwala amanzi / iTanki"/>
    <m/>
    <m/>
    <m/>
    <s v="Kwindawo yokuhlala"/>
    <m/>
    <n v="15"/>
    <m/>
    <s v="Ndlu yangasese engagungxulwayo"/>
    <m/>
    <s v="Umbane ovela kwii-mains"/>
    <m/>
    <m/>
    <m/>
    <s v="Endlini"/>
    <m/>
    <m/>
    <m/>
    <s v="Hayi"/>
    <m/>
    <s v="Ewe"/>
    <m/>
    <m/>
    <m/>
    <m/>
    <m/>
    <m/>
    <m/>
    <m/>
    <m/>
    <s v="Ewe"/>
    <s v="Ewe"/>
    <s v="Hayi"/>
    <s v="Hayi"/>
    <s v="Ewe"/>
    <s v="Hayi"/>
    <s v="Ewe"/>
    <s v="Ewe"/>
    <s v="Hayi"/>
    <m/>
    <m/>
    <m/>
    <m/>
    <m/>
    <m/>
    <m/>
    <s v="Ewe"/>
    <s v="Hayi"/>
    <s v="Hayi"/>
    <s v="Hayi"/>
    <s v="Hayi"/>
    <s v="Hayi"/>
    <s v="Hayi"/>
    <m/>
    <s v="Ikhaphethi"/>
    <m/>
    <m/>
    <m/>
    <s v="intsimbi / iZinc"/>
    <m/>
    <m/>
    <m/>
    <s v="uMphenduli / uMthathi-nxaxheba"/>
    <m/>
    <s v="uMphenduli / uMthathi-nxaxheba"/>
    <m/>
    <s v="uMphenduli / uMthathi-nxaxheba"/>
    <m/>
    <s v="Ewe"/>
    <m/>
    <s v="Qhubeka"/>
    <m/>
    <s v="Ewe"/>
    <m/>
    <m/>
    <m/>
    <s v="Ngandlel' ithile"/>
    <s v="Akunjalo kwaphela"/>
    <s v="Kakhulu"/>
    <s v="Unchecked"/>
    <s v="Unchecked"/>
    <s v="Unchecked"/>
    <s v="Unchecked"/>
    <s v="Unchecked"/>
    <s v="Unchecked"/>
    <s v="Checked"/>
    <s v="Checked"/>
    <s v="Checked"/>
    <s v="Checked"/>
    <s v="Checked"/>
    <s v="Unchecked"/>
    <m/>
    <s v="Other"/>
    <m/>
    <s v="Mncedisi wophando nceda ucofe apha"/>
    <s v="Unverified"/>
  </r>
  <r>
    <n v="601"/>
    <m/>
    <m/>
    <x v="14"/>
    <d v="1899-12-30T11:14:00"/>
    <s v="lona"/>
    <s v="isiXhosa"/>
    <m/>
    <s v="Hayi"/>
    <m/>
    <m/>
    <m/>
    <m/>
    <s v="Mnyama"/>
    <m/>
    <m/>
    <m/>
    <m/>
    <s v="Ewe"/>
    <m/>
    <m/>
    <m/>
    <s v="Utshatile / umanyano lwasekuhlaleni"/>
    <m/>
    <s v="Ewe"/>
    <m/>
    <s v="Ngaphantsi kwebanga leshumi"/>
    <m/>
    <s v="Awuphangeli"/>
    <m/>
    <s v="R1000 - R2500"/>
    <m/>
    <s v="Zange"/>
    <m/>
    <m/>
    <m/>
    <s v="Hayi"/>
    <m/>
    <m/>
    <m/>
    <s v="Hayi"/>
    <m/>
    <s v="Ewe, kulo nyaka uphelileyo, kodwa ngaphezu kweenyanga ezi-6 ezidlulileyo"/>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Checked"/>
    <s v="Unchecked"/>
    <s v="Unchecked"/>
    <s v="Unchecked"/>
    <s v="Unchecked"/>
    <s v="Unchecked"/>
    <s v="Unchecked"/>
    <s v="Unchecked"/>
    <s v="Unchecked"/>
    <s v="Unchecked"/>
    <s v="Unchecked"/>
    <m/>
    <m/>
    <m/>
    <s v="Andiyazi"/>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6"/>
    <s v="Female/ Ibhinqa"/>
    <n v="46"/>
    <s v="Male/ Indoda"/>
    <n v="24"/>
    <s v="Male/ Indoda"/>
    <n v="13"/>
    <s v="Male/ Indoda"/>
    <n v="13"/>
    <s v="Male/ Indoda"/>
    <n v="12"/>
    <s v="Male/ Indoda"/>
    <n v="6"/>
    <m/>
    <m/>
    <m/>
    <m/>
    <m/>
    <m/>
    <m/>
    <m/>
    <m/>
    <m/>
    <m/>
    <m/>
    <m/>
    <m/>
    <m/>
    <m/>
    <m/>
    <m/>
    <m/>
    <m/>
    <s v="Amabanga aphantsi"/>
    <m/>
    <s v="Ibanga lesithandathu"/>
    <m/>
    <s v="Amabanga aphezulu"/>
    <m/>
    <m/>
    <m/>
    <m/>
    <m/>
    <m/>
    <m/>
    <m/>
    <m/>
    <s v="Hayi"/>
    <m/>
    <m/>
    <m/>
    <s v="Ifakwe ngombhobho kwindawo yokuhlala/indlu"/>
    <m/>
    <m/>
    <m/>
    <m/>
    <m/>
    <n v="1"/>
    <m/>
    <s v="Gungxulela kumbhobho wogutyulo"/>
    <m/>
    <s v="Umbane ovela kwii-mains"/>
    <m/>
    <m/>
    <m/>
    <s v="Endlini"/>
    <m/>
    <m/>
    <m/>
    <s v="Ewe"/>
    <m/>
    <s v="Ewe"/>
    <m/>
    <m/>
    <m/>
    <m/>
    <m/>
    <m/>
    <m/>
    <m/>
    <m/>
    <s v="Ewe"/>
    <s v="Ewe"/>
    <s v="Hayi"/>
    <s v="Hayi"/>
    <s v="Hayi"/>
    <s v="Hayi"/>
    <s v="Hayi"/>
    <s v="Ewe"/>
    <s v="Hayi"/>
    <m/>
    <m/>
    <m/>
    <m/>
    <m/>
    <m/>
    <m/>
    <s v="Ewe"/>
    <s v="Ewe"/>
    <s v="Hayi"/>
    <s v="Hayi"/>
    <s v="Hayi"/>
    <s v="Hayi"/>
    <s v="Hayi"/>
    <m/>
    <s v="Iithayile zeCeramic"/>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602"/>
    <m/>
    <m/>
    <x v="14"/>
    <d v="1899-12-30T11:13:00"/>
    <s v="mihlem"/>
    <s v="English"/>
    <s v="No"/>
    <m/>
    <m/>
    <m/>
    <s v="Black"/>
    <m/>
    <m/>
    <m/>
    <s v="No"/>
    <s v="Mozambique"/>
    <m/>
    <m/>
    <m/>
    <m/>
    <s v="Married / civil union"/>
    <m/>
    <s v="Yes"/>
    <m/>
    <s v="Less than Matric"/>
    <m/>
    <s v="Employed part-time"/>
    <m/>
    <s v="R1000 - R2500"/>
    <m/>
    <s v="Never"/>
    <m/>
    <m/>
    <m/>
    <s v="Never"/>
    <m/>
    <m/>
    <m/>
    <s v="No"/>
    <m/>
    <s v="Never"/>
    <m/>
    <s v="No"/>
    <m/>
    <s v="Yes"/>
    <m/>
    <s v="Unchecked"/>
    <s v="Unchecked"/>
    <s v="Unchecked"/>
    <s v="Unchecked"/>
    <s v="Unchecked"/>
    <s v="Checked"/>
    <s v="Unchecked"/>
    <s v="Unchecked"/>
    <s v="Checked"/>
    <s v="Unchecked"/>
    <s v="Unchecked"/>
    <s v="Unchecked"/>
    <s v="Unchecked"/>
    <s v="Unchecked"/>
    <s v="Unchecked"/>
    <s v="Unchecked"/>
    <s v="Unchecked"/>
    <s v="Unchecked"/>
    <s v="Dust from construction companies "/>
    <m/>
    <s v="Unchecked"/>
    <s v="Unchecked"/>
    <s v="Checked"/>
    <s v="Checked"/>
    <s v="Checked"/>
    <s v="Unchecked"/>
    <s v="Unchecked"/>
    <s v="Unchecked"/>
    <s v="Unchecked"/>
    <s v="Unchecked"/>
    <s v="Unchecked"/>
    <s v="Unchecked"/>
    <s v="Unchecked"/>
    <s v="Unchecked"/>
    <m/>
    <m/>
    <s v="Unchecked"/>
    <s v="Unchecked"/>
    <s v="Unchecked"/>
    <s v="Checked"/>
    <s v="Unchecked"/>
    <s v="Unchecked"/>
    <s v="Un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47"/>
    <m/>
    <m/>
    <m/>
    <m/>
    <m/>
    <m/>
    <m/>
    <m/>
    <m/>
    <m/>
    <m/>
    <m/>
    <m/>
    <m/>
    <m/>
    <m/>
    <m/>
    <m/>
    <m/>
    <m/>
    <m/>
    <m/>
    <m/>
    <m/>
    <m/>
    <m/>
    <m/>
    <m/>
    <s v="There are NO children between the age of 6 and 13 living in this HH"/>
    <s v="No education/did not attend primary school"/>
    <m/>
    <m/>
    <m/>
    <s v="No education/did not attend primary school"/>
    <m/>
    <m/>
    <m/>
    <m/>
    <m/>
    <m/>
    <m/>
    <m/>
    <m/>
    <s v="No"/>
    <m/>
    <m/>
    <m/>
    <s v="Public/communal tap"/>
    <m/>
    <m/>
    <m/>
    <s v="Elsewhere/outside yard"/>
    <m/>
    <n v="5"/>
    <m/>
    <s v="Flush to piped sewer system"/>
    <m/>
    <s v="Electricity from mains"/>
    <m/>
    <m/>
    <m/>
    <s v="In the house"/>
    <m/>
    <m/>
    <m/>
    <s v="No"/>
    <m/>
    <s v="Yes"/>
    <m/>
    <s v="No"/>
    <s v="No"/>
    <s v="No"/>
    <s v="No"/>
    <s v="No"/>
    <s v="No"/>
    <s v="No"/>
    <s v="Yes"/>
    <s v="No"/>
    <m/>
    <m/>
    <m/>
    <m/>
    <m/>
    <m/>
    <m/>
    <m/>
    <m/>
    <s v="No"/>
    <s v="Yes"/>
    <s v="No"/>
    <s v="No"/>
    <s v="No"/>
    <s v="No"/>
    <s v="No"/>
    <m/>
    <m/>
    <m/>
    <m/>
    <m/>
    <m/>
    <m/>
    <s v="Carpe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603"/>
    <m/>
    <m/>
    <x v="14"/>
    <d v="1899-12-30T11:19:00"/>
    <s v="thembelihle"/>
    <s v="English"/>
    <s v="No"/>
    <m/>
    <m/>
    <m/>
    <s v="Black"/>
    <m/>
    <m/>
    <m/>
    <s v="Yes"/>
    <m/>
    <m/>
    <m/>
    <m/>
    <m/>
    <s v="Single"/>
    <m/>
    <m/>
    <m/>
    <s v="Matric"/>
    <m/>
    <s v="Employed full-time"/>
    <m/>
    <s v="R1000 - R2500"/>
    <m/>
    <s v="Never"/>
    <m/>
    <m/>
    <m/>
    <s v="Never"/>
    <m/>
    <m/>
    <m/>
    <s v="Yes"/>
    <m/>
    <s v="Yes, less than 6 months ago"/>
    <m/>
    <s v="No"/>
    <m/>
    <s v="I don't know"/>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Unchecked"/>
    <s v="Unchecked"/>
    <s v="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to yard/plot"/>
    <m/>
    <m/>
    <m/>
    <m/>
    <m/>
    <n v="6"/>
    <m/>
    <s v="Ventilated improved pit latrine"/>
    <m/>
    <s v="Electricity from mains"/>
    <m/>
    <m/>
    <m/>
    <s v="In the house"/>
    <m/>
    <m/>
    <m/>
    <s v="No"/>
    <m/>
    <s v="Yes"/>
    <m/>
    <s v="No"/>
    <s v="Yes"/>
    <s v="No"/>
    <s v="Yes"/>
    <s v="Yes"/>
    <s v="No"/>
    <s v="Yes"/>
    <s v="Yes"/>
    <s v="No"/>
    <m/>
    <m/>
    <m/>
    <m/>
    <m/>
    <m/>
    <m/>
    <m/>
    <m/>
    <s v="Yes"/>
    <s v="Yes"/>
    <s v="No"/>
    <s v="No"/>
    <s v="No"/>
    <s v="No"/>
    <s v="No"/>
    <m/>
    <m/>
    <m/>
    <m/>
    <m/>
    <m/>
    <m/>
    <s v="Carpet"/>
    <m/>
    <m/>
    <m/>
    <s v="Corrugated metal"/>
    <m/>
    <m/>
    <m/>
    <s v="Respondent/Participant"/>
    <m/>
    <s v="Respondent/Participant"/>
    <m/>
    <s v="Respondent/Participant"/>
    <m/>
    <s v="Yes"/>
    <m/>
    <s v="Proceed"/>
    <m/>
    <s v="Yes"/>
    <m/>
    <s v="Not at all"/>
    <s v="A lot"/>
    <s v="Somewhat"/>
    <m/>
    <m/>
    <m/>
    <s v="Checked"/>
    <s v="Checked"/>
    <s v="Unchecked"/>
    <s v="Checked"/>
    <s v="Checked"/>
    <s v="Unchecked"/>
    <s v="Unchecked"/>
    <s v="Unchecked"/>
    <s v="Unchecked"/>
    <s v="Unchecked"/>
    <s v="Unchecked"/>
    <s v="Unchecked"/>
    <s v="Other"/>
    <m/>
    <s v="Research Assistant please click here"/>
    <m/>
    <s v="Unverified"/>
  </r>
  <r>
    <n v="604"/>
    <m/>
    <m/>
    <x v="14"/>
    <d v="1899-12-30T11:22:00"/>
    <s v="lwazi"/>
    <s v="English"/>
    <s v="No"/>
    <m/>
    <m/>
    <m/>
    <s v="Black"/>
    <m/>
    <m/>
    <m/>
    <s v="Yes"/>
    <m/>
    <m/>
    <m/>
    <m/>
    <m/>
    <s v="Steady partner"/>
    <m/>
    <s v="Yes"/>
    <m/>
    <s v="Less than Matric"/>
    <m/>
    <s v="Employed part-time"/>
    <m/>
    <s v="R1000 - R2500"/>
    <m/>
    <s v="Never"/>
    <m/>
    <m/>
    <m/>
    <s v="Never"/>
    <m/>
    <m/>
    <m/>
    <s v="Yes"/>
    <m/>
    <s v="Yes, more than a year ago"/>
    <m/>
    <s v="Yes"/>
    <m/>
    <s v="No"/>
    <m/>
    <s v="Unchecked"/>
    <s v="Unchecked"/>
    <s v="Unchecked"/>
    <s v="Unchecked"/>
    <s v="Checked"/>
    <s v="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Un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Checked"/>
    <s v="Unchecked"/>
    <s v="Stress"/>
    <s v="Unchecked"/>
    <s v="Unchecked"/>
    <s v="Unchecked"/>
    <s v="Unchecked"/>
    <s v="Unchecked"/>
    <s v="Unchecked"/>
    <s v="Unchecked"/>
    <s v="Unchecked"/>
    <s v="Unchecked"/>
    <s v="Unchecked"/>
    <s v="Unchecked"/>
    <m/>
    <s v="Yes"/>
    <m/>
    <s v="Yes"/>
    <m/>
    <s v="Yes"/>
    <m/>
    <n v="2"/>
    <s v="Male/ Indoda"/>
    <n v="32"/>
    <s v="Female/ Ibhinqa"/>
    <n v="1"/>
    <m/>
    <m/>
    <m/>
    <m/>
    <m/>
    <m/>
    <m/>
    <m/>
    <m/>
    <m/>
    <m/>
    <m/>
    <m/>
    <m/>
    <m/>
    <m/>
    <m/>
    <m/>
    <m/>
    <m/>
    <m/>
    <m/>
    <m/>
    <m/>
    <m/>
    <m/>
    <s v="There are NO children between the age of 6 and 13 living in this HH"/>
    <s v="Some secondary"/>
    <m/>
    <m/>
    <m/>
    <s v="Some secondary"/>
    <m/>
    <m/>
    <m/>
    <m/>
    <m/>
    <m/>
    <m/>
    <m/>
    <m/>
    <s v="No"/>
    <m/>
    <m/>
    <m/>
    <s v="Piped to neighbor"/>
    <m/>
    <m/>
    <m/>
    <m/>
    <m/>
    <n v="4"/>
    <m/>
    <s v="No facility/bush/field"/>
    <m/>
    <s v="Paraffin"/>
    <m/>
    <m/>
    <m/>
    <s v="In the house"/>
    <m/>
    <m/>
    <m/>
    <s v="No"/>
    <m/>
    <s v="No"/>
    <m/>
    <s v="Yes"/>
    <s v="Yes"/>
    <s v="No"/>
    <s v="No"/>
    <s v="No"/>
    <s v="No"/>
    <s v="No"/>
    <s v="Yes"/>
    <s v="No"/>
    <m/>
    <m/>
    <m/>
    <m/>
    <m/>
    <m/>
    <m/>
    <m/>
    <m/>
    <s v="Yes"/>
    <s v="Yes"/>
    <s v="No"/>
    <s v="No"/>
    <s v="No"/>
    <s v="No"/>
    <s v="No"/>
    <m/>
    <m/>
    <m/>
    <m/>
    <m/>
    <m/>
    <m/>
    <s v="Ceramic tiles"/>
    <m/>
    <m/>
    <m/>
    <s v="Other"/>
    <m/>
    <s v="Zinc"/>
    <m/>
    <s v="Respondent/Participant and Spouse/partner jointly"/>
    <m/>
    <s v="Respondent/Participant"/>
    <m/>
    <s v="Respondent/Participant and Spouse/partner jointly"/>
    <m/>
    <s v="No"/>
    <m/>
    <m/>
    <m/>
    <m/>
    <m/>
    <m/>
    <m/>
    <m/>
    <m/>
    <m/>
    <m/>
    <s v="Unchecked"/>
    <s v="Unchecked"/>
    <s v="Unchecked"/>
    <s v="Unchecked"/>
    <s v="Unchecked"/>
    <s v="Unchecked"/>
    <s v="Unchecked"/>
    <s v="Unchecked"/>
    <s v="Unchecked"/>
    <s v="Unchecked"/>
    <s v="Unchecked"/>
    <s v="Unchecked"/>
    <m/>
    <m/>
    <m/>
    <m/>
    <s v="Unverified"/>
  </r>
  <r>
    <n v="605"/>
    <m/>
    <m/>
    <x v="14"/>
    <d v="1899-12-30T11:43:00"/>
    <s v="zola"/>
    <s v="isiXhosa"/>
    <m/>
    <s v="Hayi"/>
    <m/>
    <m/>
    <m/>
    <m/>
    <s v="Mnyama"/>
    <m/>
    <m/>
    <m/>
    <m/>
    <s v="Ewe"/>
    <m/>
    <m/>
    <m/>
    <s v="Awutshatanga"/>
    <m/>
    <m/>
    <m/>
    <s v="Ngaphantsi kwebanga leshumi"/>
    <m/>
    <s v="Awuphangeli"/>
    <m/>
    <s v="Ngaphantsi kwe-R1000"/>
    <m/>
    <s v="Zange"/>
    <m/>
    <m/>
    <m/>
    <s v="Hayi"/>
    <m/>
    <m/>
    <m/>
    <s v="Hayi"/>
    <m/>
    <s v="Ewe, kulo nyaka uphelileyo, kodwa ngaphezu kweenyanga ezi-6 ezidlulileyo"/>
    <m/>
    <s v="Hayi"/>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Checked"/>
    <s v="Unchecked"/>
    <s v="Un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Andiyazi"/>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mabanga aphezulu"/>
    <m/>
    <m/>
    <m/>
    <s v="Amabanga aphantsi"/>
    <m/>
    <s v="Ibanga lesithandathu"/>
    <m/>
    <m/>
    <m/>
    <m/>
    <m/>
    <m/>
    <m/>
    <s v="Hayi"/>
    <m/>
    <m/>
    <m/>
    <s v="Umbhobho ukuya kummelwane"/>
    <m/>
    <m/>
    <m/>
    <m/>
    <m/>
    <n v="10"/>
    <m/>
    <s v="Indlu yangasese ephuculweyo enomngxuma ephuma umoya"/>
    <m/>
    <s v="Iinkuni"/>
    <m/>
    <m/>
    <m/>
    <s v="Endlini"/>
    <m/>
    <m/>
    <m/>
    <s v="Hayi"/>
    <m/>
    <s v="Hayi"/>
    <m/>
    <m/>
    <m/>
    <m/>
    <m/>
    <m/>
    <m/>
    <m/>
    <m/>
    <s v="Hayi"/>
    <s v="Hayi"/>
    <s v="Hayi"/>
    <s v="Hayi"/>
    <s v="Hayi"/>
    <s v="Hayi"/>
    <s v="Hayi"/>
    <s v="Ewe"/>
    <s v="Hayi"/>
    <m/>
    <m/>
    <m/>
    <m/>
    <m/>
    <m/>
    <m/>
    <s v="Ewe"/>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06"/>
    <m/>
    <m/>
    <x v="14"/>
    <d v="1899-12-30T11:53:00"/>
    <s v="siyanda"/>
    <s v="isiXhosa"/>
    <m/>
    <s v="Hayi"/>
    <m/>
    <m/>
    <m/>
    <m/>
    <s v="Mnyama"/>
    <m/>
    <m/>
    <m/>
    <m/>
    <s v="Ewe"/>
    <m/>
    <m/>
    <m/>
    <s v="Utshatile / umanyano lwasekuhlaleni"/>
    <m/>
    <s v="Ewe"/>
    <m/>
    <s v="Ngaphantsi kwebanga leshumi"/>
    <m/>
    <s v="Uqeshwa okwexeshana"/>
    <m/>
    <s v="R1000 - R2500"/>
    <m/>
    <s v="Zange"/>
    <m/>
    <m/>
    <m/>
    <s v="Hayi"/>
    <m/>
    <m/>
    <m/>
    <s v="Andiyazi"/>
    <m/>
    <s v="Ewe, ngaphantsi kweenyanga ezi-6 ezidlulileyo"/>
    <m/>
    <s v="Hayi"/>
    <m/>
    <s v="Andiyaz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37"/>
    <m/>
    <m/>
    <m/>
    <m/>
    <m/>
    <m/>
    <m/>
    <m/>
    <m/>
    <m/>
    <m/>
    <m/>
    <m/>
    <m/>
    <m/>
    <m/>
    <m/>
    <m/>
    <m/>
    <m/>
    <m/>
    <m/>
    <m/>
    <m/>
    <m/>
    <m/>
    <m/>
    <m/>
    <s v="There are NO children between the age of 6 and 13 living in this HH"/>
    <m/>
    <s v="Amabanga aphezulu"/>
    <m/>
    <m/>
    <m/>
    <s v="Amabanga aphezulu"/>
    <m/>
    <m/>
    <m/>
    <m/>
    <m/>
    <m/>
    <m/>
    <m/>
    <m/>
    <s v="Hayi"/>
    <m/>
    <m/>
    <m/>
    <s v="Umthombo obiyelweyo"/>
    <m/>
    <m/>
    <m/>
    <s v="Kwenye indawo/ngaphandle kweyadi"/>
    <m/>
    <n v="8"/>
    <m/>
    <s v="Ndlu yangasese engagungxulwayo"/>
    <m/>
    <s v="Umbane ovela kwii-mains"/>
    <m/>
    <m/>
    <m/>
    <s v="Endlini"/>
    <m/>
    <m/>
    <m/>
    <s v="Ewe"/>
    <m/>
    <s v="Ewe"/>
    <m/>
    <m/>
    <m/>
    <m/>
    <m/>
    <m/>
    <m/>
    <m/>
    <m/>
    <s v="Ewe"/>
    <s v="Ewe"/>
    <s v="Hayi"/>
    <s v="Hayi"/>
    <s v="Hayi"/>
    <s v="Hayi"/>
    <s v="Hayi"/>
    <s v="Hayi"/>
    <s v="Hayi"/>
    <m/>
    <m/>
    <m/>
    <m/>
    <m/>
    <m/>
    <m/>
    <s v="Hayi"/>
    <s v="Ewe"/>
    <s v="Hayi"/>
    <s v="Hayi"/>
    <s v="Hayi"/>
    <s v="Hayi"/>
    <s v="Hayi"/>
    <m/>
    <s v="Isamente"/>
    <m/>
    <m/>
    <m/>
    <s v="intsimbi / iZinc"/>
    <m/>
    <m/>
    <m/>
    <s v="Umlingane/iqabane"/>
    <m/>
    <s v="Umlingane/iqabane"/>
    <m/>
    <s v="Umlingane/iqabane"/>
    <m/>
    <s v="Hayi"/>
    <m/>
    <m/>
    <m/>
    <m/>
    <m/>
    <m/>
    <m/>
    <m/>
    <m/>
    <m/>
    <s v="Unchecked"/>
    <s v="Unchecked"/>
    <s v="Unchecked"/>
    <s v="Unchecked"/>
    <s v="Unchecked"/>
    <s v="Unchecked"/>
    <s v="Unchecked"/>
    <s v="Unchecked"/>
    <s v="Unchecked"/>
    <s v="Unchecked"/>
    <s v="Unchecked"/>
    <s v="Unchecked"/>
    <m/>
    <m/>
    <m/>
    <m/>
    <s v="Unverified"/>
  </r>
  <r>
    <n v="607"/>
    <m/>
    <m/>
    <x v="16"/>
    <d v="1899-12-30T10:29:00"/>
    <s v="nosiphiwo"/>
    <s v="English"/>
    <s v="No"/>
    <m/>
    <m/>
    <m/>
    <s v="Black"/>
    <m/>
    <m/>
    <m/>
    <s v="Yes"/>
    <m/>
    <m/>
    <m/>
    <m/>
    <m/>
    <s v="Single"/>
    <m/>
    <m/>
    <m/>
    <s v="Less than Matric"/>
    <m/>
    <s v="Unemployed"/>
    <m/>
    <s v="R1000 - R2500"/>
    <m/>
    <s v="Never"/>
    <m/>
    <m/>
    <m/>
    <s v="Never"/>
    <m/>
    <m/>
    <m/>
    <s v="Yes"/>
    <m/>
    <s v="Yes, less than 6 months ago"/>
    <m/>
    <s v="No"/>
    <m/>
    <s v="Yes"/>
    <m/>
    <s v="Unchecked"/>
    <s v="Unchecked"/>
    <s v="Unchecked"/>
    <s v="Unchecked"/>
    <s v="Checked"/>
    <s v="Unchecked"/>
    <s v="Unchecked"/>
    <s v="Unchecked"/>
    <s v="Checked"/>
    <s v="Unchecked"/>
    <s v="Unchecked"/>
    <s v="Unchecked"/>
    <s v="Unchecked"/>
    <s v="Unchecked"/>
    <s v="Unchecked"/>
    <s v="Unchecked"/>
    <s v="Unchecked"/>
    <s v="Unchecked"/>
    <s v="Air polution, smoking drugs"/>
    <m/>
    <s v="Unchecked"/>
    <s v="Unchecked"/>
    <s v="Unchecked"/>
    <s v="Checked"/>
    <s v="Un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Checked"/>
    <s v="Unchecked"/>
    <s v="Unchecked"/>
    <s v="Unchecked"/>
    <s v="Unchecked"/>
    <m/>
    <s v="Unchecked"/>
    <s v="Unchecked"/>
    <s v="Unchecked"/>
    <s v="Unchecked"/>
    <s v="Unchecked"/>
    <s v="Unchecked"/>
    <s v="Unchecked"/>
    <s v="Unchecked"/>
    <s v="Unchecked"/>
    <s v="Unchecked"/>
    <s v="Unchecked"/>
    <m/>
    <s v="Yes"/>
    <m/>
    <s v="No"/>
    <m/>
    <s v="Yes"/>
    <m/>
    <n v="1"/>
    <s v="Male/ Indoda"/>
    <n v="27"/>
    <m/>
    <m/>
    <m/>
    <m/>
    <m/>
    <m/>
    <m/>
    <m/>
    <m/>
    <m/>
    <m/>
    <m/>
    <m/>
    <m/>
    <m/>
    <m/>
    <m/>
    <m/>
    <m/>
    <m/>
    <m/>
    <m/>
    <m/>
    <m/>
    <m/>
    <m/>
    <m/>
    <m/>
    <s v="There are NO children between the age of 6 and 13 living in this HH"/>
    <s v="Some secondary"/>
    <m/>
    <m/>
    <m/>
    <s v="Some secondary"/>
    <m/>
    <m/>
    <m/>
    <m/>
    <m/>
    <m/>
    <m/>
    <m/>
    <m/>
    <s v="No"/>
    <m/>
    <m/>
    <m/>
    <s v="Piped to neighbor"/>
    <m/>
    <m/>
    <m/>
    <m/>
    <m/>
    <n v="3"/>
    <m/>
    <s v="Flush to piped sewer system"/>
    <m/>
    <s v="Paraffin"/>
    <m/>
    <m/>
    <m/>
    <s v="In the house"/>
    <m/>
    <m/>
    <m/>
    <s v="No"/>
    <m/>
    <s v="No"/>
    <m/>
    <s v="No"/>
    <s v="No"/>
    <s v="No"/>
    <s v="No"/>
    <s v="Yes"/>
    <s v="No"/>
    <s v="Yes"/>
    <s v="Yes"/>
    <s v="No"/>
    <m/>
    <m/>
    <m/>
    <m/>
    <m/>
    <m/>
    <m/>
    <m/>
    <m/>
    <s v="Yes"/>
    <s v="Yes"/>
    <s v="No"/>
    <s v="No"/>
    <s v="No"/>
    <s v="No"/>
    <s v="No"/>
    <m/>
    <m/>
    <m/>
    <m/>
    <m/>
    <m/>
    <m/>
    <s v="Cement"/>
    <m/>
    <m/>
    <m/>
    <s v="Other"/>
    <m/>
    <s v="Zinc"/>
    <m/>
    <s v="Respondent/Participant and Spouse/partner jointly"/>
    <m/>
    <s v="Respondent/Participant"/>
    <m/>
    <s v="Respondent/Participant"/>
    <m/>
    <s v="No"/>
    <m/>
    <m/>
    <m/>
    <m/>
    <m/>
    <m/>
    <m/>
    <m/>
    <m/>
    <m/>
    <m/>
    <s v="Unchecked"/>
    <s v="Unchecked"/>
    <s v="Unchecked"/>
    <s v="Unchecked"/>
    <s v="Unchecked"/>
    <s v="Unchecked"/>
    <s v="Unchecked"/>
    <s v="Unchecked"/>
    <s v="Unchecked"/>
    <s v="Unchecked"/>
    <s v="Unchecked"/>
    <s v="Unchecked"/>
    <m/>
    <m/>
    <m/>
    <m/>
    <s v="Unverified"/>
  </r>
  <r>
    <n v="608"/>
    <m/>
    <m/>
    <x v="14"/>
    <d v="1899-12-30T12:22:00"/>
    <s v="nosibusiso"/>
    <s v="isiXhosa"/>
    <m/>
    <s v="Ewe"/>
    <m/>
    <s v="Kwinyanga ezintandathu-6 ezigqithileyo"/>
    <m/>
    <m/>
    <s v="Mnyama"/>
    <m/>
    <m/>
    <m/>
    <m/>
    <s v="Ewe"/>
    <m/>
    <m/>
    <m/>
    <s v="Awutshatanga"/>
    <m/>
    <m/>
    <m/>
    <s v="Ibanga leshumi"/>
    <m/>
    <s v="Awuphangeli"/>
    <m/>
    <s v="R1000 - R2500"/>
    <m/>
    <s v="Zange"/>
    <m/>
    <m/>
    <m/>
    <s v="Hayi"/>
    <m/>
    <m/>
    <m/>
    <s v="Ewe"/>
    <m/>
    <s v="Ewe, ngaphantsi kweenyanga ezi-6 ezidlulileyo"/>
    <m/>
    <s v="Ewe"/>
    <m/>
    <s v="Ewe"/>
    <s v="Unchecked"/>
    <s v="Unchecked"/>
    <s v="Unchecked"/>
    <s v="Unchecked"/>
    <s v="Unchecked"/>
    <s v="Unchecked"/>
    <s v="Unchecked"/>
    <s v="Unchecked"/>
    <s v="Unchecked"/>
    <s v="Unchecked"/>
    <s v="Unchecked"/>
    <s v="Unchecked"/>
    <s v="Checked"/>
    <s v="Checked"/>
    <s v="Checked"/>
    <s v="Unchecked"/>
    <s v="Unchecked"/>
    <s v="Unchecked"/>
    <m/>
    <m/>
    <s v="Unchecked"/>
    <s v="Unchecked"/>
    <s v="Unchecked"/>
    <s v="Unchecked"/>
    <s v="Unchecked"/>
    <s v="Unchecked"/>
    <s v="Unchecked"/>
    <s v="Unchecked"/>
    <s v="Checked"/>
    <s v="Checked"/>
    <s v="Checked"/>
    <s v="Checked"/>
    <s v="Unchecked"/>
    <s v="Unchecked"/>
    <m/>
    <m/>
    <s v="Unchecked"/>
    <s v="Unchecked"/>
    <s v="Unchecked"/>
    <s v="Unchecked"/>
    <s v="Unchecked"/>
    <s v="Unchecked"/>
    <s v="Unchecked"/>
    <s v="Unchecked"/>
    <s v="Unchecked"/>
    <s v="Unchecked"/>
    <s v="Unchecked"/>
    <s v="Unchecked"/>
    <s v="Unchecked"/>
    <s v="Checked"/>
    <s v="Checked"/>
    <s v="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mabanga aphezulu"/>
    <m/>
    <m/>
    <m/>
    <s v="Amabanga aphezulu"/>
    <m/>
    <m/>
    <m/>
    <m/>
    <m/>
    <m/>
    <m/>
    <m/>
    <m/>
    <s v="Hayi"/>
    <m/>
    <m/>
    <m/>
    <s v="Ifakwe ngombhobho kwindawo yokuhlala/indlu"/>
    <m/>
    <m/>
    <m/>
    <m/>
    <m/>
    <n v="1"/>
    <m/>
    <s v="Gungxulela kumbhobho wogutyulo"/>
    <m/>
    <s v="Umbane ovela kwii-mains"/>
    <m/>
    <m/>
    <m/>
    <s v="Endlini"/>
    <m/>
    <m/>
    <m/>
    <s v="Ewe"/>
    <m/>
    <s v="Ewe"/>
    <m/>
    <m/>
    <m/>
    <m/>
    <m/>
    <m/>
    <m/>
    <m/>
    <m/>
    <s v="Hayi"/>
    <s v="Ewe"/>
    <s v="Hayi"/>
    <s v="Hayi"/>
    <s v="Ewe"/>
    <s v="Hayi"/>
    <s v="Ewe"/>
    <s v="Ewe"/>
    <s v="Hayi"/>
    <m/>
    <m/>
    <m/>
    <m/>
    <m/>
    <m/>
    <m/>
    <s v="Hayi"/>
    <s v="Ewe"/>
    <s v="Hayi"/>
    <s v="Hayi"/>
    <s v="Hayi"/>
    <s v="Hayi"/>
    <s v="Hayi"/>
    <m/>
    <s v="Ikhaphethi"/>
    <m/>
    <m/>
    <m/>
    <s v="intsimbi / iZinc"/>
    <m/>
    <m/>
    <m/>
    <s v="uMphenduli / uMthathi-nxaxheba"/>
    <m/>
    <s v="uMphenduli / uMthathi-nxaxheba"/>
    <m/>
    <s v="uMphenduli / uMthathi-nxaxheba"/>
    <m/>
    <s v="Ewe"/>
    <m/>
    <s v="Qhubeka"/>
    <m/>
    <s v="Ewe"/>
    <m/>
    <m/>
    <m/>
    <s v="Akunjalo kwaphela"/>
    <s v="Kakhulu"/>
    <s v="Kakhulu"/>
    <s v="Unchecked"/>
    <s v="Unchecked"/>
    <s v="Unchecked"/>
    <s v="Unchecked"/>
    <s v="Unchecked"/>
    <s v="Unchecked"/>
    <s v="Checked"/>
    <s v="Checked"/>
    <s v="Unchecked"/>
    <s v="Unchecked"/>
    <s v="Checked"/>
    <s v="Unchecked"/>
    <m/>
    <s v="France"/>
    <m/>
    <s v="Mncedisi wophando nceda ucofe apha"/>
    <s v="Unverified"/>
  </r>
  <r>
    <n v="60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10"/>
    <m/>
    <m/>
    <x v="16"/>
    <d v="1899-12-30T11:53:00"/>
    <s v="sinazo"/>
    <s v="isiXhosa"/>
    <m/>
    <s v="Hayi"/>
    <m/>
    <m/>
    <m/>
    <m/>
    <s v="Mnyama"/>
    <m/>
    <m/>
    <m/>
    <m/>
    <s v="Ewe"/>
    <m/>
    <m/>
    <m/>
    <s v="Awutshatanga"/>
    <m/>
    <m/>
    <m/>
    <s v="Ngaphantsi kwebanga leshumi"/>
    <m/>
    <s v="Uziqeshile"/>
    <m/>
    <s v="R1000 - R2500"/>
    <m/>
    <s v="Zange"/>
    <m/>
    <m/>
    <m/>
    <s v="Hayi"/>
    <m/>
    <m/>
    <m/>
    <s v="Andiyazi"/>
    <m/>
    <s v="Hayi"/>
    <m/>
    <s v="Hayi"/>
    <m/>
    <s v="Andiyazi"/>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Unchecked"/>
    <s v="Unchecked"/>
    <s v="Unchecked"/>
    <s v="Unchecked"/>
    <s v="Checked"/>
    <s v="Checked"/>
    <s v="Checked"/>
    <s v="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Checked"/>
    <s v="Unchecked"/>
    <s v="Unchecked"/>
    <s v="Unchecked"/>
    <s v="Unchecked"/>
    <m/>
    <m/>
    <s v="Hayi"/>
    <m/>
    <s v="Hayi"/>
    <m/>
    <s v="Hayi"/>
    <n v="2"/>
    <s v="Female/ Ibhinqa"/>
    <n v="41"/>
    <s v="Female/ Ibhinqa"/>
    <n v="24"/>
    <m/>
    <m/>
    <m/>
    <m/>
    <m/>
    <m/>
    <m/>
    <m/>
    <m/>
    <m/>
    <m/>
    <m/>
    <m/>
    <m/>
    <m/>
    <m/>
    <m/>
    <m/>
    <m/>
    <m/>
    <m/>
    <m/>
    <m/>
    <m/>
    <m/>
    <m/>
    <s v="There are NO children between the age of 6 and 13 living in this HH"/>
    <m/>
    <s v="Ndigqibe amabanga aphantsi"/>
    <m/>
    <m/>
    <m/>
    <s v="Amabanga aphezulu"/>
    <m/>
    <m/>
    <m/>
    <m/>
    <m/>
    <m/>
    <m/>
    <m/>
    <m/>
    <s v="Hayi"/>
    <m/>
    <m/>
    <m/>
    <s v="Ifakwe ngombhobho kwindawo yokuhlala/indlu"/>
    <m/>
    <m/>
    <m/>
    <m/>
    <m/>
    <n v="2"/>
    <m/>
    <s v="Gungxulela kumbhobho wogutyulo"/>
    <m/>
    <s v="Umbane ovela kwii-mains"/>
    <m/>
    <m/>
    <m/>
    <s v="Endlini"/>
    <m/>
    <m/>
    <m/>
    <s v="Hayi"/>
    <m/>
    <s v="Ewe"/>
    <m/>
    <m/>
    <m/>
    <m/>
    <m/>
    <m/>
    <m/>
    <m/>
    <m/>
    <s v="Ewe"/>
    <s v="Ewe"/>
    <s v="Hayi"/>
    <s v="Hayi"/>
    <s v="Hayi"/>
    <s v="Hayi"/>
    <s v="Ewe"/>
    <s v="Ewe"/>
    <s v="Hayi"/>
    <m/>
    <m/>
    <m/>
    <m/>
    <m/>
    <m/>
    <m/>
    <s v="Hayi"/>
    <s v="Ewe"/>
    <s v="Hayi"/>
    <s v="Hayi"/>
    <s v="Hayi"/>
    <s v="Hayi"/>
    <s v="Hayi"/>
    <m/>
    <s v="Iithayile zeCeramic"/>
    <m/>
    <m/>
    <m/>
    <s v="intsimbi / iZinc"/>
    <m/>
    <m/>
    <m/>
    <s v="uMphenduli / uMthathi-nxaxheba"/>
    <m/>
    <s v="uMphenduli / uMthathi-nxaxheba"/>
    <m/>
    <s v="uMphenduli / uMthathi-nxaxheba"/>
    <m/>
    <s v="Ewe"/>
    <m/>
    <s v="Qhubeka"/>
    <m/>
    <s v="Ewe"/>
    <m/>
    <m/>
    <m/>
    <s v="Kakhulu"/>
    <s v="Ngandlel' ithile"/>
    <s v="Ngandlel' ithile"/>
    <s v="Unchecked"/>
    <s v="Unchecked"/>
    <s v="Unchecked"/>
    <s v="Unchecked"/>
    <s v="Unchecked"/>
    <s v="Unchecked"/>
    <s v="Checked"/>
    <s v="Checked"/>
    <s v="Checked"/>
    <s v="Checked"/>
    <s v="Checked"/>
    <s v="Checked"/>
    <m/>
    <s v="Other"/>
    <m/>
    <s v="Mncedisi wophando nceda ucofe apha"/>
    <s v="Unverified"/>
  </r>
  <r>
    <n v="61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12"/>
    <m/>
    <m/>
    <x v="14"/>
    <d v="1899-12-30T12:33:00"/>
    <s v="lwazi"/>
    <s v="English"/>
    <s v="No"/>
    <m/>
    <m/>
    <m/>
    <s v="Black"/>
    <m/>
    <m/>
    <m/>
    <s v="Yes"/>
    <m/>
    <m/>
    <m/>
    <m/>
    <m/>
    <s v="Single"/>
    <m/>
    <m/>
    <m/>
    <s v="Less than Matric"/>
    <m/>
    <s v="Employed full-time"/>
    <m/>
    <s v="R2501 - R5000"/>
    <m/>
    <s v="Never"/>
    <m/>
    <m/>
    <m/>
    <s v="Never"/>
    <m/>
    <m/>
    <m/>
    <s v="No"/>
    <m/>
    <s v="Yes, more than a year ago"/>
    <m/>
    <s v="No"/>
    <m/>
    <s v="Yes"/>
    <m/>
    <s v="Unchecked"/>
    <s v="Unchecked"/>
    <s v="Unchecked"/>
    <s v="Unchecked"/>
    <s v="Checked"/>
    <s v="Checked"/>
    <s v="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Checked"/>
    <s v="Un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into dwelling/house"/>
    <m/>
    <m/>
    <m/>
    <m/>
    <m/>
    <n v="2"/>
    <m/>
    <s v="Pit latrine without ventilation pipe"/>
    <m/>
    <s v="Gas"/>
    <m/>
    <m/>
    <m/>
    <s v="In the house"/>
    <m/>
    <m/>
    <m/>
    <s v="No"/>
    <m/>
    <s v="No"/>
    <m/>
    <s v="Yes"/>
    <s v="Yes"/>
    <s v="No"/>
    <s v="Yes"/>
    <s v="Yes"/>
    <s v="No"/>
    <s v="Yes"/>
    <s v="Yes"/>
    <s v="No"/>
    <m/>
    <m/>
    <m/>
    <m/>
    <m/>
    <m/>
    <m/>
    <m/>
    <m/>
    <s v="Yes"/>
    <s v="Yes"/>
    <s v="No"/>
    <s v="No"/>
    <s v="No"/>
    <s v="No"/>
    <s v="No"/>
    <m/>
    <m/>
    <m/>
    <m/>
    <m/>
    <m/>
    <m/>
    <s v="Cement"/>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613"/>
    <m/>
    <m/>
    <x v="14"/>
    <d v="1899-12-30T12:43:00"/>
    <s v="siziphiwe"/>
    <s v="English"/>
    <s v="No"/>
    <m/>
    <m/>
    <m/>
    <s v="Black"/>
    <m/>
    <m/>
    <m/>
    <s v="Yes"/>
    <m/>
    <m/>
    <m/>
    <m/>
    <m/>
    <s v="Single"/>
    <m/>
    <m/>
    <m/>
    <s v="Tertiary"/>
    <m/>
    <s v="Unemployed"/>
    <m/>
    <s v="Under R1000"/>
    <m/>
    <s v="Never"/>
    <m/>
    <m/>
    <m/>
    <s v="Never"/>
    <m/>
    <m/>
    <m/>
    <s v="Yes"/>
    <m/>
    <s v="Yes, less than 6 months ago"/>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Unchecked"/>
    <s v="Unchecked"/>
    <s v="Unchecked"/>
    <s v="Checked"/>
    <s v="Checked"/>
    <s v="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18"/>
    <m/>
    <m/>
    <m/>
    <m/>
    <m/>
    <m/>
    <m/>
    <m/>
    <m/>
    <m/>
    <m/>
    <m/>
    <m/>
    <m/>
    <m/>
    <m/>
    <m/>
    <m/>
    <m/>
    <m/>
    <m/>
    <m/>
    <m/>
    <m/>
    <m/>
    <m/>
    <m/>
    <m/>
    <s v="There are NO children between the age of 6 and 13 living in this HH"/>
    <s v="Tertiary or post-secondary certification"/>
    <m/>
    <m/>
    <m/>
    <s v="Tertiary or post-secondary certification"/>
    <m/>
    <m/>
    <m/>
    <m/>
    <m/>
    <m/>
    <m/>
    <m/>
    <m/>
    <s v="No"/>
    <m/>
    <m/>
    <m/>
    <s v="Water-carrier/Tanker truck"/>
    <m/>
    <m/>
    <m/>
    <s v="Elsewhere/outside yard"/>
    <m/>
    <n v="998"/>
    <m/>
    <s v="Flush to somewhere else"/>
    <m/>
    <s v="Electricity from mains"/>
    <m/>
    <m/>
    <m/>
    <s v="In the house"/>
    <m/>
    <m/>
    <m/>
    <s v="No"/>
    <m/>
    <s v="Yes"/>
    <m/>
    <s v="Yes"/>
    <s v="Yes"/>
    <s v="No"/>
    <s v="No"/>
    <s v="Yes"/>
    <s v="No"/>
    <s v="No"/>
    <s v="Yes"/>
    <s v="No"/>
    <m/>
    <m/>
    <m/>
    <m/>
    <m/>
    <m/>
    <m/>
    <m/>
    <m/>
    <s v="Yes"/>
    <s v="Yes"/>
    <s v="No"/>
    <s v="No"/>
    <s v="No"/>
    <s v="No"/>
    <s v="No"/>
    <m/>
    <m/>
    <m/>
    <m/>
    <m/>
    <m/>
    <m/>
    <s v="Carpet"/>
    <m/>
    <m/>
    <m/>
    <s v="Other"/>
    <m/>
    <s v="Zinc "/>
    <m/>
    <s v="Respondent/Participant"/>
    <m/>
    <s v="Respondent/Participant"/>
    <m/>
    <s v="Respondent/Participant"/>
    <m/>
    <s v="Yes"/>
    <m/>
    <s v="Proceed"/>
    <m/>
    <s v="Yes"/>
    <m/>
    <s v="Somewhat"/>
    <s v="A lot"/>
    <s v="A lot"/>
    <m/>
    <m/>
    <m/>
    <s v="Checked"/>
    <s v="Checked"/>
    <s v="Checked"/>
    <s v="Checked"/>
    <s v="Checked"/>
    <s v="Unchecked"/>
    <s v="Unchecked"/>
    <s v="Unchecked"/>
    <s v="Unchecked"/>
    <s v="Unchecked"/>
    <s v="Unchecked"/>
    <s v="Unchecked"/>
    <s v="Other"/>
    <m/>
    <s v="Research Assistant please click here"/>
    <m/>
    <s v="Unverified"/>
  </r>
  <r>
    <n v="614"/>
    <m/>
    <m/>
    <x v="14"/>
    <d v="1899-12-30T12:41:00"/>
    <s v="sinazo"/>
    <s v="English"/>
    <s v="No"/>
    <m/>
    <m/>
    <m/>
    <s v="Black"/>
    <m/>
    <m/>
    <m/>
    <s v="Yes"/>
    <m/>
    <m/>
    <m/>
    <m/>
    <m/>
    <s v="Steady partner"/>
    <m/>
    <s v="Yes"/>
    <m/>
    <s v="Less than Matric"/>
    <m/>
    <s v="Unemployed"/>
    <m/>
    <s v="R2501 - R5000"/>
    <m/>
    <s v="Never"/>
    <m/>
    <m/>
    <m/>
    <s v="Never"/>
    <m/>
    <m/>
    <m/>
    <s v="I don't know"/>
    <m/>
    <s v="Yes, more than a year ago"/>
    <m/>
    <s v="No"/>
    <m/>
    <s v="I don't know"/>
    <m/>
    <s v="Unchecked"/>
    <s v="Unchecked"/>
    <s v="Unchecked"/>
    <s v="Unchecked"/>
    <s v="Checked"/>
    <s v="Checked"/>
    <s v="Checked"/>
    <s v="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1"/>
    <s v="Male/ Indoda"/>
    <n v="22"/>
    <m/>
    <m/>
    <m/>
    <m/>
    <m/>
    <m/>
    <m/>
    <m/>
    <m/>
    <m/>
    <m/>
    <m/>
    <m/>
    <m/>
    <m/>
    <m/>
    <m/>
    <m/>
    <m/>
    <m/>
    <m/>
    <m/>
    <m/>
    <m/>
    <m/>
    <m/>
    <m/>
    <m/>
    <s v="There are NO children between the age of 6 and 13 living in this HH"/>
    <s v="Some secondary"/>
    <m/>
    <m/>
    <m/>
    <s v="Completed secondary"/>
    <m/>
    <m/>
    <m/>
    <m/>
    <m/>
    <m/>
    <m/>
    <m/>
    <m/>
    <s v="No"/>
    <m/>
    <m/>
    <m/>
    <s v="Piped into dwelling/house"/>
    <m/>
    <m/>
    <m/>
    <m/>
    <m/>
    <n v="2"/>
    <m/>
    <s v="Flush, don't know where"/>
    <m/>
    <s v="Electricity from mains"/>
    <m/>
    <m/>
    <m/>
    <s v="In the house"/>
    <m/>
    <m/>
    <m/>
    <s v="No"/>
    <m/>
    <s v="Yes"/>
    <m/>
    <s v="Yes"/>
    <s v="Yes"/>
    <s v="No"/>
    <s v="No"/>
    <s v="No"/>
    <s v="No"/>
    <s v="Yes"/>
    <s v="Yes"/>
    <s v="No"/>
    <m/>
    <m/>
    <m/>
    <m/>
    <m/>
    <m/>
    <m/>
    <m/>
    <m/>
    <s v="No"/>
    <s v="Yes"/>
    <s v="No"/>
    <s v="No"/>
    <s v="No"/>
    <s v="No"/>
    <s v="No"/>
    <m/>
    <m/>
    <m/>
    <m/>
    <m/>
    <m/>
    <m/>
    <s v="Carpet"/>
    <m/>
    <m/>
    <m/>
    <s v="Asbestos"/>
    <m/>
    <m/>
    <m/>
    <s v="Respondent/Participant"/>
    <m/>
    <s v="Respondent/Participant"/>
    <m/>
    <s v="Respondent/Participant"/>
    <m/>
    <s v="Yes"/>
    <m/>
    <s v="Proceed"/>
    <m/>
    <s v="Yes"/>
    <m/>
    <s v="A lot"/>
    <s v="A lot"/>
    <s v="A lot"/>
    <m/>
    <m/>
    <m/>
    <s v="Checked"/>
    <s v="Checked"/>
    <s v="Checked"/>
    <s v="Checked"/>
    <s v="Checked"/>
    <s v="Checked"/>
    <s v="Unchecked"/>
    <s v="Unchecked"/>
    <s v="Unchecked"/>
    <s v="Unchecked"/>
    <s v="Unchecked"/>
    <s v="Unchecked"/>
    <s v="Jamaica"/>
    <m/>
    <s v="Research Assistant please click here"/>
    <m/>
    <s v="Unverified"/>
  </r>
  <r>
    <n v="61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1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1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1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1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2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21"/>
    <m/>
    <m/>
    <x v="14"/>
    <d v="1899-12-30T13:16:00"/>
    <s v="onelam"/>
    <s v="English"/>
    <s v="No"/>
    <m/>
    <m/>
    <m/>
    <s v="Black"/>
    <m/>
    <m/>
    <m/>
    <s v="Yes"/>
    <m/>
    <m/>
    <m/>
    <m/>
    <m/>
    <s v="Married / civil union"/>
    <m/>
    <s v="Yes"/>
    <m/>
    <s v="Matric"/>
    <m/>
    <s v="Unemployed"/>
    <m/>
    <s v="Under R1000"/>
    <m/>
    <s v="Never"/>
    <m/>
    <m/>
    <m/>
    <s v="Never"/>
    <m/>
    <m/>
    <m/>
    <s v="Yes"/>
    <m/>
    <s v="Yes, less than 6 months ago"/>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8"/>
    <s v="Male/ Indoda"/>
    <n v="3"/>
    <s v="Male/ Indoda"/>
    <n v="3"/>
    <s v="Male/ Indoda"/>
    <n v="32"/>
    <m/>
    <m/>
    <m/>
    <m/>
    <m/>
    <m/>
    <m/>
    <m/>
    <m/>
    <m/>
    <m/>
    <m/>
    <m/>
    <m/>
    <m/>
    <m/>
    <m/>
    <m/>
    <m/>
    <m/>
    <m/>
    <m/>
    <s v="There are children between the age of 6 and 13 living in this HH"/>
    <s v="Completed secondary"/>
    <m/>
    <m/>
    <m/>
    <s v="Completed secondary"/>
    <m/>
    <m/>
    <m/>
    <s v="Yes"/>
    <m/>
    <m/>
    <m/>
    <m/>
    <m/>
    <s v="No"/>
    <m/>
    <m/>
    <m/>
    <s v="Public/communal tap"/>
    <m/>
    <m/>
    <m/>
    <s v="Elsewhere/outside yard"/>
    <m/>
    <n v="5"/>
    <m/>
    <s v="Flush to piped sewer system"/>
    <m/>
    <s v="Electricity from mains"/>
    <m/>
    <m/>
    <m/>
    <s v="In the house"/>
    <m/>
    <m/>
    <m/>
    <s v="No"/>
    <m/>
    <s v="Yes"/>
    <m/>
    <s v="No"/>
    <s v="No"/>
    <s v="No"/>
    <s v="No"/>
    <s v="No"/>
    <s v="No"/>
    <s v="No"/>
    <s v="Yes"/>
    <s v="No"/>
    <m/>
    <m/>
    <m/>
    <m/>
    <m/>
    <m/>
    <m/>
    <m/>
    <m/>
    <s v="No"/>
    <s v="Yes"/>
    <s v="No"/>
    <s v="No"/>
    <s v="No"/>
    <s v="No"/>
    <s v="No"/>
    <m/>
    <m/>
    <m/>
    <m/>
    <m/>
    <m/>
    <m/>
    <s v="Carpet"/>
    <m/>
    <m/>
    <m/>
    <s v="Corrugated metal"/>
    <m/>
    <m/>
    <m/>
    <s v="Respondent/Participant and Spouse/partner jointly"/>
    <m/>
    <s v="Respondent/Participant and Spouse/partner jointly"/>
    <m/>
    <s v="Respondent/Participant and Spouse/partner jointly"/>
    <m/>
    <s v="Yes"/>
    <m/>
    <s v="Proceed"/>
    <m/>
    <s v="Yes"/>
    <m/>
    <s v="Not at all"/>
    <s v="A lot"/>
    <s v="Not at all"/>
    <m/>
    <m/>
    <m/>
    <s v="Checked"/>
    <s v="Checked"/>
    <s v="Checked"/>
    <s v="Checked"/>
    <s v="Unchecked"/>
    <s v="Unchecked"/>
    <s v="Unchecked"/>
    <s v="Unchecked"/>
    <s v="Unchecked"/>
    <s v="Unchecked"/>
    <s v="Unchecked"/>
    <s v="Unchecked"/>
    <s v="United States of America"/>
    <m/>
    <s v="Research Assistant please click here"/>
    <m/>
    <s v="Unverified"/>
  </r>
  <r>
    <n v="622"/>
    <m/>
    <m/>
    <x v="14"/>
    <d v="1899-12-30T13:26:00"/>
    <s v="vuyelwa"/>
    <s v="isiXhosa"/>
    <m/>
    <s v="Ewe"/>
    <m/>
    <s v="Kwinyanga ezintandathu-6 ezigqithileyo"/>
    <m/>
    <m/>
    <s v="Mnyama"/>
    <m/>
    <m/>
    <m/>
    <m/>
    <s v="Ewe"/>
    <m/>
    <m/>
    <m/>
    <s v="Utshatile / umanyano lwasekuhlaleni"/>
    <m/>
    <s v="Hayi"/>
    <m/>
    <s v="Ngaphantsi kwebanga leshumi"/>
    <m/>
    <s v="Awuphangeli"/>
    <m/>
    <s v="Ngaphantsi kwe-R1000"/>
    <m/>
    <s v="Ewe - ngaphantsi kweminyaka emibini eyadlulayo."/>
    <s v="ec Ndevana Clinic"/>
    <m/>
    <m/>
    <s v="Ewe, ngaphantsi kweminyaka emi-2 eyadlulayo"/>
    <s v="ec Ndevana Clinic"/>
    <m/>
    <m/>
    <s v="Ewe"/>
    <m/>
    <s v="Ewe, ngaphantsi kweenyanga ezi-6 ezidlulileyo"/>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Unchecked"/>
    <s v="Unchecked"/>
    <s v="Checked"/>
    <s v="Checked"/>
    <s v="Checked"/>
    <s v="Unchecked"/>
    <s v="Checked"/>
    <s v="Un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Female/ Ibhinqa"/>
    <n v="6"/>
    <s v="Female/ Ibhinqa"/>
    <n v="9"/>
    <s v="Male/ Indoda"/>
    <n v="10"/>
    <s v="Male/ Indoda"/>
    <n v="16"/>
    <m/>
    <m/>
    <m/>
    <m/>
    <m/>
    <m/>
    <m/>
    <m/>
    <m/>
    <m/>
    <m/>
    <m/>
    <m/>
    <m/>
    <m/>
    <m/>
    <m/>
    <m/>
    <m/>
    <m/>
    <m/>
    <m/>
    <s v="There are children between the age of 6 and 13 living in this HH"/>
    <m/>
    <s v="Amabanga aphezulu"/>
    <m/>
    <m/>
    <m/>
    <s v="Imfundo enomsila"/>
    <m/>
    <m/>
    <m/>
    <s v="Ewe"/>
    <m/>
    <m/>
    <m/>
    <m/>
    <m/>
    <s v="Ewe"/>
    <m/>
    <n v="2"/>
    <m/>
    <s v="Umbhobho ukuya eyadini/iploti"/>
    <m/>
    <m/>
    <m/>
    <m/>
    <m/>
    <n v="2"/>
    <m/>
    <s v="Ndlu yangasese engagungxulwayo"/>
    <m/>
    <s v="Umbane ovela kwii-mains"/>
    <m/>
    <m/>
    <m/>
    <s v="Endlini"/>
    <m/>
    <m/>
    <m/>
    <s v="Ewe"/>
    <m/>
    <s v="Ewe"/>
    <m/>
    <m/>
    <m/>
    <m/>
    <m/>
    <m/>
    <m/>
    <m/>
    <m/>
    <s v="Ewe"/>
    <s v="Ewe"/>
    <s v="Hayi"/>
    <s v="Hayi"/>
    <s v="Ewe"/>
    <s v="Hayi"/>
    <s v="Hayi"/>
    <s v="Ewe"/>
    <s v="Ewe"/>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23"/>
    <m/>
    <m/>
    <x v="14"/>
    <d v="1899-12-30T13:22:00"/>
    <s v="siyanda"/>
    <s v="isiXhosa"/>
    <m/>
    <s v="Hayi"/>
    <m/>
    <m/>
    <m/>
    <m/>
    <s v="Mnyama"/>
    <m/>
    <m/>
    <m/>
    <m/>
    <s v="Ewe"/>
    <m/>
    <m/>
    <m/>
    <s v="Uqhawulo mtshato"/>
    <m/>
    <m/>
    <m/>
    <s v="Ngaphantsi kwebanga leshumi"/>
    <m/>
    <s v="Uqeshwe isigxina"/>
    <m/>
    <s v="R2501 - R5000"/>
    <m/>
    <s v="Zange"/>
    <m/>
    <m/>
    <m/>
    <s v="Hayi"/>
    <m/>
    <m/>
    <m/>
    <s v="Hayi"/>
    <m/>
    <s v="Ewe, kulo nyaka uphelileyo, kodwa ngaphezu kweenyanga ezi-6 ezidlulileyo"/>
    <m/>
    <s v="Hayi"/>
    <m/>
    <s v="Andiyaz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25"/>
    <m/>
    <m/>
    <m/>
    <m/>
    <m/>
    <m/>
    <m/>
    <m/>
    <m/>
    <m/>
    <m/>
    <m/>
    <m/>
    <m/>
    <m/>
    <m/>
    <m/>
    <m/>
    <m/>
    <m/>
    <m/>
    <m/>
    <m/>
    <m/>
    <m/>
    <m/>
    <m/>
    <m/>
    <s v="There are NO children between the age of 6 and 13 living in this HH"/>
    <m/>
    <s v="Amabanga aphezulu"/>
    <m/>
    <m/>
    <m/>
    <s v="Ndigqibe amabanga aphezulu"/>
    <m/>
    <m/>
    <m/>
    <m/>
    <m/>
    <m/>
    <m/>
    <m/>
    <m/>
    <s v="Hayi"/>
    <m/>
    <m/>
    <m/>
    <s v="Ifakwe ngombhobho kwindawo yokuhlala/indlu"/>
    <m/>
    <m/>
    <m/>
    <m/>
    <m/>
    <n v="2"/>
    <m/>
    <s v="Ndlu yangasese engagungxulwayo"/>
    <m/>
    <s v="Umbane ovela kwii-mains"/>
    <m/>
    <m/>
    <m/>
    <s v="Endlini"/>
    <m/>
    <m/>
    <m/>
    <s v="Ewe"/>
    <m/>
    <s v="Ewe"/>
    <m/>
    <m/>
    <m/>
    <m/>
    <m/>
    <m/>
    <m/>
    <m/>
    <m/>
    <s v="Ewe"/>
    <s v="Ewe"/>
    <s v="Hayi"/>
    <s v="Hayi"/>
    <s v="Ewe"/>
    <s v="Hayi"/>
    <s v="Hayi"/>
    <s v="Ewe"/>
    <s v="Ewe"/>
    <m/>
    <m/>
    <m/>
    <m/>
    <m/>
    <m/>
    <m/>
    <s v="Ewe"/>
    <s v="Ewe"/>
    <s v="Hayi"/>
    <s v="Hayi"/>
    <s v="Hayi"/>
    <s v="Hayi"/>
    <s v="Hayi"/>
    <m/>
    <s v="Isamente"/>
    <m/>
    <m/>
    <m/>
    <s v="Iisamente"/>
    <m/>
    <m/>
    <m/>
    <s v="uMphenduli / uMthathi-nxaxheba"/>
    <m/>
    <s v="uMphenduli / uMthathi-nxaxheba"/>
    <m/>
    <s v="uMphenduli / uMthathi-nxaxheba"/>
    <m/>
    <s v="Ewe"/>
    <m/>
    <s v="Qhubeka"/>
    <m/>
    <s v="Ewe"/>
    <m/>
    <m/>
    <m/>
    <s v="Kakhulu"/>
    <s v="Kakhulu"/>
    <s v="Kakhulu"/>
    <s v="Unchecked"/>
    <s v="Unchecked"/>
    <s v="Unchecked"/>
    <s v="Unchecked"/>
    <s v="Unchecked"/>
    <s v="Unchecked"/>
    <s v="Unchecked"/>
    <s v="Checked"/>
    <s v="Unchecked"/>
    <s v="Checked"/>
    <s v="Checked"/>
    <s v="Unchecked"/>
    <m/>
    <s v="United States of America"/>
    <m/>
    <s v="Mncedisi wophando nceda ucofe apha"/>
    <s v="Unverified"/>
  </r>
  <r>
    <n v="624"/>
    <m/>
    <m/>
    <x v="16"/>
    <d v="1899-12-30T12:41:00"/>
    <s v="siziphiwe"/>
    <s v="isiXhosa"/>
    <m/>
    <s v="Hayi"/>
    <m/>
    <m/>
    <m/>
    <m/>
    <s v="Mnyama"/>
    <m/>
    <m/>
    <m/>
    <m/>
    <s v="Ewe"/>
    <m/>
    <m/>
    <m/>
    <s v="Utshatile / umanyano lwasekuhlaleni"/>
    <m/>
    <s v="Hayi"/>
    <m/>
    <s v="Ngaphantsi kwebanga leshumi"/>
    <m/>
    <s v="Awuphangeli"/>
    <m/>
    <s v="R2501 - R50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Unchecked"/>
    <s v="Unchecked"/>
    <s v="Unchecked"/>
    <s v="Unchecked"/>
    <s v="Checked"/>
    <m/>
    <s v="TB is a result of HIV"/>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Unchecked"/>
    <s v="Unchecked"/>
    <s v="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Male/ Indoda"/>
    <n v="30"/>
    <s v="Male/ Indoda"/>
    <n v="22"/>
    <m/>
    <m/>
    <m/>
    <m/>
    <m/>
    <m/>
    <m/>
    <m/>
    <m/>
    <m/>
    <m/>
    <m/>
    <m/>
    <m/>
    <m/>
    <m/>
    <m/>
    <m/>
    <m/>
    <m/>
    <m/>
    <m/>
    <m/>
    <m/>
    <m/>
    <m/>
    <s v="There are NO children between the age of 6 and 13 living in this HH"/>
    <m/>
    <s v="Amabanga aphezulu"/>
    <m/>
    <m/>
    <m/>
    <s v="Amabanga aphezulu"/>
    <m/>
    <m/>
    <m/>
    <m/>
    <m/>
    <m/>
    <m/>
    <m/>
    <m/>
    <s v="Hayi"/>
    <m/>
    <m/>
    <m/>
    <s v="Ilori yokuthwala amanzi / iTanki"/>
    <m/>
    <m/>
    <m/>
    <s v="Kwenye indawo/ngaphandle kweyadi"/>
    <m/>
    <n v="998"/>
    <m/>
    <s v="Ndlu yangasese engagungxulwayo"/>
    <m/>
    <s v="Umbane ovela kwii-mains"/>
    <m/>
    <m/>
    <m/>
    <s v="Endlini"/>
    <m/>
    <m/>
    <m/>
    <s v="Ewe"/>
    <m/>
    <s v="Ewe"/>
    <m/>
    <m/>
    <m/>
    <m/>
    <m/>
    <m/>
    <m/>
    <m/>
    <m/>
    <s v="Hayi"/>
    <s v="Ewe"/>
    <s v="Hayi"/>
    <s v="Hayi"/>
    <s v="Ewe"/>
    <s v="Hayi"/>
    <s v="Ewe"/>
    <s v="Ewe"/>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25"/>
    <m/>
    <m/>
    <x v="14"/>
    <d v="1899-12-30T13:55:00"/>
    <s v="mihlem"/>
    <s v="English"/>
    <s v="No"/>
    <m/>
    <m/>
    <m/>
    <s v="Black"/>
    <m/>
    <m/>
    <m/>
    <s v="Yes"/>
    <m/>
    <m/>
    <m/>
    <m/>
    <m/>
    <s v="Married / civil union"/>
    <m/>
    <s v="Yes"/>
    <m/>
    <s v="Matric"/>
    <m/>
    <s v="Employed part-time"/>
    <m/>
    <s v="R2501 - R5000"/>
    <m/>
    <s v="Never"/>
    <m/>
    <m/>
    <m/>
    <s v="Yes, less than 2 years ago"/>
    <m/>
    <s v="ec Chris Hani Clinic"/>
    <m/>
    <s v="Yes"/>
    <m/>
    <s v="Yes, less than 6 months ago"/>
    <m/>
    <s v="No"/>
    <m/>
    <s v="No"/>
    <m/>
    <s v="Unchecked"/>
    <s v="Unchecked"/>
    <s v="Unchecked"/>
    <s v="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Male/ Indoda"/>
    <n v="36"/>
    <s v="Female/ Ibhinqa"/>
    <n v="13"/>
    <s v="Female/ Ibhinqa"/>
    <n v="11"/>
    <s v="Male/ Indoda"/>
    <n v="9"/>
    <m/>
    <m/>
    <m/>
    <m/>
    <m/>
    <m/>
    <m/>
    <m/>
    <m/>
    <m/>
    <m/>
    <m/>
    <m/>
    <m/>
    <m/>
    <m/>
    <m/>
    <m/>
    <m/>
    <m/>
    <m/>
    <m/>
    <s v="There are children between the age of 6 and 13 living in this HH"/>
    <s v="Completed secondary"/>
    <m/>
    <m/>
    <m/>
    <s v="Completed secondary"/>
    <m/>
    <m/>
    <m/>
    <s v="Yes"/>
    <m/>
    <m/>
    <m/>
    <m/>
    <m/>
    <s v="No"/>
    <m/>
    <m/>
    <m/>
    <s v="Piped into dwelling/house"/>
    <m/>
    <m/>
    <m/>
    <m/>
    <m/>
    <n v="3"/>
    <m/>
    <s v="Flush to piped sewer system"/>
    <m/>
    <s v="Electricity from mains"/>
    <m/>
    <m/>
    <m/>
    <s v="In the house"/>
    <m/>
    <m/>
    <m/>
    <s v="Yes"/>
    <m/>
    <s v="Yes"/>
    <m/>
    <s v="Yes"/>
    <s v="Yes"/>
    <s v="No"/>
    <s v="Yes"/>
    <s v="Yes"/>
    <s v="Yes"/>
    <s v="Yes"/>
    <s v="Yes"/>
    <s v="Yes"/>
    <m/>
    <m/>
    <m/>
    <m/>
    <m/>
    <m/>
    <m/>
    <m/>
    <m/>
    <s v="Yes"/>
    <s v="Yes"/>
    <s v="No"/>
    <s v="No"/>
    <s v="No"/>
    <s v="No"/>
    <s v="No"/>
    <m/>
    <m/>
    <m/>
    <m/>
    <m/>
    <m/>
    <m/>
    <s v="Ceramic tiles"/>
    <m/>
    <m/>
    <m/>
    <s v="Corrugated metal"/>
    <m/>
    <m/>
    <m/>
    <s v="Respondent/Participant and Spouse/partner jointly"/>
    <m/>
    <s v="Respondent/Participant and Spouse/partner jointly"/>
    <m/>
    <s v="Respondent/Participant and Spouse/partner jointly"/>
    <m/>
    <s v="Yes"/>
    <m/>
    <s v="Proceed"/>
    <m/>
    <s v="Yes"/>
    <m/>
    <s v="Not at all"/>
    <s v="A lot"/>
    <s v="A lot"/>
    <m/>
    <m/>
    <m/>
    <s v="Checked"/>
    <s v="Checked"/>
    <s v="Checked"/>
    <s v="Checked"/>
    <s v="Checked"/>
    <s v="Unchecked"/>
    <s v="Unchecked"/>
    <s v="Unchecked"/>
    <s v="Unchecked"/>
    <s v="Unchecked"/>
    <s v="Unchecked"/>
    <s v="Unchecked"/>
    <s v="Other"/>
    <m/>
    <s v="Research Assistant please click here"/>
    <m/>
    <s v="Unverified"/>
  </r>
  <r>
    <n v="626"/>
    <m/>
    <m/>
    <x v="14"/>
    <d v="1899-12-30T13:57:00"/>
    <s v="siyanda"/>
    <s v="isiXhosa"/>
    <m/>
    <s v="Hayi"/>
    <m/>
    <m/>
    <m/>
    <m/>
    <s v="Mnyama"/>
    <m/>
    <m/>
    <m/>
    <m/>
    <s v="Ewe"/>
    <m/>
    <m/>
    <m/>
    <s v="Awutshatanga"/>
    <m/>
    <m/>
    <m/>
    <s v="Ibanga leshumi"/>
    <m/>
    <s v="Awuphangeli"/>
    <m/>
    <s v="Ngaphantsi kwe-R1000"/>
    <m/>
    <s v="Zange"/>
    <m/>
    <m/>
    <m/>
    <s v="Hayi"/>
    <m/>
    <m/>
    <m/>
    <s v="Ewe"/>
    <m/>
    <s v="Hayi"/>
    <m/>
    <s v="Hayi"/>
    <m/>
    <s v="Hay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Unchecked"/>
    <s v="Un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Ndigqibe amabanga aphezulu"/>
    <m/>
    <m/>
    <m/>
    <s v="Ndigqibe amabanga aphezulu"/>
    <m/>
    <m/>
    <m/>
    <m/>
    <m/>
    <m/>
    <m/>
    <m/>
    <m/>
    <s v="Hayi"/>
    <m/>
    <m/>
    <m/>
    <s v="Umbhobho ukuya kummelwane"/>
    <m/>
    <m/>
    <m/>
    <m/>
    <m/>
    <n v="6"/>
    <m/>
    <s v="Ndlu yangasese engagungxulwayo"/>
    <m/>
    <s v="Umbane ovela kwii-mains"/>
    <m/>
    <m/>
    <m/>
    <s v="Endlini"/>
    <m/>
    <m/>
    <m/>
    <s v="Hayi"/>
    <m/>
    <s v="Ewe"/>
    <m/>
    <m/>
    <m/>
    <m/>
    <m/>
    <m/>
    <m/>
    <m/>
    <m/>
    <s v="Ewe"/>
    <s v="Ewe"/>
    <s v="Hayi"/>
    <s v="Hayi"/>
    <s v="Hayi"/>
    <s v="Hayi"/>
    <s v="Hayi"/>
    <s v="Ewe"/>
    <s v="Hayi"/>
    <m/>
    <m/>
    <m/>
    <m/>
    <m/>
    <m/>
    <m/>
    <s v="Hayi"/>
    <s v="Hayi"/>
    <s v="Hayi"/>
    <s v="Hayi"/>
    <s v="Hayi"/>
    <s v="Hayi"/>
    <s v="Hayi"/>
    <m/>
    <s v="Isamente"/>
    <m/>
    <m/>
    <m/>
    <s v="intsimbi / iZinc"/>
    <m/>
    <m/>
    <m/>
    <s v="uMphenduli / uMthathi-nxaxheba"/>
    <m/>
    <s v="uMphenduli / uMthathi-nxaxheba"/>
    <m/>
    <s v="uMphenduli / uMthathi-nxaxheba"/>
    <m/>
    <s v="Ewe"/>
    <m/>
    <s v="Qhubeka"/>
    <m/>
    <s v="Ewe"/>
    <m/>
    <m/>
    <m/>
    <s v="Akunjalo kwaphela"/>
    <s v="Kakhulu"/>
    <s v="Kakhulu"/>
    <s v="Unchecked"/>
    <s v="Unchecked"/>
    <s v="Unchecked"/>
    <s v="Unchecked"/>
    <s v="Unchecked"/>
    <s v="Unchecked"/>
    <s v="Checked"/>
    <s v="Checked"/>
    <s v="Unchecked"/>
    <s v="Checked"/>
    <s v="Checked"/>
    <s v="Unchecked"/>
    <m/>
    <s v="Jamaica"/>
    <m/>
    <s v="Mncedisi wophando nceda ucofe apha"/>
    <s v="Unverified"/>
  </r>
  <r>
    <n v="627"/>
    <m/>
    <m/>
    <x v="14"/>
    <d v="1899-12-30T14:23:00"/>
    <s v="mihlem"/>
    <s v="isiXhosa"/>
    <m/>
    <s v="Hayi"/>
    <m/>
    <m/>
    <m/>
    <m/>
    <s v="Mnyama"/>
    <m/>
    <m/>
    <m/>
    <m/>
    <s v="Ewe"/>
    <m/>
    <m/>
    <m/>
    <s v="Awutshatanga"/>
    <m/>
    <m/>
    <m/>
    <s v="Ngaphantsi kwebanga leshumi"/>
    <m/>
    <s v="Awuphangeli"/>
    <m/>
    <s v="R1000 - R2500"/>
    <m/>
    <s v="Zange"/>
    <m/>
    <m/>
    <m/>
    <s v="Hayi"/>
    <m/>
    <m/>
    <m/>
    <s v="Hayi"/>
    <m/>
    <s v="Ewe, ngaphantsi kweenyanga ezi-6 ezidlulileyo"/>
    <m/>
    <s v="Hayi"/>
    <m/>
    <s v="Hayi"/>
    <s v="Unchecked"/>
    <s v="Unchecked"/>
    <s v="Unchecked"/>
    <s v="Unchecked"/>
    <s v="Unchecked"/>
    <s v="Unchecked"/>
    <s v="Unchecked"/>
    <s v="Unchecked"/>
    <s v="Unchecked"/>
    <s v="Unchecked"/>
    <s v="Unchecked"/>
    <s v="Unchecked"/>
    <s v="Checked"/>
    <s v="Checked"/>
    <s v="Unchecked"/>
    <s v="Un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48"/>
    <m/>
    <m/>
    <m/>
    <m/>
    <m/>
    <m/>
    <m/>
    <m/>
    <m/>
    <m/>
    <m/>
    <m/>
    <m/>
    <m/>
    <m/>
    <m/>
    <m/>
    <m/>
    <m/>
    <m/>
    <m/>
    <m/>
    <m/>
    <m/>
    <m/>
    <m/>
    <m/>
    <m/>
    <s v="There are NO children between the age of 6 and 13 living in this HH"/>
    <m/>
    <s v="Andifundanga/ Andiwafundanga amabanga aphantsi"/>
    <m/>
    <m/>
    <m/>
    <s v="Abafundanga/ Abawafundanga amabanga aphantsi"/>
    <m/>
    <m/>
    <m/>
    <m/>
    <m/>
    <m/>
    <m/>
    <m/>
    <m/>
    <s v="Hayi"/>
    <m/>
    <m/>
    <m/>
    <s v="Impompo kawonke-wonke/yoluntu"/>
    <m/>
    <m/>
    <m/>
    <s v="Kwenye indawo/ngaphandle kweyadi"/>
    <m/>
    <n v="5"/>
    <m/>
    <s v="Gungxulela kumbhobho wogutyulo"/>
    <m/>
    <s v="Umbane ovela kwii-mains"/>
    <m/>
    <m/>
    <m/>
    <s v="Endlini"/>
    <m/>
    <m/>
    <m/>
    <s v="Hayi"/>
    <m/>
    <s v="Ewe"/>
    <m/>
    <m/>
    <m/>
    <m/>
    <m/>
    <m/>
    <m/>
    <m/>
    <m/>
    <s v="Hayi"/>
    <s v="Hayi"/>
    <s v="Hayi"/>
    <s v="Hayi"/>
    <s v="Hayi"/>
    <s v="Hayi"/>
    <s v="Hayi"/>
    <s v="Hayi"/>
    <s v="Hayi"/>
    <m/>
    <m/>
    <m/>
    <m/>
    <m/>
    <m/>
    <m/>
    <s v="Hayi"/>
    <s v="Hayi"/>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2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29"/>
    <m/>
    <m/>
    <x v="14"/>
    <d v="1899-12-30T14:31:00"/>
    <s v="siziphiwe"/>
    <s v="isiXhosa"/>
    <m/>
    <s v="Hayi"/>
    <m/>
    <m/>
    <m/>
    <m/>
    <s v="Mnyama"/>
    <m/>
    <m/>
    <m/>
    <m/>
    <s v="Ewe"/>
    <m/>
    <m/>
    <m/>
    <s v="Awutshatanga"/>
    <m/>
    <m/>
    <m/>
    <s v="Ngaphantsi kwebanga leshumi"/>
    <m/>
    <s v="Awuphangeli"/>
    <m/>
    <s v="Ngaphantsi kwe-R1000"/>
    <m/>
    <s v="Zange"/>
    <m/>
    <m/>
    <m/>
    <s v="Hayi"/>
    <m/>
    <m/>
    <m/>
    <s v="Hayi"/>
    <m/>
    <s v="Ewe, ngaphezu konyaka odlulileyo"/>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Unchecked"/>
    <s v="Checked"/>
    <s v="Checked"/>
    <s v="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Ndigqibe amabanga aphantsi"/>
    <m/>
    <m/>
    <m/>
    <s v="Ndigqibe amabanga aphantsi"/>
    <m/>
    <m/>
    <m/>
    <m/>
    <m/>
    <m/>
    <m/>
    <m/>
    <m/>
    <s v="Hayi"/>
    <m/>
    <m/>
    <m/>
    <s v="Ilori yokuthwala amanzi / iTanki"/>
    <m/>
    <m/>
    <m/>
    <s v="Kwenye indawo/ngaphandle kweyadi"/>
    <m/>
    <n v="998"/>
    <m/>
    <s v="Ndlu yangasese engagungxulwayo"/>
    <m/>
    <s v="Umbane ovela kwii-mains"/>
    <m/>
    <m/>
    <m/>
    <s v="Endlini"/>
    <m/>
    <m/>
    <m/>
    <s v="Hayi"/>
    <m/>
    <s v="Hayi"/>
    <m/>
    <m/>
    <m/>
    <m/>
    <m/>
    <m/>
    <m/>
    <m/>
    <m/>
    <s v="Ewe"/>
    <s v="Hayi"/>
    <s v="Hayi"/>
    <s v="Hayi"/>
    <s v="Hayi"/>
    <s v="Hayi"/>
    <s v="Hayi"/>
    <s v="Hayi"/>
    <s v="Hayi"/>
    <m/>
    <m/>
    <m/>
    <m/>
    <m/>
    <m/>
    <m/>
    <s v="Ewe"/>
    <s v="Hayi"/>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30"/>
    <m/>
    <m/>
    <x v="14"/>
    <d v="1899-12-30T14:28:00"/>
    <s v="likhona"/>
    <s v="isiXhosa"/>
    <m/>
    <s v="Hayi"/>
    <m/>
    <m/>
    <m/>
    <m/>
    <s v="Mnyama"/>
    <m/>
    <m/>
    <m/>
    <m/>
    <s v="Ewe"/>
    <m/>
    <m/>
    <m/>
    <s v="Utshatile / umanyano lwasekuhlaleni"/>
    <m/>
    <s v="Hayi"/>
    <m/>
    <s v="Ibanga leshumi"/>
    <m/>
    <s v="Uziqeshile"/>
    <m/>
    <s v="R2501 - R5000"/>
    <m/>
    <s v="Ewe - ngaphantsi kweminyaka emibini eyadlulayo."/>
    <s v="ec Chris Hani Clinic"/>
    <m/>
    <m/>
    <s v="Hayi"/>
    <m/>
    <m/>
    <m/>
    <s v="Andiyazi"/>
    <m/>
    <s v="Ewe, ngaphantsi kweenyanga ezi-6 ezidlulileyo"/>
    <m/>
    <s v="Ewe"/>
    <m/>
    <s v="Andiyaz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Unchecked"/>
    <s v="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Male/ Indoda"/>
    <n v="34"/>
    <s v="Male/ Indoda"/>
    <n v="30"/>
    <s v="Female/ Ibhinqa"/>
    <n v="25"/>
    <s v="Female/ Ibhinqa"/>
    <n v="20"/>
    <m/>
    <m/>
    <m/>
    <m/>
    <m/>
    <m/>
    <m/>
    <m/>
    <m/>
    <m/>
    <m/>
    <m/>
    <m/>
    <m/>
    <m/>
    <m/>
    <m/>
    <m/>
    <m/>
    <m/>
    <m/>
    <m/>
    <s v="There are NO children between the age of 6 and 13 living in this HH"/>
    <m/>
    <s v="Amabanga aphezulu"/>
    <m/>
    <m/>
    <m/>
    <s v="Imfundo enomsila"/>
    <m/>
    <m/>
    <m/>
    <m/>
    <m/>
    <m/>
    <m/>
    <m/>
    <m/>
    <s v="Hayi"/>
    <m/>
    <m/>
    <m/>
    <s v="Ifakwe ngombhobho kwindawo yokuhlala/indlu"/>
    <m/>
    <m/>
    <m/>
    <m/>
    <m/>
    <n v="3"/>
    <m/>
    <s v="Gungxulela kumbhobho wogutyulo"/>
    <m/>
    <s v="Umbane ovela kwii-mains"/>
    <m/>
    <m/>
    <m/>
    <s v="Endlini"/>
    <m/>
    <m/>
    <m/>
    <s v="Hayi"/>
    <m/>
    <s v="Ewe"/>
    <m/>
    <m/>
    <m/>
    <m/>
    <m/>
    <m/>
    <m/>
    <m/>
    <m/>
    <s v="Ewe"/>
    <s v="Ewe"/>
    <s v="Hayi"/>
    <s v="Hayi"/>
    <s v="Ewe"/>
    <s v="Ewe"/>
    <s v="Ewe"/>
    <s v="Ewe"/>
    <s v="Ewe"/>
    <m/>
    <m/>
    <m/>
    <m/>
    <m/>
    <m/>
    <m/>
    <s v="Ewe"/>
    <s v="Ewe"/>
    <s v="Hayi"/>
    <s v="Ewe"/>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31"/>
    <m/>
    <m/>
    <x v="17"/>
    <d v="1899-12-30T09:32:00"/>
    <s v="onelam"/>
    <s v="English"/>
    <s v="No"/>
    <m/>
    <m/>
    <m/>
    <s v="Black"/>
    <m/>
    <m/>
    <m/>
    <s v="No"/>
    <s v="Other"/>
    <s v="Lesotho"/>
    <m/>
    <m/>
    <m/>
    <s v="Married / civil union"/>
    <m/>
    <s v="Yes"/>
    <m/>
    <s v="Less than Matric"/>
    <m/>
    <s v="Unemployed"/>
    <m/>
    <s v="R2501 - R5000"/>
    <m/>
    <s v="Yes, less than 2 years ago"/>
    <m/>
    <s v="ec Chris Hani Clinic"/>
    <m/>
    <s v="Never"/>
    <m/>
    <m/>
    <m/>
    <s v="No"/>
    <m/>
    <s v="Yes, less than 6 months ago"/>
    <m/>
    <s v="No"/>
    <m/>
    <s v="I don't know"/>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Checked"/>
    <s v="Un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19"/>
    <s v="Male/ Indoda"/>
    <n v="46"/>
    <s v="Female/ Ibhinqa"/>
    <n v="49"/>
    <m/>
    <m/>
    <m/>
    <m/>
    <m/>
    <m/>
    <m/>
    <m/>
    <m/>
    <m/>
    <m/>
    <m/>
    <m/>
    <m/>
    <m/>
    <m/>
    <m/>
    <m/>
    <m/>
    <m/>
    <m/>
    <m/>
    <m/>
    <m/>
    <s v="There are NO children between the age of 6 and 13 living in this HH"/>
    <s v="Completed secondary"/>
    <m/>
    <m/>
    <m/>
    <s v="Completed secondary"/>
    <m/>
    <m/>
    <m/>
    <m/>
    <m/>
    <m/>
    <m/>
    <m/>
    <m/>
    <s v="No"/>
    <m/>
    <m/>
    <m/>
    <s v="Public/communal tap"/>
    <m/>
    <m/>
    <m/>
    <s v="Elsewhere/outside yard"/>
    <m/>
    <n v="24"/>
    <m/>
    <s v="Flush to piped sewer system"/>
    <m/>
    <s v="Electricity from mains"/>
    <m/>
    <m/>
    <m/>
    <s v="In the house"/>
    <m/>
    <m/>
    <m/>
    <s v="No"/>
    <m/>
    <s v="No"/>
    <m/>
    <s v="No"/>
    <s v="No"/>
    <s v="No"/>
    <s v="No"/>
    <s v="No"/>
    <s v="No"/>
    <s v="No"/>
    <s v="Yes"/>
    <s v="No"/>
    <m/>
    <m/>
    <m/>
    <m/>
    <m/>
    <m/>
    <m/>
    <m/>
    <m/>
    <s v="No"/>
    <s v="Yes"/>
    <s v="No"/>
    <s v="No"/>
    <s v="No"/>
    <s v="No"/>
    <s v="No"/>
    <m/>
    <m/>
    <m/>
    <m/>
    <m/>
    <m/>
    <m/>
    <s v="Earth/sand"/>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63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33"/>
    <m/>
    <m/>
    <x v="14"/>
    <d v="1899-12-30T15:26:00"/>
    <s v="vuyolwethu"/>
    <s v="isiXhosa"/>
    <m/>
    <s v="Hayi"/>
    <m/>
    <m/>
    <m/>
    <m/>
    <s v="Mnyama"/>
    <m/>
    <m/>
    <m/>
    <m/>
    <s v="Ewe"/>
    <m/>
    <m/>
    <m/>
    <s v="Awutshatanga"/>
    <m/>
    <m/>
    <m/>
    <s v="Ibanga leshumi"/>
    <m/>
    <s v="Awuphangeli"/>
    <m/>
    <s v="Ngaphantsi kwe-R1000"/>
    <m/>
    <s v="Zange"/>
    <m/>
    <m/>
    <m/>
    <s v="Hayi"/>
    <m/>
    <m/>
    <m/>
    <s v="Andiyazi"/>
    <m/>
    <s v="Ewe, ngaphantsi kweenyanga ezi-6 ezidlulileyo"/>
    <m/>
    <s v="Hayi"/>
    <m/>
    <s v="Andiyaz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Checked"/>
    <s v="Unchecked"/>
    <s v="Unchecked"/>
    <m/>
    <m/>
    <s v="Unchecked"/>
    <s v="Unchecked"/>
    <s v="Unchecked"/>
    <s v="Unchecked"/>
    <s v="Unchecked"/>
    <s v="Unchecked"/>
    <s v="Unchecked"/>
    <s v="Unchecked"/>
    <s v="Unchecked"/>
    <s v="Unchecked"/>
    <s v="Unchecked"/>
    <s v="Unchecked"/>
    <s v="Unchecked"/>
    <s v="Unchecked"/>
    <s v="Unchecked"/>
    <s v="Unchecked"/>
    <s v="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7"/>
    <m/>
    <m/>
    <m/>
    <m/>
    <m/>
    <m/>
    <m/>
    <m/>
    <m/>
    <m/>
    <m/>
    <m/>
    <m/>
    <m/>
    <m/>
    <m/>
    <m/>
    <m/>
    <m/>
    <m/>
    <m/>
    <m/>
    <m/>
    <m/>
    <m/>
    <m/>
    <m/>
    <m/>
    <s v="There are children between the age of 6 and 13 living in this HH"/>
    <m/>
    <s v="Ndigqibe amabanga aphezulu"/>
    <m/>
    <m/>
    <m/>
    <s v="Ndigqibe amabanga aphezulu"/>
    <m/>
    <m/>
    <m/>
    <s v="Ewe"/>
    <m/>
    <m/>
    <m/>
    <m/>
    <m/>
    <s v="Hayi"/>
    <m/>
    <m/>
    <m/>
    <s v="Ifakwe ngombhobho kwindawo yokuhlala/indlu"/>
    <m/>
    <m/>
    <m/>
    <m/>
    <m/>
    <n v="5"/>
    <m/>
    <s v="Indlu yangasese ephuculweyo enomngxuma ephuma umoya"/>
    <m/>
    <s v="Umbane ovela kwii-mains"/>
    <m/>
    <m/>
    <m/>
    <s v="Endlini"/>
    <m/>
    <m/>
    <m/>
    <s v="Ewe"/>
    <m/>
    <s v="Ewe"/>
    <m/>
    <m/>
    <m/>
    <m/>
    <m/>
    <m/>
    <m/>
    <m/>
    <m/>
    <s v="Ewe"/>
    <s v="Ewe"/>
    <s v="Hayi"/>
    <s v="Hayi"/>
    <s v="Ewe"/>
    <s v="Hayi"/>
    <s v="Hayi"/>
    <s v="Ewe"/>
    <s v="Hayi"/>
    <m/>
    <m/>
    <m/>
    <m/>
    <m/>
    <m/>
    <m/>
    <s v="Hayi"/>
    <s v="Ewe"/>
    <s v="Hayi"/>
    <s v="Hayi"/>
    <s v="Hayi"/>
    <s v="Hayi"/>
    <s v="Hayi"/>
    <m/>
    <s v="Ikhaphethi"/>
    <m/>
    <m/>
    <m/>
    <s v="intsimbi / iZinc"/>
    <m/>
    <m/>
    <m/>
    <s v="uMphenduli / uMthathi-nxaxheba"/>
    <m/>
    <s v="uMphenduli / uMthathi-nxaxheba"/>
    <m/>
    <s v="uMphenduli / uMthathi-nxaxheba"/>
    <m/>
    <s v="Ewe"/>
    <m/>
    <s v="Qhubeka"/>
    <m/>
    <s v="Ewe"/>
    <m/>
    <m/>
    <m/>
    <s v="Ngandlel' ithile"/>
    <s v="Kakhulu"/>
    <s v="Kakhulu"/>
    <s v="Unchecked"/>
    <s v="Unchecked"/>
    <s v="Unchecked"/>
    <s v="Unchecked"/>
    <s v="Unchecked"/>
    <s v="Unchecked"/>
    <s v="Checked"/>
    <s v="Checked"/>
    <s v="Unchecked"/>
    <s v="Unchecked"/>
    <s v="Checked"/>
    <s v="Unchecked"/>
    <m/>
    <s v="Other"/>
    <m/>
    <s v="Mncedisi wophando nceda ucofe apha"/>
    <s v="Unverified"/>
  </r>
  <r>
    <n v="634"/>
    <m/>
    <m/>
    <x v="16"/>
    <d v="1899-12-30T10:37:00"/>
    <s v="asemahle"/>
    <s v="English"/>
    <s v="No"/>
    <m/>
    <m/>
    <m/>
    <s v="Black"/>
    <m/>
    <m/>
    <m/>
    <s v="Yes"/>
    <m/>
    <m/>
    <m/>
    <m/>
    <m/>
    <s v="Single"/>
    <m/>
    <m/>
    <m/>
    <s v="Less than Matric"/>
    <m/>
    <s v="Employed part-time"/>
    <m/>
    <s v="R2501 - R5000"/>
    <m/>
    <s v="Never"/>
    <m/>
    <m/>
    <m/>
    <s v="Yes, more than 2 years ago"/>
    <m/>
    <s v="ec Chris Hani Clinic"/>
    <m/>
    <s v="No"/>
    <m/>
    <s v="Yes, less than 6 months ago"/>
    <m/>
    <s v="No"/>
    <m/>
    <s v="No"/>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Unchecked"/>
    <s v="Checked"/>
    <s v="Unchecked"/>
    <s v="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10"/>
    <s v="Male/ Indoda"/>
    <n v="1"/>
    <m/>
    <m/>
    <m/>
    <m/>
    <m/>
    <m/>
    <m/>
    <m/>
    <m/>
    <m/>
    <m/>
    <m/>
    <m/>
    <m/>
    <m/>
    <m/>
    <m/>
    <m/>
    <m/>
    <m/>
    <m/>
    <m/>
    <m/>
    <m/>
    <m/>
    <m/>
    <s v="There are children between the age of 6 and 13 living in this HH"/>
    <s v="Completed secondary"/>
    <m/>
    <m/>
    <m/>
    <s v="Some primary"/>
    <m/>
    <s v="Grade 5"/>
    <m/>
    <s v="Yes"/>
    <m/>
    <m/>
    <m/>
    <m/>
    <m/>
    <s v="No"/>
    <m/>
    <m/>
    <m/>
    <s v="Water-carrier/Tanker truck"/>
    <m/>
    <m/>
    <m/>
    <s v="Elsewhere/outside yard"/>
    <m/>
    <n v="10"/>
    <m/>
    <s v="Pit latrine without ventilation pipe"/>
    <m/>
    <s v="Electricity from mains"/>
    <m/>
    <m/>
    <m/>
    <s v="In the house"/>
    <m/>
    <m/>
    <m/>
    <s v="No"/>
    <m/>
    <s v="No"/>
    <m/>
    <s v="No"/>
    <s v="No"/>
    <s v="No"/>
    <s v="No"/>
    <s v="No"/>
    <s v="No"/>
    <s v="No"/>
    <s v="Yes"/>
    <s v="No"/>
    <m/>
    <m/>
    <m/>
    <m/>
    <m/>
    <m/>
    <m/>
    <m/>
    <m/>
    <s v="No"/>
    <s v="Yes"/>
    <s v="No"/>
    <s v="No"/>
    <s v="No"/>
    <s v="No"/>
    <s v="No"/>
    <m/>
    <m/>
    <m/>
    <m/>
    <m/>
    <m/>
    <m/>
    <s v="Cement"/>
    <m/>
    <m/>
    <m/>
    <s v="Corrugated metal"/>
    <m/>
    <m/>
    <m/>
    <s v="Respondent/Participant"/>
    <m/>
    <s v="Respondent/Participant"/>
    <m/>
    <s v="Respondent/Participant"/>
    <m/>
    <s v="Yes"/>
    <m/>
    <s v="Proceed"/>
    <m/>
    <s v="Yes"/>
    <m/>
    <s v="A lot"/>
    <s v="A lot"/>
    <s v="A lot"/>
    <m/>
    <m/>
    <m/>
    <s v="Checked"/>
    <s v="Checked"/>
    <s v="Unchecked"/>
    <s v="Unchecked"/>
    <s v="Unchecked"/>
    <s v="Unchecked"/>
    <s v="Unchecked"/>
    <s v="Unchecked"/>
    <s v="Unchecked"/>
    <s v="Unchecked"/>
    <s v="Unchecked"/>
    <s v="Unchecked"/>
    <s v="United States of America"/>
    <m/>
    <s v="Research Assistant please click here"/>
    <m/>
    <s v="Unverified"/>
  </r>
  <r>
    <n v="63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36"/>
    <m/>
    <m/>
    <x v="16"/>
    <d v="1899-12-30T09:59:00"/>
    <s v="busisiwe"/>
    <s v="English"/>
    <s v="Yes"/>
    <m/>
    <s v="More than 6 months ago"/>
    <m/>
    <s v="Black"/>
    <m/>
    <m/>
    <m/>
    <s v="Yes"/>
    <m/>
    <m/>
    <m/>
    <m/>
    <m/>
    <s v="Steady partner"/>
    <m/>
    <s v="No"/>
    <m/>
    <s v="Matric"/>
    <m/>
    <s v="Self-Employed"/>
    <m/>
    <s v="R2501 - R5000"/>
    <m/>
    <s v="Yes, more than 2 years ago"/>
    <m/>
    <s v="ec Philani NU 1 Clinic"/>
    <m/>
    <s v="Yes, more than 2 years ago"/>
    <m/>
    <s v="ec Philani NU 1 Clinic"/>
    <m/>
    <s v="Yes"/>
    <m/>
    <s v="Yes, less than 6 months ago"/>
    <m/>
    <s v="No"/>
    <m/>
    <s v="Yes"/>
    <m/>
    <s v="Unchecked"/>
    <s v="Checked"/>
    <s v="Unchecked"/>
    <s v="Unchecked"/>
    <s v="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Unchecked"/>
    <s v="Checked"/>
    <s v="Unchecked"/>
    <s v="Unchecked"/>
    <s v="Unchecked"/>
    <s v="Unchecked"/>
    <s v="Unchecked"/>
    <s v="Unchecked"/>
    <s v="Unchecked"/>
    <s v="Unchecked"/>
    <s v="Unchecked"/>
    <s v="Unchecked"/>
    <s v="Unchecked"/>
    <s v="Unchecked"/>
    <s v="Unchecked"/>
    <s v="Unchecked"/>
    <m/>
    <m/>
    <s v="Yes"/>
    <m/>
    <s v="No"/>
    <m/>
    <s v="Unchecked"/>
    <s v="Unchecked"/>
    <s v="Unchecked"/>
    <s v="Unchecked"/>
    <s v="Unchecked"/>
    <s v="Checked"/>
    <s v="Unchecked"/>
    <s v="Unchecked"/>
    <s v="Unchecked"/>
    <s v="Unchecked"/>
    <s v="Unchecked"/>
    <m/>
    <s v="Unchecked"/>
    <s v="Unchecked"/>
    <s v="Unchecked"/>
    <s v="Unchecked"/>
    <s v="Unchecked"/>
    <s v="Unchecked"/>
    <s v="Unchecked"/>
    <s v="Unchecked"/>
    <s v="Unchecked"/>
    <s v="Unchecked"/>
    <s v="Unchecked"/>
    <m/>
    <s v="No"/>
    <m/>
    <s v="No"/>
    <m/>
    <s v="No"/>
    <m/>
    <n v="1"/>
    <s v="Female/ Ibhinqa"/>
    <n v="39"/>
    <m/>
    <m/>
    <m/>
    <m/>
    <m/>
    <m/>
    <m/>
    <m/>
    <m/>
    <m/>
    <m/>
    <m/>
    <m/>
    <m/>
    <m/>
    <m/>
    <m/>
    <m/>
    <m/>
    <m/>
    <m/>
    <m/>
    <m/>
    <m/>
    <m/>
    <m/>
    <m/>
    <m/>
    <s v="There are NO children between the age of 6 and 13 living in this HH"/>
    <s v="Some secondary"/>
    <m/>
    <m/>
    <m/>
    <s v="Some secondary"/>
    <m/>
    <m/>
    <m/>
    <m/>
    <m/>
    <m/>
    <m/>
    <m/>
    <m/>
    <s v="No"/>
    <m/>
    <m/>
    <m/>
    <s v="Public/communal tap"/>
    <m/>
    <m/>
    <m/>
    <s v="Elsewhere/outside yard"/>
    <m/>
    <n v="3"/>
    <m/>
    <s v="Pit latrine without ventilation pipe"/>
    <m/>
    <s v="Electricity from other source"/>
    <m/>
    <m/>
    <m/>
    <s v="In the house"/>
    <m/>
    <m/>
    <m/>
    <s v="No"/>
    <m/>
    <s v="No"/>
    <m/>
    <s v="Yes"/>
    <s v="No"/>
    <s v="No"/>
    <s v="No"/>
    <s v="Yes"/>
    <s v="No"/>
    <s v="No"/>
    <s v="Yes"/>
    <s v="No"/>
    <m/>
    <m/>
    <m/>
    <m/>
    <m/>
    <m/>
    <m/>
    <m/>
    <m/>
    <s v="Yes"/>
    <s v="Yes"/>
    <s v="No"/>
    <s v="No"/>
    <s v="No"/>
    <s v="No"/>
    <s v="No"/>
    <m/>
    <m/>
    <m/>
    <m/>
    <m/>
    <m/>
    <m/>
    <s v="Cement"/>
    <m/>
    <m/>
    <m/>
    <s v="Corrugated metal"/>
    <m/>
    <m/>
    <m/>
    <s v="Respondent/Participant"/>
    <m/>
    <s v="Respondent/Participant"/>
    <m/>
    <s v="Respondent/Participant"/>
    <m/>
    <s v="Yes"/>
    <m/>
    <s v="Proceed"/>
    <m/>
    <s v="Yes"/>
    <m/>
    <s v="A lot"/>
    <s v="Somewhat"/>
    <s v="Somewhat"/>
    <m/>
    <m/>
    <m/>
    <s v="Unchecked"/>
    <s v="Checked"/>
    <s v="Checked"/>
    <s v="Unchecked"/>
    <s v="Unchecked"/>
    <s v="Unchecked"/>
    <s v="Unchecked"/>
    <s v="Unchecked"/>
    <s v="Unchecked"/>
    <s v="Unchecked"/>
    <s v="Unchecked"/>
    <s v="Unchecked"/>
    <s v="Jamaica"/>
    <m/>
    <s v="Research Assistant please click here"/>
    <m/>
    <s v="Unverified"/>
  </r>
  <r>
    <n v="63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3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39"/>
    <m/>
    <m/>
    <x v="16"/>
    <d v="1899-12-30T10:56:00"/>
    <s v="vuyelwa"/>
    <s v="isiXhosa"/>
    <m/>
    <s v="Hayi"/>
    <m/>
    <m/>
    <m/>
    <m/>
    <s v="Mnyama"/>
    <m/>
    <m/>
    <m/>
    <m/>
    <s v="Ewe"/>
    <m/>
    <m/>
    <m/>
    <s v="Utshatile / umanyano lwasekuhlaleni"/>
    <m/>
    <s v="Ewe"/>
    <m/>
    <s v="Ngaphantsi kwebanga leshumi"/>
    <m/>
    <s v="Awuphangeli"/>
    <m/>
    <s v="R2501 - R5000"/>
    <m/>
    <s v="Zange"/>
    <m/>
    <m/>
    <m/>
    <s v="Hayi"/>
    <m/>
    <m/>
    <m/>
    <s v="Hayi"/>
    <m/>
    <s v="Hayi"/>
    <m/>
    <s v="Ewe"/>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68"/>
    <s v="Male/ Indoda"/>
    <n v="30"/>
    <m/>
    <m/>
    <m/>
    <m/>
    <m/>
    <m/>
    <m/>
    <m/>
    <m/>
    <m/>
    <m/>
    <m/>
    <m/>
    <m/>
    <m/>
    <m/>
    <m/>
    <m/>
    <m/>
    <m/>
    <m/>
    <m/>
    <m/>
    <m/>
    <m/>
    <m/>
    <s v="There are NO children between the age of 6 and 13 living in this HH"/>
    <m/>
    <s v="Andifundanga/ Andiwafundanga amabanga aphantsi"/>
    <m/>
    <m/>
    <m/>
    <s v="Ndigqibe amabanga aphezulu"/>
    <m/>
    <m/>
    <m/>
    <m/>
    <m/>
    <m/>
    <m/>
    <m/>
    <m/>
    <s v="Hayi"/>
    <m/>
    <m/>
    <m/>
    <s v="Umbhobho ukuya eyadini/iploti"/>
    <m/>
    <m/>
    <m/>
    <m/>
    <m/>
    <n v="5"/>
    <m/>
    <s v="Indlu yangasese ephuculweyo enomngxuma ephuma umoya"/>
    <m/>
    <s v="Umbane ovela kwii-mains"/>
    <m/>
    <m/>
    <m/>
    <s v="Endlini"/>
    <m/>
    <m/>
    <m/>
    <s v="Hayi"/>
    <m/>
    <s v="Ewe"/>
    <m/>
    <m/>
    <m/>
    <m/>
    <m/>
    <m/>
    <m/>
    <m/>
    <m/>
    <s v="Ewe"/>
    <s v="Ewe"/>
    <s v="Hayi"/>
    <s v="Hayi"/>
    <s v="Ewe"/>
    <s v="Hayi"/>
    <s v="Ewe"/>
    <s v="Ewe"/>
    <s v="Ewe"/>
    <m/>
    <m/>
    <m/>
    <m/>
    <m/>
    <m/>
    <m/>
    <s v="Hayi"/>
    <s v="Ewe"/>
    <s v="Hayi"/>
    <s v="Hayi"/>
    <s v="Hayi"/>
    <s v="Hayi"/>
    <s v="Hayi"/>
    <m/>
    <s v="Iithayile zeCeramic"/>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640"/>
    <m/>
    <m/>
    <x v="16"/>
    <d v="1899-12-30T10:53:00"/>
    <s v="nomvuyo"/>
    <s v="English"/>
    <s v="No"/>
    <m/>
    <m/>
    <m/>
    <s v="Black"/>
    <m/>
    <m/>
    <m/>
    <s v="Yes"/>
    <m/>
    <m/>
    <m/>
    <m/>
    <m/>
    <s v="Single"/>
    <m/>
    <m/>
    <m/>
    <s v="Less than Matric"/>
    <m/>
    <s v="Unemployed"/>
    <m/>
    <s v="Under R1000"/>
    <m/>
    <s v="Never"/>
    <m/>
    <m/>
    <m/>
    <s v="Never"/>
    <m/>
    <m/>
    <m/>
    <s v="I don't know"/>
    <m/>
    <s v="Never"/>
    <m/>
    <s v="No"/>
    <m/>
    <s v="I don't know"/>
    <m/>
    <s v="Unchecked"/>
    <s v="Checked"/>
    <s v="Checked"/>
    <s v="Checked"/>
    <s v="Checked"/>
    <s v="Checked"/>
    <s v="Checked"/>
    <s v="Checked"/>
    <s v="Unchecked"/>
    <s v="Unchecked"/>
    <s v="Unchecked"/>
    <s v="Unchecked"/>
    <s v="Unchecked"/>
    <s v="Unchecked"/>
    <s v="Unchecked"/>
    <s v="Unchecked"/>
    <s v="Unchecked"/>
    <s v="Unchecked"/>
    <m/>
    <m/>
    <s v="Unchecked"/>
    <s v="Unchecked"/>
    <s v="Unchecked"/>
    <s v="Unchecked"/>
    <s v="Checked"/>
    <s v="Unchecked"/>
    <s v="Unchecked"/>
    <s v="Unchecked"/>
    <s v="Unchecked"/>
    <s v="Unchecked"/>
    <s v="Unchecked"/>
    <s v="Unchecked"/>
    <s v="Unchecked"/>
    <s v="Unchecked"/>
    <m/>
    <m/>
    <s v="Unchecked"/>
    <s v="Checked"/>
    <s v="Checked"/>
    <s v="Checked"/>
    <s v="Checked"/>
    <s v="Checked"/>
    <s v="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primary"/>
    <m/>
    <s v="Grade 7"/>
    <m/>
    <m/>
    <m/>
    <m/>
    <m/>
    <m/>
    <m/>
    <s v="No"/>
    <m/>
    <m/>
    <m/>
    <s v="Piped into dwelling/house"/>
    <m/>
    <m/>
    <m/>
    <m/>
    <m/>
    <n v="2"/>
    <m/>
    <s v="Flush to piped sewer system"/>
    <m/>
    <s v="Gas"/>
    <m/>
    <m/>
    <m/>
    <s v="In the house"/>
    <m/>
    <m/>
    <m/>
    <s v="No"/>
    <m/>
    <s v="Yes"/>
    <m/>
    <s v="No"/>
    <s v="Yes"/>
    <s v="No"/>
    <s v="No"/>
    <s v="No"/>
    <s v="No"/>
    <s v="No"/>
    <s v="No"/>
    <s v="No"/>
    <m/>
    <m/>
    <m/>
    <m/>
    <m/>
    <m/>
    <m/>
    <m/>
    <m/>
    <s v="No"/>
    <s v="Yes"/>
    <s v="No"/>
    <s v="No"/>
    <s v="No"/>
    <s v="No"/>
    <s v="No"/>
    <m/>
    <m/>
    <m/>
    <m/>
    <m/>
    <m/>
    <m/>
    <s v="Cement"/>
    <m/>
    <m/>
    <m/>
    <s v="Corrugated metal"/>
    <m/>
    <m/>
    <m/>
    <s v="Respondent/Participant"/>
    <m/>
    <s v="Respondent/Participant"/>
    <m/>
    <s v="Respondent/Participant"/>
    <m/>
    <s v="Yes"/>
    <m/>
    <s v="Proceed"/>
    <m/>
    <s v="Yes"/>
    <m/>
    <s v="A lot"/>
    <s v="A lot"/>
    <s v="A lot"/>
    <m/>
    <m/>
    <m/>
    <s v="Checked"/>
    <s v="Checked"/>
    <s v="Checked"/>
    <s v="Unchecked"/>
    <s v="Unchecked"/>
    <s v="Unchecked"/>
    <s v="Unchecked"/>
    <s v="Unchecked"/>
    <s v="Unchecked"/>
    <s v="Unchecked"/>
    <s v="Unchecked"/>
    <s v="Unchecked"/>
    <s v="France"/>
    <m/>
    <s v="Research Assistant please click here"/>
    <m/>
    <s v="Unverified"/>
  </r>
  <r>
    <n v="641"/>
    <m/>
    <m/>
    <x v="16"/>
    <d v="1899-12-30T11:20:00"/>
    <s v="nomvuyo"/>
    <s v="English"/>
    <s v="No"/>
    <m/>
    <m/>
    <m/>
    <s v="Other, Specify"/>
    <s v="Shona"/>
    <m/>
    <m/>
    <s v="Yes"/>
    <m/>
    <m/>
    <m/>
    <m/>
    <m/>
    <s v="Single"/>
    <m/>
    <m/>
    <m/>
    <s v="Less than Matric"/>
    <m/>
    <s v="Unemployed"/>
    <m/>
    <s v="Under R1000"/>
    <m/>
    <s v="Never"/>
    <m/>
    <m/>
    <m/>
    <s v="Never"/>
    <m/>
    <m/>
    <m/>
    <s v="I don't know"/>
    <m/>
    <s v="Never"/>
    <m/>
    <s v="No"/>
    <m/>
    <s v="I don't know"/>
    <m/>
    <s v="Unchecked"/>
    <s v="Checked"/>
    <s v="Checked"/>
    <s v="Checked"/>
    <s v="Checked"/>
    <s v="Unchecked"/>
    <s v="Un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Unchecked"/>
    <s v="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primary"/>
    <m/>
    <s v="Grade 6"/>
    <m/>
    <m/>
    <m/>
    <m/>
    <m/>
    <m/>
    <m/>
    <s v="No"/>
    <m/>
    <m/>
    <m/>
    <s v="Piped to yard/plot"/>
    <m/>
    <m/>
    <m/>
    <m/>
    <m/>
    <n v="3"/>
    <m/>
    <s v="Flush to somewhere else"/>
    <m/>
    <s v="Electricity from other source"/>
    <m/>
    <m/>
    <m/>
    <s v="In the house"/>
    <m/>
    <m/>
    <m/>
    <s v="No"/>
    <m/>
    <s v="No"/>
    <m/>
    <s v="No"/>
    <s v="Yes"/>
    <s v="No"/>
    <s v="No"/>
    <s v="No"/>
    <s v="No"/>
    <s v="Yes"/>
    <s v="Yes"/>
    <s v="No"/>
    <m/>
    <m/>
    <m/>
    <m/>
    <m/>
    <m/>
    <m/>
    <m/>
    <m/>
    <s v="No"/>
    <s v="No"/>
    <s v="No"/>
    <s v="No"/>
    <s v="No"/>
    <s v="No"/>
    <s v="No"/>
    <m/>
    <m/>
    <m/>
    <m/>
    <m/>
    <m/>
    <m/>
    <s v="Carpet"/>
    <m/>
    <m/>
    <m/>
    <s v="Corrugated metal"/>
    <m/>
    <m/>
    <m/>
    <s v="Respondent/Participant"/>
    <m/>
    <s v="Respondent/Participant"/>
    <m/>
    <s v="Respondent/Participant"/>
    <m/>
    <s v="Yes"/>
    <m/>
    <s v="Proceed"/>
    <m/>
    <s v="Yes"/>
    <m/>
    <s v="A lot"/>
    <s v="A lot"/>
    <s v="Somewhat"/>
    <m/>
    <m/>
    <m/>
    <s v="Checked"/>
    <s v="Checked"/>
    <s v="Checked"/>
    <s v="Checked"/>
    <s v="Unchecked"/>
    <s v="Unchecked"/>
    <s v="Unchecked"/>
    <s v="Unchecked"/>
    <s v="Unchecked"/>
    <s v="Unchecked"/>
    <s v="Unchecked"/>
    <s v="Unchecked"/>
    <s v="United States of America"/>
    <m/>
    <s v="Research Assistant please click here"/>
    <m/>
    <s v="Unverified"/>
  </r>
  <r>
    <n v="642"/>
    <m/>
    <m/>
    <x v="16"/>
    <d v="1899-12-30T11:27:00"/>
    <s v="asemahle"/>
    <s v="English"/>
    <s v="No"/>
    <m/>
    <m/>
    <m/>
    <s v="Other, Specify"/>
    <s v="Zimbabwean"/>
    <m/>
    <m/>
    <s v="Yes"/>
    <m/>
    <m/>
    <m/>
    <m/>
    <m/>
    <s v="Single"/>
    <m/>
    <m/>
    <m/>
    <s v="Less than Matric"/>
    <m/>
    <s v="Employed part-time"/>
    <m/>
    <s v="R1000 - R2500"/>
    <m/>
    <s v="Never"/>
    <m/>
    <m/>
    <m/>
    <s v="Never"/>
    <m/>
    <m/>
    <m/>
    <s v="No"/>
    <m/>
    <s v="Never"/>
    <m/>
    <s v="No"/>
    <m/>
    <s v="I don't know"/>
    <m/>
    <s v="Unchecked"/>
    <s v="Unchecked"/>
    <s v="Unchecked"/>
    <s v="Unchecked"/>
    <s v="Unchecked"/>
    <s v="Unchecked"/>
    <s v="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Water-carrier/Tanker truck"/>
    <m/>
    <m/>
    <m/>
    <s v="Elsewhere/outside yard"/>
    <m/>
    <n v="10"/>
    <m/>
    <s v="Pit latrine without ventilation pipe"/>
    <m/>
    <s v="Electricity from other source"/>
    <m/>
    <m/>
    <m/>
    <s v="In the house"/>
    <m/>
    <m/>
    <m/>
    <s v="No"/>
    <m/>
    <s v="No"/>
    <m/>
    <s v="No"/>
    <s v="No"/>
    <s v="No"/>
    <s v="No"/>
    <s v="No"/>
    <s v="No"/>
    <s v="No"/>
    <s v="Yes"/>
    <s v="No"/>
    <m/>
    <m/>
    <m/>
    <m/>
    <m/>
    <m/>
    <m/>
    <m/>
    <m/>
    <s v="Yes"/>
    <s v="Yes"/>
    <s v="No"/>
    <s v="No"/>
    <s v="No"/>
    <s v="No"/>
    <s v="Yes"/>
    <m/>
    <m/>
    <m/>
    <m/>
    <m/>
    <m/>
    <m/>
    <s v="Earth/sand"/>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643"/>
    <m/>
    <m/>
    <x v="16"/>
    <d v="1899-12-30T11:36:00"/>
    <s v="nosiphiwo"/>
    <s v="English"/>
    <s v="No"/>
    <m/>
    <m/>
    <m/>
    <s v="Black"/>
    <m/>
    <m/>
    <m/>
    <s v="Yes"/>
    <m/>
    <m/>
    <m/>
    <m/>
    <m/>
    <s v="Steady partner"/>
    <m/>
    <s v="Yes"/>
    <m/>
    <s v="Matric"/>
    <m/>
    <s v="Employed part-time"/>
    <m/>
    <s v="R1000 - R2500"/>
    <m/>
    <s v="Never"/>
    <m/>
    <m/>
    <m/>
    <s v="Yes, more than 2 years ago"/>
    <m/>
    <s v="Other"/>
    <s v="Makhiwane"/>
    <s v="No"/>
    <m/>
    <s v="Yes, in the last year, but more than 6 months ago"/>
    <m/>
    <s v="No"/>
    <m/>
    <s v="No"/>
    <m/>
    <s v="Unchecked"/>
    <s v="Checked"/>
    <s v="Unchecked"/>
    <s v="Checked"/>
    <s v="Checked"/>
    <s v="Checked"/>
    <s v="Unchecked"/>
    <s v="Unchecked"/>
    <s v="Un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m/>
    <m/>
    <s v="Unchecked"/>
    <s v="Checked"/>
    <s v="Checked"/>
    <s v="Un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9"/>
    <m/>
    <m/>
    <m/>
    <m/>
    <m/>
    <m/>
    <m/>
    <m/>
    <m/>
    <m/>
    <m/>
    <m/>
    <m/>
    <m/>
    <m/>
    <m/>
    <m/>
    <m/>
    <m/>
    <m/>
    <m/>
    <m/>
    <m/>
    <m/>
    <m/>
    <m/>
    <m/>
    <m/>
    <s v="There are NO children between the age of 6 and 13 living in this HH"/>
    <s v="Completed secondary"/>
    <m/>
    <m/>
    <m/>
    <s v="Completed secondary"/>
    <m/>
    <m/>
    <m/>
    <m/>
    <m/>
    <m/>
    <m/>
    <m/>
    <m/>
    <s v="No"/>
    <m/>
    <m/>
    <m/>
    <s v="Piped to neighbor"/>
    <m/>
    <m/>
    <m/>
    <m/>
    <m/>
    <n v="5"/>
    <m/>
    <s v="Pit latrine without ventilation pipe"/>
    <m/>
    <s v="Paraffin"/>
    <m/>
    <m/>
    <m/>
    <s v="In the house"/>
    <m/>
    <m/>
    <m/>
    <s v="No"/>
    <m/>
    <s v="No"/>
    <m/>
    <s v="Yes"/>
    <s v="No"/>
    <s v="No"/>
    <s v="No"/>
    <s v="No"/>
    <s v="No"/>
    <s v="No"/>
    <s v="No"/>
    <s v="No"/>
    <m/>
    <m/>
    <m/>
    <m/>
    <m/>
    <m/>
    <m/>
    <m/>
    <m/>
    <s v="Yes"/>
    <s v="Yes"/>
    <s v="No"/>
    <s v="No"/>
    <s v="No"/>
    <s v="No"/>
    <s v="No"/>
    <m/>
    <m/>
    <m/>
    <m/>
    <m/>
    <m/>
    <m/>
    <s v="Carpet"/>
    <m/>
    <m/>
    <m/>
    <s v="Other"/>
    <m/>
    <s v="Zinc"/>
    <m/>
    <s v="Respondent/Participant"/>
    <m/>
    <s v="Spouse/partner"/>
    <m/>
    <s v="Spouse/partner"/>
    <m/>
    <s v="No"/>
    <m/>
    <m/>
    <m/>
    <m/>
    <m/>
    <m/>
    <m/>
    <m/>
    <m/>
    <m/>
    <m/>
    <s v="Unchecked"/>
    <s v="Unchecked"/>
    <s v="Unchecked"/>
    <s v="Unchecked"/>
    <s v="Unchecked"/>
    <s v="Unchecked"/>
    <s v="Unchecked"/>
    <s v="Unchecked"/>
    <s v="Unchecked"/>
    <s v="Unchecked"/>
    <s v="Unchecked"/>
    <s v="Unchecked"/>
    <m/>
    <m/>
    <m/>
    <m/>
    <s v="Unverified"/>
  </r>
  <r>
    <n v="644"/>
    <m/>
    <m/>
    <x v="16"/>
    <d v="1899-12-30T12:08:00"/>
    <s v="nomvuyo"/>
    <s v="English"/>
    <s v="No"/>
    <m/>
    <m/>
    <m/>
    <s v="Black"/>
    <m/>
    <m/>
    <m/>
    <s v="Yes"/>
    <m/>
    <m/>
    <m/>
    <m/>
    <m/>
    <s v="Single"/>
    <m/>
    <m/>
    <m/>
    <s v="Less than Matric"/>
    <m/>
    <s v="Employed part-time"/>
    <m/>
    <s v="R1000 - R2500"/>
    <m/>
    <s v="Never"/>
    <m/>
    <m/>
    <m/>
    <s v="Never"/>
    <m/>
    <m/>
    <m/>
    <s v="No"/>
    <m/>
    <s v="Yes, in the last year, but more than 6 months ago"/>
    <m/>
    <s v="No"/>
    <m/>
    <s v="I don't know"/>
    <m/>
    <s v="Unchecked"/>
    <s v="Unchecked"/>
    <s v="Unchecked"/>
    <s v="Checked"/>
    <s v="Checked"/>
    <s v="Checked"/>
    <s v="Checked"/>
    <s v="Un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m/>
    <m/>
    <s v="Unchecked"/>
    <s v="Checked"/>
    <s v="Checked"/>
    <s v="Checked"/>
    <s v="Checked"/>
    <s v="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25"/>
    <s v="Female/ Ibhinqa"/>
    <n v="12"/>
    <s v="Male/ Indoda"/>
    <n v="31"/>
    <m/>
    <m/>
    <m/>
    <m/>
    <m/>
    <m/>
    <m/>
    <m/>
    <m/>
    <m/>
    <m/>
    <m/>
    <m/>
    <m/>
    <m/>
    <m/>
    <m/>
    <m/>
    <m/>
    <m/>
    <m/>
    <m/>
    <m/>
    <m/>
    <s v="There are children between the age of 6 and 13 living in this HH"/>
    <s v="Some secondary"/>
    <m/>
    <m/>
    <m/>
    <s v="Some secondary"/>
    <m/>
    <m/>
    <m/>
    <s v="Yes"/>
    <m/>
    <m/>
    <m/>
    <m/>
    <m/>
    <s v="No"/>
    <m/>
    <m/>
    <m/>
    <s v="Piped into dwelling/house"/>
    <m/>
    <m/>
    <m/>
    <m/>
    <m/>
    <n v="1"/>
    <m/>
    <s v="Flush to piped sewer system"/>
    <m/>
    <s v="Electricity from mains"/>
    <m/>
    <m/>
    <m/>
    <s v="In the house"/>
    <m/>
    <m/>
    <m/>
    <s v="Yes"/>
    <m/>
    <s v="Yes"/>
    <m/>
    <s v="Yes"/>
    <s v="Yes"/>
    <s v="No"/>
    <s v="No"/>
    <s v="Yes"/>
    <s v="No"/>
    <s v="Yes"/>
    <s v="Yes"/>
    <s v="No"/>
    <m/>
    <m/>
    <m/>
    <m/>
    <m/>
    <m/>
    <m/>
    <m/>
    <m/>
    <s v="Yes"/>
    <s v="Yes"/>
    <s v="Yes"/>
    <s v="No"/>
    <s v="No"/>
    <s v="No"/>
    <s v="No"/>
    <m/>
    <m/>
    <m/>
    <m/>
    <m/>
    <m/>
    <m/>
    <s v="Ceramic tiles"/>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645"/>
    <m/>
    <m/>
    <x v="16"/>
    <d v="1899-12-30T12:08:00"/>
    <s v="yethu"/>
    <s v="English"/>
    <s v="No"/>
    <m/>
    <m/>
    <m/>
    <s v="Black"/>
    <m/>
    <m/>
    <m/>
    <s v="Yes"/>
    <m/>
    <m/>
    <m/>
    <m/>
    <m/>
    <s v="Single"/>
    <m/>
    <m/>
    <m/>
    <s v="Less than Matric"/>
    <m/>
    <s v="Unemployed"/>
    <m/>
    <s v="R1000 - R2500"/>
    <m/>
    <s v="Never"/>
    <m/>
    <m/>
    <m/>
    <s v="Never"/>
    <m/>
    <m/>
    <m/>
    <s v="No"/>
    <m/>
    <s v="Yes, in the last year, but more than 6 months ago"/>
    <m/>
    <s v="No"/>
    <m/>
    <s v="Yes"/>
    <m/>
    <s v="Unchecked"/>
    <s v="Unchecked"/>
    <s v="Unchecked"/>
    <s v="Unchecked"/>
    <s v="Checked"/>
    <s v="Checked"/>
    <s v="Unchecked"/>
    <s v="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m/>
    <m/>
    <s v="Unchecked"/>
    <s v="Unchecked"/>
    <s v="Unchecked"/>
    <s v="Checked"/>
    <s v="Unchecked"/>
    <s v="Unchecked"/>
    <s v="Checked"/>
    <s v="Un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42"/>
    <m/>
    <m/>
    <m/>
    <m/>
    <m/>
    <m/>
    <m/>
    <m/>
    <m/>
    <m/>
    <m/>
    <m/>
    <m/>
    <m/>
    <m/>
    <m/>
    <m/>
    <m/>
    <m/>
    <m/>
    <m/>
    <m/>
    <m/>
    <m/>
    <m/>
    <m/>
    <m/>
    <m/>
    <s v="There are NO children between the age of 6 and 13 living in this HH"/>
    <s v="Some secondary"/>
    <m/>
    <m/>
    <m/>
    <s v="Some secondary"/>
    <m/>
    <m/>
    <m/>
    <m/>
    <m/>
    <m/>
    <m/>
    <m/>
    <m/>
    <s v="No"/>
    <m/>
    <m/>
    <m/>
    <s v="Piped to neighbor"/>
    <m/>
    <m/>
    <m/>
    <m/>
    <m/>
    <n v="15"/>
    <m/>
    <s v="Flush to pit latrine"/>
    <m/>
    <s v="Paraffin"/>
    <m/>
    <m/>
    <m/>
    <s v="In the house"/>
    <m/>
    <m/>
    <m/>
    <s v="No"/>
    <m/>
    <s v="No"/>
    <m/>
    <s v="Yes"/>
    <s v="No"/>
    <s v="No"/>
    <s v="No"/>
    <s v="No"/>
    <s v="No"/>
    <s v="No"/>
    <s v="No"/>
    <s v="No"/>
    <m/>
    <m/>
    <m/>
    <m/>
    <m/>
    <m/>
    <m/>
    <m/>
    <m/>
    <s v="Yes"/>
    <s v="Yes"/>
    <s v="No"/>
    <s v="No"/>
    <s v="No"/>
    <s v="No"/>
    <s v="No"/>
    <m/>
    <m/>
    <m/>
    <m/>
    <m/>
    <m/>
    <m/>
    <s v="Carpet"/>
    <m/>
    <m/>
    <m/>
    <s v="Other"/>
    <m/>
    <s v="Zinc"/>
    <m/>
    <s v="Respondent/Participant"/>
    <m/>
    <s v="Respondent/Participant"/>
    <m/>
    <s v="Respondent/Participant"/>
    <m/>
    <s v="Yes"/>
    <m/>
    <s v="Proceed"/>
    <m/>
    <s v="Yes"/>
    <m/>
    <s v="Not at all"/>
    <s v="A lot"/>
    <s v="A lot"/>
    <m/>
    <m/>
    <m/>
    <s v="Unchecked"/>
    <s v="Checked"/>
    <s v="Checked"/>
    <s v="Checked"/>
    <s v="Checked"/>
    <s v="Unchecked"/>
    <s v="Unchecked"/>
    <s v="Unchecked"/>
    <s v="Unchecked"/>
    <s v="Unchecked"/>
    <s v="Unchecked"/>
    <s v="Unchecked"/>
    <s v="France"/>
    <m/>
    <s v="Research Assistant please click here"/>
    <m/>
    <s v="Unverified"/>
  </r>
  <r>
    <n v="646"/>
    <m/>
    <m/>
    <x v="16"/>
    <d v="1899-12-30T12:14:00"/>
    <s v="vuyelwa"/>
    <s v="isiXhosa"/>
    <m/>
    <s v="Hayi"/>
    <m/>
    <m/>
    <m/>
    <m/>
    <s v="Mnyama"/>
    <m/>
    <m/>
    <m/>
    <m/>
    <s v="Ewe"/>
    <m/>
    <m/>
    <m/>
    <s v="Awutshatanga"/>
    <m/>
    <m/>
    <m/>
    <s v="Ngaphantsi kwebanga leshumi"/>
    <m/>
    <s v="Awuphangeli"/>
    <m/>
    <s v="Ngaphantsi kwe-R1000"/>
    <m/>
    <s v="Zange"/>
    <m/>
    <m/>
    <m/>
    <s v="Hayi"/>
    <m/>
    <m/>
    <m/>
    <s v="Hayi"/>
    <m/>
    <s v="Ewe, ngaphantsi kweenyanga ezi-6 ezidlulileyo"/>
    <m/>
    <s v="Ewe"/>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Checked"/>
    <s v="Checked"/>
    <s v="Unchecked"/>
    <s v="Unchecked"/>
    <s v="Unchecked"/>
    <s v="Unchecked"/>
    <m/>
    <m/>
    <s v="Unchecked"/>
    <s v="Unchecked"/>
    <s v="Unchecked"/>
    <s v="Unchecked"/>
    <s v="Unchecked"/>
    <s v="Unchecked"/>
    <s v="Unchecked"/>
    <s v="Unchecked"/>
    <s v="Unchecked"/>
    <s v="Unchecked"/>
    <s v="Unchecked"/>
    <s v="Unchecked"/>
    <s v="Checked"/>
    <s v="Checked"/>
    <s v="Un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Hayi"/>
    <n v="1"/>
    <s v="Male/ Indoda"/>
    <n v="50"/>
    <m/>
    <m/>
    <m/>
    <m/>
    <m/>
    <m/>
    <m/>
    <m/>
    <m/>
    <m/>
    <m/>
    <m/>
    <m/>
    <m/>
    <m/>
    <m/>
    <m/>
    <m/>
    <m/>
    <m/>
    <m/>
    <m/>
    <m/>
    <m/>
    <m/>
    <m/>
    <m/>
    <m/>
    <s v="There are NO children between the age of 6 and 13 living in this HH"/>
    <m/>
    <s v="Amabanga aphezulu"/>
    <m/>
    <m/>
    <m/>
    <s v="Amabanga aphezulu"/>
    <m/>
    <m/>
    <m/>
    <m/>
    <m/>
    <m/>
    <m/>
    <m/>
    <m/>
    <s v="Hayi"/>
    <m/>
    <m/>
    <m/>
    <s v="Ilori yokuthwala amanzi / iTanki"/>
    <m/>
    <m/>
    <m/>
    <s v="Kwiyadi/kwibala lakho"/>
    <m/>
    <n v="1"/>
    <m/>
    <s v="Ndlu yangasese engagungxulwayo"/>
    <m/>
    <s v="Umbane osuka komnye umthombo"/>
    <m/>
    <m/>
    <m/>
    <s v="Endlini"/>
    <m/>
    <m/>
    <m/>
    <s v="Hayi"/>
    <m/>
    <s v="Hayi"/>
    <m/>
    <m/>
    <m/>
    <m/>
    <m/>
    <m/>
    <m/>
    <m/>
    <m/>
    <s v="Hayi"/>
    <s v="Hayi"/>
    <s v="Hayi"/>
    <s v="Hayi"/>
    <s v="Hayi"/>
    <s v="Hayi"/>
    <s v="Hayi"/>
    <s v="Hayi"/>
    <s v="Hayi"/>
    <m/>
    <m/>
    <m/>
    <m/>
    <m/>
    <m/>
    <m/>
    <s v="Hayi"/>
    <s v="Hayi"/>
    <s v="Hayi"/>
    <s v="Hayi"/>
    <s v="Hayi"/>
    <s v="Hayi"/>
    <s v="Hayi"/>
    <m/>
    <s v="Isamente"/>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47"/>
    <m/>
    <m/>
    <x v="16"/>
    <d v="1899-12-30T12:27:00"/>
    <s v="asemahle"/>
    <s v="isiXhosa"/>
    <m/>
    <s v="Hayi"/>
    <m/>
    <m/>
    <m/>
    <m/>
    <s v="Mnyama"/>
    <m/>
    <m/>
    <m/>
    <m/>
    <s v="Ewe"/>
    <m/>
    <m/>
    <m/>
    <s v="Umhlolo/Umhlolokazi"/>
    <m/>
    <m/>
    <m/>
    <s v="Ngaphantsi kwebanga leshumi"/>
    <m/>
    <s v="Awuphangeli"/>
    <m/>
    <s v="R1000 - R2500"/>
    <m/>
    <s v="Ewe - Ngaphezulu kweminyaka emibini eyadlulayo"/>
    <s v="Other"/>
    <s v="Santa clinic"/>
    <m/>
    <s v="Ewe, ngaphantsi kweminyaka emi-2 eyadlulayo"/>
    <s v="Other"/>
    <s v="Becon bay"/>
    <m/>
    <s v="Hayi"/>
    <m/>
    <s v="Hayi"/>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ndifundanga/ Andiwafundanga amabanga aphantsi"/>
    <m/>
    <m/>
    <m/>
    <s v="Abafundanga/ Abawafundanga amabanga aphantsi"/>
    <m/>
    <m/>
    <m/>
    <m/>
    <m/>
    <m/>
    <m/>
    <m/>
    <m/>
    <s v="Hayi"/>
    <m/>
    <m/>
    <m/>
    <s v="Impompo kawonke-wonke/yoluntu"/>
    <m/>
    <m/>
    <m/>
    <s v="Kwindawo yokuhlala"/>
    <m/>
    <n v="3"/>
    <m/>
    <s v="Ndlu yangasese engagungxulwayo"/>
    <m/>
    <s v="Umbane ovela kwii-mains"/>
    <m/>
    <m/>
    <m/>
    <s v="Endlini"/>
    <m/>
    <m/>
    <m/>
    <s v="Hayi"/>
    <m/>
    <s v="Hayi"/>
    <m/>
    <m/>
    <m/>
    <m/>
    <m/>
    <m/>
    <m/>
    <m/>
    <m/>
    <s v="Hayi"/>
    <s v="Ewe"/>
    <s v="Hayi"/>
    <s v="Hayi"/>
    <s v="Hayi"/>
    <s v="Hayi"/>
    <s v="Hayi"/>
    <s v="Ewe"/>
    <s v="Hayi"/>
    <m/>
    <m/>
    <m/>
    <m/>
    <m/>
    <m/>
    <m/>
    <s v="Hayi"/>
    <s v="Hayi"/>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48"/>
    <m/>
    <m/>
    <x v="16"/>
    <d v="1899-12-30T12:33:00"/>
    <s v="nosiphiwo"/>
    <s v="English"/>
    <s v="No"/>
    <m/>
    <m/>
    <m/>
    <s v="Black"/>
    <m/>
    <m/>
    <m/>
    <s v="Yes"/>
    <m/>
    <m/>
    <m/>
    <m/>
    <m/>
    <s v="Single"/>
    <m/>
    <m/>
    <m/>
    <s v="Less than Matric"/>
    <m/>
    <s v="Unemployed"/>
    <m/>
    <s v="R1000 - R2500"/>
    <m/>
    <s v="Never"/>
    <m/>
    <m/>
    <m/>
    <s v="Never"/>
    <m/>
    <m/>
    <m/>
    <s v="Yes"/>
    <m/>
    <s v="Yes, less than 6 months ago"/>
    <m/>
    <s v="No"/>
    <m/>
    <s v="No"/>
    <m/>
    <s v="Unchecked"/>
    <s v="Unchecked"/>
    <s v="Unchecked"/>
    <s v="Unchecked"/>
    <s v="Checked"/>
    <s v="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Checked"/>
    <s v="Un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29"/>
    <s v="Male/ Indoda"/>
    <n v="26"/>
    <s v="Male/ Indoda"/>
    <n v="24"/>
    <m/>
    <m/>
    <m/>
    <m/>
    <m/>
    <m/>
    <m/>
    <m/>
    <m/>
    <m/>
    <m/>
    <m/>
    <m/>
    <m/>
    <m/>
    <m/>
    <m/>
    <m/>
    <m/>
    <m/>
    <m/>
    <m/>
    <m/>
    <m/>
    <s v="There are NO children between the age of 6 and 13 living in this HH"/>
    <s v="Some secondary"/>
    <m/>
    <m/>
    <m/>
    <s v="Completed secondary"/>
    <m/>
    <m/>
    <m/>
    <m/>
    <m/>
    <m/>
    <m/>
    <m/>
    <m/>
    <s v="No"/>
    <m/>
    <m/>
    <m/>
    <s v="Piped to yard/plot"/>
    <m/>
    <m/>
    <m/>
    <m/>
    <m/>
    <n v="2"/>
    <m/>
    <s v="Flush to piped sewer system"/>
    <m/>
    <s v="Paraffin"/>
    <m/>
    <m/>
    <m/>
    <s v="In the house"/>
    <m/>
    <m/>
    <m/>
    <s v="No"/>
    <m/>
    <s v="No"/>
    <m/>
    <s v="Yes"/>
    <s v="No"/>
    <s v="No"/>
    <s v="Yes"/>
    <s v="Yes"/>
    <s v="No"/>
    <s v="Yes"/>
    <s v="Yes"/>
    <s v="No"/>
    <m/>
    <m/>
    <m/>
    <m/>
    <m/>
    <m/>
    <m/>
    <m/>
    <m/>
    <s v="No"/>
    <s v="Yes"/>
    <s v="No"/>
    <s v="No"/>
    <s v="No"/>
    <s v="No"/>
    <s v="No"/>
    <m/>
    <m/>
    <m/>
    <m/>
    <m/>
    <m/>
    <m/>
    <s v="Cemen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649"/>
    <m/>
    <m/>
    <x v="16"/>
    <d v="1899-12-30T12:47:00"/>
    <s v="lona"/>
    <s v="English"/>
    <s v="No"/>
    <m/>
    <m/>
    <m/>
    <s v="Black"/>
    <m/>
    <m/>
    <m/>
    <s v="Yes"/>
    <m/>
    <m/>
    <m/>
    <m/>
    <m/>
    <s v="Single"/>
    <m/>
    <m/>
    <m/>
    <s v="Tertiary"/>
    <m/>
    <s v="Unemployed"/>
    <m/>
    <s v="R2501 - R5000"/>
    <m/>
    <s v="Never"/>
    <m/>
    <m/>
    <m/>
    <s v="Never"/>
    <m/>
    <m/>
    <m/>
    <s v="No"/>
    <m/>
    <s v="Yes, in the last year, but more than 6 months ago"/>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26"/>
    <m/>
    <m/>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mains"/>
    <m/>
    <m/>
    <m/>
    <s v="In the house"/>
    <m/>
    <m/>
    <m/>
    <s v="Yes"/>
    <m/>
    <s v="Yes"/>
    <m/>
    <s v="Yes"/>
    <s v="Yes"/>
    <s v="No"/>
    <s v="Yes"/>
    <s v="Yes"/>
    <s v="No"/>
    <s v="No"/>
    <s v="Yes"/>
    <s v="Yes"/>
    <m/>
    <m/>
    <m/>
    <m/>
    <m/>
    <m/>
    <m/>
    <m/>
    <m/>
    <s v="Yes"/>
    <s v="Yes"/>
    <s v="No"/>
    <s v="No"/>
    <s v="No"/>
    <s v="No"/>
    <s v="No"/>
    <m/>
    <m/>
    <m/>
    <m/>
    <m/>
    <m/>
    <m/>
    <s v="Ceramic tiles"/>
    <m/>
    <m/>
    <m/>
    <s v="Asbestos"/>
    <m/>
    <m/>
    <m/>
    <s v="Respondent/Participant"/>
    <m/>
    <s v="Respondent/Participant"/>
    <m/>
    <s v="Respondent/Participant"/>
    <m/>
    <s v="Yes"/>
    <m/>
    <s v="Proceed"/>
    <m/>
    <s v="Yes"/>
    <m/>
    <s v="Not at all"/>
    <s v="Somewhat"/>
    <s v="A lot"/>
    <m/>
    <m/>
    <m/>
    <s v="Unchecked"/>
    <s v="Unchecked"/>
    <s v="Unchecked"/>
    <s v="Checked"/>
    <s v="Unchecked"/>
    <s v="Unchecked"/>
    <s v="Unchecked"/>
    <s v="Unchecked"/>
    <s v="Unchecked"/>
    <s v="Unchecked"/>
    <s v="Unchecked"/>
    <s v="Unchecked"/>
    <s v="United States of America"/>
    <m/>
    <s v="Research Assistant please click here"/>
    <m/>
    <s v="Unverified"/>
  </r>
  <r>
    <n v="650"/>
    <m/>
    <m/>
    <x v="16"/>
    <d v="1899-12-30T12:49:00"/>
    <s v="nomvuyo"/>
    <s v="English"/>
    <s v="No"/>
    <m/>
    <m/>
    <m/>
    <s v="Black"/>
    <m/>
    <m/>
    <m/>
    <s v="Yes"/>
    <m/>
    <m/>
    <m/>
    <m/>
    <m/>
    <s v="Single"/>
    <m/>
    <m/>
    <m/>
    <s v="Less than Matric"/>
    <m/>
    <s v="Unemployed"/>
    <m/>
    <s v="R1000 - R2500"/>
    <m/>
    <s v="Never"/>
    <m/>
    <m/>
    <m/>
    <s v="Never"/>
    <m/>
    <m/>
    <m/>
    <s v="I don't know"/>
    <m/>
    <s v="Never"/>
    <m/>
    <s v="No"/>
    <m/>
    <s v="I don't know"/>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16"/>
    <m/>
    <m/>
    <m/>
    <m/>
    <m/>
    <m/>
    <m/>
    <m/>
    <m/>
    <m/>
    <m/>
    <m/>
    <m/>
    <m/>
    <m/>
    <m/>
    <m/>
    <m/>
    <m/>
    <m/>
    <m/>
    <m/>
    <m/>
    <m/>
    <m/>
    <m/>
    <m/>
    <m/>
    <s v="There are NO children between the age of 6 and 13 living in this HH"/>
    <s v="Completed primary"/>
    <m/>
    <m/>
    <m/>
    <s v="Completed primary"/>
    <m/>
    <m/>
    <m/>
    <m/>
    <m/>
    <m/>
    <m/>
    <m/>
    <m/>
    <s v="No"/>
    <m/>
    <m/>
    <m/>
    <s v="Piped into dwelling/house"/>
    <m/>
    <m/>
    <m/>
    <m/>
    <m/>
    <n v="3"/>
    <m/>
    <s v="Flush to piped sewer system"/>
    <m/>
    <s v="Electricity from other source"/>
    <m/>
    <m/>
    <m/>
    <s v="In the house"/>
    <m/>
    <m/>
    <m/>
    <s v="No"/>
    <m/>
    <s v="No"/>
    <m/>
    <s v="Yes"/>
    <s v="Yes"/>
    <s v="No"/>
    <s v="No"/>
    <s v="No"/>
    <s v="No"/>
    <s v="No"/>
    <s v="No"/>
    <s v="No"/>
    <m/>
    <m/>
    <m/>
    <m/>
    <m/>
    <m/>
    <m/>
    <m/>
    <m/>
    <s v="No"/>
    <s v="Yes"/>
    <s v="No"/>
    <s v="No"/>
    <s v="No"/>
    <s v="No"/>
    <s v="No"/>
    <m/>
    <m/>
    <m/>
    <m/>
    <m/>
    <m/>
    <m/>
    <s v="Carpet"/>
    <m/>
    <m/>
    <m/>
    <s v="Corrugated metal"/>
    <m/>
    <m/>
    <m/>
    <s v="Respondent/Participant"/>
    <m/>
    <s v="Respondent/Participant"/>
    <m/>
    <s v="Respondent/Participant"/>
    <m/>
    <s v="Yes"/>
    <m/>
    <s v="Proceed"/>
    <m/>
    <s v="Yes"/>
    <m/>
    <s v="Somewhat"/>
    <s v="Somewhat"/>
    <s v="Somewhat"/>
    <m/>
    <m/>
    <m/>
    <s v="Checked"/>
    <s v="Checked"/>
    <s v="Checked"/>
    <s v="Unchecked"/>
    <s v="Unchecked"/>
    <s v="Unchecked"/>
    <s v="Unchecked"/>
    <s v="Unchecked"/>
    <s v="Unchecked"/>
    <s v="Unchecked"/>
    <s v="Unchecked"/>
    <s v="Unchecked"/>
    <s v="Other"/>
    <m/>
    <s v="Research Assistant please click here"/>
    <m/>
    <s v="Unverified"/>
  </r>
  <r>
    <n v="651"/>
    <m/>
    <m/>
    <x v="16"/>
    <d v="1899-12-30T13:01:00"/>
    <s v="zola"/>
    <s v="isiXhosa"/>
    <m/>
    <s v="Hayi"/>
    <m/>
    <m/>
    <m/>
    <m/>
    <s v="Mnyama"/>
    <m/>
    <m/>
    <m/>
    <m/>
    <s v="Ewe"/>
    <m/>
    <m/>
    <m/>
    <s v="Awutshatanga"/>
    <m/>
    <m/>
    <m/>
    <s v="Ngaphantsi kwebanga leshumi"/>
    <m/>
    <s v="Awuphangeli"/>
    <m/>
    <s v="Ngaphantsi kwe-R1000"/>
    <m/>
    <s v="Zange"/>
    <m/>
    <m/>
    <m/>
    <s v="Hayi"/>
    <m/>
    <m/>
    <m/>
    <s v="Hayi"/>
    <m/>
    <s v="Ewe, ngaphezu konyaka odlulileyo"/>
    <m/>
    <s v="Ewe"/>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9"/>
    <s v="Female/ Ibhinqa"/>
    <n v="47"/>
    <s v="Female/ Ibhinqa"/>
    <n v="45"/>
    <s v="Female/ Ibhinqa"/>
    <n v="47"/>
    <s v="Male/ Indoda"/>
    <n v="40"/>
    <s v="Male/ Indoda"/>
    <n v="33"/>
    <s v="Male/ Indoda"/>
    <n v="19"/>
    <s v="Male/ Indoda"/>
    <n v="7"/>
    <s v="Male/ Indoda"/>
    <n v="11"/>
    <s v="Male/ Indoda"/>
    <n v="11"/>
    <m/>
    <m/>
    <m/>
    <m/>
    <m/>
    <m/>
    <m/>
    <m/>
    <m/>
    <m/>
    <m/>
    <m/>
    <s v="There are children between the age of 6 and 13 living in this HH"/>
    <m/>
    <s v="Amabanga aphezulu"/>
    <m/>
    <m/>
    <m/>
    <s v="Ndigqibe amabanga aphezulu"/>
    <m/>
    <m/>
    <m/>
    <s v="Ewe"/>
    <m/>
    <m/>
    <m/>
    <m/>
    <m/>
    <s v="Ewe"/>
    <m/>
    <n v="1"/>
    <m/>
    <s v="Umbhobho ukuya eyadini/iploti"/>
    <m/>
    <m/>
    <m/>
    <m/>
    <m/>
    <n v="2"/>
    <m/>
    <s v="Indlu yangasese ephuculweyo enomngxuma ephuma umoya"/>
    <m/>
    <s v="Umbane ovela kwii-mains"/>
    <m/>
    <m/>
    <m/>
    <s v="Endlini"/>
    <m/>
    <m/>
    <m/>
    <s v="Hayi"/>
    <m/>
    <s v="Ewe"/>
    <m/>
    <m/>
    <m/>
    <m/>
    <m/>
    <m/>
    <m/>
    <m/>
    <m/>
    <s v="Ewe"/>
    <s v="Ewe"/>
    <s v="Hayi"/>
    <s v="Hayi"/>
    <s v="Ewe"/>
    <s v="Hayi"/>
    <s v="Hayi"/>
    <s v="Ewe"/>
    <s v="Hayi"/>
    <m/>
    <m/>
    <m/>
    <m/>
    <m/>
    <m/>
    <m/>
    <s v="Hayi"/>
    <s v="Ewe"/>
    <s v="Hayi"/>
    <s v="Hayi"/>
    <s v="Hayi"/>
    <s v="Hayi"/>
    <s v="Hayi"/>
    <m/>
    <s v="Iithayile zeCeramic"/>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65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53"/>
    <m/>
    <m/>
    <x v="17"/>
    <d v="1899-12-30T11:49:00"/>
    <s v="vuyolwethu"/>
    <s v="isiXhosa"/>
    <m/>
    <s v="Hayi"/>
    <m/>
    <m/>
    <m/>
    <m/>
    <s v="Mnyama"/>
    <m/>
    <m/>
    <m/>
    <m/>
    <s v="Ewe"/>
    <m/>
    <m/>
    <m/>
    <s v="Utshatile / umanyano lwasekuhlaleni"/>
    <m/>
    <s v="Hayi"/>
    <m/>
    <s v="Ngaphantsi kwebanga leshumi"/>
    <m/>
    <s v="Awuphangeli"/>
    <m/>
    <s v="R1000 - R2500"/>
    <m/>
    <s v="Zange"/>
    <m/>
    <m/>
    <m/>
    <s v="Ewe, ngaphantsi kweminyaka emi-2 eyadlulayo"/>
    <s v="ec Fezeka NU 3 Clinic"/>
    <m/>
    <m/>
    <s v="Ewe"/>
    <m/>
    <s v="Hayi"/>
    <m/>
    <s v="Hayi"/>
    <m/>
    <s v="Hayi"/>
    <s v="Unchecked"/>
    <s v="Unchecked"/>
    <s v="Unchecked"/>
    <s v="Unchecked"/>
    <s v="Unchecked"/>
    <s v="Unchecked"/>
    <s v="Unchecked"/>
    <s v="Unchecked"/>
    <s v="Unchecked"/>
    <s v="Unchecked"/>
    <s v="Checked"/>
    <s v="Unchecked"/>
    <s v="Unchecked"/>
    <s v="Unchecked"/>
    <s v="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Female/ Ibhinqa"/>
    <n v="32"/>
    <s v="Female/ Ibhinqa"/>
    <n v="27"/>
    <s v="Male/ Indoda"/>
    <n v="3"/>
    <s v="Male/ Indoda"/>
    <n v="35"/>
    <m/>
    <m/>
    <m/>
    <m/>
    <m/>
    <m/>
    <m/>
    <m/>
    <m/>
    <m/>
    <m/>
    <m/>
    <m/>
    <m/>
    <m/>
    <m/>
    <m/>
    <m/>
    <m/>
    <m/>
    <m/>
    <m/>
    <s v="There are NO children between the age of 6 and 13 living in this HH"/>
    <m/>
    <s v="Amabanga aphantsi"/>
    <m/>
    <s v="ibanga lesixhenxe"/>
    <m/>
    <s v="Imfundo enomsila"/>
    <m/>
    <m/>
    <m/>
    <m/>
    <m/>
    <m/>
    <m/>
    <m/>
    <m/>
    <s v="Hayi"/>
    <m/>
    <m/>
    <m/>
    <s v="Ifakwe ngombhobho kwindawo yokuhlala/indlu"/>
    <m/>
    <m/>
    <m/>
    <m/>
    <m/>
    <n v="3"/>
    <m/>
    <s v="Gungxulela kumbhobho wogutyulo"/>
    <m/>
    <s v="Umbane ovela kwii-mains"/>
    <m/>
    <m/>
    <m/>
    <s v="Endlini"/>
    <m/>
    <m/>
    <m/>
    <s v="Hayi"/>
    <m/>
    <s v="Ewe"/>
    <m/>
    <m/>
    <m/>
    <m/>
    <m/>
    <m/>
    <m/>
    <m/>
    <m/>
    <s v="Ewe"/>
    <s v="Ewe"/>
    <s v="Hayi"/>
    <s v="Hayi"/>
    <s v="Ewe"/>
    <s v="Hayi"/>
    <s v="Ewe"/>
    <s v="Ewe"/>
    <s v="Ewe"/>
    <m/>
    <m/>
    <m/>
    <m/>
    <m/>
    <m/>
    <m/>
    <s v="Ewe"/>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54"/>
    <m/>
    <m/>
    <x v="16"/>
    <d v="1899-12-30T13:55:00"/>
    <s v="nosiphiwo"/>
    <s v="English"/>
    <s v="No"/>
    <m/>
    <m/>
    <m/>
    <s v="Black"/>
    <m/>
    <m/>
    <m/>
    <s v="Yes"/>
    <m/>
    <m/>
    <m/>
    <m/>
    <m/>
    <s v="Single"/>
    <m/>
    <m/>
    <m/>
    <s v="Matric"/>
    <m/>
    <s v="Employed part-time"/>
    <m/>
    <s v="R1000 - R2500"/>
    <m/>
    <s v="Never"/>
    <m/>
    <m/>
    <m/>
    <s v="Never"/>
    <m/>
    <m/>
    <m/>
    <s v="No"/>
    <m/>
    <s v="Yes, less than 6 months ago"/>
    <m/>
    <s v="No"/>
    <m/>
    <s v="Yes"/>
    <m/>
    <s v="Unchecked"/>
    <s v="Unchecked"/>
    <s v="Unchecked"/>
    <s v="Checked"/>
    <s v="Checked"/>
    <s v="Un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7"/>
    <s v="Male/ Indoda"/>
    <n v="35"/>
    <m/>
    <m/>
    <m/>
    <m/>
    <m/>
    <m/>
    <m/>
    <m/>
    <m/>
    <m/>
    <m/>
    <m/>
    <m/>
    <m/>
    <m/>
    <m/>
    <m/>
    <m/>
    <m/>
    <m/>
    <m/>
    <m/>
    <m/>
    <m/>
    <m/>
    <m/>
    <s v="There are children between the age of 6 and 13 living in this HH"/>
    <s v="Completed secondary"/>
    <m/>
    <m/>
    <m/>
    <s v="Completed secondary"/>
    <m/>
    <m/>
    <m/>
    <s v="Yes"/>
    <m/>
    <m/>
    <m/>
    <m/>
    <m/>
    <s v="No"/>
    <m/>
    <m/>
    <m/>
    <s v="Piped to neighbor"/>
    <m/>
    <m/>
    <m/>
    <m/>
    <m/>
    <n v="5"/>
    <m/>
    <s v="Pit latrine without ventilation pipe"/>
    <m/>
    <s v="Paraffin"/>
    <m/>
    <m/>
    <m/>
    <s v="In the house"/>
    <m/>
    <m/>
    <m/>
    <s v="No"/>
    <m/>
    <s v="No"/>
    <m/>
    <s v="Yes"/>
    <s v="Yes"/>
    <s v="No"/>
    <s v="No"/>
    <s v="Yes"/>
    <s v="No"/>
    <s v="No"/>
    <s v="No"/>
    <s v="No"/>
    <m/>
    <m/>
    <m/>
    <m/>
    <m/>
    <m/>
    <m/>
    <m/>
    <m/>
    <s v="Yes"/>
    <s v="Yes"/>
    <s v="No"/>
    <s v="No"/>
    <s v="No"/>
    <s v="No"/>
    <s v="No"/>
    <m/>
    <m/>
    <m/>
    <m/>
    <m/>
    <m/>
    <m/>
    <s v="Carpet"/>
    <m/>
    <m/>
    <m/>
    <s v="Other"/>
    <m/>
    <s v="Zinc"/>
    <m/>
    <s v="Respondent/Participant"/>
    <m/>
    <s v="Spouse/partner"/>
    <m/>
    <s v="Spouse/partner"/>
    <m/>
    <s v="Yes"/>
    <m/>
    <s v="Proceed"/>
    <m/>
    <s v="Yes"/>
    <m/>
    <s v="Somewhat"/>
    <s v="A lot"/>
    <s v="A lot"/>
    <m/>
    <m/>
    <m/>
    <s v="Checked"/>
    <s v="Checked"/>
    <s v="Checked"/>
    <s v="Checked"/>
    <s v="Unchecked"/>
    <s v="Unchecked"/>
    <s v="Unchecked"/>
    <s v="Unchecked"/>
    <s v="Unchecked"/>
    <s v="Unchecked"/>
    <s v="Unchecked"/>
    <s v="Unchecked"/>
    <s v="United States of America"/>
    <m/>
    <s v="Research Assistant please click here"/>
    <m/>
    <s v="Unverified"/>
  </r>
  <r>
    <n v="655"/>
    <m/>
    <m/>
    <x v="16"/>
    <d v="1899-12-30T13:16:00"/>
    <s v="asemahle"/>
    <s v="English"/>
    <s v="No"/>
    <m/>
    <m/>
    <m/>
    <s v="Black"/>
    <m/>
    <m/>
    <m/>
    <s v="Yes"/>
    <m/>
    <m/>
    <m/>
    <m/>
    <m/>
    <s v="Single"/>
    <m/>
    <m/>
    <m/>
    <s v="Matric"/>
    <m/>
    <s v="Employed full-time"/>
    <m/>
    <s v="R2501 - R5000"/>
    <m/>
    <s v="Never"/>
    <m/>
    <m/>
    <m/>
    <s v="Never"/>
    <m/>
    <m/>
    <m/>
    <s v="I don't know"/>
    <m/>
    <s v="Yes, more than a year ago"/>
    <m/>
    <s v="No"/>
    <m/>
    <s v="Yes"/>
    <m/>
    <s v="Unchecked"/>
    <s v="Unchecked"/>
    <s v="Unchecked"/>
    <s v="Unchecked"/>
    <s v="Checked"/>
    <s v="Unchecked"/>
    <s v="Unchecked"/>
    <s v="Unchecked"/>
    <s v="Checked"/>
    <s v="Unchecked"/>
    <s v="Unchecked"/>
    <s v="Unchecked"/>
    <s v="Unchecked"/>
    <s v="Unchecked"/>
    <s v="Unchecked"/>
    <s v="Unchecked"/>
    <s v="Unchecked"/>
    <s v="Unchecked"/>
    <s v="Dust"/>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No education/did not attend primary school"/>
    <m/>
    <m/>
    <m/>
    <m/>
    <m/>
    <m/>
    <m/>
    <m/>
    <m/>
    <s v="No"/>
    <m/>
    <m/>
    <m/>
    <s v="Public/communal tap"/>
    <m/>
    <m/>
    <m/>
    <s v="In own yard/plot"/>
    <m/>
    <n v="2"/>
    <m/>
    <s v="Pit latrine without ventilation pipe"/>
    <m/>
    <s v="Electricity from other source"/>
    <m/>
    <m/>
    <m/>
    <s v="In the house"/>
    <m/>
    <m/>
    <m/>
    <s v="No"/>
    <m/>
    <s v="No"/>
    <m/>
    <s v="Yes"/>
    <s v="Yes"/>
    <s v="No"/>
    <s v="No"/>
    <s v="No"/>
    <s v="No"/>
    <s v="No"/>
    <s v="Yes"/>
    <s v="No"/>
    <m/>
    <m/>
    <m/>
    <m/>
    <m/>
    <m/>
    <m/>
    <m/>
    <m/>
    <s v="Yes"/>
    <s v="Yes"/>
    <s v="No"/>
    <s v="No"/>
    <s v="No"/>
    <s v="No"/>
    <s v="No"/>
    <m/>
    <m/>
    <m/>
    <m/>
    <m/>
    <m/>
    <m/>
    <s v="Earth/sand"/>
    <m/>
    <m/>
    <m/>
    <s v="Corrugated metal"/>
    <m/>
    <m/>
    <m/>
    <s v="Respondent/Participant"/>
    <m/>
    <s v="Respondent/Participant"/>
    <m/>
    <s v="Respondent/Participant"/>
    <m/>
    <s v="Yes"/>
    <m/>
    <s v="Proceed"/>
    <m/>
    <s v="Yes"/>
    <m/>
    <s v="A lot"/>
    <s v="A lot"/>
    <s v="A lot"/>
    <m/>
    <m/>
    <m/>
    <s v="Checked"/>
    <s v="Checked"/>
    <s v="Checked"/>
    <s v="Checked"/>
    <s v="Unchecked"/>
    <s v="Unchecked"/>
    <s v="Unchecked"/>
    <s v="Unchecked"/>
    <s v="Unchecked"/>
    <s v="Unchecked"/>
    <s v="Unchecked"/>
    <s v="Unchecked"/>
    <s v="United States of America"/>
    <m/>
    <s v="Research Assistant please click here"/>
    <m/>
    <s v="Unverified"/>
  </r>
  <r>
    <n v="656"/>
    <m/>
    <m/>
    <x v="17"/>
    <d v="1899-12-30T11:06:00"/>
    <s v="siyanda"/>
    <s v="isiXhosa"/>
    <m/>
    <s v="Hayi"/>
    <m/>
    <m/>
    <m/>
    <m/>
    <s v="Mnyama"/>
    <m/>
    <m/>
    <m/>
    <m/>
    <s v="Ewe"/>
    <m/>
    <m/>
    <m/>
    <s v="Umhlolo/Umhlolokazi"/>
    <m/>
    <m/>
    <m/>
    <s v="Ngaphantsi kwebanga leshumi"/>
    <m/>
    <s v="Awuphangeli"/>
    <m/>
    <s v="R1000 - R2500"/>
    <m/>
    <s v="Zange"/>
    <m/>
    <m/>
    <m/>
    <s v="Hayi"/>
    <m/>
    <m/>
    <m/>
    <s v="Hayi"/>
    <m/>
    <s v="Hayi"/>
    <m/>
    <s v="Hayi"/>
    <m/>
    <s v="Hayi"/>
    <s v="Unchecked"/>
    <s v="Unchecked"/>
    <s v="Unchecked"/>
    <s v="Unchecked"/>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17"/>
    <m/>
    <m/>
    <m/>
    <m/>
    <m/>
    <m/>
    <m/>
    <m/>
    <m/>
    <m/>
    <m/>
    <m/>
    <m/>
    <m/>
    <m/>
    <m/>
    <m/>
    <m/>
    <m/>
    <m/>
    <m/>
    <m/>
    <m/>
    <m/>
    <m/>
    <m/>
    <m/>
    <m/>
    <s v="There are NO children between the age of 6 and 13 living in this HH"/>
    <m/>
    <s v="Amabanga aphezulu"/>
    <m/>
    <m/>
    <m/>
    <s v="Amabanga aphezulu"/>
    <m/>
    <m/>
    <m/>
    <m/>
    <m/>
    <m/>
    <m/>
    <m/>
    <m/>
    <s v="Hayi"/>
    <m/>
    <m/>
    <m/>
    <s v="Ifakwe ngombhobho kwindawo yokuhlala/indlu"/>
    <m/>
    <m/>
    <m/>
    <m/>
    <m/>
    <n v="4"/>
    <m/>
    <s v="Gungxulela kumbhobho wogutyulo"/>
    <m/>
    <s v="Umbane ovela kwii-mains"/>
    <m/>
    <m/>
    <m/>
    <s v="Endlini"/>
    <m/>
    <m/>
    <m/>
    <s v="Hayi"/>
    <m/>
    <s v="Ewe"/>
    <m/>
    <m/>
    <m/>
    <m/>
    <m/>
    <m/>
    <m/>
    <m/>
    <m/>
    <s v="Ewe"/>
    <s v="Ewe"/>
    <s v="Hayi"/>
    <s v="Hayi"/>
    <s v="Ewe"/>
    <s v="Hayi"/>
    <s v="Ewe"/>
    <s v="Ewe"/>
    <s v="Hayi"/>
    <m/>
    <m/>
    <m/>
    <m/>
    <m/>
    <m/>
    <m/>
    <s v="Ewe"/>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57"/>
    <m/>
    <m/>
    <x v="16"/>
    <d v="1899-12-30T13:22:00"/>
    <s v="nosiphiwo"/>
    <s v="English"/>
    <s v="No"/>
    <m/>
    <m/>
    <m/>
    <s v="Black"/>
    <m/>
    <m/>
    <m/>
    <s v="Yes"/>
    <m/>
    <m/>
    <m/>
    <m/>
    <m/>
    <s v="Single"/>
    <m/>
    <m/>
    <m/>
    <s v="Less than Matric"/>
    <m/>
    <s v="Unemployed"/>
    <m/>
    <s v="Under R1000"/>
    <m/>
    <s v="Never"/>
    <m/>
    <m/>
    <m/>
    <s v="Never"/>
    <m/>
    <m/>
    <m/>
    <s v="Yes"/>
    <m/>
    <s v="Yes, less than 6 months ago"/>
    <m/>
    <s v="Yes"/>
    <m/>
    <s v="Yes"/>
    <m/>
    <s v="Unchecked"/>
    <s v="Unchecked"/>
    <s v="Unchecked"/>
    <s v="Checked"/>
    <s v="Checked"/>
    <s v="Unchecked"/>
    <s v="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Checked"/>
    <s v="Checked"/>
    <s v="Unchecked"/>
    <s v="Unchecked"/>
    <s v="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41"/>
    <m/>
    <m/>
    <m/>
    <m/>
    <m/>
    <m/>
    <m/>
    <m/>
    <m/>
    <m/>
    <m/>
    <m/>
    <m/>
    <m/>
    <m/>
    <m/>
    <m/>
    <m/>
    <m/>
    <m/>
    <m/>
    <m/>
    <m/>
    <m/>
    <m/>
    <m/>
    <m/>
    <m/>
    <s v="There are NO children between the age of 6 and 13 living in this HH"/>
    <s v="Some secondary"/>
    <m/>
    <m/>
    <m/>
    <s v="Completed secondary"/>
    <m/>
    <m/>
    <m/>
    <m/>
    <m/>
    <m/>
    <m/>
    <m/>
    <m/>
    <s v="No"/>
    <m/>
    <m/>
    <m/>
    <s v="Piped to neighbor"/>
    <m/>
    <m/>
    <m/>
    <m/>
    <m/>
    <n v="2"/>
    <m/>
    <s v="Pit latrine without ventilation pipe"/>
    <m/>
    <s v="Gas"/>
    <m/>
    <m/>
    <m/>
    <s v="In the house"/>
    <m/>
    <m/>
    <m/>
    <s v="No"/>
    <m/>
    <s v="No"/>
    <m/>
    <s v="Yes"/>
    <s v="Yes"/>
    <s v="No"/>
    <s v="No"/>
    <s v="No"/>
    <s v="No"/>
    <s v="No"/>
    <s v="Yes"/>
    <s v="No"/>
    <m/>
    <m/>
    <m/>
    <m/>
    <m/>
    <m/>
    <m/>
    <m/>
    <m/>
    <s v="Yes"/>
    <s v="Yes"/>
    <s v="No"/>
    <s v="No"/>
    <s v="No"/>
    <s v="No"/>
    <s v="No"/>
    <m/>
    <m/>
    <m/>
    <m/>
    <m/>
    <m/>
    <m/>
    <s v="Carpet"/>
    <m/>
    <m/>
    <m/>
    <s v="Other"/>
    <m/>
    <s v="Zinc"/>
    <m/>
    <s v="Respondent/Participant and Spouse/partner jointly"/>
    <m/>
    <s v="Respondent/Participant"/>
    <m/>
    <s v="Respondent/Participant and Spouse/partner jointly"/>
    <m/>
    <s v="No"/>
    <m/>
    <m/>
    <m/>
    <m/>
    <m/>
    <m/>
    <m/>
    <m/>
    <m/>
    <m/>
    <m/>
    <s v="Unchecked"/>
    <s v="Unchecked"/>
    <s v="Unchecked"/>
    <s v="Unchecked"/>
    <s v="Unchecked"/>
    <s v="Unchecked"/>
    <s v="Unchecked"/>
    <s v="Unchecked"/>
    <s v="Unchecked"/>
    <s v="Unchecked"/>
    <s v="Unchecked"/>
    <s v="Unchecked"/>
    <m/>
    <m/>
    <m/>
    <m/>
    <s v="Unverified"/>
  </r>
  <r>
    <n v="658"/>
    <m/>
    <m/>
    <x v="16"/>
    <d v="1899-12-30T13:27:00"/>
    <s v="thembelihle"/>
    <s v="English"/>
    <s v="No"/>
    <m/>
    <m/>
    <m/>
    <s v="Black"/>
    <m/>
    <m/>
    <m/>
    <s v="Yes"/>
    <m/>
    <m/>
    <m/>
    <m/>
    <m/>
    <s v="Single"/>
    <m/>
    <m/>
    <m/>
    <s v="Matric"/>
    <m/>
    <s v="Unemployed"/>
    <m/>
    <s v="Under R1000"/>
    <m/>
    <s v="Never"/>
    <m/>
    <m/>
    <m/>
    <s v="Never"/>
    <m/>
    <m/>
    <m/>
    <s v="I don't know"/>
    <m/>
    <s v="Yes, less than 6 months ago"/>
    <m/>
    <s v="No"/>
    <m/>
    <s v="I don't know"/>
    <m/>
    <s v="Unchecked"/>
    <s v="Unchecked"/>
    <s v="Unchecked"/>
    <s v="Checked"/>
    <s v="Checked"/>
    <s v="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Checked"/>
    <s v="Checked"/>
    <s v="Checked"/>
    <s v="Unchecked"/>
    <s v="Unchecked"/>
    <s v="Un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27"/>
    <s v="Male/ Indoda"/>
    <n v="20"/>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Yes"/>
    <m/>
    <s v="Yes"/>
    <m/>
    <s v="Yes"/>
    <s v="Yes"/>
    <s v="No"/>
    <s v="Yes"/>
    <s v="Yes"/>
    <s v="No"/>
    <s v="Yes"/>
    <s v="Yes"/>
    <s v="Yes"/>
    <m/>
    <m/>
    <m/>
    <m/>
    <m/>
    <m/>
    <m/>
    <m/>
    <m/>
    <s v="Yes"/>
    <s v="Yes"/>
    <s v="Yes"/>
    <s v="No"/>
    <s v="No"/>
    <s v="No"/>
    <s v="No"/>
    <m/>
    <m/>
    <m/>
    <m/>
    <m/>
    <m/>
    <m/>
    <s v="Laminated or Polished Wood"/>
    <m/>
    <m/>
    <m/>
    <s v="Asbestos"/>
    <m/>
    <m/>
    <m/>
    <s v="Respondent/Participant"/>
    <m/>
    <s v="Respondent/Participant"/>
    <m/>
    <s v="Respondent/Participant"/>
    <m/>
    <s v="Yes"/>
    <m/>
    <s v="Proceed"/>
    <m/>
    <s v="Yes"/>
    <m/>
    <s v="A lot"/>
    <s v="Somewhat"/>
    <s v="Somewhat"/>
    <m/>
    <m/>
    <m/>
    <s v="Checked"/>
    <s v="Checked"/>
    <s v="Checked"/>
    <s v="Checked"/>
    <s v="Checked"/>
    <s v="Unchecked"/>
    <s v="Unchecked"/>
    <s v="Unchecked"/>
    <s v="Unchecked"/>
    <s v="Unchecked"/>
    <s v="Unchecked"/>
    <s v="Unchecked"/>
    <s v="Other"/>
    <m/>
    <s v="Research Assistant please click here"/>
    <m/>
    <s v="Unverified"/>
  </r>
  <r>
    <n v="659"/>
    <m/>
    <m/>
    <x v="16"/>
    <d v="1899-12-30T13:34:00"/>
    <s v="vuyolwethu"/>
    <s v="isiXhosa"/>
    <m/>
    <s v="Ewe"/>
    <m/>
    <s v="Ngapha kwenyanga ezintandathu- 6 ezigqithileyo"/>
    <m/>
    <m/>
    <s v="Mnyama"/>
    <m/>
    <m/>
    <m/>
    <m/>
    <s v="Ewe"/>
    <m/>
    <m/>
    <m/>
    <s v="Awutshatanga"/>
    <m/>
    <m/>
    <m/>
    <s v="Ibanga leshumi"/>
    <m/>
    <s v="Awuphangeli"/>
    <m/>
    <s v="Ngaphantsi kwe-R1000"/>
    <m/>
    <s v="Zange"/>
    <m/>
    <m/>
    <m/>
    <s v="Ewe, ngaphantsi kweminyaka emi-2 eyadlulayo"/>
    <s v="ec Luyolo NU 9 Clinic"/>
    <m/>
    <m/>
    <s v="Ewe"/>
    <m/>
    <s v="Ewe, ngaphantsi kweenyanga ezi-6 ezidlulileyo"/>
    <m/>
    <s v="Ewe"/>
    <m/>
    <s v="Ewe"/>
    <s v="Unchecked"/>
    <s v="Unchecked"/>
    <s v="Unchecked"/>
    <s v="Unchecked"/>
    <s v="Unchecked"/>
    <s v="Unchecked"/>
    <s v="Unchecked"/>
    <s v="Unchecked"/>
    <s v="Unchecked"/>
    <s v="Unchecked"/>
    <s v="Checked"/>
    <s v="Unchecked"/>
    <s v="Unchecked"/>
    <s v="Unchecked"/>
    <s v="Unchecked"/>
    <s v="Unchecked"/>
    <s v="Unchecked"/>
    <s v="Unchecked"/>
    <m/>
    <m/>
    <s v="Unchecked"/>
    <s v="Unchecked"/>
    <s v="Unchecked"/>
    <s v="Unchecked"/>
    <s v="Unchecked"/>
    <s v="Unchecked"/>
    <s v="Unchecked"/>
    <s v="Unchecked"/>
    <s v="Unchecked"/>
    <s v="Unchecked"/>
    <s v="Unchecked"/>
    <s v="Unchecked"/>
    <s v="Unchecked"/>
    <s v="Checked"/>
    <m/>
    <s v="Ubasemoyeni"/>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Checked"/>
    <s v="Unchecked"/>
    <s v="Unchecked"/>
    <s v="Unchecked"/>
    <s v="Unchecked"/>
    <s v="Unchecked"/>
    <s v="Unchecked"/>
    <s v="Unchecked"/>
    <s v="Unchecked"/>
    <s v="Unchecked"/>
    <m/>
    <m/>
    <s v="Ewe"/>
    <m/>
    <s v="Hayi"/>
    <m/>
    <s v="Ewe"/>
    <n v="1"/>
    <s v="Male/ Indoda"/>
    <n v="20"/>
    <m/>
    <m/>
    <m/>
    <m/>
    <m/>
    <m/>
    <m/>
    <m/>
    <m/>
    <m/>
    <m/>
    <m/>
    <m/>
    <m/>
    <m/>
    <m/>
    <m/>
    <m/>
    <m/>
    <m/>
    <m/>
    <m/>
    <m/>
    <m/>
    <m/>
    <m/>
    <m/>
    <m/>
    <s v="There are NO children between the age of 6 and 13 living in this HH"/>
    <m/>
    <s v="Ndigqibe amabanga aphezulu"/>
    <m/>
    <m/>
    <m/>
    <s v="Ndigqibe amabanga aphezulu"/>
    <m/>
    <m/>
    <m/>
    <m/>
    <m/>
    <m/>
    <m/>
    <m/>
    <m/>
    <s v="Hayi"/>
    <m/>
    <m/>
    <m/>
    <s v="Ifakwe ngombhobho kwindawo yokuhlala/indlu"/>
    <m/>
    <m/>
    <m/>
    <m/>
    <m/>
    <n v="5"/>
    <m/>
    <s v="Gungxulela kumbhobho wogutyulo"/>
    <m/>
    <s v="Umbane ovela kwii-mains"/>
    <m/>
    <m/>
    <m/>
    <s v="Endlini"/>
    <m/>
    <m/>
    <m/>
    <s v="Hayi"/>
    <m/>
    <s v="Ewe"/>
    <m/>
    <m/>
    <m/>
    <m/>
    <m/>
    <m/>
    <m/>
    <m/>
    <m/>
    <s v="Hayi"/>
    <s v="Ewe"/>
    <s v="Hayi"/>
    <s v="Hayi"/>
    <s v="Ewe"/>
    <s v="Hayi"/>
    <s v="Ewe"/>
    <s v="Ewe"/>
    <s v="Hayi"/>
    <m/>
    <m/>
    <m/>
    <m/>
    <m/>
    <m/>
    <m/>
    <s v="Ewe"/>
    <s v="Ewe"/>
    <s v="Hayi"/>
    <s v="Hayi"/>
    <s v="Hayi"/>
    <s v="Hayi"/>
    <s v="Hayi"/>
    <m/>
    <s v="Iithayile zeCeramic"/>
    <m/>
    <m/>
    <m/>
    <s v="Asbestos"/>
    <m/>
    <m/>
    <m/>
    <s v="uMphenduli / uMthathi-nxaxheba"/>
    <m/>
    <s v="uMphenduli / uMthathi-nxaxheba"/>
    <m/>
    <s v="uMphenduli / uMthathi-nxaxheba"/>
    <m/>
    <s v="Ewe"/>
    <m/>
    <s v="Qhubeka"/>
    <m/>
    <s v="Ewe"/>
    <m/>
    <m/>
    <m/>
    <s v="Kakhulu"/>
    <s v="Ngandlel' ithile"/>
    <s v="Ngandlel' ithile"/>
    <s v="Unchecked"/>
    <s v="Unchecked"/>
    <s v="Unchecked"/>
    <s v="Unchecked"/>
    <s v="Unchecked"/>
    <s v="Unchecked"/>
    <s v="Checked"/>
    <s v="Checked"/>
    <s v="Checked"/>
    <s v="Checked"/>
    <s v="Checked"/>
    <s v="Unchecked"/>
    <m/>
    <s v="Jamaica"/>
    <m/>
    <s v="Mncedisi wophando nceda ucofe apha"/>
    <s v="Unverified"/>
  </r>
  <r>
    <n v="660"/>
    <m/>
    <m/>
    <x v="16"/>
    <d v="1899-12-30T13:36:00"/>
    <s v="sinazo"/>
    <s v="English"/>
    <s v="No"/>
    <m/>
    <m/>
    <m/>
    <s v="Black"/>
    <m/>
    <m/>
    <m/>
    <s v="Yes"/>
    <m/>
    <m/>
    <m/>
    <m/>
    <m/>
    <s v="Divorced"/>
    <m/>
    <m/>
    <m/>
    <s v="Matric"/>
    <m/>
    <s v="Employed part-time"/>
    <m/>
    <s v="R5001 - R7500"/>
    <m/>
    <s v="Never"/>
    <m/>
    <m/>
    <m/>
    <s v="Never"/>
    <m/>
    <m/>
    <m/>
    <s v="I don't know"/>
    <m/>
    <s v="Never"/>
    <m/>
    <s v="No"/>
    <m/>
    <s v="I don't know"/>
    <m/>
    <s v="Unchecked"/>
    <s v="Unchecked"/>
    <s v="Unchecked"/>
    <s v="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Un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54"/>
    <m/>
    <m/>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No"/>
    <m/>
    <s v="Yes"/>
    <m/>
    <s v="Yes"/>
    <s v="Yes"/>
    <s v="No"/>
    <s v="Yes"/>
    <s v="Yes"/>
    <s v="No"/>
    <s v="Yes"/>
    <s v="Yes"/>
    <s v="Yes"/>
    <m/>
    <m/>
    <m/>
    <m/>
    <m/>
    <m/>
    <m/>
    <m/>
    <m/>
    <s v="Yes"/>
    <s v="Yes"/>
    <s v="No"/>
    <s v="No"/>
    <s v="No"/>
    <s v="Yes"/>
    <s v="No"/>
    <m/>
    <m/>
    <m/>
    <m/>
    <m/>
    <m/>
    <m/>
    <s v="Ceramic tiles"/>
    <m/>
    <m/>
    <m/>
    <s v="Tiles"/>
    <m/>
    <m/>
    <m/>
    <s v="Respondent/Participant"/>
    <m/>
    <s v="Respondent/Participant"/>
    <m/>
    <s v="Respondent/Participant"/>
    <m/>
    <s v="Yes"/>
    <m/>
    <s v="Proceed"/>
    <m/>
    <s v="Yes"/>
    <m/>
    <s v="Somewhat"/>
    <s v="Somewhat"/>
    <s v="A lot"/>
    <m/>
    <m/>
    <m/>
    <s v="Checked"/>
    <s v="Checked"/>
    <s v="Checked"/>
    <s v="Checked"/>
    <s v="Checked"/>
    <s v="Checked"/>
    <s v="Unchecked"/>
    <s v="Unchecked"/>
    <s v="Unchecked"/>
    <s v="Unchecked"/>
    <s v="Unchecked"/>
    <s v="Unchecked"/>
    <s v="United States of America"/>
    <m/>
    <s v="Research Assistant please click here"/>
    <m/>
    <s v="Unverified"/>
  </r>
  <r>
    <n v="661"/>
    <m/>
    <m/>
    <x v="16"/>
    <d v="1899-12-30T13:34:00"/>
    <s v="ntombizodwa"/>
    <s v="English"/>
    <s v="No"/>
    <m/>
    <m/>
    <m/>
    <s v="Black"/>
    <m/>
    <m/>
    <m/>
    <s v="Yes"/>
    <m/>
    <m/>
    <m/>
    <m/>
    <m/>
    <s v="Single"/>
    <m/>
    <m/>
    <m/>
    <s v="Matric"/>
    <m/>
    <s v="Unemployed"/>
    <m/>
    <s v="R1000 - R2500"/>
    <m/>
    <s v="Never"/>
    <m/>
    <m/>
    <m/>
    <s v="Never"/>
    <m/>
    <m/>
    <m/>
    <s v="Yes"/>
    <m/>
    <s v="Yes, less than 6 months ago"/>
    <m/>
    <s v="No"/>
    <m/>
    <s v="No"/>
    <m/>
    <s v="Unchecked"/>
    <s v="Unchecked"/>
    <s v="Unchecked"/>
    <s v="Checked"/>
    <s v="Unchecked"/>
    <s v="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9"/>
    <m/>
    <m/>
    <m/>
    <m/>
    <m/>
    <m/>
    <m/>
    <m/>
    <m/>
    <m/>
    <m/>
    <m/>
    <m/>
    <m/>
    <m/>
    <m/>
    <m/>
    <m/>
    <m/>
    <m/>
    <m/>
    <m/>
    <m/>
    <m/>
    <m/>
    <m/>
    <m/>
    <m/>
    <s v="There are children between the age of 6 and 13 living in this HH"/>
    <s v="Completed secondary"/>
    <m/>
    <m/>
    <m/>
    <s v="Completed secondary"/>
    <m/>
    <m/>
    <m/>
    <s v="Yes"/>
    <m/>
    <m/>
    <m/>
    <m/>
    <m/>
    <s v="No"/>
    <m/>
    <m/>
    <m/>
    <s v="Piped into dwelling/house"/>
    <m/>
    <m/>
    <m/>
    <m/>
    <m/>
    <n v="2"/>
    <m/>
    <s v="Flush to pit latrine"/>
    <m/>
    <s v="Electricity from mains"/>
    <m/>
    <m/>
    <m/>
    <s v="In the house"/>
    <m/>
    <m/>
    <m/>
    <s v="Yes"/>
    <m/>
    <s v="No"/>
    <m/>
    <s v="Yes"/>
    <s v="Yes"/>
    <s v="No"/>
    <s v="No"/>
    <s v="Yes"/>
    <s v="No"/>
    <s v="Yes"/>
    <s v="No"/>
    <s v="No"/>
    <m/>
    <m/>
    <m/>
    <m/>
    <m/>
    <m/>
    <m/>
    <m/>
    <m/>
    <s v="Yes"/>
    <s v="Yes"/>
    <s v="Yes"/>
    <s v="No"/>
    <s v="No"/>
    <s v="No"/>
    <s v="No"/>
    <m/>
    <m/>
    <m/>
    <m/>
    <m/>
    <m/>
    <m/>
    <s v="Ceramic tiles"/>
    <m/>
    <m/>
    <m/>
    <s v="Tiles"/>
    <m/>
    <m/>
    <m/>
    <s v="Respondent/Participant"/>
    <m/>
    <s v="Someone else"/>
    <m/>
    <s v="Respondent/Participant"/>
    <m/>
    <s v="Yes"/>
    <m/>
    <s v="Proceed"/>
    <m/>
    <s v="Yes"/>
    <m/>
    <s v="Somewhat"/>
    <s v="A lot"/>
    <s v="A lot"/>
    <m/>
    <m/>
    <m/>
    <s v="Unchecked"/>
    <s v="Checked"/>
    <s v="Checked"/>
    <s v="Checked"/>
    <s v="Checked"/>
    <s v="Unchecked"/>
    <s v="Unchecked"/>
    <s v="Unchecked"/>
    <s v="Unchecked"/>
    <s v="Unchecked"/>
    <s v="Unchecked"/>
    <s v="Unchecked"/>
    <s v="United States of America"/>
    <m/>
    <s v="Research Assistant please click here"/>
    <m/>
    <s v="Unverified"/>
  </r>
  <r>
    <n v="662"/>
    <m/>
    <m/>
    <x v="16"/>
    <d v="1899-12-30T14:04:00"/>
    <s v="busisiwe"/>
    <s v="English"/>
    <s v="No"/>
    <m/>
    <m/>
    <m/>
    <s v="Indian"/>
    <m/>
    <m/>
    <m/>
    <m/>
    <m/>
    <m/>
    <m/>
    <m/>
    <m/>
    <s v="Single"/>
    <m/>
    <m/>
    <m/>
    <s v="Less than Matric"/>
    <m/>
    <s v="Unemployed"/>
    <m/>
    <s v="R2501 - R5000"/>
    <m/>
    <s v="Never"/>
    <m/>
    <m/>
    <m/>
    <s v="Yes, more than 2 years ago"/>
    <m/>
    <s v="Other"/>
    <s v="Makiwane Hospital "/>
    <s v="Yes"/>
    <m/>
    <s v="Yes, in the last year, but more than 6 months ago"/>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Checked"/>
    <s v="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9"/>
    <s v="Female/ Ibhinqa"/>
    <n v="5"/>
    <s v="Male/ Indoda"/>
    <n v="6"/>
    <s v="Female/ Ibhinqa"/>
    <n v="8"/>
    <s v="Female/ Ibhinqa"/>
    <n v="11"/>
    <s v="Female/ Ibhinqa"/>
    <n v="12"/>
    <s v="Male/ Indoda"/>
    <n v="30"/>
    <s v="Male/ Indoda"/>
    <n v="34"/>
    <s v="Female/ Ibhinqa"/>
    <n v="29"/>
    <s v="Male/ Indoda"/>
    <n v="20"/>
    <m/>
    <m/>
    <m/>
    <m/>
    <m/>
    <m/>
    <m/>
    <m/>
    <m/>
    <m/>
    <m/>
    <m/>
    <s v="There are children between the age of 6 and 13 living in this HH"/>
    <s v="Some secondary"/>
    <m/>
    <m/>
    <m/>
    <s v="Tertiary or post-secondary certification"/>
    <m/>
    <m/>
    <m/>
    <s v="Yes"/>
    <m/>
    <m/>
    <m/>
    <m/>
    <m/>
    <s v="No"/>
    <m/>
    <m/>
    <m/>
    <s v="Piped into dwelling/house"/>
    <m/>
    <m/>
    <m/>
    <m/>
    <m/>
    <n v="1"/>
    <m/>
    <s v="Flush to piped sewer system"/>
    <m/>
    <s v="Electricity from mains"/>
    <m/>
    <m/>
    <m/>
    <s v="In the house"/>
    <m/>
    <m/>
    <m/>
    <s v="Yes"/>
    <m/>
    <s v="Yes"/>
    <m/>
    <s v="Yes"/>
    <s v="Yes"/>
    <s v="No"/>
    <s v="No"/>
    <s v="Yes"/>
    <s v="No"/>
    <s v="Yes"/>
    <s v="Yes"/>
    <s v="Yes"/>
    <m/>
    <m/>
    <m/>
    <m/>
    <m/>
    <m/>
    <m/>
    <m/>
    <m/>
    <s v="Yes"/>
    <s v="Yes"/>
    <s v="No"/>
    <s v="Yes"/>
    <s v="Yes"/>
    <s v="Yes"/>
    <s v="Yes"/>
    <m/>
    <m/>
    <m/>
    <m/>
    <m/>
    <m/>
    <m/>
    <s v="Ceramic tiles"/>
    <m/>
    <m/>
    <m/>
    <s v="Asbestos"/>
    <m/>
    <m/>
    <m/>
    <s v="Respondent/Participant"/>
    <m/>
    <s v="Respondent/Participant"/>
    <m/>
    <s v="Respondent/Participant"/>
    <m/>
    <s v="Yes"/>
    <m/>
    <s v="Proceed"/>
    <m/>
    <s v="Yes"/>
    <m/>
    <s v="Somewhat"/>
    <s v="A lot"/>
    <s v="A lot"/>
    <m/>
    <m/>
    <m/>
    <s v="Checked"/>
    <s v="Checked"/>
    <s v="Checked"/>
    <s v="Unchecked"/>
    <s v="Unchecked"/>
    <s v="Unchecked"/>
    <s v="Unchecked"/>
    <s v="Unchecked"/>
    <s v="Unchecked"/>
    <s v="Unchecked"/>
    <s v="Unchecked"/>
    <s v="Unchecked"/>
    <s v="France"/>
    <m/>
    <s v="Research Assistant please click here"/>
    <m/>
    <s v="Unverified"/>
  </r>
  <r>
    <n v="663"/>
    <m/>
    <m/>
    <x v="16"/>
    <d v="1899-12-30T14:09:00"/>
    <s v="asemahle"/>
    <s v="isiXhosa"/>
    <m/>
    <s v="Hayi"/>
    <m/>
    <m/>
    <m/>
    <m/>
    <s v="Mnyama"/>
    <m/>
    <m/>
    <m/>
    <m/>
    <s v="Ewe"/>
    <m/>
    <m/>
    <m/>
    <s v="Uqhawulo mtshato"/>
    <m/>
    <m/>
    <m/>
    <s v="Ngaphantsi kwebanga leshumi"/>
    <m/>
    <s v="Awuphangeli"/>
    <m/>
    <s v="Ngaphantsi kwe-R1000"/>
    <m/>
    <s v="Ewe - Ngaphezulu kweminyaka emibini eyadlulayo"/>
    <s v="ec Chris Hani Clinic"/>
    <m/>
    <m/>
    <s v="Hayi"/>
    <m/>
    <m/>
    <m/>
    <s v="Hayi"/>
    <m/>
    <s v="Hayi"/>
    <m/>
    <s v="Hayi"/>
    <m/>
    <s v="Hay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ndifundanga/ Andiwafundanga amabanga aphantsi"/>
    <m/>
    <m/>
    <m/>
    <s v="Abafundanga/ Abawafundanga amabanga aphantsi"/>
    <m/>
    <m/>
    <m/>
    <m/>
    <m/>
    <m/>
    <m/>
    <m/>
    <m/>
    <s v="Hayi"/>
    <m/>
    <m/>
    <m/>
    <s v="Inqwelo enetanki encinci / umthengisi wamanzi"/>
    <m/>
    <m/>
    <m/>
    <s v="Kwindawo yokuhlala"/>
    <m/>
    <n v="2"/>
    <m/>
    <s v="Ndlu yangasese engagungxulwayo"/>
    <m/>
    <s v="Umbane ovela kwii-mains"/>
    <m/>
    <m/>
    <m/>
    <s v="Endlini"/>
    <m/>
    <m/>
    <m/>
    <s v="Hayi"/>
    <m/>
    <s v="Hayi"/>
    <m/>
    <m/>
    <m/>
    <m/>
    <m/>
    <m/>
    <m/>
    <m/>
    <m/>
    <s v="Ewe"/>
    <s v="Ewe"/>
    <s v="Hayi"/>
    <s v="Hayi"/>
    <s v="Hayi"/>
    <s v="Hayi"/>
    <s v="Hayi"/>
    <s v="Ewe"/>
    <s v="Hayi"/>
    <m/>
    <m/>
    <m/>
    <m/>
    <m/>
    <m/>
    <m/>
    <s v="Ewe"/>
    <s v="Hayi"/>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64"/>
    <m/>
    <m/>
    <x v="16"/>
    <d v="1899-12-30T14:17:00"/>
    <s v="siziphiwe"/>
    <s v="isiXhosa"/>
    <m/>
    <s v="Hayi"/>
    <m/>
    <m/>
    <m/>
    <m/>
    <s v="Mnyama"/>
    <m/>
    <m/>
    <m/>
    <m/>
    <s v="Ewe"/>
    <m/>
    <m/>
    <m/>
    <s v="Utshatile / umanyano lwasekuhlaleni"/>
    <m/>
    <s v="Ewe"/>
    <m/>
    <s v="Ngaphantsi kwebanga leshumi"/>
    <m/>
    <s v="Awuphangeli"/>
    <m/>
    <s v="R7501 - R10 0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Checked"/>
    <s v="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Female/ Ibhinqa"/>
    <n v="58"/>
    <s v="Male/ Indoda"/>
    <n v="24"/>
    <s v="Male/ Indoda"/>
    <n v="36"/>
    <s v="Male/ Indoda"/>
    <n v="32"/>
    <m/>
    <m/>
    <m/>
    <m/>
    <m/>
    <m/>
    <m/>
    <m/>
    <m/>
    <m/>
    <m/>
    <m/>
    <m/>
    <m/>
    <m/>
    <m/>
    <m/>
    <m/>
    <m/>
    <m/>
    <m/>
    <m/>
    <s v="There are NO children between the age of 6 and 13 living in this HH"/>
    <m/>
    <s v="Amabanga aphezulu"/>
    <m/>
    <m/>
    <m/>
    <s v="Amabanga aphezulu"/>
    <m/>
    <m/>
    <m/>
    <m/>
    <m/>
    <m/>
    <m/>
    <m/>
    <m/>
    <s v="Hayi"/>
    <m/>
    <m/>
    <m/>
    <s v="Ilori yokuthwala amanzi / iTanki"/>
    <m/>
    <m/>
    <m/>
    <s v="Kwenye indawo/ngaphandle kweyadi"/>
    <m/>
    <n v="30"/>
    <m/>
    <s v="Ndlu yangasese engagungxulwayo"/>
    <m/>
    <s v="Umbane ovela kwii-mains"/>
    <m/>
    <m/>
    <m/>
    <s v="Endlini"/>
    <m/>
    <m/>
    <m/>
    <s v="Ewe"/>
    <m/>
    <s v="Ewe"/>
    <m/>
    <m/>
    <m/>
    <m/>
    <m/>
    <m/>
    <m/>
    <m/>
    <m/>
    <s v="Ewe"/>
    <s v="Ewe"/>
    <s v="Hayi"/>
    <s v="Ewe"/>
    <s v="Ewe"/>
    <s v="Hayi"/>
    <s v="Ewe"/>
    <s v="Ewe"/>
    <s v="Hayi"/>
    <m/>
    <m/>
    <m/>
    <m/>
    <m/>
    <m/>
    <m/>
    <s v="Ewe"/>
    <s v="Ewe"/>
    <s v="Hayi"/>
    <s v="Hayi"/>
    <s v="Hayi"/>
    <s v="Ewe"/>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65"/>
    <m/>
    <m/>
    <x v="16"/>
    <d v="1899-12-30T14:16:00"/>
    <s v="lona"/>
    <s v="isiXhosa"/>
    <m/>
    <s v="Hayi"/>
    <m/>
    <m/>
    <m/>
    <m/>
    <s v="Mnyama"/>
    <m/>
    <m/>
    <m/>
    <m/>
    <s v="Ewe"/>
    <m/>
    <m/>
    <m/>
    <s v="Awutshatanga"/>
    <m/>
    <m/>
    <m/>
    <s v="Ibanga leshumi"/>
    <m/>
    <s v="Uqeshwe isigxina"/>
    <m/>
    <s v="R5001 - R7500"/>
    <m/>
    <s v="Zange"/>
    <m/>
    <m/>
    <m/>
    <s v="Hayi"/>
    <m/>
    <m/>
    <m/>
    <s v="Hayi"/>
    <m/>
    <s v="Ewe, ngaphantsi kweenyanga ezi-6 ezidlulileyo"/>
    <m/>
    <s v="Ewe"/>
    <m/>
    <s v="Ewe"/>
    <s v="Unchecked"/>
    <s v="Unchecked"/>
    <s v="Unchecked"/>
    <s v="Unchecked"/>
    <s v="Unchecked"/>
    <s v="Unchecked"/>
    <s v="Unchecked"/>
    <s v="Unchecked"/>
    <s v="Unchecked"/>
    <s v="Unchecked"/>
    <s v="Checked"/>
    <s v="Unchecked"/>
    <s v="Unchecked"/>
    <s v="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2"/>
    <s v="Male/ Indoda"/>
    <n v="19"/>
    <s v="Female/ Ibhinqa"/>
    <n v="25"/>
    <m/>
    <m/>
    <m/>
    <m/>
    <m/>
    <m/>
    <m/>
    <m/>
    <m/>
    <m/>
    <m/>
    <m/>
    <m/>
    <m/>
    <m/>
    <m/>
    <m/>
    <m/>
    <m/>
    <m/>
    <m/>
    <m/>
    <m/>
    <m/>
    <m/>
    <m/>
    <s v="There are NO children between the age of 6 and 13 living in this HH"/>
    <m/>
    <s v="Ndigqibe amabanga aphezulu"/>
    <m/>
    <m/>
    <m/>
    <s v="Imfundo enomsila"/>
    <m/>
    <m/>
    <m/>
    <m/>
    <m/>
    <m/>
    <m/>
    <m/>
    <m/>
    <s v="Hayi"/>
    <m/>
    <m/>
    <m/>
    <s v="Ifakwe ngombhobho kwindawo yokuhlala/indlu"/>
    <m/>
    <m/>
    <m/>
    <m/>
    <m/>
    <n v="1"/>
    <m/>
    <s v="Gungxulela kumbhobho wogutyulo"/>
    <m/>
    <s v="Umbane ovela kwii-mains"/>
    <m/>
    <m/>
    <m/>
    <s v="Endlini"/>
    <m/>
    <m/>
    <m/>
    <s v="Ewe"/>
    <m/>
    <s v="Ewe"/>
    <m/>
    <m/>
    <m/>
    <m/>
    <m/>
    <m/>
    <m/>
    <m/>
    <m/>
    <s v="Ewe"/>
    <s v="Ewe"/>
    <s v="Hayi"/>
    <s v="Ewe"/>
    <s v="Ewe"/>
    <s v="Hayi"/>
    <s v="Ewe"/>
    <s v="Ewe"/>
    <s v="Ewe"/>
    <m/>
    <m/>
    <m/>
    <m/>
    <m/>
    <m/>
    <m/>
    <s v="Ewe"/>
    <s v="Ewe"/>
    <s v="Hayi"/>
    <s v="Hayi"/>
    <s v="Hayi"/>
    <s v="Hayi"/>
    <s v="Hayi"/>
    <m/>
    <s v="Iithayile zeCeramic"/>
    <m/>
    <m/>
    <m/>
    <s v="Asbestos"/>
    <m/>
    <m/>
    <m/>
    <s v="uMphenduli / uMthathi-nxaxheba"/>
    <m/>
    <s v="uMphenduli / uMthathi-nxaxheba"/>
    <m/>
    <s v="uMphenduli / uMthathi-nxaxheba"/>
    <m/>
    <s v="Hayi"/>
    <m/>
    <s v="Qhubeka"/>
    <m/>
    <s v="Hayi"/>
    <m/>
    <m/>
    <m/>
    <m/>
    <m/>
    <m/>
    <s v="Unchecked"/>
    <s v="Unchecked"/>
    <s v="Unchecked"/>
    <s v="Unchecked"/>
    <s v="Unchecked"/>
    <s v="Unchecked"/>
    <s v="Unchecked"/>
    <s v="Unchecked"/>
    <s v="Unchecked"/>
    <s v="Unchecked"/>
    <s v="Unchecked"/>
    <s v="Unchecked"/>
    <m/>
    <m/>
    <m/>
    <m/>
    <s v="Unverified"/>
  </r>
  <r>
    <n v="666"/>
    <m/>
    <m/>
    <x v="17"/>
    <d v="1899-12-30T11:58:00"/>
    <s v="siyanda"/>
    <s v="English"/>
    <s v="No"/>
    <m/>
    <m/>
    <m/>
    <s v="Black"/>
    <m/>
    <m/>
    <m/>
    <s v="Yes"/>
    <m/>
    <m/>
    <m/>
    <m/>
    <m/>
    <s v="Married / civil union"/>
    <m/>
    <s v="Yes"/>
    <m/>
    <s v="Matric"/>
    <m/>
    <s v="Unemployed"/>
    <m/>
    <s v="R2501 - R5000"/>
    <m/>
    <s v="Never"/>
    <m/>
    <m/>
    <m/>
    <s v="Never"/>
    <m/>
    <m/>
    <m/>
    <s v="No"/>
    <m/>
    <s v="Yes, more than a year ago"/>
    <m/>
    <s v="No"/>
    <m/>
    <s v="No"/>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50"/>
    <s v="Male/ Indoda"/>
    <n v="18"/>
    <s v="Male/ Indoda"/>
    <n v="12"/>
    <m/>
    <m/>
    <m/>
    <m/>
    <m/>
    <m/>
    <m/>
    <m/>
    <m/>
    <m/>
    <m/>
    <m/>
    <m/>
    <m/>
    <m/>
    <m/>
    <m/>
    <m/>
    <m/>
    <m/>
    <m/>
    <m/>
    <m/>
    <m/>
    <s v="There are children between the age of 6 and 13 living in this HH"/>
    <s v="Completed secondary"/>
    <m/>
    <m/>
    <m/>
    <s v="Some secondary"/>
    <m/>
    <m/>
    <m/>
    <s v="Yes"/>
    <m/>
    <m/>
    <m/>
    <m/>
    <m/>
    <s v="No"/>
    <m/>
    <m/>
    <m/>
    <s v="Piped to yard/plot"/>
    <m/>
    <m/>
    <m/>
    <m/>
    <m/>
    <n v="2"/>
    <m/>
    <s v="Flush to piped sewer system"/>
    <m/>
    <s v="Electricity from mains"/>
    <m/>
    <m/>
    <m/>
    <s v="In the house"/>
    <m/>
    <m/>
    <m/>
    <s v="No"/>
    <m/>
    <s v="Yes"/>
    <m/>
    <s v="Yes"/>
    <s v="Yes"/>
    <s v="No"/>
    <s v="No"/>
    <s v="Yes"/>
    <s v="No"/>
    <s v="Yes"/>
    <s v="Yes"/>
    <s v="Yes"/>
    <m/>
    <m/>
    <m/>
    <m/>
    <m/>
    <m/>
    <m/>
    <m/>
    <m/>
    <s v="Yes"/>
    <s v="Yes"/>
    <s v="No"/>
    <s v="No"/>
    <s v="No"/>
    <s v="No"/>
    <s v="No"/>
    <m/>
    <m/>
    <m/>
    <m/>
    <m/>
    <m/>
    <m/>
    <s v="Cement"/>
    <m/>
    <m/>
    <m/>
    <s v="Asbestos"/>
    <m/>
    <m/>
    <m/>
    <s v="Respondent/Participant"/>
    <m/>
    <s v="Respondent/Participant"/>
    <m/>
    <s v="Respondent/Participant"/>
    <m/>
    <s v="Yes"/>
    <m/>
    <s v="Proceed"/>
    <m/>
    <s v="Yes"/>
    <m/>
    <s v="Somewhat"/>
    <s v="A lot"/>
    <s v="A lot"/>
    <m/>
    <m/>
    <m/>
    <s v="Checked"/>
    <s v="Checked"/>
    <s v="Checked"/>
    <s v="Checked"/>
    <s v="Unchecked"/>
    <s v="Unchecked"/>
    <s v="Unchecked"/>
    <s v="Unchecked"/>
    <s v="Unchecked"/>
    <s v="Unchecked"/>
    <s v="Unchecked"/>
    <s v="Unchecked"/>
    <s v="United States of America"/>
    <m/>
    <s v="Research Assistant please click here"/>
    <m/>
    <s v="Unverified"/>
  </r>
  <r>
    <n v="66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6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69"/>
    <m/>
    <m/>
    <x v="16"/>
    <d v="1899-12-30T14:36:00"/>
    <s v="asemahle"/>
    <s v="English"/>
    <s v="No"/>
    <m/>
    <m/>
    <m/>
    <s v="Black"/>
    <m/>
    <m/>
    <m/>
    <s v="Yes"/>
    <m/>
    <m/>
    <m/>
    <m/>
    <m/>
    <s v="Single"/>
    <m/>
    <m/>
    <m/>
    <s v="Matric"/>
    <m/>
    <s v="Unemployed"/>
    <m/>
    <s v="Under R1000"/>
    <m/>
    <s v="Never"/>
    <m/>
    <m/>
    <m/>
    <s v="Never"/>
    <m/>
    <m/>
    <m/>
    <s v="No"/>
    <m/>
    <s v="Never"/>
    <m/>
    <s v="No"/>
    <m/>
    <s v="No"/>
    <m/>
    <s v="Unchecked"/>
    <s v="Unchecked"/>
    <s v="Unchecked"/>
    <s v="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ublic/communal tap"/>
    <m/>
    <m/>
    <m/>
    <s v="In own yard/plot"/>
    <m/>
    <n v="3"/>
    <m/>
    <s v="Pit latrine without ventilation pipe"/>
    <m/>
    <s v="Electricity from other source"/>
    <m/>
    <m/>
    <m/>
    <s v="In the house"/>
    <m/>
    <m/>
    <m/>
    <s v="No"/>
    <m/>
    <s v="No"/>
    <m/>
    <s v="No"/>
    <s v="Yes"/>
    <s v="No"/>
    <s v="No"/>
    <s v="No"/>
    <s v="No"/>
    <s v="No"/>
    <s v="Yes"/>
    <s v="No"/>
    <m/>
    <m/>
    <m/>
    <m/>
    <m/>
    <m/>
    <m/>
    <m/>
    <m/>
    <s v="No"/>
    <s v="No"/>
    <s v="No"/>
    <s v="No"/>
    <s v="No"/>
    <s v="No"/>
    <s v="No"/>
    <m/>
    <m/>
    <m/>
    <m/>
    <m/>
    <m/>
    <m/>
    <s v="Earth/sand"/>
    <m/>
    <m/>
    <m/>
    <s v="Corrugated metal"/>
    <m/>
    <m/>
    <m/>
    <s v="Respondent/Participant"/>
    <m/>
    <s v="Respondent/Participant"/>
    <m/>
    <s v="Respondent/Participant"/>
    <m/>
    <s v="Yes"/>
    <m/>
    <s v="Proceed"/>
    <m/>
    <s v="Yes"/>
    <m/>
    <s v="A lot"/>
    <s v="A lot"/>
    <s v="A lot"/>
    <m/>
    <m/>
    <m/>
    <s v="Checked"/>
    <s v="Checked"/>
    <s v="Checked"/>
    <s v="Checked"/>
    <s v="Unchecked"/>
    <s v="Unchecked"/>
    <s v="Unchecked"/>
    <s v="Unchecked"/>
    <s v="Unchecked"/>
    <s v="Unchecked"/>
    <s v="Unchecked"/>
    <s v="Unchecked"/>
    <s v="United States of America"/>
    <m/>
    <s v="Research Assistant please click here"/>
    <m/>
    <s v="Unverified"/>
  </r>
  <r>
    <n v="670"/>
    <m/>
    <m/>
    <x v="16"/>
    <d v="1899-12-30T14:51:00"/>
    <s v="sinazo"/>
    <s v="English"/>
    <s v="No"/>
    <m/>
    <m/>
    <m/>
    <s v="Black"/>
    <m/>
    <m/>
    <m/>
    <s v="Yes"/>
    <m/>
    <m/>
    <m/>
    <m/>
    <m/>
    <s v="Single"/>
    <m/>
    <m/>
    <m/>
    <s v="Less than Matric"/>
    <m/>
    <s v="Self-Employed"/>
    <m/>
    <s v="R2501 - R5000"/>
    <m/>
    <s v="Never"/>
    <m/>
    <m/>
    <m/>
    <s v="Never"/>
    <m/>
    <m/>
    <m/>
    <s v="I don't know"/>
    <m/>
    <s v="Yes, more than a year ago"/>
    <m/>
    <s v="Yes"/>
    <m/>
    <s v="I don't know"/>
    <m/>
    <s v="Unchecked"/>
    <s v="Unchecked"/>
    <s v="Unchecked"/>
    <s v="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2"/>
    <s v="Female/ Ibhinqa"/>
    <n v="52"/>
    <s v="Male/ Indoda"/>
    <n v="25"/>
    <m/>
    <m/>
    <m/>
    <m/>
    <m/>
    <m/>
    <m/>
    <m/>
    <m/>
    <m/>
    <m/>
    <m/>
    <m/>
    <m/>
    <m/>
    <m/>
    <m/>
    <m/>
    <m/>
    <m/>
    <m/>
    <m/>
    <m/>
    <m/>
    <m/>
    <m/>
    <s v="There are NO children between the age of 6 and 13 living in this HH"/>
    <s v="Some secondary"/>
    <m/>
    <m/>
    <m/>
    <s v="Completed secondary"/>
    <m/>
    <m/>
    <m/>
    <m/>
    <m/>
    <m/>
    <m/>
    <m/>
    <m/>
    <s v="No"/>
    <m/>
    <m/>
    <m/>
    <s v="Piped into dwelling/house"/>
    <m/>
    <m/>
    <m/>
    <m/>
    <m/>
    <n v="2"/>
    <m/>
    <s v="Flush to piped sewer system"/>
    <m/>
    <s v="Electricity from mains"/>
    <m/>
    <m/>
    <m/>
    <s v="In the house"/>
    <m/>
    <m/>
    <m/>
    <s v="No"/>
    <m/>
    <s v="Yes"/>
    <m/>
    <s v="Yes"/>
    <s v="Yes"/>
    <s v="No"/>
    <s v="No"/>
    <s v="Yes"/>
    <s v="No"/>
    <s v="Yes"/>
    <s v="Yes"/>
    <s v="No"/>
    <m/>
    <m/>
    <m/>
    <m/>
    <m/>
    <m/>
    <m/>
    <m/>
    <m/>
    <s v="Yes"/>
    <s v="Yes"/>
    <s v="No"/>
    <s v="No"/>
    <s v="No"/>
    <s v="No"/>
    <s v="No"/>
    <m/>
    <m/>
    <m/>
    <m/>
    <m/>
    <m/>
    <m/>
    <s v="Carpet"/>
    <m/>
    <m/>
    <m/>
    <s v="Other"/>
    <m/>
    <s v="Zinc "/>
    <m/>
    <s v="Someone else"/>
    <m/>
    <s v="Someone else"/>
    <m/>
    <s v="Someone else"/>
    <m/>
    <s v="Yes"/>
    <m/>
    <s v="Proceed"/>
    <m/>
    <s v="Yes"/>
    <m/>
    <s v="Not at all"/>
    <s v="Somewhat"/>
    <s v="A lot"/>
    <m/>
    <m/>
    <m/>
    <s v="Checked"/>
    <s v="Checked"/>
    <s v="Checked"/>
    <s v="Checked"/>
    <s v="Checked"/>
    <s v="Checked"/>
    <s v="Unchecked"/>
    <s v="Unchecked"/>
    <s v="Unchecked"/>
    <s v="Unchecked"/>
    <s v="Unchecked"/>
    <s v="Unchecked"/>
    <s v="Other"/>
    <m/>
    <s v="Research Assistant please click here"/>
    <m/>
    <s v="Unverified"/>
  </r>
  <r>
    <n v="671"/>
    <m/>
    <m/>
    <x v="16"/>
    <d v="1899-12-30T14:51:00"/>
    <s v="thembelihle"/>
    <s v="isiXhosa"/>
    <m/>
    <s v="Hayi"/>
    <m/>
    <m/>
    <m/>
    <m/>
    <s v="Mnyama"/>
    <m/>
    <m/>
    <m/>
    <m/>
    <s v="Ewe"/>
    <m/>
    <m/>
    <m/>
    <s v="Umhlolo/Umhlolokazi"/>
    <m/>
    <m/>
    <m/>
    <s v="Ngaphantsi kwebanga leshumi"/>
    <m/>
    <s v="Awuphangeli"/>
    <m/>
    <s v="R1000 - R2500"/>
    <m/>
    <s v="Ewe - Ngaphezulu kweminyaka emibini eyadlulayo"/>
    <s v="ec Luyolo NU 9 Clinic"/>
    <m/>
    <m/>
    <s v="Hayi"/>
    <m/>
    <m/>
    <m/>
    <s v="Ewe"/>
    <m/>
    <s v="Ewe, kulo nyaka uphelileyo, kodwa ngaphezu kweenyanga ezi-6 ezidlulileyo"/>
    <m/>
    <s v="Hayi"/>
    <m/>
    <s v="Andiyaz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Checked"/>
    <s v="Un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1"/>
    <s v="Male/ Indoda"/>
    <n v="30"/>
    <m/>
    <m/>
    <m/>
    <m/>
    <m/>
    <m/>
    <m/>
    <m/>
    <m/>
    <m/>
    <m/>
    <m/>
    <m/>
    <m/>
    <m/>
    <m/>
    <m/>
    <m/>
    <m/>
    <m/>
    <m/>
    <m/>
    <m/>
    <m/>
    <m/>
    <m/>
    <m/>
    <m/>
    <s v="There are NO children between the age of 6 and 13 living in this HH"/>
    <m/>
    <s v="Amabanga aphezulu"/>
    <m/>
    <m/>
    <m/>
    <s v="Amabanga aphezulu"/>
    <m/>
    <m/>
    <m/>
    <m/>
    <m/>
    <m/>
    <m/>
    <m/>
    <m/>
    <s v="Hayi"/>
    <m/>
    <m/>
    <m/>
    <s v="Ifakwe ngombhobho kwindawo yokuhlala/indlu"/>
    <m/>
    <m/>
    <m/>
    <m/>
    <m/>
    <n v="2"/>
    <m/>
    <s v="Gungxulela kumbhobho wogutyulo"/>
    <m/>
    <s v="Umbane ovela kwii-mains"/>
    <m/>
    <m/>
    <m/>
    <s v="Endlini"/>
    <m/>
    <m/>
    <m/>
    <s v="Ewe"/>
    <m/>
    <s v="Ewe"/>
    <m/>
    <m/>
    <m/>
    <m/>
    <m/>
    <m/>
    <m/>
    <m/>
    <m/>
    <s v="Ewe"/>
    <s v="Ewe"/>
    <s v="Hayi"/>
    <s v="Ewe"/>
    <s v="Ewe"/>
    <s v="Ewe"/>
    <s v="Ewe"/>
    <s v="Ewe"/>
    <s v="Ewe"/>
    <m/>
    <m/>
    <m/>
    <m/>
    <m/>
    <m/>
    <m/>
    <s v="Ewe"/>
    <s v="Ewe"/>
    <s v="Ewe"/>
    <s v="Hayi"/>
    <s v="Hayi"/>
    <s v="Ewe"/>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7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7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7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75"/>
    <m/>
    <m/>
    <x v="16"/>
    <d v="1899-12-30T15:17:00"/>
    <s v="asemahle"/>
    <s v="English"/>
    <s v="No"/>
    <m/>
    <m/>
    <m/>
    <s v="Black"/>
    <m/>
    <m/>
    <m/>
    <s v="Yes"/>
    <m/>
    <m/>
    <m/>
    <m/>
    <m/>
    <s v="Single"/>
    <m/>
    <m/>
    <m/>
    <s v="Matric"/>
    <m/>
    <s v="Unemployed"/>
    <m/>
    <s v="R1000 - R2500"/>
    <m/>
    <s v="Never"/>
    <m/>
    <m/>
    <m/>
    <s v="Never"/>
    <m/>
    <m/>
    <m/>
    <s v="No"/>
    <m/>
    <s v="Never"/>
    <m/>
    <s v="No"/>
    <m/>
    <s v="No"/>
    <m/>
    <s v="Unchecked"/>
    <s v="Unchecked"/>
    <s v="Unchecked"/>
    <s v="Unchecked"/>
    <s v="Unchecked"/>
    <s v="Unchecked"/>
    <s v="Unchecked"/>
    <s v="Unchecked"/>
    <s v="Checked"/>
    <s v="Unchecked"/>
    <s v="Unchecked"/>
    <s v="Unchecked"/>
    <s v="Unchecked"/>
    <s v="Unchecked"/>
    <s v="Unchecked"/>
    <s v="Unchecked"/>
    <s v="Unchecked"/>
    <s v="Unchecked"/>
    <s v="Dust"/>
    <m/>
    <s v="Unchecked"/>
    <s v="Unchecked"/>
    <s v="Checked"/>
    <s v="Unchecked"/>
    <s v="Unchecked"/>
    <s v="Unchecked"/>
    <s v="Unchecked"/>
    <s v="Unchecked"/>
    <s v="Unchecked"/>
    <s v="Unchecked"/>
    <s v="Unchecked"/>
    <s v="Unchecked"/>
    <s v="Unchecked"/>
    <s v="Unchecked"/>
    <m/>
    <m/>
    <s v="Unchecked"/>
    <s v="Unchecked"/>
    <s v="Unchecked"/>
    <s v="Checked"/>
    <s v="Un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5"/>
    <s v="Female/ Ibhinqa"/>
    <n v="24"/>
    <s v="Female/ Ibhinqa"/>
    <n v="19"/>
    <s v="Female/ Ibhinqa"/>
    <n v="17"/>
    <s v="Female/ Ibhinqa"/>
    <n v="15"/>
    <s v="Female/ Ibhinqa"/>
    <n v="7"/>
    <m/>
    <m/>
    <m/>
    <m/>
    <m/>
    <m/>
    <m/>
    <m/>
    <m/>
    <m/>
    <m/>
    <m/>
    <m/>
    <m/>
    <m/>
    <m/>
    <m/>
    <m/>
    <m/>
    <m/>
    <s v="There are NO children between the age of 6 and 13 living in this HH"/>
    <s v="Some secondary"/>
    <m/>
    <m/>
    <m/>
    <s v="Some secondary"/>
    <m/>
    <m/>
    <m/>
    <m/>
    <m/>
    <m/>
    <m/>
    <m/>
    <m/>
    <s v="No"/>
    <m/>
    <m/>
    <m/>
    <s v="Public/communal tap"/>
    <m/>
    <m/>
    <m/>
    <s v="In own dwelling"/>
    <m/>
    <n v="4"/>
    <m/>
    <s v="Pit latrine without ventilation pipe"/>
    <m/>
    <s v="Electricity from mains"/>
    <m/>
    <m/>
    <m/>
    <s v="In the house"/>
    <m/>
    <m/>
    <m/>
    <s v="No"/>
    <m/>
    <s v="No"/>
    <m/>
    <s v="Yes"/>
    <s v="Yes"/>
    <s v="No"/>
    <s v="No"/>
    <s v="No"/>
    <s v="No"/>
    <s v="No"/>
    <s v="Yes"/>
    <s v="No"/>
    <m/>
    <m/>
    <m/>
    <m/>
    <m/>
    <m/>
    <m/>
    <m/>
    <m/>
    <s v="Yes"/>
    <s v="Yes"/>
    <s v="No"/>
    <s v="No"/>
    <s v="No"/>
    <s v="No"/>
    <s v="No"/>
    <m/>
    <m/>
    <m/>
    <m/>
    <m/>
    <m/>
    <m/>
    <s v="Cement"/>
    <m/>
    <m/>
    <m/>
    <s v="Corrugated metal"/>
    <m/>
    <m/>
    <m/>
    <s v="Respondent/Participant"/>
    <m/>
    <s v="Respondent/Participant"/>
    <m/>
    <s v="Respondent/Participant"/>
    <m/>
    <s v="Yes"/>
    <m/>
    <s v="Proceed"/>
    <m/>
    <s v="Yes"/>
    <m/>
    <s v="A lot"/>
    <s v="A lot"/>
    <s v="A lot"/>
    <m/>
    <m/>
    <m/>
    <s v="Checked"/>
    <s v="Checked"/>
    <s v="Checked"/>
    <s v="Checked"/>
    <s v="Unchecked"/>
    <s v="Unchecked"/>
    <s v="Unchecked"/>
    <s v="Unchecked"/>
    <s v="Unchecked"/>
    <s v="Unchecked"/>
    <s v="Unchecked"/>
    <s v="Unchecked"/>
    <s v="United States of America"/>
    <m/>
    <s v="Research Assistant please click here"/>
    <m/>
    <s v="Unverified"/>
  </r>
  <r>
    <n v="67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7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7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7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80"/>
    <m/>
    <m/>
    <x v="17"/>
    <d v="1899-12-30T10:45:00"/>
    <s v="yethu"/>
    <s v="isiXhosa"/>
    <m/>
    <s v="Hayi"/>
    <m/>
    <m/>
    <m/>
    <m/>
    <s v="Mnyama"/>
    <m/>
    <m/>
    <m/>
    <m/>
    <s v="Ewe"/>
    <m/>
    <m/>
    <m/>
    <s v="Awutshatanga"/>
    <m/>
    <m/>
    <m/>
    <s v="Ngaphantsi kwebanga leshumi"/>
    <m/>
    <s v="Awuphangeli"/>
    <m/>
    <s v="R2501 - R5000"/>
    <m/>
    <s v="Zange"/>
    <m/>
    <m/>
    <m/>
    <s v="Hayi"/>
    <m/>
    <m/>
    <m/>
    <s v="Hayi"/>
    <m/>
    <s v="Hayi"/>
    <m/>
    <s v="Hayi"/>
    <m/>
    <s v="Hayi"/>
    <s v="Unchecked"/>
    <s v="Unchecked"/>
    <s v="Unchecked"/>
    <s v="Unchecked"/>
    <s v="Unchecked"/>
    <s v="Unchecked"/>
    <s v="Unchecked"/>
    <s v="Unchecked"/>
    <s v="Unchecked"/>
    <s v="Unchecked"/>
    <s v="Unchecked"/>
    <s v="Unchecked"/>
    <s v="Unchecked"/>
    <s v="Unchecked"/>
    <s v="Checked"/>
    <s v="Unchecked"/>
    <s v="Checked"/>
    <s v="Unchecked"/>
    <m/>
    <m/>
    <s v="Unchecked"/>
    <s v="Unchecked"/>
    <s v="Unchecked"/>
    <s v="Unchecked"/>
    <s v="Unchecked"/>
    <s v="Unchecked"/>
    <s v="Unchecked"/>
    <s v="Unchecked"/>
    <s v="Checked"/>
    <s v="Unchecked"/>
    <s v="Unchecked"/>
    <s v="Unchecked"/>
    <s v="Unchecked"/>
    <s v="Unchecked"/>
    <m/>
    <m/>
    <s v="Unchecked"/>
    <s v="Unchecked"/>
    <s v="Unchecked"/>
    <s v="Unchecked"/>
    <s v="Unchecked"/>
    <s v="Unchecked"/>
    <s v="Unchecked"/>
    <s v="Unchecked"/>
    <s v="Unchecked"/>
    <s v="Unchecked"/>
    <s v="Unchecked"/>
    <s v="Unchecked"/>
    <s v="Checked"/>
    <s v="Checked"/>
    <s v="Checked"/>
    <s v="Checked"/>
    <s v="Unchecked"/>
    <s v="Unchecked"/>
    <s v="Unchecked"/>
    <s v="Unchecked"/>
    <s v="Unchecked"/>
    <s v="Unchecked"/>
    <m/>
    <m/>
    <m/>
    <s v="Hayi"/>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13"/>
    <s v="Female/ Ibhinqa"/>
    <n v="8"/>
    <s v="Male/ Indoda"/>
    <n v="25"/>
    <m/>
    <m/>
    <m/>
    <m/>
    <m/>
    <m/>
    <m/>
    <m/>
    <m/>
    <m/>
    <m/>
    <m/>
    <m/>
    <m/>
    <m/>
    <m/>
    <m/>
    <m/>
    <m/>
    <m/>
    <m/>
    <m/>
    <m/>
    <m/>
    <s v="There are children between the age of 6 and 13 living in this HH"/>
    <m/>
    <s v="Amabanga aphantsi"/>
    <m/>
    <s v="Ibanga lesihlanu"/>
    <m/>
    <s v="Amabanga aphantsi"/>
    <m/>
    <s v="Ibanga lesithandathu"/>
    <m/>
    <s v="Ewe"/>
    <m/>
    <m/>
    <m/>
    <m/>
    <m/>
    <s v="Hayi"/>
    <m/>
    <m/>
    <m/>
    <s v="Ifakwe ngombhobho kwindawo yokuhlala/indlu"/>
    <m/>
    <m/>
    <m/>
    <m/>
    <m/>
    <n v="2"/>
    <m/>
    <s v="Ndlu yangasese engagungxulwayo"/>
    <m/>
    <s v="Umbane ovela kwii-mains"/>
    <m/>
    <m/>
    <m/>
    <s v="Endlini"/>
    <m/>
    <m/>
    <m/>
    <s v="Hayi"/>
    <m/>
    <s v="Ewe"/>
    <m/>
    <m/>
    <m/>
    <m/>
    <m/>
    <m/>
    <m/>
    <m/>
    <m/>
    <s v="Hayi"/>
    <s v="Ewe"/>
    <s v="Hayi"/>
    <s v="Hayi"/>
    <s v="Ewe"/>
    <s v="Hayi"/>
    <s v="Hayi"/>
    <s v="Hayi"/>
    <s v="Ewe"/>
    <m/>
    <m/>
    <m/>
    <m/>
    <m/>
    <m/>
    <m/>
    <s v="Ewe"/>
    <s v="Ewe"/>
    <s v="Hayi"/>
    <s v="Hayi"/>
    <s v="Hayi"/>
    <s v="Hayi"/>
    <s v="Hayi"/>
    <m/>
    <s v="Ikhaphethi"/>
    <m/>
    <m/>
    <m/>
    <s v="intsimbi / iZinc"/>
    <m/>
    <m/>
    <m/>
    <s v="Omnye umntu"/>
    <m/>
    <s v="Omnye umntu"/>
    <m/>
    <s v="Omnye umntu"/>
    <m/>
    <s v="Ewe"/>
    <m/>
    <s v="Qhubeka"/>
    <m/>
    <s v="Ewe"/>
    <m/>
    <m/>
    <m/>
    <s v="Ngandlel' ithile"/>
    <s v="Kakhulu"/>
    <s v="Kakhulu"/>
    <s v="Unchecked"/>
    <s v="Unchecked"/>
    <s v="Unchecked"/>
    <s v="Unchecked"/>
    <s v="Unchecked"/>
    <s v="Unchecked"/>
    <s v="Unchecked"/>
    <s v="Unchecked"/>
    <s v="Checked"/>
    <s v="Checked"/>
    <s v="Checked"/>
    <s v="Unchecked"/>
    <m/>
    <s v="United States of America"/>
    <m/>
    <s v="Mncedisi wophando nceda ucofe apha"/>
    <s v="Unverified"/>
  </r>
  <r>
    <n v="681"/>
    <m/>
    <m/>
    <x v="16"/>
    <d v="1899-12-30T15:34:00"/>
    <s v="siziphiwe"/>
    <s v="isiXhosa"/>
    <m/>
    <s v="Hayi"/>
    <m/>
    <m/>
    <m/>
    <m/>
    <s v="Mnyama"/>
    <m/>
    <m/>
    <m/>
    <m/>
    <s v="Ewe"/>
    <m/>
    <m/>
    <m/>
    <s v="Awutshatanga"/>
    <m/>
    <m/>
    <m/>
    <s v="Ngaphantsi kwebanga leshumi"/>
    <m/>
    <s v="Uziqeshile"/>
    <m/>
    <s v="R7501 - R10 000"/>
    <m/>
    <s v="Zange"/>
    <m/>
    <m/>
    <m/>
    <s v="Hayi"/>
    <m/>
    <m/>
    <m/>
    <s v="Hayi"/>
    <m/>
    <s v="Ewe, ngaphantsi kweenyanga ezi-6 ezidlulileyo"/>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Checked"/>
    <s v="Unchecked"/>
    <s v="Unchecked"/>
    <s v="Unchecked"/>
    <s v="Unchecked"/>
    <s v="Unchecked"/>
    <m/>
    <m/>
    <s v="Unchecked"/>
    <s v="Unchecked"/>
    <s v="Unchecked"/>
    <s v="Unchecked"/>
    <s v="Unchecked"/>
    <s v="Unchecked"/>
    <s v="Unchecked"/>
    <s v="Unchecked"/>
    <s v="Unchecked"/>
    <s v="Unchecked"/>
    <s v="Unchecked"/>
    <s v="Unchecked"/>
    <s v="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19"/>
    <m/>
    <m/>
    <m/>
    <m/>
    <m/>
    <m/>
    <m/>
    <m/>
    <m/>
    <m/>
    <m/>
    <m/>
    <m/>
    <m/>
    <m/>
    <m/>
    <m/>
    <m/>
    <m/>
    <m/>
    <m/>
    <m/>
    <m/>
    <m/>
    <m/>
    <m/>
    <m/>
    <m/>
    <s v="There are NO children between the age of 6 and 13 living in this HH"/>
    <m/>
    <s v="Amabanga aphezulu"/>
    <m/>
    <m/>
    <m/>
    <s v="Ndigqibe amabanga aphezulu"/>
    <m/>
    <m/>
    <m/>
    <m/>
    <m/>
    <m/>
    <m/>
    <m/>
    <m/>
    <s v="Hayi"/>
    <m/>
    <m/>
    <m/>
    <s v="Ilori yokuthwala amanzi / iTanki"/>
    <m/>
    <m/>
    <m/>
    <s v="Kwenye indawo/ngaphandle kweyadi"/>
    <m/>
    <n v="20"/>
    <m/>
    <s v="Ndlu yangasese engagungxulwayo"/>
    <m/>
    <s v="Umbane ovela kwii-mains"/>
    <m/>
    <m/>
    <m/>
    <s v="Endlini"/>
    <m/>
    <m/>
    <m/>
    <s v="Ewe"/>
    <m/>
    <s v="Ewe"/>
    <m/>
    <m/>
    <m/>
    <m/>
    <m/>
    <m/>
    <m/>
    <m/>
    <m/>
    <s v="Ewe"/>
    <s v="Ewe"/>
    <s v="Hayi"/>
    <s v="Ewe"/>
    <s v="Ewe"/>
    <s v="Hayi"/>
    <s v="Ewe"/>
    <s v="Ewe"/>
    <s v="Ewe"/>
    <m/>
    <m/>
    <m/>
    <m/>
    <m/>
    <m/>
    <m/>
    <s v="Ewe"/>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82"/>
    <m/>
    <m/>
    <x v="17"/>
    <d v="1899-12-30T11:38:00"/>
    <s v="ntombizodwa"/>
    <s v="English"/>
    <s v="No"/>
    <m/>
    <m/>
    <m/>
    <s v="Black"/>
    <m/>
    <m/>
    <m/>
    <s v="Yes"/>
    <m/>
    <m/>
    <m/>
    <m/>
    <m/>
    <s v="Married / civil union"/>
    <m/>
    <s v="No"/>
    <m/>
    <s v="Matric"/>
    <m/>
    <s v="Unemployed"/>
    <m/>
    <s v="R1000 - R2500"/>
    <m/>
    <s v="Never"/>
    <m/>
    <m/>
    <m/>
    <s v="Never"/>
    <m/>
    <m/>
    <m/>
    <s v="No"/>
    <m/>
    <s v="Yes, in the last year, but more than 6 months ago"/>
    <m/>
    <s v="No"/>
    <m/>
    <s v="No"/>
    <m/>
    <s v="Unchecked"/>
    <s v="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Un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
    <m/>
    <m/>
    <m/>
    <m/>
    <m/>
    <m/>
    <m/>
    <m/>
    <m/>
    <m/>
    <m/>
    <m/>
    <m/>
    <m/>
    <m/>
    <m/>
    <m/>
    <m/>
    <m/>
    <m/>
    <m/>
    <m/>
    <m/>
    <m/>
    <m/>
    <m/>
    <m/>
    <m/>
    <s v="There are NO children between the age of 6 and 13 living in this HH"/>
    <s v="Completed secondary"/>
    <m/>
    <m/>
    <m/>
    <s v="Completed secondary"/>
    <m/>
    <m/>
    <m/>
    <m/>
    <m/>
    <m/>
    <m/>
    <m/>
    <m/>
    <s v="No"/>
    <m/>
    <m/>
    <m/>
    <s v="Piped into dwelling/house"/>
    <m/>
    <m/>
    <m/>
    <m/>
    <m/>
    <n v="1"/>
    <m/>
    <s v="Flush to pit latrine"/>
    <m/>
    <s v="Electricity from mains"/>
    <m/>
    <m/>
    <m/>
    <s v="In the house"/>
    <m/>
    <m/>
    <m/>
    <s v="No"/>
    <m/>
    <s v="Yes"/>
    <m/>
    <s v="Yes"/>
    <s v="Yes"/>
    <s v="No"/>
    <s v="No"/>
    <s v="Yes"/>
    <s v="No"/>
    <s v="No"/>
    <s v="No"/>
    <s v="No"/>
    <m/>
    <m/>
    <m/>
    <m/>
    <m/>
    <m/>
    <m/>
    <m/>
    <m/>
    <s v="No"/>
    <s v="Yes"/>
    <s v="No"/>
    <s v="No"/>
    <s v="No"/>
    <s v="No"/>
    <s v="No"/>
    <m/>
    <m/>
    <m/>
    <m/>
    <m/>
    <m/>
    <m/>
    <s v="Ceramic tiles"/>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683"/>
    <m/>
    <m/>
    <x v="16"/>
    <d v="1899-12-30T15:43:00"/>
    <s v="yethu"/>
    <s v="English"/>
    <s v="No"/>
    <m/>
    <m/>
    <m/>
    <s v="Black"/>
    <m/>
    <m/>
    <m/>
    <s v="Yes"/>
    <m/>
    <m/>
    <m/>
    <m/>
    <m/>
    <s v="Single"/>
    <m/>
    <m/>
    <m/>
    <s v="Matric"/>
    <m/>
    <s v="Unemployed"/>
    <m/>
    <s v="R1000 - R2500"/>
    <m/>
    <s v="Yes, more than 2 years ago"/>
    <m/>
    <s v="ec Grey Gateway Clinic"/>
    <m/>
    <s v="Never"/>
    <m/>
    <m/>
    <m/>
    <s v="No"/>
    <m/>
    <s v="Yes, less than 6 months ago"/>
    <m/>
    <s v="No"/>
    <m/>
    <s v="I don't know"/>
    <m/>
    <s v="Unchecked"/>
    <s v="Unchecked"/>
    <s v="Unchecked"/>
    <s v="Checked"/>
    <s v="Un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4"/>
    <s v="Male/ Indoda"/>
    <n v="16"/>
    <m/>
    <m/>
    <m/>
    <m/>
    <m/>
    <m/>
    <m/>
    <m/>
    <m/>
    <m/>
    <m/>
    <m/>
    <m/>
    <m/>
    <m/>
    <m/>
    <m/>
    <m/>
    <m/>
    <m/>
    <m/>
    <m/>
    <m/>
    <m/>
    <m/>
    <m/>
    <s v="There are NO children between the age of 6 and 13 living in this HH"/>
    <s v="Completed secondary"/>
    <m/>
    <m/>
    <m/>
    <s v="Completed secondary"/>
    <m/>
    <m/>
    <m/>
    <m/>
    <m/>
    <m/>
    <m/>
    <m/>
    <m/>
    <s v="No"/>
    <m/>
    <m/>
    <m/>
    <s v="Piped into dwelling/house"/>
    <m/>
    <m/>
    <m/>
    <m/>
    <m/>
    <n v="2"/>
    <m/>
    <s v="Flush to pit latrine"/>
    <m/>
    <s v="Electricity from mains"/>
    <m/>
    <m/>
    <m/>
    <s v="In the house"/>
    <m/>
    <m/>
    <m/>
    <s v="Yes"/>
    <m/>
    <s v="No"/>
    <m/>
    <s v="Yes"/>
    <s v="Yes"/>
    <s v="No"/>
    <s v="No"/>
    <s v="Yes"/>
    <s v="No"/>
    <s v="Yes"/>
    <s v="No"/>
    <s v="No"/>
    <m/>
    <m/>
    <m/>
    <m/>
    <m/>
    <m/>
    <m/>
    <m/>
    <m/>
    <s v="Yes"/>
    <s v="Yes"/>
    <s v="No"/>
    <s v="No"/>
    <s v="No"/>
    <s v="No"/>
    <s v="No"/>
    <m/>
    <m/>
    <m/>
    <m/>
    <m/>
    <m/>
    <m/>
    <s v="Ceramic tiles"/>
    <m/>
    <m/>
    <m/>
    <s v="Other"/>
    <m/>
    <s v="Zinc"/>
    <m/>
    <s v="Respondent/Participant"/>
    <m/>
    <s v="Respondent/Participant"/>
    <m/>
    <s v="Respondent/Participant"/>
    <m/>
    <s v="Yes"/>
    <m/>
    <s v="Proceed"/>
    <m/>
    <s v="Yes"/>
    <m/>
    <s v="Somewhat"/>
    <s v="A lot"/>
    <s v="A lot"/>
    <m/>
    <m/>
    <m/>
    <s v="Checked"/>
    <s v="Checked"/>
    <s v="Checked"/>
    <s v="Checked"/>
    <s v="Checked"/>
    <s v="Unchecked"/>
    <s v="Unchecked"/>
    <s v="Unchecked"/>
    <s v="Unchecked"/>
    <s v="Unchecked"/>
    <s v="Unchecked"/>
    <s v="Unchecked"/>
    <s v="United States of America"/>
    <m/>
    <s v="Research Assistant please click here"/>
    <m/>
    <s v="Unverified"/>
  </r>
  <r>
    <n v="684"/>
    <m/>
    <m/>
    <x v="16"/>
    <d v="1899-12-30T15:53:00"/>
    <s v="asemahle"/>
    <s v="English"/>
    <s v="No"/>
    <m/>
    <m/>
    <m/>
    <s v="Black"/>
    <m/>
    <m/>
    <m/>
    <s v="Yes"/>
    <m/>
    <m/>
    <m/>
    <m/>
    <m/>
    <s v="Widowed"/>
    <m/>
    <m/>
    <m/>
    <s v="Less than Matric"/>
    <m/>
    <s v="Unemployed"/>
    <m/>
    <s v="R2501 - R5000"/>
    <m/>
    <s v="Never"/>
    <m/>
    <m/>
    <m/>
    <s v="Never"/>
    <m/>
    <m/>
    <m/>
    <s v="No"/>
    <m/>
    <s v="Never"/>
    <m/>
    <s v="No"/>
    <m/>
    <s v="No"/>
    <m/>
    <s v="Unchecked"/>
    <s v="Unchecked"/>
    <s v="Unchecked"/>
    <s v="Unchecked"/>
    <s v="Checked"/>
    <s v="Un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Cart with small tank/Water vendor"/>
    <m/>
    <m/>
    <m/>
    <s v="In own yard/plot"/>
    <m/>
    <n v="10"/>
    <m/>
    <s v="Pit latrine without ventilation pipe"/>
    <m/>
    <s v="Electricity from other source"/>
    <m/>
    <m/>
    <m/>
    <s v="In the house"/>
    <m/>
    <m/>
    <m/>
    <s v="No"/>
    <m/>
    <s v="No"/>
    <m/>
    <s v="Yes"/>
    <s v="Yes"/>
    <s v="No"/>
    <s v="No"/>
    <s v="No"/>
    <s v="No"/>
    <s v="No"/>
    <s v="No"/>
    <s v="No"/>
    <m/>
    <m/>
    <m/>
    <m/>
    <m/>
    <m/>
    <m/>
    <m/>
    <m/>
    <s v="Yes"/>
    <s v="Yes"/>
    <s v="No"/>
    <s v="No"/>
    <s v="No"/>
    <s v="No"/>
    <s v="No"/>
    <m/>
    <m/>
    <m/>
    <m/>
    <m/>
    <m/>
    <m/>
    <s v="Earth/sand"/>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685"/>
    <m/>
    <m/>
    <x v="17"/>
    <d v="1899-12-30T09:59:00"/>
    <s v="mihlem"/>
    <s v="isiXhosa"/>
    <m/>
    <s v="Hayi"/>
    <m/>
    <m/>
    <m/>
    <m/>
    <s v="Mnyama"/>
    <m/>
    <m/>
    <m/>
    <m/>
    <s v="Ewe"/>
    <m/>
    <m/>
    <m/>
    <s v="Umhlolo/Umhlolokazi"/>
    <m/>
    <m/>
    <m/>
    <s v="Ibanga leshumi"/>
    <m/>
    <s v="Awuphangeli"/>
    <m/>
    <s v="R1000 - R2500"/>
    <m/>
    <s v="Zange"/>
    <m/>
    <m/>
    <m/>
    <s v="Hayi"/>
    <m/>
    <m/>
    <m/>
    <s v="Hayi"/>
    <m/>
    <s v="Ewe, ngaphantsi kweenyanga ezi-6 ezidlulileyo"/>
    <m/>
    <s v="Hayi"/>
    <m/>
    <s v="Hayi"/>
    <s v="Unchecked"/>
    <s v="Unchecked"/>
    <s v="Unchecked"/>
    <s v="Unchecked"/>
    <s v="Unchecked"/>
    <s v="Unchecked"/>
    <s v="Unchecked"/>
    <s v="Unchecked"/>
    <s v="Unchecked"/>
    <s v="Unchecked"/>
    <s v="Unchecked"/>
    <s v="Unchecked"/>
    <s v="Checked"/>
    <s v="Checked"/>
    <s v="Checked"/>
    <s v="Checked"/>
    <s v="Unchecked"/>
    <s v="Unchecked"/>
    <m/>
    <m/>
    <s v="Unchecked"/>
    <s v="Unchecked"/>
    <s v="Unchecked"/>
    <s v="Unchecked"/>
    <s v="Unchecked"/>
    <s v="Unchecked"/>
    <s v="Unchecked"/>
    <s v="Unchecked"/>
    <s v="Checked"/>
    <s v="Checked"/>
    <s v="Checked"/>
    <s v="Checked"/>
    <s v="Unchecked"/>
    <s v="Unchecked"/>
    <m/>
    <m/>
    <s v="Unchecked"/>
    <s v="Unchecked"/>
    <s v="Unchecked"/>
    <s v="Unchecked"/>
    <s v="Unchecked"/>
    <s v="Unchecked"/>
    <s v="Unchecked"/>
    <s v="Unchecked"/>
    <s v="Unchecked"/>
    <s v="Unchecked"/>
    <s v="Unchecked"/>
    <s v="Unchecked"/>
    <s v="Checked"/>
    <s v="Checked"/>
    <s v="Checked"/>
    <s v="Checked"/>
    <s v="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Male/ Indoda"/>
    <n v="7"/>
    <s v="Male/ Indoda"/>
    <n v="14"/>
    <s v="Female/ Ibhinqa"/>
    <n v="12"/>
    <s v="Male/ Indoda"/>
    <n v="40"/>
    <m/>
    <m/>
    <m/>
    <m/>
    <m/>
    <m/>
    <m/>
    <m/>
    <m/>
    <m/>
    <m/>
    <m/>
    <m/>
    <m/>
    <m/>
    <m/>
    <m/>
    <m/>
    <m/>
    <m/>
    <m/>
    <m/>
    <s v="There are children between the age of 6 and 13 living in this HH"/>
    <m/>
    <s v="Amabanga aphezulu"/>
    <m/>
    <m/>
    <m/>
    <s v="Amabanga aphezulu"/>
    <m/>
    <m/>
    <m/>
    <s v="Ewe"/>
    <m/>
    <m/>
    <m/>
    <m/>
    <m/>
    <s v="Hayi"/>
    <m/>
    <m/>
    <m/>
    <s v="Ifakwe ngombhobho kwindawo yokuhlala/indlu"/>
    <m/>
    <m/>
    <m/>
    <m/>
    <m/>
    <n v="2"/>
    <m/>
    <s v="Gungxulela kumbhobho wogutyulo"/>
    <m/>
    <s v="Umbane ovela kwii-mains"/>
    <m/>
    <m/>
    <m/>
    <s v="Endlini"/>
    <m/>
    <m/>
    <m/>
    <s v="Ewe"/>
    <m/>
    <s v="Ewe"/>
    <m/>
    <m/>
    <m/>
    <m/>
    <m/>
    <m/>
    <m/>
    <m/>
    <m/>
    <s v="Ewe"/>
    <s v="Ewe"/>
    <s v="Hayi"/>
    <s v="Hayi"/>
    <s v="Ewe"/>
    <s v="Ewe"/>
    <s v="Ewe"/>
    <s v="Ewe"/>
    <s v="Ewe"/>
    <m/>
    <m/>
    <m/>
    <m/>
    <m/>
    <m/>
    <m/>
    <s v="Ewe"/>
    <s v="Ewe"/>
    <s v="Hayi"/>
    <s v="Hayi"/>
    <s v="Hayi"/>
    <s v="Hayi"/>
    <s v="Hayi"/>
    <m/>
    <s v="Iithayile zeCeramic"/>
    <m/>
    <m/>
    <m/>
    <s v="Iiplanga"/>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8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87"/>
    <m/>
    <m/>
    <x v="17"/>
    <d v="1899-12-30T10:14:00"/>
    <s v="nomvuyo"/>
    <s v="English"/>
    <s v="No"/>
    <m/>
    <m/>
    <m/>
    <s v="Black"/>
    <m/>
    <m/>
    <m/>
    <s v="Yes"/>
    <m/>
    <m/>
    <m/>
    <m/>
    <m/>
    <s v="Widowed"/>
    <m/>
    <m/>
    <m/>
    <s v="Less than Matric"/>
    <m/>
    <s v="Unemployed"/>
    <m/>
    <s v="R2501 - R5000"/>
    <m/>
    <s v="Never"/>
    <m/>
    <m/>
    <m/>
    <s v="Never"/>
    <m/>
    <m/>
    <m/>
    <s v="No"/>
    <m/>
    <s v="Never"/>
    <m/>
    <s v="No"/>
    <m/>
    <s v="I don't know"/>
    <m/>
    <s v="Unchecked"/>
    <s v="Checked"/>
    <s v="Checked"/>
    <s v="Checked"/>
    <s v="Checked"/>
    <s v="Checked"/>
    <s v="Unchecked"/>
    <s v="Un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m/>
    <m/>
    <s v="Unchecked"/>
    <s v="Checked"/>
    <s v="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14"/>
    <s v="Female/ Ibhinqa"/>
    <n v="17"/>
    <m/>
    <m/>
    <m/>
    <m/>
    <m/>
    <m/>
    <m/>
    <m/>
    <m/>
    <m/>
    <m/>
    <m/>
    <m/>
    <m/>
    <m/>
    <m/>
    <m/>
    <m/>
    <m/>
    <m/>
    <m/>
    <m/>
    <m/>
    <m/>
    <m/>
    <m/>
    <s v="There are NO children between the age of 6 and 13 living in this HH"/>
    <s v="Some secondary"/>
    <m/>
    <m/>
    <m/>
    <s v="Some secondary"/>
    <m/>
    <m/>
    <m/>
    <m/>
    <m/>
    <m/>
    <m/>
    <m/>
    <m/>
    <s v="No"/>
    <m/>
    <m/>
    <m/>
    <s v="Piped into dwelling/house"/>
    <m/>
    <m/>
    <m/>
    <m/>
    <m/>
    <n v="1"/>
    <m/>
    <s v="Flush to piped sewer system"/>
    <m/>
    <s v="Electricity from mains"/>
    <m/>
    <m/>
    <m/>
    <s v="In the house"/>
    <m/>
    <m/>
    <m/>
    <s v="No"/>
    <m/>
    <s v="Yes"/>
    <m/>
    <s v="No"/>
    <s v="Yes"/>
    <s v="No"/>
    <s v="No"/>
    <s v="Yes"/>
    <s v="No"/>
    <s v="Yes"/>
    <s v="Yes"/>
    <s v="No"/>
    <m/>
    <m/>
    <m/>
    <m/>
    <m/>
    <m/>
    <m/>
    <m/>
    <m/>
    <s v="No"/>
    <s v="Yes"/>
    <s v="No"/>
    <s v="No"/>
    <s v="No"/>
    <s v="No"/>
    <s v="No"/>
    <m/>
    <m/>
    <m/>
    <m/>
    <m/>
    <m/>
    <m/>
    <s v="Carpe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688"/>
    <m/>
    <m/>
    <x v="17"/>
    <d v="1899-12-30T10:16:00"/>
    <s v="thembelihle"/>
    <s v="isiXhosa"/>
    <m/>
    <s v="Hayi"/>
    <m/>
    <m/>
    <m/>
    <m/>
    <s v="Mnyama"/>
    <m/>
    <m/>
    <m/>
    <m/>
    <s v="Ewe"/>
    <m/>
    <m/>
    <m/>
    <s v="Umhlolo/Umhlolokazi"/>
    <m/>
    <m/>
    <m/>
    <s v="Ngaphantsi kwebanga leshumi"/>
    <m/>
    <s v="Awuphangeli"/>
    <m/>
    <s v="R1000 - R2500"/>
    <m/>
    <s v="Zange"/>
    <m/>
    <m/>
    <m/>
    <s v="Ewe, ngaphezu kweminyaka emi-2 eyadlulayo"/>
    <s v="ec Luyolo NU 9 Clinic"/>
    <m/>
    <m/>
    <s v="Andiyazi"/>
    <m/>
    <s v="Hayi"/>
    <m/>
    <s v="Ewe"/>
    <m/>
    <s v="Ewe"/>
    <s v="Unchecked"/>
    <s v="Unchecked"/>
    <s v="Unchecked"/>
    <s v="Unchecked"/>
    <s v="Unchecked"/>
    <s v="Unchecked"/>
    <s v="Unchecked"/>
    <s v="Unchecked"/>
    <s v="Unchecked"/>
    <s v="Unchecked"/>
    <s v="Unchecked"/>
    <s v="Unchecked"/>
    <s v="Unchecked"/>
    <s v="Unchecked"/>
    <s v="Checked"/>
    <s v="Unchecked"/>
    <s v="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Checked"/>
    <s v="Unchecked"/>
    <s v="Unchecked"/>
    <s v="Un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17"/>
    <s v="Male/ Indoda"/>
    <n v="26"/>
    <s v="Male/ Indoda"/>
    <n v="13"/>
    <m/>
    <m/>
    <m/>
    <m/>
    <m/>
    <m/>
    <m/>
    <m/>
    <m/>
    <m/>
    <m/>
    <m/>
    <m/>
    <m/>
    <m/>
    <m/>
    <m/>
    <m/>
    <m/>
    <m/>
    <m/>
    <m/>
    <m/>
    <m/>
    <s v="There are children between the age of 6 and 13 living in this HH"/>
    <m/>
    <s v="Amabanga aphezulu"/>
    <m/>
    <m/>
    <m/>
    <s v="Amabanga aphezulu"/>
    <m/>
    <m/>
    <m/>
    <s v="Ewe"/>
    <m/>
    <m/>
    <m/>
    <m/>
    <m/>
    <s v="Hayi"/>
    <m/>
    <m/>
    <m/>
    <s v="Ifakwe ngombhobho kwindawo yokuhlala/indlu"/>
    <m/>
    <m/>
    <m/>
    <m/>
    <m/>
    <n v="3"/>
    <m/>
    <s v="Gungxulela kumbhobho wogutyulo"/>
    <m/>
    <s v="IParafini"/>
    <m/>
    <m/>
    <m/>
    <s v="Endlini"/>
    <m/>
    <m/>
    <m/>
    <s v="Ewe"/>
    <m/>
    <s v="Ewe"/>
    <m/>
    <m/>
    <m/>
    <m/>
    <m/>
    <m/>
    <m/>
    <m/>
    <m/>
    <s v="Ewe"/>
    <s v="Ewe"/>
    <s v="Hayi"/>
    <s v="Hayi"/>
    <s v="Ewe"/>
    <s v="Hayi"/>
    <s v="Ewe"/>
    <s v="Hayi"/>
    <s v="Hayi"/>
    <m/>
    <m/>
    <m/>
    <m/>
    <m/>
    <m/>
    <m/>
    <s v="Hayi"/>
    <s v="Ewe"/>
    <s v="Hayi"/>
    <s v="Hayi"/>
    <s v="Hayi"/>
    <s v="Hayi"/>
    <s v="Hayi"/>
    <m/>
    <s v="Okunye"/>
    <m/>
    <s v="Plastic tile"/>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8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9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91"/>
    <m/>
    <m/>
    <x v="17"/>
    <d v="1899-12-30T11:01:00"/>
    <s v="mihlem"/>
    <s v="isiXhosa"/>
    <m/>
    <s v="Hayi"/>
    <m/>
    <m/>
    <m/>
    <m/>
    <s v="Mnyama"/>
    <m/>
    <m/>
    <m/>
    <m/>
    <s v="Ewe"/>
    <m/>
    <m/>
    <m/>
    <s v="Awutshatanga"/>
    <m/>
    <m/>
    <m/>
    <s v="Ngaphantsi kwebanga leshumi"/>
    <m/>
    <s v="Awuphangeli"/>
    <m/>
    <s v="Ngaphantsi kwe-R1000"/>
    <m/>
    <s v="Zange"/>
    <m/>
    <m/>
    <m/>
    <s v="Hayi"/>
    <m/>
    <m/>
    <m/>
    <s v="Hayi"/>
    <m/>
    <s v="Ewe, ngaphantsi kweenyanga ezi-6 ezidlulileyo"/>
    <m/>
    <s v="Hayi"/>
    <m/>
    <s v="Hayi"/>
    <s v="Unchecked"/>
    <s v="Unchecked"/>
    <s v="Unchecked"/>
    <s v="Unchecked"/>
    <s v="Unchecked"/>
    <s v="Unchecked"/>
    <s v="Unchecked"/>
    <s v="Unchecked"/>
    <s v="Unchecked"/>
    <s v="Unchecked"/>
    <s v="Unchecked"/>
    <s v="Unchecked"/>
    <s v="Checked"/>
    <s v="Checked"/>
    <s v="Checked"/>
    <s v="Unchecked"/>
    <s v="Unchecked"/>
    <s v="Unchecked"/>
    <m/>
    <m/>
    <s v="Unchecked"/>
    <s v="Unchecked"/>
    <s v="Unchecked"/>
    <s v="Unchecked"/>
    <s v="Unchecked"/>
    <s v="Unchecked"/>
    <s v="Unchecked"/>
    <s v="Unchecked"/>
    <s v="Checked"/>
    <s v="Checked"/>
    <s v="Checked"/>
    <s v="Checked"/>
    <s v="Unchecked"/>
    <s v="Unchecked"/>
    <m/>
    <m/>
    <s v="Unchecked"/>
    <s v="Unchecked"/>
    <s v="Unchecked"/>
    <s v="Unchecked"/>
    <s v="Unchecked"/>
    <s v="Unchecked"/>
    <s v="Unchecked"/>
    <s v="Unchecked"/>
    <s v="Unchecked"/>
    <s v="Unchecked"/>
    <s v="Unchecked"/>
    <s v="Unchecked"/>
    <s v="Unchecked"/>
    <s v="Unchecked"/>
    <s v="Unchecked"/>
    <s v="Checked"/>
    <s v="Unchecked"/>
    <s v="Unchecked"/>
    <s v="Unchecked"/>
    <s v="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32"/>
    <m/>
    <m/>
    <m/>
    <m/>
    <m/>
    <m/>
    <m/>
    <m/>
    <m/>
    <m/>
    <m/>
    <m/>
    <m/>
    <m/>
    <m/>
    <m/>
    <m/>
    <m/>
    <m/>
    <m/>
    <m/>
    <m/>
    <m/>
    <m/>
    <m/>
    <m/>
    <m/>
    <m/>
    <s v="There are NO children between the age of 6 and 13 living in this HH"/>
    <m/>
    <s v="Andifundanga/ Andiwafundanga amabanga aphantsi"/>
    <m/>
    <m/>
    <m/>
    <s v="Amabanga aphezulu"/>
    <m/>
    <m/>
    <m/>
    <m/>
    <m/>
    <m/>
    <m/>
    <m/>
    <m/>
    <s v="Hayi"/>
    <m/>
    <m/>
    <m/>
    <s v="Ifakwe ngombhobho kwindawo yokuhlala/indlu"/>
    <m/>
    <m/>
    <m/>
    <m/>
    <m/>
    <n v="2"/>
    <m/>
    <s v="Gungxulela kumbhobho wogutyulo"/>
    <m/>
    <s v="Umbane ovela kwii-mains"/>
    <m/>
    <m/>
    <m/>
    <s v="Endlini"/>
    <m/>
    <m/>
    <m/>
    <s v="Ewe"/>
    <m/>
    <s v="Ewe"/>
    <m/>
    <m/>
    <m/>
    <m/>
    <m/>
    <m/>
    <m/>
    <m/>
    <m/>
    <s v="Ewe"/>
    <s v="Ewe"/>
    <s v="Hayi"/>
    <s v="Hayi"/>
    <s v="Ewe"/>
    <s v="Hayi"/>
    <s v="Ewe"/>
    <s v="Ewe"/>
    <s v="Ewe"/>
    <m/>
    <m/>
    <m/>
    <m/>
    <m/>
    <m/>
    <m/>
    <s v="Ewe"/>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92"/>
    <m/>
    <m/>
    <x v="17"/>
    <d v="1899-12-30T11:21:00"/>
    <s v="nomvuyo"/>
    <s v="English"/>
    <s v="No"/>
    <m/>
    <m/>
    <m/>
    <s v="Black"/>
    <m/>
    <m/>
    <m/>
    <s v="No"/>
    <s v="Other"/>
    <s v="Malawi"/>
    <m/>
    <m/>
    <m/>
    <s v="Married / civil union"/>
    <m/>
    <s v="No"/>
    <m/>
    <s v="Less than Matric"/>
    <m/>
    <s v="Employed full-time"/>
    <m/>
    <s v="R1000 - R2500"/>
    <m/>
    <s v="Never"/>
    <m/>
    <m/>
    <m/>
    <s v="Never"/>
    <m/>
    <m/>
    <m/>
    <s v="No"/>
    <m/>
    <s v="Yes, less than 6 months ago"/>
    <m/>
    <s v="No"/>
    <m/>
    <s v="No"/>
    <m/>
    <s v="Checked"/>
    <s v="Unchecked"/>
    <s v="Unchecked"/>
    <s v="Unchecked"/>
    <s v="Unchecked"/>
    <s v="Un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I don't know"/>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2"/>
    <s v="Male/ Indoda"/>
    <n v="29"/>
    <m/>
    <m/>
    <m/>
    <m/>
    <m/>
    <m/>
    <m/>
    <m/>
    <m/>
    <m/>
    <m/>
    <m/>
    <m/>
    <m/>
    <m/>
    <m/>
    <m/>
    <m/>
    <m/>
    <m/>
    <m/>
    <m/>
    <m/>
    <m/>
    <m/>
    <m/>
    <s v="There are NO children between the age of 6 and 13 living in this HH"/>
    <s v="No education/did not attend primary school"/>
    <m/>
    <m/>
    <m/>
    <s v="No education/did not attend primary school"/>
    <m/>
    <m/>
    <m/>
    <m/>
    <m/>
    <m/>
    <m/>
    <m/>
    <m/>
    <s v="No"/>
    <m/>
    <m/>
    <m/>
    <s v="Piped into dwelling/house"/>
    <m/>
    <m/>
    <m/>
    <m/>
    <m/>
    <n v="2"/>
    <m/>
    <s v="Flush to piped sewer system"/>
    <m/>
    <s v="Electricity from mains"/>
    <m/>
    <m/>
    <m/>
    <s v="In a separate building"/>
    <m/>
    <m/>
    <m/>
    <s v="No"/>
    <m/>
    <s v="No"/>
    <m/>
    <s v="No"/>
    <s v="Yes"/>
    <s v="No"/>
    <s v="No"/>
    <s v="No"/>
    <s v="No"/>
    <s v="No"/>
    <s v="No"/>
    <s v="No"/>
    <m/>
    <m/>
    <m/>
    <m/>
    <m/>
    <m/>
    <m/>
    <m/>
    <m/>
    <s v="No"/>
    <s v="Yes"/>
    <s v="No"/>
    <s v="No"/>
    <s v="No"/>
    <s v="No"/>
    <s v="No"/>
    <m/>
    <m/>
    <m/>
    <m/>
    <m/>
    <m/>
    <m/>
    <s v="Vinyl/asphalt strips"/>
    <m/>
    <m/>
    <m/>
    <s v="Corrugated metal"/>
    <m/>
    <m/>
    <m/>
    <s v="Respondent/Participant"/>
    <m/>
    <s v="Respondent/Participant"/>
    <m/>
    <s v="Respondent/Participant"/>
    <m/>
    <s v="Yes"/>
    <m/>
    <s v="Proceed"/>
    <m/>
    <s v="Yes"/>
    <m/>
    <s v="Somewhat"/>
    <s v="Somewhat"/>
    <s v="Somewhat"/>
    <m/>
    <m/>
    <m/>
    <s v="Unchecked"/>
    <s v="Checked"/>
    <s v="Checked"/>
    <s v="Checked"/>
    <s v="Unchecked"/>
    <s v="Unchecked"/>
    <s v="Unchecked"/>
    <s v="Unchecked"/>
    <s v="Unchecked"/>
    <s v="Unchecked"/>
    <s v="Unchecked"/>
    <s v="Unchecked"/>
    <s v="Botswana"/>
    <m/>
    <s v="Research Assistant please click here"/>
    <m/>
    <s v="Unverified"/>
  </r>
  <r>
    <n v="693"/>
    <m/>
    <m/>
    <x v="17"/>
    <d v="1899-12-30T11:08:00"/>
    <s v="lona"/>
    <s v="isiXhosa"/>
    <m/>
    <s v="Hayi"/>
    <m/>
    <m/>
    <m/>
    <m/>
    <s v="Mnyama"/>
    <m/>
    <m/>
    <m/>
    <m/>
    <s v="Ewe"/>
    <m/>
    <m/>
    <m/>
    <s v="Awutshatanga"/>
    <m/>
    <m/>
    <m/>
    <s v="Ngaphantsi kwebanga leshumi"/>
    <m/>
    <s v="Awuphangeli"/>
    <m/>
    <s v="R1000 - R2500"/>
    <m/>
    <s v="Zange"/>
    <m/>
    <m/>
    <m/>
    <s v="Ewe, ngaphezu kweminyaka emi-2 eyadlulayo"/>
    <s v="ec Luyolo NU 9 Clinic"/>
    <m/>
    <m/>
    <s v="Ewe"/>
    <m/>
    <s v="Ewe, ngaphantsi kweenyanga ezi-6 ezidlulileyo"/>
    <m/>
    <s v="Hayi"/>
    <m/>
    <s v="Hayi"/>
    <s v="Unchecked"/>
    <s v="Unchecked"/>
    <s v="Unchecked"/>
    <s v="Unchecked"/>
    <s v="Unchecked"/>
    <s v="Unchecked"/>
    <s v="Unchecked"/>
    <s v="Unchecked"/>
    <s v="Unchecked"/>
    <s v="Unchecked"/>
    <s v="Checked"/>
    <s v="Unchecked"/>
    <s v="Unchecked"/>
    <s v="Checked"/>
    <s v="Checked"/>
    <s v="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Checked"/>
    <s v="Checked"/>
    <s v="Checked"/>
    <s v="Unchecked"/>
    <s v="Checked"/>
    <s v="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33"/>
    <s v="Female/ Ibhinqa"/>
    <n v="15"/>
    <s v="Female/ Ibhinqa"/>
    <n v="14"/>
    <m/>
    <m/>
    <m/>
    <m/>
    <m/>
    <m/>
    <m/>
    <m/>
    <m/>
    <m/>
    <m/>
    <m/>
    <m/>
    <m/>
    <m/>
    <m/>
    <m/>
    <m/>
    <m/>
    <m/>
    <m/>
    <m/>
    <m/>
    <m/>
    <s v="There are NO children between the age of 6 and 13 living in this HH"/>
    <m/>
    <s v="Amabanga aphantsi"/>
    <m/>
    <s v="Ibanga lesithathu"/>
    <m/>
    <s v="Amabanga aphezulu"/>
    <m/>
    <m/>
    <m/>
    <m/>
    <m/>
    <m/>
    <m/>
    <m/>
    <m/>
    <s v="Hayi"/>
    <m/>
    <m/>
    <m/>
    <s v="Ifakwe ngombhobho kwindawo yokuhlala/indlu"/>
    <m/>
    <m/>
    <m/>
    <m/>
    <m/>
    <n v="1"/>
    <m/>
    <s v="Gungxulela kumbhobho wogutyulo"/>
    <m/>
    <s v="Umbane ovela kwii-mains"/>
    <m/>
    <m/>
    <m/>
    <s v="Endlini"/>
    <m/>
    <m/>
    <m/>
    <s v="Ewe"/>
    <m/>
    <s v="Ewe"/>
    <m/>
    <m/>
    <m/>
    <m/>
    <m/>
    <m/>
    <m/>
    <m/>
    <m/>
    <s v="Ewe"/>
    <s v="Ewe"/>
    <s v="Hayi"/>
    <s v="Hayi"/>
    <s v="Ewe"/>
    <s v="Hayi"/>
    <s v="Ewe"/>
    <s v="Ewe"/>
    <s v="Ewe"/>
    <m/>
    <m/>
    <m/>
    <m/>
    <m/>
    <m/>
    <m/>
    <s v="Ewe"/>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9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95"/>
    <m/>
    <m/>
    <x v="18"/>
    <d v="1899-12-30T09:57:00"/>
    <s v="zukisani"/>
    <s v="English"/>
    <s v="No"/>
    <m/>
    <m/>
    <m/>
    <s v="Black"/>
    <m/>
    <m/>
    <m/>
    <s v="No"/>
    <s v="Zimbabwe"/>
    <m/>
    <m/>
    <m/>
    <m/>
    <s v="Married / civil union"/>
    <m/>
    <s v="Yes"/>
    <m/>
    <s v="Less than Matric"/>
    <m/>
    <s v="Unemployed"/>
    <m/>
    <s v="R5001 - R7500"/>
    <m/>
    <s v="Never"/>
    <m/>
    <m/>
    <m/>
    <s v="Never"/>
    <m/>
    <m/>
    <m/>
    <s v="No"/>
    <m/>
    <s v="Yes, less than 6 months ago"/>
    <m/>
    <s v="No"/>
    <m/>
    <s v="No"/>
    <m/>
    <s v="Unchecked"/>
    <s v="Unchecked"/>
    <s v="Checked"/>
    <s v="Unchecked"/>
    <s v="Unchecked"/>
    <s v="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Unchecked"/>
    <s v="Checked"/>
    <s v="Unchecked"/>
    <s v="Unchecked"/>
    <s v="Checked"/>
    <s v="Un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22"/>
    <s v="Female/ Ibhinqa"/>
    <n v="0"/>
    <m/>
    <m/>
    <m/>
    <m/>
    <m/>
    <m/>
    <m/>
    <m/>
    <m/>
    <m/>
    <m/>
    <m/>
    <m/>
    <m/>
    <m/>
    <m/>
    <m/>
    <m/>
    <m/>
    <m/>
    <m/>
    <m/>
    <m/>
    <m/>
    <m/>
    <m/>
    <s v="There are NO children between the age of 6 and 13 living in this HH"/>
    <s v="Some secondary"/>
    <m/>
    <m/>
    <m/>
    <s v="Some secondary"/>
    <m/>
    <m/>
    <m/>
    <m/>
    <m/>
    <m/>
    <m/>
    <m/>
    <m/>
    <s v="No"/>
    <m/>
    <m/>
    <m/>
    <s v="Piped into dwelling/house"/>
    <m/>
    <m/>
    <m/>
    <m/>
    <m/>
    <n v="12"/>
    <m/>
    <s v="Flush to piped sewer system"/>
    <m/>
    <s v="Electricity from mains"/>
    <m/>
    <m/>
    <m/>
    <s v="In the house"/>
    <m/>
    <m/>
    <m/>
    <s v="Yes"/>
    <m/>
    <s v="Yes"/>
    <m/>
    <s v="No"/>
    <s v="Yes"/>
    <s v="No"/>
    <s v="No"/>
    <s v="Yes"/>
    <s v="No"/>
    <s v="No"/>
    <s v="Yes"/>
    <s v="No"/>
    <m/>
    <m/>
    <m/>
    <m/>
    <m/>
    <m/>
    <m/>
    <m/>
    <m/>
    <s v="No"/>
    <s v="Yes"/>
    <s v="No"/>
    <s v="No"/>
    <s v="No"/>
    <s v="No"/>
    <s v="No"/>
    <m/>
    <m/>
    <m/>
    <m/>
    <m/>
    <m/>
    <m/>
    <s v="Earth/sand"/>
    <m/>
    <m/>
    <m/>
    <s v="Corrugated metal"/>
    <m/>
    <m/>
    <m/>
    <s v="Respondent/Participant and Spouse/partner jointly"/>
    <m/>
    <s v="Respondent/Participant and Spouse/partner jointly"/>
    <m/>
    <s v="Respondent/Participant and Spouse/partner jointly"/>
    <m/>
    <s v="Yes"/>
    <m/>
    <s v="Proceed"/>
    <m/>
    <s v="Yes"/>
    <m/>
    <s v="Somewhat"/>
    <s v="A lot"/>
    <s v="A lot"/>
    <m/>
    <m/>
    <m/>
    <s v="Checked"/>
    <s v="Checked"/>
    <s v="Checked"/>
    <s v="Checked"/>
    <s v="Checked"/>
    <s v="Unchecked"/>
    <s v="Unchecked"/>
    <s v="Unchecked"/>
    <s v="Unchecked"/>
    <s v="Unchecked"/>
    <s v="Unchecked"/>
    <s v="Unchecked"/>
    <s v="United States of America"/>
    <m/>
    <s v="Research Assistant please click here"/>
    <m/>
    <s v="Unverified"/>
  </r>
  <r>
    <n v="696"/>
    <m/>
    <m/>
    <x v="17"/>
    <d v="1899-12-30T11:13:00"/>
    <s v="zukisani"/>
    <s v="English"/>
    <s v="No"/>
    <m/>
    <m/>
    <m/>
    <s v="Black"/>
    <m/>
    <m/>
    <m/>
    <s v="Yes"/>
    <m/>
    <m/>
    <m/>
    <m/>
    <m/>
    <s v="Single"/>
    <m/>
    <m/>
    <m/>
    <s v="Tertiary"/>
    <m/>
    <s v="Unemployed"/>
    <m/>
    <s v="R1000 - R2500"/>
    <m/>
    <s v="Never"/>
    <m/>
    <m/>
    <m/>
    <s v="Never"/>
    <m/>
    <m/>
    <m/>
    <s v="No"/>
    <m/>
    <s v="Yes, less than 6 months ago"/>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30"/>
    <s v="Male/ Indoda"/>
    <n v="10"/>
    <m/>
    <m/>
    <m/>
    <m/>
    <m/>
    <m/>
    <m/>
    <m/>
    <m/>
    <m/>
    <m/>
    <m/>
    <m/>
    <m/>
    <m/>
    <m/>
    <m/>
    <m/>
    <m/>
    <m/>
    <m/>
    <m/>
    <m/>
    <m/>
    <m/>
    <m/>
    <s v="There are children between the age of 6 and 13 living in this HH"/>
    <s v="Tertiary or post-secondary certification"/>
    <m/>
    <m/>
    <m/>
    <s v="Tertiary or post-secondary certification"/>
    <m/>
    <m/>
    <m/>
    <s v="Yes"/>
    <m/>
    <m/>
    <m/>
    <m/>
    <m/>
    <s v="No"/>
    <m/>
    <m/>
    <m/>
    <s v="Public/communal tap"/>
    <m/>
    <m/>
    <m/>
    <s v="Elsewhere/outside yard"/>
    <m/>
    <n v="23"/>
    <m/>
    <s v="Flush to piped sewer system"/>
    <m/>
    <s v="Electricity from mains"/>
    <m/>
    <m/>
    <m/>
    <s v="In the house"/>
    <m/>
    <m/>
    <m/>
    <s v="Yes"/>
    <m/>
    <s v="Yes"/>
    <m/>
    <s v="No"/>
    <s v="Yes"/>
    <s v="No"/>
    <s v="No"/>
    <s v="No"/>
    <s v="No"/>
    <s v="No"/>
    <s v="Yes"/>
    <s v="No"/>
    <m/>
    <m/>
    <m/>
    <m/>
    <m/>
    <m/>
    <m/>
    <m/>
    <m/>
    <s v="No"/>
    <s v="Yes"/>
    <s v="No"/>
    <s v="No"/>
    <s v="No"/>
    <s v="No"/>
    <s v="No"/>
    <m/>
    <m/>
    <m/>
    <m/>
    <m/>
    <m/>
    <m/>
    <s v="Carpet"/>
    <m/>
    <m/>
    <m/>
    <s v="Corrugated metal"/>
    <m/>
    <m/>
    <m/>
    <s v="Respondent/Participant"/>
    <m/>
    <s v="Respondent/Participant"/>
    <m/>
    <s v="Respondent/Participant"/>
    <m/>
    <s v="Yes"/>
    <m/>
    <s v="Proceed"/>
    <m/>
    <s v="Yes"/>
    <m/>
    <s v="Not at all"/>
    <s v="Somewhat"/>
    <s v="A lot"/>
    <m/>
    <m/>
    <m/>
    <s v="Checked"/>
    <s v="Checked"/>
    <s v="Checked"/>
    <s v="Checked"/>
    <s v="Checked"/>
    <s v="Unchecked"/>
    <s v="Unchecked"/>
    <s v="Unchecked"/>
    <s v="Unchecked"/>
    <s v="Unchecked"/>
    <s v="Unchecked"/>
    <s v="Unchecked"/>
    <s v="United States of America"/>
    <m/>
    <s v="Research Assistant please click here"/>
    <m/>
    <s v="Unverified"/>
  </r>
  <r>
    <n v="697"/>
    <m/>
    <m/>
    <x v="17"/>
    <d v="1899-12-30T11:50:00"/>
    <s v="zukisani"/>
    <s v="English"/>
    <s v="No"/>
    <m/>
    <m/>
    <m/>
    <s v="Black"/>
    <m/>
    <m/>
    <m/>
    <s v="Yes"/>
    <m/>
    <m/>
    <m/>
    <m/>
    <m/>
    <s v="Single"/>
    <m/>
    <m/>
    <m/>
    <s v="Less than Matric"/>
    <m/>
    <s v="Unemployed"/>
    <m/>
    <s v="Under R1000"/>
    <m/>
    <s v="Never"/>
    <m/>
    <m/>
    <m/>
    <s v="Never"/>
    <m/>
    <m/>
    <m/>
    <s v="No"/>
    <m/>
    <s v="Never"/>
    <m/>
    <s v="No"/>
    <m/>
    <s v="No"/>
    <m/>
    <s v="Checked"/>
    <s v="Unchecked"/>
    <s v="Unchecked"/>
    <s v="Unchecked"/>
    <s v="Unchecked"/>
    <s v="Un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s v="Yes"/>
    <m/>
    <s v="No"/>
    <m/>
    <s v="Unchecked"/>
    <s v="Unchecked"/>
    <s v="Unchecked"/>
    <s v="Unchecked"/>
    <s v="Checked"/>
    <s v="Unchecked"/>
    <s v="Unchecked"/>
    <s v="Unchecked"/>
    <s v="Unchecked"/>
    <s v="Unchecked"/>
    <s v="Checked"/>
    <m/>
    <s v="Unchecked"/>
    <s v="Unchecked"/>
    <s v="Unchecked"/>
    <s v="Unchecked"/>
    <s v="Unchecked"/>
    <s v="Unchecked"/>
    <s v="Unchecked"/>
    <s v="Unchecked"/>
    <s v="Unchecked"/>
    <s v="Unchecked"/>
    <s v="Unchecked"/>
    <m/>
    <s v="Yes"/>
    <m/>
    <s v="No"/>
    <m/>
    <s v="No"/>
    <m/>
    <n v="0"/>
    <m/>
    <m/>
    <m/>
    <m/>
    <m/>
    <m/>
    <m/>
    <m/>
    <m/>
    <m/>
    <m/>
    <m/>
    <m/>
    <m/>
    <m/>
    <m/>
    <m/>
    <m/>
    <m/>
    <m/>
    <m/>
    <m/>
    <m/>
    <m/>
    <m/>
    <m/>
    <m/>
    <m/>
    <m/>
    <m/>
    <s v="There are NO children between the age of 6 and 13 living in this HH"/>
    <s v="Completed secondary"/>
    <m/>
    <m/>
    <m/>
    <s v="Completed secondary"/>
    <m/>
    <m/>
    <m/>
    <m/>
    <m/>
    <m/>
    <m/>
    <m/>
    <m/>
    <s v="No"/>
    <m/>
    <m/>
    <m/>
    <s v="Public/communal tap"/>
    <m/>
    <m/>
    <m/>
    <s v="Elsewhere/outside yard"/>
    <m/>
    <n v="23"/>
    <m/>
    <s v="Flush to piped sewer system"/>
    <m/>
    <s v="Electricity from mains"/>
    <m/>
    <m/>
    <m/>
    <s v="In the house"/>
    <m/>
    <m/>
    <m/>
    <s v="No"/>
    <m/>
    <s v="Yes"/>
    <m/>
    <s v="Yes"/>
    <s v="No"/>
    <s v="No"/>
    <s v="No"/>
    <s v="No"/>
    <s v="No"/>
    <s v="No"/>
    <s v="No"/>
    <s v="No"/>
    <m/>
    <m/>
    <m/>
    <m/>
    <m/>
    <m/>
    <m/>
    <m/>
    <m/>
    <s v="No"/>
    <s v="No"/>
    <s v="No"/>
    <s v="No"/>
    <s v="No"/>
    <s v="No"/>
    <s v="No"/>
    <m/>
    <m/>
    <m/>
    <m/>
    <m/>
    <m/>
    <m/>
    <s v="Carpe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698"/>
    <m/>
    <m/>
    <x v="17"/>
    <d v="1899-12-30T11:48:00"/>
    <s v="mihlem"/>
    <s v="English"/>
    <s v="No"/>
    <m/>
    <m/>
    <m/>
    <s v="Black"/>
    <m/>
    <m/>
    <m/>
    <s v="Yes"/>
    <m/>
    <m/>
    <m/>
    <m/>
    <m/>
    <s v="Married / civil union"/>
    <m/>
    <s v="Yes"/>
    <m/>
    <s v="Less than Matric"/>
    <m/>
    <s v="Unemployed"/>
    <m/>
    <s v="R2501 - R5000"/>
    <m/>
    <s v="Never"/>
    <m/>
    <m/>
    <m/>
    <s v="Never"/>
    <m/>
    <m/>
    <m/>
    <s v="Yes"/>
    <m/>
    <s v="Yes, less than 6 months ago"/>
    <m/>
    <s v="Yes"/>
    <m/>
    <s v="Yes"/>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34"/>
    <s v="Female/ Ibhinqa"/>
    <n v="11"/>
    <s v="Female/ Ibhinqa"/>
    <n v="7"/>
    <s v="Female/ Ibhinqa"/>
    <n v="7"/>
    <m/>
    <m/>
    <m/>
    <m/>
    <m/>
    <m/>
    <m/>
    <m/>
    <m/>
    <m/>
    <m/>
    <m/>
    <m/>
    <m/>
    <m/>
    <m/>
    <m/>
    <m/>
    <m/>
    <m/>
    <m/>
    <m/>
    <s v="There are children between the age of 6 and 13 living in this HH"/>
    <s v="Some secondary"/>
    <m/>
    <m/>
    <m/>
    <s v="Some secondary"/>
    <m/>
    <m/>
    <m/>
    <s v="Yes"/>
    <m/>
    <m/>
    <m/>
    <m/>
    <m/>
    <s v="No"/>
    <m/>
    <m/>
    <m/>
    <s v="Piped into dwelling/house"/>
    <m/>
    <m/>
    <m/>
    <m/>
    <m/>
    <n v="1"/>
    <m/>
    <s v="Flush to piped sewer system"/>
    <m/>
    <s v="Electricity from mains"/>
    <m/>
    <m/>
    <m/>
    <s v="In the house"/>
    <m/>
    <m/>
    <m/>
    <s v="Yes"/>
    <m/>
    <s v="Yes"/>
    <m/>
    <s v="No"/>
    <s v="No"/>
    <s v="No"/>
    <s v="No"/>
    <s v="Yes"/>
    <s v="No"/>
    <s v="Yes"/>
    <s v="Yes"/>
    <s v="Yes"/>
    <m/>
    <m/>
    <m/>
    <m/>
    <m/>
    <m/>
    <m/>
    <m/>
    <m/>
    <s v="No"/>
    <s v="Yes"/>
    <s v="No"/>
    <s v="No"/>
    <s v="No"/>
    <s v="No"/>
    <s v="No"/>
    <m/>
    <m/>
    <m/>
    <m/>
    <m/>
    <m/>
    <m/>
    <s v="Ceramic tiles"/>
    <m/>
    <m/>
    <m/>
    <s v="Asbestos"/>
    <m/>
    <m/>
    <m/>
    <s v="Respondent/Participant"/>
    <m/>
    <s v="Spouse/partner"/>
    <m/>
    <s v="Spouse/partner"/>
    <m/>
    <s v="Yes"/>
    <m/>
    <s v="Proceed"/>
    <m/>
    <s v="Yes"/>
    <m/>
    <s v="A lot"/>
    <s v="A lot"/>
    <s v="A lot"/>
    <m/>
    <m/>
    <m/>
    <s v="Unchecked"/>
    <s v="Checked"/>
    <s v="Unchecked"/>
    <s v="Checked"/>
    <s v="Unchecked"/>
    <s v="Unchecked"/>
    <s v="Unchecked"/>
    <s v="Unchecked"/>
    <s v="Unchecked"/>
    <s v="Unchecked"/>
    <s v="Unchecked"/>
    <s v="Unchecked"/>
    <s v="Jamaica"/>
    <m/>
    <s v="Research Assistant please click here"/>
    <m/>
    <s v="Unverified"/>
  </r>
  <r>
    <n v="699"/>
    <m/>
    <m/>
    <x v="17"/>
    <d v="1899-12-30T12:47:00"/>
    <s v="siyanda"/>
    <s v="English"/>
    <s v="No"/>
    <m/>
    <m/>
    <m/>
    <s v="Black"/>
    <m/>
    <m/>
    <m/>
    <s v="Yes"/>
    <m/>
    <m/>
    <m/>
    <m/>
    <m/>
    <s v="Single"/>
    <m/>
    <m/>
    <m/>
    <s v="Matric"/>
    <m/>
    <s v="Employed full-time"/>
    <m/>
    <s v="R5001 - R7500"/>
    <m/>
    <s v="Never"/>
    <m/>
    <m/>
    <m/>
    <s v="Never"/>
    <m/>
    <m/>
    <m/>
    <s v="No"/>
    <m/>
    <s v="Yes, less than 6 months ago"/>
    <m/>
    <s v="No"/>
    <m/>
    <s v="No"/>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19"/>
    <m/>
    <m/>
    <m/>
    <m/>
    <m/>
    <m/>
    <m/>
    <m/>
    <m/>
    <m/>
    <m/>
    <m/>
    <m/>
    <m/>
    <m/>
    <m/>
    <m/>
    <m/>
    <m/>
    <m/>
    <m/>
    <m/>
    <m/>
    <m/>
    <m/>
    <m/>
    <m/>
    <m/>
    <s v="There are NO children between the age of 6 and 13 living in this HH"/>
    <s v="Completed secondary"/>
    <m/>
    <m/>
    <m/>
    <s v="Completed secondary"/>
    <m/>
    <m/>
    <m/>
    <m/>
    <m/>
    <m/>
    <m/>
    <m/>
    <m/>
    <s v="No"/>
    <m/>
    <m/>
    <m/>
    <s v="Piped into dwelling/house"/>
    <m/>
    <m/>
    <m/>
    <m/>
    <m/>
    <n v="4"/>
    <m/>
    <s v="Flush to piped sewer system"/>
    <m/>
    <s v="Electricity from mains"/>
    <m/>
    <m/>
    <m/>
    <s v="In the house"/>
    <m/>
    <m/>
    <m/>
    <s v="No"/>
    <m/>
    <s v="Yes"/>
    <m/>
    <s v="Yes"/>
    <s v="Yes"/>
    <s v="No"/>
    <s v="Yes"/>
    <s v="Yes"/>
    <s v="No"/>
    <s v="Yes"/>
    <s v="Yes"/>
    <s v="Yes"/>
    <m/>
    <m/>
    <m/>
    <m/>
    <m/>
    <m/>
    <m/>
    <m/>
    <m/>
    <s v="Yes"/>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70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01"/>
    <m/>
    <m/>
    <x v="17"/>
    <d v="1899-12-30T12:07:00"/>
    <s v="zola"/>
    <s v="isiXhosa"/>
    <m/>
    <s v="Hayi"/>
    <m/>
    <m/>
    <m/>
    <m/>
    <s v="Mnyama"/>
    <m/>
    <m/>
    <m/>
    <m/>
    <s v="Ewe"/>
    <m/>
    <m/>
    <m/>
    <s v="Utshatile / umanyano lwasekuhlaleni"/>
    <m/>
    <s v="Ewe"/>
    <m/>
    <s v="Ngaphantsi kwebanga leshumi"/>
    <m/>
    <s v="Awuphangeli"/>
    <m/>
    <s v="R2501 - R5000"/>
    <m/>
    <s v="Zange"/>
    <m/>
    <m/>
    <m/>
    <s v="Hayi"/>
    <m/>
    <m/>
    <m/>
    <s v="Hayi"/>
    <m/>
    <s v="Ewe, ngaphantsi kweenyanga ezi-6 ezidlulileyo"/>
    <m/>
    <s v="Hayi"/>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Checked"/>
    <s v="Unchecked"/>
    <s v="Unchecked"/>
    <s v="Unchecked"/>
    <s v="Unchecked"/>
    <s v="Un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Hayi"/>
    <n v="3"/>
    <s v="Male/ Indoda"/>
    <n v="32"/>
    <s v="Female/ Ibhinqa"/>
    <n v="11"/>
    <s v="Male/ Indoda"/>
    <n v="0"/>
    <m/>
    <m/>
    <m/>
    <m/>
    <m/>
    <m/>
    <m/>
    <m/>
    <m/>
    <m/>
    <m/>
    <m/>
    <m/>
    <m/>
    <m/>
    <m/>
    <m/>
    <m/>
    <m/>
    <m/>
    <m/>
    <m/>
    <m/>
    <m/>
    <s v="There are NO children between the age of 6 and 13 living in this HH"/>
    <m/>
    <s v="Amabanga aphezulu"/>
    <m/>
    <m/>
    <m/>
    <s v="Ndigqibe amabanga aphezulu"/>
    <m/>
    <m/>
    <m/>
    <m/>
    <m/>
    <m/>
    <m/>
    <m/>
    <m/>
    <s v="Hayi"/>
    <m/>
    <m/>
    <m/>
    <s v="Umbhobho ukuya eyadini/iploti"/>
    <m/>
    <m/>
    <m/>
    <m/>
    <m/>
    <n v="2"/>
    <m/>
    <s v="Indlu yangasese ephuculweyo enomngxuma ephuma umoya"/>
    <m/>
    <s v="Umbane ovela kwii-mains"/>
    <m/>
    <m/>
    <m/>
    <s v="Endlini"/>
    <m/>
    <m/>
    <m/>
    <s v="Hayi"/>
    <m/>
    <s v="Ewe"/>
    <m/>
    <m/>
    <m/>
    <m/>
    <m/>
    <m/>
    <m/>
    <m/>
    <m/>
    <s v="Ewe"/>
    <s v="Ewe"/>
    <s v="Hayi"/>
    <s v="Hayi"/>
    <s v="Ewe"/>
    <s v="Hayi"/>
    <s v="Ewe"/>
    <s v="Ewe"/>
    <s v="Hayi"/>
    <m/>
    <m/>
    <m/>
    <m/>
    <m/>
    <m/>
    <m/>
    <s v="Ewe"/>
    <s v="Ewe"/>
    <s v="Hayi"/>
    <s v="Hayi"/>
    <s v="Hayi"/>
    <s v="Hayi"/>
    <s v="Hayi"/>
    <m/>
    <s v="Ikhaphethi"/>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702"/>
    <m/>
    <m/>
    <x v="17"/>
    <d v="1899-12-30T12:15:00"/>
    <s v="onelam"/>
    <s v="English"/>
    <s v="No"/>
    <m/>
    <m/>
    <m/>
    <s v="Black"/>
    <m/>
    <m/>
    <m/>
    <s v="Yes"/>
    <m/>
    <m/>
    <m/>
    <m/>
    <m/>
    <s v="Single"/>
    <m/>
    <m/>
    <m/>
    <s v="Matric"/>
    <m/>
    <s v="Unemployed"/>
    <m/>
    <s v="Under R1000"/>
    <m/>
    <s v="Never"/>
    <m/>
    <m/>
    <m/>
    <s v="Never"/>
    <m/>
    <m/>
    <m/>
    <s v="No"/>
    <m/>
    <s v="Yes, less than 6 months ago"/>
    <m/>
    <s v="No"/>
    <m/>
    <s v="No"/>
    <m/>
    <s v="Unchecked"/>
    <s v="Un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27"/>
    <s v="Male/ Indoda"/>
    <n v="10"/>
    <m/>
    <m/>
    <m/>
    <m/>
    <m/>
    <m/>
    <m/>
    <m/>
    <m/>
    <m/>
    <m/>
    <m/>
    <m/>
    <m/>
    <m/>
    <m/>
    <m/>
    <m/>
    <m/>
    <m/>
    <m/>
    <m/>
    <m/>
    <m/>
    <m/>
    <m/>
    <s v="There are children between the age of 6 and 13 living in this HH"/>
    <s v="Some secondary"/>
    <m/>
    <m/>
    <m/>
    <s v="Some secondary"/>
    <m/>
    <m/>
    <m/>
    <s v="Yes"/>
    <m/>
    <m/>
    <m/>
    <m/>
    <m/>
    <s v="No"/>
    <m/>
    <m/>
    <m/>
    <s v="Piped into dwelling/house"/>
    <m/>
    <m/>
    <m/>
    <m/>
    <m/>
    <n v="60"/>
    <m/>
    <s v="Flush to piped sewer system"/>
    <m/>
    <s v="Electricity from mains"/>
    <m/>
    <m/>
    <m/>
    <s v="In the house"/>
    <m/>
    <m/>
    <m/>
    <s v="No"/>
    <m/>
    <s v="Yes"/>
    <m/>
    <s v="No"/>
    <s v="Yes"/>
    <s v="No"/>
    <s v="No"/>
    <s v="No"/>
    <s v="No"/>
    <s v="No"/>
    <s v="Yes"/>
    <s v="No"/>
    <m/>
    <m/>
    <m/>
    <m/>
    <m/>
    <m/>
    <m/>
    <m/>
    <m/>
    <s v="No"/>
    <s v="Yes"/>
    <s v="No"/>
    <s v="No"/>
    <s v="No"/>
    <s v="No"/>
    <s v="No"/>
    <m/>
    <m/>
    <m/>
    <m/>
    <m/>
    <m/>
    <m/>
    <s v="Cement"/>
    <m/>
    <m/>
    <m/>
    <s v="Corrugated metal"/>
    <m/>
    <m/>
    <m/>
    <s v="Respondent/Participant"/>
    <m/>
    <s v="Respondent/Participant"/>
    <m/>
    <s v="Respondent/Participant"/>
    <m/>
    <s v="Yes"/>
    <m/>
    <s v="Proceed"/>
    <m/>
    <s v="Yes"/>
    <m/>
    <s v="A lot"/>
    <s v="Somewhat"/>
    <s v="A lot"/>
    <m/>
    <m/>
    <m/>
    <s v="Checked"/>
    <s v="Checked"/>
    <s v="Checked"/>
    <s v="Checked"/>
    <s v="Checked"/>
    <s v="Unchecked"/>
    <s v="Unchecked"/>
    <s v="Unchecked"/>
    <s v="Unchecked"/>
    <s v="Unchecked"/>
    <s v="Unchecked"/>
    <s v="Unchecked"/>
    <s v="France"/>
    <m/>
    <s v="Research Assistant please click here"/>
    <m/>
    <s v="Unverified"/>
  </r>
  <r>
    <n v="70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04"/>
    <m/>
    <m/>
    <x v="17"/>
    <d v="1899-12-30T12:25:00"/>
    <s v="nomvuyo"/>
    <s v="English"/>
    <s v="No"/>
    <m/>
    <m/>
    <m/>
    <s v="Black"/>
    <m/>
    <m/>
    <m/>
    <s v="Yes"/>
    <m/>
    <m/>
    <m/>
    <m/>
    <m/>
    <s v="Married / civil union"/>
    <m/>
    <s v="Yes"/>
    <m/>
    <s v="Less than Matric"/>
    <m/>
    <s v="Unemployed"/>
    <m/>
    <s v="R1000 - R2500"/>
    <m/>
    <s v="Yes, more than 2 years ago"/>
    <m/>
    <s v="Other"/>
    <s v="Santa"/>
    <s v="Never"/>
    <m/>
    <m/>
    <m/>
    <s v="No"/>
    <m/>
    <s v="Yes, more than a year ago"/>
    <m/>
    <s v="No"/>
    <m/>
    <s v="No"/>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4"/>
    <s v="Male/ Indoda"/>
    <n v="10"/>
    <s v="Female/ Ibhinqa"/>
    <n v="12"/>
    <s v="Male/ Indoda"/>
    <n v="17"/>
    <s v="Male/ Indoda"/>
    <n v="46"/>
    <m/>
    <m/>
    <m/>
    <m/>
    <m/>
    <m/>
    <m/>
    <m/>
    <m/>
    <m/>
    <m/>
    <m/>
    <m/>
    <m/>
    <m/>
    <m/>
    <m/>
    <m/>
    <m/>
    <m/>
    <m/>
    <m/>
    <s v="There are children between the age of 6 and 13 living in this HH"/>
    <s v="Some primary"/>
    <m/>
    <s v="Grade 5"/>
    <m/>
    <s v="Some secondary"/>
    <m/>
    <m/>
    <m/>
    <s v="Yes"/>
    <m/>
    <m/>
    <m/>
    <m/>
    <m/>
    <s v="No"/>
    <m/>
    <m/>
    <m/>
    <s v="Piped to yard/plot"/>
    <m/>
    <m/>
    <m/>
    <m/>
    <m/>
    <n v="5"/>
    <m/>
    <s v="Chemical toilet"/>
    <m/>
    <s v="Electricity from mains"/>
    <m/>
    <m/>
    <m/>
    <s v="In the house"/>
    <m/>
    <m/>
    <m/>
    <s v="No"/>
    <m/>
    <s v="Yes"/>
    <m/>
    <s v="Yes"/>
    <s v="Yes"/>
    <s v="No"/>
    <s v="No"/>
    <s v="Yes"/>
    <s v="No"/>
    <s v="No"/>
    <s v="No"/>
    <s v="No"/>
    <m/>
    <m/>
    <m/>
    <m/>
    <m/>
    <m/>
    <m/>
    <m/>
    <m/>
    <s v="Yes"/>
    <s v="Yes"/>
    <s v="No"/>
    <s v="No"/>
    <s v="No"/>
    <s v="No"/>
    <s v="No"/>
    <m/>
    <m/>
    <m/>
    <m/>
    <m/>
    <m/>
    <m/>
    <s v="Wood planks"/>
    <m/>
    <m/>
    <m/>
    <s v="Corrugated metal"/>
    <m/>
    <m/>
    <m/>
    <s v="Respondent/Participant and Spouse/partner jointly"/>
    <m/>
    <s v="Respondent/Participant and Spouse/partner jointly"/>
    <m/>
    <s v="Respondent/Participant and Spouse/partner jointly"/>
    <m/>
    <s v="Yes"/>
    <m/>
    <s v="Proceed"/>
    <m/>
    <s v="Yes"/>
    <m/>
    <s v="Not at all"/>
    <s v="A lot"/>
    <s v="A lot"/>
    <m/>
    <m/>
    <m/>
    <s v="Checked"/>
    <s v="Checked"/>
    <s v="Checked"/>
    <s v="Checked"/>
    <s v="Checked"/>
    <s v="Unchecked"/>
    <s v="Unchecked"/>
    <s v="Unchecked"/>
    <s v="Unchecked"/>
    <s v="Unchecked"/>
    <s v="Unchecked"/>
    <s v="Unchecked"/>
    <s v="Botswana"/>
    <m/>
    <s v="Research Assistant please click here"/>
    <m/>
    <s v="Unverified"/>
  </r>
  <r>
    <n v="705"/>
    <m/>
    <m/>
    <x v="17"/>
    <d v="1899-12-30T12:25:00"/>
    <s v="thembelihle"/>
    <s v="English"/>
    <s v="No"/>
    <m/>
    <m/>
    <m/>
    <s v="Black"/>
    <m/>
    <m/>
    <m/>
    <s v="Yes"/>
    <m/>
    <m/>
    <m/>
    <m/>
    <m/>
    <s v="Single"/>
    <m/>
    <m/>
    <m/>
    <s v="Tertiary"/>
    <m/>
    <s v="Employed full-time"/>
    <m/>
    <s v="R10 001 - R20 000"/>
    <m/>
    <s v="Never"/>
    <m/>
    <m/>
    <m/>
    <s v="Never"/>
    <m/>
    <m/>
    <m/>
    <s v="I don't know"/>
    <m/>
    <s v="Yes, less than 6 months ago"/>
    <m/>
    <s v="No"/>
    <m/>
    <s v="Yes"/>
    <m/>
    <s v="Unchecked"/>
    <s v="Unchecked"/>
    <s v="Unchecked"/>
    <s v="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Unchecked"/>
    <s v="Un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mains"/>
    <m/>
    <m/>
    <m/>
    <s v="In the house"/>
    <m/>
    <m/>
    <m/>
    <s v="Yes"/>
    <m/>
    <s v="Yes"/>
    <m/>
    <s v="Yes"/>
    <s v="Yes"/>
    <s v="No"/>
    <s v="Yes"/>
    <s v="Yes"/>
    <s v="Yes"/>
    <s v="Yes"/>
    <s v="Yes"/>
    <s v="Yes"/>
    <m/>
    <m/>
    <m/>
    <m/>
    <m/>
    <m/>
    <m/>
    <m/>
    <m/>
    <s v="Yes"/>
    <s v="Yes"/>
    <s v="No"/>
    <s v="No"/>
    <s v="No"/>
    <s v="Yes"/>
    <s v="No"/>
    <m/>
    <m/>
    <m/>
    <m/>
    <m/>
    <m/>
    <m/>
    <s v="Ceramic tiles"/>
    <m/>
    <m/>
    <m/>
    <s v="Asbestos"/>
    <m/>
    <m/>
    <m/>
    <s v="Respondent/Participant"/>
    <m/>
    <s v="Respondent/Participant"/>
    <m/>
    <s v="Respondent/Participant"/>
    <m/>
    <s v="Yes"/>
    <m/>
    <s v="Proceed"/>
    <m/>
    <s v="Yes"/>
    <m/>
    <s v="A lot"/>
    <s v="Somewhat"/>
    <s v="A lot"/>
    <m/>
    <m/>
    <m/>
    <s v="Checked"/>
    <s v="Checked"/>
    <s v="Checked"/>
    <s v="Checked"/>
    <s v="Unchecked"/>
    <s v="Unchecked"/>
    <s v="Unchecked"/>
    <s v="Unchecked"/>
    <s v="Unchecked"/>
    <s v="Unchecked"/>
    <s v="Unchecked"/>
    <s v="Unchecked"/>
    <s v="Other"/>
    <m/>
    <s v="Research Assistant please click here"/>
    <m/>
    <s v="Unverified"/>
  </r>
  <r>
    <n v="70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0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08"/>
    <m/>
    <m/>
    <x v="17"/>
    <d v="1899-12-30T12:55:00"/>
    <s v="mihlem"/>
    <s v="English"/>
    <s v="No"/>
    <m/>
    <m/>
    <m/>
    <s v="Black"/>
    <m/>
    <m/>
    <m/>
    <s v="Yes"/>
    <m/>
    <m/>
    <m/>
    <m/>
    <m/>
    <s v="Steady partner"/>
    <m/>
    <s v="Yes"/>
    <m/>
    <s v="Tertiary"/>
    <m/>
    <s v="Employed full-time"/>
    <m/>
    <s v="R10 001 - R20 000"/>
    <m/>
    <s v="Never"/>
    <m/>
    <m/>
    <m/>
    <s v="Never"/>
    <m/>
    <m/>
    <m/>
    <s v="No"/>
    <m/>
    <s v="Yes, less than 6 months ago"/>
    <m/>
    <s v="No"/>
    <m/>
    <s v="Yes"/>
    <m/>
    <s v="Unchecked"/>
    <s v="Unchecked"/>
    <s v="Unchecked"/>
    <s v="Checked"/>
    <s v="Checked"/>
    <s v="Checked"/>
    <s v="Unchecked"/>
    <s v="Unchecked"/>
    <s v="Unchecked"/>
    <s v="Unchecked"/>
    <s v="Unchecked"/>
    <s v="Unchecked"/>
    <s v="Unchecked"/>
    <s v="Unchecked"/>
    <s v="Unchecked"/>
    <s v="Unchecked"/>
    <s v="Unchecked"/>
    <s v="Unchecked"/>
    <m/>
    <m/>
    <s v="Unchecked"/>
    <s v="Unchecked"/>
    <s v="Checked"/>
    <s v="Unchecked"/>
    <s v="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No"/>
    <m/>
    <s v="No"/>
    <m/>
    <n v="2"/>
    <s v="Male/ Indoda"/>
    <n v="38"/>
    <s v="Female/ Ibhinqa"/>
    <n v="11"/>
    <m/>
    <m/>
    <m/>
    <m/>
    <m/>
    <m/>
    <m/>
    <m/>
    <m/>
    <m/>
    <m/>
    <m/>
    <m/>
    <m/>
    <m/>
    <m/>
    <m/>
    <m/>
    <m/>
    <m/>
    <m/>
    <m/>
    <m/>
    <m/>
    <m/>
    <m/>
    <s v="There are children between the age of 6 and 13 living in this HH"/>
    <s v="Tertiary or post-secondary certification"/>
    <m/>
    <m/>
    <m/>
    <s v="Tertiary or post-secondary certification"/>
    <m/>
    <m/>
    <m/>
    <s v="Yes"/>
    <m/>
    <m/>
    <m/>
    <m/>
    <m/>
    <s v="No"/>
    <m/>
    <m/>
    <m/>
    <s v="Piped into dwelling/house"/>
    <m/>
    <m/>
    <m/>
    <m/>
    <m/>
    <n v="1"/>
    <m/>
    <s v="Flush to piped sewer system"/>
    <m/>
    <s v="Electricity from mains"/>
    <m/>
    <m/>
    <m/>
    <s v="In the house"/>
    <m/>
    <m/>
    <m/>
    <s v="Yes"/>
    <m/>
    <s v="Yes"/>
    <m/>
    <s v="Yes"/>
    <s v="Yes"/>
    <s v="No"/>
    <s v="Yes"/>
    <s v="Yes"/>
    <s v="Yes"/>
    <s v="Yes"/>
    <s v="Yes"/>
    <s v="Yes"/>
    <m/>
    <m/>
    <m/>
    <m/>
    <m/>
    <m/>
    <m/>
    <m/>
    <m/>
    <s v="Yes"/>
    <s v="Yes"/>
    <s v="No"/>
    <s v="No"/>
    <s v="No"/>
    <s v="Yes"/>
    <s v="No"/>
    <m/>
    <m/>
    <m/>
    <m/>
    <m/>
    <m/>
    <m/>
    <s v="Ceramic tiles"/>
    <m/>
    <m/>
    <m/>
    <s v="Asbestos"/>
    <m/>
    <m/>
    <m/>
    <s v="Spouse/partner"/>
    <m/>
    <s v="Spouse/partner"/>
    <m/>
    <s v="Spouse/partner"/>
    <m/>
    <s v="Yes"/>
    <m/>
    <s v="Proceed"/>
    <m/>
    <s v="Yes"/>
    <m/>
    <s v="Somewhat"/>
    <s v="A lot"/>
    <s v="A lot"/>
    <m/>
    <m/>
    <m/>
    <s v="Unchecked"/>
    <s v="Unchecked"/>
    <s v="Unchecked"/>
    <s v="Checked"/>
    <s v="Unchecked"/>
    <s v="Unchecked"/>
    <s v="Unchecked"/>
    <s v="Unchecked"/>
    <s v="Unchecked"/>
    <s v="Unchecked"/>
    <s v="Unchecked"/>
    <s v="Unchecked"/>
    <s v="United States of America"/>
    <m/>
    <s v="Research Assistant please click here"/>
    <m/>
    <s v="Unverified"/>
  </r>
  <r>
    <n v="70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10"/>
    <m/>
    <m/>
    <x v="18"/>
    <d v="1899-12-30T10:48:00"/>
    <s v="onelam"/>
    <s v="English"/>
    <s v="No"/>
    <m/>
    <m/>
    <m/>
    <s v="Black"/>
    <m/>
    <m/>
    <m/>
    <s v="Yes"/>
    <m/>
    <m/>
    <m/>
    <m/>
    <m/>
    <s v="Single"/>
    <m/>
    <m/>
    <m/>
    <s v="Matric"/>
    <m/>
    <s v="Employed full-time"/>
    <m/>
    <s v="R2501 - R5000"/>
    <m/>
    <s v="Never"/>
    <m/>
    <m/>
    <m/>
    <s v="Never"/>
    <m/>
    <m/>
    <m/>
    <s v="I don't know"/>
    <m/>
    <s v="Yes, less than 6 months ago"/>
    <m/>
    <s v="Yes"/>
    <m/>
    <s v="No"/>
    <m/>
    <s v="Unchecked"/>
    <s v="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Un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ublic/communal tap"/>
    <m/>
    <m/>
    <m/>
    <s v="Elsewhere/outside yard"/>
    <m/>
    <n v="23"/>
    <m/>
    <s v="Flush to piped sewer system"/>
    <m/>
    <s v="Gas"/>
    <m/>
    <m/>
    <m/>
    <s v="In the house"/>
    <m/>
    <m/>
    <m/>
    <s v="No"/>
    <m/>
    <s v="No"/>
    <m/>
    <s v="No"/>
    <s v="Yes"/>
    <s v="No"/>
    <s v="No"/>
    <s v="Yes"/>
    <s v="No"/>
    <s v="No"/>
    <s v="Yes"/>
    <s v="No"/>
    <m/>
    <m/>
    <m/>
    <m/>
    <m/>
    <m/>
    <m/>
    <m/>
    <m/>
    <s v="No"/>
    <s v="Yes"/>
    <s v="No"/>
    <s v="No"/>
    <s v="No"/>
    <s v="No"/>
    <s v="No"/>
    <m/>
    <m/>
    <m/>
    <m/>
    <m/>
    <m/>
    <m/>
    <s v="Carpet"/>
    <m/>
    <m/>
    <m/>
    <s v="Corrugated metal"/>
    <m/>
    <m/>
    <m/>
    <s v="Respondent/Participant"/>
    <m/>
    <s v="Respondent/Participant"/>
    <m/>
    <s v="Respondent/Participant"/>
    <m/>
    <s v="Yes"/>
    <m/>
    <s v="Proceed"/>
    <m/>
    <s v="Yes"/>
    <m/>
    <s v="Somewhat"/>
    <s v="A lot"/>
    <s v="A lot"/>
    <m/>
    <m/>
    <m/>
    <s v="Checked"/>
    <s v="Checked"/>
    <s v="Checked"/>
    <s v="Checked"/>
    <s v="Checked"/>
    <s v="Unchecked"/>
    <s v="Unchecked"/>
    <s v="Unchecked"/>
    <s v="Unchecked"/>
    <s v="Unchecked"/>
    <s v="Unchecked"/>
    <s v="Unchecked"/>
    <s v="United States of America"/>
    <m/>
    <s v="Research Assistant please click here"/>
    <m/>
    <s v="Unverified"/>
  </r>
  <r>
    <n v="71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12"/>
    <m/>
    <m/>
    <x v="17"/>
    <d v="1899-12-30T13:04:00"/>
    <s v="zola"/>
    <s v="English"/>
    <s v="No"/>
    <m/>
    <m/>
    <m/>
    <s v="Black"/>
    <m/>
    <m/>
    <m/>
    <s v="Yes"/>
    <m/>
    <m/>
    <m/>
    <m/>
    <m/>
    <s v="Married / civil union"/>
    <m/>
    <s v="Yes"/>
    <m/>
    <s v="Matric"/>
    <m/>
    <s v="Unemployed"/>
    <m/>
    <s v="More than R 20 000"/>
    <m/>
    <s v="Never"/>
    <m/>
    <m/>
    <m/>
    <s v="Never"/>
    <m/>
    <m/>
    <m/>
    <s v="No"/>
    <m/>
    <s v="Yes, more than a year ago"/>
    <m/>
    <s v="No"/>
    <m/>
    <s v="Yes"/>
    <m/>
    <s v="Unchecked"/>
    <s v="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5"/>
    <s v="Female/ Ibhinqa"/>
    <n v="32"/>
    <s v="Male/ Indoda"/>
    <n v="11"/>
    <s v="Female/ Ibhinqa"/>
    <n v="9"/>
    <s v="Female/ Ibhinqa"/>
    <n v="5"/>
    <s v="Male/ Indoda"/>
    <n v="0"/>
    <m/>
    <m/>
    <m/>
    <m/>
    <m/>
    <m/>
    <m/>
    <m/>
    <m/>
    <m/>
    <m/>
    <m/>
    <m/>
    <m/>
    <m/>
    <m/>
    <m/>
    <m/>
    <m/>
    <m/>
    <s v="There are children between the age of 6 and 13 living in this HH"/>
    <s v="Completed secondary"/>
    <m/>
    <m/>
    <m/>
    <s v="Completed secondary"/>
    <m/>
    <m/>
    <m/>
    <s v="Yes"/>
    <m/>
    <m/>
    <m/>
    <m/>
    <m/>
    <s v="No"/>
    <m/>
    <m/>
    <m/>
    <s v="Piped to yard/plot"/>
    <m/>
    <m/>
    <m/>
    <m/>
    <m/>
    <n v="2"/>
    <m/>
    <s v="Pit latrine with ventilation pipe but no gauze/mesh/netting"/>
    <m/>
    <s v="Electricity from mains"/>
    <m/>
    <m/>
    <m/>
    <s v="In the house"/>
    <m/>
    <m/>
    <m/>
    <s v="No"/>
    <m/>
    <s v="Yes"/>
    <m/>
    <s v="Yes"/>
    <s v="Yes"/>
    <s v="No"/>
    <s v="No"/>
    <s v="Yes"/>
    <s v="No"/>
    <s v="Yes"/>
    <s v="Yes"/>
    <s v="No"/>
    <m/>
    <m/>
    <m/>
    <m/>
    <m/>
    <m/>
    <m/>
    <m/>
    <m/>
    <s v="No"/>
    <s v="Yes"/>
    <s v="No"/>
    <s v="No"/>
    <s v="No"/>
    <s v="No"/>
    <s v="No"/>
    <m/>
    <m/>
    <m/>
    <m/>
    <m/>
    <m/>
    <m/>
    <s v="Carpet"/>
    <m/>
    <m/>
    <m/>
    <s v="Corrugated metal"/>
    <m/>
    <m/>
    <m/>
    <s v="Respondent/Participant and Spouse/partner jointly"/>
    <m/>
    <s v="Respondent/Participant and Spouse/partner jointly"/>
    <m/>
    <s v="Respondent/Participant and Spouse/partner jointly"/>
    <m/>
    <s v="No"/>
    <m/>
    <m/>
    <m/>
    <m/>
    <m/>
    <m/>
    <m/>
    <m/>
    <m/>
    <m/>
    <m/>
    <s v="Unchecked"/>
    <s v="Unchecked"/>
    <s v="Unchecked"/>
    <s v="Unchecked"/>
    <s v="Unchecked"/>
    <s v="Unchecked"/>
    <s v="Unchecked"/>
    <s v="Unchecked"/>
    <s v="Unchecked"/>
    <s v="Unchecked"/>
    <s v="Unchecked"/>
    <s v="Unchecked"/>
    <m/>
    <m/>
    <m/>
    <m/>
    <s v="Unverified"/>
  </r>
  <r>
    <n v="713"/>
    <m/>
    <m/>
    <x v="17"/>
    <d v="1899-12-30T13:12:00"/>
    <s v="onelam"/>
    <s v="English"/>
    <s v="No"/>
    <m/>
    <m/>
    <m/>
    <s v="Black"/>
    <m/>
    <m/>
    <m/>
    <s v="Yes"/>
    <m/>
    <m/>
    <m/>
    <m/>
    <m/>
    <s v="Married / civil union"/>
    <m/>
    <s v="Yes"/>
    <m/>
    <s v="Less than Matric"/>
    <m/>
    <s v="Unemployed"/>
    <m/>
    <s v="R5001 - R7500"/>
    <m/>
    <s v="Never"/>
    <m/>
    <m/>
    <m/>
    <s v="Never"/>
    <m/>
    <m/>
    <m/>
    <s v="No"/>
    <m/>
    <s v="Yes, more than a year ago"/>
    <m/>
    <s v="No"/>
    <m/>
    <s v="Yes"/>
    <m/>
    <s v="Unchecked"/>
    <s v="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31"/>
    <s v="Male/ Indoda"/>
    <n v="4"/>
    <m/>
    <m/>
    <m/>
    <m/>
    <m/>
    <m/>
    <m/>
    <m/>
    <m/>
    <m/>
    <m/>
    <m/>
    <m/>
    <m/>
    <m/>
    <m/>
    <m/>
    <m/>
    <m/>
    <m/>
    <m/>
    <m/>
    <m/>
    <m/>
    <m/>
    <m/>
    <s v="There are children between the age of 6 and 13 living in this HH"/>
    <s v="Completed secondary"/>
    <m/>
    <m/>
    <m/>
    <s v="Completed secondary"/>
    <m/>
    <m/>
    <m/>
    <s v="Yes"/>
    <m/>
    <m/>
    <m/>
    <m/>
    <m/>
    <s v="No"/>
    <m/>
    <m/>
    <m/>
    <s v="Piped into dwelling/house"/>
    <m/>
    <m/>
    <m/>
    <m/>
    <m/>
    <n v="3"/>
    <m/>
    <s v="Flush to piped sewer system"/>
    <m/>
    <s v="Gas"/>
    <m/>
    <m/>
    <m/>
    <s v="In the house"/>
    <m/>
    <m/>
    <m/>
    <s v="Yes"/>
    <m/>
    <s v="Yes"/>
    <m/>
    <s v="Yes"/>
    <s v="Yes"/>
    <s v="No"/>
    <s v="No"/>
    <s v="Yes"/>
    <s v="No"/>
    <s v="Yes"/>
    <s v="Yes"/>
    <s v="No"/>
    <m/>
    <m/>
    <m/>
    <m/>
    <m/>
    <m/>
    <m/>
    <m/>
    <m/>
    <s v="Yes"/>
    <s v="Yes"/>
    <s v="No"/>
    <s v="No"/>
    <s v="No"/>
    <s v="No"/>
    <s v="No"/>
    <m/>
    <m/>
    <m/>
    <m/>
    <m/>
    <m/>
    <m/>
    <s v="Ceramic tiles"/>
    <m/>
    <m/>
    <m/>
    <s v="Corrugated metal"/>
    <m/>
    <m/>
    <m/>
    <s v="Respondent/Participant and Spouse/partner jointly"/>
    <m/>
    <s v="Respondent/Participant and Spouse/partner jointly"/>
    <m/>
    <s v="Respondent/Participant and Spouse/partner jointly"/>
    <m/>
    <s v="Yes"/>
    <m/>
    <s v="Proceed"/>
    <m/>
    <s v="Yes"/>
    <m/>
    <s v="Not at all"/>
    <s v="A lot"/>
    <s v="A lot"/>
    <m/>
    <m/>
    <m/>
    <s v="Checked"/>
    <s v="Checked"/>
    <s v="Checked"/>
    <s v="Checked"/>
    <s v="Checked"/>
    <s v="Unchecked"/>
    <s v="Unchecked"/>
    <s v="Unchecked"/>
    <s v="Unchecked"/>
    <s v="Unchecked"/>
    <s v="Unchecked"/>
    <s v="Unchecked"/>
    <s v="United States of America"/>
    <m/>
    <s v="Research Assistant please click here"/>
    <m/>
    <s v="Unverified"/>
  </r>
  <r>
    <n v="714"/>
    <m/>
    <m/>
    <x v="17"/>
    <d v="1899-12-30T13:36:00"/>
    <s v="lwazi"/>
    <s v="English"/>
    <s v="No"/>
    <m/>
    <m/>
    <m/>
    <s v="Colored"/>
    <m/>
    <m/>
    <m/>
    <s v="Yes"/>
    <m/>
    <m/>
    <m/>
    <m/>
    <m/>
    <s v="Single"/>
    <m/>
    <m/>
    <m/>
    <s v="Less than Matric"/>
    <m/>
    <s v="Unemployed"/>
    <m/>
    <s v="R5001 - R7500"/>
    <m/>
    <s v="Never"/>
    <m/>
    <m/>
    <m/>
    <s v="Yes, less than 2 years ago"/>
    <m/>
    <s v="Other"/>
    <s v="Alphandale"/>
    <s v="No"/>
    <m/>
    <s v="Never"/>
    <m/>
    <s v="No"/>
    <m/>
    <s v="No"/>
    <m/>
    <s v="Unchecked"/>
    <s v="Unchecked"/>
    <s v="Unchecked"/>
    <s v="Unchecked"/>
    <s v="Checked"/>
    <s v="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No"/>
    <m/>
    <s v="No"/>
    <m/>
    <n v="3"/>
    <s v="Female/ Ibhinqa"/>
    <n v="50"/>
    <s v="Male/ Indoda"/>
    <n v="14"/>
    <s v="Male/ Indoda"/>
    <n v="25"/>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No"/>
    <m/>
    <s v="No"/>
    <m/>
    <s v="Yes"/>
    <s v="Yes"/>
    <s v="Yes"/>
    <s v="Yes"/>
    <s v="No"/>
    <s v="Yes"/>
    <s v="Yes"/>
    <s v="Yes"/>
    <s v="Yes"/>
    <m/>
    <m/>
    <m/>
    <m/>
    <m/>
    <m/>
    <m/>
    <m/>
    <m/>
    <s v="Yes"/>
    <s v="Yes"/>
    <s v="No"/>
    <s v="No"/>
    <s v="No"/>
    <s v="Yes"/>
    <s v="No"/>
    <m/>
    <m/>
    <m/>
    <m/>
    <m/>
    <m/>
    <m/>
    <s v="Laminated or Polished Wood"/>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715"/>
    <m/>
    <m/>
    <x v="17"/>
    <d v="1899-12-30T13:28:00"/>
    <s v="nosibusiso"/>
    <s v="English"/>
    <s v="No"/>
    <m/>
    <m/>
    <m/>
    <s v="Colored"/>
    <m/>
    <m/>
    <m/>
    <s v="Yes"/>
    <m/>
    <m/>
    <m/>
    <m/>
    <m/>
    <s v="Divorced"/>
    <m/>
    <m/>
    <m/>
    <s v="Less than Matric"/>
    <m/>
    <s v="Unemployed"/>
    <m/>
    <s v="R2501 - R5000"/>
    <m/>
    <s v="Never"/>
    <m/>
    <m/>
    <m/>
    <s v="Never"/>
    <m/>
    <m/>
    <m/>
    <s v="Yes"/>
    <m/>
    <s v="Yes, more than a year ago"/>
    <m/>
    <s v="Yes"/>
    <m/>
    <s v="Yes"/>
    <m/>
    <s v="Unchecked"/>
    <s v="Unchecked"/>
    <s v="Unchecked"/>
    <s v="Checked"/>
    <s v="Checked"/>
    <s v="Checked"/>
    <s v="Checked"/>
    <s v="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Checked"/>
    <s v="Checked"/>
    <s v="Checked"/>
    <s v="Checked"/>
    <s v="Checked"/>
    <s v="Un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26"/>
    <s v="Male/ Indoda"/>
    <n v="22"/>
    <m/>
    <m/>
    <m/>
    <m/>
    <m/>
    <m/>
    <m/>
    <m/>
    <m/>
    <m/>
    <m/>
    <m/>
    <m/>
    <m/>
    <m/>
    <m/>
    <m/>
    <m/>
    <m/>
    <m/>
    <m/>
    <m/>
    <m/>
    <m/>
    <m/>
    <m/>
    <s v="There are NO children between the age of 6 and 13 living in this HH"/>
    <s v="Some secondary"/>
    <m/>
    <m/>
    <m/>
    <s v="Tertiary or post-secondary certification"/>
    <m/>
    <m/>
    <m/>
    <m/>
    <m/>
    <m/>
    <m/>
    <m/>
    <m/>
    <s v="No"/>
    <m/>
    <m/>
    <m/>
    <s v="Piped into dwelling/house"/>
    <m/>
    <m/>
    <m/>
    <m/>
    <m/>
    <n v="1"/>
    <m/>
    <s v="Flush to piped sewer system"/>
    <m/>
    <s v="Electricity from mains"/>
    <m/>
    <m/>
    <m/>
    <s v="In the house"/>
    <m/>
    <m/>
    <m/>
    <s v="Yes"/>
    <m/>
    <s v="Yes"/>
    <m/>
    <s v="Yes"/>
    <s v="Yes"/>
    <s v="No"/>
    <s v="Yes"/>
    <s v="Yes"/>
    <s v="No"/>
    <s v="Yes"/>
    <s v="Yes"/>
    <s v="Yes"/>
    <m/>
    <m/>
    <m/>
    <m/>
    <m/>
    <m/>
    <m/>
    <m/>
    <m/>
    <s v="Yes"/>
    <s v="Yes"/>
    <s v="No"/>
    <s v="Yes"/>
    <s v="No"/>
    <s v="Yes"/>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71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1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1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1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20"/>
    <m/>
    <m/>
    <x v="17"/>
    <d v="1899-12-30T13:34:00"/>
    <s v="onelam"/>
    <s v="isiXhosa"/>
    <m/>
    <s v="Hayi"/>
    <m/>
    <m/>
    <m/>
    <m/>
    <s v="Mnyama"/>
    <m/>
    <m/>
    <m/>
    <m/>
    <s v="Ewe"/>
    <m/>
    <m/>
    <m/>
    <s v="Awutshatanga"/>
    <m/>
    <m/>
    <m/>
    <s v="Ngaphantsi kwebanga leshumi"/>
    <m/>
    <s v="Awuphangeli"/>
    <m/>
    <s v="R2501 - R5000"/>
    <m/>
    <s v="Zange"/>
    <m/>
    <m/>
    <m/>
    <s v="Hayi"/>
    <m/>
    <m/>
    <m/>
    <s v="Ewe"/>
    <m/>
    <s v="Ewe, ngaphantsi kweenyanga ezi-6 ezidlulileyo"/>
    <m/>
    <s v="Hayi"/>
    <m/>
    <s v="Hayi"/>
    <s v="Unchecked"/>
    <s v="Unchecked"/>
    <s v="Unchecked"/>
    <s v="Unchecked"/>
    <s v="Unchecked"/>
    <s v="Unchecked"/>
    <s v="Unchecked"/>
    <s v="Unchecked"/>
    <s v="Unchecked"/>
    <s v="Unchecked"/>
    <s v="Unchecked"/>
    <s v="Unchecked"/>
    <s v="Checked"/>
    <s v="Unchecked"/>
    <s v="Unchecked"/>
    <s v="Unchecked"/>
    <s v="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Unchecked"/>
    <s v="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mabanga aphezulu"/>
    <m/>
    <m/>
    <m/>
    <s v="Amabanga aphezulu"/>
    <m/>
    <m/>
    <m/>
    <m/>
    <m/>
    <m/>
    <m/>
    <m/>
    <m/>
    <s v="Hayi"/>
    <m/>
    <m/>
    <m/>
    <s v="Umbhobho ukuya eyadini/iploti"/>
    <m/>
    <m/>
    <m/>
    <m/>
    <m/>
    <n v="3"/>
    <m/>
    <s v="Gungxulela kumbhobho wogutyulo"/>
    <m/>
    <s v="Umbane ovela kwii-mains"/>
    <m/>
    <m/>
    <m/>
    <s v="Endlini"/>
    <m/>
    <m/>
    <m/>
    <s v="Hayi"/>
    <m/>
    <s v="Ewe"/>
    <m/>
    <m/>
    <m/>
    <m/>
    <m/>
    <m/>
    <m/>
    <m/>
    <m/>
    <s v="Ewe"/>
    <s v="Ewe"/>
    <s v="Hayi"/>
    <s v="Hayi"/>
    <s v="Ewe"/>
    <s v="Hayi"/>
    <s v="Hayi"/>
    <s v="Ewe"/>
    <s v="Hayi"/>
    <m/>
    <m/>
    <m/>
    <m/>
    <m/>
    <m/>
    <m/>
    <s v="Hayi"/>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72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22"/>
    <m/>
    <m/>
    <x v="17"/>
    <d v="1899-12-30T13:44:00"/>
    <s v="sinazo"/>
    <s v="English"/>
    <s v="No"/>
    <m/>
    <m/>
    <m/>
    <s v="Colored"/>
    <m/>
    <m/>
    <m/>
    <s v="Yes"/>
    <m/>
    <m/>
    <m/>
    <m/>
    <m/>
    <s v="Widowed"/>
    <m/>
    <m/>
    <m/>
    <s v="Matric"/>
    <m/>
    <s v="Unemployed"/>
    <m/>
    <s v="R2501 - R5000"/>
    <m/>
    <s v="Never"/>
    <m/>
    <m/>
    <m/>
    <s v="Never"/>
    <m/>
    <m/>
    <m/>
    <s v="Yes"/>
    <m/>
    <s v="Yes, in the last year, but more than 6 months ago"/>
    <m/>
    <s v="Yes"/>
    <m/>
    <s v="Yes"/>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24"/>
    <s v="Female/ Ibhinqa"/>
    <n v="18"/>
    <m/>
    <m/>
    <m/>
    <m/>
    <m/>
    <m/>
    <m/>
    <m/>
    <m/>
    <m/>
    <m/>
    <m/>
    <m/>
    <m/>
    <m/>
    <m/>
    <m/>
    <m/>
    <m/>
    <m/>
    <m/>
    <m/>
    <m/>
    <m/>
    <m/>
    <m/>
    <s v="There are NO children between the age of 6 and 13 living in this HH"/>
    <s v="Completed secondary"/>
    <m/>
    <m/>
    <m/>
    <s v="Tertiary or post-secondary certification"/>
    <m/>
    <m/>
    <m/>
    <m/>
    <m/>
    <m/>
    <m/>
    <m/>
    <m/>
    <s v="No"/>
    <m/>
    <m/>
    <m/>
    <s v="Piped into dwelling/house"/>
    <m/>
    <m/>
    <m/>
    <m/>
    <m/>
    <n v="2"/>
    <m/>
    <s v="Flush to piped sewer system"/>
    <m/>
    <s v="Electricity from mains"/>
    <m/>
    <m/>
    <m/>
    <s v="In the house"/>
    <m/>
    <m/>
    <m/>
    <s v="Yes"/>
    <m/>
    <s v="Yes"/>
    <m/>
    <s v="Yes"/>
    <s v="Yes"/>
    <s v="No"/>
    <s v="Yes"/>
    <s v="Yes"/>
    <s v="No"/>
    <s v="Yes"/>
    <s v="Yes"/>
    <s v="Yes"/>
    <m/>
    <m/>
    <m/>
    <m/>
    <m/>
    <m/>
    <m/>
    <m/>
    <m/>
    <s v="Yes"/>
    <s v="Yes"/>
    <s v="No"/>
    <s v="No"/>
    <s v="No"/>
    <s v="No"/>
    <s v="No"/>
    <m/>
    <m/>
    <m/>
    <m/>
    <m/>
    <m/>
    <m/>
    <s v="Ceramic tiles"/>
    <m/>
    <m/>
    <m/>
    <s v="Asbestos"/>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United States of America"/>
    <m/>
    <s v="Research Assistant please click here"/>
    <m/>
    <s v="Unverified"/>
  </r>
  <r>
    <n v="72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2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2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26"/>
    <m/>
    <m/>
    <x v="18"/>
    <d v="1899-12-30T10:35:00"/>
    <s v="yethu"/>
    <s v="isiXhosa"/>
    <m/>
    <s v="Hayi"/>
    <m/>
    <m/>
    <m/>
    <m/>
    <s v="Mnyama"/>
    <m/>
    <m/>
    <m/>
    <m/>
    <s v="Ewe"/>
    <m/>
    <m/>
    <m/>
    <s v="Awutshatanga"/>
    <m/>
    <m/>
    <m/>
    <s v="Ngaphantsi kwebanga leshumi"/>
    <m/>
    <s v="Awuphangeli"/>
    <m/>
    <s v="Ngaphantsi kwe-R1000"/>
    <m/>
    <s v="Ewe - Ngaphezulu kweminyaka emibini eyadlulayo"/>
    <s v="Other"/>
    <s v="Free hospital"/>
    <m/>
    <s v="Hayi"/>
    <m/>
    <m/>
    <m/>
    <s v="Hayi"/>
    <m/>
    <s v="Ewe, ngaphantsi kweenyanga ezi-6 ezidlulileyo"/>
    <m/>
    <s v="Hayi"/>
    <m/>
    <s v="Hayi"/>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Unchecked"/>
    <s v="Unchecked"/>
    <s v="Unchecked"/>
    <s v="Unchecked"/>
    <s v="Checked"/>
    <s v="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48"/>
    <m/>
    <m/>
    <m/>
    <m/>
    <m/>
    <m/>
    <m/>
    <m/>
    <m/>
    <m/>
    <m/>
    <m/>
    <m/>
    <m/>
    <m/>
    <m/>
    <m/>
    <m/>
    <m/>
    <m/>
    <m/>
    <m/>
    <m/>
    <m/>
    <m/>
    <m/>
    <m/>
    <m/>
    <s v="There are NO children between the age of 6 and 13 living in this HH"/>
    <m/>
    <s v="Amabanga aphantsi"/>
    <m/>
    <s v="Ibanga lesithathu"/>
    <m/>
    <s v="Amabanga aphezulu"/>
    <m/>
    <m/>
    <m/>
    <m/>
    <m/>
    <m/>
    <m/>
    <m/>
    <m/>
    <s v="Hayi"/>
    <m/>
    <m/>
    <m/>
    <s v="Ifakwe ngombhobho kwindawo yokuhlala/indlu"/>
    <m/>
    <m/>
    <m/>
    <m/>
    <m/>
    <n v="1"/>
    <m/>
    <s v="Ndlu yangasese engagungxulwayo"/>
    <m/>
    <s v="Umbane ovela kwii-mains"/>
    <m/>
    <m/>
    <m/>
    <s v="Endlini"/>
    <m/>
    <m/>
    <m/>
    <s v="Ewe"/>
    <m/>
    <s v="Hayi"/>
    <m/>
    <m/>
    <m/>
    <m/>
    <m/>
    <m/>
    <m/>
    <m/>
    <m/>
    <s v="Ewe"/>
    <s v="Ewe"/>
    <s v="Hayi"/>
    <s v="Hayi"/>
    <s v="Hayi"/>
    <s v="Hayi"/>
    <s v="Hayi"/>
    <s v="Hayi"/>
    <s v="Hayi"/>
    <m/>
    <m/>
    <m/>
    <m/>
    <m/>
    <m/>
    <m/>
    <s v="Ewe"/>
    <s v="Ewe"/>
    <s v="Hayi"/>
    <s v="Hayi"/>
    <s v="Hayi"/>
    <s v="Hayi"/>
    <s v="Hayi"/>
    <m/>
    <s v="Iithayile zeCeramic"/>
    <m/>
    <m/>
    <m/>
    <s v="intsimbi / iZinc"/>
    <m/>
    <m/>
    <m/>
    <s v="Umphenduli / uMthathi-nxaxheba kunye noMlingane / iqabane ngokudibeneyo"/>
    <m/>
    <s v="Umphenduli / uMthathi-nxaxheba kunye noMlingane / iqabane ngokudibeneyo"/>
    <m/>
    <s v="Umphenduli / uMthathi-nxaxheba kunye noMlingane / iqabane ngokudibeneyo"/>
    <m/>
    <s v="Ewe"/>
    <m/>
    <s v="Qhubeka"/>
    <m/>
    <s v="Ewe"/>
    <m/>
    <m/>
    <m/>
    <s v="Akunjalo kwaphela"/>
    <s v="Kakhulu"/>
    <s v="Kakhulu"/>
    <s v="Unchecked"/>
    <s v="Unchecked"/>
    <s v="Unchecked"/>
    <s v="Unchecked"/>
    <s v="Unchecked"/>
    <s v="Unchecked"/>
    <s v="Unchecked"/>
    <s v="Checked"/>
    <s v="Checked"/>
    <s v="Checked"/>
    <s v="Checked"/>
    <s v="Unchecked"/>
    <m/>
    <s v="United States of America"/>
    <m/>
    <s v="Mncedisi wophando nceda ucofe apha"/>
    <s v="Unverified"/>
  </r>
  <r>
    <n v="727"/>
    <m/>
    <m/>
    <x v="17"/>
    <d v="1899-12-30T14:00:00"/>
    <s v="ntombizodwa"/>
    <s v="isiXhosa"/>
    <m/>
    <s v="Hayi"/>
    <m/>
    <m/>
    <m/>
    <m/>
    <s v="Mnyama"/>
    <m/>
    <m/>
    <m/>
    <m/>
    <s v="Ewe"/>
    <m/>
    <m/>
    <m/>
    <s v="Utshatile / umanyano lwasekuhlaleni"/>
    <m/>
    <s v="Hayi"/>
    <m/>
    <s v="Ngaphantsi kwebanga leshumi"/>
    <m/>
    <s v="Awuphangeli"/>
    <m/>
    <s v="R1000 - R2500"/>
    <m/>
    <s v="Zange"/>
    <m/>
    <m/>
    <m/>
    <s v="Hayi"/>
    <m/>
    <m/>
    <m/>
    <s v="Hayi"/>
    <m/>
    <s v="Ewe, kulo nyaka uphelileyo, kodwa ngaphezu kweenyanga ezi-6 ezidlulileyo"/>
    <m/>
    <s v="Hayi"/>
    <m/>
    <s v="Ewe"/>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Male/ Indoda"/>
    <n v="8"/>
    <s v="Female/ Ibhinqa"/>
    <n v="13"/>
    <m/>
    <m/>
    <m/>
    <m/>
    <m/>
    <m/>
    <m/>
    <m/>
    <m/>
    <m/>
    <m/>
    <m/>
    <m/>
    <m/>
    <m/>
    <m/>
    <m/>
    <m/>
    <m/>
    <m/>
    <m/>
    <m/>
    <m/>
    <m/>
    <m/>
    <m/>
    <s v="There are children between the age of 6 and 13 living in this HH"/>
    <m/>
    <s v="Amabanga aphantsi"/>
    <m/>
    <s v="Ibanga lesithathu"/>
    <m/>
    <s v="Amabanga aphezulu"/>
    <m/>
    <m/>
    <m/>
    <s v="Ewe"/>
    <m/>
    <m/>
    <m/>
    <m/>
    <m/>
    <s v="Hayi"/>
    <m/>
    <m/>
    <m/>
    <s v="Ifakwe ngombhobho kwindawo yokuhlala/indlu"/>
    <m/>
    <m/>
    <m/>
    <m/>
    <m/>
    <n v="12"/>
    <m/>
    <s v="Ndlu yangasese engagungxulwayo"/>
    <m/>
    <s v="Umbane ovela kwii-mains"/>
    <m/>
    <m/>
    <m/>
    <s v="Endlini"/>
    <m/>
    <m/>
    <m/>
    <s v="Ewe"/>
    <m/>
    <s v="Hayi"/>
    <m/>
    <m/>
    <m/>
    <m/>
    <m/>
    <m/>
    <m/>
    <m/>
    <m/>
    <s v="Ewe"/>
    <s v="Ewe"/>
    <s v="Hayi"/>
    <s v="Hayi"/>
    <s v="Ewe"/>
    <s v="Hayi"/>
    <s v="Ewe"/>
    <s v="Hayi"/>
    <s v="Ewe"/>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728"/>
    <m/>
    <m/>
    <x v="18"/>
    <d v="1899-12-30T10:16:00"/>
    <s v="zukisani"/>
    <s v="English"/>
    <s v="Yes"/>
    <m/>
    <s v="In the last 6 months"/>
    <m/>
    <s v="Black"/>
    <m/>
    <m/>
    <m/>
    <s v="Yes"/>
    <m/>
    <m/>
    <m/>
    <m/>
    <m/>
    <s v="Married / civil union"/>
    <m/>
    <s v="No"/>
    <m/>
    <s v="Less than Matric"/>
    <m/>
    <s v="Employed full-time"/>
    <m/>
    <s v="R1000 - R2500"/>
    <m/>
    <s v="Never"/>
    <m/>
    <m/>
    <m/>
    <s v="Never"/>
    <m/>
    <m/>
    <m/>
    <s v="No"/>
    <m/>
    <s v="Never"/>
    <m/>
    <s v="No"/>
    <m/>
    <s v="No"/>
    <m/>
    <s v="Unchecked"/>
    <s v="Un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Unchecked"/>
    <s v="Un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19"/>
    <s v="Male/ Indoda"/>
    <n v="23"/>
    <m/>
    <m/>
    <m/>
    <m/>
    <m/>
    <m/>
    <m/>
    <m/>
    <m/>
    <m/>
    <m/>
    <m/>
    <m/>
    <m/>
    <m/>
    <m/>
    <m/>
    <m/>
    <m/>
    <m/>
    <m/>
    <m/>
    <m/>
    <m/>
    <m/>
    <m/>
    <s v="There are NO children between the age of 6 and 13 living in this HH"/>
    <s v="Some secondary"/>
    <m/>
    <m/>
    <m/>
    <s v="Some secondary"/>
    <m/>
    <m/>
    <m/>
    <m/>
    <m/>
    <m/>
    <m/>
    <m/>
    <m/>
    <s v="No"/>
    <m/>
    <m/>
    <m/>
    <s v="Piped into dwelling/house"/>
    <m/>
    <m/>
    <m/>
    <m/>
    <m/>
    <n v="60"/>
    <m/>
    <s v="Flush to piped sewer system"/>
    <m/>
    <s v="Electricity from mains"/>
    <m/>
    <m/>
    <m/>
    <s v="In the house"/>
    <m/>
    <m/>
    <m/>
    <s v="No"/>
    <m/>
    <s v="Yes"/>
    <m/>
    <s v="Yes"/>
    <s v="No"/>
    <s v="No"/>
    <s v="No"/>
    <s v="No"/>
    <s v="No"/>
    <s v="No"/>
    <s v="Yes"/>
    <s v="No"/>
    <m/>
    <m/>
    <m/>
    <m/>
    <m/>
    <m/>
    <m/>
    <m/>
    <m/>
    <s v="No"/>
    <s v="Yes"/>
    <s v="No"/>
    <s v="No"/>
    <s v="No"/>
    <s v="No"/>
    <s v="No"/>
    <m/>
    <m/>
    <m/>
    <m/>
    <m/>
    <m/>
    <m/>
    <s v="Carpet"/>
    <m/>
    <m/>
    <m/>
    <s v="Corrugated metal"/>
    <m/>
    <m/>
    <m/>
    <s v="Respondent/Participant"/>
    <m/>
    <s v="Respondent/Participant"/>
    <m/>
    <s v="Respondent/Participant"/>
    <m/>
    <s v="Yes"/>
    <m/>
    <s v="Proceed"/>
    <m/>
    <s v="Yes"/>
    <m/>
    <s v="A lot"/>
    <s v="Somewhat"/>
    <s v="Not at all"/>
    <m/>
    <m/>
    <m/>
    <s v="Checked"/>
    <s v="Checked"/>
    <s v="Checked"/>
    <s v="Checked"/>
    <s v="Checked"/>
    <s v="Unchecked"/>
    <s v="Unchecked"/>
    <s v="Unchecked"/>
    <s v="Unchecked"/>
    <s v="Unchecked"/>
    <s v="Unchecked"/>
    <s v="Unchecked"/>
    <s v="United States of America"/>
    <m/>
    <s v="Research Assistant please click here"/>
    <m/>
    <s v="Unverified"/>
  </r>
  <r>
    <n v="729"/>
    <m/>
    <m/>
    <x v="17"/>
    <d v="1899-12-30T14:07:00"/>
    <s v="nomvuyo"/>
    <s v="English"/>
    <s v="No"/>
    <m/>
    <m/>
    <m/>
    <s v="Black"/>
    <m/>
    <m/>
    <m/>
    <s v="Yes"/>
    <m/>
    <m/>
    <m/>
    <m/>
    <m/>
    <s v="Single"/>
    <m/>
    <m/>
    <m/>
    <s v="Less than Matric"/>
    <m/>
    <s v="Employed part-time"/>
    <m/>
    <s v="R1000 - R2500"/>
    <m/>
    <s v="Never"/>
    <m/>
    <m/>
    <m/>
    <s v="Never"/>
    <m/>
    <m/>
    <m/>
    <s v="No"/>
    <m/>
    <s v="Yes, more than a year ago"/>
    <m/>
    <s v="No"/>
    <m/>
    <s v="No"/>
    <m/>
    <s v="Unchecked"/>
    <s v="Checked"/>
    <s v="Unchecked"/>
    <s v="Checked"/>
    <s v="Un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ublic/communal tap"/>
    <m/>
    <m/>
    <m/>
    <s v="In own yard/plot"/>
    <m/>
    <n v="3"/>
    <m/>
    <s v="Pit latrine without ventilation pipe"/>
    <m/>
    <s v="Electricity from mains"/>
    <m/>
    <m/>
    <m/>
    <s v="In the house"/>
    <m/>
    <m/>
    <m/>
    <s v="Yes"/>
    <m/>
    <s v="Yes"/>
    <m/>
    <s v="No"/>
    <s v="Yes"/>
    <s v="No"/>
    <s v="No"/>
    <s v="No"/>
    <s v="No"/>
    <s v="No"/>
    <s v="No"/>
    <s v="No"/>
    <m/>
    <m/>
    <m/>
    <m/>
    <m/>
    <m/>
    <m/>
    <m/>
    <m/>
    <s v="No"/>
    <s v="Yes"/>
    <s v="No"/>
    <s v="No"/>
    <s v="No"/>
    <s v="No"/>
    <s v="No"/>
    <m/>
    <m/>
    <m/>
    <m/>
    <m/>
    <m/>
    <m/>
    <s v="Carpe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73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3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32"/>
    <m/>
    <m/>
    <x v="17"/>
    <d v="1899-12-30T15:21:00"/>
    <s v="zimkhitha"/>
    <s v="English"/>
    <s v="No"/>
    <m/>
    <m/>
    <m/>
    <s v="Colored"/>
    <m/>
    <m/>
    <m/>
    <s v="Yes"/>
    <m/>
    <m/>
    <m/>
    <m/>
    <m/>
    <s v="Single"/>
    <m/>
    <m/>
    <m/>
    <s v="Less than Matric"/>
    <m/>
    <s v="Employed full-time"/>
    <m/>
    <s v="R5001 - R7500"/>
    <m/>
    <s v="Never"/>
    <m/>
    <m/>
    <m/>
    <s v="Never"/>
    <m/>
    <m/>
    <m/>
    <s v="I don't know"/>
    <m/>
    <s v="Yes, less than 6 months ago"/>
    <m/>
    <s v="No"/>
    <m/>
    <s v="I don't know"/>
    <m/>
    <s v="Unchecked"/>
    <s v="Unchecked"/>
    <s v="Unchecked"/>
    <s v="Checked"/>
    <s v="Checked"/>
    <s v="Checked"/>
    <s v="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25"/>
    <s v="Female/ Ibhinqa"/>
    <n v="18"/>
    <s v="Male/ Indoda"/>
    <n v="20"/>
    <m/>
    <m/>
    <m/>
    <m/>
    <m/>
    <m/>
    <m/>
    <m/>
    <m/>
    <m/>
    <m/>
    <m/>
    <m/>
    <m/>
    <m/>
    <m/>
    <m/>
    <m/>
    <m/>
    <m/>
    <m/>
    <m/>
    <m/>
    <m/>
    <s v="There are NO children between the age of 6 and 13 living in this HH"/>
    <s v="Some secondary"/>
    <m/>
    <m/>
    <m/>
    <s v="Some secondary"/>
    <m/>
    <m/>
    <m/>
    <m/>
    <m/>
    <m/>
    <m/>
    <m/>
    <m/>
    <s v="No"/>
    <m/>
    <m/>
    <m/>
    <s v="Piped into dwelling/house"/>
    <m/>
    <m/>
    <m/>
    <m/>
    <m/>
    <n v="1"/>
    <m/>
    <s v="Flush to piped sewer system"/>
    <m/>
    <s v="Electricity from mains"/>
    <m/>
    <m/>
    <m/>
    <s v="In the house"/>
    <m/>
    <m/>
    <m/>
    <s v="Yes"/>
    <m/>
    <s v="Yes"/>
    <m/>
    <s v="Yes"/>
    <s v="Yes"/>
    <s v="Yes"/>
    <s v="Yes"/>
    <s v="Yes"/>
    <s v="Yes"/>
    <s v="Yes"/>
    <s v="Yes"/>
    <s v="Yes"/>
    <m/>
    <m/>
    <m/>
    <m/>
    <m/>
    <m/>
    <m/>
    <m/>
    <m/>
    <s v="Yes"/>
    <s v="Yes"/>
    <s v="Yes"/>
    <s v="No"/>
    <s v="No"/>
    <s v="Yes"/>
    <s v="No"/>
    <m/>
    <m/>
    <m/>
    <m/>
    <m/>
    <m/>
    <m/>
    <s v="Ceramic tiles"/>
    <m/>
    <m/>
    <m/>
    <s v="Tiles"/>
    <m/>
    <m/>
    <m/>
    <s v="Respondent/Participant"/>
    <m/>
    <s v="Respondent/Participant"/>
    <m/>
    <s v="Respondent/Participant"/>
    <m/>
    <s v="Yes"/>
    <m/>
    <s v="Proceed"/>
    <m/>
    <s v="Yes"/>
    <m/>
    <s v="Somewhat"/>
    <s v="Somewhat"/>
    <s v="Somewhat"/>
    <m/>
    <m/>
    <m/>
    <s v="Unchecked"/>
    <s v="Checked"/>
    <s v="Unchecked"/>
    <s v="Checked"/>
    <s v="Checked"/>
    <s v="Unchecked"/>
    <s v="Unchecked"/>
    <s v="Unchecked"/>
    <s v="Unchecked"/>
    <s v="Unchecked"/>
    <s v="Unchecked"/>
    <s v="Unchecked"/>
    <s v="France"/>
    <m/>
    <s v="Research Assistant please click here"/>
    <m/>
    <s v="Unverified"/>
  </r>
  <r>
    <n v="733"/>
    <m/>
    <m/>
    <x v="18"/>
    <d v="1899-12-30T10:14:00"/>
    <s v="zola"/>
    <s v="isiXhosa"/>
    <m/>
    <s v="Hayi"/>
    <m/>
    <m/>
    <m/>
    <m/>
    <s v="Mnyama"/>
    <m/>
    <m/>
    <m/>
    <m/>
    <s v="Ewe"/>
    <m/>
    <m/>
    <m/>
    <s v="Awutshatanga"/>
    <m/>
    <m/>
    <m/>
    <s v="Ngaphantsi kwebanga leshumi"/>
    <m/>
    <s v="Awuphangeli"/>
    <m/>
    <s v="Ngaphantsi kwe-R1000"/>
    <m/>
    <s v="Ewe - Ngaphezulu kweminyaka emibini eyadlulayo"/>
    <s v="Other"/>
    <s v="Sophumelela Centre in East London "/>
    <m/>
    <s v="Ewe, ngaphezu kweminyaka emi-2 eyadlulayo"/>
    <s v="ec Ndevana Clinic"/>
    <m/>
    <m/>
    <s v="Ewe"/>
    <m/>
    <s v="Ewe, ngaphezu konyaka odlulileyo"/>
    <m/>
    <s v="Ewe"/>
    <m/>
    <s v="Ewe"/>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Unchecked"/>
    <s v="Unchecked"/>
    <s v="Unchecked"/>
    <s v="Checked"/>
    <s v="Unchecked"/>
    <s v="Unchecked"/>
    <s v="Unchecked"/>
    <s v="Unchecked"/>
    <m/>
    <m/>
    <m/>
    <s v="Ewe"/>
    <m/>
    <s v="Hayi"/>
    <s v="Unchecked"/>
    <s v="Unchecked"/>
    <s v="Unchecked"/>
    <s v="Unchecked"/>
    <s v="Unchecked"/>
    <s v="Unchecked"/>
    <s v="Unchecked"/>
    <s v="Unchecked"/>
    <s v="Unchecked"/>
    <s v="Unchecked"/>
    <s v="Unchecked"/>
    <m/>
    <s v="Unchecked"/>
    <s v="Unchecked"/>
    <s v="Unchecked"/>
    <s v="Checked"/>
    <s v="Unchecked"/>
    <s v="Unchecked"/>
    <s v="Checked"/>
    <s v="Unchecked"/>
    <s v="Unchecked"/>
    <s v="Unchecked"/>
    <s v="Unchecked"/>
    <m/>
    <m/>
    <s v="Hayi"/>
    <m/>
    <s v="Ewe"/>
    <m/>
    <s v="Ewe"/>
    <n v="1"/>
    <s v="Male/ Indoda"/>
    <n v="50"/>
    <m/>
    <m/>
    <m/>
    <m/>
    <m/>
    <m/>
    <m/>
    <m/>
    <m/>
    <m/>
    <m/>
    <m/>
    <m/>
    <m/>
    <m/>
    <m/>
    <m/>
    <m/>
    <m/>
    <m/>
    <m/>
    <m/>
    <m/>
    <m/>
    <m/>
    <m/>
    <m/>
    <m/>
    <s v="There are NO children between the age of 6 and 13 living in this HH"/>
    <m/>
    <s v="Ndigqibe amabanga aphantsi"/>
    <m/>
    <m/>
    <m/>
    <s v="Amabanga aphezulu"/>
    <m/>
    <m/>
    <m/>
    <m/>
    <m/>
    <m/>
    <m/>
    <m/>
    <m/>
    <s v="Hayi"/>
    <m/>
    <m/>
    <m/>
    <s v="Umbhobho ukuya kummelwane"/>
    <m/>
    <m/>
    <m/>
    <m/>
    <m/>
    <n v="15"/>
    <m/>
    <s v="Indlu yangasese ephuculweyo enomngxuma ephuma umoya"/>
    <m/>
    <s v="Umbane ovela kwii-mains"/>
    <m/>
    <m/>
    <m/>
    <s v="Endlini"/>
    <m/>
    <m/>
    <m/>
    <s v="Hayi"/>
    <m/>
    <s v="Hayi"/>
    <m/>
    <m/>
    <m/>
    <m/>
    <m/>
    <m/>
    <m/>
    <m/>
    <m/>
    <s v="Ewe"/>
    <s v="Hayi"/>
    <s v="Hayi"/>
    <s v="Hayi"/>
    <s v="Hayi"/>
    <s v="Hayi"/>
    <s v="Hayi"/>
    <s v="Ewe"/>
    <s v="Hayi"/>
    <m/>
    <m/>
    <m/>
    <m/>
    <m/>
    <m/>
    <m/>
    <s v="Hayi"/>
    <s v="Ewe"/>
    <s v="Hayi"/>
    <s v="Hayi"/>
    <s v="Hayi"/>
    <s v="Hayi"/>
    <s v="Hayi"/>
    <m/>
    <s v="Ubulongw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734"/>
    <m/>
    <m/>
    <x v="17"/>
    <d v="1899-12-30T14:45:00"/>
    <s v="siziphiwe"/>
    <s v="English"/>
    <s v="No"/>
    <m/>
    <m/>
    <m/>
    <s v="Colored"/>
    <m/>
    <m/>
    <m/>
    <s v="Yes"/>
    <m/>
    <m/>
    <m/>
    <m/>
    <m/>
    <s v="Widowed"/>
    <m/>
    <m/>
    <m/>
    <s v="Less than Matric"/>
    <m/>
    <s v="Unemployed"/>
    <m/>
    <s v="R2501 - R5000"/>
    <m/>
    <s v="Never"/>
    <m/>
    <m/>
    <m/>
    <s v="Never"/>
    <m/>
    <m/>
    <m/>
    <s v="No"/>
    <m/>
    <s v="Yes, less than 6 months ago"/>
    <m/>
    <s v="No"/>
    <m/>
    <s v="No"/>
    <m/>
    <s v="Unchecked"/>
    <s v="Unchecked"/>
    <s v="Unchecked"/>
    <s v="Unchecked"/>
    <s v="Checked"/>
    <s v="Checked"/>
    <s v="Unchecked"/>
    <s v="Unchecked"/>
    <s v="Checked"/>
    <s v="Unchecked"/>
    <s v="Unchecked"/>
    <s v="Unchecked"/>
    <s v="Unchecked"/>
    <s v="Unchecked"/>
    <s v="Unchecked"/>
    <s v="Unchecked"/>
    <s v="Unchecked"/>
    <s v="Unchecked"/>
    <s v="Dust"/>
    <m/>
    <s v="Unchecked"/>
    <s v="Unchecked"/>
    <s v="Unchecked"/>
    <s v="Checked"/>
    <s v="Unchecked"/>
    <s v="Unchecked"/>
    <s v="Unchecked"/>
    <s v="Unchecked"/>
    <s v="Unchecked"/>
    <s v="Unchecked"/>
    <s v="Unchecked"/>
    <s v="Unchecked"/>
    <s v="Unchecked"/>
    <s v="Unchecked"/>
    <m/>
    <m/>
    <s v="Unchecked"/>
    <s v="Unchecked"/>
    <s v="Unchecked"/>
    <s v="Checked"/>
    <s v="Unchecked"/>
    <s v="Checked"/>
    <s v="Un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39"/>
    <s v="Female/ Ibhinqa"/>
    <n v="9"/>
    <s v="Female/ Ibhinqa"/>
    <n v="5"/>
    <s v="Male/ Indoda"/>
    <n v="15"/>
    <m/>
    <m/>
    <m/>
    <m/>
    <m/>
    <m/>
    <m/>
    <m/>
    <m/>
    <m/>
    <m/>
    <m/>
    <m/>
    <m/>
    <m/>
    <m/>
    <m/>
    <m/>
    <m/>
    <m/>
    <m/>
    <m/>
    <s v="There are children between the age of 6 and 13 living in this HH"/>
    <s v="Some secondary"/>
    <m/>
    <m/>
    <m/>
    <s v="Some secondary"/>
    <m/>
    <m/>
    <m/>
    <s v="Yes"/>
    <m/>
    <m/>
    <m/>
    <m/>
    <m/>
    <s v="No"/>
    <m/>
    <m/>
    <m/>
    <s v="Piped into dwelling/house"/>
    <m/>
    <m/>
    <m/>
    <m/>
    <m/>
    <n v="2"/>
    <m/>
    <s v="Flush to piped sewer system"/>
    <m/>
    <s v="Electricity from mains"/>
    <m/>
    <m/>
    <m/>
    <s v="In the house"/>
    <m/>
    <m/>
    <m/>
    <s v="Yes"/>
    <m/>
    <s v="Yes"/>
    <m/>
    <s v="No"/>
    <s v="Yes"/>
    <s v="Yes"/>
    <s v="No"/>
    <s v="Yes"/>
    <s v="No"/>
    <s v="Yes"/>
    <s v="Yes"/>
    <s v="Yes"/>
    <m/>
    <m/>
    <m/>
    <m/>
    <m/>
    <m/>
    <m/>
    <m/>
    <m/>
    <s v="No"/>
    <s v="Yes"/>
    <s v="No"/>
    <s v="No"/>
    <s v="No"/>
    <s v="No"/>
    <s v="No"/>
    <m/>
    <m/>
    <m/>
    <m/>
    <m/>
    <m/>
    <m/>
    <s v="Ceramic tiles"/>
    <m/>
    <m/>
    <m/>
    <s v="Asbestos"/>
    <m/>
    <m/>
    <m/>
    <s v="Respondent/Participant"/>
    <m/>
    <s v="Respondent/Participant"/>
    <m/>
    <s v="Respondent/Participant"/>
    <m/>
    <s v="Yes"/>
    <m/>
    <s v="Proceed"/>
    <m/>
    <s v="Yes"/>
    <m/>
    <s v="Somewhat"/>
    <s v="A lot"/>
    <s v="A lot"/>
    <m/>
    <m/>
    <m/>
    <s v="Checked"/>
    <s v="Checked"/>
    <s v="Checked"/>
    <s v="Checked"/>
    <s v="Checked"/>
    <s v="Unchecked"/>
    <s v="Unchecked"/>
    <s v="Unchecked"/>
    <s v="Unchecked"/>
    <s v="Unchecked"/>
    <s v="Unchecked"/>
    <s v="Unchecked"/>
    <s v="United States of America"/>
    <m/>
    <s v="Research Assistant please click here"/>
    <m/>
    <s v="Unverified"/>
  </r>
  <r>
    <n v="735"/>
    <m/>
    <m/>
    <x v="17"/>
    <d v="1899-12-30T14:55:00"/>
    <s v="lwazi"/>
    <s v="English"/>
    <s v="No"/>
    <m/>
    <m/>
    <m/>
    <s v="Colored"/>
    <m/>
    <m/>
    <m/>
    <s v="Yes"/>
    <m/>
    <m/>
    <m/>
    <m/>
    <m/>
    <s v="Divorced"/>
    <m/>
    <m/>
    <m/>
    <s v="Matric"/>
    <m/>
    <s v="Employed full-time"/>
    <m/>
    <s v="R10 001 - R20 000"/>
    <m/>
    <s v="Never"/>
    <m/>
    <m/>
    <m/>
    <s v="Never"/>
    <m/>
    <m/>
    <m/>
    <s v="No"/>
    <m/>
    <s v="Yes, more than a year ago"/>
    <m/>
    <s v="No"/>
    <m/>
    <s v="No"/>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Checked"/>
    <s v="Unchecked"/>
    <s v="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33"/>
    <s v="Female/ Ibhinqa"/>
    <n v="29"/>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No"/>
    <m/>
    <s v="Yes"/>
    <m/>
    <s v="Yes"/>
    <s v="Yes"/>
    <s v="Yes"/>
    <s v="Yes"/>
    <s v="Yes"/>
    <s v="No"/>
    <s v="Yes"/>
    <s v="Yes"/>
    <s v="Yes"/>
    <m/>
    <m/>
    <m/>
    <m/>
    <m/>
    <m/>
    <m/>
    <m/>
    <m/>
    <s v="Yes"/>
    <s v="Yes"/>
    <s v="Yes"/>
    <s v="Yes"/>
    <s v="No"/>
    <s v="Yes"/>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73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3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38"/>
    <m/>
    <m/>
    <x v="17"/>
    <d v="1899-12-30T15:32:00"/>
    <s v="sinazo"/>
    <s v="English"/>
    <s v="No"/>
    <m/>
    <m/>
    <m/>
    <s v="Colored"/>
    <m/>
    <m/>
    <m/>
    <s v="Yes"/>
    <m/>
    <m/>
    <m/>
    <m/>
    <m/>
    <s v="Single"/>
    <m/>
    <m/>
    <m/>
    <s v="Less than Matric"/>
    <m/>
    <s v="Employed full-time"/>
    <m/>
    <s v="R5001 - R7500"/>
    <m/>
    <s v="Never"/>
    <m/>
    <m/>
    <m/>
    <s v="Never"/>
    <m/>
    <m/>
    <m/>
    <s v="I don't know"/>
    <m/>
    <s v="Never"/>
    <m/>
    <s v="No"/>
    <m/>
    <s v="I don't know"/>
    <m/>
    <s v="Unchecked"/>
    <s v="Unchecked"/>
    <s v="Unchecked"/>
    <s v="Checked"/>
    <s v="Checked"/>
    <s v="Un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Unchecked"/>
    <s v="Unchecked"/>
    <s v="Checked"/>
    <s v="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52"/>
    <m/>
    <m/>
    <m/>
    <m/>
    <m/>
    <m/>
    <m/>
    <m/>
    <m/>
    <m/>
    <m/>
    <m/>
    <m/>
    <m/>
    <m/>
    <m/>
    <m/>
    <m/>
    <m/>
    <m/>
    <m/>
    <m/>
    <m/>
    <m/>
    <m/>
    <m/>
    <m/>
    <m/>
    <s v="There are NO children between the age of 6 and 13 living in this HH"/>
    <s v="Some secondary"/>
    <m/>
    <m/>
    <m/>
    <s v="Some secondary"/>
    <m/>
    <m/>
    <m/>
    <m/>
    <m/>
    <m/>
    <m/>
    <m/>
    <m/>
    <s v="No"/>
    <m/>
    <m/>
    <m/>
    <s v="Piped into dwelling/house"/>
    <m/>
    <m/>
    <m/>
    <m/>
    <m/>
    <n v="1"/>
    <m/>
    <s v="Flush to piped sewer system"/>
    <m/>
    <s v="Electricity from mains"/>
    <m/>
    <m/>
    <m/>
    <s v="In the house"/>
    <m/>
    <m/>
    <m/>
    <s v="No"/>
    <m/>
    <s v="Yes"/>
    <m/>
    <s v="Yes"/>
    <s v="Yes"/>
    <s v="Yes"/>
    <s v="Yes"/>
    <s v="Yes"/>
    <s v="Yes"/>
    <s v="Yes"/>
    <s v="Yes"/>
    <s v="Yes"/>
    <m/>
    <m/>
    <m/>
    <m/>
    <m/>
    <m/>
    <m/>
    <m/>
    <m/>
    <s v="Yes"/>
    <s v="Yes"/>
    <s v="No"/>
    <s v="No"/>
    <s v="No"/>
    <s v="Yes"/>
    <s v="No"/>
    <m/>
    <m/>
    <m/>
    <m/>
    <m/>
    <m/>
    <m/>
    <s v="Ceramic tiles"/>
    <m/>
    <m/>
    <m/>
    <s v="Tiles"/>
    <m/>
    <m/>
    <m/>
    <s v="Respondent/Participant"/>
    <m/>
    <s v="Respondent/Participant"/>
    <m/>
    <s v="Respondent/Participant"/>
    <m/>
    <s v="Yes"/>
    <m/>
    <s v="Proceed"/>
    <m/>
    <s v="Yes"/>
    <m/>
    <s v="A lot"/>
    <s v="Somewhat"/>
    <s v="Somewhat"/>
    <m/>
    <m/>
    <m/>
    <s v="Checked"/>
    <s v="Checked"/>
    <s v="Checked"/>
    <s v="Checked"/>
    <s v="Checked"/>
    <s v="Checked"/>
    <s v="Unchecked"/>
    <s v="Unchecked"/>
    <s v="Unchecked"/>
    <s v="Unchecked"/>
    <s v="Unchecked"/>
    <s v="Unchecked"/>
    <s v="United States of America"/>
    <m/>
    <s v="Research Assistant please click here"/>
    <m/>
    <s v="Unverified"/>
  </r>
  <r>
    <n v="739"/>
    <m/>
    <m/>
    <x v="17"/>
    <d v="1899-12-30T15:52:00"/>
    <s v="zimkhitha"/>
    <s v="English"/>
    <s v="No"/>
    <m/>
    <m/>
    <m/>
    <s v="Colored"/>
    <m/>
    <m/>
    <m/>
    <s v="Yes"/>
    <m/>
    <m/>
    <m/>
    <m/>
    <m/>
    <s v="Single"/>
    <m/>
    <m/>
    <m/>
    <s v="Matric"/>
    <m/>
    <s v="Self-Employed"/>
    <m/>
    <s v="R2501 - R5000"/>
    <m/>
    <s v="Never"/>
    <m/>
    <m/>
    <m/>
    <s v="Never"/>
    <m/>
    <m/>
    <m/>
    <s v="No"/>
    <m/>
    <s v="Never"/>
    <m/>
    <s v="No"/>
    <m/>
    <s v="No"/>
    <m/>
    <s v="Checked"/>
    <s v="Unchecked"/>
    <s v="Unchecked"/>
    <s v="Unchecked"/>
    <s v="Unchecked"/>
    <s v="Un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I don't know"/>
    <m/>
    <s v="No"/>
    <m/>
    <s v="Unchecked"/>
    <s v="Unchecked"/>
    <s v="Unchecked"/>
    <s v="Unchecked"/>
    <s v="Checked"/>
    <s v="Unchecked"/>
    <s v="Unchecked"/>
    <s v="Unchecked"/>
    <s v="Unchecked"/>
    <s v="Unchecked"/>
    <s v="Unchecked"/>
    <m/>
    <s v="Unchecked"/>
    <s v="Unchecked"/>
    <s v="Unchecked"/>
    <s v="Unchecked"/>
    <s v="Unchecked"/>
    <s v="Unchecked"/>
    <s v="Unchecked"/>
    <s v="Unchecked"/>
    <s v="Unchecked"/>
    <s v="Unchecked"/>
    <s v="Unchecked"/>
    <m/>
    <s v="Yes"/>
    <m/>
    <s v="No"/>
    <m/>
    <s v="No"/>
    <m/>
    <n v="0"/>
    <m/>
    <m/>
    <m/>
    <m/>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Yes"/>
    <m/>
    <s v="Yes"/>
    <m/>
    <s v="Yes"/>
    <s v="Yes"/>
    <s v="No"/>
    <s v="Yes"/>
    <s v="Yes"/>
    <s v="Yes"/>
    <s v="Yes"/>
    <s v="Yes"/>
    <s v="Yes"/>
    <m/>
    <m/>
    <m/>
    <m/>
    <m/>
    <m/>
    <m/>
    <m/>
    <m/>
    <s v="Yes"/>
    <s v="No"/>
    <s v="No"/>
    <s v="No"/>
    <s v="No"/>
    <s v="Yes"/>
    <s v="No"/>
    <m/>
    <m/>
    <m/>
    <m/>
    <m/>
    <m/>
    <m/>
    <s v="Cement"/>
    <m/>
    <m/>
    <m/>
    <s v="Tiles"/>
    <m/>
    <m/>
    <m/>
    <s v="Respondent/Participant"/>
    <m/>
    <s v="Respondent/Participant"/>
    <m/>
    <s v="Spouse/partner"/>
    <m/>
    <s v="Yes"/>
    <m/>
    <s v="Proceed"/>
    <m/>
    <s v="Yes"/>
    <m/>
    <s v="A lot"/>
    <s v="Somewhat"/>
    <s v="A lot"/>
    <m/>
    <m/>
    <m/>
    <s v="Unchecked"/>
    <s v="Checked"/>
    <s v="Unchecked"/>
    <s v="Unchecked"/>
    <s v="Checked"/>
    <s v="Unchecked"/>
    <s v="Unchecked"/>
    <s v="Unchecked"/>
    <s v="Unchecked"/>
    <s v="Unchecked"/>
    <s v="Unchecked"/>
    <s v="Unchecked"/>
    <s v="France"/>
    <m/>
    <s v="Research Assistant please click here"/>
    <m/>
    <s v="Unverified"/>
  </r>
  <r>
    <n v="74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41"/>
    <m/>
    <m/>
    <x v="17"/>
    <d v="1899-12-30T16:01:00"/>
    <s v="lwazi"/>
    <s v="English"/>
    <s v="Yes"/>
    <m/>
    <s v="More than 6 months ago"/>
    <m/>
    <s v="Colored"/>
    <m/>
    <m/>
    <m/>
    <s v="Yes"/>
    <m/>
    <m/>
    <m/>
    <m/>
    <m/>
    <s v="Married / civil union"/>
    <m/>
    <s v="Yes"/>
    <m/>
    <s v="Less than Matric"/>
    <m/>
    <s v="Unemployed"/>
    <m/>
    <s v="R7501 - R10 000"/>
    <m/>
    <s v="Yes, less than 2 years ago"/>
    <m/>
    <s v="ec Alphendale Clinic"/>
    <m/>
    <s v="Yes, less than 2 years ago"/>
    <m/>
    <s v="ec Alphendale Clinic"/>
    <m/>
    <s v="No"/>
    <m/>
    <s v="Yes, more than a year ago"/>
    <m/>
    <s v="No"/>
    <m/>
    <s v="No"/>
    <m/>
    <s v="Unchecked"/>
    <s v="Checked"/>
    <s v="Unchecked"/>
    <s v="Unchecked"/>
    <s v="Checked"/>
    <s v="Un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Checked"/>
    <s v="Checked"/>
    <s v="Checked"/>
    <s v="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53"/>
    <s v="Male/ Indoda"/>
    <n v="36"/>
    <s v="Male/ Indoda"/>
    <n v="25"/>
    <m/>
    <m/>
    <m/>
    <m/>
    <m/>
    <m/>
    <m/>
    <m/>
    <m/>
    <m/>
    <m/>
    <m/>
    <m/>
    <m/>
    <m/>
    <m/>
    <m/>
    <m/>
    <m/>
    <m/>
    <m/>
    <m/>
    <m/>
    <m/>
    <s v="There are NO children between the age of 6 and 13 living in this HH"/>
    <s v="Completed secondary"/>
    <m/>
    <m/>
    <m/>
    <s v="Tertiary or post-secondary certification"/>
    <m/>
    <m/>
    <m/>
    <m/>
    <m/>
    <m/>
    <m/>
    <m/>
    <m/>
    <s v="No"/>
    <m/>
    <m/>
    <m/>
    <s v="Piped into dwelling/house"/>
    <m/>
    <m/>
    <m/>
    <m/>
    <m/>
    <n v="2"/>
    <m/>
    <s v="Flush to piped sewer system"/>
    <m/>
    <s v="Electricity from mains"/>
    <m/>
    <m/>
    <m/>
    <s v="In the house"/>
    <m/>
    <m/>
    <m/>
    <s v="No"/>
    <m/>
    <s v="Yes"/>
    <m/>
    <s v="Yes"/>
    <s v="Yes"/>
    <s v="Yes"/>
    <s v="Yes"/>
    <s v="Yes"/>
    <s v="No"/>
    <s v="Yes"/>
    <s v="Yes"/>
    <s v="Yes"/>
    <m/>
    <m/>
    <m/>
    <m/>
    <m/>
    <m/>
    <m/>
    <m/>
    <m/>
    <s v="Yes"/>
    <s v="Yes"/>
    <s v="Yes"/>
    <s v="No"/>
    <s v="No"/>
    <s v="Yes"/>
    <s v="No"/>
    <m/>
    <m/>
    <m/>
    <m/>
    <m/>
    <m/>
    <m/>
    <s v="Ceramic tiles"/>
    <m/>
    <m/>
    <m/>
    <s v="Tiles"/>
    <m/>
    <m/>
    <m/>
    <s v="Respondent/Participant"/>
    <m/>
    <s v="Spouse/partner"/>
    <m/>
    <s v="Respondent/Participant and Spouse/partner jointly"/>
    <m/>
    <s v="No"/>
    <m/>
    <m/>
    <m/>
    <m/>
    <m/>
    <m/>
    <m/>
    <m/>
    <m/>
    <m/>
    <m/>
    <s v="Unchecked"/>
    <s v="Unchecked"/>
    <s v="Unchecked"/>
    <s v="Unchecked"/>
    <s v="Unchecked"/>
    <s v="Unchecked"/>
    <s v="Unchecked"/>
    <s v="Unchecked"/>
    <s v="Unchecked"/>
    <s v="Unchecked"/>
    <s v="Unchecked"/>
    <s v="Unchecked"/>
    <m/>
    <m/>
    <m/>
    <m/>
    <s v="Unverified"/>
  </r>
  <r>
    <n v="742"/>
    <m/>
    <m/>
    <x v="17"/>
    <d v="1899-12-30T16:14:00"/>
    <s v="siziphiwe"/>
    <s v="English"/>
    <s v="No"/>
    <m/>
    <m/>
    <m/>
    <s v="Colored"/>
    <m/>
    <m/>
    <m/>
    <s v="Yes"/>
    <m/>
    <m/>
    <m/>
    <m/>
    <m/>
    <s v="Single"/>
    <m/>
    <m/>
    <m/>
    <s v="Less than Matric"/>
    <m/>
    <s v="Unemployed"/>
    <m/>
    <s v="R2501 - R5000"/>
    <m/>
    <s v="Never"/>
    <m/>
    <m/>
    <m/>
    <s v="Never"/>
    <m/>
    <m/>
    <m/>
    <s v="No"/>
    <m/>
    <s v="Yes, less than 6 months ago"/>
    <m/>
    <s v="No"/>
    <m/>
    <s v="No"/>
    <m/>
    <s v="Unchecked"/>
    <s v="Unchecked"/>
    <s v="Unchecked"/>
    <s v="Unchecked"/>
    <s v="Unchecked"/>
    <s v="Unchecked"/>
    <s v="Unchecked"/>
    <s v="Unchecked"/>
    <s v="Checked"/>
    <s v="Unchecked"/>
    <s v="Unchecked"/>
    <s v="Unchecked"/>
    <s v="Unchecked"/>
    <s v="Unchecked"/>
    <s v="Unchecked"/>
    <s v="Unchecked"/>
    <s v="Unchecked"/>
    <s v="Unchecked"/>
    <s v="Dust"/>
    <m/>
    <s v="Unchecked"/>
    <s v="Checked"/>
    <s v="Unchecked"/>
    <s v="Checked"/>
    <s v="Unchecked"/>
    <s v="Unchecked"/>
    <s v="Unchecked"/>
    <s v="Unchecked"/>
    <s v="Unchecked"/>
    <s v="Unchecked"/>
    <s v="Unchecked"/>
    <s v="Unchecked"/>
    <s v="Unchecked"/>
    <s v="Unchecked"/>
    <m/>
    <m/>
    <s v="Unchecked"/>
    <s v="Unchecked"/>
    <s v="Un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10"/>
    <m/>
    <m/>
    <m/>
    <m/>
    <m/>
    <m/>
    <m/>
    <m/>
    <m/>
    <m/>
    <m/>
    <m/>
    <m/>
    <m/>
    <m/>
    <m/>
    <m/>
    <m/>
    <m/>
    <m/>
    <m/>
    <m/>
    <m/>
    <m/>
    <m/>
    <m/>
    <m/>
    <m/>
    <s v="There are children between the age of 6 and 13 living in this HH"/>
    <s v="Some secondary"/>
    <m/>
    <m/>
    <m/>
    <s v="Completed secondary"/>
    <m/>
    <m/>
    <m/>
    <s v="Yes"/>
    <m/>
    <m/>
    <m/>
    <m/>
    <m/>
    <s v="No"/>
    <m/>
    <m/>
    <m/>
    <s v="Piped into dwelling/house"/>
    <m/>
    <m/>
    <m/>
    <m/>
    <m/>
    <n v="3"/>
    <m/>
    <s v="Flush to piped sewer system"/>
    <m/>
    <s v="Electricity from mains"/>
    <m/>
    <m/>
    <m/>
    <s v="In the house"/>
    <m/>
    <m/>
    <m/>
    <s v="Yes"/>
    <m/>
    <s v="Yes"/>
    <m/>
    <s v="Yes"/>
    <s v="Yes"/>
    <s v="No"/>
    <s v="No"/>
    <s v="Yes"/>
    <s v="No"/>
    <s v="Yes"/>
    <s v="Yes"/>
    <s v="Yes"/>
    <m/>
    <m/>
    <m/>
    <m/>
    <m/>
    <m/>
    <m/>
    <m/>
    <m/>
    <s v="Yes"/>
    <s v="Yes"/>
    <s v="No"/>
    <s v="No"/>
    <s v="No"/>
    <s v="No"/>
    <s v="No"/>
    <m/>
    <m/>
    <m/>
    <m/>
    <m/>
    <m/>
    <m/>
    <s v="Ceramic tiles"/>
    <m/>
    <m/>
    <m/>
    <s v="Asbestos"/>
    <m/>
    <m/>
    <m/>
    <s v="Respondent/Participant"/>
    <m/>
    <s v="Respondent/Participant"/>
    <m/>
    <s v="Respondent/Participant"/>
    <m/>
    <s v="Yes"/>
    <m/>
    <s v="Proceed"/>
    <m/>
    <s v="Yes"/>
    <m/>
    <s v="Somewhat"/>
    <s v="Somewhat"/>
    <s v="A lot"/>
    <m/>
    <m/>
    <m/>
    <s v="Checked"/>
    <s v="Checked"/>
    <s v="Checked"/>
    <s v="Checked"/>
    <s v="Checked"/>
    <s v="Unchecked"/>
    <s v="Unchecked"/>
    <s v="Unchecked"/>
    <s v="Unchecked"/>
    <s v="Unchecked"/>
    <s v="Unchecked"/>
    <s v="Unchecked"/>
    <s v="Other"/>
    <m/>
    <s v="Research Assistant please click here"/>
    <m/>
    <s v="Unverified"/>
  </r>
  <r>
    <n v="743"/>
    <m/>
    <m/>
    <x v="17"/>
    <d v="1899-12-30T16:35:00"/>
    <s v="lwazi"/>
    <s v="English"/>
    <s v="No"/>
    <m/>
    <m/>
    <m/>
    <s v="Colored"/>
    <m/>
    <m/>
    <m/>
    <s v="Yes"/>
    <m/>
    <m/>
    <m/>
    <m/>
    <m/>
    <s v="Single"/>
    <m/>
    <m/>
    <m/>
    <s v="Matric"/>
    <m/>
    <s v="Employed full-time"/>
    <m/>
    <s v="R10 001 - R20 000"/>
    <m/>
    <s v="Never"/>
    <m/>
    <m/>
    <m/>
    <s v="Never"/>
    <m/>
    <m/>
    <m/>
    <s v="Yes"/>
    <m/>
    <s v="Yes, more than a year ago"/>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Unchecked"/>
    <s v="Checked"/>
    <s v="Checked"/>
    <s v="Unchecked"/>
    <s v="Checked"/>
    <s v="Un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36"/>
    <s v="Female/ Ibhinqa"/>
    <n v="12"/>
    <s v="Female/ Ibhinqa"/>
    <n v="32"/>
    <m/>
    <m/>
    <m/>
    <m/>
    <m/>
    <m/>
    <m/>
    <m/>
    <m/>
    <m/>
    <m/>
    <m/>
    <m/>
    <m/>
    <m/>
    <m/>
    <m/>
    <m/>
    <m/>
    <m/>
    <m/>
    <m/>
    <m/>
    <m/>
    <s v="There are children between the age of 6 and 13 living in this HH"/>
    <s v="Completed secondary"/>
    <m/>
    <m/>
    <m/>
    <s v="Tertiary or post-secondary certification"/>
    <m/>
    <m/>
    <m/>
    <s v="Yes"/>
    <m/>
    <m/>
    <m/>
    <m/>
    <m/>
    <s v="No"/>
    <m/>
    <m/>
    <m/>
    <s v="Piped into dwelling/house"/>
    <m/>
    <m/>
    <m/>
    <m/>
    <m/>
    <n v="2"/>
    <m/>
    <s v="Flush to piped sewer system"/>
    <m/>
    <s v="Electricity from mains"/>
    <m/>
    <m/>
    <m/>
    <s v="In the house"/>
    <m/>
    <m/>
    <m/>
    <s v="No"/>
    <m/>
    <s v="Yes"/>
    <m/>
    <s v="Yes"/>
    <s v="Yes"/>
    <s v="Yes"/>
    <s v="Yes"/>
    <s v="Yes"/>
    <s v="No"/>
    <s v="Yes"/>
    <s v="Yes"/>
    <s v="Yes"/>
    <m/>
    <m/>
    <m/>
    <m/>
    <m/>
    <m/>
    <m/>
    <m/>
    <m/>
    <s v="Yes"/>
    <s v="Yes"/>
    <s v="Yes"/>
    <s v="No"/>
    <s v="No"/>
    <s v="Yes"/>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744"/>
    <m/>
    <m/>
    <x v="17"/>
    <d v="1899-12-30T16:37:00"/>
    <s v="nosibusiso"/>
    <s v="English"/>
    <s v="No"/>
    <m/>
    <m/>
    <m/>
    <s v="Black"/>
    <m/>
    <m/>
    <m/>
    <s v="Yes"/>
    <m/>
    <m/>
    <m/>
    <m/>
    <m/>
    <s v="Steady partner"/>
    <m/>
    <s v="Yes"/>
    <m/>
    <s v="Tertiary"/>
    <m/>
    <s v="Employed full-time"/>
    <m/>
    <s v="R5001 - R7500"/>
    <m/>
    <s v="Never"/>
    <m/>
    <m/>
    <m/>
    <s v="Never"/>
    <m/>
    <m/>
    <m/>
    <s v="Yes"/>
    <m/>
    <s v="Yes, less than 6 months ago"/>
    <m/>
    <s v="No"/>
    <m/>
    <s v="No"/>
    <m/>
    <s v="Unchecked"/>
    <s v="Unchecked"/>
    <s v="Unchecked"/>
    <s v="Checked"/>
    <s v="Checked"/>
    <s v="Un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mains"/>
    <m/>
    <m/>
    <m/>
    <s v="In the house"/>
    <m/>
    <m/>
    <m/>
    <s v="Yes"/>
    <m/>
    <s v="Yes"/>
    <m/>
    <s v="Yes"/>
    <s v="Yes"/>
    <s v="No"/>
    <s v="Yes"/>
    <s v="Yes"/>
    <s v="Yes"/>
    <s v="Yes"/>
    <s v="Yes"/>
    <s v="Yes"/>
    <m/>
    <m/>
    <m/>
    <m/>
    <m/>
    <m/>
    <m/>
    <m/>
    <m/>
    <s v="Yes"/>
    <s v="Yes"/>
    <s v="No"/>
    <s v="No"/>
    <s v="No"/>
    <s v="No"/>
    <s v="No"/>
    <m/>
    <m/>
    <m/>
    <m/>
    <m/>
    <m/>
    <m/>
    <s v="Carpet"/>
    <m/>
    <m/>
    <m/>
    <s v="Tiles"/>
    <m/>
    <m/>
    <m/>
    <s v="Respondent/Participant"/>
    <m/>
    <s v="Respondent/Participant"/>
    <m/>
    <s v="Respondent/Participant"/>
    <m/>
    <s v="Yes"/>
    <m/>
    <s v="Proceed"/>
    <m/>
    <s v="Yes"/>
    <m/>
    <s v="Somewhat"/>
    <s v="A lot"/>
    <s v="A lot"/>
    <m/>
    <m/>
    <m/>
    <s v="Unchecked"/>
    <s v="Checked"/>
    <s v="Unchecked"/>
    <s v="Unchecked"/>
    <s v="Unchecked"/>
    <s v="Unchecked"/>
    <s v="Unchecked"/>
    <s v="Unchecked"/>
    <s v="Unchecked"/>
    <s v="Unchecked"/>
    <s v="Unchecked"/>
    <s v="Unchecked"/>
    <s v="France"/>
    <m/>
    <s v="Research Assistant please click here"/>
    <m/>
    <s v="Unverified"/>
  </r>
  <r>
    <n v="745"/>
    <m/>
    <m/>
    <x v="18"/>
    <d v="1899-12-30T09:40:00"/>
    <s v="onelam"/>
    <s v="English"/>
    <s v="No"/>
    <m/>
    <m/>
    <m/>
    <s v="Black"/>
    <m/>
    <m/>
    <m/>
    <s v="No"/>
    <s v="Zimbabwe"/>
    <m/>
    <m/>
    <m/>
    <m/>
    <s v="Married / civil union"/>
    <m/>
    <s v="Yes"/>
    <m/>
    <s v="Less than Matric"/>
    <m/>
    <s v="Unemployed"/>
    <m/>
    <s v="R2501 - R5000"/>
    <m/>
    <s v="Never"/>
    <m/>
    <m/>
    <m/>
    <s v="Never"/>
    <m/>
    <m/>
    <m/>
    <s v="No"/>
    <m/>
    <s v="Never"/>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39"/>
    <s v="Male/ Indoda"/>
    <n v="3"/>
    <m/>
    <m/>
    <m/>
    <m/>
    <m/>
    <m/>
    <m/>
    <m/>
    <m/>
    <m/>
    <m/>
    <m/>
    <m/>
    <m/>
    <m/>
    <m/>
    <m/>
    <m/>
    <m/>
    <m/>
    <m/>
    <m/>
    <m/>
    <m/>
    <m/>
    <m/>
    <s v="There are children between the age of 6 and 13 living in this HH"/>
    <s v="Some secondary"/>
    <m/>
    <m/>
    <m/>
    <s v="Some secondary"/>
    <m/>
    <m/>
    <m/>
    <s v="Yes"/>
    <m/>
    <m/>
    <m/>
    <m/>
    <m/>
    <s v="No"/>
    <m/>
    <m/>
    <m/>
    <s v="Piped into dwelling/house"/>
    <m/>
    <m/>
    <m/>
    <m/>
    <m/>
    <n v="12"/>
    <m/>
    <s v="Flush to piped sewer system"/>
    <m/>
    <s v="Electricity from mains"/>
    <m/>
    <m/>
    <m/>
    <s v="In the house"/>
    <m/>
    <m/>
    <m/>
    <s v="Yes"/>
    <m/>
    <s v="Yes"/>
    <m/>
    <s v="No"/>
    <s v="Yes"/>
    <s v="No"/>
    <s v="No"/>
    <s v="Yes"/>
    <s v="No"/>
    <s v="Yes"/>
    <s v="Yes"/>
    <s v="No"/>
    <m/>
    <m/>
    <m/>
    <m/>
    <m/>
    <m/>
    <m/>
    <m/>
    <m/>
    <s v="No"/>
    <s v="Yes"/>
    <s v="No"/>
    <s v="No"/>
    <s v="No"/>
    <s v="Yes"/>
    <s v="No"/>
    <m/>
    <m/>
    <m/>
    <m/>
    <m/>
    <m/>
    <m/>
    <s v="Earth/sand"/>
    <m/>
    <m/>
    <m/>
    <s v="Corrugated metal"/>
    <m/>
    <m/>
    <m/>
    <s v="Respondent/Participant and Spouse/partner jointly"/>
    <m/>
    <s v="Respondent/Participant and Spouse/partner jointly"/>
    <m/>
    <s v="Respondent/Participant and Spouse/partner jointly"/>
    <m/>
    <s v="Yes"/>
    <m/>
    <s v="Proceed"/>
    <m/>
    <s v="Yes"/>
    <m/>
    <s v="Not at all"/>
    <s v="A lot"/>
    <s v="A lot"/>
    <m/>
    <m/>
    <m/>
    <s v="Checked"/>
    <s v="Checked"/>
    <s v="Checked"/>
    <s v="Checked"/>
    <s v="Checked"/>
    <s v="Unchecked"/>
    <s v="Unchecked"/>
    <s v="Unchecked"/>
    <s v="Unchecked"/>
    <s v="Unchecked"/>
    <s v="Unchecked"/>
    <s v="Unchecked"/>
    <s v="United States of America"/>
    <m/>
    <s v="Research Assistant please click here"/>
    <m/>
    <s v="Unverified"/>
  </r>
  <r>
    <n v="746"/>
    <m/>
    <m/>
    <x v="18"/>
    <d v="1899-12-30T11:45:00"/>
    <s v="nosiphiwo"/>
    <s v="English"/>
    <s v="No"/>
    <m/>
    <m/>
    <m/>
    <s v="Colored"/>
    <m/>
    <m/>
    <m/>
    <s v="Yes"/>
    <m/>
    <m/>
    <m/>
    <m/>
    <m/>
    <s v="Divorced"/>
    <m/>
    <m/>
    <m/>
    <s v="Matric"/>
    <m/>
    <s v="Unemployed"/>
    <m/>
    <s v="R5001 - R7500"/>
    <m/>
    <s v="Never"/>
    <m/>
    <m/>
    <m/>
    <s v="Never"/>
    <m/>
    <m/>
    <m/>
    <s v="Yes"/>
    <m/>
    <s v="Yes, more than a year ago"/>
    <m/>
    <s v="No"/>
    <m/>
    <s v="Yes"/>
    <m/>
    <s v="Unchecked"/>
    <s v="Checked"/>
    <s v="Unchecked"/>
    <s v="Unchecked"/>
    <s v="Checked"/>
    <s v="Checked"/>
    <s v="Unchecked"/>
    <s v="Unchecked"/>
    <s v="Checked"/>
    <s v="Unchecked"/>
    <s v="Unchecked"/>
    <s v="Unchecked"/>
    <s v="Unchecked"/>
    <s v="Unchecked"/>
    <s v="Unchecked"/>
    <s v="Unchecked"/>
    <s v="Unchecked"/>
    <s v="Unchecked"/>
    <s v="Dust"/>
    <m/>
    <s v="Unchecked"/>
    <s v="Unchecked"/>
    <s v="Unchecked"/>
    <s v="Checked"/>
    <s v="Un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20"/>
    <s v="Female/ Ibhinqa"/>
    <n v="26"/>
    <m/>
    <m/>
    <m/>
    <m/>
    <m/>
    <m/>
    <m/>
    <m/>
    <m/>
    <m/>
    <m/>
    <m/>
    <m/>
    <m/>
    <m/>
    <m/>
    <m/>
    <m/>
    <m/>
    <m/>
    <m/>
    <m/>
    <m/>
    <m/>
    <m/>
    <m/>
    <s v="There are NO children between the age of 6 and 13 living in this HH"/>
    <s v="Completed secondary"/>
    <m/>
    <m/>
    <m/>
    <s v="Tertiary or post-secondary certification"/>
    <m/>
    <m/>
    <m/>
    <m/>
    <m/>
    <m/>
    <m/>
    <m/>
    <m/>
    <s v="No"/>
    <m/>
    <m/>
    <m/>
    <s v="Piped into dwelling/house"/>
    <m/>
    <m/>
    <m/>
    <m/>
    <m/>
    <n v="1"/>
    <m/>
    <s v="Flush to piped sewer system"/>
    <m/>
    <s v="Electricity from mains"/>
    <m/>
    <m/>
    <m/>
    <s v="In the house"/>
    <m/>
    <m/>
    <m/>
    <s v="No"/>
    <m/>
    <s v="Yes"/>
    <m/>
    <s v="Yes"/>
    <s v="Yes"/>
    <s v="Yes"/>
    <s v="Yes"/>
    <s v="Yes"/>
    <s v="Yes"/>
    <s v="Yes"/>
    <s v="Yes"/>
    <s v="Yes"/>
    <m/>
    <m/>
    <m/>
    <m/>
    <m/>
    <m/>
    <m/>
    <m/>
    <m/>
    <s v="Yes"/>
    <s v="Yes"/>
    <s v="Yes"/>
    <s v="Yes"/>
    <s v="No"/>
    <s v="Yes"/>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747"/>
    <m/>
    <m/>
    <x v="18"/>
    <d v="1899-12-30T10:01:00"/>
    <s v="nosiphiwo"/>
    <s v="English"/>
    <s v="No"/>
    <m/>
    <m/>
    <m/>
    <s v="Colored"/>
    <m/>
    <m/>
    <m/>
    <s v="Yes"/>
    <m/>
    <m/>
    <m/>
    <m/>
    <m/>
    <s v="Married / civil union"/>
    <m/>
    <s v="No"/>
    <m/>
    <s v="Tertiary"/>
    <m/>
    <s v="Employed full-time"/>
    <m/>
    <s v="R10 001 - R20 000"/>
    <m/>
    <s v="Never"/>
    <m/>
    <m/>
    <m/>
    <s v="Never"/>
    <m/>
    <m/>
    <m/>
    <s v="Yes"/>
    <m/>
    <s v="Yes, in the last year, but more than 6 months ago"/>
    <m/>
    <s v="No"/>
    <m/>
    <s v="Yes"/>
    <m/>
    <s v="Unchecked"/>
    <s v="Checked"/>
    <s v="Unchecked"/>
    <s v="Checked"/>
    <s v="Checked"/>
    <s v="Checked"/>
    <s v="Unchecked"/>
    <s v="Unchecked"/>
    <s v="Un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m/>
    <m/>
    <s v="Unchecked"/>
    <s v="Checked"/>
    <s v="Checked"/>
    <s v="Checked"/>
    <s v="Checked"/>
    <s v="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35"/>
    <m/>
    <m/>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mains"/>
    <m/>
    <m/>
    <m/>
    <s v="In the house"/>
    <m/>
    <m/>
    <m/>
    <s v="No"/>
    <m/>
    <s v="Yes"/>
    <m/>
    <s v="Yes"/>
    <s v="Yes"/>
    <s v="Yes"/>
    <s v="Yes"/>
    <s v="Yes"/>
    <s v="Yes"/>
    <s v="Yes"/>
    <s v="Yes"/>
    <s v="Yes"/>
    <m/>
    <m/>
    <m/>
    <m/>
    <m/>
    <m/>
    <m/>
    <m/>
    <m/>
    <s v="Yes"/>
    <s v="Yes"/>
    <s v="No"/>
    <s v="Yes"/>
    <s v="No"/>
    <s v="Yes"/>
    <s v="No"/>
    <m/>
    <m/>
    <m/>
    <m/>
    <m/>
    <m/>
    <m/>
    <s v="Ceramic tiles"/>
    <m/>
    <m/>
    <m/>
    <s v="Tiles"/>
    <m/>
    <m/>
    <m/>
    <s v="Respondent/Participant"/>
    <m/>
    <s v="Respondent/Participant"/>
    <m/>
    <s v="Respondent/Participant"/>
    <m/>
    <s v="Yes"/>
    <m/>
    <s v="Proceed"/>
    <m/>
    <s v="Yes"/>
    <m/>
    <s v="A lot"/>
    <s v="A lot"/>
    <s v="A lot"/>
    <m/>
    <m/>
    <m/>
    <s v="Unchecked"/>
    <s v="Checked"/>
    <s v="Checked"/>
    <s v="Checked"/>
    <s v="Checked"/>
    <s v="Unchecked"/>
    <s v="Unchecked"/>
    <s v="Unchecked"/>
    <s v="Unchecked"/>
    <s v="Unchecked"/>
    <s v="Unchecked"/>
    <s v="Unchecked"/>
    <s v="France"/>
    <m/>
    <s v="Research Assistant please click here"/>
    <m/>
    <s v="Unverified"/>
  </r>
  <r>
    <n v="748"/>
    <m/>
    <m/>
    <x v="18"/>
    <d v="1899-12-30T10:10:00"/>
    <s v="nomvuyo"/>
    <s v="English"/>
    <s v="No"/>
    <m/>
    <m/>
    <m/>
    <s v="Other, Specify"/>
    <s v="Shona"/>
    <m/>
    <m/>
    <s v="No"/>
    <s v="Zimbabwe"/>
    <m/>
    <m/>
    <m/>
    <m/>
    <s v="Married / civil union"/>
    <m/>
    <s v="Yes"/>
    <m/>
    <s v="Less than Matric"/>
    <m/>
    <s v="Unemployed"/>
    <m/>
    <s v="R2501 - R5000"/>
    <m/>
    <s v="Never"/>
    <m/>
    <m/>
    <m/>
    <s v="Never"/>
    <m/>
    <m/>
    <m/>
    <s v="No"/>
    <m/>
    <s v="Never"/>
    <m/>
    <s v="No"/>
    <m/>
    <s v="I don't know"/>
    <m/>
    <s v="Checked"/>
    <s v="Unchecked"/>
    <s v="Unchecked"/>
    <s v="Unchecked"/>
    <s v="Unchecked"/>
    <s v="Un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s v="I don't know"/>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29"/>
    <m/>
    <m/>
    <m/>
    <m/>
    <m/>
    <m/>
    <m/>
    <m/>
    <m/>
    <m/>
    <m/>
    <m/>
    <m/>
    <m/>
    <m/>
    <m/>
    <m/>
    <m/>
    <m/>
    <m/>
    <m/>
    <m/>
    <m/>
    <m/>
    <m/>
    <m/>
    <m/>
    <m/>
    <s v="There are NO children between the age of 6 and 13 living in this HH"/>
    <s v="Completed primary"/>
    <m/>
    <m/>
    <m/>
    <s v="Completed primary"/>
    <m/>
    <m/>
    <m/>
    <m/>
    <m/>
    <m/>
    <m/>
    <m/>
    <m/>
    <s v="No"/>
    <m/>
    <m/>
    <m/>
    <s v="Piped to yard/plot"/>
    <m/>
    <m/>
    <m/>
    <m/>
    <m/>
    <n v="5"/>
    <m/>
    <s v="Flush, don't know where"/>
    <m/>
    <s v="Electricity from mains"/>
    <m/>
    <m/>
    <m/>
    <s v="In the house"/>
    <m/>
    <m/>
    <m/>
    <s v="No"/>
    <m/>
    <s v="Yes"/>
    <m/>
    <s v="Yes"/>
    <s v="Yes"/>
    <s v="No"/>
    <s v="No"/>
    <s v="Yes"/>
    <s v="No"/>
    <s v="No"/>
    <s v="Yes"/>
    <s v="No"/>
    <m/>
    <m/>
    <m/>
    <m/>
    <m/>
    <m/>
    <m/>
    <m/>
    <m/>
    <s v="No"/>
    <s v="Yes"/>
    <s v="No"/>
    <s v="No"/>
    <s v="No"/>
    <s v="No"/>
    <s v="No"/>
    <m/>
    <m/>
    <m/>
    <m/>
    <m/>
    <m/>
    <m/>
    <s v="Ceramic tiles"/>
    <m/>
    <m/>
    <m/>
    <s v="Asbestos"/>
    <m/>
    <m/>
    <m/>
    <s v="Spouse/partner"/>
    <m/>
    <s v="Spouse/partner"/>
    <m/>
    <s v="Spouse/partner"/>
    <m/>
    <s v="No"/>
    <m/>
    <m/>
    <m/>
    <m/>
    <m/>
    <m/>
    <m/>
    <m/>
    <m/>
    <m/>
    <m/>
    <s v="Unchecked"/>
    <s v="Unchecked"/>
    <s v="Unchecked"/>
    <s v="Unchecked"/>
    <s v="Unchecked"/>
    <s v="Unchecked"/>
    <s v="Unchecked"/>
    <s v="Unchecked"/>
    <s v="Unchecked"/>
    <s v="Unchecked"/>
    <s v="Unchecked"/>
    <s v="Unchecked"/>
    <m/>
    <m/>
    <m/>
    <m/>
    <s v="Unverified"/>
  </r>
  <r>
    <n v="74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50"/>
    <m/>
    <m/>
    <x v="18"/>
    <d v="1899-12-30T10:40:00"/>
    <s v="siziphiwe"/>
    <s v="English"/>
    <s v="No"/>
    <m/>
    <m/>
    <m/>
    <s v="Colored"/>
    <m/>
    <m/>
    <m/>
    <s v="Yes"/>
    <m/>
    <m/>
    <m/>
    <m/>
    <m/>
    <s v="Married / civil union"/>
    <m/>
    <s v="Yes"/>
    <m/>
    <s v="Tertiary"/>
    <m/>
    <s v="Self-Employed"/>
    <m/>
    <s v="R7501 - R10 000"/>
    <m/>
    <s v="Never"/>
    <m/>
    <m/>
    <m/>
    <s v="Never"/>
    <m/>
    <m/>
    <m/>
    <s v="No"/>
    <m/>
    <s v="Yes, less than 6 months ago"/>
    <m/>
    <s v="No"/>
    <m/>
    <s v="No"/>
    <m/>
    <s v="Unchecked"/>
    <s v="Unchecked"/>
    <s v="Unchecked"/>
    <s v="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58"/>
    <s v="Female/ Ibhinqa"/>
    <n v="19"/>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2"/>
    <m/>
    <s v="Flush to piped sewer system"/>
    <m/>
    <s v="Electricity from mains"/>
    <m/>
    <m/>
    <m/>
    <s v="In the house"/>
    <m/>
    <m/>
    <m/>
    <s v="Yes"/>
    <m/>
    <s v="Yes"/>
    <m/>
    <s v="Yes"/>
    <s v="Yes"/>
    <s v="No"/>
    <s v="Yes"/>
    <s v="Yes"/>
    <s v="No"/>
    <s v="Yes"/>
    <s v="Yes"/>
    <s v="Yes"/>
    <m/>
    <m/>
    <m/>
    <m/>
    <m/>
    <m/>
    <m/>
    <m/>
    <m/>
    <s v="Yes"/>
    <s v="Yes"/>
    <s v="No"/>
    <s v="No"/>
    <s v="No"/>
    <s v="Yes"/>
    <s v="No"/>
    <m/>
    <m/>
    <m/>
    <m/>
    <m/>
    <m/>
    <m/>
    <s v="Ceramic tiles"/>
    <m/>
    <m/>
    <m/>
    <s v="Asbestos"/>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Other"/>
    <m/>
    <s v="Research Assistant please click here"/>
    <m/>
    <s v="Unverified"/>
  </r>
  <r>
    <n v="75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52"/>
    <m/>
    <m/>
    <x v="18"/>
    <d v="1899-12-30T10:43:00"/>
    <s v="likhona"/>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Unverified"/>
  </r>
  <r>
    <n v="753"/>
    <m/>
    <m/>
    <x v="18"/>
    <d v="1899-12-30T10:50:00"/>
    <s v="nozithembiso"/>
    <s v="English"/>
    <s v="No"/>
    <m/>
    <m/>
    <m/>
    <s v="Black"/>
    <m/>
    <m/>
    <m/>
    <s v="Yes"/>
    <m/>
    <m/>
    <m/>
    <m/>
    <m/>
    <s v="Married / civil union"/>
    <m/>
    <s v="Yes"/>
    <m/>
    <s v="Less than Matric"/>
    <m/>
    <s v="Unemployed"/>
    <m/>
    <s v="R5001 - R7500"/>
    <m/>
    <s v="Yes, less than 2 years ago"/>
    <m/>
    <s v="ec Empilweni Gompo CHC"/>
    <m/>
    <s v="Never"/>
    <m/>
    <m/>
    <m/>
    <s v="Yes"/>
    <m/>
    <s v="Yes, more than a year ago"/>
    <m/>
    <s v="No"/>
    <m/>
    <s v="No"/>
    <m/>
    <s v="Unchecked"/>
    <s v="Unchecked"/>
    <s v="Unchecked"/>
    <s v="Unchecked"/>
    <s v="Unchecked"/>
    <s v="Checked"/>
    <s v="Unchecked"/>
    <s v="Unchecked"/>
    <s v="Checked"/>
    <s v="Unchecked"/>
    <s v="Unchecked"/>
    <s v="Unchecked"/>
    <s v="Unchecked"/>
    <s v="Unchecked"/>
    <s v="Unchecked"/>
    <s v="Unchecked"/>
    <s v="Unchecked"/>
    <s v="Unchecked"/>
    <s v="Dust"/>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5"/>
    <s v="Female/ Ibhinqa"/>
    <n v="32"/>
    <s v="Female/ Ibhinqa"/>
    <n v="25"/>
    <s v="Male/ Indoda"/>
    <n v="24"/>
    <s v="Female/ Ibhinqa"/>
    <n v="15"/>
    <s v="Female/ Ibhinqa"/>
    <n v="11"/>
    <m/>
    <m/>
    <m/>
    <m/>
    <m/>
    <m/>
    <m/>
    <m/>
    <m/>
    <m/>
    <m/>
    <m/>
    <m/>
    <m/>
    <m/>
    <m/>
    <m/>
    <m/>
    <m/>
    <m/>
    <s v="There are NO children between the age of 6 and 13 living in this HH"/>
    <s v="Some secondary"/>
    <m/>
    <m/>
    <m/>
    <s v="Some secondary"/>
    <m/>
    <m/>
    <m/>
    <m/>
    <m/>
    <m/>
    <m/>
    <m/>
    <m/>
    <s v="No"/>
    <m/>
    <m/>
    <m/>
    <s v="Public/communal tap"/>
    <m/>
    <m/>
    <m/>
    <s v="Elsewhere/outside yard"/>
    <m/>
    <n v="5"/>
    <m/>
    <s v="No facility/bush/field"/>
    <m/>
    <s v="Electricity from other source"/>
    <m/>
    <m/>
    <m/>
    <s v="In the house"/>
    <m/>
    <m/>
    <m/>
    <s v="No"/>
    <m/>
    <s v="No"/>
    <m/>
    <s v="No"/>
    <s v="Yes"/>
    <s v="No"/>
    <s v="No"/>
    <s v="Yes"/>
    <s v="No"/>
    <s v="Yes"/>
    <s v="Yes"/>
    <s v="No"/>
    <m/>
    <m/>
    <m/>
    <m/>
    <m/>
    <m/>
    <m/>
    <m/>
    <m/>
    <s v="No"/>
    <s v="Yes"/>
    <s v="No"/>
    <s v="No"/>
    <s v="No"/>
    <s v="No"/>
    <s v="No"/>
    <m/>
    <m/>
    <m/>
    <m/>
    <m/>
    <m/>
    <m/>
    <s v="Carpe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754"/>
    <m/>
    <m/>
    <x v="18"/>
    <d v="1899-12-30T11:12:00"/>
    <s v="nomvuyo"/>
    <s v="English"/>
    <s v="No"/>
    <m/>
    <m/>
    <m/>
    <s v="Black"/>
    <m/>
    <m/>
    <m/>
    <s v="Yes"/>
    <m/>
    <m/>
    <m/>
    <m/>
    <m/>
    <s v="Single"/>
    <m/>
    <m/>
    <m/>
    <s v="Matric"/>
    <m/>
    <s v="Unemployed"/>
    <m/>
    <s v="R2501 - R5000"/>
    <m/>
    <s v="Never"/>
    <m/>
    <m/>
    <m/>
    <s v="Never"/>
    <m/>
    <m/>
    <m/>
    <s v="I don't know"/>
    <m/>
    <s v="Yes, more than a year ago"/>
    <m/>
    <s v="No"/>
    <m/>
    <s v="I don't know"/>
    <m/>
    <s v="Unchecked"/>
    <s v="Checked"/>
    <s v="Unchecked"/>
    <s v="Checked"/>
    <s v="Checked"/>
    <s v="Checked"/>
    <s v="Unchecked"/>
    <s v="Un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m/>
    <m/>
    <s v="Unchecked"/>
    <s v="Checked"/>
    <s v="Un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32"/>
    <s v="Male/ Indoda"/>
    <n v="5"/>
    <m/>
    <m/>
    <m/>
    <m/>
    <m/>
    <m/>
    <m/>
    <m/>
    <m/>
    <m/>
    <m/>
    <m/>
    <m/>
    <m/>
    <m/>
    <m/>
    <m/>
    <m/>
    <m/>
    <m/>
    <m/>
    <m/>
    <m/>
    <m/>
    <m/>
    <m/>
    <s v="There are NO children between the age of 6 and 13 living in this HH"/>
    <s v="Tertiary or post-secondary certification"/>
    <m/>
    <m/>
    <m/>
    <s v="Tertiary or post-secondary certification"/>
    <m/>
    <m/>
    <m/>
    <m/>
    <m/>
    <m/>
    <m/>
    <m/>
    <m/>
    <s v="No"/>
    <m/>
    <m/>
    <m/>
    <s v="Public/communal tap"/>
    <m/>
    <m/>
    <m/>
    <s v="Elsewhere/outside yard"/>
    <m/>
    <n v="5"/>
    <m/>
    <s v="Flush to somewhere else"/>
    <m/>
    <s v="Electricity from mains"/>
    <m/>
    <m/>
    <m/>
    <s v="In the house"/>
    <m/>
    <m/>
    <m/>
    <s v="No"/>
    <m/>
    <s v="No"/>
    <m/>
    <s v="No"/>
    <s v="Yes"/>
    <s v="No"/>
    <s v="No"/>
    <s v="No"/>
    <s v="No"/>
    <s v="No"/>
    <s v="No"/>
    <s v="No"/>
    <m/>
    <m/>
    <m/>
    <m/>
    <m/>
    <m/>
    <m/>
    <m/>
    <m/>
    <s v="No"/>
    <s v="Yes"/>
    <s v="No"/>
    <s v="No"/>
    <s v="No"/>
    <s v="No"/>
    <s v="No"/>
    <m/>
    <m/>
    <m/>
    <m/>
    <m/>
    <m/>
    <m/>
    <s v="Cement"/>
    <m/>
    <m/>
    <m/>
    <s v="Corrugated metal"/>
    <m/>
    <m/>
    <m/>
    <s v="Respondent/Participant"/>
    <m/>
    <s v="Respondent/Participant"/>
    <m/>
    <s v="Respondent/Participant"/>
    <m/>
    <s v="Yes"/>
    <m/>
    <s v="Proceed"/>
    <m/>
    <s v="Yes"/>
    <m/>
    <s v="A lot"/>
    <s v="A lot"/>
    <s v="A lot"/>
    <m/>
    <m/>
    <m/>
    <s v="Checked"/>
    <s v="Checked"/>
    <s v="Checked"/>
    <s v="Checked"/>
    <s v="Unchecked"/>
    <s v="Unchecked"/>
    <s v="Unchecked"/>
    <s v="Unchecked"/>
    <s v="Unchecked"/>
    <s v="Unchecked"/>
    <s v="Unchecked"/>
    <s v="Unchecked"/>
    <s v="France"/>
    <m/>
    <s v="Research Assistant please click here"/>
    <m/>
    <s v="Unverified"/>
  </r>
  <r>
    <n v="755"/>
    <m/>
    <m/>
    <x v="18"/>
    <d v="1899-12-30T11:28:00"/>
    <s v="sinazo"/>
    <s v="English"/>
    <s v="No"/>
    <m/>
    <m/>
    <m/>
    <s v="Colored"/>
    <m/>
    <m/>
    <m/>
    <s v="Yes"/>
    <m/>
    <m/>
    <m/>
    <m/>
    <m/>
    <s v="Divorced"/>
    <m/>
    <m/>
    <m/>
    <s v="Matric"/>
    <m/>
    <s v="Unemployed"/>
    <m/>
    <s v="R2501 - R5000"/>
    <m/>
    <s v="Never"/>
    <m/>
    <m/>
    <m/>
    <s v="Never"/>
    <m/>
    <m/>
    <m/>
    <s v="No"/>
    <m/>
    <s v="Yes, less than 6 months ago"/>
    <m/>
    <s v="No"/>
    <m/>
    <s v="No"/>
    <m/>
    <s v="Unchecked"/>
    <s v="Unchecked"/>
    <s v="Unchecked"/>
    <s v="Checked"/>
    <s v="Checked"/>
    <s v="Checked"/>
    <s v="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Checked"/>
    <s v="Un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10"/>
    <m/>
    <m/>
    <m/>
    <m/>
    <m/>
    <m/>
    <m/>
    <m/>
    <m/>
    <m/>
    <m/>
    <m/>
    <m/>
    <m/>
    <m/>
    <m/>
    <m/>
    <m/>
    <m/>
    <m/>
    <m/>
    <m/>
    <m/>
    <m/>
    <m/>
    <m/>
    <m/>
    <m/>
    <s v="There are children between the age of 6 and 13 living in this HH"/>
    <s v="Some secondary"/>
    <m/>
    <m/>
    <m/>
    <s v="Some secondary"/>
    <m/>
    <m/>
    <m/>
    <s v="Yes"/>
    <m/>
    <m/>
    <m/>
    <m/>
    <m/>
    <s v="No"/>
    <m/>
    <m/>
    <m/>
    <s v="Piped into dwelling/house"/>
    <m/>
    <m/>
    <m/>
    <m/>
    <m/>
    <n v="998"/>
    <m/>
    <s v="Flush to piped sewer system"/>
    <m/>
    <s v="Electricity from mains"/>
    <m/>
    <m/>
    <m/>
    <s v="In the house"/>
    <m/>
    <m/>
    <m/>
    <s v="Yes"/>
    <m/>
    <s v="Yes"/>
    <m/>
    <s v="Yes"/>
    <s v="Yes"/>
    <s v="No"/>
    <s v="Yes"/>
    <s v="Yes"/>
    <s v="Yes"/>
    <s v="Yes"/>
    <s v="Yes"/>
    <s v="Yes"/>
    <m/>
    <m/>
    <m/>
    <m/>
    <m/>
    <m/>
    <m/>
    <m/>
    <m/>
    <s v="Yes"/>
    <s v="No"/>
    <s v="No"/>
    <s v="No"/>
    <s v="No"/>
    <s v="No"/>
    <s v="No"/>
    <m/>
    <m/>
    <m/>
    <m/>
    <m/>
    <m/>
    <m/>
    <s v="Ceramic tiles"/>
    <m/>
    <m/>
    <m/>
    <s v="Asbestos"/>
    <m/>
    <m/>
    <m/>
    <s v="Respondent/Participant"/>
    <m/>
    <s v="Respondent/Participant"/>
    <m/>
    <s v="Respondent/Participant"/>
    <m/>
    <s v="Yes"/>
    <m/>
    <s v="Proceed"/>
    <m/>
    <s v="Yes"/>
    <m/>
    <s v="Somewhat"/>
    <s v="A lot"/>
    <s v="A lot"/>
    <m/>
    <m/>
    <m/>
    <s v="Checked"/>
    <s v="Checked"/>
    <s v="Checked"/>
    <s v="Checked"/>
    <s v="Checked"/>
    <s v="Unchecked"/>
    <s v="Unchecked"/>
    <s v="Unchecked"/>
    <s v="Unchecked"/>
    <s v="Unchecked"/>
    <s v="Unchecked"/>
    <s v="Unchecked"/>
    <s v="Other"/>
    <m/>
    <s v="Research Assistant please click here"/>
    <m/>
    <s v="Unverified"/>
  </r>
  <r>
    <n v="75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5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58"/>
    <m/>
    <m/>
    <x v="18"/>
    <d v="1899-12-30T11:34:00"/>
    <s v="nozithembiso"/>
    <s v="English"/>
    <s v="No"/>
    <m/>
    <m/>
    <m/>
    <s v="Black"/>
    <m/>
    <m/>
    <m/>
    <s v="Yes"/>
    <m/>
    <m/>
    <m/>
    <m/>
    <m/>
    <s v="Single"/>
    <m/>
    <m/>
    <m/>
    <s v="Tertiary"/>
    <m/>
    <s v="Unemployed"/>
    <m/>
    <s v="Under R1000"/>
    <m/>
    <s v="Never"/>
    <m/>
    <m/>
    <m/>
    <s v="Never"/>
    <m/>
    <m/>
    <m/>
    <s v="No"/>
    <m/>
    <s v="Yes, in the last year, but more than 6 months ago"/>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Unchecked"/>
    <s v="Unchecked"/>
    <s v="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Tertiary or post-secondary certification"/>
    <m/>
    <m/>
    <m/>
    <s v="Tertiary or post-secondary certification"/>
    <m/>
    <m/>
    <m/>
    <m/>
    <m/>
    <m/>
    <m/>
    <m/>
    <m/>
    <s v="No"/>
    <m/>
    <m/>
    <m/>
    <s v="Public/communal tap"/>
    <m/>
    <m/>
    <m/>
    <s v="Elsewhere/outside yard"/>
    <m/>
    <n v="2"/>
    <m/>
    <s v="No facility/bush/field"/>
    <m/>
    <s v="Electricity from other source"/>
    <m/>
    <m/>
    <m/>
    <s v="In the house"/>
    <m/>
    <m/>
    <m/>
    <s v="Yes"/>
    <m/>
    <s v="No"/>
    <m/>
    <s v="Yes"/>
    <s v="Yes"/>
    <s v="No"/>
    <s v="No"/>
    <s v="No"/>
    <s v="No"/>
    <s v="No"/>
    <s v="No"/>
    <s v="No"/>
    <m/>
    <m/>
    <m/>
    <m/>
    <m/>
    <m/>
    <m/>
    <m/>
    <m/>
    <s v="Yes"/>
    <s v="Yes"/>
    <s v="No"/>
    <s v="No"/>
    <s v="No"/>
    <s v="No"/>
    <s v="No"/>
    <m/>
    <m/>
    <m/>
    <m/>
    <m/>
    <m/>
    <m/>
    <s v="Carpet"/>
    <m/>
    <m/>
    <m/>
    <s v="Corrugated metal"/>
    <m/>
    <m/>
    <m/>
    <s v="Respondent/Participant"/>
    <m/>
    <s v="Respondent/Participant"/>
    <m/>
    <s v="Respondent/Participant"/>
    <m/>
    <s v="Yes"/>
    <m/>
    <s v="Proceed"/>
    <m/>
    <s v="Yes"/>
    <m/>
    <s v="Somewhat"/>
    <s v="A lot"/>
    <s v="Somewhat"/>
    <m/>
    <m/>
    <m/>
    <s v="Checked"/>
    <s v="Checked"/>
    <s v="Checked"/>
    <s v="Unchecked"/>
    <s v="Unchecked"/>
    <s v="Unchecked"/>
    <s v="Unchecked"/>
    <s v="Unchecked"/>
    <s v="Unchecked"/>
    <s v="Unchecked"/>
    <s v="Unchecked"/>
    <s v="Unchecked"/>
    <s v="United States of America"/>
    <m/>
    <s v="Research Assistant please click here"/>
    <m/>
    <s v="Unverified"/>
  </r>
  <r>
    <n v="75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60"/>
    <m/>
    <m/>
    <x v="18"/>
    <d v="1899-12-30T11:43:00"/>
    <s v="zimkhitha"/>
    <s v="English"/>
    <s v="No"/>
    <m/>
    <m/>
    <m/>
    <s v="Colored"/>
    <m/>
    <m/>
    <m/>
    <s v="Yes"/>
    <m/>
    <m/>
    <m/>
    <m/>
    <m/>
    <s v="Married / civil union"/>
    <m/>
    <s v="Yes"/>
    <m/>
    <s v="Tertiary"/>
    <m/>
    <s v="Self-Employed"/>
    <m/>
    <s v="R2501 - R5000"/>
    <m/>
    <s v="Never"/>
    <m/>
    <m/>
    <m/>
    <s v="Yes, more than 2 years ago"/>
    <m/>
    <s v="ec Alphendale Clinic"/>
    <m/>
    <s v="I don't know"/>
    <m/>
    <s v="Yes, less than 6 months ago"/>
    <m/>
    <s v="Yes"/>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5"/>
    <s v="Female/ Ibhinqa"/>
    <n v="3"/>
    <s v="Male/ Indoda"/>
    <n v="7"/>
    <s v="Female/ Ibhinqa"/>
    <n v="19"/>
    <s v="Male/ Indoda"/>
    <n v="13"/>
    <s v="Female/ Ibhinqa"/>
    <n v="50"/>
    <m/>
    <m/>
    <m/>
    <m/>
    <m/>
    <m/>
    <m/>
    <m/>
    <m/>
    <m/>
    <m/>
    <m/>
    <m/>
    <m/>
    <m/>
    <m/>
    <m/>
    <m/>
    <m/>
    <m/>
    <s v="There are children between the age of 6 and 13 living in this HH"/>
    <s v="Tertiary or post-secondary certification"/>
    <m/>
    <m/>
    <m/>
    <s v="Tertiary or post-secondary certification"/>
    <m/>
    <m/>
    <m/>
    <s v="Yes"/>
    <m/>
    <m/>
    <m/>
    <m/>
    <m/>
    <s v="No"/>
    <m/>
    <m/>
    <m/>
    <s v="Piped into dwelling/house"/>
    <m/>
    <m/>
    <m/>
    <m/>
    <m/>
    <n v="1"/>
    <m/>
    <s v="Flush to piped sewer system"/>
    <m/>
    <s v="Electricity from mains"/>
    <m/>
    <m/>
    <m/>
    <s v="In the house"/>
    <m/>
    <m/>
    <m/>
    <s v="Yes"/>
    <m/>
    <s v="Yes"/>
    <m/>
    <s v="Yes"/>
    <s v="Yes"/>
    <s v="Yes"/>
    <s v="Yes"/>
    <s v="Yes"/>
    <s v="Yes"/>
    <s v="Yes"/>
    <s v="Yes"/>
    <s v="Yes"/>
    <m/>
    <m/>
    <m/>
    <m/>
    <m/>
    <m/>
    <m/>
    <m/>
    <m/>
    <s v="Yes"/>
    <s v="Yes"/>
    <s v="Yes"/>
    <s v="Yes"/>
    <s v="No"/>
    <s v="Yes"/>
    <s v="No"/>
    <m/>
    <m/>
    <m/>
    <m/>
    <m/>
    <m/>
    <m/>
    <s v="Ceramic tiles"/>
    <m/>
    <m/>
    <m/>
    <s v="Tiles"/>
    <m/>
    <m/>
    <m/>
    <s v="Respondent/Participant"/>
    <m/>
    <s v="Respondent/Participant"/>
    <m/>
    <s v="Respondent/Participant"/>
    <m/>
    <s v="Yes"/>
    <m/>
    <s v="Proceed"/>
    <m/>
    <s v="Yes"/>
    <m/>
    <s v="Not at all"/>
    <s v="A lot"/>
    <s v="A lot"/>
    <m/>
    <m/>
    <m/>
    <s v="Checked"/>
    <s v="Checked"/>
    <s v="Unchecked"/>
    <s v="Checked"/>
    <s v="Checked"/>
    <s v="Unchecked"/>
    <s v="Unchecked"/>
    <s v="Unchecked"/>
    <s v="Unchecked"/>
    <s v="Unchecked"/>
    <s v="Unchecked"/>
    <s v="Unchecked"/>
    <s v="United States of America"/>
    <m/>
    <s v="Research Assistant please click here"/>
    <m/>
    <s v="Unverified"/>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76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63"/>
    <m/>
    <m/>
    <x v="18"/>
    <d v="1899-12-30T11:49:00"/>
    <s v="zimbini"/>
    <s v="English"/>
    <s v="Yes"/>
    <m/>
    <s v="More than 6 months ago"/>
    <m/>
    <s v="Black"/>
    <m/>
    <m/>
    <m/>
    <s v="Yes"/>
    <m/>
    <m/>
    <m/>
    <m/>
    <m/>
    <s v="Married / civil union"/>
    <m/>
    <s v="Yes"/>
    <m/>
    <s v="Less than Matric"/>
    <m/>
    <s v="Unemployed"/>
    <m/>
    <s v="R2501 - R5000"/>
    <m/>
    <s v="Yes, more than 2 years ago"/>
    <m/>
    <s v="Other"/>
    <s v="Loyiso clinic "/>
    <s v="Never"/>
    <m/>
    <m/>
    <m/>
    <s v="No"/>
    <m/>
    <s v="Yes, less than 6 months ago"/>
    <m/>
    <s v="Yes"/>
    <m/>
    <s v="Yes"/>
    <m/>
    <s v="Unchecked"/>
    <s v="Unchecked"/>
    <s v="Unchecked"/>
    <s v="Unchecked"/>
    <s v="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Checked"/>
    <s v="Checked"/>
    <s v="Checked"/>
    <s v="Checked"/>
    <s v="Un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30"/>
    <s v="Female/ Ibhinqa"/>
    <n v="10"/>
    <s v="Female/ Ibhinqa"/>
    <n v="6"/>
    <s v="Male/ Indoda"/>
    <n v="65"/>
    <m/>
    <m/>
    <m/>
    <m/>
    <m/>
    <m/>
    <m/>
    <m/>
    <m/>
    <m/>
    <m/>
    <m/>
    <m/>
    <m/>
    <m/>
    <m/>
    <m/>
    <m/>
    <m/>
    <m/>
    <m/>
    <m/>
    <s v="There are children between the age of 6 and 13 living in this HH"/>
    <s v="Some secondary"/>
    <m/>
    <m/>
    <m/>
    <s v="Tertiary or post-secondary certification"/>
    <m/>
    <m/>
    <m/>
    <s v="Yes"/>
    <m/>
    <m/>
    <m/>
    <m/>
    <m/>
    <s v="No"/>
    <m/>
    <m/>
    <m/>
    <s v="Piped to yard/plot"/>
    <m/>
    <m/>
    <m/>
    <m/>
    <m/>
    <n v="2"/>
    <m/>
    <s v="Flush to piped sewer system"/>
    <m/>
    <s v="Electricity from mains"/>
    <m/>
    <m/>
    <m/>
    <s v="In the house"/>
    <m/>
    <m/>
    <m/>
    <s v="Yes"/>
    <m/>
    <s v="Yes"/>
    <m/>
    <s v="Yes"/>
    <s v="Yes"/>
    <s v="No"/>
    <s v="No"/>
    <s v="Yes"/>
    <s v="No"/>
    <s v="Yes"/>
    <s v="Yes"/>
    <s v="Yes"/>
    <m/>
    <m/>
    <m/>
    <m/>
    <m/>
    <m/>
    <m/>
    <m/>
    <m/>
    <s v="Yes"/>
    <s v="Yes"/>
    <s v="Yes"/>
    <s v="No"/>
    <s v="No"/>
    <s v="No"/>
    <s v="No"/>
    <m/>
    <m/>
    <m/>
    <m/>
    <m/>
    <m/>
    <m/>
    <s v="Ceramic tiles"/>
    <m/>
    <m/>
    <m/>
    <s v="Asbestos"/>
    <m/>
    <m/>
    <m/>
    <s v="Respondent/Participant"/>
    <m/>
    <s v="Respondent/Participant"/>
    <m/>
    <s v="Respondent/Participant"/>
    <m/>
    <s v="Yes"/>
    <m/>
    <s v="Proceed"/>
    <m/>
    <s v="Yes"/>
    <m/>
    <s v="Somewhat"/>
    <s v="A lot"/>
    <s v="A lot"/>
    <m/>
    <m/>
    <m/>
    <s v="Unchecked"/>
    <s v="Checked"/>
    <s v="Unchecked"/>
    <s v="Checked"/>
    <s v="Checked"/>
    <s v="Unchecked"/>
    <s v="Unchecked"/>
    <s v="Unchecked"/>
    <s v="Unchecked"/>
    <s v="Unchecked"/>
    <s v="Unchecked"/>
    <s v="Unchecked"/>
    <s v="United States of America"/>
    <m/>
    <s v="Research Assistant please click here"/>
    <m/>
    <s v="Unverified"/>
  </r>
  <r>
    <n v="764"/>
    <m/>
    <m/>
    <x v="18"/>
    <d v="1899-12-30T11:51:00"/>
    <s v="busisiwe"/>
    <s v="isiXhosa"/>
    <m/>
    <s v="Hayi"/>
    <m/>
    <m/>
    <m/>
    <m/>
    <s v="Mnyama"/>
    <m/>
    <m/>
    <m/>
    <m/>
    <s v="Ewe"/>
    <m/>
    <m/>
    <m/>
    <s v="Awutshatanga"/>
    <m/>
    <m/>
    <m/>
    <s v="Imfundo enomsila"/>
    <m/>
    <s v="Awuphangeli"/>
    <m/>
    <s v="R7501 - R10 000"/>
    <m/>
    <s v="Zange"/>
    <m/>
    <m/>
    <m/>
    <s v="Hayi"/>
    <m/>
    <m/>
    <m/>
    <s v="Hayi"/>
    <m/>
    <s v="Ewe, ngaphantsi kweenyanga ezi-6 ezidlulileyo"/>
    <m/>
    <s v="Ewe"/>
    <m/>
    <s v="Ewe"/>
    <s v="Unchecked"/>
    <s v="Unchecked"/>
    <s v="Unchecked"/>
    <s v="Unchecked"/>
    <s v="Unchecked"/>
    <s v="Unchecked"/>
    <s v="Unchecked"/>
    <s v="Unchecked"/>
    <s v="Unchecked"/>
    <s v="Unchecked"/>
    <s v="Unchecked"/>
    <s v="Unchecked"/>
    <s v="Checked"/>
    <s v="Checked"/>
    <s v="Checked"/>
    <s v="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3"/>
    <s v="Male/ Indoda"/>
    <n v="17"/>
    <s v="Male/ Indoda"/>
    <n v="47"/>
    <s v="Male/ Indoda"/>
    <n v="25"/>
    <m/>
    <m/>
    <m/>
    <m/>
    <m/>
    <m/>
    <m/>
    <m/>
    <m/>
    <m/>
    <m/>
    <m/>
    <m/>
    <m/>
    <m/>
    <m/>
    <m/>
    <m/>
    <m/>
    <m/>
    <m/>
    <m/>
    <m/>
    <m/>
    <s v="There are NO children between the age of 6 and 13 living in this HH"/>
    <m/>
    <s v="Imfundo enomsila"/>
    <m/>
    <m/>
    <m/>
    <s v="Imfundo enomsila"/>
    <m/>
    <m/>
    <m/>
    <m/>
    <m/>
    <m/>
    <m/>
    <m/>
    <m/>
    <s v="Hayi"/>
    <m/>
    <m/>
    <m/>
    <s v="Ifakwe ngombhobho kwindawo yokuhlala/indlu"/>
    <m/>
    <m/>
    <m/>
    <m/>
    <m/>
    <n v="1"/>
    <m/>
    <s v="Gungxulela kumbhobho wogutyulo"/>
    <m/>
    <s v="Umbane ovela kwii-mains"/>
    <m/>
    <m/>
    <m/>
    <s v="Endlini"/>
    <m/>
    <m/>
    <m/>
    <s v="Ewe"/>
    <m/>
    <s v="Ewe"/>
    <m/>
    <m/>
    <m/>
    <m/>
    <m/>
    <m/>
    <m/>
    <m/>
    <m/>
    <s v="Ewe"/>
    <s v="Ewe"/>
    <s v="Hayi"/>
    <s v="Hayi"/>
    <s v="Hayi"/>
    <s v="Hayi"/>
    <s v="Ewe"/>
    <s v="Ewe"/>
    <s v="Hayi"/>
    <m/>
    <m/>
    <m/>
    <m/>
    <m/>
    <m/>
    <m/>
    <s v="Ewe"/>
    <s v="Ewe"/>
    <s v="Hayi"/>
    <s v="Hayi"/>
    <s v="Hayi"/>
    <s v="Hayi"/>
    <s v="Hayi"/>
    <m/>
    <s v="Iithayile zeCeramic"/>
    <m/>
    <m/>
    <m/>
    <s v="Asbestos"/>
    <m/>
    <m/>
    <m/>
    <s v="uMphenduli / uMthathi-nxaxheba"/>
    <m/>
    <s v="uMphenduli / uMthathi-nxaxheba"/>
    <m/>
    <s v="uMphenduli / uMthathi-nxaxheba"/>
    <m/>
    <s v="Ewe"/>
    <m/>
    <s v="Qhubeka"/>
    <m/>
    <s v="Ewe"/>
    <m/>
    <m/>
    <m/>
    <s v="Akunjalo kwaphela"/>
    <s v="Kakhulu"/>
    <s v="Kakhulu"/>
    <s v="Unchecked"/>
    <s v="Unchecked"/>
    <s v="Unchecked"/>
    <s v="Unchecked"/>
    <s v="Unchecked"/>
    <s v="Unchecked"/>
    <s v="Checked"/>
    <s v="Checked"/>
    <s v="Unchecked"/>
    <s v="Checked"/>
    <s v="Unchecked"/>
    <s v="Unchecked"/>
    <m/>
    <s v="France"/>
    <m/>
    <s v="Mncedisi wophando nceda ucofe apha"/>
    <s v="Unverified"/>
  </r>
  <r>
    <n v="76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66"/>
    <m/>
    <m/>
    <x v="18"/>
    <d v="1899-12-30T12:08:00"/>
    <s v="vuyolwethu"/>
    <s v="isiXhosa"/>
    <m/>
    <s v="Hayi"/>
    <m/>
    <m/>
    <m/>
    <m/>
    <s v="Mnyama"/>
    <m/>
    <m/>
    <m/>
    <m/>
    <s v="Ewe"/>
    <m/>
    <m/>
    <m/>
    <s v="Utshatile / umanyano lwasekuhlaleni"/>
    <m/>
    <s v="Ewe"/>
    <m/>
    <s v="Ngaphantsi kwebanga leshumi"/>
    <m/>
    <s v="Uqeshwa okwexeshana"/>
    <m/>
    <s v="R1000 - R2500"/>
    <m/>
    <s v="Ewe - ngaphantsi kweminyaka emibini eyadlulayo."/>
    <s v="Other"/>
    <s v="Cecilia Makhiwane Clinic"/>
    <m/>
    <s v="Hayi"/>
    <m/>
    <m/>
    <m/>
    <s v="Ewe"/>
    <m/>
    <s v="Ewe, ngaphantsi kweenyanga ezi-6 ezidlulileyo"/>
    <m/>
    <s v="Ewe"/>
    <m/>
    <s v="Ewe"/>
    <s v="Unchecked"/>
    <s v="Unchecked"/>
    <s v="Unchecked"/>
    <s v="Unchecked"/>
    <s v="Unchecked"/>
    <s v="Unchecked"/>
    <s v="Unchecked"/>
    <s v="Unchecked"/>
    <s v="Unchecked"/>
    <s v="Unchecked"/>
    <s v="Unchecked"/>
    <s v="Unchecked"/>
    <s v="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54"/>
    <m/>
    <m/>
    <m/>
    <m/>
    <m/>
    <m/>
    <m/>
    <m/>
    <m/>
    <m/>
    <m/>
    <m/>
    <m/>
    <m/>
    <m/>
    <m/>
    <m/>
    <m/>
    <m/>
    <m/>
    <m/>
    <m/>
    <m/>
    <m/>
    <m/>
    <m/>
    <m/>
    <m/>
    <s v="There are children between the age of 6 and 13 living in this HH"/>
    <m/>
    <s v="Amabanga aphantsi"/>
    <m/>
    <s v="Ibanga lesine"/>
    <m/>
    <s v="Ndigqibe amabanga aphantsi"/>
    <m/>
    <m/>
    <m/>
    <s v="Ewe"/>
    <m/>
    <m/>
    <m/>
    <m/>
    <m/>
    <s v="Hayi"/>
    <m/>
    <m/>
    <m/>
    <s v="Impompo kawonke-wonke/yoluntu"/>
    <m/>
    <m/>
    <m/>
    <s v="Kwindawo yokuhlala"/>
    <m/>
    <n v="20"/>
    <m/>
    <s v="Gungxulela kumbhobho wogutyulo"/>
    <m/>
    <s v="Umbane ovela kwii-mains"/>
    <m/>
    <m/>
    <m/>
    <s v="Endlini"/>
    <m/>
    <m/>
    <m/>
    <s v="Hayi"/>
    <m/>
    <s v="Ewe"/>
    <m/>
    <m/>
    <m/>
    <m/>
    <m/>
    <m/>
    <m/>
    <m/>
    <m/>
    <s v="Ewe"/>
    <s v="Ewe"/>
    <s v="Hayi"/>
    <s v="Hayi"/>
    <s v="Hayi"/>
    <s v="Hayi"/>
    <s v="Hayi"/>
    <s v="Ewe"/>
    <s v="Hayi"/>
    <m/>
    <m/>
    <m/>
    <m/>
    <m/>
    <m/>
    <m/>
    <s v="Ewe"/>
    <s v="Ewe"/>
    <s v="Hayi"/>
    <s v="Hayi"/>
    <s v="Hayi"/>
    <s v="Hayi"/>
    <s v="Hayi"/>
    <m/>
    <s v="Ikhaphethi"/>
    <m/>
    <m/>
    <m/>
    <s v="intsimbi / iZinc"/>
    <m/>
    <m/>
    <m/>
    <s v="Umlingane/iqabane"/>
    <m/>
    <s v="Umlingane/iqabane"/>
    <m/>
    <s v="Umlingane/iqabane"/>
    <m/>
    <s v="Hayi"/>
    <m/>
    <m/>
    <m/>
    <m/>
    <m/>
    <m/>
    <m/>
    <m/>
    <m/>
    <m/>
    <s v="Unchecked"/>
    <s v="Unchecked"/>
    <s v="Unchecked"/>
    <s v="Unchecked"/>
    <s v="Unchecked"/>
    <s v="Unchecked"/>
    <s v="Unchecked"/>
    <s v="Unchecked"/>
    <s v="Unchecked"/>
    <s v="Unchecked"/>
    <s v="Unchecked"/>
    <s v="Unchecked"/>
    <m/>
    <m/>
    <m/>
    <m/>
    <s v="Unverified"/>
  </r>
  <r>
    <n v="76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68"/>
    <m/>
    <m/>
    <x v="18"/>
    <d v="1899-12-30T12:07:00"/>
    <s v="sinazo"/>
    <s v="English"/>
    <s v="No"/>
    <m/>
    <m/>
    <m/>
    <s v="Colored"/>
    <m/>
    <m/>
    <m/>
    <s v="Yes"/>
    <m/>
    <m/>
    <m/>
    <m/>
    <m/>
    <s v="Single"/>
    <m/>
    <m/>
    <m/>
    <s v="Matric"/>
    <m/>
    <s v="Employed full-time"/>
    <m/>
    <s v="R5001 - R7500"/>
    <m/>
    <s v="Never"/>
    <m/>
    <m/>
    <m/>
    <s v="Never"/>
    <m/>
    <m/>
    <m/>
    <s v="I don't know"/>
    <m/>
    <s v="Yes, in the last year, but more than 6 months ago"/>
    <m/>
    <s v="No"/>
    <m/>
    <s v="I don't know"/>
    <m/>
    <s v="Unchecked"/>
    <s v="Unchecked"/>
    <s v="Unchecked"/>
    <s v="Unchecked"/>
    <s v="Checked"/>
    <s v="Checked"/>
    <s v="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Unchecked"/>
    <s v="Checked"/>
    <s v="Checked"/>
    <s v="Checked"/>
    <s v="Checked"/>
    <s v="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No"/>
    <m/>
    <s v="Yes"/>
    <m/>
    <s v="Yes"/>
    <s v="Yes"/>
    <s v="Yes"/>
    <s v="Yes"/>
    <s v="Yes"/>
    <s v="Yes"/>
    <s v="Yes"/>
    <s v="Yes"/>
    <s v="Yes"/>
    <m/>
    <m/>
    <m/>
    <m/>
    <m/>
    <m/>
    <m/>
    <m/>
    <m/>
    <s v="Yes"/>
    <s v="Yes"/>
    <s v="No"/>
    <s v="No"/>
    <s v="Yes"/>
    <s v="Yes"/>
    <s v="No"/>
    <m/>
    <m/>
    <m/>
    <m/>
    <m/>
    <m/>
    <m/>
    <s v="Ceramic tiles"/>
    <m/>
    <m/>
    <m/>
    <s v="Tiles"/>
    <m/>
    <m/>
    <m/>
    <s v="Respondent/Participant"/>
    <m/>
    <s v="Respondent/Participant"/>
    <m/>
    <s v="Respondent/Participant"/>
    <m/>
    <s v="Yes"/>
    <m/>
    <s v="Proceed"/>
    <m/>
    <s v="Yes"/>
    <m/>
    <s v="Somewhat"/>
    <s v="A lot"/>
    <s v="Somewhat"/>
    <m/>
    <m/>
    <m/>
    <s v="Checked"/>
    <s v="Checked"/>
    <s v="Checked"/>
    <s v="Checked"/>
    <s v="Checked"/>
    <s v="Checked"/>
    <s v="Unchecked"/>
    <s v="Unchecked"/>
    <s v="Unchecked"/>
    <s v="Unchecked"/>
    <s v="Unchecked"/>
    <s v="Unchecked"/>
    <s v="Other"/>
    <m/>
    <s v="Research Assistant please click here"/>
    <m/>
    <s v="Unverified"/>
  </r>
  <r>
    <n v="769"/>
    <m/>
    <m/>
    <x v="18"/>
    <d v="1899-12-30T12:10:00"/>
    <s v="siyanda"/>
    <s v="isiXhosa"/>
    <m/>
    <s v="Hayi"/>
    <m/>
    <m/>
    <m/>
    <m/>
    <s v="Mnyama"/>
    <m/>
    <m/>
    <m/>
    <m/>
    <s v="Ewe"/>
    <m/>
    <m/>
    <m/>
    <s v="Uqhawulo mtshato"/>
    <m/>
    <m/>
    <m/>
    <s v="Ngaphantsi kwebanga leshumi"/>
    <m/>
    <s v="Awuphangeli"/>
    <m/>
    <s v="R1000 - R2500"/>
    <m/>
    <s v="Zange"/>
    <m/>
    <m/>
    <m/>
    <s v="Hayi"/>
    <m/>
    <m/>
    <m/>
    <s v="Andiyazi"/>
    <m/>
    <s v="Ewe, kulo nyaka uphelileyo, kodwa ngaphezu kweenyanga ezi-6 ezidlulileyo"/>
    <m/>
    <s v="Ewe"/>
    <m/>
    <s v="Andiyaz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mabanga aphantsi"/>
    <m/>
    <s v="Ibanga lesithandathu"/>
    <m/>
    <s v="Amabanga aphantsi"/>
    <m/>
    <s v="Ibanga lesithandathu"/>
    <m/>
    <m/>
    <m/>
    <m/>
    <m/>
    <m/>
    <m/>
    <s v="Hayi"/>
    <m/>
    <m/>
    <m/>
    <s v="Impompo kawonke-wonke/yoluntu"/>
    <m/>
    <m/>
    <m/>
    <s v="Kwindawo yokuhlala"/>
    <m/>
    <n v="8"/>
    <m/>
    <s v="Gungxulela kumbhobho wogutyulo"/>
    <m/>
    <s v="Umbane ovela kwii-mains"/>
    <m/>
    <m/>
    <m/>
    <s v="Endlini"/>
    <m/>
    <m/>
    <m/>
    <s v="Hayi"/>
    <m/>
    <s v="Ewe"/>
    <m/>
    <m/>
    <m/>
    <m/>
    <m/>
    <m/>
    <m/>
    <m/>
    <m/>
    <s v="Ewe"/>
    <s v="Ewe"/>
    <s v="Hayi"/>
    <s v="Hayi"/>
    <s v="Hayi"/>
    <s v="Hayi"/>
    <s v="Hayi"/>
    <s v="Hayi"/>
    <s v="Hayi"/>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77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71"/>
    <m/>
    <m/>
    <x v="18"/>
    <d v="1899-12-30T12:20:00"/>
    <s v="zola"/>
    <s v="isiXhosa"/>
    <m/>
    <s v="Hayi"/>
    <m/>
    <m/>
    <m/>
    <m/>
    <s v="Indiya"/>
    <m/>
    <m/>
    <m/>
    <m/>
    <s v="Ewe"/>
    <m/>
    <m/>
    <m/>
    <s v="Utshatile / umanyano lwasekuhlaleni"/>
    <m/>
    <s v="Hayi"/>
    <m/>
    <s v="Ngaphantsi kwebanga leshumi"/>
    <m/>
    <s v="Awuphangeli"/>
    <m/>
    <s v="R1000 - R2500"/>
    <m/>
    <s v="Zange"/>
    <m/>
    <m/>
    <m/>
    <s v="Hayi"/>
    <m/>
    <m/>
    <m/>
    <s v="Hayi"/>
    <m/>
    <s v="Ewe, ngaphezu konyaka odlulileyo"/>
    <m/>
    <s v="Hayi"/>
    <m/>
    <s v="Hayi"/>
    <s v="Unchecked"/>
    <s v="Unchecked"/>
    <s v="Unchecked"/>
    <s v="Unchecked"/>
    <s v="Unchecked"/>
    <s v="Unchecked"/>
    <s v="Unchecked"/>
    <s v="Unchecked"/>
    <s v="Unchecked"/>
    <s v="Unchecked"/>
    <s v="Unchecked"/>
    <s v="Unchecked"/>
    <s v="Unchecked"/>
    <s v="Checked"/>
    <s v="Unchecked"/>
    <s v="Checked"/>
    <s v="Unchecked"/>
    <s v="Checked"/>
    <m/>
    <s v="Contracting dust "/>
    <s v="Unchecked"/>
    <s v="Unchecked"/>
    <s v="Unchecked"/>
    <s v="Unchecked"/>
    <s v="Unchecked"/>
    <s v="Unchecked"/>
    <s v="Unchecked"/>
    <s v="Unchecked"/>
    <s v="Checked"/>
    <s v="Checked"/>
    <s v="Checked"/>
    <s v="Checked"/>
    <s v="Unchecked"/>
    <s v="Unchecked"/>
    <m/>
    <m/>
    <s v="Unchecked"/>
    <s v="Unchecked"/>
    <s v="Unchecked"/>
    <s v="Unchecked"/>
    <s v="Unchecked"/>
    <s v="Unchecked"/>
    <s v="Unchecked"/>
    <s v="Unchecked"/>
    <s v="Unchecked"/>
    <s v="Unchecked"/>
    <s v="Unchecked"/>
    <s v="Unchecked"/>
    <s v="Unchecked"/>
    <s v="Checked"/>
    <s v="Checked"/>
    <s v="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9"/>
    <s v="Female/ Ibhinqa"/>
    <n v="7"/>
    <m/>
    <m/>
    <m/>
    <m/>
    <m/>
    <m/>
    <m/>
    <m/>
    <m/>
    <m/>
    <m/>
    <m/>
    <m/>
    <m/>
    <m/>
    <m/>
    <m/>
    <m/>
    <m/>
    <m/>
    <m/>
    <m/>
    <m/>
    <m/>
    <m/>
    <m/>
    <s v="There are children between the age of 6 and 13 living in this HH"/>
    <m/>
    <s v="Andifundanga/ Andiwafundanga amabanga aphantsi"/>
    <m/>
    <m/>
    <m/>
    <s v="Amabanga aphantsi"/>
    <m/>
    <s v="Ibanga lesithathu"/>
    <m/>
    <s v="Ewe"/>
    <m/>
    <m/>
    <m/>
    <m/>
    <m/>
    <s v="Hayi"/>
    <m/>
    <m/>
    <m/>
    <s v="Umbhobho ukuya eyadini/iploti"/>
    <m/>
    <m/>
    <m/>
    <m/>
    <m/>
    <n v="5"/>
    <m/>
    <s v="Indlu yangasese ephuculweyo enomngxuma ephuma umoya"/>
    <m/>
    <s v="Umbane ovela kwii-mains"/>
    <m/>
    <m/>
    <m/>
    <s v="Endlini"/>
    <m/>
    <m/>
    <m/>
    <s v="Hayi"/>
    <m/>
    <s v="Ewe"/>
    <m/>
    <m/>
    <m/>
    <m/>
    <m/>
    <m/>
    <m/>
    <m/>
    <m/>
    <s v="Ewe"/>
    <s v="Ewe"/>
    <s v="Hayi"/>
    <s v="Hayi"/>
    <s v="Ewe"/>
    <s v="Hayi"/>
    <s v="Ewe"/>
    <s v="Ewe"/>
    <s v="Ewe"/>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772"/>
    <m/>
    <m/>
    <x v="18"/>
    <d v="1899-12-30T12:15:00"/>
    <s v="nozithembiso"/>
    <s v="English"/>
    <s v="No"/>
    <m/>
    <m/>
    <m/>
    <s v="Black"/>
    <m/>
    <m/>
    <m/>
    <s v="Yes"/>
    <m/>
    <m/>
    <m/>
    <m/>
    <m/>
    <s v="Single"/>
    <m/>
    <m/>
    <m/>
    <s v="Matric"/>
    <m/>
    <s v="Self-Employed"/>
    <m/>
    <s v="R2501 - R5000"/>
    <m/>
    <s v="Never"/>
    <m/>
    <m/>
    <m/>
    <s v="Never"/>
    <m/>
    <m/>
    <m/>
    <s v="No"/>
    <m/>
    <s v="Yes, in the last year, but more than 6 months ago"/>
    <m/>
    <s v="Yes"/>
    <m/>
    <s v="Yes"/>
    <m/>
    <s v="Unchecked"/>
    <s v="Unchecked"/>
    <s v="Unchecked"/>
    <s v="Unchecked"/>
    <s v="Unchecked"/>
    <s v="Unchecked"/>
    <s v="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No"/>
    <m/>
    <s v="No"/>
    <m/>
    <s v="Yes"/>
    <s v="Yes"/>
    <s v="No"/>
    <s v="No"/>
    <s v="Yes"/>
    <s v="Yes"/>
    <s v="Yes"/>
    <s v="Yes"/>
    <s v="Yes"/>
    <m/>
    <m/>
    <m/>
    <m/>
    <m/>
    <m/>
    <m/>
    <m/>
    <m/>
    <s v="Yes"/>
    <s v="Yes"/>
    <s v="No"/>
    <s v="No"/>
    <s v="No"/>
    <s v="No"/>
    <s v="No"/>
    <m/>
    <m/>
    <m/>
    <m/>
    <m/>
    <m/>
    <m/>
    <s v="Carpet"/>
    <m/>
    <m/>
    <m/>
    <s v="Tiles"/>
    <m/>
    <m/>
    <m/>
    <s v="Respondent/Participant"/>
    <m/>
    <s v="Respondent/Participant"/>
    <m/>
    <s v="Respondent/Participant"/>
    <m/>
    <s v="Yes"/>
    <m/>
    <s v="Proceed"/>
    <m/>
    <s v="Yes"/>
    <m/>
    <s v="A lot"/>
    <s v="A lot"/>
    <s v="A lot"/>
    <m/>
    <m/>
    <m/>
    <s v="Checked"/>
    <s v="Checked"/>
    <s v="Checked"/>
    <s v="Checked"/>
    <s v="Unchecked"/>
    <s v="Unchecked"/>
    <s v="Unchecked"/>
    <s v="Unchecked"/>
    <s v="Unchecked"/>
    <s v="Unchecked"/>
    <s v="Unchecked"/>
    <s v="Unchecked"/>
    <s v="United States of America"/>
    <m/>
    <s v="Research Assistant please click here"/>
    <m/>
    <s v="Unverified"/>
  </r>
  <r>
    <n v="77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74"/>
    <m/>
    <m/>
    <x v="18"/>
    <d v="1899-12-30T12:38:00"/>
    <s v="nomvuyo"/>
    <s v="English"/>
    <s v="No"/>
    <m/>
    <m/>
    <m/>
    <s v="Black"/>
    <m/>
    <m/>
    <m/>
    <s v="No"/>
    <s v="Zimbabwe"/>
    <m/>
    <m/>
    <m/>
    <m/>
    <s v="Married / civil union"/>
    <m/>
    <s v="Yes"/>
    <m/>
    <s v="Less than Matric"/>
    <m/>
    <s v="Unemployed"/>
    <m/>
    <s v="R2501 - R5000"/>
    <m/>
    <s v="Never"/>
    <m/>
    <m/>
    <m/>
    <s v="Never"/>
    <m/>
    <m/>
    <m/>
    <s v="I don't know"/>
    <m/>
    <s v="Never"/>
    <m/>
    <s v="No"/>
    <m/>
    <s v="I don't know"/>
    <m/>
    <s v="Unchecked"/>
    <s v="Checked"/>
    <s v="Unchecked"/>
    <s v="Unchecked"/>
    <s v="Checked"/>
    <s v="Checked"/>
    <s v="Unchecked"/>
    <s v="Un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m/>
    <m/>
    <s v="Unchecked"/>
    <s v="Checked"/>
    <s v="Unchecked"/>
    <s v="Checked"/>
    <s v="Unchecked"/>
    <s v="Checked"/>
    <s v="Checked"/>
    <s v="Checked"/>
    <s v="Unchecked"/>
    <s v="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35"/>
    <s v="Female/ Ibhinqa"/>
    <n v="2"/>
    <m/>
    <m/>
    <m/>
    <m/>
    <m/>
    <m/>
    <m/>
    <m/>
    <m/>
    <m/>
    <m/>
    <m/>
    <m/>
    <m/>
    <m/>
    <m/>
    <m/>
    <m/>
    <m/>
    <m/>
    <m/>
    <m/>
    <m/>
    <m/>
    <m/>
    <m/>
    <s v="There are NO children between the age of 6 and 13 living in this HH"/>
    <s v="Completed primary"/>
    <m/>
    <m/>
    <m/>
    <s v="Completed primary"/>
    <m/>
    <m/>
    <m/>
    <m/>
    <m/>
    <m/>
    <m/>
    <m/>
    <m/>
    <s v="No"/>
    <m/>
    <m/>
    <m/>
    <s v="Piped into dwelling/house"/>
    <m/>
    <m/>
    <m/>
    <m/>
    <m/>
    <n v="3"/>
    <m/>
    <s v="Flush to pit latrine"/>
    <m/>
    <s v="Electricity from other source"/>
    <m/>
    <m/>
    <m/>
    <s v="In the house"/>
    <m/>
    <m/>
    <m/>
    <s v="No"/>
    <m/>
    <s v="Yes"/>
    <m/>
    <s v="No"/>
    <s v="Yes"/>
    <s v="No"/>
    <s v="No"/>
    <s v="Yes"/>
    <s v="No"/>
    <s v="No"/>
    <s v="No"/>
    <s v="No"/>
    <m/>
    <m/>
    <m/>
    <m/>
    <m/>
    <m/>
    <m/>
    <m/>
    <m/>
    <s v="No"/>
    <s v="Yes"/>
    <s v="No"/>
    <s v="No"/>
    <s v="No"/>
    <s v="No"/>
    <s v="No"/>
    <m/>
    <m/>
    <m/>
    <m/>
    <m/>
    <m/>
    <m/>
    <s v="Carpet"/>
    <m/>
    <m/>
    <m/>
    <s v="Corrugated metal"/>
    <m/>
    <m/>
    <m/>
    <s v="Spouse/partner"/>
    <m/>
    <s v="Spouse/partner"/>
    <m/>
    <s v="Spouse/partner"/>
    <m/>
    <s v="No"/>
    <m/>
    <m/>
    <m/>
    <m/>
    <m/>
    <m/>
    <m/>
    <m/>
    <m/>
    <m/>
    <m/>
    <s v="Unchecked"/>
    <s v="Unchecked"/>
    <s v="Unchecked"/>
    <s v="Unchecked"/>
    <s v="Unchecked"/>
    <s v="Unchecked"/>
    <s v="Unchecked"/>
    <s v="Unchecked"/>
    <s v="Unchecked"/>
    <s v="Unchecked"/>
    <s v="Unchecked"/>
    <s v="Unchecked"/>
    <m/>
    <m/>
    <m/>
    <m/>
    <s v="Unverified"/>
  </r>
  <r>
    <n v="77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76"/>
    <m/>
    <m/>
    <x v="18"/>
    <d v="1899-12-30T12:41:00"/>
    <s v="lona"/>
    <s v="English"/>
    <s v="No"/>
    <m/>
    <m/>
    <m/>
    <s v="Black"/>
    <m/>
    <m/>
    <m/>
    <s v="Yes"/>
    <m/>
    <m/>
    <m/>
    <m/>
    <m/>
    <s v="Single"/>
    <m/>
    <m/>
    <m/>
    <s v="Tertiary"/>
    <m/>
    <s v="Unemployed"/>
    <m/>
    <s v="Under R1000"/>
    <m/>
    <s v="Never"/>
    <m/>
    <m/>
    <m/>
    <s v="Never"/>
    <m/>
    <m/>
    <m/>
    <s v="Yes"/>
    <m/>
    <s v="Yes, in the last year, but more than 6 months ago"/>
    <m/>
    <s v="No"/>
    <m/>
    <s v="No"/>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14"/>
    <s v="Female/ Ibhinqa"/>
    <n v="18"/>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mains"/>
    <m/>
    <m/>
    <m/>
    <s v="In the house"/>
    <m/>
    <m/>
    <m/>
    <s v="Yes"/>
    <m/>
    <s v="Yes"/>
    <m/>
    <s v="Yes"/>
    <s v="Yes"/>
    <s v="No"/>
    <s v="Yes"/>
    <s v="Yes"/>
    <s v="No"/>
    <s v="Yes"/>
    <s v="Yes"/>
    <s v="Yes"/>
    <m/>
    <m/>
    <m/>
    <m/>
    <m/>
    <m/>
    <m/>
    <m/>
    <m/>
    <s v="Yes"/>
    <s v="Yes"/>
    <s v="No"/>
    <s v="No"/>
    <s v="No"/>
    <s v="No"/>
    <s v="No"/>
    <m/>
    <m/>
    <m/>
    <m/>
    <m/>
    <m/>
    <m/>
    <s v="Ceramic tiles"/>
    <m/>
    <m/>
    <m/>
    <s v="Asbestos"/>
    <m/>
    <m/>
    <m/>
    <s v="Respondent/Participant"/>
    <m/>
    <s v="Respondent/Participant"/>
    <m/>
    <s v="Respondent/Participant"/>
    <m/>
    <s v="Yes"/>
    <m/>
    <s v="Proceed"/>
    <m/>
    <s v="Yes"/>
    <m/>
    <s v="Not at all"/>
    <s v="A lot"/>
    <s v="A lot"/>
    <m/>
    <m/>
    <m/>
    <s v="Checked"/>
    <s v="Checked"/>
    <s v="Unchecked"/>
    <s v="Checked"/>
    <s v="Checked"/>
    <s v="Unchecked"/>
    <s v="Unchecked"/>
    <s v="Unchecked"/>
    <s v="Unchecked"/>
    <s v="Unchecked"/>
    <s v="Unchecked"/>
    <s v="Unchecked"/>
    <s v="United States of America"/>
    <m/>
    <s v="Research Assistant please click here"/>
    <m/>
    <s v="Unverified"/>
  </r>
  <r>
    <n v="777"/>
    <m/>
    <m/>
    <x v="18"/>
    <d v="1899-12-30T12:46:00"/>
    <s v="busisiwe"/>
    <s v="English"/>
    <s v="No"/>
    <m/>
    <m/>
    <m/>
    <s v="Black"/>
    <m/>
    <m/>
    <m/>
    <s v="Yes"/>
    <m/>
    <m/>
    <m/>
    <m/>
    <m/>
    <s v="Married / civil union"/>
    <m/>
    <s v="Yes"/>
    <m/>
    <s v="Tertiary"/>
    <m/>
    <s v="Unemployed"/>
    <m/>
    <s v="Under R1000"/>
    <m/>
    <s v="Never"/>
    <m/>
    <m/>
    <m/>
    <s v="Never"/>
    <m/>
    <m/>
    <m/>
    <s v="Yes"/>
    <m/>
    <s v="Never"/>
    <m/>
    <s v="Yes"/>
    <m/>
    <s v="Yes"/>
    <m/>
    <s v="Unchecked"/>
    <s v="Unchecked"/>
    <s v="Unchecked"/>
    <s v="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3"/>
    <s v="Male/ Indoda"/>
    <n v="45"/>
    <s v="Female/ Ibhinqa"/>
    <n v="30"/>
    <s v="Male/ Indoda"/>
    <n v="7"/>
    <m/>
    <m/>
    <m/>
    <m/>
    <m/>
    <m/>
    <m/>
    <m/>
    <m/>
    <m/>
    <m/>
    <m/>
    <m/>
    <m/>
    <m/>
    <m/>
    <m/>
    <m/>
    <m/>
    <m/>
    <m/>
    <m/>
    <m/>
    <m/>
    <s v="There are children between the age of 6 and 13 living in this HH"/>
    <s v="Tertiary or post-secondary certification"/>
    <m/>
    <m/>
    <m/>
    <s v="Tertiary or post-secondary certification"/>
    <m/>
    <m/>
    <m/>
    <s v="Yes"/>
    <m/>
    <m/>
    <m/>
    <m/>
    <m/>
    <s v="Yes"/>
    <m/>
    <n v="1"/>
    <m/>
    <s v="Piped into dwelling/house"/>
    <m/>
    <m/>
    <m/>
    <m/>
    <m/>
    <n v="1"/>
    <m/>
    <s v="Flush to piped sewer system"/>
    <m/>
    <s v="Electricity from mains"/>
    <m/>
    <m/>
    <m/>
    <s v="In the house"/>
    <m/>
    <m/>
    <m/>
    <s v="Yes"/>
    <m/>
    <s v="Yes"/>
    <m/>
    <s v="Yes"/>
    <s v="Yes"/>
    <s v="No"/>
    <s v="No"/>
    <s v="Yes"/>
    <s v="No"/>
    <s v="Yes"/>
    <s v="Yes"/>
    <s v="Yes"/>
    <m/>
    <m/>
    <m/>
    <m/>
    <m/>
    <m/>
    <m/>
    <m/>
    <m/>
    <s v="Yes"/>
    <s v="Yes"/>
    <s v="No"/>
    <s v="No"/>
    <s v="No"/>
    <s v="No"/>
    <s v="No"/>
    <m/>
    <m/>
    <m/>
    <m/>
    <m/>
    <m/>
    <m/>
    <s v="Ceramic tiles"/>
    <m/>
    <m/>
    <m/>
    <s v="Asbestos"/>
    <m/>
    <m/>
    <m/>
    <s v="Respondent/Participant"/>
    <m/>
    <s v="Respondent/Participant"/>
    <m/>
    <s v="Respondent/Participant"/>
    <m/>
    <s v="Yes"/>
    <m/>
    <s v="Proceed"/>
    <m/>
    <s v="Yes"/>
    <m/>
    <s v="Somewhat"/>
    <s v="A lot"/>
    <s v="A lot"/>
    <m/>
    <m/>
    <m/>
    <s v="Checked"/>
    <s v="Unchecked"/>
    <s v="Checked"/>
    <s v="Unchecked"/>
    <s v="Unchecked"/>
    <s v="Unchecked"/>
    <s v="Unchecked"/>
    <s v="Unchecked"/>
    <s v="Unchecked"/>
    <s v="Unchecked"/>
    <s v="Unchecked"/>
    <s v="Unchecked"/>
    <s v="United States of America"/>
    <m/>
    <s v="Research Assistant please click here"/>
    <m/>
    <s v="Unverified"/>
  </r>
  <r>
    <n v="778"/>
    <m/>
    <m/>
    <x v="18"/>
    <d v="1899-12-30T13:07:00"/>
    <s v="nozithembiso"/>
    <s v="English"/>
    <s v="No"/>
    <m/>
    <m/>
    <m/>
    <s v="Colored"/>
    <m/>
    <m/>
    <m/>
    <s v="Yes"/>
    <m/>
    <m/>
    <m/>
    <m/>
    <m/>
    <s v="Married / civil union"/>
    <m/>
    <s v="Yes"/>
    <m/>
    <s v="Matric"/>
    <m/>
    <s v="Employed full-time"/>
    <m/>
    <s v="R5001 - R7500"/>
    <m/>
    <s v="Never"/>
    <m/>
    <m/>
    <m/>
    <s v="Never"/>
    <m/>
    <m/>
    <m/>
    <s v="No"/>
    <m/>
    <s v="Never"/>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Checked"/>
    <s v="Unchecked"/>
    <s v="Unchecked"/>
    <s v="Unchecked"/>
    <s v="Unchecked"/>
    <s v="Unchecked"/>
    <s v="Unchecked"/>
    <s v="Unchecked"/>
    <s v="Spreading by smoking "/>
    <m/>
    <s v="Unchecked"/>
    <s v="Unchecked"/>
    <s v="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47"/>
    <s v="Female/ Ibhinqa"/>
    <n v="17"/>
    <s v="Female/ Ibhinqa"/>
    <n v="12"/>
    <s v="Female/ Ibhinqa"/>
    <n v="7"/>
    <m/>
    <m/>
    <m/>
    <m/>
    <m/>
    <m/>
    <m/>
    <m/>
    <m/>
    <m/>
    <m/>
    <m/>
    <m/>
    <m/>
    <m/>
    <m/>
    <m/>
    <m/>
    <m/>
    <m/>
    <m/>
    <m/>
    <s v="There are children between the age of 6 and 13 living in this HH"/>
    <s v="Some secondary"/>
    <m/>
    <m/>
    <m/>
    <s v="Some secondary"/>
    <m/>
    <m/>
    <m/>
    <s v="Yes"/>
    <m/>
    <m/>
    <m/>
    <m/>
    <m/>
    <s v="No"/>
    <m/>
    <m/>
    <m/>
    <s v="Piped into dwelling/house"/>
    <m/>
    <m/>
    <m/>
    <m/>
    <m/>
    <n v="2"/>
    <m/>
    <s v="Flush to piped sewer system"/>
    <m/>
    <s v="Electricity from mains"/>
    <m/>
    <m/>
    <m/>
    <s v="In the house"/>
    <m/>
    <m/>
    <m/>
    <s v="No"/>
    <m/>
    <s v="No"/>
    <m/>
    <s v="Yes"/>
    <s v="Yes"/>
    <s v="No"/>
    <s v="No"/>
    <s v="No"/>
    <s v="No"/>
    <s v="No"/>
    <s v="Yes"/>
    <s v="Yes"/>
    <m/>
    <m/>
    <m/>
    <m/>
    <m/>
    <m/>
    <m/>
    <m/>
    <m/>
    <s v="Yes"/>
    <s v="Yes"/>
    <s v="No"/>
    <s v="No"/>
    <s v="No"/>
    <s v="No"/>
    <s v="No"/>
    <m/>
    <m/>
    <m/>
    <m/>
    <m/>
    <m/>
    <m/>
    <s v="Carpe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779"/>
    <m/>
    <m/>
    <x v="18"/>
    <d v="1899-12-30T13:08:00"/>
    <s v="nosibusiso"/>
    <s v="English"/>
    <s v="No"/>
    <m/>
    <m/>
    <m/>
    <s v="Colored"/>
    <m/>
    <m/>
    <m/>
    <s v="Yes"/>
    <m/>
    <m/>
    <m/>
    <m/>
    <m/>
    <s v="Married / civil union"/>
    <m/>
    <s v="Yes"/>
    <m/>
    <s v="Less than Matric"/>
    <m/>
    <s v="Unemployed"/>
    <m/>
    <s v="R7501 - R10 000"/>
    <m/>
    <s v="Yes, less than 2 years ago"/>
    <m/>
    <s v="ec Alphendale Clinic"/>
    <m/>
    <s v="Yes, more than 2 years ago"/>
    <m/>
    <s v="ec Alphendale Clinic"/>
    <m/>
    <s v="Yes"/>
    <m/>
    <s v="Yes, in the last year, but more than 6 months ago"/>
    <m/>
    <s v="No"/>
    <m/>
    <s v="Yes"/>
    <m/>
    <s v="Unchecked"/>
    <s v="Unchecked"/>
    <s v="Unchecked"/>
    <s v="Unchecked"/>
    <s v="Checked"/>
    <s v="Checked"/>
    <s v="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32"/>
    <s v="Female/ Ibhinqa"/>
    <n v="49"/>
    <m/>
    <m/>
    <m/>
    <m/>
    <m/>
    <m/>
    <m/>
    <m/>
    <m/>
    <m/>
    <m/>
    <m/>
    <m/>
    <m/>
    <m/>
    <m/>
    <m/>
    <m/>
    <m/>
    <m/>
    <m/>
    <m/>
    <m/>
    <m/>
    <m/>
    <m/>
    <m/>
    <s v="Some secondary"/>
    <m/>
    <m/>
    <m/>
    <s v="Tertiary or post-secondary certification"/>
    <m/>
    <m/>
    <m/>
    <m/>
    <m/>
    <m/>
    <m/>
    <m/>
    <m/>
    <s v="No"/>
    <m/>
    <m/>
    <m/>
    <s v="Piped into dwelling/house"/>
    <m/>
    <m/>
    <m/>
    <m/>
    <m/>
    <n v="1"/>
    <m/>
    <s v="Flush to piped sewer system"/>
    <m/>
    <s v="Electricity from mains"/>
    <m/>
    <m/>
    <m/>
    <s v="In the house"/>
    <m/>
    <m/>
    <m/>
    <s v="Yes"/>
    <m/>
    <s v="Yes"/>
    <m/>
    <s v="Yes"/>
    <s v="Yes"/>
    <s v="No"/>
    <s v="Yes"/>
    <s v="Yes"/>
    <s v="No"/>
    <s v="Yes"/>
    <s v="Yes"/>
    <s v="Yes"/>
    <m/>
    <m/>
    <m/>
    <m/>
    <m/>
    <m/>
    <m/>
    <m/>
    <m/>
    <s v="Yes"/>
    <s v="No"/>
    <s v="No"/>
    <s v="No"/>
    <s v="No"/>
    <s v="Yes"/>
    <s v="No"/>
    <m/>
    <m/>
    <m/>
    <m/>
    <m/>
    <m/>
    <m/>
    <s v="Ceramic tiles"/>
    <m/>
    <m/>
    <m/>
    <s v="Tiles"/>
    <m/>
    <m/>
    <m/>
    <s v="Respondent/Participant"/>
    <m/>
    <s v="Respondent/Participant"/>
    <m/>
    <s v="Respondent/Participant"/>
    <m/>
    <s v="Yes"/>
    <m/>
    <s v="Proceed"/>
    <m/>
    <s v="Yes"/>
    <m/>
    <s v="A lot"/>
    <s v="Somewhat"/>
    <s v="A lot"/>
    <m/>
    <m/>
    <m/>
    <s v="Unchecked"/>
    <s v="Checked"/>
    <s v="Unchecked"/>
    <s v="Unchecked"/>
    <s v="Unchecked"/>
    <s v="Unchecked"/>
    <s v="Unchecked"/>
    <s v="Unchecked"/>
    <s v="Unchecked"/>
    <s v="Unchecked"/>
    <s v="Unchecked"/>
    <s v="Unchecked"/>
    <s v="France"/>
    <m/>
    <s v="Research Assistant please click here"/>
    <m/>
    <s v="Unverified"/>
  </r>
  <r>
    <n v="78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81"/>
    <m/>
    <m/>
    <x v="18"/>
    <d v="1899-12-30T13:15:00"/>
    <s v="siyanda"/>
    <s v="English"/>
    <s v="No"/>
    <m/>
    <m/>
    <m/>
    <s v="Black"/>
    <m/>
    <m/>
    <m/>
    <s v="Yes"/>
    <m/>
    <m/>
    <m/>
    <m/>
    <m/>
    <s v="Single"/>
    <m/>
    <m/>
    <m/>
    <s v="Matric"/>
    <m/>
    <s v="Employed part-time"/>
    <m/>
    <s v="Under R1000"/>
    <m/>
    <s v="Never"/>
    <m/>
    <m/>
    <m/>
    <s v="Never"/>
    <m/>
    <m/>
    <m/>
    <s v="No"/>
    <m/>
    <s v="Yes, in the last year, but more than 6 months ago"/>
    <m/>
    <s v="Yes"/>
    <m/>
    <s v="I don't know"/>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to neighbor"/>
    <m/>
    <m/>
    <m/>
    <m/>
    <m/>
    <n v="10"/>
    <m/>
    <s v="Flush to piped sewer system"/>
    <m/>
    <s v="Electricity from mains"/>
    <m/>
    <m/>
    <m/>
    <s v="In the house"/>
    <m/>
    <m/>
    <m/>
    <s v="No"/>
    <m/>
    <s v="Yes"/>
    <m/>
    <s v="Yes"/>
    <s v="Yes"/>
    <s v="No"/>
    <s v="Yes"/>
    <s v="Yes"/>
    <s v="No"/>
    <s v="No"/>
    <s v="Yes"/>
    <s v="No"/>
    <m/>
    <m/>
    <m/>
    <m/>
    <m/>
    <m/>
    <m/>
    <m/>
    <m/>
    <s v="No"/>
    <s v="No"/>
    <s v="No"/>
    <s v="No"/>
    <s v="No"/>
    <s v="No"/>
    <s v="No"/>
    <m/>
    <m/>
    <m/>
    <m/>
    <m/>
    <m/>
    <m/>
    <s v="Cement"/>
    <m/>
    <m/>
    <m/>
    <s v="Other"/>
    <m/>
    <s v="Zinc"/>
    <m/>
    <s v="Respondent/Participant"/>
    <m/>
    <s v="Respondent/Participant"/>
    <m/>
    <s v="Respondent/Participant"/>
    <m/>
    <s v="Yes"/>
    <m/>
    <s v="Proceed"/>
    <m/>
    <s v="Yes"/>
    <m/>
    <s v="A lot"/>
    <s v="A lot"/>
    <s v="A lot"/>
    <m/>
    <m/>
    <m/>
    <s v="Unchecked"/>
    <s v="Unchecked"/>
    <s v="Unchecked"/>
    <s v="Unchecked"/>
    <s v="Unchecked"/>
    <s v="Unchecked"/>
    <s v="Unchecked"/>
    <s v="Unchecked"/>
    <s v="Unchecked"/>
    <s v="Unchecked"/>
    <s v="Unchecked"/>
    <s v="Unchecked"/>
    <s v="United States of America"/>
    <m/>
    <s v="Research Assistant please click here"/>
    <m/>
    <s v="Unverified"/>
  </r>
  <r>
    <n v="78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83"/>
    <m/>
    <m/>
    <x v="18"/>
    <d v="1899-12-30T13:15:00"/>
    <s v="ntombizodwa"/>
    <s v="isiXhosa"/>
    <m/>
    <s v="Hayi"/>
    <m/>
    <m/>
    <m/>
    <m/>
    <s v="Mnyama"/>
    <m/>
    <m/>
    <m/>
    <m/>
    <s v="Ewe"/>
    <m/>
    <m/>
    <m/>
    <s v="Awutshatanga"/>
    <m/>
    <m/>
    <m/>
    <s v="Ngaphantsi kwebanga leshumi"/>
    <m/>
    <s v="Awuphangeli"/>
    <m/>
    <s v="R2501 - R5000"/>
    <m/>
    <s v="Ewe - Ngaphezulu kweminyaka emibini eyadlulayo"/>
    <s v="ec Ndevana Clinic"/>
    <m/>
    <m/>
    <s v="Ewe, ngaphezu kweminyaka emi-2 eyadlulayo"/>
    <s v="ec Ndevana Clinic"/>
    <m/>
    <m/>
    <s v="Hayi"/>
    <m/>
    <s v="Ewe, kulo nyaka uphelileyo, kodwa ngaphezu kweenyanga ezi-6 ezidlulileyo"/>
    <m/>
    <s v="Hayi"/>
    <m/>
    <s v="Hayi"/>
    <s v="Unchecked"/>
    <s v="Unchecked"/>
    <s v="Unchecked"/>
    <s v="Unchecked"/>
    <s v="Unchecked"/>
    <s v="Unchecked"/>
    <s v="Unchecked"/>
    <s v="Unchecked"/>
    <s v="Unchecked"/>
    <s v="Unchecked"/>
    <s v="Checked"/>
    <s v="Unchecked"/>
    <s v="Unchecked"/>
    <s v="Checked"/>
    <s v="Unchecked"/>
    <s v="Unchecked"/>
    <s v="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Unchecked"/>
    <s v="Checked"/>
    <s v="Unchecked"/>
    <s v="Unchecked"/>
    <s v="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18"/>
    <s v="Male/ Indoda"/>
    <n v="18"/>
    <s v="Female/ Ibhinqa"/>
    <n v="1"/>
    <m/>
    <m/>
    <m/>
    <m/>
    <m/>
    <m/>
    <m/>
    <m/>
    <m/>
    <m/>
    <m/>
    <m/>
    <m/>
    <m/>
    <m/>
    <m/>
    <m/>
    <m/>
    <m/>
    <m/>
    <m/>
    <m/>
    <m/>
    <m/>
    <s v="There are NO children between the age of 6 and 13 living in this HH"/>
    <m/>
    <s v="Amabanga aphantsi"/>
    <m/>
    <s v="Ibanga lesithandathu"/>
    <m/>
    <s v="Amabanga aphantsi"/>
    <m/>
    <s v="Ibanga lesithandathu"/>
    <m/>
    <m/>
    <m/>
    <m/>
    <m/>
    <m/>
    <m/>
    <s v="Hayi"/>
    <m/>
    <m/>
    <m/>
    <s v="Ifakwe ngombhobho kwindawo yokuhlala/indlu"/>
    <m/>
    <m/>
    <m/>
    <m/>
    <m/>
    <n v="3"/>
    <m/>
    <s v="Ndlu yangasese engagungxulwayo"/>
    <m/>
    <s v="Umbane ovela kwii-mains"/>
    <m/>
    <m/>
    <m/>
    <s v="Endlini"/>
    <m/>
    <m/>
    <m/>
    <s v="Ewe"/>
    <m/>
    <s v="Ewe"/>
    <m/>
    <m/>
    <m/>
    <m/>
    <m/>
    <m/>
    <m/>
    <m/>
    <m/>
    <s v="Hayi"/>
    <s v="Ewe"/>
    <s v="Hayi"/>
    <s v="Hayi"/>
    <s v="Ewe"/>
    <s v="Hayi"/>
    <s v="Ewe"/>
    <s v="Hayi"/>
    <s v="Hayi"/>
    <m/>
    <m/>
    <m/>
    <m/>
    <m/>
    <m/>
    <m/>
    <s v="Ewe"/>
    <s v="Ewe"/>
    <s v="Hayi"/>
    <s v="Hayi"/>
    <s v="Hayi"/>
    <s v="Hayi"/>
    <s v="Hayi"/>
    <m/>
    <s v="Iithayile zeCeramic"/>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785"/>
    <m/>
    <m/>
    <x v="18"/>
    <d v="1899-12-30T13:20:00"/>
    <s v="siziphiwe"/>
    <s v="English"/>
    <s v="No"/>
    <m/>
    <m/>
    <m/>
    <s v="Colored"/>
    <m/>
    <m/>
    <m/>
    <s v="Yes"/>
    <m/>
    <m/>
    <m/>
    <m/>
    <m/>
    <s v="Widowed"/>
    <m/>
    <m/>
    <m/>
    <s v="Less than Matric"/>
    <m/>
    <s v="Unemployed"/>
    <m/>
    <s v="R5001 - R7500"/>
    <m/>
    <s v="Never"/>
    <m/>
    <m/>
    <m/>
    <s v="Never"/>
    <m/>
    <m/>
    <m/>
    <s v="No"/>
    <m/>
    <s v="Yes, less than 6 months ago"/>
    <m/>
    <s v="No"/>
    <m/>
    <s v="I don't know"/>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35"/>
    <s v="Female/ Ibhinqa"/>
    <n v="25"/>
    <s v="Male/ Indoda"/>
    <n v="13"/>
    <s v="Female/ Ibhinqa"/>
    <n v="7"/>
    <m/>
    <m/>
    <m/>
    <m/>
    <m/>
    <m/>
    <m/>
    <m/>
    <m/>
    <m/>
    <m/>
    <m/>
    <m/>
    <m/>
    <m/>
    <m/>
    <m/>
    <m/>
    <m/>
    <m/>
    <m/>
    <m/>
    <s v="There are children between the age of 6 and 13 living in this HH"/>
    <s v="Some secondary"/>
    <m/>
    <m/>
    <m/>
    <s v="Some secondary"/>
    <m/>
    <m/>
    <m/>
    <s v="Yes"/>
    <m/>
    <m/>
    <m/>
    <m/>
    <m/>
    <s v="No"/>
    <m/>
    <m/>
    <m/>
    <s v="Piped into dwelling/house"/>
    <m/>
    <m/>
    <m/>
    <m/>
    <m/>
    <n v="3"/>
    <m/>
    <s v="Flush to piped sewer system"/>
    <m/>
    <s v="Electricity from mains"/>
    <m/>
    <m/>
    <m/>
    <s v="In the house"/>
    <m/>
    <m/>
    <m/>
    <s v="Yes"/>
    <m/>
    <s v="Yes"/>
    <m/>
    <s v="Yes"/>
    <s v="Yes"/>
    <s v="No"/>
    <s v="Yes"/>
    <s v="Yes"/>
    <s v="No"/>
    <s v="Yes"/>
    <s v="Yes"/>
    <s v="Yes"/>
    <m/>
    <m/>
    <m/>
    <m/>
    <m/>
    <m/>
    <m/>
    <m/>
    <m/>
    <s v="Yes"/>
    <s v="Yes"/>
    <s v="No"/>
    <s v="No"/>
    <s v="No"/>
    <s v="Yes"/>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786"/>
    <m/>
    <m/>
    <x v="18"/>
    <d v="1899-12-30T13:22:00"/>
    <s v="vuyolwethu"/>
    <s v="isiXhosa"/>
    <m/>
    <s v="Hayi"/>
    <m/>
    <m/>
    <m/>
    <m/>
    <s v="Mnyama"/>
    <m/>
    <m/>
    <m/>
    <m/>
    <s v="Ewe"/>
    <m/>
    <m/>
    <m/>
    <s v="Awutshatanga"/>
    <m/>
    <m/>
    <m/>
    <s v="Ngaphantsi kwebanga leshumi"/>
    <m/>
    <s v="Awuphangeli"/>
    <m/>
    <s v="R1000 - R2500"/>
    <m/>
    <s v="Zange"/>
    <m/>
    <m/>
    <m/>
    <s v="Ewe, ngaphantsi kweminyaka emi-2 eyadlulayo"/>
    <s v="Other"/>
    <s v="Nu17"/>
    <m/>
    <s v="Ewe"/>
    <m/>
    <s v="Ewe, ngaphantsi kweenyanga ezi-6 ezidlulileyo"/>
    <m/>
    <s v="Hayi"/>
    <m/>
    <s v="Andiyaz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Checked"/>
    <s v="Unchecked"/>
    <s v="Unchecked"/>
    <m/>
    <m/>
    <s v="Unchecked"/>
    <s v="Unchecked"/>
    <s v="Unchecked"/>
    <s v="Unchecked"/>
    <s v="Unchecked"/>
    <s v="Unchecked"/>
    <s v="Unchecked"/>
    <s v="Unchecked"/>
    <s v="Unchecked"/>
    <s v="Unchecked"/>
    <s v="Unchecked"/>
    <s v="Unchecked"/>
    <s v="Checked"/>
    <s v="Unchecked"/>
    <s v="Unchecked"/>
    <s v="Un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27"/>
    <s v="Male/ Indoda"/>
    <n v="10"/>
    <m/>
    <m/>
    <m/>
    <m/>
    <m/>
    <m/>
    <m/>
    <m/>
    <m/>
    <m/>
    <m/>
    <m/>
    <m/>
    <m/>
    <m/>
    <m/>
    <m/>
    <m/>
    <m/>
    <m/>
    <m/>
    <m/>
    <m/>
    <m/>
    <m/>
    <m/>
    <s v="There are children between the age of 6 and 13 living in this HH"/>
    <m/>
    <s v="Amabanga aphantsi"/>
    <m/>
    <s v="ibanga lesixhenxe"/>
    <m/>
    <s v="Amabanga aphezulu"/>
    <m/>
    <m/>
    <m/>
    <s v="Ewe"/>
    <m/>
    <m/>
    <m/>
    <m/>
    <m/>
    <s v="Hayi"/>
    <m/>
    <m/>
    <m/>
    <s v="Impompo kawonke-wonke/yoluntu"/>
    <m/>
    <m/>
    <m/>
    <s v="Kwindawo yokuhlala"/>
    <m/>
    <n v="15"/>
    <m/>
    <s v="Gungxulela kumbhobho wogutyulo"/>
    <m/>
    <s v="Umbane ovela kwii-mains"/>
    <m/>
    <m/>
    <m/>
    <s v="Endlini"/>
    <m/>
    <m/>
    <m/>
    <s v="Hayi"/>
    <m/>
    <s v="Ewe"/>
    <m/>
    <m/>
    <m/>
    <m/>
    <m/>
    <m/>
    <m/>
    <m/>
    <m/>
    <s v="Ewe"/>
    <s v="Ewe"/>
    <s v="Hayi"/>
    <s v="Hayi"/>
    <s v="Ewe"/>
    <s v="Hayi"/>
    <s v="Ewe"/>
    <s v="Ewe"/>
    <s v="Hayi"/>
    <m/>
    <m/>
    <m/>
    <m/>
    <m/>
    <m/>
    <m/>
    <s v="Ewe"/>
    <s v="Ewe"/>
    <s v="Hayi"/>
    <s v="Hayi"/>
    <s v="Hayi"/>
    <s v="Hayi"/>
    <s v="Hayi"/>
    <m/>
    <s v="Ikhaphethi"/>
    <m/>
    <m/>
    <m/>
    <s v="intsimbi / iZinc"/>
    <m/>
    <m/>
    <m/>
    <s v="uMphenduli / uMthathi-nxaxheba"/>
    <m/>
    <s v="uMphenduli / uMthathi-nxaxheba"/>
    <m/>
    <s v="uMphenduli / uMthathi-nxaxheba"/>
    <m/>
    <s v="Ewe"/>
    <m/>
    <s v="Qhubeka"/>
    <m/>
    <s v="Ewe"/>
    <m/>
    <m/>
    <m/>
    <s v="Ngandlel' ithile"/>
    <s v="Kakhulu"/>
    <s v="Kakhulu"/>
    <s v="Unchecked"/>
    <s v="Unchecked"/>
    <s v="Unchecked"/>
    <s v="Unchecked"/>
    <s v="Unchecked"/>
    <s v="Unchecked"/>
    <s v="Checked"/>
    <s v="Checked"/>
    <s v="Checked"/>
    <s v="Checked"/>
    <s v="Checked"/>
    <s v="Unchecked"/>
    <m/>
    <s v="Other"/>
    <m/>
    <s v="Mncedisi wophando nceda ucofe apha"/>
    <s v="Unverified"/>
  </r>
  <r>
    <n v="78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8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8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90"/>
    <m/>
    <m/>
    <x v="18"/>
    <d v="1899-12-30T13:45:00"/>
    <s v="onelam"/>
    <s v="isiXhosa"/>
    <m/>
    <s v="Hayi"/>
    <m/>
    <m/>
    <m/>
    <m/>
    <s v="Mnyama"/>
    <m/>
    <m/>
    <m/>
    <m/>
    <s v="Ewe"/>
    <m/>
    <m/>
    <m/>
    <s v="Awutshatanga"/>
    <m/>
    <m/>
    <m/>
    <s v="Ngaphantsi kwebanga leshumi"/>
    <m/>
    <s v="Awuphangeli"/>
    <m/>
    <s v="R2501 - R5000"/>
    <m/>
    <s v="Zange"/>
    <m/>
    <m/>
    <m/>
    <s v="Hayi"/>
    <m/>
    <m/>
    <m/>
    <s v="Hayi"/>
    <m/>
    <s v="Ewe, ngaphantsi kweenyanga ezi-6 ezidlulileyo"/>
    <m/>
    <s v="Hayi"/>
    <m/>
    <s v="Hayi"/>
    <s v="Unchecked"/>
    <s v="Unchecked"/>
    <s v="Unchecked"/>
    <s v="Unchecked"/>
    <s v="Unchecked"/>
    <s v="Unchecked"/>
    <s v="Unchecked"/>
    <s v="Unchecked"/>
    <s v="Unchecked"/>
    <s v="Unchecked"/>
    <s v="Unchecked"/>
    <s v="Unchecked"/>
    <s v="Checked"/>
    <s v="Unchecked"/>
    <s v="Un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Unchecked"/>
    <s v="Unchecked"/>
    <s v="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55"/>
    <m/>
    <m/>
    <m/>
    <m/>
    <m/>
    <m/>
    <m/>
    <m/>
    <m/>
    <m/>
    <m/>
    <m/>
    <m/>
    <m/>
    <m/>
    <m/>
    <m/>
    <m/>
    <m/>
    <m/>
    <m/>
    <m/>
    <m/>
    <m/>
    <m/>
    <m/>
    <m/>
    <m/>
    <s v="There are NO children between the age of 6 and 13 living in this HH"/>
    <m/>
    <s v="Amabanga aphezulu"/>
    <m/>
    <m/>
    <m/>
    <s v="Amabanga aphezulu"/>
    <m/>
    <m/>
    <m/>
    <m/>
    <m/>
    <m/>
    <m/>
    <m/>
    <m/>
    <s v="Hayi"/>
    <m/>
    <m/>
    <m/>
    <s v="Ifakwe ngombhobho kwindawo yokuhlala/indlu"/>
    <m/>
    <m/>
    <m/>
    <m/>
    <m/>
    <n v="5"/>
    <m/>
    <s v="Gungxulela kumbhobho wogutyulo"/>
    <m/>
    <s v="Umbane ovela kwii-mains"/>
    <m/>
    <m/>
    <m/>
    <s v="Endlini"/>
    <m/>
    <m/>
    <m/>
    <s v="Ewe"/>
    <m/>
    <s v="Ewe"/>
    <m/>
    <m/>
    <m/>
    <m/>
    <m/>
    <m/>
    <m/>
    <m/>
    <m/>
    <s v="Hayi"/>
    <s v="Ewe"/>
    <s v="Hayi"/>
    <s v="Hayi"/>
    <s v="Ewe"/>
    <s v="Hayi"/>
    <s v="Ewe"/>
    <s v="Ewe"/>
    <s v="Hayi"/>
    <m/>
    <m/>
    <m/>
    <m/>
    <m/>
    <m/>
    <m/>
    <s v="Ewe"/>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791"/>
    <m/>
    <m/>
    <x v="18"/>
    <d v="1899-12-30T13:36:00"/>
    <s v="zola"/>
    <s v="English"/>
    <s v="No"/>
    <m/>
    <m/>
    <m/>
    <s v="Black"/>
    <m/>
    <m/>
    <m/>
    <s v="Yes"/>
    <m/>
    <m/>
    <m/>
    <m/>
    <m/>
    <s v="Married / civil union"/>
    <m/>
    <s v="No"/>
    <m/>
    <s v="Matric"/>
    <m/>
    <s v="Unemployed"/>
    <m/>
    <s v="R2501 - R5000"/>
    <m/>
    <s v="Never"/>
    <m/>
    <m/>
    <m/>
    <s v="Never"/>
    <m/>
    <m/>
    <m/>
    <s v="Yes"/>
    <m/>
    <s v="Yes, more than a year ago"/>
    <m/>
    <s v="Yes"/>
    <m/>
    <s v="Yes"/>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Checked"/>
    <s v="Unchecked"/>
    <s v="Unchecked"/>
    <s v="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39"/>
    <s v="Female/ Ibhinqa"/>
    <n v="11"/>
    <s v="Male/ Indoda"/>
    <n v="9"/>
    <s v="Male/ Indoda"/>
    <n v="7"/>
    <m/>
    <m/>
    <m/>
    <m/>
    <m/>
    <m/>
    <m/>
    <m/>
    <m/>
    <m/>
    <m/>
    <m/>
    <m/>
    <m/>
    <m/>
    <m/>
    <m/>
    <m/>
    <m/>
    <m/>
    <m/>
    <m/>
    <s v="There are children between the age of 6 and 13 living in this HH"/>
    <s v="Completed secondary"/>
    <m/>
    <m/>
    <m/>
    <s v="Some secondary"/>
    <m/>
    <m/>
    <m/>
    <s v="Yes"/>
    <m/>
    <m/>
    <m/>
    <m/>
    <m/>
    <s v="No"/>
    <m/>
    <m/>
    <m/>
    <s v="Piped to yard/plot"/>
    <m/>
    <m/>
    <m/>
    <m/>
    <m/>
    <n v="2"/>
    <m/>
    <s v="Ventilated improved pit latrine"/>
    <m/>
    <s v="Electricity from mains"/>
    <m/>
    <m/>
    <m/>
    <s v="In the house"/>
    <m/>
    <m/>
    <m/>
    <s v="Yes"/>
    <m/>
    <s v="Yes"/>
    <m/>
    <s v="Yes"/>
    <s v="Yes"/>
    <s v="No"/>
    <s v="No"/>
    <s v="Yes"/>
    <s v="No"/>
    <s v="Yes"/>
    <s v="Yes"/>
    <s v="Yes"/>
    <m/>
    <m/>
    <m/>
    <m/>
    <m/>
    <m/>
    <m/>
    <m/>
    <m/>
    <s v="No"/>
    <s v="Yes"/>
    <s v="No"/>
    <s v="No"/>
    <s v="No"/>
    <s v="No"/>
    <s v="No"/>
    <m/>
    <m/>
    <m/>
    <m/>
    <m/>
    <m/>
    <m/>
    <s v="Ceramic tiles"/>
    <m/>
    <m/>
    <m/>
    <s v="Corrugated metal"/>
    <m/>
    <m/>
    <m/>
    <s v="Respondent/Participant and Spouse/partner jointly"/>
    <m/>
    <s v="Respondent/Participant and Spouse/partner jointly"/>
    <m/>
    <s v="Respondent/Participant and Spouse/partner jointly"/>
    <m/>
    <s v="Yes"/>
    <m/>
    <s v="Proceed"/>
    <m/>
    <s v="Yes"/>
    <m/>
    <s v="A lot"/>
    <s v="A lot"/>
    <s v="A lot"/>
    <m/>
    <m/>
    <m/>
    <s v="Unchecked"/>
    <s v="Checked"/>
    <s v="Unchecked"/>
    <s v="Unchecked"/>
    <s v="Unchecked"/>
    <s v="Unchecked"/>
    <s v="Unchecked"/>
    <s v="Unchecked"/>
    <s v="Unchecked"/>
    <s v="Unchecked"/>
    <s v="Unchecked"/>
    <s v="Unchecked"/>
    <s v="United States of America"/>
    <m/>
    <s v="Research Assistant please click here"/>
    <m/>
    <s v="Unverified"/>
  </r>
  <r>
    <n v="792"/>
    <m/>
    <m/>
    <x v="18"/>
    <d v="1899-12-30T13:40:00"/>
    <s v="lona"/>
    <s v="English"/>
    <s v="No"/>
    <m/>
    <m/>
    <m/>
    <s v="Black"/>
    <m/>
    <m/>
    <m/>
    <s v="Yes"/>
    <m/>
    <m/>
    <m/>
    <m/>
    <m/>
    <s v="Married / civil union"/>
    <m/>
    <s v="Yes"/>
    <m/>
    <s v="Matric"/>
    <m/>
    <s v="Self-Employed"/>
    <m/>
    <s v="R2501 - R5000"/>
    <m/>
    <s v="Never"/>
    <m/>
    <m/>
    <m/>
    <s v="Never"/>
    <m/>
    <m/>
    <m/>
    <s v="No"/>
    <m/>
    <s v="Yes, less than 6 months ago"/>
    <m/>
    <s v="No"/>
    <m/>
    <s v="No"/>
    <m/>
    <s v="Unchecked"/>
    <s v="Unchecked"/>
    <s v="Unchecked"/>
    <s v="Checked"/>
    <s v="Checked"/>
    <s v="Checked"/>
    <s v="Unchecked"/>
    <s v="Un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m/>
    <m/>
    <s v="Unchecked"/>
    <s v="Checked"/>
    <s v="Unchecked"/>
    <s v="Checked"/>
    <s v="Un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34"/>
    <s v="Male/ Indoda"/>
    <n v="8"/>
    <m/>
    <m/>
    <m/>
    <m/>
    <m/>
    <m/>
    <m/>
    <m/>
    <m/>
    <m/>
    <m/>
    <m/>
    <m/>
    <m/>
    <m/>
    <m/>
    <m/>
    <m/>
    <m/>
    <m/>
    <m/>
    <m/>
    <m/>
    <m/>
    <m/>
    <m/>
    <s v="There are children between the age of 6 and 13 living in this HH"/>
    <s v="Completed secondary"/>
    <m/>
    <m/>
    <m/>
    <s v="Completed secondary"/>
    <m/>
    <m/>
    <m/>
    <s v="Yes"/>
    <m/>
    <m/>
    <m/>
    <m/>
    <m/>
    <s v="No"/>
    <m/>
    <m/>
    <m/>
    <s v="Piped into dwelling/house"/>
    <m/>
    <m/>
    <m/>
    <m/>
    <m/>
    <n v="1"/>
    <m/>
    <s v="Flush to piped sewer system"/>
    <m/>
    <s v="Electricity from mains"/>
    <m/>
    <m/>
    <m/>
    <s v="In the house"/>
    <m/>
    <m/>
    <m/>
    <s v="Yes"/>
    <m/>
    <s v="Yes"/>
    <m/>
    <s v="Yes"/>
    <s v="Yes"/>
    <s v="No"/>
    <s v="No"/>
    <s v="Yes"/>
    <s v="No"/>
    <s v="Yes"/>
    <s v="Yes"/>
    <s v="Yes"/>
    <m/>
    <m/>
    <m/>
    <m/>
    <m/>
    <m/>
    <m/>
    <m/>
    <m/>
    <s v="Yes"/>
    <s v="Yes"/>
    <s v="No"/>
    <s v="No"/>
    <s v="No"/>
    <s v="No"/>
    <s v="No"/>
    <m/>
    <m/>
    <m/>
    <m/>
    <m/>
    <m/>
    <m/>
    <s v="Ceramic tiles"/>
    <m/>
    <m/>
    <m/>
    <s v="Asbestos"/>
    <m/>
    <m/>
    <m/>
    <s v="Respondent/Participant and Spouse/partner jointly"/>
    <m/>
    <s v="Respondent/Participant and Spouse/partner jointly"/>
    <m/>
    <s v="Respondent/Participant and Spouse/partner jointly"/>
    <m/>
    <s v="Yes"/>
    <m/>
    <s v="Proceed"/>
    <m/>
    <s v="Yes"/>
    <m/>
    <s v="A lot"/>
    <s v="Somewhat"/>
    <s v="A lot"/>
    <m/>
    <m/>
    <m/>
    <s v="Unchecked"/>
    <s v="Checked"/>
    <s v="Checked"/>
    <s v="Checked"/>
    <s v="Checked"/>
    <s v="Unchecked"/>
    <s v="Unchecked"/>
    <s v="Unchecked"/>
    <s v="Unchecked"/>
    <s v="Unchecked"/>
    <s v="Unchecked"/>
    <s v="Unchecked"/>
    <s v="France"/>
    <m/>
    <s v="Research Assistant please click here"/>
    <m/>
    <s v="Unverified"/>
  </r>
  <r>
    <n v="79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9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79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97"/>
    <m/>
    <m/>
    <x v="18"/>
    <d v="1899-12-30T14:05:00"/>
    <s v="sinazo"/>
    <s v="English"/>
    <s v="No"/>
    <m/>
    <m/>
    <m/>
    <s v="Colored"/>
    <m/>
    <m/>
    <m/>
    <s v="Yes"/>
    <m/>
    <m/>
    <m/>
    <m/>
    <m/>
    <s v="Divorced"/>
    <m/>
    <m/>
    <m/>
    <s v="Less than Matric"/>
    <m/>
    <s v="Self-Employed"/>
    <m/>
    <s v="R2501 - R5000"/>
    <m/>
    <s v="Never"/>
    <m/>
    <m/>
    <m/>
    <s v="Never"/>
    <m/>
    <m/>
    <m/>
    <s v="No"/>
    <m/>
    <s v="Yes, more than a year ago"/>
    <m/>
    <s v="No"/>
    <m/>
    <s v="I don't know"/>
    <m/>
    <s v="Unchecked"/>
    <s v="Unchecked"/>
    <s v="Unchecked"/>
    <s v="Unchecked"/>
    <s v="Checked"/>
    <s v="Checked"/>
    <s v="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No"/>
    <m/>
    <n v="1"/>
    <s v="Female/ Ibhinqa"/>
    <n v="50"/>
    <m/>
    <m/>
    <m/>
    <m/>
    <m/>
    <m/>
    <m/>
    <m/>
    <m/>
    <m/>
    <m/>
    <m/>
    <m/>
    <m/>
    <m/>
    <m/>
    <m/>
    <m/>
    <m/>
    <m/>
    <m/>
    <m/>
    <m/>
    <m/>
    <m/>
    <m/>
    <m/>
    <m/>
    <s v="There are NO children between the age of 6 and 13 living in this HH"/>
    <s v="Some secondary"/>
    <m/>
    <m/>
    <m/>
    <s v="Completed secondary"/>
    <m/>
    <m/>
    <m/>
    <m/>
    <m/>
    <m/>
    <m/>
    <m/>
    <m/>
    <s v="No"/>
    <m/>
    <m/>
    <m/>
    <s v="Piped into dwelling/house"/>
    <m/>
    <m/>
    <m/>
    <m/>
    <m/>
    <n v="1"/>
    <m/>
    <s v="Flush to piped sewer system"/>
    <m/>
    <s v="Electricity from mains"/>
    <m/>
    <m/>
    <m/>
    <s v="In the house"/>
    <m/>
    <m/>
    <m/>
    <s v="Yes"/>
    <m/>
    <s v="Yes"/>
    <m/>
    <s v="Yes"/>
    <s v="Yes"/>
    <s v="No"/>
    <s v="Yes"/>
    <s v="Yes"/>
    <s v="No"/>
    <s v="Yes"/>
    <s v="Yes"/>
    <s v="Yes"/>
    <m/>
    <m/>
    <m/>
    <m/>
    <m/>
    <m/>
    <m/>
    <m/>
    <m/>
    <s v="Yes"/>
    <s v="Yes"/>
    <s v="No"/>
    <s v="No"/>
    <s v="No"/>
    <s v="No"/>
    <s v="No"/>
    <m/>
    <m/>
    <m/>
    <m/>
    <m/>
    <m/>
    <m/>
    <s v="Ceramic tiles"/>
    <m/>
    <m/>
    <m/>
    <s v="Other"/>
    <m/>
    <s v="Zinc "/>
    <m/>
    <s v="Respondent/Participant"/>
    <m/>
    <s v="Respondent/Participant"/>
    <m/>
    <s v="Respondent/Participant"/>
    <m/>
    <s v="Yes"/>
    <m/>
    <s v="Proceed"/>
    <m/>
    <s v="Yes"/>
    <m/>
    <s v="A lot"/>
    <s v="Somewhat"/>
    <s v="A lot"/>
    <m/>
    <m/>
    <m/>
    <s v="Checked"/>
    <s v="Checked"/>
    <s v="Checked"/>
    <s v="Checked"/>
    <s v="Checked"/>
    <s v="Checked"/>
    <s v="Unchecked"/>
    <s v="Unchecked"/>
    <s v="Unchecked"/>
    <s v="Unchecked"/>
    <s v="Unchecked"/>
    <s v="Unchecked"/>
    <s v="Other"/>
    <m/>
    <s v="Research Assistant please click here"/>
    <m/>
    <s v="Unverified"/>
  </r>
  <r>
    <n v="798"/>
    <m/>
    <m/>
    <x v="18"/>
    <d v="1899-12-30T14:18:00"/>
    <s v="zukisani"/>
    <s v="isiXhosa"/>
    <m/>
    <s v="Hayi"/>
    <m/>
    <m/>
    <m/>
    <m/>
    <s v="Mnyama"/>
    <m/>
    <m/>
    <m/>
    <m/>
    <s v="Ewe"/>
    <m/>
    <m/>
    <m/>
    <s v="Awutshatanga"/>
    <m/>
    <m/>
    <m/>
    <s v="Ngaphantsi kwebanga leshumi"/>
    <m/>
    <s v="Awuphangeli"/>
    <m/>
    <s v="Ngaphantsi kwe-R1000"/>
    <m/>
    <s v="Zange"/>
    <m/>
    <m/>
    <m/>
    <s v="Ewe, ngaphezu kweminyaka emi-2 eyadlulayo"/>
    <s v="ec Chris Hani Clinic"/>
    <m/>
    <m/>
    <s v="Ewe"/>
    <m/>
    <s v="Ewe, ngaphezu konyaka odlulileyo"/>
    <m/>
    <s v="Hayi"/>
    <m/>
    <s v="Hayi"/>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ndifundanga/ Andiwafundanga amabanga aphantsi"/>
    <m/>
    <m/>
    <m/>
    <s v="Abafundanga/ Abawafundanga amabanga aphantsi"/>
    <m/>
    <m/>
    <m/>
    <m/>
    <m/>
    <m/>
    <m/>
    <m/>
    <m/>
    <s v="Hayi"/>
    <m/>
    <m/>
    <m/>
    <s v="Ifakwe ngombhobho kwindawo yokuhlala/indlu"/>
    <m/>
    <m/>
    <m/>
    <m/>
    <m/>
    <n v="60"/>
    <m/>
    <s v="Gungxulela kumbhobho wogutyulo"/>
    <m/>
    <s v="Umbane ovela kwii-mains"/>
    <m/>
    <m/>
    <m/>
    <s v="Endlini"/>
    <m/>
    <m/>
    <m/>
    <s v="Hayi"/>
    <m/>
    <s v="Ewe"/>
    <m/>
    <m/>
    <m/>
    <m/>
    <m/>
    <m/>
    <m/>
    <m/>
    <m/>
    <s v="Ewe"/>
    <s v="Hayi"/>
    <s v="Hayi"/>
    <s v="Hayi"/>
    <s v="Hayi"/>
    <s v="Hayi"/>
    <s v="Hayi"/>
    <s v="Ewe"/>
    <s v="Hayi"/>
    <m/>
    <m/>
    <m/>
    <m/>
    <m/>
    <m/>
    <m/>
    <s v="Hayi"/>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799"/>
    <m/>
    <m/>
    <x v="18"/>
    <d v="1899-12-30T14:49:00"/>
    <s v="yethu"/>
    <s v="isiXhosa"/>
    <m/>
    <s v="Hayi"/>
    <m/>
    <m/>
    <m/>
    <m/>
    <s v="Mnyama"/>
    <m/>
    <m/>
    <m/>
    <m/>
    <s v="Ewe"/>
    <m/>
    <m/>
    <m/>
    <s v="Utshatile / umanyano lwasekuhlaleni"/>
    <m/>
    <s v="Hayi"/>
    <m/>
    <s v="Ngaphantsi kwebanga leshumi"/>
    <m/>
    <s v="Awuphangeli"/>
    <m/>
    <s v="R1000 - R2500"/>
    <m/>
    <s v="Zange"/>
    <m/>
    <m/>
    <m/>
    <s v="Ewe, ngaphezu kweminyaka emi-2 eyadlulayo"/>
    <s v="ec Ndevana Clinic"/>
    <m/>
    <m/>
    <s v="Hayi"/>
    <m/>
    <s v="Ewe, ngaphezu konyaka odlulileyo"/>
    <m/>
    <s v="Hayi"/>
    <m/>
    <s v="Hay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1"/>
    <s v="Male/ Indoda"/>
    <n v="47"/>
    <s v="Female/ Ibhinqa"/>
    <n v="44"/>
    <s v="Male/ Indoda"/>
    <n v="32"/>
    <s v="Female/ Ibhinqa"/>
    <n v="24"/>
    <s v="Male/ Indoda"/>
    <n v="10"/>
    <s v="Male/ Indoda"/>
    <n v="16"/>
    <s v="Male/ Indoda"/>
    <n v="13"/>
    <s v="Female/ Ibhinqa"/>
    <n v="6"/>
    <s v="Male/ Indoda"/>
    <n v="4"/>
    <s v="Male/ Indoda"/>
    <n v="2"/>
    <s v="Male/ Indoda"/>
    <n v="73"/>
    <m/>
    <m/>
    <m/>
    <m/>
    <m/>
    <m/>
    <m/>
    <m/>
    <s v="There are children between the age of 6 and 13 living in this HH"/>
    <m/>
    <s v="Amabanga aphantsi"/>
    <m/>
    <s v="Ibanga lokuqala"/>
    <m/>
    <s v="Amabanga aphantsi"/>
    <m/>
    <s v="ibanga lesixhenxe"/>
    <m/>
    <s v="Ewe"/>
    <m/>
    <m/>
    <m/>
    <m/>
    <m/>
    <s v="Hayi"/>
    <m/>
    <m/>
    <m/>
    <s v="Ifakwe ngombhobho kwindawo yokuhlala/indlu"/>
    <m/>
    <m/>
    <m/>
    <m/>
    <m/>
    <n v="2"/>
    <m/>
    <s v="Ndlu yangasese engagungxulwayo"/>
    <m/>
    <s v="Umbane ovela kwii-mains"/>
    <m/>
    <m/>
    <m/>
    <s v="Endlini"/>
    <m/>
    <m/>
    <m/>
    <s v="Ewe"/>
    <m/>
    <s v="Hayi"/>
    <m/>
    <m/>
    <m/>
    <m/>
    <m/>
    <m/>
    <m/>
    <m/>
    <m/>
    <s v="Ewe"/>
    <s v="Ewe"/>
    <s v="Hayi"/>
    <s v="Hayi"/>
    <s v="Ewe"/>
    <s v="Hayi"/>
    <s v="Hayi"/>
    <s v="Hayi"/>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800"/>
    <m/>
    <m/>
    <x v="18"/>
    <d v="1899-12-30T14:32:00"/>
    <s v="siyanda"/>
    <s v="English"/>
    <s v="No"/>
    <m/>
    <m/>
    <m/>
    <s v="Black"/>
    <m/>
    <m/>
    <m/>
    <s v="Yes"/>
    <m/>
    <m/>
    <m/>
    <m/>
    <m/>
    <s v="Steady partner"/>
    <m/>
    <s v="No"/>
    <m/>
    <s v="Matric"/>
    <m/>
    <s v="Unemployed"/>
    <m/>
    <s v="Under R1000"/>
    <m/>
    <s v="Never"/>
    <m/>
    <m/>
    <m/>
    <s v="Never"/>
    <m/>
    <m/>
    <m/>
    <s v="No"/>
    <m/>
    <s v="Yes, in the last year, but more than 6 months ago"/>
    <m/>
    <s v="No"/>
    <m/>
    <s v="No"/>
    <m/>
    <s v="Unchecked"/>
    <s v="Unchecked"/>
    <s v="Unchecked"/>
    <s v="Checked"/>
    <s v="Checked"/>
    <s v="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
    <m/>
    <m/>
    <m/>
    <m/>
    <m/>
    <m/>
    <m/>
    <m/>
    <m/>
    <m/>
    <m/>
    <m/>
    <m/>
    <m/>
    <m/>
    <m/>
    <m/>
    <m/>
    <m/>
    <m/>
    <m/>
    <m/>
    <m/>
    <m/>
    <m/>
    <m/>
    <m/>
    <m/>
    <s v="There are NO children between the age of 6 and 13 living in this HH"/>
    <s v="Completed secondary"/>
    <m/>
    <m/>
    <m/>
    <s v="Completed secondary"/>
    <m/>
    <m/>
    <m/>
    <m/>
    <m/>
    <m/>
    <m/>
    <m/>
    <m/>
    <s v="No"/>
    <m/>
    <m/>
    <m/>
    <s v="Public/communal tap"/>
    <m/>
    <m/>
    <m/>
    <s v="Elsewhere/outside yard"/>
    <m/>
    <n v="10"/>
    <m/>
    <s v="Flush to piped sewer system"/>
    <m/>
    <s v="Electricity from mains"/>
    <m/>
    <m/>
    <m/>
    <s v="In the house"/>
    <m/>
    <m/>
    <m/>
    <s v="No"/>
    <m/>
    <s v="Yes"/>
    <m/>
    <s v="Yes"/>
    <s v="Yes"/>
    <s v="No"/>
    <s v="No"/>
    <s v="Yes"/>
    <s v="No"/>
    <s v="Yes"/>
    <s v="No"/>
    <s v="No"/>
    <m/>
    <m/>
    <m/>
    <m/>
    <m/>
    <m/>
    <m/>
    <m/>
    <m/>
    <s v="Yes"/>
    <s v="Yes"/>
    <s v="No"/>
    <s v="No"/>
    <s v="No"/>
    <s v="No"/>
    <s v="No"/>
    <m/>
    <m/>
    <m/>
    <m/>
    <m/>
    <m/>
    <m/>
    <s v="Cement"/>
    <m/>
    <m/>
    <m/>
    <s v="Other"/>
    <m/>
    <s v="Zinc"/>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Other"/>
    <m/>
    <s v="Research Assistant please click here"/>
    <m/>
    <s v="Unverified"/>
  </r>
  <r>
    <n v="801"/>
    <m/>
    <m/>
    <x v="18"/>
    <d v="1899-12-30T14:47:00"/>
    <s v="sinazo"/>
    <s v="English"/>
    <s v="No"/>
    <m/>
    <m/>
    <m/>
    <s v="Colored"/>
    <m/>
    <m/>
    <m/>
    <s v="Yes"/>
    <m/>
    <m/>
    <m/>
    <m/>
    <m/>
    <s v="Single"/>
    <m/>
    <m/>
    <m/>
    <s v="Matric"/>
    <m/>
    <s v="Unemployed"/>
    <m/>
    <s v="R2501 - R5000"/>
    <m/>
    <s v="Never"/>
    <m/>
    <m/>
    <m/>
    <s v="Never"/>
    <m/>
    <m/>
    <m/>
    <s v="I don't know"/>
    <m/>
    <s v="Never"/>
    <m/>
    <s v="No"/>
    <m/>
    <s v="I don't know"/>
    <m/>
    <s v="Unchecked"/>
    <s v="Unchecked"/>
    <s v="Unchecked"/>
    <s v="Unchecked"/>
    <s v="Checked"/>
    <s v="Checked"/>
    <s v="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Checked"/>
    <s v="Checked"/>
    <s v="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Yes"/>
    <m/>
    <n v="1"/>
    <s v="Female/ Ibhinqa"/>
    <n v="21"/>
    <m/>
    <m/>
    <m/>
    <m/>
    <m/>
    <m/>
    <m/>
    <m/>
    <m/>
    <m/>
    <m/>
    <m/>
    <m/>
    <m/>
    <m/>
    <m/>
    <m/>
    <m/>
    <m/>
    <m/>
    <m/>
    <m/>
    <m/>
    <m/>
    <m/>
    <m/>
    <m/>
    <m/>
    <s v="There are NO children between the age of 6 and 13 living in this HH"/>
    <s v="Completed secondary"/>
    <m/>
    <m/>
    <m/>
    <s v="Tertiary or post-secondary certification"/>
    <m/>
    <m/>
    <m/>
    <m/>
    <m/>
    <m/>
    <m/>
    <m/>
    <m/>
    <s v="No"/>
    <m/>
    <m/>
    <m/>
    <s v="Piped into dwelling/house"/>
    <m/>
    <m/>
    <m/>
    <m/>
    <m/>
    <n v="1"/>
    <m/>
    <s v="Flush to piped sewer system"/>
    <m/>
    <s v="Electricity from mains"/>
    <m/>
    <m/>
    <m/>
    <s v="In the house"/>
    <m/>
    <m/>
    <m/>
    <s v="Yes"/>
    <m/>
    <s v="Yes"/>
    <m/>
    <s v="Yes"/>
    <s v="Yes"/>
    <s v="Yes"/>
    <s v="Yes"/>
    <s v="Yes"/>
    <s v="No"/>
    <s v="Yes"/>
    <s v="Yes"/>
    <s v="Yes"/>
    <m/>
    <m/>
    <m/>
    <m/>
    <m/>
    <m/>
    <m/>
    <m/>
    <m/>
    <s v="Yes"/>
    <s v="Yes"/>
    <s v="No"/>
    <s v="No"/>
    <s v="No"/>
    <s v="No"/>
    <s v="No"/>
    <m/>
    <m/>
    <m/>
    <m/>
    <m/>
    <m/>
    <m/>
    <s v="Carpet"/>
    <m/>
    <m/>
    <m/>
    <s v="Tiles"/>
    <m/>
    <m/>
    <m/>
    <s v="Respondent/Participant"/>
    <m/>
    <s v="Respondent/Participant"/>
    <m/>
    <s v="Respondent/Participant"/>
    <m/>
    <s v="Yes"/>
    <m/>
    <s v="Proceed"/>
    <m/>
    <s v="Yes"/>
    <m/>
    <s v="Somewhat"/>
    <s v="Somewhat"/>
    <s v="Somewhat"/>
    <m/>
    <m/>
    <m/>
    <s v="Checked"/>
    <s v="Checked"/>
    <s v="Checked"/>
    <s v="Checked"/>
    <s v="Checked"/>
    <s v="Checked"/>
    <s v="Unchecked"/>
    <s v="Unchecked"/>
    <s v="Unchecked"/>
    <s v="Unchecked"/>
    <s v="Unchecked"/>
    <s v="Unchecked"/>
    <s v="Other"/>
    <m/>
    <s v="Research Assistant please click here"/>
    <m/>
    <s v="Unverified"/>
  </r>
  <r>
    <n v="80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80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804"/>
    <m/>
    <m/>
    <x v="18"/>
    <d v="1899-12-30T15:05:00"/>
    <s v="zola"/>
    <s v="English"/>
    <s v="No"/>
    <m/>
    <m/>
    <m/>
    <s v="Black"/>
    <m/>
    <m/>
    <m/>
    <s v="Yes"/>
    <m/>
    <m/>
    <m/>
    <m/>
    <m/>
    <s v="Single"/>
    <m/>
    <m/>
    <m/>
    <s v="Less than Matric"/>
    <m/>
    <s v="Unemployed"/>
    <m/>
    <s v="Under R1000"/>
    <m/>
    <s v="Never"/>
    <m/>
    <m/>
    <m/>
    <s v="Never"/>
    <m/>
    <m/>
    <m/>
    <s v="No"/>
    <m/>
    <s v="Yes, in the last year, but more than 6 months ago"/>
    <m/>
    <s v="No"/>
    <m/>
    <s v="No"/>
    <m/>
    <s v="Unchecked"/>
    <s v="Checked"/>
    <s v="Unchecked"/>
    <s v="Unchecked"/>
    <s v="Unchecked"/>
    <s v="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Checked"/>
    <s v="Checked"/>
    <s v="Checked"/>
    <s v="Checked"/>
    <s v="Unchecked"/>
    <s v="Checked"/>
    <s v="Unchecked"/>
    <s v="Unchecked"/>
    <s v="Checked"/>
    <s v="Unchecked"/>
    <s v="Unchecked"/>
    <s v="Unchecked"/>
    <s v="Unchecked"/>
    <s v="Unchecked"/>
    <s v="Unchecked"/>
    <s v="Unchecked"/>
    <s v="Unchecked"/>
    <s v="Unchecked"/>
    <s v="Unchecked"/>
    <s v="Unchecked"/>
    <s v="Unchecked"/>
    <m/>
    <m/>
    <s v="Yes"/>
    <m/>
    <s v="No"/>
    <m/>
    <s v="Checked"/>
    <s v="Unchecked"/>
    <s v="Unchecked"/>
    <s v="Unchecked"/>
    <s v="Unchecked"/>
    <s v="Unchecked"/>
    <s v="Checked"/>
    <s v="Unchecked"/>
    <s v="Unchecked"/>
    <s v="Unchecked"/>
    <s v="Unchecked"/>
    <m/>
    <s v="Unchecked"/>
    <s v="Unchecked"/>
    <s v="Unchecked"/>
    <s v="Unchecked"/>
    <s v="Unchecked"/>
    <s v="Unchecked"/>
    <s v="Unchecked"/>
    <s v="Unchecked"/>
    <s v="Unchecked"/>
    <s v="Unchecked"/>
    <s v="Unchecked"/>
    <m/>
    <s v="No"/>
    <m/>
    <s v="No"/>
    <m/>
    <s v="No"/>
    <m/>
    <n v="0"/>
    <m/>
    <m/>
    <m/>
    <m/>
    <m/>
    <m/>
    <m/>
    <m/>
    <m/>
    <m/>
    <m/>
    <m/>
    <m/>
    <m/>
    <m/>
    <m/>
    <m/>
    <m/>
    <m/>
    <m/>
    <m/>
    <m/>
    <m/>
    <m/>
    <m/>
    <m/>
    <m/>
    <m/>
    <m/>
    <m/>
    <s v="There are NO children between the age of 6 and 13 living in this HH"/>
    <s v="Some secondary"/>
    <m/>
    <m/>
    <m/>
    <s v="Some secondary"/>
    <m/>
    <m/>
    <m/>
    <m/>
    <m/>
    <m/>
    <m/>
    <m/>
    <m/>
    <s v="No"/>
    <m/>
    <m/>
    <m/>
    <s v="Piped to yard/plot"/>
    <m/>
    <m/>
    <m/>
    <m/>
    <m/>
    <n v="2"/>
    <m/>
    <s v="Ventilated improved pit latrine"/>
    <m/>
    <s v="Electricity from mains"/>
    <m/>
    <m/>
    <m/>
    <s v="In the house"/>
    <m/>
    <m/>
    <m/>
    <s v="Yes"/>
    <m/>
    <s v="Yes"/>
    <m/>
    <s v="Yes"/>
    <s v="Yes"/>
    <s v="No"/>
    <s v="No"/>
    <s v="Yes"/>
    <s v="No"/>
    <s v="Yes"/>
    <s v="Yes"/>
    <s v="Yes"/>
    <m/>
    <m/>
    <m/>
    <m/>
    <m/>
    <m/>
    <m/>
    <m/>
    <m/>
    <s v="No"/>
    <s v="Yes"/>
    <s v="No"/>
    <s v="No"/>
    <s v="No"/>
    <s v="No"/>
    <s v="No"/>
    <m/>
    <m/>
    <m/>
    <m/>
    <m/>
    <m/>
    <m/>
    <s v="Ceramic tiles"/>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80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80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81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81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81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81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81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81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82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82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82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82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82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83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83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83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pivotCacheRecords>
</file>

<file path=xl/pivotCache/pivotCacheRecords3.xml><?xml version="1.0" encoding="utf-8"?>
<pivotCacheRecords xmlns="http://schemas.openxmlformats.org/spreadsheetml/2006/main" xmlns:r="http://schemas.openxmlformats.org/officeDocument/2006/relationships" count="4330">
  <r>
    <n v="1"/>
    <m/>
    <m/>
    <m/>
    <x v="0"/>
    <m/>
    <m/>
    <m/>
    <m/>
    <m/>
    <m/>
    <m/>
    <m/>
    <m/>
    <m/>
    <m/>
    <m/>
    <m/>
    <m/>
    <m/>
    <m/>
    <m/>
    <m/>
    <m/>
    <m/>
    <m/>
    <m/>
    <m/>
    <m/>
    <m/>
    <m/>
    <m/>
    <m/>
    <m/>
    <m/>
    <m/>
    <m/>
    <m/>
    <m/>
    <m/>
    <m/>
    <m/>
    <m/>
    <m/>
    <m/>
    <m/>
    <x v="0"/>
    <m/>
    <m/>
    <m/>
    <m/>
    <m/>
    <m/>
    <m/>
    <m/>
    <m/>
    <m/>
  </r>
  <r>
    <n v="1"/>
    <s v="Screening And Consenting"/>
    <n v="1"/>
    <s v="siziphiwe"/>
    <x v="1"/>
    <d v="1899-12-30T09:34:00"/>
    <s v="Mdantsane"/>
    <n v="1"/>
    <n v="2"/>
    <s v="Not applicable"/>
    <s v="I confirm that I am at the gate / door"/>
    <s v=" -32.9375361"/>
    <s v="27.781124"/>
    <s v="No"/>
    <s v="I confirm"/>
    <m/>
    <m/>
    <m/>
    <m/>
    <m/>
    <m/>
    <m/>
    <m/>
    <m/>
    <m/>
    <m/>
    <m/>
    <m/>
    <m/>
    <m/>
    <m/>
    <m/>
    <m/>
    <m/>
    <m/>
    <m/>
    <m/>
    <m/>
    <m/>
    <m/>
    <n v="50000"/>
    <m/>
    <n v="638"/>
    <n v="638"/>
    <n v="2373"/>
    <m/>
    <x v="0"/>
    <m/>
    <m/>
    <m/>
    <m/>
    <m/>
    <m/>
    <m/>
    <m/>
    <d v="1899-12-30T09:44:00"/>
    <s v="Unverified"/>
  </r>
  <r>
    <n v="1"/>
    <s v="Screening And Consenting"/>
    <n v="2"/>
    <s v="nosibusiso"/>
    <x v="2"/>
    <d v="1899-12-30T13:22:00"/>
    <s v="Mdantsane"/>
    <n v="1"/>
    <n v="2"/>
    <s v="Not applicable"/>
    <s v="I confirm that I am at the gate / door"/>
    <s v=" -32.9387485"/>
    <s v="27.780517"/>
    <s v="No"/>
    <s v="I confirm"/>
    <m/>
    <m/>
    <m/>
    <m/>
    <m/>
    <m/>
    <m/>
    <m/>
    <m/>
    <m/>
    <m/>
    <m/>
    <m/>
    <m/>
    <m/>
    <m/>
    <m/>
    <m/>
    <m/>
    <m/>
    <m/>
    <m/>
    <m/>
    <m/>
    <m/>
    <n v="50000"/>
    <m/>
    <n v="410"/>
    <n v="410"/>
    <n v="2369"/>
    <m/>
    <x v="0"/>
    <m/>
    <m/>
    <m/>
    <m/>
    <m/>
    <m/>
    <m/>
    <m/>
    <d v="1899-12-30T13:23:00"/>
    <s v="Unverified"/>
  </r>
  <r>
    <n v="1"/>
    <s v="Screening And Consenting"/>
    <n v="3"/>
    <s v="nosibusiso"/>
    <x v="3"/>
    <d v="1899-12-30T12:42:00"/>
    <s v="Mdantsane"/>
    <n v="1"/>
    <n v="2"/>
    <s v="Not applicable"/>
    <s v="I confirm that I am at the gate / door"/>
    <s v=" -32.9375949"/>
    <s v="27.781002"/>
    <s v="No"/>
    <s v="I confirm"/>
    <m/>
    <m/>
    <m/>
    <m/>
    <m/>
    <m/>
    <m/>
    <m/>
    <m/>
    <m/>
    <m/>
    <m/>
    <m/>
    <m/>
    <m/>
    <m/>
    <m/>
    <m/>
    <m/>
    <m/>
    <m/>
    <m/>
    <m/>
    <m/>
    <m/>
    <n v="50000"/>
    <m/>
    <n v="450"/>
    <n v="450"/>
    <n v="2366"/>
    <m/>
    <x v="0"/>
    <m/>
    <m/>
    <m/>
    <m/>
    <m/>
    <m/>
    <m/>
    <m/>
    <d v="1899-12-30T12:42:00"/>
    <s v="Unverified"/>
  </r>
  <r>
    <n v="2"/>
    <m/>
    <m/>
    <m/>
    <x v="0"/>
    <m/>
    <m/>
    <m/>
    <m/>
    <m/>
    <m/>
    <m/>
    <m/>
    <m/>
    <m/>
    <m/>
    <m/>
    <m/>
    <m/>
    <m/>
    <m/>
    <m/>
    <m/>
    <m/>
    <m/>
    <m/>
    <m/>
    <m/>
    <m/>
    <m/>
    <m/>
    <m/>
    <m/>
    <m/>
    <m/>
    <m/>
    <m/>
    <m/>
    <m/>
    <m/>
    <m/>
    <m/>
    <m/>
    <m/>
    <m/>
    <m/>
    <x v="0"/>
    <m/>
    <m/>
    <m/>
    <m/>
    <m/>
    <m/>
    <m/>
    <m/>
    <m/>
    <m/>
  </r>
  <r>
    <n v="433"/>
    <s v="Screening And Consenting"/>
    <n v="1"/>
    <s v="zukisani"/>
    <x v="4"/>
    <d v="1899-12-30T11:28:00"/>
    <s v="Nompumelelo"/>
    <n v="1"/>
    <n v="6"/>
    <s v="Not applicable"/>
    <s v="I confirm that I am at the gate / door"/>
    <s v=" -32.9547754"/>
    <s v="27.9267473"/>
    <s v="Yes"/>
    <m/>
    <s v="Read the script out loud to the person"/>
    <s v="Yes - the person who opened the door is the HoH"/>
    <s v="Read the script out loud to the HoH"/>
    <s v="Yes"/>
    <s v="Proceed"/>
    <s v="Sheiter"/>
    <s v="Chauke"/>
    <n v="18"/>
    <d v="2004-06-24T00:00:00"/>
    <n v="18"/>
    <s v="Female"/>
    <s v="One or both"/>
    <s v="Yes"/>
    <s v="Proceed"/>
    <m/>
    <s v="Proceed"/>
    <s v="English"/>
    <s v="Yes"/>
    <s v="Yes"/>
    <s v="signature_2022-07-06_0931.png"/>
    <m/>
    <m/>
    <m/>
    <m/>
    <d v="2022-07-06T00:00:00"/>
    <n v="30000"/>
    <n v="1000"/>
    <n v="524"/>
    <n v="524"/>
    <n v="2351"/>
    <m/>
    <x v="1"/>
    <n v="34381"/>
    <s v="Proceed"/>
    <s v="Checked, completed"/>
    <s v="Checked, completed"/>
    <s v="Checked, completed"/>
    <n v="734520582"/>
    <s v="Sibling"/>
    <m/>
    <d v="1899-12-30T11:34:00"/>
    <s v="Unverified"/>
  </r>
  <r>
    <n v="3"/>
    <m/>
    <m/>
    <m/>
    <x v="0"/>
    <m/>
    <m/>
    <m/>
    <m/>
    <m/>
    <m/>
    <m/>
    <m/>
    <m/>
    <m/>
    <m/>
    <m/>
    <m/>
    <m/>
    <m/>
    <m/>
    <m/>
    <m/>
    <m/>
    <m/>
    <m/>
    <m/>
    <m/>
    <m/>
    <m/>
    <m/>
    <m/>
    <m/>
    <m/>
    <m/>
    <m/>
    <m/>
    <m/>
    <m/>
    <m/>
    <m/>
    <m/>
    <m/>
    <m/>
    <m/>
    <m/>
    <x v="0"/>
    <m/>
    <m/>
    <m/>
    <m/>
    <m/>
    <m/>
    <m/>
    <m/>
    <m/>
    <m/>
  </r>
  <r>
    <n v="538"/>
    <s v="Screening And Consenting"/>
    <n v="1"/>
    <s v="onelam"/>
    <x v="5"/>
    <d v="1899-12-30T12:05:00"/>
    <s v="Nompumelelo"/>
    <n v="2"/>
    <n v="1"/>
    <s v="Not applicable"/>
    <s v="I confirm that I am at the gate / door"/>
    <s v=" -32.9562487"/>
    <s v="27.9247262"/>
    <s v="Yes"/>
    <m/>
    <s v="Read the script out loud to the person"/>
    <s v="Yes - the person who opened the door is the HoH"/>
    <s v="Read the script out loud to the HoH"/>
    <s v="Yes"/>
    <s v="Proceed"/>
    <s v="Abulele"/>
    <s v="Nzoyi"/>
    <n v="18"/>
    <d v="2004-07-04T00:00:00"/>
    <n v="18"/>
    <s v="Male"/>
    <s v="One or both"/>
    <s v="Yes"/>
    <s v="Proceed"/>
    <m/>
    <s v="Proceed"/>
    <s v="English"/>
    <s v="Yes"/>
    <s v="Yes"/>
    <s v="signature_2022-07-08_1007.png"/>
    <m/>
    <m/>
    <m/>
    <m/>
    <d v="2022-07-08T00:00:00"/>
    <n v="30000"/>
    <n v="2000"/>
    <n v="487"/>
    <n v="487"/>
    <n v="2349"/>
    <m/>
    <x v="1"/>
    <n v="35305"/>
    <s v="Proceed"/>
    <s v="Checked, completed"/>
    <s v="Checked, completed"/>
    <s v="Checked, completed"/>
    <n v="655985302"/>
    <s v="Myself (Participant)"/>
    <m/>
    <d v="1899-12-30T12:08:00"/>
    <s v="Unverified"/>
  </r>
  <r>
    <n v="4"/>
    <m/>
    <m/>
    <m/>
    <x v="0"/>
    <m/>
    <m/>
    <m/>
    <m/>
    <m/>
    <m/>
    <m/>
    <m/>
    <m/>
    <m/>
    <m/>
    <m/>
    <m/>
    <m/>
    <m/>
    <m/>
    <m/>
    <m/>
    <m/>
    <m/>
    <m/>
    <m/>
    <m/>
    <m/>
    <m/>
    <m/>
    <m/>
    <m/>
    <m/>
    <m/>
    <m/>
    <m/>
    <m/>
    <m/>
    <m/>
    <m/>
    <m/>
    <m/>
    <m/>
    <m/>
    <m/>
    <x v="0"/>
    <m/>
    <m/>
    <m/>
    <m/>
    <m/>
    <m/>
    <m/>
    <m/>
    <m/>
    <m/>
  </r>
  <r>
    <n v="683"/>
    <s v="Screening And Consenting"/>
    <n v="1"/>
    <s v="yethu"/>
    <x v="6"/>
    <d v="1899-12-30T15:38:00"/>
    <s v="Ndevana"/>
    <n v="1"/>
    <n v="5"/>
    <s v="Not applicable"/>
    <s v="I confirm that I am at the gate / door"/>
    <s v=" -32.90027"/>
    <s v="27.5124894"/>
    <s v="Yes"/>
    <m/>
    <s v="Read the script out loud to the person"/>
    <s v="Yes - the person who opened the door is the HoH"/>
    <s v="Read the script out loud to the HoH"/>
    <s v="Yes"/>
    <s v="Proceed"/>
    <s v=" Azukiwe"/>
    <s v="Silo"/>
    <n v="18"/>
    <d v="2004-01-22T00:00:00"/>
    <n v="18"/>
    <s v="Female"/>
    <s v="One or both"/>
    <s v="Yes"/>
    <s v="Proceed"/>
    <m/>
    <s v="Proceed"/>
    <s v="English"/>
    <s v="Yes"/>
    <s v="Yes"/>
    <s v="signature_2022-07-12_1343.png"/>
    <m/>
    <m/>
    <m/>
    <m/>
    <d v="2022-07-12T00:00:00"/>
    <n v="60000"/>
    <n v="1000"/>
    <n v="274"/>
    <n v="274"/>
    <n v="2345"/>
    <m/>
    <x v="1"/>
    <n v="63875"/>
    <s v="Proceed"/>
    <s v="Checked, completed"/>
    <s v="Checked, completed"/>
    <s v="Checked, completed"/>
    <n v="679846101"/>
    <s v="Myself (Participant)"/>
    <m/>
    <d v="1899-12-30T15:43:00"/>
    <s v="Unverified"/>
  </r>
  <r>
    <n v="5"/>
    <m/>
    <m/>
    <m/>
    <x v="0"/>
    <m/>
    <m/>
    <m/>
    <m/>
    <m/>
    <m/>
    <m/>
    <m/>
    <m/>
    <m/>
    <m/>
    <m/>
    <m/>
    <m/>
    <m/>
    <m/>
    <m/>
    <m/>
    <m/>
    <m/>
    <m/>
    <m/>
    <m/>
    <m/>
    <m/>
    <m/>
    <m/>
    <m/>
    <m/>
    <m/>
    <m/>
    <m/>
    <m/>
    <m/>
    <m/>
    <m/>
    <m/>
    <m/>
    <m/>
    <m/>
    <m/>
    <x v="0"/>
    <m/>
    <m/>
    <m/>
    <m/>
    <m/>
    <m/>
    <m/>
    <m/>
    <m/>
    <m/>
  </r>
  <r>
    <n v="42"/>
    <s v="Screening And Consenting"/>
    <n v="1"/>
    <s v="thembelihle"/>
    <x v="1"/>
    <d v="1899-12-30T13:20:00"/>
    <s v="Mdantsane"/>
    <n v="1"/>
    <n v="3"/>
    <s v="Not applicable"/>
    <s v="I confirm that I am at the gate / door"/>
    <s v=" -32.9398147"/>
    <s v="27.7797683"/>
    <s v="Yes"/>
    <m/>
    <s v="Read the script out loud to the person"/>
    <s v="Yes - the person who opened the door is calling the HoH"/>
    <s v="Read the script out loud to the HoH"/>
    <s v="Yes"/>
    <s v="Proceed"/>
    <s v="Themba "/>
    <s v="Xingashe"/>
    <n v="19"/>
    <d v="2003-03-30T00:00:00"/>
    <n v="19"/>
    <s v="Male"/>
    <s v="One or both"/>
    <s v="Yes"/>
    <s v="Proceed"/>
    <m/>
    <s v="Proceed"/>
    <s v="Xhosa"/>
    <s v="Yes"/>
    <s v="Yes"/>
    <m/>
    <s v="signature_2022-06-14_1130.png"/>
    <m/>
    <m/>
    <m/>
    <d v="2022-06-14T00:00:00"/>
    <n v="50000"/>
    <n v="2000"/>
    <n v="412"/>
    <n v="412"/>
    <n v="2373"/>
    <m/>
    <x v="1"/>
    <n v="55178"/>
    <s v="Proceed"/>
    <s v="Checked, completed"/>
    <s v="Checked, completed"/>
    <s v="Checked, completed"/>
    <n v="782929290"/>
    <s v="Myself (Participant)"/>
    <m/>
    <d v="1899-12-30T13:33:00"/>
    <s v="Unverified"/>
  </r>
  <r>
    <n v="6"/>
    <m/>
    <m/>
    <m/>
    <x v="0"/>
    <m/>
    <m/>
    <m/>
    <m/>
    <m/>
    <m/>
    <m/>
    <m/>
    <m/>
    <m/>
    <m/>
    <m/>
    <m/>
    <m/>
    <m/>
    <m/>
    <m/>
    <m/>
    <m/>
    <m/>
    <m/>
    <m/>
    <m/>
    <m/>
    <m/>
    <m/>
    <m/>
    <m/>
    <m/>
    <m/>
    <m/>
    <m/>
    <m/>
    <m/>
    <m/>
    <m/>
    <m/>
    <m/>
    <m/>
    <m/>
    <m/>
    <x v="0"/>
    <m/>
    <m/>
    <m/>
    <m/>
    <m/>
    <m/>
    <m/>
    <m/>
    <m/>
    <m/>
  </r>
  <r>
    <n v="6"/>
    <s v="Screening And Consenting"/>
    <n v="1"/>
    <s v="lwazi"/>
    <x v="1"/>
    <d v="1899-12-30T10:01:00"/>
    <s v="Mdantsane"/>
    <n v="2"/>
    <n v="5"/>
    <s v="Not applicable"/>
    <s v="I confirm that I am at the gate / door"/>
    <s v=" -32.9444215"/>
    <s v="27.7760721"/>
    <s v="Yes"/>
    <m/>
    <s v="Read the script out loud to the person"/>
    <s v="Yes - the person who opened the door is the HoH"/>
    <s v="Read the script out loud to the HoH"/>
    <s v="No"/>
    <m/>
    <m/>
    <m/>
    <m/>
    <m/>
    <m/>
    <m/>
    <m/>
    <m/>
    <m/>
    <m/>
    <m/>
    <m/>
    <m/>
    <m/>
    <m/>
    <m/>
    <m/>
    <m/>
    <m/>
    <m/>
    <n v="50000"/>
    <m/>
    <n v="611"/>
    <n v="611"/>
    <n v="2373"/>
    <m/>
    <x v="0"/>
    <m/>
    <m/>
    <m/>
    <m/>
    <m/>
    <m/>
    <m/>
    <m/>
    <d v="1899-12-30T10:02:00"/>
    <s v="Unverified"/>
  </r>
  <r>
    <n v="7"/>
    <m/>
    <m/>
    <m/>
    <x v="0"/>
    <m/>
    <m/>
    <m/>
    <m/>
    <m/>
    <m/>
    <m/>
    <m/>
    <m/>
    <m/>
    <m/>
    <m/>
    <m/>
    <m/>
    <m/>
    <m/>
    <m/>
    <m/>
    <m/>
    <m/>
    <m/>
    <m/>
    <m/>
    <m/>
    <m/>
    <m/>
    <m/>
    <m/>
    <m/>
    <m/>
    <m/>
    <m/>
    <m/>
    <m/>
    <m/>
    <m/>
    <m/>
    <m/>
    <m/>
    <m/>
    <m/>
    <x v="0"/>
    <m/>
    <m/>
    <m/>
    <m/>
    <m/>
    <m/>
    <m/>
    <m/>
    <m/>
    <m/>
  </r>
  <r>
    <n v="53"/>
    <s v="Screening And Consenting"/>
    <n v="1"/>
    <s v="siziphiwe"/>
    <x v="7"/>
    <d v="1899-12-30T08:51:00"/>
    <s v="Mdantsane"/>
    <n v="1"/>
    <n v="2"/>
    <s v="Not applicable"/>
    <s v="I confirm that I am at the gate / door"/>
    <s v=" -32.9380797"/>
    <s v="27.7812596"/>
    <s v="Yes"/>
    <m/>
    <s v="Read the script out loud to the person"/>
    <s v="Yes - the person who opened the door is the HoH"/>
    <s v="Read the script out loud to the HoH"/>
    <s v="Yes"/>
    <s v="Proceed"/>
    <s v="Mzuvukile Imkitha"/>
    <s v="Fikiso"/>
    <n v="19"/>
    <d v="2003-06-13T00:00:00"/>
    <n v="19"/>
    <s v="Male"/>
    <s v="One or both"/>
    <s v="Yes"/>
    <s v="Proceed"/>
    <m/>
    <s v="Proceed"/>
    <s v="English"/>
    <s v="Yes"/>
    <s v="Yes"/>
    <s v="signature_2022-06-15_0730.png"/>
    <m/>
    <m/>
    <m/>
    <m/>
    <d v="2022-06-15T00:00:00"/>
    <n v="50000"/>
    <n v="2000"/>
    <n v="681"/>
    <n v="681"/>
    <n v="2372"/>
    <m/>
    <x v="1"/>
    <n v="55715"/>
    <s v="Proceed"/>
    <s v="Checked, completed"/>
    <s v="Checked, completed"/>
    <s v="Checked, completed"/>
    <n v="608111389"/>
    <s v="Myself (Participant)"/>
    <m/>
    <d v="1899-12-30T09:31:00"/>
    <s v="Unverified"/>
  </r>
  <r>
    <n v="8"/>
    <m/>
    <m/>
    <m/>
    <x v="0"/>
    <m/>
    <m/>
    <m/>
    <m/>
    <m/>
    <m/>
    <m/>
    <m/>
    <m/>
    <m/>
    <m/>
    <m/>
    <m/>
    <m/>
    <m/>
    <m/>
    <m/>
    <m/>
    <m/>
    <m/>
    <m/>
    <m/>
    <m/>
    <m/>
    <m/>
    <m/>
    <m/>
    <m/>
    <m/>
    <m/>
    <m/>
    <m/>
    <m/>
    <m/>
    <m/>
    <m/>
    <m/>
    <m/>
    <m/>
    <m/>
    <m/>
    <x v="0"/>
    <m/>
    <m/>
    <m/>
    <m/>
    <m/>
    <m/>
    <m/>
    <m/>
    <m/>
    <m/>
  </r>
  <r>
    <n v="54"/>
    <s v="Screening And Consenting"/>
    <n v="1"/>
    <s v="busisiwe"/>
    <x v="7"/>
    <d v="1899-12-30T09:31:00"/>
    <s v="Mdantsane"/>
    <n v="4"/>
    <n v="2"/>
    <s v="Not applicable"/>
    <s v="I confirm that I am at the gate / door"/>
    <s v=" -32.9346792"/>
    <s v="27.783496"/>
    <s v="Yes"/>
    <m/>
    <s v="Read the script out loud to the person"/>
    <s v="Yes - the person who opened the door is the HoH"/>
    <s v="Read the script out loud to the HoH"/>
    <s v="Yes"/>
    <s v="Proceed"/>
    <s v="Ovayo"/>
    <s v="Ponti"/>
    <n v="19"/>
    <d v="2003-04-13T00:00:00"/>
    <n v="19"/>
    <s v="Male"/>
    <s v="One or both"/>
    <s v="Yes"/>
    <s v="Proceed"/>
    <m/>
    <s v="Proceed"/>
    <s v="English"/>
    <s v="Yes"/>
    <s v="Yes"/>
    <s v="signature_2022-06-15_0749.png"/>
    <m/>
    <m/>
    <m/>
    <m/>
    <d v="2022-06-15T00:00:00"/>
    <n v="50000"/>
    <n v="2000"/>
    <n v="641"/>
    <n v="641"/>
    <n v="2372"/>
    <m/>
    <x v="1"/>
    <n v="55635"/>
    <s v="Proceed"/>
    <s v="Checked, completed"/>
    <s v="Checked, completed"/>
    <s v="Checked, completed"/>
    <n v="686748535"/>
    <s v="Myself (Participant)"/>
    <m/>
    <d v="1899-12-30T09:50:00"/>
    <s v="Unverified"/>
  </r>
  <r>
    <n v="9"/>
    <m/>
    <m/>
    <m/>
    <x v="0"/>
    <m/>
    <m/>
    <m/>
    <m/>
    <m/>
    <m/>
    <m/>
    <m/>
    <m/>
    <m/>
    <m/>
    <m/>
    <m/>
    <m/>
    <m/>
    <m/>
    <m/>
    <m/>
    <m/>
    <m/>
    <m/>
    <m/>
    <m/>
    <m/>
    <m/>
    <m/>
    <m/>
    <m/>
    <m/>
    <m/>
    <m/>
    <m/>
    <m/>
    <m/>
    <m/>
    <m/>
    <m/>
    <m/>
    <m/>
    <m/>
    <m/>
    <x v="0"/>
    <m/>
    <m/>
    <m/>
    <m/>
    <m/>
    <m/>
    <m/>
    <m/>
    <m/>
    <m/>
  </r>
  <r>
    <n v="194"/>
    <s v="Screening And Consenting"/>
    <n v="1"/>
    <s v="zola"/>
    <x v="8"/>
    <d v="1899-12-30T12:38:00"/>
    <s v="Mdantsane"/>
    <n v="3"/>
    <n v="6"/>
    <s v="Not applicable"/>
    <s v="I confirm that I am at the gate / door"/>
    <s v=" -32.940511"/>
    <s v="27.7697281"/>
    <s v="Yes"/>
    <m/>
    <s v="Read the script out loud to the person"/>
    <s v="Yes - the person who opened the door is the HoH"/>
    <s v="Read the script out loud to the HoH"/>
    <s v="Yes"/>
    <s v="Proceed"/>
    <s v="Khanya"/>
    <s v="Vazi"/>
    <n v="19"/>
    <d v="2003-05-22T00:00:00"/>
    <n v="19"/>
    <s v="Male"/>
    <s v="One or both"/>
    <s v="Yes"/>
    <s v="Proceed"/>
    <m/>
    <s v="Proceed"/>
    <s v="English"/>
    <s v="Yes"/>
    <s v="Yes"/>
    <s v="signature_2022-06-28_1042.png"/>
    <m/>
    <m/>
    <m/>
    <m/>
    <d v="2022-06-28T00:00:00"/>
    <n v="50000"/>
    <n v="2000"/>
    <n v="454"/>
    <n v="454"/>
    <n v="2359"/>
    <m/>
    <x v="1"/>
    <n v="55248"/>
    <s v="Proceed"/>
    <s v="Checked, completed"/>
    <s v="Checked, completed"/>
    <s v="Checked, completed"/>
    <n v="656579661"/>
    <s v="Myself (Participant)"/>
    <m/>
    <d v="1899-12-30T12:43:00"/>
    <s v="Unverified"/>
  </r>
  <r>
    <n v="10"/>
    <m/>
    <m/>
    <m/>
    <x v="0"/>
    <m/>
    <m/>
    <m/>
    <m/>
    <m/>
    <m/>
    <m/>
    <m/>
    <m/>
    <m/>
    <m/>
    <m/>
    <m/>
    <m/>
    <m/>
    <m/>
    <m/>
    <m/>
    <m/>
    <m/>
    <m/>
    <m/>
    <m/>
    <m/>
    <m/>
    <m/>
    <m/>
    <m/>
    <m/>
    <m/>
    <m/>
    <m/>
    <m/>
    <m/>
    <m/>
    <m/>
    <m/>
    <m/>
    <m/>
    <m/>
    <m/>
    <x v="0"/>
    <m/>
    <m/>
    <m/>
    <m/>
    <m/>
    <m/>
    <m/>
    <m/>
    <m/>
    <m/>
  </r>
  <r>
    <n v="248"/>
    <s v="Screening And Consenting"/>
    <n v="1"/>
    <s v="zimkhitha"/>
    <x v="9"/>
    <d v="1899-12-30T11:06:00"/>
    <s v="Mdantsane"/>
    <n v="4"/>
    <n v="6"/>
    <s v="Not applicable"/>
    <s v="I confirm that I am at the gate / door"/>
    <s v=" -32.934864"/>
    <s v="27.7756778"/>
    <s v="Yes"/>
    <m/>
    <s v="Read the script out loud to the person"/>
    <s v="Yes - the person who opened the door is the HoH"/>
    <s v="Read the script out loud to the HoH"/>
    <s v="Yes"/>
    <s v="Proceed"/>
    <s v="Buhle"/>
    <s v="Ngcayi"/>
    <n v="19"/>
    <d v="2003-01-02T00:00:00"/>
    <n v="19"/>
    <s v="Male"/>
    <s v="One or both"/>
    <s v="Yes"/>
    <s v="Proceed"/>
    <m/>
    <s v="Proceed"/>
    <s v="English"/>
    <s v="Yes"/>
    <s v="Yes"/>
    <s v="signature_2022-06-29_0910.png"/>
    <m/>
    <m/>
    <m/>
    <m/>
    <d v="2022-06-29T00:00:00"/>
    <n v="50000"/>
    <n v="2000"/>
    <n v="546"/>
    <n v="546"/>
    <n v="2358"/>
    <m/>
    <x v="1"/>
    <n v="55431"/>
    <s v="Proceed"/>
    <s v="Checked, completed"/>
    <s v="Checked, completed"/>
    <s v="Checked, completed"/>
    <n v="738505737"/>
    <s v="Myself (Participant)"/>
    <m/>
    <d v="1899-12-30T11:11:00"/>
    <s v="Unverified"/>
  </r>
  <r>
    <n v="11"/>
    <m/>
    <m/>
    <m/>
    <x v="0"/>
    <m/>
    <m/>
    <m/>
    <m/>
    <m/>
    <m/>
    <m/>
    <m/>
    <m/>
    <m/>
    <m/>
    <m/>
    <m/>
    <m/>
    <m/>
    <m/>
    <m/>
    <m/>
    <m/>
    <m/>
    <m/>
    <m/>
    <m/>
    <m/>
    <m/>
    <m/>
    <m/>
    <m/>
    <m/>
    <m/>
    <m/>
    <m/>
    <m/>
    <m/>
    <m/>
    <m/>
    <m/>
    <m/>
    <m/>
    <m/>
    <m/>
    <x v="0"/>
    <m/>
    <m/>
    <m/>
    <m/>
    <m/>
    <m/>
    <m/>
    <m/>
    <m/>
    <m/>
  </r>
  <r>
    <n v="661"/>
    <s v="Screening And Consenting"/>
    <n v="1"/>
    <s v="ntombizodwa"/>
    <x v="6"/>
    <d v="1899-12-30T13:31:00"/>
    <s v="Ndevana"/>
    <n v="1"/>
    <n v="5"/>
    <s v="Not applicable"/>
    <s v="I confirm that I am at the gate / door"/>
    <s v=" -32.8995144"/>
    <s v="27.512426"/>
    <s v="Yes"/>
    <m/>
    <s v="Read the script out loud to the person"/>
    <s v="Yes - the person who opened the door is the HoH"/>
    <s v="Read the script out loud to the HoH"/>
    <s v="Yes"/>
    <s v="Proceed"/>
    <s v="Ngcwalise"/>
    <s v="Bawulisi"/>
    <n v="19"/>
    <d v="2003-09-19T00:00:00"/>
    <n v="19"/>
    <s v="Female"/>
    <s v="One or both"/>
    <s v="Yes"/>
    <s v="Proceed"/>
    <m/>
    <s v="Proceed"/>
    <s v="English"/>
    <s v="Yes"/>
    <s v="Yes"/>
    <s v="signature_2022-07-12_1134.png"/>
    <m/>
    <m/>
    <m/>
    <m/>
    <d v="2022-07-12T00:00:00"/>
    <n v="60000"/>
    <n v="1000"/>
    <n v="401"/>
    <n v="401"/>
    <n v="2345"/>
    <m/>
    <x v="1"/>
    <n v="64128"/>
    <s v="Proceed"/>
    <s v="Checked, completed"/>
    <s v="Checked, completed"/>
    <s v="Checked, completed"/>
    <n v="663772950"/>
    <s v="Myself (Participant)"/>
    <m/>
    <d v="1899-12-30T13:34:00"/>
    <s v="Unverified"/>
  </r>
  <r>
    <n v="11"/>
    <s v="Screening And Consenting"/>
    <n v="2"/>
    <s v="zola"/>
    <x v="1"/>
    <d v="1899-12-30T14:22:00"/>
    <s v="Mdantsane"/>
    <n v="3"/>
    <n v="1"/>
    <s v="A"/>
    <s v="I confirm that I am at the gate / door"/>
    <m/>
    <m/>
    <s v="Yes"/>
    <m/>
    <s v="Read the script out loud to the person"/>
    <s v="Yes - the person who opened the door is the HoH"/>
    <s v="Read the script out loud to the HoH"/>
    <s v="Yes"/>
    <m/>
    <m/>
    <m/>
    <m/>
    <m/>
    <m/>
    <m/>
    <m/>
    <m/>
    <m/>
    <m/>
    <m/>
    <m/>
    <m/>
    <m/>
    <m/>
    <m/>
    <m/>
    <m/>
    <m/>
    <m/>
    <n v="50000"/>
    <m/>
    <n v="350"/>
    <n v="350"/>
    <n v="2373"/>
    <m/>
    <x v="0"/>
    <m/>
    <m/>
    <m/>
    <m/>
    <m/>
    <m/>
    <m/>
    <m/>
    <d v="1899-12-30T14:22:00"/>
    <s v="Unverified"/>
  </r>
  <r>
    <n v="12"/>
    <m/>
    <m/>
    <m/>
    <x v="0"/>
    <m/>
    <m/>
    <m/>
    <m/>
    <m/>
    <m/>
    <m/>
    <m/>
    <m/>
    <m/>
    <m/>
    <m/>
    <m/>
    <m/>
    <m/>
    <m/>
    <m/>
    <m/>
    <m/>
    <m/>
    <m/>
    <m/>
    <m/>
    <m/>
    <m/>
    <m/>
    <m/>
    <m/>
    <m/>
    <m/>
    <m/>
    <m/>
    <m/>
    <m/>
    <m/>
    <m/>
    <m/>
    <m/>
    <m/>
    <m/>
    <m/>
    <x v="0"/>
    <m/>
    <m/>
    <m/>
    <m/>
    <m/>
    <m/>
    <m/>
    <m/>
    <m/>
    <m/>
  </r>
  <r>
    <n v="695"/>
    <s v="Screening And Consenting"/>
    <n v="2"/>
    <s v="zukisani"/>
    <x v="10"/>
    <d v="1899-12-30T09:54:00"/>
    <s v="Nompumelelo"/>
    <n v="2"/>
    <n v="6"/>
    <s v="Not applicable"/>
    <s v="I confirm that I am at the gate / door"/>
    <s v=" -32.9590826"/>
    <s v="27.9206646"/>
    <s v="Yes"/>
    <m/>
    <s v="Read the script out loud to the person"/>
    <s v="Yes - the person who opened the door is the HoH"/>
    <s v="Read the script out loud to the HoH"/>
    <s v="Yes"/>
    <s v="Proceed"/>
    <s v="Nelisiwe"/>
    <s v="Moyo"/>
    <n v="19"/>
    <d v="2003-05-05T00:00:00"/>
    <n v="19"/>
    <s v="Female"/>
    <s v="One or both"/>
    <s v="Yes"/>
    <s v="Proceed"/>
    <m/>
    <s v="Proceed"/>
    <s v="English"/>
    <s v="Yes"/>
    <s v="Yes"/>
    <s v="signature_2022-07-14_0757.png"/>
    <m/>
    <m/>
    <m/>
    <m/>
    <d v="2022-07-14T00:00:00"/>
    <n v="30000"/>
    <n v="1000"/>
    <n v="618"/>
    <n v="618"/>
    <n v="2343"/>
    <m/>
    <x v="1"/>
    <n v="34560"/>
    <s v="Proceed"/>
    <s v="Checked, completed"/>
    <s v="Checked, completed"/>
    <s v="Checked, completed"/>
    <n v="736001555"/>
    <s v="Myself (Participant)"/>
    <m/>
    <d v="1899-12-30T09:57:00"/>
    <s v="Unverified"/>
  </r>
  <r>
    <n v="13"/>
    <m/>
    <m/>
    <m/>
    <x v="0"/>
    <m/>
    <m/>
    <m/>
    <m/>
    <m/>
    <m/>
    <m/>
    <m/>
    <m/>
    <m/>
    <m/>
    <m/>
    <m/>
    <m/>
    <m/>
    <m/>
    <m/>
    <m/>
    <m/>
    <m/>
    <m/>
    <m/>
    <m/>
    <m/>
    <m/>
    <m/>
    <m/>
    <m/>
    <m/>
    <m/>
    <m/>
    <m/>
    <m/>
    <m/>
    <m/>
    <m/>
    <m/>
    <m/>
    <m/>
    <m/>
    <m/>
    <x v="0"/>
    <m/>
    <m/>
    <m/>
    <m/>
    <m/>
    <m/>
    <m/>
    <m/>
    <m/>
    <m/>
  </r>
  <r>
    <n v="13"/>
    <s v="Screening And Consenting"/>
    <n v="1"/>
    <s v="vuyolwethu"/>
    <x v="1"/>
    <d v="1899-12-30T10:25:00"/>
    <s v="Mdantsane"/>
    <n v="1"/>
    <n v="1"/>
    <s v="A"/>
    <s v="I confirm that I am at the gate / door"/>
    <s v=" -32.940851"/>
    <s v="27.7823216"/>
    <s v="Yes"/>
    <m/>
    <s v="Read the script out loud to the person"/>
    <s v="Yes - the person who opened the door is the HoH"/>
    <s v="Read the script out loud to the HoH"/>
    <s v="Yes"/>
    <s v="Proceed"/>
    <m/>
    <m/>
    <m/>
    <m/>
    <m/>
    <m/>
    <m/>
    <m/>
    <m/>
    <m/>
    <m/>
    <m/>
    <m/>
    <m/>
    <m/>
    <m/>
    <m/>
    <m/>
    <m/>
    <m/>
    <n v="50000"/>
    <m/>
    <n v="587"/>
    <n v="587"/>
    <n v="2373"/>
    <m/>
    <x v="0"/>
    <m/>
    <m/>
    <m/>
    <m/>
    <m/>
    <m/>
    <m/>
    <m/>
    <m/>
    <s v="Incomplete"/>
  </r>
  <r>
    <n v="1651"/>
    <s v="Screening And Consenting"/>
    <n v="1"/>
    <s v="onelam"/>
    <x v="11"/>
    <d v="1899-12-30T11:51:00"/>
    <s v="Scenery Park"/>
    <n v="1"/>
    <n v="2"/>
    <s v="Not applicable"/>
    <s v="I confirm that I am at the gate / door"/>
    <s v=" -32.9997887"/>
    <s v="27.8353548"/>
    <s v="Yes"/>
    <m/>
    <s v="Read the script out loud to the person"/>
    <s v="Yes - the person who opened the door is the HoH"/>
    <s v="Read the script out loud to the HoH"/>
    <s v="Yes"/>
    <s v="Proceed"/>
    <s v="Ayabonga"/>
    <s v="Nkumeni"/>
    <n v="19"/>
    <d v="2003-02-15T00:00:00"/>
    <n v="19"/>
    <s v="Female"/>
    <s v="One or both"/>
    <s v="Yes"/>
    <s v="Proceed"/>
    <m/>
    <s v="Proceed"/>
    <s v="English"/>
    <s v="Yes"/>
    <s v="Yes"/>
    <s v="signature_2022-08-02_0955.png"/>
    <m/>
    <m/>
    <m/>
    <m/>
    <d v="2022-08-02T00:00:00"/>
    <n v="20000"/>
    <n v="1000"/>
    <n v="501"/>
    <n v="501"/>
    <n v="2324"/>
    <m/>
    <x v="1"/>
    <n v="24307"/>
    <s v="Proceed"/>
    <s v="Checked, completed"/>
    <s v="Checked, completed"/>
    <s v="Checked, completed"/>
    <n v="837375362"/>
    <s v="Myself (Participant)"/>
    <m/>
    <d v="1899-12-30T11:55:00"/>
    <s v="Complete"/>
  </r>
  <r>
    <n v="14"/>
    <m/>
    <m/>
    <m/>
    <x v="0"/>
    <m/>
    <m/>
    <m/>
    <m/>
    <m/>
    <m/>
    <m/>
    <m/>
    <m/>
    <m/>
    <m/>
    <m/>
    <m/>
    <m/>
    <m/>
    <m/>
    <m/>
    <m/>
    <m/>
    <m/>
    <m/>
    <m/>
    <m/>
    <m/>
    <m/>
    <m/>
    <m/>
    <m/>
    <m/>
    <m/>
    <m/>
    <m/>
    <m/>
    <m/>
    <m/>
    <m/>
    <m/>
    <m/>
    <m/>
    <m/>
    <m/>
    <x v="0"/>
    <m/>
    <m/>
    <m/>
    <m/>
    <m/>
    <m/>
    <m/>
    <m/>
    <m/>
    <m/>
  </r>
  <r>
    <n v="1733"/>
    <s v="Screening And Consenting"/>
    <n v="2"/>
    <s v="vuyelwa"/>
    <x v="12"/>
    <d v="1899-12-30T13:20:00"/>
    <s v="Ginsberg"/>
    <n v="1"/>
    <n v="4"/>
    <s v="Not applicable"/>
    <s v="I confirm that I am at the gate / door"/>
    <s v=" -32.8878419"/>
    <s v="27.3757154"/>
    <s v="Yes"/>
    <m/>
    <s v="Read the script out loud to the person"/>
    <s v="Yes - the person who opened the door is the HoH"/>
    <s v="Read the script out loud to the HoH"/>
    <s v="Yes"/>
    <s v="Proceed"/>
    <s v="Bukho"/>
    <s v="Mathenjwa"/>
    <n v="19"/>
    <d v="2003-07-11T00:00:00"/>
    <n v="19"/>
    <s v="Male"/>
    <s v="One or both"/>
    <s v="Yes"/>
    <s v="Proceed"/>
    <m/>
    <s v="Proceed"/>
    <s v="Xhosa"/>
    <s v="Yes"/>
    <s v="Yes"/>
    <m/>
    <s v="signature_2022-08-03_1124.png"/>
    <m/>
    <m/>
    <m/>
    <d v="2022-08-03T00:00:00"/>
    <n v="70000"/>
    <n v="2000"/>
    <n v="412"/>
    <n v="412"/>
    <n v="2323"/>
    <m/>
    <x v="1"/>
    <n v="75128"/>
    <s v="Proceed"/>
    <s v="Checked, completed"/>
    <s v="Checked, completed"/>
    <s v="Checked, completed"/>
    <n v="813304033"/>
    <s v="Myself (Participant)"/>
    <m/>
    <d v="1899-12-30T13:25:00"/>
    <s v="Complete"/>
  </r>
  <r>
    <n v="15"/>
    <m/>
    <m/>
    <m/>
    <x v="0"/>
    <m/>
    <m/>
    <m/>
    <m/>
    <m/>
    <m/>
    <m/>
    <m/>
    <m/>
    <m/>
    <m/>
    <m/>
    <m/>
    <m/>
    <m/>
    <m/>
    <m/>
    <m/>
    <m/>
    <m/>
    <m/>
    <m/>
    <m/>
    <m/>
    <m/>
    <m/>
    <m/>
    <m/>
    <m/>
    <m/>
    <m/>
    <m/>
    <m/>
    <m/>
    <m/>
    <m/>
    <m/>
    <m/>
    <m/>
    <m/>
    <m/>
    <x v="0"/>
    <m/>
    <m/>
    <m/>
    <m/>
    <m/>
    <m/>
    <m/>
    <m/>
    <m/>
    <m/>
  </r>
  <r>
    <n v="162"/>
    <s v="Screening And Consenting"/>
    <n v="1"/>
    <s v="siyanda"/>
    <x v="13"/>
    <d v="1899-12-30T12:40:00"/>
    <s v="Mdantsane"/>
    <n v="1"/>
    <n v="4"/>
    <s v="Not applicable"/>
    <s v="I confirm that I am at the gate / door"/>
    <s v=" -32.9362348"/>
    <s v="27.7816806"/>
    <s v="Yes"/>
    <m/>
    <s v="Read the script out loud to the person"/>
    <s v="Yes - the person who opened the door is the HoH"/>
    <s v="Read the script out loud to the HoH"/>
    <s v="Yes"/>
    <s v="Proceed"/>
    <s v="Azasakhe"/>
    <s v="Sabalele"/>
    <n v="20"/>
    <d v="2002-03-16T00:00:00"/>
    <n v="20"/>
    <s v="Female"/>
    <s v="One or both"/>
    <s v="Yes"/>
    <s v="Proceed"/>
    <m/>
    <s v="Proceed"/>
    <s v="English"/>
    <s v="Yes"/>
    <s v="Yes"/>
    <s v="signature_2022-06-23_1043.png"/>
    <m/>
    <m/>
    <m/>
    <m/>
    <d v="2022-06-23T00:00:00"/>
    <n v="50000"/>
    <n v="1000"/>
    <n v="452"/>
    <n v="452"/>
    <n v="2364"/>
    <m/>
    <x v="1"/>
    <n v="54248"/>
    <s v="Proceed"/>
    <s v="Checked, completed"/>
    <s v="Checked, completed"/>
    <s v="Checked, completed"/>
    <n v="785444557"/>
    <s v="Myself (Participant)"/>
    <m/>
    <d v="1899-12-30T12:44:00"/>
    <s v="Unverified"/>
  </r>
  <r>
    <n v="16"/>
    <m/>
    <m/>
    <m/>
    <x v="0"/>
    <m/>
    <m/>
    <m/>
    <m/>
    <m/>
    <m/>
    <m/>
    <m/>
    <m/>
    <m/>
    <m/>
    <m/>
    <m/>
    <m/>
    <m/>
    <m/>
    <m/>
    <m/>
    <m/>
    <m/>
    <m/>
    <m/>
    <m/>
    <m/>
    <m/>
    <m/>
    <m/>
    <m/>
    <m/>
    <m/>
    <m/>
    <m/>
    <m/>
    <m/>
    <m/>
    <m/>
    <m/>
    <m/>
    <m/>
    <m/>
    <m/>
    <x v="0"/>
    <m/>
    <m/>
    <m/>
    <m/>
    <m/>
    <m/>
    <m/>
    <m/>
    <m/>
    <m/>
  </r>
  <r>
    <n v="417"/>
    <s v="Screening And Consenting"/>
    <n v="1"/>
    <s v="zimbini"/>
    <x v="14"/>
    <d v="1899-12-30T15:22:00"/>
    <s v="Mdantsane"/>
    <n v="4"/>
    <n v="7"/>
    <s v="Not applicable"/>
    <s v="I confirm that I am at the gate / door"/>
    <s v=" -32.9365835"/>
    <s v="27.7777474"/>
    <s v="Yes"/>
    <m/>
    <s v="Read the script out loud to the person"/>
    <s v="Yes - the person who opened the door is the HoH"/>
    <s v="Read the script out loud to the HoH"/>
    <s v="Yes"/>
    <s v="Proceed"/>
    <s v="Likho"/>
    <s v="Ntem"/>
    <n v="20"/>
    <d v="2002-06-04T00:00:00"/>
    <n v="20"/>
    <s v="Male"/>
    <s v="One or both"/>
    <s v="Yes"/>
    <s v="Proceed"/>
    <m/>
    <s v="Proceed"/>
    <s v="English"/>
    <s v="Yes"/>
    <s v="Yes"/>
    <s v="signature_2022-07-05_1324.png"/>
    <m/>
    <m/>
    <m/>
    <m/>
    <d v="2022-07-05T00:00:00"/>
    <n v="50000"/>
    <n v="2000"/>
    <n v="290"/>
    <n v="290"/>
    <n v="2352"/>
    <m/>
    <x v="1"/>
    <n v="54912"/>
    <s v="Proceed"/>
    <s v="Checked, completed"/>
    <s v="Checked, completed"/>
    <s v="Checked, completed"/>
    <n v="838963472"/>
    <s v="Myself (Participant)"/>
    <m/>
    <d v="1899-12-30T15:26:00"/>
    <s v="Unverified"/>
  </r>
  <r>
    <n v="17"/>
    <m/>
    <m/>
    <m/>
    <x v="0"/>
    <m/>
    <m/>
    <m/>
    <m/>
    <m/>
    <m/>
    <m/>
    <m/>
    <m/>
    <m/>
    <m/>
    <m/>
    <m/>
    <m/>
    <m/>
    <m/>
    <m/>
    <m/>
    <m/>
    <m/>
    <m/>
    <m/>
    <m/>
    <m/>
    <m/>
    <m/>
    <m/>
    <m/>
    <m/>
    <m/>
    <m/>
    <m/>
    <m/>
    <m/>
    <m/>
    <m/>
    <m/>
    <m/>
    <m/>
    <m/>
    <m/>
    <x v="0"/>
    <m/>
    <m/>
    <m/>
    <m/>
    <m/>
    <m/>
    <m/>
    <m/>
    <m/>
    <m/>
  </r>
  <r>
    <n v="424"/>
    <s v="Screening And Consenting"/>
    <n v="1"/>
    <s v="zukisani"/>
    <x v="4"/>
    <d v="1899-12-30T09:55:00"/>
    <s v="Nompumelelo"/>
    <n v="1"/>
    <n v="4"/>
    <s v="Not applicable"/>
    <s v="I confirm that I am at the gate / door"/>
    <s v=" -32.9549022"/>
    <s v="27.9316737"/>
    <s v="Yes"/>
    <m/>
    <s v="Read the script out loud to the person"/>
    <s v="Yes - the person who opened the door is the HoH"/>
    <s v="Read the script out loud to the HoH"/>
    <s v="Yes"/>
    <s v="Proceed"/>
    <s v="Aphiwe"/>
    <s v="Puzi"/>
    <n v="20"/>
    <d v="2002-03-03T00:00:00"/>
    <n v="20"/>
    <s v="Female"/>
    <s v="One or both"/>
    <s v="Yes"/>
    <s v="Proceed"/>
    <m/>
    <s v="Proceed"/>
    <s v="Xhosa"/>
    <s v="Yes"/>
    <s v="Yes"/>
    <m/>
    <s v="signature_2022-07-06_0800.png"/>
    <m/>
    <m/>
    <m/>
    <d v="2022-07-06T00:00:00"/>
    <n v="30000"/>
    <n v="1000"/>
    <n v="617"/>
    <n v="617"/>
    <n v="2351"/>
    <m/>
    <x v="1"/>
    <n v="34565"/>
    <s v="Proceed"/>
    <s v="Checked, completed"/>
    <s v="Checked, completed"/>
    <s v="Checked, completed"/>
    <n v="790578312"/>
    <s v="Myself (Participant)"/>
    <m/>
    <d v="1899-12-30T10:01:00"/>
    <s v="Unverified"/>
  </r>
  <r>
    <n v="18"/>
    <m/>
    <m/>
    <m/>
    <x v="0"/>
    <m/>
    <m/>
    <m/>
    <m/>
    <m/>
    <m/>
    <m/>
    <m/>
    <m/>
    <m/>
    <m/>
    <m/>
    <m/>
    <m/>
    <m/>
    <m/>
    <m/>
    <m/>
    <m/>
    <m/>
    <m/>
    <m/>
    <m/>
    <m/>
    <m/>
    <m/>
    <m/>
    <m/>
    <m/>
    <m/>
    <m/>
    <m/>
    <m/>
    <m/>
    <m/>
    <m/>
    <m/>
    <m/>
    <m/>
    <m/>
    <m/>
    <x v="0"/>
    <m/>
    <m/>
    <m/>
    <m/>
    <m/>
    <m/>
    <m/>
    <m/>
    <m/>
    <m/>
  </r>
  <r>
    <n v="594"/>
    <s v="Screening And Consenting"/>
    <n v="2"/>
    <s v="nomvuyo"/>
    <x v="6"/>
    <d v="1899-12-30T10:15:00"/>
    <s v="Ducats"/>
    <n v="2"/>
    <n v="5"/>
    <s v="Not applicable"/>
    <s v="I confirm that I am at the gate / door"/>
    <s v=" -32.9315379"/>
    <s v="27.9048512"/>
    <s v="Yes"/>
    <m/>
    <s v="Read the script out loud to the person"/>
    <s v="Yes - the person who opened the door is calling the HoH"/>
    <s v="Read the script out loud to the HoH"/>
    <s v="Yes"/>
    <s v="Proceed"/>
    <s v="Esethu"/>
    <s v="Xhosana"/>
    <n v="20"/>
    <d v="2002-12-08T00:00:00"/>
    <n v="20"/>
    <s v="Female"/>
    <s v="One or both"/>
    <s v="Yes"/>
    <s v="Proceed"/>
    <m/>
    <s v="Proceed"/>
    <s v="English"/>
    <s v="Yes"/>
    <s v="Yes"/>
    <s v="signature_2022-07-12_0822.png"/>
    <m/>
    <m/>
    <m/>
    <m/>
    <d v="2022-07-12T00:00:00"/>
    <n v="40000"/>
    <n v="1000"/>
    <n v="597"/>
    <n v="597"/>
    <n v="2345"/>
    <m/>
    <x v="1"/>
    <n v="44519"/>
    <s v="Proceed"/>
    <s v="Checked, completed"/>
    <s v="Checked, completed"/>
    <s v="Checked, completed"/>
    <n v="606753369"/>
    <s v="Myself (Participant)"/>
    <m/>
    <d v="1899-12-30T10:23:00"/>
    <s v="Unverified"/>
  </r>
  <r>
    <n v="19"/>
    <m/>
    <m/>
    <m/>
    <x v="0"/>
    <m/>
    <m/>
    <m/>
    <m/>
    <m/>
    <m/>
    <m/>
    <m/>
    <m/>
    <m/>
    <m/>
    <m/>
    <m/>
    <m/>
    <m/>
    <m/>
    <m/>
    <m/>
    <m/>
    <m/>
    <m/>
    <m/>
    <m/>
    <m/>
    <m/>
    <m/>
    <m/>
    <m/>
    <m/>
    <m/>
    <m/>
    <m/>
    <m/>
    <m/>
    <m/>
    <m/>
    <m/>
    <m/>
    <m/>
    <m/>
    <m/>
    <x v="0"/>
    <m/>
    <m/>
    <m/>
    <m/>
    <m/>
    <m/>
    <m/>
    <m/>
    <m/>
    <m/>
  </r>
  <r>
    <n v="713"/>
    <s v="Screening And Consenting"/>
    <n v="1"/>
    <s v="onelam"/>
    <x v="15"/>
    <d v="1899-12-30T13:07:00"/>
    <s v="Nompumelelo"/>
    <n v="2"/>
    <n v="6"/>
    <s v="Not applicable"/>
    <s v="I confirm that I am at the gate / door"/>
    <s v=" -32.9588266"/>
    <s v="27.920896"/>
    <s v="Yes"/>
    <m/>
    <s v="Read the script out loud to the person"/>
    <s v="Yes - the person who opened the door is the HoH"/>
    <s v="Read the script out loud to the HoH"/>
    <s v="Yes"/>
    <s v="Proceed"/>
    <s v="Thandokazi"/>
    <s v="Jwaqa"/>
    <n v="20"/>
    <d v="1992-06-12T00:00:00"/>
    <n v="30"/>
    <s v="Female"/>
    <s v="One or both"/>
    <s v="Yes"/>
    <s v="Proceed"/>
    <m/>
    <s v="Proceed"/>
    <s v="English"/>
    <s v="Yes"/>
    <s v="Yes"/>
    <s v="signature_2022-07-13_1111.png"/>
    <m/>
    <m/>
    <m/>
    <m/>
    <d v="2022-07-13T00:00:00"/>
    <n v="30000"/>
    <n v="1000"/>
    <n v="425"/>
    <n v="425"/>
    <n v="2344"/>
    <m/>
    <x v="1"/>
    <n v="34174"/>
    <s v="Proceed"/>
    <s v="Checked, completed"/>
    <s v="Checked, completed"/>
    <s v="Checked, completed"/>
    <n v="631678528"/>
    <s v="Myself (Participant)"/>
    <m/>
    <d v="1899-12-30T13:12:00"/>
    <s v="Unverified"/>
  </r>
  <r>
    <n v="20"/>
    <m/>
    <m/>
    <m/>
    <x v="0"/>
    <m/>
    <m/>
    <m/>
    <m/>
    <m/>
    <m/>
    <m/>
    <m/>
    <m/>
    <m/>
    <m/>
    <m/>
    <m/>
    <m/>
    <m/>
    <m/>
    <m/>
    <m/>
    <m/>
    <m/>
    <m/>
    <m/>
    <m/>
    <m/>
    <m/>
    <m/>
    <m/>
    <m/>
    <m/>
    <m/>
    <m/>
    <m/>
    <m/>
    <m/>
    <m/>
    <m/>
    <m/>
    <m/>
    <m/>
    <m/>
    <m/>
    <x v="0"/>
    <m/>
    <m/>
    <m/>
    <m/>
    <m/>
    <m/>
    <m/>
    <m/>
    <m/>
    <m/>
  </r>
  <r>
    <n v="1005"/>
    <s v="Screening And Consenting"/>
    <n v="1"/>
    <s v="onelam"/>
    <x v="16"/>
    <d v="1899-12-30T10:55:00"/>
    <s v="Nompumelelo"/>
    <n v="2"/>
    <n v="7"/>
    <s v="Not applicable"/>
    <s v="I confirm that I am at the gate / door"/>
    <s v=" -32.9553313"/>
    <s v="27.921228"/>
    <s v="Yes"/>
    <m/>
    <s v="Read the script out loud to the person"/>
    <s v="Yes - the person who opened the door is calling the HoH"/>
    <s v="Read the script out loud to the HoH"/>
    <s v="Yes"/>
    <s v="Proceed"/>
    <s v="Sivenathi"/>
    <s v="Nomlenze"/>
    <n v="20"/>
    <d v="2002-10-10T00:00:00"/>
    <n v="20"/>
    <s v="Male"/>
    <s v="One or both"/>
    <s v="Yes"/>
    <s v="Proceed"/>
    <m/>
    <s v="Proceed"/>
    <s v="English"/>
    <s v="Yes"/>
    <s v="Yes"/>
    <s v="signature_2022-07-20_0858.png"/>
    <m/>
    <m/>
    <m/>
    <m/>
    <d v="2022-07-20T00:00:00"/>
    <n v="30000"/>
    <n v="2000"/>
    <n v="557"/>
    <n v="557"/>
    <n v="2337"/>
    <m/>
    <x v="1"/>
    <n v="35431"/>
    <s v="Proceed"/>
    <s v="Checked, completed"/>
    <s v="Checked, completed"/>
    <s v="Checked, completed"/>
    <n v="0"/>
    <s v="Myself (Participant)"/>
    <m/>
    <d v="1899-12-30T10:59:00"/>
    <s v="Complete"/>
  </r>
  <r>
    <n v="21"/>
    <m/>
    <m/>
    <m/>
    <x v="0"/>
    <m/>
    <m/>
    <m/>
    <m/>
    <m/>
    <m/>
    <m/>
    <m/>
    <m/>
    <m/>
    <m/>
    <m/>
    <m/>
    <m/>
    <m/>
    <m/>
    <m/>
    <m/>
    <m/>
    <m/>
    <m/>
    <m/>
    <m/>
    <m/>
    <m/>
    <m/>
    <m/>
    <m/>
    <m/>
    <m/>
    <m/>
    <m/>
    <m/>
    <m/>
    <m/>
    <m/>
    <m/>
    <m/>
    <m/>
    <m/>
    <m/>
    <x v="0"/>
    <m/>
    <m/>
    <m/>
    <m/>
    <m/>
    <m/>
    <m/>
    <m/>
    <m/>
    <m/>
  </r>
  <r>
    <n v="1009"/>
    <s v="Screening And Consenting"/>
    <n v="3"/>
    <s v="onelam"/>
    <x v="17"/>
    <d v="1899-12-30T09:15:00"/>
    <s v="Nompumelelo"/>
    <n v="2"/>
    <n v="7"/>
    <s v="Not applicable"/>
    <s v="I confirm that I am at the gate / door"/>
    <s v=" -32.9552393"/>
    <s v="27.9227796"/>
    <s v="Yes"/>
    <m/>
    <s v="Read the script out loud to the person"/>
    <s v="Yes - the person who opened the door is calling the HoH"/>
    <s v="Read the script out loud to the HoH"/>
    <s v="Yes"/>
    <s v="Proceed"/>
    <s v="Wuve"/>
    <s v="Mente"/>
    <n v="20"/>
    <d v="2002-07-02T00:00:00"/>
    <n v="20"/>
    <s v="Female"/>
    <s v="One or both"/>
    <s v="Yes"/>
    <s v="Proceed"/>
    <m/>
    <s v="Proceed"/>
    <s v="English"/>
    <s v="Yes"/>
    <s v="Yes"/>
    <s v="signature_2022-07-22_0717.png"/>
    <m/>
    <m/>
    <m/>
    <m/>
    <d v="2022-07-22T00:00:00"/>
    <n v="30000"/>
    <n v="1000"/>
    <n v="657"/>
    <n v="657"/>
    <n v="2335"/>
    <m/>
    <x v="1"/>
    <n v="34629"/>
    <s v="Proceed"/>
    <s v="Checked, completed"/>
    <s v="Checked, completed"/>
    <s v="Checked, completed"/>
    <n v="655041446"/>
    <s v="Myself (Participant)"/>
    <m/>
    <d v="1899-12-30T09:18:00"/>
    <s v="Complete"/>
  </r>
  <r>
    <n v="22"/>
    <m/>
    <m/>
    <m/>
    <x v="0"/>
    <m/>
    <m/>
    <m/>
    <m/>
    <m/>
    <m/>
    <m/>
    <m/>
    <m/>
    <m/>
    <m/>
    <m/>
    <m/>
    <m/>
    <m/>
    <m/>
    <m/>
    <m/>
    <m/>
    <m/>
    <m/>
    <m/>
    <m/>
    <m/>
    <m/>
    <m/>
    <m/>
    <m/>
    <m/>
    <m/>
    <m/>
    <m/>
    <m/>
    <m/>
    <m/>
    <m/>
    <m/>
    <m/>
    <m/>
    <m/>
    <m/>
    <x v="0"/>
    <m/>
    <m/>
    <m/>
    <m/>
    <m/>
    <m/>
    <m/>
    <m/>
    <m/>
    <m/>
  </r>
  <r>
    <n v="1736"/>
    <s v="Screening And Consenting"/>
    <n v="2"/>
    <s v="ntombizodwa"/>
    <x v="12"/>
    <d v="1899-12-30T14:17:00"/>
    <s v="Ginsberg"/>
    <n v="1"/>
    <n v="4"/>
    <s v="Not applicable"/>
    <s v="I confirm that I am at the gate / door"/>
    <s v=" -32.8878209"/>
    <s v="27.3757246"/>
    <s v="Yes"/>
    <m/>
    <s v="Read the script out loud to the person"/>
    <s v="Yes - the person who opened the door is the HoH"/>
    <s v="Read the script out loud to the HoH"/>
    <s v="Yes"/>
    <s v="Proceed"/>
    <s v="Emihle"/>
    <s v="Nodangala"/>
    <n v="20"/>
    <d v="2002-06-28T00:00:00"/>
    <n v="20"/>
    <s v="Male"/>
    <s v="One or both"/>
    <s v="Yes"/>
    <s v="Proceed"/>
    <m/>
    <s v="Proceed"/>
    <s v="Xhosa"/>
    <s v="Yes"/>
    <s v="Yes"/>
    <m/>
    <s v="signature_2022-08-03_1219.png"/>
    <m/>
    <m/>
    <m/>
    <d v="2022-08-03T00:00:00"/>
    <n v="70000"/>
    <n v="2000"/>
    <n v="355"/>
    <n v="355"/>
    <n v="2323"/>
    <m/>
    <x v="1"/>
    <n v="75013"/>
    <s v="Proceed"/>
    <s v="Checked, completed"/>
    <s v="Checked, completed"/>
    <s v="Checked, completed"/>
    <n v="655602252"/>
    <s v="Myself (Participant)"/>
    <m/>
    <d v="1899-12-30T14:20:00"/>
    <s v="Unverified"/>
  </r>
  <r>
    <n v="23"/>
    <m/>
    <m/>
    <m/>
    <x v="0"/>
    <m/>
    <m/>
    <m/>
    <m/>
    <m/>
    <m/>
    <m/>
    <m/>
    <m/>
    <m/>
    <m/>
    <m/>
    <m/>
    <m/>
    <m/>
    <m/>
    <m/>
    <m/>
    <m/>
    <m/>
    <m/>
    <m/>
    <m/>
    <m/>
    <m/>
    <m/>
    <m/>
    <m/>
    <m/>
    <m/>
    <m/>
    <m/>
    <m/>
    <m/>
    <m/>
    <m/>
    <m/>
    <m/>
    <m/>
    <m/>
    <m/>
    <x v="0"/>
    <m/>
    <m/>
    <m/>
    <m/>
    <m/>
    <m/>
    <m/>
    <m/>
    <m/>
    <m/>
  </r>
  <r>
    <n v="607"/>
    <s v="Screening And Consenting"/>
    <n v="2"/>
    <s v="nosiphiwo"/>
    <x v="6"/>
    <d v="1899-12-30T10:23:00"/>
    <s v="Nompumelelo"/>
    <n v="2"/>
    <n v="2"/>
    <s v="Not applicable"/>
    <s v="I confirm that I am at the gate / door"/>
    <s v=" -32.9603249"/>
    <s v="27.9284341"/>
    <s v="Yes"/>
    <m/>
    <s v="Read the script out loud to the person"/>
    <s v="Yes - the person who opened the door is the HoH"/>
    <s v="Read the script out loud to the HoH"/>
    <s v="Yes"/>
    <s v="Proceed"/>
    <s v="Yonela Rose"/>
    <s v="Mboniswa"/>
    <n v="21"/>
    <d v="2001-08-25T00:00:00"/>
    <n v="21"/>
    <s v="Female"/>
    <s v="One or both"/>
    <s v="Yes"/>
    <s v="Proceed"/>
    <m/>
    <s v="Proceed"/>
    <s v="English"/>
    <s v="Yes"/>
    <s v="Yes"/>
    <s v="signature_2022-07-12_0828.png"/>
    <m/>
    <m/>
    <m/>
    <m/>
    <d v="2022-07-12T00:00:00"/>
    <n v="30000"/>
    <n v="1000"/>
    <n v="589"/>
    <n v="589"/>
    <n v="2345"/>
    <m/>
    <x v="1"/>
    <n v="34502"/>
    <s v="Proceed"/>
    <s v="Checked, completed"/>
    <s v="Checked, completed"/>
    <s v="Checked, completed"/>
    <n v="788444775"/>
    <s v="Myself (Participant)"/>
    <m/>
    <d v="1899-12-30T10:29:00"/>
    <s v="Unverified"/>
  </r>
  <r>
    <n v="24"/>
    <m/>
    <m/>
    <m/>
    <x v="0"/>
    <m/>
    <m/>
    <m/>
    <m/>
    <m/>
    <m/>
    <m/>
    <m/>
    <m/>
    <m/>
    <m/>
    <m/>
    <m/>
    <m/>
    <m/>
    <m/>
    <m/>
    <m/>
    <m/>
    <m/>
    <m/>
    <m/>
    <m/>
    <m/>
    <m/>
    <m/>
    <m/>
    <m/>
    <m/>
    <m/>
    <m/>
    <m/>
    <m/>
    <m/>
    <m/>
    <m/>
    <m/>
    <m/>
    <m/>
    <m/>
    <m/>
    <x v="0"/>
    <m/>
    <m/>
    <m/>
    <m/>
    <m/>
    <m/>
    <m/>
    <m/>
    <m/>
    <m/>
  </r>
  <r>
    <n v="24"/>
    <s v="Screening And Consenting"/>
    <n v="1"/>
    <s v="zimbini"/>
    <x v="1"/>
    <d v="1899-12-30T12:20:00"/>
    <s v="Mdantsane"/>
    <n v="4"/>
    <n v="2"/>
    <s v="Not applicable"/>
    <s v="I confirm that I am at the gate / door"/>
    <s v=" -32.9345541"/>
    <s v="27.782994"/>
    <s v="No"/>
    <s v="I confirm"/>
    <m/>
    <m/>
    <m/>
    <m/>
    <m/>
    <m/>
    <m/>
    <m/>
    <m/>
    <m/>
    <m/>
    <m/>
    <m/>
    <m/>
    <m/>
    <m/>
    <m/>
    <m/>
    <m/>
    <m/>
    <m/>
    <m/>
    <m/>
    <m/>
    <m/>
    <n v="50000"/>
    <m/>
    <n v="472"/>
    <n v="472"/>
    <n v="2373"/>
    <m/>
    <x v="0"/>
    <m/>
    <m/>
    <m/>
    <m/>
    <m/>
    <m/>
    <m/>
    <m/>
    <d v="1899-12-30T12:05:00"/>
    <s v="Unverified"/>
  </r>
  <r>
    <n v="776"/>
    <s v="Screening And Consenting"/>
    <n v="1"/>
    <s v="lona"/>
    <x v="10"/>
    <d v="1899-12-30T12:37:00"/>
    <s v="Mdantsane"/>
    <n v="12"/>
    <n v="2"/>
    <s v="Not applicable"/>
    <s v="I confirm that I am at the gate / door"/>
    <s v=" -32.9290196"/>
    <s v="27.7379188"/>
    <s v="Yes"/>
    <m/>
    <s v="Read the script out loud to the person"/>
    <s v="Yes - the person who opened the door is the HoH"/>
    <s v="Read the script out loud to the HoH"/>
    <s v="Yes"/>
    <s v="Proceed"/>
    <s v="Lukhanyiso"/>
    <s v="Kese"/>
    <n v="21"/>
    <d v="2001-11-19T00:00:00"/>
    <n v="21"/>
    <s v="Female"/>
    <s v="One or both"/>
    <s v="Yes"/>
    <s v="Proceed"/>
    <m/>
    <s v="Proceed"/>
    <s v="English"/>
    <s v="Yes"/>
    <s v="Yes"/>
    <s v="signature_2022-07-14_1040.png"/>
    <m/>
    <m/>
    <m/>
    <m/>
    <d v="2022-07-14T00:00:00"/>
    <n v="50000"/>
    <n v="1000"/>
    <n v="455"/>
    <n v="455"/>
    <n v="2343"/>
    <m/>
    <x v="1"/>
    <n v="54232"/>
    <s v="Proceed"/>
    <s v="Checked, completed"/>
    <s v="Checked, completed"/>
    <s v="Checked, completed"/>
    <n v="604346326"/>
    <s v="Myself (Participant)"/>
    <m/>
    <d v="1899-12-30T12:40:00"/>
    <s v="Unverified"/>
  </r>
  <r>
    <n v="25"/>
    <m/>
    <m/>
    <m/>
    <x v="0"/>
    <m/>
    <m/>
    <m/>
    <m/>
    <m/>
    <m/>
    <m/>
    <m/>
    <m/>
    <m/>
    <m/>
    <m/>
    <m/>
    <m/>
    <m/>
    <m/>
    <m/>
    <m/>
    <m/>
    <m/>
    <m/>
    <m/>
    <m/>
    <m/>
    <m/>
    <m/>
    <m/>
    <m/>
    <m/>
    <m/>
    <m/>
    <m/>
    <m/>
    <m/>
    <m/>
    <m/>
    <m/>
    <m/>
    <m/>
    <m/>
    <m/>
    <x v="0"/>
    <m/>
    <m/>
    <m/>
    <m/>
    <m/>
    <m/>
    <m/>
    <m/>
    <m/>
    <m/>
  </r>
  <r>
    <n v="211"/>
    <s v="Screening And Consenting"/>
    <n v="1"/>
    <s v="onelam"/>
    <x v="8"/>
    <d v="1899-12-30T14:09:00"/>
    <s v="Mdantsane"/>
    <n v="5"/>
    <n v="10"/>
    <s v="Not applicable"/>
    <s v="I confirm that I am at the gate / door"/>
    <m/>
    <m/>
    <s v="Yes"/>
    <m/>
    <s v="Read the script out loud to the person"/>
    <s v="Yes - the person who opened the door is the HoH"/>
    <s v="Read the script out loud to the HoH"/>
    <s v="Yes"/>
    <s v="Proceed"/>
    <s v="Asanda "/>
    <s v="Sityatha"/>
    <n v="22"/>
    <d v="2000-03-13T00:00:00"/>
    <n v="22"/>
    <s v="Female"/>
    <s v="One or both"/>
    <s v="Yes"/>
    <s v="Proceed"/>
    <m/>
    <s v="Proceed"/>
    <s v="English"/>
    <s v="Yes"/>
    <s v="Yes"/>
    <s v="signature_2022-06-28_1212.png"/>
    <m/>
    <m/>
    <m/>
    <m/>
    <d v="2022-06-28T00:00:00"/>
    <n v="50000"/>
    <n v="1000"/>
    <n v="363"/>
    <n v="363"/>
    <n v="2359"/>
    <m/>
    <x v="1"/>
    <n v="54063"/>
    <s v="Proceed"/>
    <s v="Checked, completed"/>
    <s v="Checked, completed"/>
    <s v="Checked, completed"/>
    <n v="639356866"/>
    <s v="Myself (Participant)"/>
    <m/>
    <d v="1899-12-30T14:12:00"/>
    <s v="Unverified"/>
  </r>
  <r>
    <n v="26"/>
    <m/>
    <m/>
    <m/>
    <x v="0"/>
    <m/>
    <m/>
    <m/>
    <m/>
    <m/>
    <m/>
    <m/>
    <m/>
    <m/>
    <m/>
    <m/>
    <m/>
    <m/>
    <m/>
    <m/>
    <m/>
    <m/>
    <m/>
    <m/>
    <m/>
    <m/>
    <m/>
    <m/>
    <m/>
    <m/>
    <m/>
    <m/>
    <m/>
    <m/>
    <m/>
    <m/>
    <m/>
    <m/>
    <m/>
    <m/>
    <m/>
    <m/>
    <m/>
    <m/>
    <m/>
    <m/>
    <x v="0"/>
    <m/>
    <m/>
    <m/>
    <m/>
    <m/>
    <m/>
    <m/>
    <m/>
    <m/>
    <m/>
  </r>
  <r>
    <n v="26"/>
    <s v="Screening And Consenting"/>
    <n v="1"/>
    <s v="zimbini"/>
    <x v="1"/>
    <d v="1899-12-30T12:25:00"/>
    <s v="Mdantsane"/>
    <n v="4"/>
    <n v="2"/>
    <s v="Not applicable"/>
    <s v="I confirm that I am at the gate / door"/>
    <s v=" -32.943203"/>
    <s v="27.7716038"/>
    <s v="No"/>
    <s v="I confirm"/>
    <m/>
    <m/>
    <m/>
    <m/>
    <m/>
    <m/>
    <m/>
    <m/>
    <m/>
    <m/>
    <m/>
    <m/>
    <m/>
    <m/>
    <m/>
    <m/>
    <m/>
    <m/>
    <m/>
    <m/>
    <m/>
    <m/>
    <m/>
    <m/>
    <m/>
    <n v="50000"/>
    <m/>
    <n v="467"/>
    <n v="467"/>
    <n v="2373"/>
    <m/>
    <x v="0"/>
    <m/>
    <m/>
    <m/>
    <m/>
    <m/>
    <m/>
    <m/>
    <m/>
    <d v="1899-12-30T13:01:00"/>
    <s v="Unverified"/>
  </r>
  <r>
    <n v="26"/>
    <s v="Screening And Consenting"/>
    <n v="2"/>
    <s v="busisiwe"/>
    <x v="2"/>
    <d v="1899-12-30T12:11:00"/>
    <s v="Mdantsane"/>
    <n v="4"/>
    <n v="2"/>
    <s v="Not applicable"/>
    <s v="I confirm that I am at the gate / door"/>
    <s v=" -32.9391549"/>
    <s v="27.7718101"/>
    <s v="No"/>
    <s v="I confirm"/>
    <m/>
    <m/>
    <m/>
    <m/>
    <m/>
    <m/>
    <m/>
    <m/>
    <m/>
    <m/>
    <m/>
    <m/>
    <m/>
    <m/>
    <m/>
    <m/>
    <m/>
    <m/>
    <m/>
    <m/>
    <m/>
    <m/>
    <m/>
    <m/>
    <m/>
    <n v="50000"/>
    <m/>
    <n v="481"/>
    <n v="481"/>
    <n v="2369"/>
    <m/>
    <x v="0"/>
    <m/>
    <m/>
    <m/>
    <m/>
    <m/>
    <m/>
    <m/>
    <m/>
    <d v="1899-12-30T12:12:00"/>
    <s v="Unverified"/>
  </r>
  <r>
    <n v="26"/>
    <s v="Screening And Consenting"/>
    <n v="3"/>
    <s v="zimbini"/>
    <x v="3"/>
    <d v="1899-12-30T12:57:00"/>
    <s v="Mdantsane"/>
    <n v="4"/>
    <n v="2"/>
    <s v="Not applicable"/>
    <s v="I confirm that I am at the gate / door"/>
    <s v=" -32.943203"/>
    <s v="27.7716038"/>
    <s v="No"/>
    <s v="I confirm"/>
    <m/>
    <m/>
    <m/>
    <m/>
    <m/>
    <m/>
    <m/>
    <m/>
    <m/>
    <m/>
    <m/>
    <m/>
    <m/>
    <m/>
    <m/>
    <m/>
    <m/>
    <m/>
    <m/>
    <m/>
    <m/>
    <m/>
    <m/>
    <m/>
    <m/>
    <n v="50000"/>
    <m/>
    <n v="435"/>
    <n v="435"/>
    <n v="2366"/>
    <m/>
    <x v="0"/>
    <m/>
    <m/>
    <m/>
    <m/>
    <m/>
    <m/>
    <m/>
    <m/>
    <d v="1899-12-30T12:58:00"/>
    <s v="Unverified"/>
  </r>
  <r>
    <n v="27"/>
    <m/>
    <m/>
    <m/>
    <x v="0"/>
    <m/>
    <m/>
    <m/>
    <m/>
    <m/>
    <m/>
    <m/>
    <m/>
    <m/>
    <m/>
    <m/>
    <m/>
    <m/>
    <m/>
    <m/>
    <m/>
    <m/>
    <m/>
    <m/>
    <m/>
    <m/>
    <m/>
    <m/>
    <m/>
    <m/>
    <m/>
    <m/>
    <m/>
    <m/>
    <m/>
    <m/>
    <m/>
    <m/>
    <m/>
    <m/>
    <m/>
    <m/>
    <m/>
    <m/>
    <m/>
    <m/>
    <x v="0"/>
    <m/>
    <m/>
    <m/>
    <m/>
    <m/>
    <m/>
    <m/>
    <m/>
    <m/>
    <m/>
  </r>
  <r>
    <n v="246"/>
    <s v="Screening And Consenting"/>
    <n v="1"/>
    <s v="likhona"/>
    <x v="9"/>
    <d v="1899-12-30T10:49:00"/>
    <s v="Mdantsane"/>
    <n v="3"/>
    <n v="6"/>
    <s v="Not applicable"/>
    <s v="I confirm that I am at the gate / door"/>
    <s v=" -32.9404303"/>
    <s v="27.7696129"/>
    <s v="Yes"/>
    <m/>
    <s v="Read the script out loud to the person"/>
    <s v="Yes - the person who opened the door is the HoH"/>
    <s v="Read the script out loud to the HoH"/>
    <s v="Yes"/>
    <s v="Proceed"/>
    <s v="Sinoxolo"/>
    <s v="Poswa"/>
    <n v="22"/>
    <d v="2000-10-20T00:00:00"/>
    <n v="22"/>
    <s v="Female"/>
    <s v="One or both"/>
    <s v="Yes"/>
    <s v="Proceed"/>
    <m/>
    <s v="Proceed"/>
    <s v="English"/>
    <s v="Yes"/>
    <s v="Yes"/>
    <s v="signature_2022-06-29_0853.png"/>
    <m/>
    <m/>
    <m/>
    <m/>
    <d v="2022-06-29T00:00:00"/>
    <n v="50000"/>
    <n v="1000"/>
    <n v="563"/>
    <n v="563"/>
    <n v="2358"/>
    <m/>
    <x v="1"/>
    <n v="54462"/>
    <s v="Proceed"/>
    <s v="Checked, completed"/>
    <s v="Checked, completed"/>
    <s v="Checked, completed"/>
    <n v="684416565"/>
    <s v="Myself (Participant)"/>
    <m/>
    <d v="1899-12-30T10:54:00"/>
    <s v="Unverified"/>
  </r>
  <r>
    <n v="28"/>
    <m/>
    <m/>
    <m/>
    <x v="0"/>
    <m/>
    <m/>
    <m/>
    <m/>
    <m/>
    <m/>
    <m/>
    <m/>
    <m/>
    <m/>
    <m/>
    <m/>
    <m/>
    <m/>
    <m/>
    <m/>
    <m/>
    <m/>
    <m/>
    <m/>
    <m/>
    <m/>
    <m/>
    <m/>
    <m/>
    <m/>
    <m/>
    <m/>
    <m/>
    <m/>
    <m/>
    <m/>
    <m/>
    <m/>
    <m/>
    <m/>
    <m/>
    <m/>
    <m/>
    <m/>
    <m/>
    <x v="0"/>
    <m/>
    <m/>
    <m/>
    <m/>
    <m/>
    <m/>
    <m/>
    <m/>
    <m/>
    <m/>
  </r>
  <r>
    <n v="28"/>
    <s v="Screening And Consenting"/>
    <n v="1"/>
    <s v="zimbini"/>
    <x v="1"/>
    <d v="1899-12-30T12:36:00"/>
    <s v="Mdantsane"/>
    <n v="4"/>
    <n v="2"/>
    <s v="Not applicable"/>
    <s v="I confirm that I am at the gate / door"/>
    <s v=" -32.9344451"/>
    <s v="27.7829219"/>
    <s v="No"/>
    <s v="I confirm"/>
    <m/>
    <m/>
    <m/>
    <m/>
    <m/>
    <m/>
    <m/>
    <m/>
    <m/>
    <m/>
    <m/>
    <m/>
    <m/>
    <m/>
    <m/>
    <m/>
    <m/>
    <m/>
    <m/>
    <m/>
    <m/>
    <m/>
    <m/>
    <m/>
    <m/>
    <n v="50000"/>
    <m/>
    <n v="456"/>
    <n v="456"/>
    <n v="2373"/>
    <m/>
    <x v="0"/>
    <m/>
    <m/>
    <m/>
    <m/>
    <m/>
    <m/>
    <m/>
    <m/>
    <d v="1899-12-30T12:37:00"/>
    <s v="Unverified"/>
  </r>
  <r>
    <n v="29"/>
    <m/>
    <m/>
    <m/>
    <x v="0"/>
    <m/>
    <m/>
    <m/>
    <m/>
    <m/>
    <m/>
    <m/>
    <m/>
    <m/>
    <m/>
    <m/>
    <m/>
    <m/>
    <m/>
    <m/>
    <m/>
    <m/>
    <m/>
    <m/>
    <m/>
    <m/>
    <m/>
    <m/>
    <m/>
    <m/>
    <m/>
    <m/>
    <m/>
    <m/>
    <m/>
    <m/>
    <m/>
    <m/>
    <m/>
    <m/>
    <m/>
    <m/>
    <m/>
    <m/>
    <m/>
    <m/>
    <x v="0"/>
    <m/>
    <m/>
    <m/>
    <m/>
    <m/>
    <m/>
    <m/>
    <m/>
    <m/>
    <m/>
  </r>
  <r>
    <n v="286"/>
    <s v="Screening And Consenting"/>
    <n v="1"/>
    <s v="nozithembiso"/>
    <x v="18"/>
    <d v="1899-12-30T10:31:00"/>
    <s v="Mdantsane"/>
    <n v="6"/>
    <n v="3"/>
    <s v="Not applicable"/>
    <s v="I confirm that I am at the gate / door"/>
    <s v=" -32.9285254"/>
    <s v="27.7723676"/>
    <s v="Yes"/>
    <m/>
    <s v="Read the script out loud to the person"/>
    <s v="Yes - the person who opened the door is the HoH"/>
    <s v="Read the script out loud to the HoH"/>
    <s v="Yes"/>
    <s v="Proceed"/>
    <s v="Nolusindiso"/>
    <s v="Silipu"/>
    <n v="22"/>
    <d v="2000-02-14T00:00:00"/>
    <n v="22"/>
    <s v="Female"/>
    <s v="One or both"/>
    <s v="Yes"/>
    <s v="Proceed"/>
    <m/>
    <s v="Proceed"/>
    <s v="English"/>
    <s v="Yes"/>
    <s v="Yes"/>
    <s v="signature_2022-06-30_0834.png"/>
    <m/>
    <m/>
    <m/>
    <m/>
    <d v="2022-06-30T00:00:00"/>
    <n v="50000"/>
    <n v="1000"/>
    <n v="581"/>
    <n v="581"/>
    <n v="2357"/>
    <m/>
    <x v="1"/>
    <n v="54497"/>
    <s v="Proceed"/>
    <s v="Checked, completed"/>
    <s v="Checked, completed"/>
    <s v="Checked, completed"/>
    <n v="783378699"/>
    <s v="Myself (Participant)"/>
    <m/>
    <d v="1899-12-30T10:34:00"/>
    <s v="Unverified"/>
  </r>
  <r>
    <n v="30"/>
    <m/>
    <m/>
    <m/>
    <x v="0"/>
    <m/>
    <m/>
    <m/>
    <m/>
    <m/>
    <m/>
    <m/>
    <m/>
    <m/>
    <m/>
    <m/>
    <m/>
    <m/>
    <m/>
    <m/>
    <m/>
    <m/>
    <m/>
    <m/>
    <m/>
    <m/>
    <m/>
    <m/>
    <m/>
    <m/>
    <m/>
    <m/>
    <m/>
    <m/>
    <m/>
    <m/>
    <m/>
    <m/>
    <m/>
    <m/>
    <m/>
    <m/>
    <m/>
    <m/>
    <m/>
    <m/>
    <x v="0"/>
    <m/>
    <m/>
    <m/>
    <m/>
    <m/>
    <m/>
    <m/>
    <m/>
    <m/>
    <m/>
  </r>
  <r>
    <n v="30"/>
    <s v="Screening And Consenting"/>
    <n v="1"/>
    <s v="zimbini"/>
    <x v="1"/>
    <d v="1899-12-30T12:41:00"/>
    <s v="Mdantsane"/>
    <n v="4"/>
    <n v="2"/>
    <s v="Not applicable"/>
    <s v="I confirm that I am at the gate / door"/>
    <s v=" -32.9345541"/>
    <s v="27.782994"/>
    <s v="Yes"/>
    <m/>
    <s v="Read the script out loud to the person"/>
    <s v="Yes - the person who opened the door is the HoH"/>
    <s v="Read the script out loud to the HoH"/>
    <s v="No"/>
    <m/>
    <m/>
    <m/>
    <m/>
    <m/>
    <m/>
    <m/>
    <m/>
    <m/>
    <m/>
    <m/>
    <m/>
    <m/>
    <m/>
    <m/>
    <m/>
    <m/>
    <m/>
    <m/>
    <m/>
    <m/>
    <n v="50000"/>
    <m/>
    <n v="451"/>
    <n v="451"/>
    <n v="2373"/>
    <m/>
    <x v="0"/>
    <m/>
    <m/>
    <m/>
    <m/>
    <m/>
    <m/>
    <m/>
    <m/>
    <d v="1899-12-30T11:49:00"/>
    <s v="Unverified"/>
  </r>
  <r>
    <n v="30"/>
    <s v="Screening And Consenting"/>
    <n v="2"/>
    <s v="zimbini"/>
    <x v="3"/>
    <d v="1899-12-30T14:12:00"/>
    <s v="Mdantsane"/>
    <n v="4"/>
    <n v="2"/>
    <s v="Not applicable"/>
    <s v="I confirm that I am at the gate / door"/>
    <s v=" -32.943203"/>
    <s v="27.7716038"/>
    <s v="No"/>
    <s v="I confirm"/>
    <m/>
    <m/>
    <m/>
    <m/>
    <m/>
    <m/>
    <m/>
    <m/>
    <m/>
    <m/>
    <m/>
    <m/>
    <m/>
    <m/>
    <m/>
    <m/>
    <m/>
    <m/>
    <m/>
    <m/>
    <m/>
    <m/>
    <m/>
    <m/>
    <m/>
    <n v="50000"/>
    <m/>
    <n v="360"/>
    <n v="360"/>
    <n v="2366"/>
    <m/>
    <x v="0"/>
    <m/>
    <m/>
    <m/>
    <m/>
    <m/>
    <m/>
    <m/>
    <m/>
    <d v="1899-12-30T14:13:00"/>
    <s v="Unverified"/>
  </r>
  <r>
    <n v="30"/>
    <s v="Screening And Consenting"/>
    <n v="3"/>
    <s v="zimbini"/>
    <x v="3"/>
    <d v="1899-12-30T14:15:00"/>
    <s v="Mdantsane"/>
    <n v="4"/>
    <n v="2"/>
    <s v="Not applicable"/>
    <s v="I confirm that I am at the gate / door"/>
    <s v=" -32.943203"/>
    <s v="27.7716038"/>
    <s v="No"/>
    <s v="I confirm"/>
    <m/>
    <m/>
    <m/>
    <m/>
    <m/>
    <m/>
    <m/>
    <m/>
    <m/>
    <m/>
    <m/>
    <m/>
    <m/>
    <m/>
    <m/>
    <m/>
    <m/>
    <m/>
    <m/>
    <m/>
    <m/>
    <m/>
    <m/>
    <m/>
    <m/>
    <n v="50000"/>
    <m/>
    <n v="357"/>
    <n v="357"/>
    <n v="2366"/>
    <m/>
    <x v="0"/>
    <m/>
    <m/>
    <m/>
    <m/>
    <m/>
    <m/>
    <m/>
    <m/>
    <d v="1899-12-30T14:15:00"/>
    <s v="Unverified"/>
  </r>
  <r>
    <n v="31"/>
    <m/>
    <m/>
    <m/>
    <x v="0"/>
    <m/>
    <m/>
    <m/>
    <m/>
    <m/>
    <m/>
    <m/>
    <m/>
    <m/>
    <m/>
    <m/>
    <m/>
    <m/>
    <m/>
    <m/>
    <m/>
    <m/>
    <m/>
    <m/>
    <m/>
    <m/>
    <m/>
    <m/>
    <m/>
    <m/>
    <m/>
    <m/>
    <m/>
    <m/>
    <m/>
    <m/>
    <m/>
    <m/>
    <m/>
    <m/>
    <m/>
    <m/>
    <m/>
    <m/>
    <m/>
    <m/>
    <x v="0"/>
    <m/>
    <m/>
    <m/>
    <m/>
    <m/>
    <m/>
    <m/>
    <m/>
    <m/>
    <m/>
  </r>
  <r>
    <n v="303"/>
    <s v="Screening And Consenting"/>
    <n v="1"/>
    <s v="siyanda"/>
    <x v="18"/>
    <d v="1899-12-30T12:05:00"/>
    <s v="Mdantsane"/>
    <n v="6"/>
    <n v="7"/>
    <s v="Not applicable"/>
    <s v="I confirm that I am at the gate / door"/>
    <s v=" -32.9342677"/>
    <s v="27.7630071"/>
    <s v="Yes"/>
    <m/>
    <s v="Read the script out loud to the person"/>
    <s v="Yes - the person who opened the door is the HoH"/>
    <s v="Read the script out loud to the HoH"/>
    <s v="Yes"/>
    <s v="Proceed"/>
    <s v="Lutho"/>
    <s v="Nondabula"/>
    <n v="22"/>
    <d v="2000-09-21T00:00:00"/>
    <n v="22"/>
    <s v="Male"/>
    <s v="One or both"/>
    <s v="Yes"/>
    <s v="Proceed"/>
    <m/>
    <s v="Proceed"/>
    <s v="English"/>
    <s v="Yes"/>
    <s v="Yes"/>
    <s v="signature_2022-06-30_1010.png"/>
    <m/>
    <m/>
    <m/>
    <m/>
    <d v="2022-06-30T00:00:00"/>
    <n v="50000"/>
    <n v="2000"/>
    <n v="487"/>
    <n v="487"/>
    <n v="2357"/>
    <m/>
    <x v="1"/>
    <n v="55309"/>
    <s v="Proceed"/>
    <s v="Checked, completed"/>
    <s v="Checked, completed"/>
    <s v="Checked, completed"/>
    <n v="678186868"/>
    <s v="Myself (Participant)"/>
    <m/>
    <d v="1899-12-30T12:11:00"/>
    <s v="Unverified"/>
  </r>
  <r>
    <n v="32"/>
    <m/>
    <m/>
    <m/>
    <x v="0"/>
    <m/>
    <m/>
    <m/>
    <m/>
    <m/>
    <m/>
    <m/>
    <m/>
    <m/>
    <m/>
    <m/>
    <m/>
    <m/>
    <m/>
    <m/>
    <m/>
    <m/>
    <m/>
    <m/>
    <m/>
    <m/>
    <m/>
    <m/>
    <m/>
    <m/>
    <m/>
    <m/>
    <m/>
    <m/>
    <m/>
    <m/>
    <m/>
    <m/>
    <m/>
    <m/>
    <m/>
    <m/>
    <m/>
    <m/>
    <m/>
    <m/>
    <x v="0"/>
    <m/>
    <m/>
    <m/>
    <m/>
    <m/>
    <m/>
    <m/>
    <m/>
    <m/>
    <m/>
  </r>
  <r>
    <n v="32"/>
    <s v="Screening And Consenting"/>
    <n v="1"/>
    <s v="siziphiwe"/>
    <x v="1"/>
    <d v="1899-12-30T12:42:00"/>
    <s v="Mdantsane"/>
    <n v="1"/>
    <n v="2"/>
    <s v="Not applicable"/>
    <s v="I confirm that I am at the gate / door"/>
    <s v=" -32.9378224"/>
    <s v="27.7810064"/>
    <s v="Yes"/>
    <m/>
    <s v="Read the script out loud to the person"/>
    <s v="No"/>
    <m/>
    <m/>
    <m/>
    <m/>
    <m/>
    <m/>
    <m/>
    <m/>
    <m/>
    <m/>
    <m/>
    <m/>
    <m/>
    <m/>
    <m/>
    <m/>
    <m/>
    <m/>
    <m/>
    <m/>
    <m/>
    <m/>
    <m/>
    <n v="50000"/>
    <m/>
    <n v="450"/>
    <n v="450"/>
    <n v="2373"/>
    <m/>
    <x v="0"/>
    <m/>
    <m/>
    <m/>
    <m/>
    <m/>
    <m/>
    <m/>
    <m/>
    <d v="1899-12-30T12:43:00"/>
    <s v="Unverified"/>
  </r>
  <r>
    <n v="32"/>
    <s v="Screening And Consenting"/>
    <n v="2"/>
    <s v="siziphiwe"/>
    <x v="2"/>
    <d v="1899-12-30T10:22:00"/>
    <s v="Mdantsane"/>
    <n v="1"/>
    <n v="2"/>
    <s v="Not applicable"/>
    <s v="I confirm that I am at the gate / door"/>
    <s v=" -32.9374014"/>
    <s v="27.7811592"/>
    <s v="No"/>
    <s v="I confirm"/>
    <m/>
    <m/>
    <m/>
    <m/>
    <m/>
    <m/>
    <m/>
    <m/>
    <m/>
    <m/>
    <m/>
    <m/>
    <m/>
    <m/>
    <m/>
    <m/>
    <m/>
    <m/>
    <m/>
    <m/>
    <m/>
    <m/>
    <m/>
    <m/>
    <m/>
    <n v="50000"/>
    <m/>
    <n v="590"/>
    <n v="590"/>
    <n v="2369"/>
    <m/>
    <x v="0"/>
    <m/>
    <m/>
    <m/>
    <m/>
    <m/>
    <m/>
    <m/>
    <m/>
    <d v="1899-12-30T10:23:00"/>
    <s v="Unverified"/>
  </r>
  <r>
    <n v="366"/>
    <s v="Screening And Consenting"/>
    <n v="2"/>
    <s v="vuyelwa"/>
    <x v="14"/>
    <d v="1899-12-30T11:00:00"/>
    <s v="Mdantsane"/>
    <n v="7"/>
    <n v="1"/>
    <s v="Not applicable"/>
    <s v="I confirm that I am at the gate / door"/>
    <s v=" -32.9481752"/>
    <s v="27.7802299"/>
    <s v="Yes"/>
    <m/>
    <s v="Read the script out loud to the person"/>
    <s v="Yes - the person who opened the door is the HoH"/>
    <s v="Read the script out loud to the HoH"/>
    <s v="Yes"/>
    <s v="Proceed"/>
    <s v="Lorraine"/>
    <s v="Moyo"/>
    <n v="22"/>
    <d v="2000-06-26T00:00:00"/>
    <n v="22"/>
    <s v="Female"/>
    <s v="One or both"/>
    <s v="Yes"/>
    <s v="Proceed"/>
    <m/>
    <s v="Proceed"/>
    <s v="English"/>
    <s v="Yes"/>
    <s v="Yes"/>
    <s v="signature_2022-07-05_0905.png"/>
    <m/>
    <m/>
    <m/>
    <m/>
    <d v="2022-07-05T00:00:00"/>
    <n v="50000"/>
    <n v="1000"/>
    <n v="552"/>
    <n v="552"/>
    <n v="2352"/>
    <m/>
    <x v="1"/>
    <n v="54434"/>
    <s v="Proceed"/>
    <s v="Checked, completed"/>
    <s v="Checked, completed"/>
    <s v="Checked, completed"/>
    <n v="653476233"/>
    <s v="Myself (Participant)"/>
    <m/>
    <d v="1899-12-30T11:06:00"/>
    <s v="Unverified"/>
  </r>
  <r>
    <n v="33"/>
    <m/>
    <m/>
    <m/>
    <x v="0"/>
    <m/>
    <m/>
    <m/>
    <m/>
    <m/>
    <m/>
    <m/>
    <m/>
    <m/>
    <m/>
    <m/>
    <m/>
    <m/>
    <m/>
    <m/>
    <m/>
    <m/>
    <m/>
    <m/>
    <m/>
    <m/>
    <m/>
    <m/>
    <m/>
    <m/>
    <m/>
    <m/>
    <m/>
    <m/>
    <m/>
    <m/>
    <m/>
    <m/>
    <m/>
    <m/>
    <m/>
    <m/>
    <m/>
    <m/>
    <m/>
    <m/>
    <x v="0"/>
    <m/>
    <m/>
    <m/>
    <m/>
    <m/>
    <m/>
    <m/>
    <m/>
    <m/>
    <m/>
  </r>
  <r>
    <n v="33"/>
    <s v="Screening And Consenting"/>
    <n v="1"/>
    <s v="zimkhitha"/>
    <x v="1"/>
    <d v="1899-12-30T12:43:00"/>
    <s v="Mdantsane"/>
    <n v="2"/>
    <n v="2"/>
    <s v="Not applicable"/>
    <s v="I confirm that I am at the gate / door"/>
    <s v=" -32.9434979"/>
    <s v="27.7731355"/>
    <s v="No"/>
    <s v="I confirm"/>
    <m/>
    <m/>
    <m/>
    <m/>
    <m/>
    <m/>
    <m/>
    <m/>
    <m/>
    <m/>
    <m/>
    <m/>
    <m/>
    <m/>
    <m/>
    <m/>
    <m/>
    <m/>
    <m/>
    <m/>
    <m/>
    <m/>
    <m/>
    <m/>
    <m/>
    <n v="50000"/>
    <m/>
    <n v="449"/>
    <n v="449"/>
    <n v="2373"/>
    <m/>
    <x v="0"/>
    <m/>
    <m/>
    <m/>
    <m/>
    <m/>
    <m/>
    <m/>
    <m/>
    <d v="1899-12-30T12:44:00"/>
    <s v="Unverified"/>
  </r>
  <r>
    <n v="537"/>
    <s v="Screening And Consenting"/>
    <n v="1"/>
    <s v="siziphiwe"/>
    <x v="5"/>
    <d v="1899-12-30T11:54:00"/>
    <s v="Ducats"/>
    <n v="2"/>
    <n v="2"/>
    <s v="Not applicable"/>
    <s v="I confirm that I am at the gate / door"/>
    <s v=" -32.9303452"/>
    <s v="27.9022193"/>
    <s v="Yes"/>
    <m/>
    <s v="Read the script out loud to the person"/>
    <s v="Yes - the person who opened the door is the HoH"/>
    <s v="Read the script out loud to the HoH"/>
    <s v="Yes"/>
    <s v="Proceed"/>
    <s v="Lutho"/>
    <s v="Mhlontlo"/>
    <n v="22"/>
    <d v="2000-12-27T00:00:00"/>
    <n v="22"/>
    <s v="Male"/>
    <s v="One or both"/>
    <s v="Yes"/>
    <s v="Proceed"/>
    <m/>
    <s v="Proceed"/>
    <s v="Xhosa"/>
    <s v="Yes"/>
    <s v="Yes"/>
    <m/>
    <s v="signature_2022-07-08_0956.png"/>
    <m/>
    <m/>
    <m/>
    <d v="2022-07-08T00:00:00"/>
    <n v="40000"/>
    <n v="2000"/>
    <n v="498"/>
    <n v="498"/>
    <n v="2349"/>
    <m/>
    <x v="1"/>
    <n v="45323"/>
    <s v="Proceed"/>
    <s v="Checked, completed"/>
    <s v="Checked, completed"/>
    <s v="Checked, completed"/>
    <n v="999999999"/>
    <s v="Other"/>
    <s v="The participant does not have a cellphone "/>
    <d v="1899-12-30T11:57:00"/>
    <s v="Unverified"/>
  </r>
  <r>
    <n v="34"/>
    <m/>
    <m/>
    <m/>
    <x v="0"/>
    <m/>
    <m/>
    <m/>
    <m/>
    <m/>
    <m/>
    <m/>
    <m/>
    <m/>
    <m/>
    <m/>
    <m/>
    <m/>
    <m/>
    <m/>
    <m/>
    <m/>
    <m/>
    <m/>
    <m/>
    <m/>
    <m/>
    <m/>
    <m/>
    <m/>
    <m/>
    <m/>
    <m/>
    <m/>
    <m/>
    <m/>
    <m/>
    <m/>
    <m/>
    <m/>
    <m/>
    <m/>
    <m/>
    <m/>
    <m/>
    <m/>
    <x v="0"/>
    <m/>
    <m/>
    <m/>
    <m/>
    <m/>
    <m/>
    <m/>
    <m/>
    <m/>
    <m/>
  </r>
  <r>
    <n v="34"/>
    <s v="Screening And Consenting"/>
    <n v="1"/>
    <s v="zimbini"/>
    <x v="1"/>
    <d v="1899-12-30T12:47:00"/>
    <s v="Mdantsane"/>
    <n v="4"/>
    <n v="2"/>
    <s v="Not applicable"/>
    <s v="I confirm that I am at the gate / door"/>
    <s v=" -32.9345541"/>
    <s v="27.782994"/>
    <s v="No"/>
    <s v="I confirm"/>
    <m/>
    <m/>
    <m/>
    <m/>
    <m/>
    <m/>
    <m/>
    <m/>
    <m/>
    <m/>
    <m/>
    <m/>
    <m/>
    <m/>
    <m/>
    <m/>
    <m/>
    <m/>
    <m/>
    <m/>
    <m/>
    <m/>
    <m/>
    <m/>
    <m/>
    <n v="50000"/>
    <m/>
    <n v="445"/>
    <n v="445"/>
    <n v="2373"/>
    <m/>
    <x v="0"/>
    <m/>
    <m/>
    <m/>
    <m/>
    <m/>
    <m/>
    <m/>
    <m/>
    <d v="1899-12-30T11:55:00"/>
    <s v="Unverified"/>
  </r>
  <r>
    <n v="34"/>
    <s v="Screening And Consenting"/>
    <n v="2"/>
    <s v="zimbini"/>
    <x v="3"/>
    <d v="1899-12-30T13:19:00"/>
    <s v="Mdantsane"/>
    <n v="4"/>
    <n v="2"/>
    <s v="Not applicable"/>
    <s v="I confirm that I am at the gate / door"/>
    <s v=" -32.943203"/>
    <s v="27.7716038"/>
    <s v="No"/>
    <s v="I confirm"/>
    <m/>
    <m/>
    <m/>
    <m/>
    <m/>
    <m/>
    <m/>
    <m/>
    <m/>
    <m/>
    <m/>
    <m/>
    <m/>
    <m/>
    <m/>
    <m/>
    <m/>
    <m/>
    <m/>
    <m/>
    <m/>
    <m/>
    <m/>
    <m/>
    <m/>
    <n v="50000"/>
    <m/>
    <n v="413"/>
    <n v="413"/>
    <n v="2366"/>
    <m/>
    <x v="0"/>
    <m/>
    <m/>
    <m/>
    <m/>
    <m/>
    <m/>
    <m/>
    <m/>
    <d v="1899-12-30T13:20:00"/>
    <s v="Unverified"/>
  </r>
  <r>
    <n v="34"/>
    <s v="Screening And Consenting"/>
    <n v="3"/>
    <s v="zimbini"/>
    <x v="19"/>
    <d v="1899-12-30T13:50:00"/>
    <s v="Mdantsane"/>
    <n v="4"/>
    <n v="2"/>
    <s v="Not applicable"/>
    <s v="I confirm that I am at the gate / door"/>
    <s v=" -32.9345151"/>
    <s v="27.783206"/>
    <s v="No"/>
    <s v="I confirm"/>
    <m/>
    <m/>
    <m/>
    <m/>
    <m/>
    <m/>
    <m/>
    <m/>
    <m/>
    <m/>
    <m/>
    <m/>
    <m/>
    <m/>
    <m/>
    <m/>
    <m/>
    <m/>
    <m/>
    <m/>
    <m/>
    <m/>
    <m/>
    <m/>
    <m/>
    <n v="50000"/>
    <m/>
    <n v="382"/>
    <n v="382"/>
    <n v="2365"/>
    <m/>
    <x v="0"/>
    <m/>
    <m/>
    <m/>
    <m/>
    <m/>
    <m/>
    <m/>
    <m/>
    <d v="1899-12-30T13:54:00"/>
    <s v="Unverified"/>
  </r>
  <r>
    <n v="35"/>
    <m/>
    <m/>
    <m/>
    <x v="0"/>
    <m/>
    <m/>
    <m/>
    <m/>
    <m/>
    <m/>
    <m/>
    <m/>
    <m/>
    <m/>
    <m/>
    <m/>
    <m/>
    <m/>
    <m/>
    <m/>
    <m/>
    <m/>
    <m/>
    <m/>
    <m/>
    <m/>
    <m/>
    <m/>
    <m/>
    <m/>
    <m/>
    <m/>
    <m/>
    <m/>
    <m/>
    <m/>
    <m/>
    <m/>
    <m/>
    <m/>
    <m/>
    <m/>
    <m/>
    <m/>
    <m/>
    <x v="0"/>
    <m/>
    <m/>
    <m/>
    <m/>
    <m/>
    <m/>
    <m/>
    <m/>
    <m/>
    <m/>
  </r>
  <r>
    <n v="35"/>
    <s v="Screening And Consenting"/>
    <n v="1"/>
    <s v="zimbini"/>
    <x v="1"/>
    <d v="1899-12-30T12:51:00"/>
    <s v="Mdantsane"/>
    <n v="4"/>
    <n v="2"/>
    <s v="Not applicable"/>
    <s v="I confirm that I am at the gate / door"/>
    <s v=" -32.9347922"/>
    <s v="27.7836456"/>
    <s v="No"/>
    <s v="I confirm"/>
    <m/>
    <m/>
    <m/>
    <m/>
    <m/>
    <m/>
    <m/>
    <m/>
    <m/>
    <m/>
    <m/>
    <m/>
    <m/>
    <m/>
    <m/>
    <m/>
    <m/>
    <m/>
    <m/>
    <m/>
    <m/>
    <m/>
    <m/>
    <m/>
    <m/>
    <n v="50000"/>
    <m/>
    <n v="441"/>
    <n v="441"/>
    <n v="2373"/>
    <m/>
    <x v="0"/>
    <m/>
    <m/>
    <m/>
    <m/>
    <m/>
    <m/>
    <m/>
    <m/>
    <d v="1899-12-30T12:53:00"/>
    <s v="Unverified"/>
  </r>
  <r>
    <n v="35"/>
    <s v="Screening And Consenting"/>
    <n v="2"/>
    <s v="zimbini"/>
    <x v="7"/>
    <d v="1899-12-30T11:56:00"/>
    <s v="Mdantsane"/>
    <n v="4"/>
    <n v="2"/>
    <s v="Not applicable"/>
    <s v="I confirm that I am at the gate / door"/>
    <s v=" -32.9345541"/>
    <s v="27.782994"/>
    <s v="No"/>
    <s v="I confirm"/>
    <m/>
    <m/>
    <m/>
    <m/>
    <m/>
    <m/>
    <m/>
    <m/>
    <m/>
    <m/>
    <m/>
    <m/>
    <m/>
    <m/>
    <m/>
    <m/>
    <m/>
    <m/>
    <m/>
    <m/>
    <m/>
    <m/>
    <m/>
    <m/>
    <m/>
    <n v="50000"/>
    <m/>
    <n v="496"/>
    <n v="496"/>
    <n v="2372"/>
    <m/>
    <x v="0"/>
    <m/>
    <m/>
    <m/>
    <m/>
    <m/>
    <m/>
    <m/>
    <m/>
    <d v="1899-12-30T11:57:00"/>
    <s v="Unverified"/>
  </r>
  <r>
    <n v="613"/>
    <s v="Screening And Consenting"/>
    <n v="1"/>
    <s v="siziphiwe"/>
    <x v="20"/>
    <d v="1899-12-30T12:37:00"/>
    <s v="Ducats"/>
    <n v="2"/>
    <n v="2"/>
    <s v="Not applicable"/>
    <s v="I confirm that I am at the gate / door"/>
    <s v=" -32.9302019"/>
    <s v="27.9026296"/>
    <s v="Yes"/>
    <m/>
    <s v="Read the script out loud to the person"/>
    <s v="Yes - the person who opened the door is the HoH"/>
    <s v="Read the script out loud to the HoH"/>
    <s v="Yes"/>
    <s v="Proceed"/>
    <s v="Sinazo"/>
    <s v="Sonta"/>
    <n v="22"/>
    <d v="2000-02-16T00:00:00"/>
    <n v="22"/>
    <s v="Female"/>
    <s v="One or both"/>
    <s v="Yes"/>
    <s v="Proceed"/>
    <m/>
    <s v="Proceed"/>
    <s v="English"/>
    <s v="Yes"/>
    <s v="Yes"/>
    <s v="signature_2022-07-09_1042.png"/>
    <m/>
    <m/>
    <m/>
    <m/>
    <d v="2022-07-09T00:00:00"/>
    <n v="40000"/>
    <n v="1000"/>
    <n v="455"/>
    <n v="455"/>
    <n v="2348"/>
    <m/>
    <x v="1"/>
    <n v="44236"/>
    <s v="Proceed"/>
    <s v="Checked, completed"/>
    <s v="Checked, completed"/>
    <s v="Checked, completed"/>
    <n v="710243465"/>
    <s v="Myself (Participant)"/>
    <m/>
    <d v="1899-12-30T12:37:00"/>
    <s v="Unverified"/>
  </r>
  <r>
    <n v="36"/>
    <m/>
    <m/>
    <m/>
    <x v="0"/>
    <m/>
    <m/>
    <m/>
    <m/>
    <m/>
    <m/>
    <m/>
    <m/>
    <m/>
    <m/>
    <m/>
    <m/>
    <m/>
    <m/>
    <m/>
    <m/>
    <m/>
    <m/>
    <m/>
    <m/>
    <m/>
    <m/>
    <m/>
    <m/>
    <m/>
    <m/>
    <m/>
    <m/>
    <m/>
    <m/>
    <m/>
    <m/>
    <m/>
    <m/>
    <m/>
    <m/>
    <m/>
    <m/>
    <m/>
    <m/>
    <m/>
    <x v="0"/>
    <m/>
    <m/>
    <m/>
    <m/>
    <m/>
    <m/>
    <m/>
    <m/>
    <m/>
    <m/>
  </r>
  <r>
    <n v="36"/>
    <s v="Screening And Consenting"/>
    <n v="1"/>
    <s v="zimkhitha"/>
    <x v="1"/>
    <d v="1899-12-30T12:58:00"/>
    <s v="Mdantsane"/>
    <n v="2"/>
    <n v="2"/>
    <s v="Not applicable"/>
    <s v="I confirm that I am at the gate / door"/>
    <s v=" -32.94356"/>
    <s v="27.7734706"/>
    <s v="No"/>
    <s v="I confirm"/>
    <m/>
    <m/>
    <m/>
    <m/>
    <m/>
    <m/>
    <m/>
    <m/>
    <m/>
    <m/>
    <m/>
    <m/>
    <m/>
    <m/>
    <m/>
    <m/>
    <m/>
    <m/>
    <m/>
    <m/>
    <m/>
    <m/>
    <m/>
    <m/>
    <m/>
    <n v="50000"/>
    <m/>
    <n v="434"/>
    <n v="434"/>
    <n v="2373"/>
    <m/>
    <x v="0"/>
    <m/>
    <m/>
    <m/>
    <m/>
    <m/>
    <m/>
    <m/>
    <m/>
    <d v="1899-12-30T12:59:00"/>
    <s v="Unverified"/>
  </r>
  <r>
    <n v="36"/>
    <s v="Screening And Consenting"/>
    <n v="2"/>
    <s v="zimkhitha"/>
    <x v="7"/>
    <d v="1899-12-30T11:56:00"/>
    <s v="Mdantsane"/>
    <n v="2"/>
    <n v="2"/>
    <s v="Not applicable"/>
    <s v="I confirm that I am at the gate / door"/>
    <s v=" -32.9436492"/>
    <s v="27.7735317"/>
    <s v="Yes"/>
    <m/>
    <s v="Read the script out loud to the person"/>
    <s v="Yes - the person who opened the door is the HoH"/>
    <s v="Read the script out loud to the HoH"/>
    <s v="No"/>
    <m/>
    <m/>
    <m/>
    <m/>
    <m/>
    <m/>
    <m/>
    <m/>
    <m/>
    <m/>
    <m/>
    <m/>
    <m/>
    <m/>
    <m/>
    <m/>
    <m/>
    <m/>
    <m/>
    <m/>
    <m/>
    <n v="50000"/>
    <m/>
    <n v="496"/>
    <n v="496"/>
    <n v="2372"/>
    <m/>
    <x v="0"/>
    <m/>
    <m/>
    <m/>
    <m/>
    <m/>
    <m/>
    <m/>
    <m/>
    <d v="1899-12-30T11:57:00"/>
    <s v="Unverified"/>
  </r>
  <r>
    <n v="37"/>
    <m/>
    <m/>
    <m/>
    <x v="0"/>
    <m/>
    <m/>
    <m/>
    <m/>
    <m/>
    <m/>
    <m/>
    <m/>
    <m/>
    <m/>
    <m/>
    <m/>
    <m/>
    <m/>
    <m/>
    <m/>
    <m/>
    <m/>
    <m/>
    <m/>
    <m/>
    <m/>
    <m/>
    <m/>
    <m/>
    <m/>
    <m/>
    <m/>
    <m/>
    <m/>
    <m/>
    <m/>
    <m/>
    <m/>
    <m/>
    <m/>
    <m/>
    <m/>
    <m/>
    <m/>
    <m/>
    <x v="0"/>
    <m/>
    <m/>
    <m/>
    <m/>
    <m/>
    <m/>
    <m/>
    <m/>
    <m/>
    <m/>
  </r>
  <r>
    <n v="37"/>
    <s v="Screening And Consenting"/>
    <n v="1"/>
    <s v="zimkhitha"/>
    <x v="1"/>
    <d v="1899-12-30T13:01:00"/>
    <m/>
    <m/>
    <m/>
    <m/>
    <m/>
    <s v=" -32.94356"/>
    <s v="27.7734706"/>
    <m/>
    <m/>
    <m/>
    <m/>
    <m/>
    <m/>
    <m/>
    <m/>
    <m/>
    <m/>
    <m/>
    <m/>
    <m/>
    <m/>
    <m/>
    <m/>
    <m/>
    <m/>
    <m/>
    <m/>
    <m/>
    <m/>
    <m/>
    <m/>
    <m/>
    <m/>
    <m/>
    <m/>
    <m/>
    <n v="431"/>
    <n v="431"/>
    <n v="2373"/>
    <m/>
    <x v="0"/>
    <m/>
    <m/>
    <m/>
    <m/>
    <m/>
    <m/>
    <m/>
    <m/>
    <m/>
    <s v="Incomplete"/>
  </r>
  <r>
    <n v="38"/>
    <m/>
    <m/>
    <m/>
    <x v="0"/>
    <m/>
    <m/>
    <m/>
    <m/>
    <m/>
    <m/>
    <m/>
    <m/>
    <m/>
    <m/>
    <m/>
    <m/>
    <m/>
    <m/>
    <m/>
    <m/>
    <m/>
    <m/>
    <m/>
    <m/>
    <m/>
    <m/>
    <m/>
    <m/>
    <m/>
    <m/>
    <m/>
    <m/>
    <m/>
    <m/>
    <m/>
    <m/>
    <m/>
    <m/>
    <m/>
    <m/>
    <m/>
    <m/>
    <m/>
    <m/>
    <m/>
    <x v="0"/>
    <m/>
    <m/>
    <m/>
    <m/>
    <m/>
    <m/>
    <m/>
    <m/>
    <m/>
    <m/>
  </r>
  <r>
    <n v="640"/>
    <s v="Screening And Consenting"/>
    <n v="1"/>
    <s v="nomvuyo"/>
    <x v="6"/>
    <d v="1899-12-30T10:46:00"/>
    <s v="Ducats"/>
    <n v="2"/>
    <n v="5"/>
    <s v="Not applicable"/>
    <s v="I confirm that I am at the gate / door"/>
    <s v=" -32.9316696"/>
    <s v="27.9046293"/>
    <s v="Yes"/>
    <m/>
    <s v="Read the script out loud to the person"/>
    <s v="Yes - the person who opened the door is the HoH"/>
    <s v="Read the script out loud to the HoH"/>
    <s v="Yes"/>
    <s v="Proceed"/>
    <s v="Yonwaba"/>
    <s v="Mnyobe"/>
    <n v="22"/>
    <d v="2000-01-19T00:00:00"/>
    <n v="22"/>
    <s v="Male"/>
    <s v="One or both"/>
    <s v="Yes"/>
    <s v="Proceed"/>
    <m/>
    <s v="Proceed"/>
    <s v="English"/>
    <s v="Yes"/>
    <s v="Yes"/>
    <s v="signature_2022-07-12_0850.png"/>
    <m/>
    <m/>
    <m/>
    <m/>
    <d v="2022-07-12T00:00:00"/>
    <n v="40000"/>
    <n v="2000"/>
    <n v="566"/>
    <n v="566"/>
    <n v="2345"/>
    <m/>
    <x v="1"/>
    <n v="45455"/>
    <s v="Proceed"/>
    <s v="Checked, completed"/>
    <s v="Checked, completed"/>
    <s v="Checked, completed"/>
    <n v="780407296"/>
    <s v="Myself (Participant)"/>
    <m/>
    <d v="1899-12-30T10:51:00"/>
    <s v="Unverified"/>
  </r>
  <r>
    <n v="39"/>
    <m/>
    <m/>
    <m/>
    <x v="0"/>
    <m/>
    <m/>
    <m/>
    <m/>
    <m/>
    <m/>
    <m/>
    <m/>
    <m/>
    <m/>
    <m/>
    <m/>
    <m/>
    <m/>
    <m/>
    <m/>
    <m/>
    <m/>
    <m/>
    <m/>
    <m/>
    <m/>
    <m/>
    <m/>
    <m/>
    <m/>
    <m/>
    <m/>
    <m/>
    <m/>
    <m/>
    <m/>
    <m/>
    <m/>
    <m/>
    <m/>
    <m/>
    <m/>
    <m/>
    <m/>
    <m/>
    <x v="0"/>
    <m/>
    <m/>
    <m/>
    <m/>
    <m/>
    <m/>
    <m/>
    <m/>
    <m/>
    <m/>
  </r>
  <r>
    <n v="39"/>
    <s v="Screening And Consenting"/>
    <n v="1"/>
    <s v="sinazo"/>
    <x v="1"/>
    <d v="1899-12-30T13:06:00"/>
    <s v="Mdantsane"/>
    <n v="2"/>
    <n v="2"/>
    <s v="Not applicable"/>
    <s v="I confirm that I am at the gate / door"/>
    <s v=" -32.94356"/>
    <s v="27.7734706"/>
    <s v="Yes"/>
    <m/>
    <s v="Read the script out loud to the person"/>
    <s v="Yes - the person who opened the door is the HoH"/>
    <s v="Read the script out loud to the HoH"/>
    <s v="No"/>
    <m/>
    <m/>
    <m/>
    <m/>
    <m/>
    <m/>
    <m/>
    <m/>
    <m/>
    <m/>
    <m/>
    <m/>
    <m/>
    <m/>
    <m/>
    <m/>
    <m/>
    <m/>
    <m/>
    <m/>
    <m/>
    <n v="50000"/>
    <m/>
    <n v="426"/>
    <n v="426"/>
    <n v="2373"/>
    <m/>
    <x v="0"/>
    <m/>
    <m/>
    <m/>
    <m/>
    <m/>
    <m/>
    <m/>
    <m/>
    <d v="1899-12-30T13:07:00"/>
    <s v="Unverified"/>
  </r>
  <r>
    <n v="40"/>
    <m/>
    <m/>
    <m/>
    <x v="0"/>
    <m/>
    <m/>
    <m/>
    <m/>
    <m/>
    <m/>
    <m/>
    <m/>
    <m/>
    <m/>
    <m/>
    <m/>
    <m/>
    <m/>
    <m/>
    <m/>
    <m/>
    <m/>
    <m/>
    <m/>
    <m/>
    <m/>
    <m/>
    <m/>
    <m/>
    <m/>
    <m/>
    <m/>
    <m/>
    <m/>
    <m/>
    <m/>
    <m/>
    <m/>
    <m/>
    <m/>
    <m/>
    <m/>
    <m/>
    <m/>
    <m/>
    <x v="0"/>
    <m/>
    <m/>
    <m/>
    <m/>
    <m/>
    <m/>
    <m/>
    <m/>
    <m/>
    <m/>
  </r>
  <r>
    <n v="788"/>
    <s v="Screening And Consenting"/>
    <n v="3"/>
    <s v="vuyelwa"/>
    <x v="16"/>
    <d v="1899-12-30T13:59:00"/>
    <s v="Ndevana"/>
    <n v="2"/>
    <n v="2"/>
    <s v="Not applicable"/>
    <s v="I confirm that I am at the gate / door"/>
    <s v=" -32.9214653"/>
    <s v="27.5059447"/>
    <s v="Yes"/>
    <m/>
    <s v="Read the script out loud to the person"/>
    <s v="Yes - the person who opened the door is the HoH"/>
    <s v="Read the script out loud to the HoH"/>
    <s v="Yes"/>
    <s v="Proceed"/>
    <s v="Lulamela"/>
    <s v="Banjwa"/>
    <n v="22"/>
    <d v="2000-11-07T00:00:00"/>
    <n v="22"/>
    <s v="Female"/>
    <s v="One or both"/>
    <s v="Yes"/>
    <s v="Proceed"/>
    <m/>
    <s v="Proceed"/>
    <s v="English"/>
    <s v="Yes"/>
    <s v="Yes"/>
    <s v="signature_2022-07-20_1204.png"/>
    <m/>
    <m/>
    <m/>
    <m/>
    <d v="2022-07-20T00:00:00"/>
    <n v="60000"/>
    <n v="1000"/>
    <n v="373"/>
    <n v="373"/>
    <n v="2337"/>
    <m/>
    <x v="1"/>
    <n v="64061"/>
    <s v="Proceed"/>
    <s v="Checked, completed"/>
    <s v="Checked, completed"/>
    <s v="Checked, completed"/>
    <n v="0"/>
    <s v="Other"/>
    <s v="The participant does not have a cellphone "/>
    <d v="1899-12-30T14:05:00"/>
    <s v="Complete"/>
  </r>
  <r>
    <n v="41"/>
    <m/>
    <m/>
    <m/>
    <x v="0"/>
    <m/>
    <m/>
    <m/>
    <m/>
    <m/>
    <m/>
    <m/>
    <m/>
    <m/>
    <m/>
    <m/>
    <m/>
    <m/>
    <m/>
    <m/>
    <m/>
    <m/>
    <m/>
    <m/>
    <m/>
    <m/>
    <m/>
    <m/>
    <m/>
    <m/>
    <m/>
    <m/>
    <m/>
    <m/>
    <m/>
    <m/>
    <m/>
    <m/>
    <m/>
    <m/>
    <m/>
    <m/>
    <m/>
    <m/>
    <m/>
    <m/>
    <x v="0"/>
    <m/>
    <m/>
    <m/>
    <m/>
    <m/>
    <m/>
    <m/>
    <m/>
    <m/>
    <m/>
  </r>
  <r>
    <n v="1081"/>
    <s v="Screening And Consenting"/>
    <n v="1"/>
    <s v="likhona"/>
    <x v="21"/>
    <d v="1899-12-30T10:02:00"/>
    <s v="Nompumelelo"/>
    <n v="3"/>
    <n v="3"/>
    <s v="Not applicable"/>
    <s v="I confirm that I am at the gate / door"/>
    <s v=" -32.9541073"/>
    <s v="27.9249082"/>
    <s v="Yes"/>
    <m/>
    <s v="Read the script out loud to the person"/>
    <s v="Yes - the person who opened the door is the HoH"/>
    <s v="Read the script out loud to the HoH"/>
    <s v="Yes"/>
    <s v="Proceed"/>
    <s v="Asemahle"/>
    <s v="Dyudu"/>
    <n v="22"/>
    <d v="2000-03-04T00:00:00"/>
    <n v="22"/>
    <s v="Female"/>
    <s v="One or both"/>
    <s v="Yes"/>
    <s v="Proceed"/>
    <m/>
    <s v="Proceed"/>
    <s v="English"/>
    <s v="Yes"/>
    <s v="Yes"/>
    <s v="signature_2022-07-21_0806.png"/>
    <m/>
    <m/>
    <m/>
    <m/>
    <d v="2022-07-21T00:00:00"/>
    <n v="30000"/>
    <n v="1000"/>
    <n v="610"/>
    <n v="610"/>
    <n v="2336"/>
    <m/>
    <x v="1"/>
    <n v="34534"/>
    <s v="Proceed"/>
    <s v="Checked, completed"/>
    <s v="Checked, completed"/>
    <s v="Checked, completed"/>
    <n v="632890737"/>
    <s v="Myself (Participant)"/>
    <m/>
    <d v="1899-12-30T10:07:00"/>
    <s v="Complete"/>
  </r>
  <r>
    <n v="42"/>
    <m/>
    <m/>
    <m/>
    <x v="0"/>
    <m/>
    <m/>
    <m/>
    <m/>
    <m/>
    <m/>
    <m/>
    <m/>
    <m/>
    <m/>
    <m/>
    <m/>
    <m/>
    <m/>
    <m/>
    <m/>
    <m/>
    <m/>
    <m/>
    <m/>
    <m/>
    <m/>
    <m/>
    <m/>
    <m/>
    <m/>
    <m/>
    <m/>
    <m/>
    <m/>
    <m/>
    <m/>
    <m/>
    <m/>
    <m/>
    <m/>
    <m/>
    <m/>
    <m/>
    <m/>
    <m/>
    <x v="0"/>
    <m/>
    <m/>
    <m/>
    <m/>
    <m/>
    <m/>
    <m/>
    <m/>
    <m/>
    <m/>
  </r>
  <r>
    <n v="1140"/>
    <s v="Screening And Consenting"/>
    <n v="1"/>
    <s v="zimbini"/>
    <x v="17"/>
    <d v="1899-12-30T09:52:00"/>
    <s v="Mdantsane"/>
    <n v="11"/>
    <n v="3"/>
    <s v="Not applicable"/>
    <s v="I confirm that I am at the gate / door"/>
    <s v=" -32.9185183"/>
    <s v="27.7442639"/>
    <s v="Yes"/>
    <m/>
    <s v="Read the script out loud to the person"/>
    <s v="Yes - the person who opened the door is the HoH"/>
    <s v="Read the script out loud to the HoH"/>
    <s v="Yes"/>
    <s v="Proceed"/>
    <s v="Chumanco"/>
    <s v="Xabanisa"/>
    <n v="22"/>
    <d v="2000-07-11T00:00:00"/>
    <n v="22"/>
    <s v="Male"/>
    <s v="One or both"/>
    <s v="Yes"/>
    <s v="Proceed"/>
    <m/>
    <s v="Proceed"/>
    <s v="English"/>
    <s v="Yes"/>
    <s v="Yes"/>
    <s v="signature_2022-07-22_0756.png"/>
    <m/>
    <m/>
    <m/>
    <m/>
    <d v="2022-07-22T00:00:00"/>
    <n v="50000"/>
    <n v="2000"/>
    <n v="620"/>
    <n v="620"/>
    <n v="2335"/>
    <m/>
    <x v="1"/>
    <n v="55553"/>
    <s v="Proceed"/>
    <s v="Checked, completed"/>
    <s v="Checked, completed"/>
    <s v="Checked, completed"/>
    <n v="0"/>
    <s v="Myself (Participant)"/>
    <m/>
    <d v="1899-12-30T09:58:00"/>
    <s v="Complete"/>
  </r>
  <r>
    <n v="43"/>
    <m/>
    <m/>
    <m/>
    <x v="0"/>
    <m/>
    <m/>
    <m/>
    <m/>
    <m/>
    <m/>
    <m/>
    <m/>
    <m/>
    <m/>
    <m/>
    <m/>
    <m/>
    <m/>
    <m/>
    <m/>
    <m/>
    <m/>
    <m/>
    <m/>
    <m/>
    <m/>
    <m/>
    <m/>
    <m/>
    <m/>
    <m/>
    <m/>
    <m/>
    <m/>
    <m/>
    <m/>
    <m/>
    <m/>
    <m/>
    <m/>
    <m/>
    <m/>
    <m/>
    <m/>
    <m/>
    <x v="0"/>
    <m/>
    <m/>
    <m/>
    <m/>
    <m/>
    <m/>
    <m/>
    <m/>
    <m/>
    <m/>
  </r>
  <r>
    <n v="43"/>
    <s v="Screening And Consenting"/>
    <n v="1"/>
    <s v="siyanda"/>
    <x v="1"/>
    <d v="1899-12-30T13:42:00"/>
    <s v="Mdantsane"/>
    <n v="1"/>
    <n v="1"/>
    <s v="A"/>
    <s v="I confirm that I am at the gate / door"/>
    <s v=" -32.9407998"/>
    <s v="27.7823007"/>
    <s v="Yes"/>
    <m/>
    <s v="Read the script out loud to the person"/>
    <s v="Yes - the person who opened the door is the HoH"/>
    <s v="Read the script out loud to the HoH"/>
    <s v="No"/>
    <m/>
    <m/>
    <m/>
    <m/>
    <m/>
    <m/>
    <m/>
    <m/>
    <m/>
    <m/>
    <m/>
    <m/>
    <m/>
    <m/>
    <m/>
    <m/>
    <m/>
    <m/>
    <m/>
    <m/>
    <m/>
    <n v="50000"/>
    <m/>
    <n v="390"/>
    <n v="390"/>
    <n v="2373"/>
    <m/>
    <x v="0"/>
    <m/>
    <m/>
    <m/>
    <m/>
    <m/>
    <m/>
    <m/>
    <m/>
    <d v="1899-12-30T13:43:00"/>
    <s v="Unverified"/>
  </r>
  <r>
    <n v="44"/>
    <m/>
    <m/>
    <m/>
    <x v="0"/>
    <m/>
    <m/>
    <m/>
    <m/>
    <m/>
    <m/>
    <m/>
    <m/>
    <m/>
    <m/>
    <m/>
    <m/>
    <m/>
    <m/>
    <m/>
    <m/>
    <m/>
    <m/>
    <m/>
    <m/>
    <m/>
    <m/>
    <m/>
    <m/>
    <m/>
    <m/>
    <m/>
    <m/>
    <m/>
    <m/>
    <m/>
    <m/>
    <m/>
    <m/>
    <m/>
    <m/>
    <m/>
    <m/>
    <m/>
    <m/>
    <m/>
    <x v="0"/>
    <m/>
    <m/>
    <m/>
    <m/>
    <m/>
    <m/>
    <m/>
    <m/>
    <m/>
    <m/>
  </r>
  <r>
    <n v="21"/>
    <s v="Screening And Consenting"/>
    <n v="1"/>
    <s v="mihlem"/>
    <x v="1"/>
    <d v="1899-12-30T11:39:00"/>
    <s v="Mdantsane"/>
    <n v="6"/>
    <n v="5"/>
    <s v="Not applicable"/>
    <s v="I confirm that I am at the gate / door"/>
    <s v=" -32.9303645"/>
    <s v="27.7764313"/>
    <s v="Yes"/>
    <m/>
    <s v="Read the script out loud to the person"/>
    <s v="Yes - the person who opened the door is the HoH"/>
    <s v="Read the script out loud to the HoH"/>
    <s v="Yes"/>
    <s v="Proceed"/>
    <s v="Asenathi"/>
    <s v="Yali"/>
    <n v="23"/>
    <d v="1999-04-20T00:00:00"/>
    <n v="23"/>
    <s v="Male"/>
    <s v="One or both"/>
    <s v="Yes"/>
    <s v="Proceed"/>
    <m/>
    <s v="Proceed"/>
    <s v="English"/>
    <s v="Yes"/>
    <s v="Yes"/>
    <s v="signature_2022-06-14_1152.png"/>
    <m/>
    <m/>
    <m/>
    <m/>
    <d v="2022-06-14T00:00:00"/>
    <n v="50000"/>
    <n v="2000"/>
    <n v="513"/>
    <n v="513"/>
    <n v="2373"/>
    <m/>
    <x v="1"/>
    <n v="55376"/>
    <s v="Proceed"/>
    <s v="Checked, completed"/>
    <s v="Checked, completed"/>
    <s v="Checked, completed"/>
    <n v="630457706"/>
    <s v="Myself (Participant)"/>
    <m/>
    <d v="1899-12-30T13:53:00"/>
    <s v="Unverified"/>
  </r>
  <r>
    <n v="45"/>
    <m/>
    <m/>
    <m/>
    <x v="0"/>
    <m/>
    <m/>
    <m/>
    <m/>
    <m/>
    <m/>
    <m/>
    <m/>
    <m/>
    <m/>
    <m/>
    <m/>
    <m/>
    <m/>
    <m/>
    <m/>
    <m/>
    <m/>
    <m/>
    <m/>
    <m/>
    <m/>
    <m/>
    <m/>
    <m/>
    <m/>
    <m/>
    <m/>
    <m/>
    <m/>
    <m/>
    <m/>
    <m/>
    <m/>
    <m/>
    <m/>
    <m/>
    <m/>
    <m/>
    <m/>
    <m/>
    <x v="0"/>
    <m/>
    <m/>
    <m/>
    <m/>
    <m/>
    <m/>
    <m/>
    <m/>
    <m/>
    <m/>
  </r>
  <r>
    <n v="129"/>
    <s v="Screening And Consenting"/>
    <n v="2"/>
    <s v="onelam"/>
    <x v="19"/>
    <d v="1899-12-30T13:14:00"/>
    <s v="Mdantsane"/>
    <n v="3"/>
    <n v="2"/>
    <s v="Not applicable"/>
    <s v="I confirm that I am at the gate / door"/>
    <m/>
    <m/>
    <s v="Yes"/>
    <m/>
    <s v="Read the script out loud to the person"/>
    <s v="Yes - the person who opened the door is the HoH"/>
    <s v="Read the script out loud to the HoH"/>
    <s v="Yes"/>
    <s v="Proceed"/>
    <s v="Thabo"/>
    <s v="Mvandaba"/>
    <n v="23"/>
    <d v="1999-02-16T00:00:00"/>
    <n v="23"/>
    <s v="Male"/>
    <s v="One or both"/>
    <s v="Yes"/>
    <s v="Proceed"/>
    <m/>
    <s v="Proceed"/>
    <s v="English"/>
    <s v="Yes"/>
    <s v="Yes"/>
    <s v="signature_2022-06-22_1117.png"/>
    <m/>
    <m/>
    <m/>
    <m/>
    <d v="2022-06-22T00:00:00"/>
    <n v="50000"/>
    <n v="2000"/>
    <n v="418"/>
    <n v="418"/>
    <n v="2365"/>
    <m/>
    <x v="1"/>
    <n v="55178"/>
    <s v="Proceed"/>
    <s v="Checked, completed"/>
    <s v="Checked, completed"/>
    <s v="Checked, completed"/>
    <n v="616452462"/>
    <s v="Myself (Participant)"/>
    <m/>
    <d v="1899-12-30T13:17:00"/>
    <s v="Unverified"/>
  </r>
  <r>
    <n v="46"/>
    <m/>
    <m/>
    <m/>
    <x v="0"/>
    <m/>
    <m/>
    <m/>
    <m/>
    <m/>
    <m/>
    <m/>
    <m/>
    <m/>
    <m/>
    <m/>
    <m/>
    <m/>
    <m/>
    <m/>
    <m/>
    <m/>
    <m/>
    <m/>
    <m/>
    <m/>
    <m/>
    <m/>
    <m/>
    <m/>
    <m/>
    <m/>
    <m/>
    <m/>
    <m/>
    <m/>
    <m/>
    <m/>
    <m/>
    <m/>
    <m/>
    <m/>
    <m/>
    <m/>
    <m/>
    <m/>
    <x v="0"/>
    <m/>
    <m/>
    <m/>
    <m/>
    <m/>
    <m/>
    <m/>
    <m/>
    <m/>
    <m/>
  </r>
  <r>
    <n v="217"/>
    <s v="Screening And Consenting"/>
    <n v="2"/>
    <s v="nomvuyo"/>
    <x v="9"/>
    <d v="1899-12-30T10:17:00"/>
    <s v="Mdantsane"/>
    <n v="6"/>
    <n v="5"/>
    <s v="Not applicable"/>
    <s v="I confirm that I am at the gate / door"/>
    <s v=" -32.9298343"/>
    <s v="27.7745354"/>
    <s v="Yes"/>
    <m/>
    <s v="Read the script out loud to the person"/>
    <s v="Yes - the person who opened the door is the HoH"/>
    <s v="Read the script out loud to the HoH"/>
    <s v="Yes"/>
    <s v="Proceed"/>
    <s v="Luvo"/>
    <s v="Tabata"/>
    <n v="23"/>
    <d v="1999-04-27T00:00:00"/>
    <n v="23"/>
    <s v="Male"/>
    <s v="One or both"/>
    <s v="Yes"/>
    <s v="Proceed"/>
    <m/>
    <s v="Proceed"/>
    <s v="English"/>
    <s v="Yes"/>
    <s v="Yes"/>
    <s v="signature_2022-06-29_0821.png"/>
    <m/>
    <m/>
    <m/>
    <m/>
    <d v="2022-06-29T00:00:00"/>
    <n v="50000"/>
    <n v="2000"/>
    <n v="595"/>
    <n v="595"/>
    <n v="2358"/>
    <m/>
    <x v="1"/>
    <n v="55525"/>
    <s v="Proceed"/>
    <s v="Checked, completed"/>
    <s v="Checked, completed"/>
    <s v="Checked, completed"/>
    <n v="787977052"/>
    <s v="Myself (Participant)"/>
    <m/>
    <d v="1899-12-30T10:21:00"/>
    <s v="Unverified"/>
  </r>
  <r>
    <n v="47"/>
    <m/>
    <m/>
    <m/>
    <x v="0"/>
    <m/>
    <m/>
    <m/>
    <m/>
    <m/>
    <m/>
    <m/>
    <m/>
    <m/>
    <m/>
    <m/>
    <m/>
    <m/>
    <m/>
    <m/>
    <m/>
    <m/>
    <m/>
    <m/>
    <m/>
    <m/>
    <m/>
    <m/>
    <m/>
    <m/>
    <m/>
    <m/>
    <m/>
    <m/>
    <m/>
    <m/>
    <m/>
    <m/>
    <m/>
    <m/>
    <m/>
    <m/>
    <m/>
    <m/>
    <m/>
    <m/>
    <x v="0"/>
    <m/>
    <m/>
    <m/>
    <m/>
    <m/>
    <m/>
    <m/>
    <m/>
    <m/>
    <m/>
  </r>
  <r>
    <n v="347"/>
    <s v="Screening And Consenting"/>
    <n v="2"/>
    <s v="zola"/>
    <x v="14"/>
    <d v="1899-12-30T10:56:00"/>
    <s v="Mdantsane"/>
    <n v="7"/>
    <n v="4"/>
    <s v="Not applicable"/>
    <s v="I confirm that I am at the gate / door"/>
    <s v=" -32.9430525"/>
    <s v="27.7851541"/>
    <s v="Yes"/>
    <m/>
    <s v="Read the script out loud to the person"/>
    <s v="Yes - the person who opened the door is the HoH"/>
    <s v="Read the script out loud to the HoH"/>
    <s v="Yes"/>
    <s v="Proceed"/>
    <s v="Sinethemba"/>
    <s v="Lahliwe"/>
    <n v="23"/>
    <d v="1999-11-18T00:00:00"/>
    <n v="23"/>
    <s v="Male"/>
    <s v="One or both"/>
    <s v="Yes"/>
    <s v="Proceed"/>
    <m/>
    <s v="Proceed"/>
    <s v="English"/>
    <s v="Yes"/>
    <s v="Yes"/>
    <s v="signature_2022-07-05_0900.png"/>
    <m/>
    <m/>
    <m/>
    <m/>
    <d v="2022-07-05T00:00:00"/>
    <n v="50000"/>
    <n v="2000"/>
    <n v="556"/>
    <n v="556"/>
    <n v="2352"/>
    <m/>
    <x v="1"/>
    <n v="55441"/>
    <s v="Proceed"/>
    <s v="Checked, completed"/>
    <s v="Checked, completed"/>
    <s v="Checked, completed"/>
    <n v="780328076"/>
    <s v="Myself (Participant)"/>
    <m/>
    <d v="1899-12-30T11:01:00"/>
    <s v="Unverified"/>
  </r>
  <r>
    <n v="48"/>
    <m/>
    <m/>
    <m/>
    <x v="0"/>
    <m/>
    <m/>
    <m/>
    <m/>
    <m/>
    <m/>
    <m/>
    <m/>
    <m/>
    <m/>
    <m/>
    <m/>
    <m/>
    <m/>
    <m/>
    <m/>
    <m/>
    <m/>
    <m/>
    <m/>
    <m/>
    <m/>
    <m/>
    <m/>
    <m/>
    <m/>
    <m/>
    <m/>
    <m/>
    <m/>
    <m/>
    <m/>
    <m/>
    <m/>
    <m/>
    <m/>
    <m/>
    <m/>
    <m/>
    <m/>
    <m/>
    <x v="0"/>
    <m/>
    <m/>
    <m/>
    <m/>
    <m/>
    <m/>
    <m/>
    <m/>
    <m/>
    <m/>
  </r>
  <r>
    <n v="48"/>
    <s v="Screening And Consenting"/>
    <n v="1"/>
    <s v="ntombizodwa"/>
    <x v="1"/>
    <d v="1899-12-30T14:40:00"/>
    <s v="Mdantsane"/>
    <n v="3"/>
    <n v="3"/>
    <s v="Not applicable"/>
    <s v="I confirm that I am at the gate / door"/>
    <s v=" -32.9423714"/>
    <s v="27.7632772"/>
    <s v="No"/>
    <s v="I confirm"/>
    <m/>
    <m/>
    <m/>
    <m/>
    <m/>
    <m/>
    <m/>
    <m/>
    <m/>
    <m/>
    <m/>
    <m/>
    <m/>
    <m/>
    <m/>
    <m/>
    <m/>
    <m/>
    <m/>
    <m/>
    <m/>
    <m/>
    <m/>
    <m/>
    <m/>
    <n v="50000"/>
    <m/>
    <n v="332"/>
    <n v="332"/>
    <n v="2373"/>
    <m/>
    <x v="0"/>
    <m/>
    <m/>
    <m/>
    <m/>
    <m/>
    <m/>
    <m/>
    <m/>
    <d v="1899-12-30T14:49:00"/>
    <s v="Unverified"/>
  </r>
  <r>
    <n v="48"/>
    <s v="Screening And Consenting"/>
    <n v="2"/>
    <s v="ntombizodwa"/>
    <x v="2"/>
    <d v="1899-12-30T12:31:00"/>
    <s v="Mdantsane"/>
    <n v="3"/>
    <n v="3"/>
    <s v="Not applicable"/>
    <s v="I confirm that I am at the gate / door"/>
    <m/>
    <m/>
    <s v="No"/>
    <s v="I confirm"/>
    <m/>
    <m/>
    <m/>
    <m/>
    <m/>
    <m/>
    <m/>
    <m/>
    <m/>
    <m/>
    <m/>
    <m/>
    <m/>
    <m/>
    <m/>
    <m/>
    <m/>
    <m/>
    <m/>
    <m/>
    <m/>
    <m/>
    <m/>
    <m/>
    <m/>
    <n v="50000"/>
    <m/>
    <n v="461"/>
    <n v="461"/>
    <n v="2369"/>
    <m/>
    <x v="0"/>
    <m/>
    <m/>
    <m/>
    <m/>
    <m/>
    <m/>
    <m/>
    <m/>
    <d v="1899-12-30T12:32:00"/>
    <s v="Unverified"/>
  </r>
  <r>
    <n v="48"/>
    <s v="Screening And Consenting"/>
    <n v="3"/>
    <s v="vuyelwa"/>
    <x v="3"/>
    <d v="1899-12-30T13:09:00"/>
    <s v="Mdantsane"/>
    <n v="3"/>
    <n v="3"/>
    <s v="Not applicable"/>
    <s v="I confirm that I am at the gate / door"/>
    <m/>
    <m/>
    <s v="No"/>
    <s v="I confirm"/>
    <m/>
    <m/>
    <m/>
    <m/>
    <m/>
    <m/>
    <m/>
    <m/>
    <m/>
    <m/>
    <m/>
    <m/>
    <m/>
    <m/>
    <m/>
    <m/>
    <m/>
    <m/>
    <m/>
    <m/>
    <m/>
    <m/>
    <m/>
    <m/>
    <m/>
    <n v="50000"/>
    <m/>
    <n v="423"/>
    <n v="423"/>
    <n v="2366"/>
    <m/>
    <x v="0"/>
    <m/>
    <m/>
    <m/>
    <m/>
    <m/>
    <m/>
    <m/>
    <m/>
    <d v="1899-12-30T13:09:00"/>
    <s v="Unverified"/>
  </r>
  <r>
    <n v="49"/>
    <m/>
    <m/>
    <m/>
    <x v="0"/>
    <m/>
    <m/>
    <m/>
    <m/>
    <m/>
    <m/>
    <m/>
    <m/>
    <m/>
    <m/>
    <m/>
    <m/>
    <m/>
    <m/>
    <m/>
    <m/>
    <m/>
    <m/>
    <m/>
    <m/>
    <m/>
    <m/>
    <m/>
    <m/>
    <m/>
    <m/>
    <m/>
    <m/>
    <m/>
    <m/>
    <m/>
    <m/>
    <m/>
    <m/>
    <m/>
    <m/>
    <m/>
    <m/>
    <m/>
    <m/>
    <m/>
    <x v="0"/>
    <m/>
    <m/>
    <m/>
    <m/>
    <m/>
    <m/>
    <m/>
    <m/>
    <m/>
    <m/>
  </r>
  <r>
    <n v="49"/>
    <s v="Screening And Consenting"/>
    <n v="1"/>
    <s v="vuyelwa"/>
    <x v="1"/>
    <d v="1899-12-30T15:10:00"/>
    <s v="Mdantsane"/>
    <n v="3"/>
    <n v="3"/>
    <s v="Not applicable"/>
    <s v="I confirm that I am at the gate / door"/>
    <s v=" -32.9422341"/>
    <s v="27.7631956"/>
    <s v="No"/>
    <s v="I confirm"/>
    <m/>
    <m/>
    <m/>
    <m/>
    <m/>
    <m/>
    <m/>
    <m/>
    <m/>
    <m/>
    <m/>
    <m/>
    <m/>
    <m/>
    <m/>
    <m/>
    <m/>
    <m/>
    <m/>
    <m/>
    <m/>
    <m/>
    <m/>
    <m/>
    <m/>
    <n v="50000"/>
    <m/>
    <n v="302"/>
    <n v="302"/>
    <n v="2373"/>
    <m/>
    <x v="0"/>
    <m/>
    <m/>
    <m/>
    <m/>
    <m/>
    <m/>
    <m/>
    <m/>
    <d v="1899-12-30T15:11:00"/>
    <s v="Unverified"/>
  </r>
  <r>
    <n v="49"/>
    <s v="Screening And Consenting"/>
    <n v="2"/>
    <s v="vuyelwa"/>
    <x v="2"/>
    <d v="1899-12-30T12:24:00"/>
    <s v="Mdantsane"/>
    <n v="3"/>
    <n v="3"/>
    <s v="Not applicable"/>
    <s v="I confirm that I am at the gate / door"/>
    <s v=" -32.9421249"/>
    <s v="27.7630129"/>
    <s v="Yes"/>
    <m/>
    <s v="Read the script out loud to the person"/>
    <s v="No"/>
    <m/>
    <m/>
    <m/>
    <m/>
    <m/>
    <m/>
    <m/>
    <m/>
    <m/>
    <m/>
    <m/>
    <m/>
    <m/>
    <m/>
    <m/>
    <m/>
    <m/>
    <m/>
    <m/>
    <m/>
    <m/>
    <m/>
    <m/>
    <n v="50000"/>
    <m/>
    <n v="468"/>
    <n v="468"/>
    <n v="2369"/>
    <m/>
    <x v="0"/>
    <m/>
    <m/>
    <m/>
    <m/>
    <m/>
    <m/>
    <m/>
    <m/>
    <d v="1899-12-30T12:25:00"/>
    <s v="Unverified"/>
  </r>
  <r>
    <n v="49"/>
    <s v="Screening And Consenting"/>
    <n v="3"/>
    <s v="ntombizodwa"/>
    <x v="3"/>
    <d v="1899-12-30T13:05:00"/>
    <s v="Mdantsane"/>
    <n v="3"/>
    <n v="3"/>
    <s v="Not applicable"/>
    <s v="I confirm that I am at the gate / door"/>
    <m/>
    <m/>
    <s v="No"/>
    <s v="I confirm"/>
    <m/>
    <m/>
    <m/>
    <m/>
    <m/>
    <m/>
    <m/>
    <m/>
    <m/>
    <m/>
    <m/>
    <m/>
    <m/>
    <m/>
    <m/>
    <m/>
    <m/>
    <m/>
    <m/>
    <m/>
    <m/>
    <m/>
    <m/>
    <m/>
    <m/>
    <n v="50000"/>
    <m/>
    <n v="427"/>
    <n v="427"/>
    <n v="2366"/>
    <m/>
    <x v="0"/>
    <m/>
    <m/>
    <m/>
    <m/>
    <m/>
    <m/>
    <m/>
    <m/>
    <d v="1899-12-30T13:06:00"/>
    <s v="Unverified"/>
  </r>
  <r>
    <n v="50"/>
    <m/>
    <m/>
    <m/>
    <x v="0"/>
    <m/>
    <m/>
    <m/>
    <m/>
    <m/>
    <m/>
    <m/>
    <m/>
    <m/>
    <m/>
    <m/>
    <m/>
    <m/>
    <m/>
    <m/>
    <m/>
    <m/>
    <m/>
    <m/>
    <m/>
    <m/>
    <m/>
    <m/>
    <m/>
    <m/>
    <m/>
    <m/>
    <m/>
    <m/>
    <m/>
    <m/>
    <m/>
    <m/>
    <m/>
    <m/>
    <m/>
    <m/>
    <m/>
    <m/>
    <m/>
    <m/>
    <x v="0"/>
    <m/>
    <m/>
    <m/>
    <m/>
    <m/>
    <m/>
    <m/>
    <m/>
    <m/>
    <m/>
  </r>
  <r>
    <n v="50"/>
    <s v="Screening And Consenting"/>
    <n v="1"/>
    <s v="vuyelwa"/>
    <x v="1"/>
    <d v="1899-12-30T15:15:00"/>
    <s v="Mdantsane"/>
    <n v="3"/>
    <n v="3"/>
    <s v="Not applicable"/>
    <s v="I confirm that I am at the gate / door"/>
    <s v=" -32.9420838"/>
    <s v="27.7630229"/>
    <s v="No"/>
    <s v="I confirm"/>
    <m/>
    <m/>
    <m/>
    <m/>
    <m/>
    <m/>
    <m/>
    <m/>
    <m/>
    <m/>
    <m/>
    <m/>
    <m/>
    <m/>
    <m/>
    <m/>
    <m/>
    <m/>
    <m/>
    <m/>
    <m/>
    <m/>
    <m/>
    <m/>
    <m/>
    <n v="50000"/>
    <m/>
    <n v="297"/>
    <n v="297"/>
    <n v="2373"/>
    <m/>
    <x v="0"/>
    <m/>
    <m/>
    <m/>
    <m/>
    <m/>
    <m/>
    <m/>
    <m/>
    <d v="1899-12-30T15:19:00"/>
    <s v="Unverified"/>
  </r>
  <r>
    <n v="50"/>
    <s v="Screening And Consenting"/>
    <n v="2"/>
    <s v="vuyelwa"/>
    <x v="2"/>
    <d v="1899-12-30T12:18:00"/>
    <s v="Mdantsane"/>
    <n v="3"/>
    <n v="3"/>
    <s v="Not applicable"/>
    <s v="I confirm that I am at the gate / door"/>
    <s v=" -32.9421136"/>
    <s v="27.7630202"/>
    <s v="No"/>
    <s v="I confirm"/>
    <m/>
    <m/>
    <m/>
    <m/>
    <m/>
    <m/>
    <m/>
    <m/>
    <m/>
    <m/>
    <m/>
    <m/>
    <m/>
    <m/>
    <m/>
    <m/>
    <m/>
    <m/>
    <m/>
    <m/>
    <m/>
    <m/>
    <m/>
    <m/>
    <m/>
    <n v="50000"/>
    <m/>
    <n v="474"/>
    <n v="474"/>
    <n v="2369"/>
    <m/>
    <x v="0"/>
    <m/>
    <m/>
    <m/>
    <m/>
    <m/>
    <m/>
    <m/>
    <m/>
    <d v="1899-12-30T12:19:00"/>
    <s v="Unverified"/>
  </r>
  <r>
    <n v="50"/>
    <s v="Screening And Consenting"/>
    <n v="3"/>
    <s v="vuyelwa"/>
    <x v="3"/>
    <d v="1899-12-30T13:10:00"/>
    <s v="Mdantsane"/>
    <n v="3"/>
    <n v="3"/>
    <s v="Not applicable"/>
    <s v="I confirm that I am at the gate / door"/>
    <m/>
    <m/>
    <s v="No"/>
    <m/>
    <m/>
    <m/>
    <m/>
    <m/>
    <m/>
    <m/>
    <m/>
    <m/>
    <m/>
    <m/>
    <m/>
    <m/>
    <m/>
    <m/>
    <m/>
    <m/>
    <m/>
    <m/>
    <m/>
    <m/>
    <m/>
    <m/>
    <m/>
    <m/>
    <m/>
    <n v="50000"/>
    <m/>
    <n v="422"/>
    <n v="422"/>
    <n v="2366"/>
    <m/>
    <x v="0"/>
    <m/>
    <m/>
    <m/>
    <m/>
    <m/>
    <m/>
    <m/>
    <m/>
    <d v="1899-12-30T13:11:00"/>
    <s v="Unverified"/>
  </r>
  <r>
    <n v="51"/>
    <m/>
    <m/>
    <m/>
    <x v="0"/>
    <m/>
    <m/>
    <m/>
    <m/>
    <m/>
    <m/>
    <m/>
    <m/>
    <m/>
    <m/>
    <m/>
    <m/>
    <m/>
    <m/>
    <m/>
    <m/>
    <m/>
    <m/>
    <m/>
    <m/>
    <m/>
    <m/>
    <m/>
    <m/>
    <m/>
    <m/>
    <m/>
    <m/>
    <m/>
    <m/>
    <m/>
    <m/>
    <m/>
    <m/>
    <m/>
    <m/>
    <m/>
    <m/>
    <m/>
    <m/>
    <m/>
    <x v="0"/>
    <m/>
    <m/>
    <m/>
    <m/>
    <m/>
    <m/>
    <m/>
    <m/>
    <m/>
    <m/>
  </r>
  <r>
    <n v="51"/>
    <s v="Screening And Consenting"/>
    <n v="1"/>
    <s v="thembelihle"/>
    <x v="7"/>
    <d v="1899-12-30T09:18:00"/>
    <s v="Mdantsane"/>
    <n v="1"/>
    <n v="3"/>
    <s v="Not applicable"/>
    <s v="I confirm that I am at the gate / door"/>
    <s v=" -32.9396624"/>
    <s v="27.7799266"/>
    <s v="Yes"/>
    <m/>
    <s v="Read the script out loud to the person"/>
    <s v="Yes - the person who opened the door is the HoH"/>
    <s v="Read the script out loud to the HoH"/>
    <s v="No"/>
    <m/>
    <m/>
    <m/>
    <m/>
    <m/>
    <m/>
    <m/>
    <m/>
    <m/>
    <m/>
    <m/>
    <m/>
    <m/>
    <m/>
    <m/>
    <m/>
    <m/>
    <m/>
    <m/>
    <m/>
    <m/>
    <n v="50000"/>
    <m/>
    <n v="654"/>
    <n v="654"/>
    <n v="2372"/>
    <m/>
    <x v="0"/>
    <m/>
    <m/>
    <m/>
    <m/>
    <m/>
    <m/>
    <m/>
    <m/>
    <d v="1899-12-30T09:19:00"/>
    <s v="Unverified"/>
  </r>
  <r>
    <n v="51"/>
    <s v="Screening And Consenting"/>
    <n v="2"/>
    <s v="thembelihle"/>
    <x v="2"/>
    <d v="1899-12-30T10:31:00"/>
    <s v="Mdantsane"/>
    <n v="1"/>
    <n v="3"/>
    <s v="Not applicable"/>
    <s v="I confirm that I am at the gate / door"/>
    <s v=" -32.9465433"/>
    <s v="27.7752683"/>
    <s v="Yes"/>
    <m/>
    <s v="Read the script out loud to the person"/>
    <s v="Yes - the person who opened the door is the HoH"/>
    <s v="Read the script out loud to the HoH"/>
    <s v="No"/>
    <m/>
    <m/>
    <m/>
    <m/>
    <m/>
    <m/>
    <m/>
    <m/>
    <m/>
    <m/>
    <m/>
    <m/>
    <m/>
    <m/>
    <m/>
    <m/>
    <m/>
    <m/>
    <m/>
    <m/>
    <m/>
    <n v="50000"/>
    <m/>
    <n v="581"/>
    <n v="581"/>
    <n v="2369"/>
    <m/>
    <x v="0"/>
    <m/>
    <m/>
    <m/>
    <m/>
    <m/>
    <m/>
    <m/>
    <m/>
    <d v="1899-12-30T10:35:00"/>
    <s v="Unverified"/>
  </r>
  <r>
    <n v="52"/>
    <m/>
    <m/>
    <m/>
    <x v="0"/>
    <m/>
    <m/>
    <m/>
    <m/>
    <m/>
    <m/>
    <m/>
    <m/>
    <m/>
    <m/>
    <m/>
    <m/>
    <m/>
    <m/>
    <m/>
    <m/>
    <m/>
    <m/>
    <m/>
    <m/>
    <m/>
    <m/>
    <m/>
    <m/>
    <m/>
    <m/>
    <m/>
    <m/>
    <m/>
    <m/>
    <m/>
    <m/>
    <m/>
    <m/>
    <m/>
    <m/>
    <m/>
    <m/>
    <m/>
    <m/>
    <m/>
    <x v="0"/>
    <m/>
    <m/>
    <m/>
    <m/>
    <m/>
    <m/>
    <m/>
    <m/>
    <m/>
    <m/>
  </r>
  <r>
    <n v="408"/>
    <s v="Screening And Consenting"/>
    <n v="1"/>
    <s v="siziphiwe"/>
    <x v="14"/>
    <d v="1899-12-30T14:11:00"/>
    <s v="Mdantsane"/>
    <n v="5"/>
    <n v="12"/>
    <s v="Not applicable"/>
    <s v="I confirm that I am at the gate / door"/>
    <s v=" -32.9359106"/>
    <s v="27.7708709"/>
    <s v="Yes"/>
    <m/>
    <s v="Read the script out loud to the person"/>
    <s v="Yes - the person who opened the door is the HoH"/>
    <s v="Read the script out loud to the HoH"/>
    <s v="Yes"/>
    <s v="Proceed"/>
    <s v="Mihlali"/>
    <s v="Faku"/>
    <n v="23"/>
    <d v="1999-01-27T00:00:00"/>
    <n v="23"/>
    <s v="Male"/>
    <s v="One or both"/>
    <s v="Yes"/>
    <s v="Proceed"/>
    <m/>
    <s v="Proceed"/>
    <s v="English"/>
    <s v="Yes"/>
    <s v="Yes"/>
    <s v="signature_2022-07-05_1215.png"/>
    <m/>
    <m/>
    <m/>
    <m/>
    <d v="2022-07-05T00:00:00"/>
    <n v="50000"/>
    <n v="2000"/>
    <n v="361"/>
    <n v="361"/>
    <n v="2352"/>
    <m/>
    <x v="1"/>
    <n v="55051"/>
    <s v="Proceed"/>
    <s v="Checked, completed"/>
    <s v="Checked, completed"/>
    <s v="Checked, completed"/>
    <n v="844626690"/>
    <s v="Myself (Participant)"/>
    <m/>
    <d v="1899-12-30T14:18:00"/>
    <s v="Unverified"/>
  </r>
  <r>
    <n v="53"/>
    <m/>
    <m/>
    <m/>
    <x v="0"/>
    <m/>
    <m/>
    <m/>
    <m/>
    <m/>
    <m/>
    <m/>
    <m/>
    <m/>
    <m/>
    <m/>
    <m/>
    <m/>
    <m/>
    <m/>
    <m/>
    <m/>
    <m/>
    <m/>
    <m/>
    <m/>
    <m/>
    <m/>
    <m/>
    <m/>
    <m/>
    <m/>
    <m/>
    <m/>
    <m/>
    <m/>
    <m/>
    <m/>
    <m/>
    <m/>
    <m/>
    <m/>
    <m/>
    <m/>
    <m/>
    <m/>
    <x v="0"/>
    <m/>
    <m/>
    <m/>
    <m/>
    <m/>
    <m/>
    <m/>
    <m/>
    <m/>
    <m/>
  </r>
  <r>
    <n v="442"/>
    <s v="Screening And Consenting"/>
    <n v="1"/>
    <s v="zimbini"/>
    <x v="4"/>
    <d v="1899-12-30T12:43:00"/>
    <s v="Mdantsane"/>
    <n v="4"/>
    <n v="7"/>
    <s v="Not applicable"/>
    <s v="I confirm that I am at the gate / door"/>
    <s v=" -32.9364962"/>
    <s v="27.7775667"/>
    <s v="Yes"/>
    <m/>
    <s v="Read the script out loud to the person"/>
    <s v="Yes - the person who opened the door is the HoH"/>
    <s v="Read the script out loud to the HoH"/>
    <s v="Yes"/>
    <s v="Proceed"/>
    <s v="Likhona"/>
    <s v="Vula"/>
    <n v="23"/>
    <d v="1999-06-08T00:00:00"/>
    <n v="23"/>
    <s v="Male"/>
    <s v="One or both"/>
    <s v="Yes"/>
    <s v="Proceed"/>
    <m/>
    <s v="Proceed"/>
    <s v="English"/>
    <s v="Yes"/>
    <s v="Yes"/>
    <s v="signature_2022-07-06_1047.png"/>
    <m/>
    <m/>
    <m/>
    <m/>
    <d v="2022-07-06T00:00:00"/>
    <n v="50000"/>
    <n v="2000"/>
    <n v="449"/>
    <n v="449"/>
    <n v="2351"/>
    <m/>
    <x v="1"/>
    <n v="55226"/>
    <s v="Proceed"/>
    <s v="Checked, completed"/>
    <s v="Checked, completed"/>
    <s v="Checked, completed"/>
    <n v="638460968"/>
    <s v="Partner/Spouse"/>
    <m/>
    <d v="1899-12-30T12:48:00"/>
    <s v="Unverified"/>
  </r>
  <r>
    <n v="54"/>
    <m/>
    <m/>
    <m/>
    <x v="0"/>
    <m/>
    <m/>
    <m/>
    <m/>
    <m/>
    <m/>
    <m/>
    <m/>
    <m/>
    <m/>
    <m/>
    <m/>
    <m/>
    <m/>
    <m/>
    <m/>
    <m/>
    <m/>
    <m/>
    <m/>
    <m/>
    <m/>
    <m/>
    <m/>
    <m/>
    <m/>
    <m/>
    <m/>
    <m/>
    <m/>
    <m/>
    <m/>
    <m/>
    <m/>
    <m/>
    <m/>
    <m/>
    <m/>
    <m/>
    <m/>
    <m/>
    <x v="0"/>
    <m/>
    <m/>
    <m/>
    <m/>
    <m/>
    <m/>
    <m/>
    <m/>
    <m/>
    <m/>
  </r>
  <r>
    <n v="445"/>
    <s v="Screening And Consenting"/>
    <n v="2"/>
    <s v="zukisani"/>
    <x v="22"/>
    <d v="1899-12-30T12:23:00"/>
    <s v="Nompumelelo"/>
    <n v="1"/>
    <n v="6"/>
    <s v="Not applicable"/>
    <s v="I confirm that I am at the gate / door"/>
    <s v=" -32.9546929"/>
    <s v="27.926699"/>
    <s v="Yes"/>
    <m/>
    <s v="Read the script out loud to the person"/>
    <s v="Yes - the person who opened the door is the HoH"/>
    <s v="Read the script out loud to the HoH"/>
    <s v="Yes"/>
    <s v="Proceed"/>
    <s v="Tinyiko"/>
    <s v="Chauke"/>
    <n v="23"/>
    <d v="1999-04-08T00:00:00"/>
    <n v="23"/>
    <s v="Female"/>
    <s v="One or both"/>
    <s v="Yes"/>
    <s v="Proceed"/>
    <m/>
    <s v="Proceed"/>
    <s v="English"/>
    <s v="Yes"/>
    <s v="Yes"/>
    <s v="signature_2022-07-07_1029.png"/>
    <m/>
    <m/>
    <m/>
    <m/>
    <d v="2022-07-07T00:00:00"/>
    <n v="30000"/>
    <n v="1000"/>
    <n v="469"/>
    <n v="469"/>
    <n v="2350"/>
    <m/>
    <x v="1"/>
    <n v="34265"/>
    <s v="Proceed"/>
    <s v="Checked, completed"/>
    <s v="Checked, completed"/>
    <s v="Checked, completed"/>
    <n v="735500136"/>
    <s v="Myself (Participant)"/>
    <m/>
    <d v="1899-12-30T12:24:00"/>
    <s v="Unverified"/>
  </r>
  <r>
    <n v="55"/>
    <m/>
    <m/>
    <m/>
    <x v="0"/>
    <m/>
    <m/>
    <m/>
    <m/>
    <m/>
    <m/>
    <m/>
    <m/>
    <m/>
    <m/>
    <m/>
    <m/>
    <m/>
    <m/>
    <m/>
    <m/>
    <m/>
    <m/>
    <m/>
    <m/>
    <m/>
    <m/>
    <m/>
    <m/>
    <m/>
    <m/>
    <m/>
    <m/>
    <m/>
    <m/>
    <m/>
    <m/>
    <m/>
    <m/>
    <m/>
    <m/>
    <m/>
    <m/>
    <m/>
    <m/>
    <m/>
    <x v="0"/>
    <m/>
    <m/>
    <m/>
    <m/>
    <m/>
    <m/>
    <m/>
    <m/>
    <m/>
    <m/>
  </r>
  <r>
    <n v="523"/>
    <s v="Screening And Consenting"/>
    <n v="2"/>
    <s v="asemahle"/>
    <x v="20"/>
    <d v="1899-12-30T10:02:00"/>
    <s v="Ducats"/>
    <n v="1"/>
    <n v="1"/>
    <s v="Not applicable"/>
    <s v="I confirm that I am at the gate / door"/>
    <s v=" -32.9230555"/>
    <s v="27.9045465"/>
    <s v="Yes"/>
    <m/>
    <s v="Read the script out loud to the person"/>
    <s v="Yes - the person who opened the door is calling the HoH"/>
    <s v="Read the script out loud to the HoH"/>
    <s v="Yes"/>
    <s v="Proceed"/>
    <s v="Mbulelo"/>
    <s v="Bhatimani"/>
    <n v="23"/>
    <d v="1999-06-23T00:00:00"/>
    <n v="23"/>
    <s v="Male"/>
    <s v="One or both"/>
    <s v="Yes"/>
    <s v="Proceed"/>
    <m/>
    <s v="Proceed"/>
    <s v="English"/>
    <s v="Yes"/>
    <s v="Yes"/>
    <s v="signature_2022-07-09_0805.png"/>
    <m/>
    <m/>
    <m/>
    <m/>
    <d v="2022-07-09T00:00:00"/>
    <n v="40000"/>
    <n v="2000"/>
    <n v="610"/>
    <n v="610"/>
    <n v="2348"/>
    <m/>
    <x v="1"/>
    <n v="45545"/>
    <s v="Proceed"/>
    <s v="Checked, completed"/>
    <s v="Checked, completed"/>
    <s v="Checked, completed"/>
    <n v="781258693"/>
    <s v="Sibling"/>
    <m/>
    <d v="1899-12-30T10:05:00"/>
    <s v="Unverified"/>
  </r>
  <r>
    <n v="56"/>
    <m/>
    <m/>
    <m/>
    <x v="0"/>
    <m/>
    <m/>
    <m/>
    <m/>
    <m/>
    <m/>
    <m/>
    <m/>
    <m/>
    <m/>
    <m/>
    <m/>
    <m/>
    <m/>
    <m/>
    <m/>
    <m/>
    <m/>
    <m/>
    <m/>
    <m/>
    <m/>
    <m/>
    <m/>
    <m/>
    <m/>
    <m/>
    <m/>
    <m/>
    <m/>
    <m/>
    <m/>
    <m/>
    <m/>
    <m/>
    <m/>
    <m/>
    <m/>
    <m/>
    <m/>
    <m/>
    <x v="0"/>
    <m/>
    <m/>
    <m/>
    <m/>
    <m/>
    <m/>
    <m/>
    <m/>
    <m/>
    <m/>
  </r>
  <r>
    <n v="584"/>
    <s v="Screening And Consenting"/>
    <n v="1"/>
    <s v="siziphiwe"/>
    <x v="20"/>
    <d v="1899-12-30T09:49:00"/>
    <s v="Ducats"/>
    <n v="2"/>
    <n v="2"/>
    <s v="Not applicable"/>
    <s v="I confirm that I am at the gate / door"/>
    <s v=" -32.9302863"/>
    <s v="27.902621"/>
    <s v="Yes"/>
    <m/>
    <s v="Read the script out loud to the person"/>
    <s v="Yes - the person who opened the door is the HoH"/>
    <s v="Read the script out loud to the HoH"/>
    <s v="Yes"/>
    <s v="Proceed"/>
    <s v="Sinothando"/>
    <s v="Mhlakuli"/>
    <n v="23"/>
    <d v="1999-01-29T00:00:00"/>
    <n v="23"/>
    <s v="Male"/>
    <s v="One or both"/>
    <s v="Yes"/>
    <s v="Proceed"/>
    <m/>
    <s v="Proceed"/>
    <s v="Xhosa"/>
    <s v="Yes"/>
    <s v="Yes"/>
    <m/>
    <s v="signature_2022-07-09_0752.png"/>
    <m/>
    <m/>
    <m/>
    <d v="2022-07-09T00:00:00"/>
    <n v="40000"/>
    <n v="2000"/>
    <n v="623"/>
    <n v="623"/>
    <n v="2348"/>
    <m/>
    <x v="1"/>
    <n v="45571"/>
    <s v="Proceed"/>
    <s v="Checked, completed"/>
    <s v="Checked, completed"/>
    <s v="Checked, completed"/>
    <n v="735406455"/>
    <s v="Myself (Participant)"/>
    <m/>
    <d v="1899-12-30T09:53:00"/>
    <s v="Unverified"/>
  </r>
  <r>
    <n v="57"/>
    <m/>
    <m/>
    <m/>
    <x v="0"/>
    <m/>
    <m/>
    <m/>
    <m/>
    <m/>
    <m/>
    <m/>
    <m/>
    <m/>
    <m/>
    <m/>
    <m/>
    <m/>
    <m/>
    <m/>
    <m/>
    <m/>
    <m/>
    <m/>
    <m/>
    <m/>
    <m/>
    <m/>
    <m/>
    <m/>
    <m/>
    <m/>
    <m/>
    <m/>
    <m/>
    <m/>
    <m/>
    <m/>
    <m/>
    <m/>
    <m/>
    <m/>
    <m/>
    <m/>
    <m/>
    <m/>
    <x v="0"/>
    <m/>
    <m/>
    <m/>
    <m/>
    <m/>
    <m/>
    <m/>
    <m/>
    <m/>
    <m/>
  </r>
  <r>
    <n v="709"/>
    <s v="Screening And Consenting"/>
    <n v="2"/>
    <s v="zukisani"/>
    <x v="23"/>
    <d v="1899-12-30T16:23:00"/>
    <s v="Nompumelelo"/>
    <n v="2"/>
    <n v="6"/>
    <s v="Not applicable"/>
    <s v="I confirm that I am at the gate / door"/>
    <s v=" -32.9542413"/>
    <s v="27.9223345"/>
    <s v="Yes"/>
    <m/>
    <s v="Read the script out loud to the person"/>
    <s v="Yes - the person who opened the door is calling the HoH"/>
    <s v="Read the script out loud to the HoH"/>
    <s v="Yes"/>
    <s v="Proceed"/>
    <s v="Azasakhe"/>
    <s v="Njombolwana"/>
    <n v="23"/>
    <d v="1999-10-17T00:00:00"/>
    <n v="23"/>
    <s v="Female"/>
    <s v="One or both"/>
    <s v="Yes"/>
    <s v="Proceed"/>
    <m/>
    <s v="Proceed"/>
    <s v="English"/>
    <s v="Yes"/>
    <s v="Yes"/>
    <s v="signature_2022-07-15_1427.png"/>
    <m/>
    <m/>
    <m/>
    <m/>
    <d v="2022-07-15T00:00:00"/>
    <n v="30000"/>
    <n v="1000"/>
    <n v="229"/>
    <n v="229"/>
    <n v="2342"/>
    <m/>
    <x v="1"/>
    <n v="33777"/>
    <s v="Proceed"/>
    <s v="Checked, completed"/>
    <s v="Checked, completed"/>
    <s v="Checked, completed"/>
    <n v="714471457"/>
    <s v="Myself (Participant)"/>
    <m/>
    <d v="1899-12-30T16:28:00"/>
    <s v="Complete"/>
  </r>
  <r>
    <n v="58"/>
    <m/>
    <m/>
    <m/>
    <x v="0"/>
    <m/>
    <m/>
    <m/>
    <m/>
    <m/>
    <m/>
    <m/>
    <m/>
    <m/>
    <m/>
    <m/>
    <m/>
    <m/>
    <m/>
    <m/>
    <m/>
    <m/>
    <m/>
    <m/>
    <m/>
    <m/>
    <m/>
    <m/>
    <m/>
    <m/>
    <m/>
    <m/>
    <m/>
    <m/>
    <m/>
    <m/>
    <m/>
    <m/>
    <m/>
    <m/>
    <m/>
    <m/>
    <m/>
    <m/>
    <m/>
    <m/>
    <x v="0"/>
    <m/>
    <m/>
    <m/>
    <m/>
    <m/>
    <m/>
    <m/>
    <m/>
    <m/>
    <m/>
  </r>
  <r>
    <n v="774"/>
    <s v="Screening And Consenting"/>
    <n v="1"/>
    <s v="nomvuyo"/>
    <x v="10"/>
    <d v="1899-12-30T12:30:00"/>
    <s v="Ducats"/>
    <n v="2"/>
    <n v="6"/>
    <s v="Not applicable"/>
    <s v="I confirm that I am at the gate / door"/>
    <s v=" -32.9475655"/>
    <s v="27.893592"/>
    <s v="Yes"/>
    <m/>
    <s v="Read the script out loud to the person"/>
    <s v="Yes - the person who opened the door is the HoH"/>
    <s v="Read the script out loud to the HoH"/>
    <s v="Yes"/>
    <s v="Proceed"/>
    <s v="Tambudzai"/>
    <s v="Chikambura"/>
    <n v="23"/>
    <d v="1999-03-21T00:00:00"/>
    <n v="23"/>
    <s v="Female"/>
    <s v="One or both"/>
    <s v="Yes"/>
    <s v="Proceed"/>
    <m/>
    <s v="Proceed"/>
    <s v="English"/>
    <s v="Yes"/>
    <s v="Yes"/>
    <s v="signature_2022-07-14_1037.png"/>
    <m/>
    <m/>
    <m/>
    <m/>
    <d v="2022-07-14T00:00:00"/>
    <n v="40000"/>
    <n v="1000"/>
    <n v="462"/>
    <n v="462"/>
    <n v="2343"/>
    <m/>
    <x v="1"/>
    <n v="44244"/>
    <s v="Proceed"/>
    <s v="Checked, completed"/>
    <s v="Checked, completed"/>
    <s v="Checked, completed"/>
    <n v="632398149"/>
    <s v="Myself (Participant)"/>
    <m/>
    <d v="1899-12-30T12:37:00"/>
    <s v="Unverified"/>
  </r>
  <r>
    <n v="59"/>
    <m/>
    <m/>
    <m/>
    <x v="0"/>
    <m/>
    <m/>
    <m/>
    <m/>
    <m/>
    <m/>
    <m/>
    <m/>
    <m/>
    <m/>
    <m/>
    <m/>
    <m/>
    <m/>
    <m/>
    <m/>
    <m/>
    <m/>
    <m/>
    <m/>
    <m/>
    <m/>
    <m/>
    <m/>
    <m/>
    <m/>
    <m/>
    <m/>
    <m/>
    <m/>
    <m/>
    <m/>
    <m/>
    <m/>
    <m/>
    <m/>
    <m/>
    <m/>
    <m/>
    <m/>
    <m/>
    <x v="0"/>
    <m/>
    <m/>
    <m/>
    <m/>
    <m/>
    <m/>
    <m/>
    <m/>
    <m/>
    <m/>
  </r>
  <r>
    <n v="59"/>
    <s v="Screening And Consenting"/>
    <n v="1"/>
    <s v="mihlem"/>
    <x v="7"/>
    <d v="1899-12-30T09:59:00"/>
    <s v="Mdantsane"/>
    <n v="4"/>
    <n v="3"/>
    <s v="Not applicable"/>
    <s v="I confirm that I am at the gate / door"/>
    <s v=" -32.9299586"/>
    <s v="27.7772219"/>
    <s v="Yes"/>
    <s v="I confirm"/>
    <s v="Read the script out loud to the person"/>
    <s v="Yes - the person who opened the door is the HoH"/>
    <s v="Read the script out loud to the HoH"/>
    <s v="No"/>
    <m/>
    <m/>
    <m/>
    <m/>
    <m/>
    <m/>
    <m/>
    <m/>
    <m/>
    <m/>
    <m/>
    <m/>
    <m/>
    <m/>
    <m/>
    <m/>
    <m/>
    <m/>
    <m/>
    <m/>
    <m/>
    <n v="50000"/>
    <m/>
    <n v="613"/>
    <n v="613"/>
    <n v="2372"/>
    <m/>
    <x v="0"/>
    <m/>
    <m/>
    <m/>
    <m/>
    <m/>
    <m/>
    <m/>
    <m/>
    <d v="1899-12-30T12:38:00"/>
    <s v="Unverified"/>
  </r>
  <r>
    <n v="60"/>
    <m/>
    <m/>
    <m/>
    <x v="0"/>
    <m/>
    <m/>
    <m/>
    <m/>
    <m/>
    <m/>
    <m/>
    <m/>
    <m/>
    <m/>
    <m/>
    <m/>
    <m/>
    <m/>
    <m/>
    <m/>
    <m/>
    <m/>
    <m/>
    <m/>
    <m/>
    <m/>
    <m/>
    <m/>
    <m/>
    <m/>
    <m/>
    <m/>
    <m/>
    <m/>
    <m/>
    <m/>
    <m/>
    <m/>
    <m/>
    <m/>
    <m/>
    <m/>
    <m/>
    <m/>
    <m/>
    <x v="0"/>
    <m/>
    <m/>
    <m/>
    <m/>
    <m/>
    <m/>
    <m/>
    <m/>
    <m/>
    <m/>
  </r>
  <r>
    <n v="854"/>
    <s v="Screening And Consenting"/>
    <n v="2"/>
    <s v="vuyelwa"/>
    <x v="16"/>
    <d v="1899-12-30T12:27:00"/>
    <s v="Ndevana"/>
    <n v="2"/>
    <n v="2"/>
    <s v="Not applicable"/>
    <s v="I confirm that I am at the gate / door"/>
    <s v=" -32.9211857"/>
    <s v="27.5054321"/>
    <s v="Yes"/>
    <m/>
    <s v="Read the script out loud to the person"/>
    <s v="Yes - the person who opened the door is the HoH"/>
    <s v="Read the script out loud to the HoH"/>
    <s v="Yes"/>
    <s v="Proceed"/>
    <s v="Siphuvuyo"/>
    <s v="Sandi"/>
    <n v="23"/>
    <d v="1999-06-12T00:00:00"/>
    <n v="23"/>
    <s v="Male"/>
    <s v="One or both"/>
    <s v="Yes"/>
    <s v="Proceed"/>
    <m/>
    <s v="Proceed"/>
    <s v="English"/>
    <s v="Yes"/>
    <s v="Yes"/>
    <s v="signature_2022-07-20_1038.png"/>
    <m/>
    <m/>
    <m/>
    <m/>
    <d v="2022-07-20T00:00:00"/>
    <n v="60000"/>
    <n v="2000"/>
    <n v="465"/>
    <n v="465"/>
    <n v="2337"/>
    <m/>
    <x v="1"/>
    <n v="65244"/>
    <s v="Proceed"/>
    <s v="Checked, completed"/>
    <s v="Checked, completed"/>
    <s v="Checked, completed"/>
    <n v="725365229"/>
    <s v="Myself (Participant)"/>
    <m/>
    <d v="1899-12-30T12:39:00"/>
    <s v="Complete"/>
  </r>
  <r>
    <n v="61"/>
    <m/>
    <m/>
    <m/>
    <x v="0"/>
    <m/>
    <m/>
    <m/>
    <m/>
    <m/>
    <m/>
    <m/>
    <m/>
    <m/>
    <m/>
    <m/>
    <m/>
    <m/>
    <m/>
    <m/>
    <m/>
    <m/>
    <m/>
    <m/>
    <m/>
    <m/>
    <m/>
    <m/>
    <m/>
    <m/>
    <m/>
    <m/>
    <m/>
    <m/>
    <m/>
    <m/>
    <m/>
    <m/>
    <m/>
    <m/>
    <m/>
    <m/>
    <m/>
    <m/>
    <m/>
    <m/>
    <x v="0"/>
    <m/>
    <m/>
    <m/>
    <m/>
    <m/>
    <m/>
    <m/>
    <m/>
    <m/>
    <m/>
  </r>
  <r>
    <n v="1159"/>
    <s v="Screening And Consenting"/>
    <n v="1"/>
    <s v="mihlem"/>
    <x v="17"/>
    <d v="1899-12-30T12:10:00"/>
    <s v="Mdantsane"/>
    <n v="9"/>
    <n v="2"/>
    <s v="Not applicable"/>
    <s v="I confirm that I am at the gate / door"/>
    <s v=" -32.9367922"/>
    <s v="27.7575315"/>
    <s v="Yes"/>
    <m/>
    <s v="Read the script out loud to the person"/>
    <s v="Yes - the person who opened the door is the HoH"/>
    <s v="Read the script out loud to the HoH"/>
    <s v="Yes"/>
    <s v="Proceed"/>
    <s v="Akhona"/>
    <s v="Gayiya"/>
    <n v="23"/>
    <d v="1999-06-03T00:00:00"/>
    <n v="23"/>
    <s v="Female"/>
    <s v="One or both"/>
    <s v="Yes"/>
    <s v="Proceed"/>
    <m/>
    <s v="Proceed"/>
    <s v="English"/>
    <s v="Yes"/>
    <s v="Yes"/>
    <s v="signature_2022-07-22_1013.png"/>
    <m/>
    <m/>
    <m/>
    <m/>
    <d v="2022-07-22T00:00:00"/>
    <n v="50000"/>
    <n v="1000"/>
    <n v="482"/>
    <n v="482"/>
    <n v="2335"/>
    <m/>
    <x v="1"/>
    <n v="54276"/>
    <m/>
    <m/>
    <m/>
    <m/>
    <m/>
    <m/>
    <m/>
    <d v="1899-12-30T12:14:00"/>
    <s v="Complete"/>
  </r>
  <r>
    <n v="62"/>
    <m/>
    <m/>
    <m/>
    <x v="0"/>
    <m/>
    <m/>
    <m/>
    <m/>
    <m/>
    <m/>
    <m/>
    <m/>
    <m/>
    <m/>
    <m/>
    <m/>
    <m/>
    <m/>
    <m/>
    <m/>
    <m/>
    <m/>
    <m/>
    <m/>
    <m/>
    <m/>
    <m/>
    <m/>
    <m/>
    <m/>
    <m/>
    <m/>
    <m/>
    <m/>
    <m/>
    <m/>
    <m/>
    <m/>
    <m/>
    <m/>
    <m/>
    <m/>
    <m/>
    <m/>
    <m/>
    <x v="0"/>
    <m/>
    <m/>
    <m/>
    <m/>
    <m/>
    <m/>
    <m/>
    <m/>
    <m/>
    <m/>
  </r>
  <r>
    <n v="1185"/>
    <s v="Screening And Consenting"/>
    <n v="1"/>
    <s v="nosiphiwo"/>
    <x v="17"/>
    <d v="1899-12-30T13:58:00"/>
    <s v="Buffalo Flats"/>
    <n v="4"/>
    <n v="2"/>
    <s v="Not applicable"/>
    <s v="I confirm that I am at the gate / door"/>
    <s v=" -33.0083361"/>
    <s v="27.8377449"/>
    <s v="Yes"/>
    <m/>
    <s v="Read the script out loud to the person"/>
    <s v="Yes - the person who opened the door is the HoH"/>
    <s v="Read the script out loud to the HoH"/>
    <s v="Yes"/>
    <s v="Proceed"/>
    <s v="Mihlali"/>
    <s v="Mtikinci"/>
    <n v="23"/>
    <d v="1999-06-14T00:00:00"/>
    <n v="23"/>
    <s v="Male"/>
    <s v="One or both"/>
    <s v="Yes"/>
    <s v="Proceed"/>
    <m/>
    <s v="Proceed"/>
    <s v="English"/>
    <s v="Yes"/>
    <s v="Yes"/>
    <s v="signature_2022-07-22_1208.png"/>
    <m/>
    <m/>
    <m/>
    <m/>
    <d v="2022-07-22T00:00:00"/>
    <n v="80000"/>
    <n v="2000"/>
    <n v="374"/>
    <n v="374"/>
    <n v="2335"/>
    <m/>
    <x v="1"/>
    <n v="85060"/>
    <s v="Proceed"/>
    <s v="Checked, completed"/>
    <s v="Checked, completed"/>
    <s v="Checked, completed"/>
    <n v="787525378"/>
    <s v="Myself (Participant)"/>
    <m/>
    <d v="1899-12-30T14:09:00"/>
    <s v="Complete"/>
  </r>
  <r>
    <n v="63"/>
    <m/>
    <m/>
    <m/>
    <x v="0"/>
    <m/>
    <m/>
    <m/>
    <m/>
    <m/>
    <m/>
    <m/>
    <m/>
    <m/>
    <m/>
    <m/>
    <m/>
    <m/>
    <m/>
    <m/>
    <m/>
    <m/>
    <m/>
    <m/>
    <m/>
    <m/>
    <m/>
    <m/>
    <m/>
    <m/>
    <m/>
    <m/>
    <m/>
    <m/>
    <m/>
    <m/>
    <m/>
    <m/>
    <m/>
    <m/>
    <m/>
    <m/>
    <m/>
    <m/>
    <m/>
    <m/>
    <x v="0"/>
    <m/>
    <m/>
    <m/>
    <m/>
    <m/>
    <m/>
    <m/>
    <m/>
    <m/>
    <m/>
  </r>
  <r>
    <n v="1280"/>
    <s v="Screening And Consenting"/>
    <n v="1"/>
    <s v="zukisani"/>
    <x v="24"/>
    <d v="1899-12-30T14:16:00"/>
    <s v="Nompumelelo"/>
    <n v="4"/>
    <n v="1"/>
    <s v="Not applicable"/>
    <s v="I confirm that I am at the gate / door"/>
    <s v=" -32.9505355"/>
    <s v="27.922186"/>
    <s v="Yes"/>
    <m/>
    <s v="Read the script out loud to the person"/>
    <s v="Yes - the person who opened the door is the HoH"/>
    <s v="Read the script out loud to the HoH"/>
    <s v="Yes"/>
    <s v="Proceed"/>
    <s v="Beuty"/>
    <s v="Nyazo"/>
    <n v="23"/>
    <d v="1999-12-18T00:00:00"/>
    <n v="23"/>
    <s v="Female"/>
    <s v="One or both"/>
    <s v="Yes"/>
    <s v="Proceed"/>
    <m/>
    <s v="Proceed"/>
    <s v="English"/>
    <s v="Yes"/>
    <s v="Yes"/>
    <s v="signature_2022-07-23_1218.png"/>
    <m/>
    <m/>
    <m/>
    <m/>
    <d v="2022-07-23T00:00:00"/>
    <n v="30000"/>
    <n v="1000"/>
    <n v="356"/>
    <n v="356"/>
    <n v="2334"/>
    <m/>
    <x v="1"/>
    <n v="34023"/>
    <s v="Proceed"/>
    <s v="Checked, completed"/>
    <s v="Checked, completed"/>
    <s v="Checked, completed"/>
    <n v="645814782"/>
    <s v="Myself (Participant)"/>
    <m/>
    <d v="1899-12-30T14:19:00"/>
    <s v="Complete"/>
  </r>
  <r>
    <n v="64"/>
    <m/>
    <m/>
    <m/>
    <x v="0"/>
    <m/>
    <m/>
    <m/>
    <m/>
    <m/>
    <m/>
    <m/>
    <m/>
    <m/>
    <m/>
    <m/>
    <m/>
    <m/>
    <m/>
    <m/>
    <m/>
    <m/>
    <m/>
    <m/>
    <m/>
    <m/>
    <m/>
    <m/>
    <m/>
    <m/>
    <m/>
    <m/>
    <m/>
    <m/>
    <m/>
    <m/>
    <m/>
    <m/>
    <m/>
    <m/>
    <m/>
    <m/>
    <m/>
    <m/>
    <m/>
    <m/>
    <x v="0"/>
    <m/>
    <m/>
    <m/>
    <m/>
    <m/>
    <m/>
    <m/>
    <m/>
    <m/>
    <m/>
  </r>
  <r>
    <n v="64"/>
    <s v="Screening And Consenting"/>
    <n v="1"/>
    <s v="yethu"/>
    <x v="7"/>
    <d v="1899-12-30T10:43:00"/>
    <s v="Mdantsane"/>
    <n v="1"/>
    <n v="2"/>
    <s v="Not applicable"/>
    <s v="I confirm that I am at the gate / door"/>
    <s v=" -32.9379037"/>
    <s v="27.7813371"/>
    <s v="Yes"/>
    <m/>
    <s v="Read the script out loud to the person"/>
    <s v="Yes - the person who opened the door is the HoH"/>
    <s v="Read the script out loud to the HoH"/>
    <s v="No"/>
    <m/>
    <m/>
    <m/>
    <m/>
    <m/>
    <m/>
    <m/>
    <m/>
    <m/>
    <m/>
    <m/>
    <m/>
    <m/>
    <m/>
    <m/>
    <m/>
    <m/>
    <m/>
    <m/>
    <m/>
    <m/>
    <n v="50000"/>
    <m/>
    <n v="569"/>
    <n v="569"/>
    <n v="2372"/>
    <m/>
    <x v="0"/>
    <m/>
    <m/>
    <m/>
    <m/>
    <m/>
    <m/>
    <m/>
    <m/>
    <d v="1899-12-30T10:46:00"/>
    <s v="Unverified"/>
  </r>
  <r>
    <n v="1296"/>
    <s v="Screening And Consenting"/>
    <n v="1"/>
    <s v="likhona"/>
    <x v="25"/>
    <d v="1899-12-30T11:23:00"/>
    <s v="Nompumelelo"/>
    <n v="3"/>
    <n v="3"/>
    <s v="Not applicable"/>
    <s v="I confirm that I am at the gate / door"/>
    <s v=" -32.9542155"/>
    <s v="27.9248385"/>
    <s v="Yes"/>
    <m/>
    <s v="Read the script out loud to the person"/>
    <s v="Yes - the person who opened the door is the HoH"/>
    <s v="Read the script out loud to the HoH"/>
    <s v="Yes"/>
    <s v="Proceed"/>
    <s v="Zachariah "/>
    <s v="Chauke"/>
    <n v="23"/>
    <d v="1999-07-17T00:00:00"/>
    <n v="23"/>
    <s v="Male"/>
    <s v="One or both"/>
    <s v="Yes"/>
    <s v="Proceed"/>
    <m/>
    <s v="Proceed"/>
    <s v="English"/>
    <s v="Yes"/>
    <s v="Yes"/>
    <s v="signature_2022-07-26_0927.png"/>
    <m/>
    <m/>
    <m/>
    <m/>
    <d v="2022-07-26T00:00:00"/>
    <n v="30000"/>
    <n v="2000"/>
    <n v="529"/>
    <n v="529"/>
    <n v="2331"/>
    <m/>
    <x v="1"/>
    <n v="35366"/>
    <s v="Proceed"/>
    <s v="Checked, completed"/>
    <s v="Checked, completed"/>
    <s v="Checked, completed"/>
    <n v="741689234"/>
    <s v="Myself (Participant)"/>
    <m/>
    <d v="1899-12-30T11:26:00"/>
    <s v="Complete"/>
  </r>
  <r>
    <n v="65"/>
    <m/>
    <m/>
    <m/>
    <x v="0"/>
    <m/>
    <m/>
    <m/>
    <m/>
    <m/>
    <m/>
    <m/>
    <m/>
    <m/>
    <m/>
    <m/>
    <m/>
    <m/>
    <m/>
    <m/>
    <m/>
    <m/>
    <m/>
    <m/>
    <m/>
    <m/>
    <m/>
    <m/>
    <m/>
    <m/>
    <m/>
    <m/>
    <m/>
    <m/>
    <m/>
    <m/>
    <m/>
    <m/>
    <m/>
    <m/>
    <m/>
    <m/>
    <m/>
    <m/>
    <m/>
    <m/>
    <x v="0"/>
    <m/>
    <m/>
    <m/>
    <m/>
    <m/>
    <m/>
    <m/>
    <m/>
    <m/>
    <m/>
  </r>
  <r>
    <n v="1347"/>
    <s v="Screening And Consenting"/>
    <n v="1"/>
    <s v="mihlem"/>
    <x v="26"/>
    <d v="1899-12-30T11:23:00"/>
    <s v="Mdantsane"/>
    <n v="13"/>
    <n v="9"/>
    <s v="Not applicable"/>
    <s v="I confirm that I am at the gate / door"/>
    <s v=" -32.9286934"/>
    <s v="27.7160502"/>
    <s v="Yes"/>
    <m/>
    <s v="Read the script out loud to the person"/>
    <s v="Yes - the person who opened the door is the HoH"/>
    <s v="Read the script out loud to the HoH"/>
    <s v="Yes"/>
    <s v="Proceed"/>
    <s v="Luhle"/>
    <s v="Soga"/>
    <n v="23"/>
    <d v="1999-02-25T00:00:00"/>
    <n v="23"/>
    <s v="Male"/>
    <s v="One or both"/>
    <s v="Yes"/>
    <s v="Proceed"/>
    <m/>
    <s v="Proceed"/>
    <s v="English"/>
    <s v="Yes"/>
    <s v="Yes"/>
    <s v="signature_2022-07-27_0925.png"/>
    <m/>
    <m/>
    <m/>
    <m/>
    <d v="2022-07-27T00:00:00"/>
    <n v="50000"/>
    <n v="2000"/>
    <n v="529"/>
    <n v="529"/>
    <n v="2330"/>
    <m/>
    <x v="1"/>
    <n v="55365"/>
    <s v="Proceed"/>
    <s v="Checked, completed"/>
    <s v="Checked, completed"/>
    <s v="Checked, completed"/>
    <n v="766474541"/>
    <s v="Myself (Participant)"/>
    <m/>
    <d v="1899-12-30T11:25:00"/>
    <s v="Complete"/>
  </r>
  <r>
    <n v="66"/>
    <m/>
    <m/>
    <m/>
    <x v="0"/>
    <m/>
    <m/>
    <m/>
    <m/>
    <m/>
    <m/>
    <m/>
    <m/>
    <m/>
    <m/>
    <m/>
    <m/>
    <m/>
    <m/>
    <m/>
    <m/>
    <m/>
    <m/>
    <m/>
    <m/>
    <m/>
    <m/>
    <m/>
    <m/>
    <m/>
    <m/>
    <m/>
    <m/>
    <m/>
    <m/>
    <m/>
    <m/>
    <m/>
    <m/>
    <m/>
    <m/>
    <m/>
    <m/>
    <m/>
    <m/>
    <m/>
    <x v="0"/>
    <m/>
    <m/>
    <m/>
    <m/>
    <m/>
    <m/>
    <m/>
    <m/>
    <m/>
    <m/>
  </r>
  <r>
    <n v="66"/>
    <s v="Screening And Consenting"/>
    <n v="1"/>
    <s v="asemahle"/>
    <x v="7"/>
    <d v="1899-12-30T11:06:00"/>
    <s v="Mdantsane"/>
    <n v="2"/>
    <n v="1"/>
    <s v="Not applicable"/>
    <s v="I confirm that I am at the gate / door"/>
    <s v=" -32.9433091"/>
    <s v="27.7753211"/>
    <s v="Yes"/>
    <m/>
    <s v="Read the script out loud to the person"/>
    <s v="Yes - the person who opened the door is calling the HoH"/>
    <s v="Read the script out loud to the HoH"/>
    <s v="No"/>
    <m/>
    <m/>
    <m/>
    <m/>
    <m/>
    <m/>
    <m/>
    <m/>
    <m/>
    <m/>
    <m/>
    <m/>
    <m/>
    <m/>
    <m/>
    <m/>
    <m/>
    <m/>
    <m/>
    <m/>
    <m/>
    <n v="50000"/>
    <m/>
    <n v="546"/>
    <n v="546"/>
    <n v="2372"/>
    <m/>
    <x v="0"/>
    <m/>
    <m/>
    <m/>
    <m/>
    <m/>
    <m/>
    <m/>
    <m/>
    <d v="1899-12-30T11:07:00"/>
    <s v="Unverified"/>
  </r>
  <r>
    <n v="67"/>
    <m/>
    <m/>
    <m/>
    <x v="0"/>
    <m/>
    <m/>
    <m/>
    <m/>
    <m/>
    <m/>
    <m/>
    <m/>
    <m/>
    <m/>
    <m/>
    <m/>
    <m/>
    <m/>
    <m/>
    <m/>
    <m/>
    <m/>
    <m/>
    <m/>
    <m/>
    <m/>
    <m/>
    <m/>
    <m/>
    <m/>
    <m/>
    <m/>
    <m/>
    <m/>
    <m/>
    <m/>
    <m/>
    <m/>
    <m/>
    <m/>
    <m/>
    <m/>
    <m/>
    <m/>
    <m/>
    <x v="0"/>
    <m/>
    <m/>
    <m/>
    <m/>
    <m/>
    <m/>
    <m/>
    <m/>
    <m/>
    <m/>
  </r>
  <r>
    <n v="1558"/>
    <s v="Screening And Consenting"/>
    <n v="1"/>
    <s v="siziphiwe"/>
    <x v="27"/>
    <d v="1899-12-30T09:26:00"/>
    <s v="Buffalo Flats"/>
    <n v="7"/>
    <n v="1"/>
    <s v="Not applicable"/>
    <s v="I confirm that I am at the gate / door"/>
    <s v=" -33.0212867"/>
    <s v="27.8472878"/>
    <s v="Yes"/>
    <m/>
    <s v="Read the script out loud to the person"/>
    <s v="Yes - the person who opened the door is the HoH"/>
    <s v="Read the script out loud to the HoH"/>
    <s v="Yes"/>
    <s v="Proceed"/>
    <s v="Athabile"/>
    <s v="Fokose"/>
    <n v="23"/>
    <d v="1999-07-29T00:00:00"/>
    <n v="23"/>
    <s v="Male"/>
    <s v="One or both"/>
    <s v="Yes"/>
    <s v="Proceed"/>
    <m/>
    <s v="Proceed"/>
    <s v="Xhosa"/>
    <s v="Yes"/>
    <s v="Yes"/>
    <m/>
    <s v="signature_2022-07-30_0729.png"/>
    <m/>
    <m/>
    <m/>
    <d v="2022-07-30T00:00:00"/>
    <n v="80000"/>
    <n v="2000"/>
    <n v="646"/>
    <n v="646"/>
    <n v="2327"/>
    <m/>
    <x v="1"/>
    <n v="85596"/>
    <s v="Proceed"/>
    <s v="Checked, completed"/>
    <s v="Checked, completed"/>
    <s v="Checked, completed"/>
    <n v="834730329"/>
    <s v="Myself (Participant)"/>
    <m/>
    <d v="1899-12-30T09:30:00"/>
    <s v="Unverified"/>
  </r>
  <r>
    <n v="68"/>
    <m/>
    <m/>
    <m/>
    <x v="0"/>
    <m/>
    <m/>
    <m/>
    <m/>
    <m/>
    <m/>
    <m/>
    <m/>
    <m/>
    <m/>
    <m/>
    <m/>
    <m/>
    <m/>
    <m/>
    <m/>
    <m/>
    <m/>
    <m/>
    <m/>
    <m/>
    <m/>
    <m/>
    <m/>
    <m/>
    <m/>
    <m/>
    <m/>
    <m/>
    <m/>
    <m/>
    <m/>
    <m/>
    <m/>
    <m/>
    <m/>
    <m/>
    <m/>
    <m/>
    <m/>
    <m/>
    <x v="0"/>
    <m/>
    <m/>
    <m/>
    <m/>
    <m/>
    <m/>
    <m/>
    <m/>
    <m/>
    <m/>
  </r>
  <r>
    <n v="68"/>
    <s v="Screening And Consenting"/>
    <n v="1"/>
    <s v="mihlem"/>
    <x v="7"/>
    <d v="1899-12-30T11:09:00"/>
    <s v="Mdantsane"/>
    <n v="4"/>
    <n v="3"/>
    <s v="Not applicable"/>
    <s v="I confirm that I am at the gate / door"/>
    <s v=" -32.9303022"/>
    <s v="27.7770063"/>
    <s v="No"/>
    <s v="I confirm"/>
    <m/>
    <m/>
    <m/>
    <m/>
    <m/>
    <m/>
    <m/>
    <m/>
    <m/>
    <m/>
    <m/>
    <m/>
    <m/>
    <m/>
    <m/>
    <m/>
    <m/>
    <m/>
    <m/>
    <m/>
    <m/>
    <m/>
    <m/>
    <m/>
    <m/>
    <n v="50000"/>
    <m/>
    <n v="543"/>
    <n v="543"/>
    <n v="2372"/>
    <m/>
    <x v="0"/>
    <m/>
    <m/>
    <m/>
    <m/>
    <m/>
    <m/>
    <m/>
    <m/>
    <d v="1899-12-30T11:13:00"/>
    <s v="Unverified"/>
  </r>
  <r>
    <n v="68"/>
    <s v="Screening And Consenting"/>
    <n v="2"/>
    <s v="mihlem"/>
    <x v="19"/>
    <d v="1899-12-30T15:04:00"/>
    <s v="Mdantsane"/>
    <n v="4"/>
    <n v="3"/>
    <s v="Not applicable"/>
    <s v="I confirm that I am at the gate / door"/>
    <s v=" -32.939311"/>
    <s v="27.77206"/>
    <s v="Yes"/>
    <m/>
    <s v="Read the script out loud to the person"/>
    <s v="Yes - the person who opened the door is the HoH"/>
    <s v="Read the script out loud to the HoH"/>
    <s v="No"/>
    <m/>
    <m/>
    <m/>
    <m/>
    <m/>
    <m/>
    <m/>
    <m/>
    <m/>
    <m/>
    <m/>
    <m/>
    <m/>
    <m/>
    <m/>
    <m/>
    <m/>
    <m/>
    <m/>
    <m/>
    <m/>
    <n v="50000"/>
    <m/>
    <n v="308"/>
    <n v="308"/>
    <n v="2365"/>
    <m/>
    <x v="0"/>
    <m/>
    <m/>
    <m/>
    <m/>
    <m/>
    <m/>
    <m/>
    <m/>
    <d v="1899-12-30T15:08:00"/>
    <s v="Unverified"/>
  </r>
  <r>
    <n v="69"/>
    <m/>
    <m/>
    <m/>
    <x v="0"/>
    <m/>
    <m/>
    <m/>
    <m/>
    <m/>
    <m/>
    <m/>
    <m/>
    <m/>
    <m/>
    <m/>
    <m/>
    <m/>
    <m/>
    <m/>
    <m/>
    <m/>
    <m/>
    <m/>
    <m/>
    <m/>
    <m/>
    <m/>
    <m/>
    <m/>
    <m/>
    <m/>
    <m/>
    <m/>
    <m/>
    <m/>
    <m/>
    <m/>
    <m/>
    <m/>
    <m/>
    <m/>
    <m/>
    <m/>
    <m/>
    <m/>
    <x v="0"/>
    <m/>
    <m/>
    <m/>
    <m/>
    <m/>
    <m/>
    <m/>
    <m/>
    <m/>
    <m/>
  </r>
  <r>
    <n v="69"/>
    <s v="Screening And Consenting"/>
    <n v="1"/>
    <s v="busisiwe"/>
    <x v="7"/>
    <d v="1899-12-30T11:13:00"/>
    <s v="Mdantsane"/>
    <n v="4"/>
    <n v="2"/>
    <s v="Not applicable"/>
    <s v="I confirm that I am at the gate / door"/>
    <s v=" -32.9346587"/>
    <s v="27.7833883"/>
    <s v="No"/>
    <s v="I confirm"/>
    <m/>
    <m/>
    <m/>
    <m/>
    <m/>
    <m/>
    <m/>
    <m/>
    <m/>
    <m/>
    <m/>
    <m/>
    <m/>
    <m/>
    <m/>
    <m/>
    <m/>
    <m/>
    <m/>
    <m/>
    <m/>
    <m/>
    <m/>
    <m/>
    <m/>
    <n v="50000"/>
    <m/>
    <n v="539"/>
    <n v="539"/>
    <n v="2372"/>
    <m/>
    <x v="0"/>
    <m/>
    <m/>
    <m/>
    <m/>
    <m/>
    <m/>
    <m/>
    <m/>
    <d v="1899-12-30T11:14:00"/>
    <s v="Unverified"/>
  </r>
  <r>
    <n v="69"/>
    <s v="Screening And Consenting"/>
    <n v="2"/>
    <s v="zimbini"/>
    <x v="3"/>
    <d v="1899-12-30T13:23:00"/>
    <s v="Mdantsane"/>
    <n v="4"/>
    <n v="2"/>
    <s v="Not applicable"/>
    <s v="I confirm that I am at the gate / door"/>
    <s v=" -32.943203"/>
    <s v="27.7716038"/>
    <s v="No"/>
    <s v="I confirm"/>
    <m/>
    <m/>
    <m/>
    <m/>
    <m/>
    <m/>
    <m/>
    <m/>
    <m/>
    <m/>
    <m/>
    <m/>
    <m/>
    <m/>
    <m/>
    <m/>
    <m/>
    <m/>
    <m/>
    <m/>
    <m/>
    <m/>
    <m/>
    <m/>
    <m/>
    <n v="50000"/>
    <m/>
    <n v="409"/>
    <n v="409"/>
    <n v="2366"/>
    <m/>
    <x v="0"/>
    <m/>
    <m/>
    <m/>
    <m/>
    <m/>
    <m/>
    <m/>
    <m/>
    <d v="1899-12-30T13:24:00"/>
    <s v="Unverified"/>
  </r>
  <r>
    <n v="1676"/>
    <s v="Screening And Consenting"/>
    <n v="2"/>
    <s v="nosibusiso"/>
    <x v="12"/>
    <d v="1899-12-30T14:29:00"/>
    <s v="Scenery Park"/>
    <n v="1"/>
    <n v="1"/>
    <s v="Not applicable"/>
    <s v="I confirm that I am at the gate / door"/>
    <s v=" -32.9963502"/>
    <s v="27.8309923"/>
    <s v="Yes"/>
    <m/>
    <s v="Read the script out loud to the person"/>
    <s v="Yes - the person who opened the door is the HoH"/>
    <s v="Read the script out loud to the HoH"/>
    <s v="Yes"/>
    <s v="Proceed"/>
    <s v="Avela "/>
    <s v="Namzi"/>
    <n v="23"/>
    <d v="1999-12-28T00:00:00"/>
    <n v="23"/>
    <s v="Male"/>
    <s v="One or both"/>
    <s v="Yes"/>
    <s v="Proceed"/>
    <m/>
    <s v="Proceed"/>
    <s v="English"/>
    <s v="Yes"/>
    <s v="Yes"/>
    <s v="signature_2022-08-03_1236.png"/>
    <m/>
    <m/>
    <m/>
    <m/>
    <d v="2022-08-03T00:00:00"/>
    <n v="20000"/>
    <n v="2000"/>
    <n v="343"/>
    <n v="343"/>
    <n v="2323"/>
    <m/>
    <x v="1"/>
    <n v="24986"/>
    <s v="Proceed"/>
    <s v="Checked, completed"/>
    <s v="Checked, completed"/>
    <s v="Checked, completed"/>
    <n v="634045887"/>
    <s v="Myself (Participant)"/>
    <m/>
    <d v="1899-12-30T14:39:00"/>
    <s v="Complete"/>
  </r>
  <r>
    <n v="70"/>
    <m/>
    <m/>
    <m/>
    <x v="0"/>
    <m/>
    <m/>
    <m/>
    <m/>
    <m/>
    <m/>
    <m/>
    <m/>
    <m/>
    <m/>
    <m/>
    <m/>
    <m/>
    <m/>
    <m/>
    <m/>
    <m/>
    <m/>
    <m/>
    <m/>
    <m/>
    <m/>
    <m/>
    <m/>
    <m/>
    <m/>
    <m/>
    <m/>
    <m/>
    <m/>
    <m/>
    <m/>
    <m/>
    <m/>
    <m/>
    <m/>
    <m/>
    <m/>
    <m/>
    <m/>
    <m/>
    <x v="0"/>
    <m/>
    <m/>
    <m/>
    <m/>
    <m/>
    <m/>
    <m/>
    <m/>
    <m/>
    <m/>
  </r>
  <r>
    <n v="354"/>
    <s v="Screening And Consenting"/>
    <n v="1"/>
    <s v="likhona"/>
    <x v="28"/>
    <d v="1899-12-30T14:01:00"/>
    <s v="Mdantsane"/>
    <n v="7"/>
    <n v="4"/>
    <s v="Not applicable"/>
    <s v="I confirm that I am at the gate / door"/>
    <s v=" -32.9431101"/>
    <s v="27.7855695"/>
    <s v="Yes"/>
    <m/>
    <s v="Read the script out loud to the person"/>
    <s v="Yes - the person who opened the door is the HoH"/>
    <s v="Read the script out loud to the HoH"/>
    <s v="Yes"/>
    <s v="Proceed"/>
    <s v="Siyabulela"/>
    <s v="Kotyi"/>
    <n v="24"/>
    <d v="1998-07-07T00:00:00"/>
    <n v="24"/>
    <s v="Male"/>
    <s v="One or both"/>
    <s v="Yes"/>
    <s v="Proceed"/>
    <m/>
    <s v="Proceed"/>
    <s v="English"/>
    <s v="Yes"/>
    <s v="Yes"/>
    <s v="signature_2022-07-01_1206.png"/>
    <m/>
    <m/>
    <m/>
    <m/>
    <d v="2022-07-01T00:00:00"/>
    <n v="50000"/>
    <n v="2000"/>
    <n v="371"/>
    <n v="371"/>
    <n v="2356"/>
    <m/>
    <x v="1"/>
    <n v="55074"/>
    <s v="Proceed"/>
    <s v="Checked, completed"/>
    <s v="Checked, completed"/>
    <s v="Checked, completed"/>
    <n v="788629061"/>
    <s v="Myself (Participant)"/>
    <m/>
    <d v="1899-12-30T14:07:00"/>
    <s v="Unverified"/>
  </r>
  <r>
    <n v="71"/>
    <m/>
    <m/>
    <m/>
    <x v="0"/>
    <m/>
    <m/>
    <m/>
    <m/>
    <m/>
    <m/>
    <m/>
    <m/>
    <m/>
    <m/>
    <m/>
    <m/>
    <m/>
    <m/>
    <m/>
    <m/>
    <m/>
    <m/>
    <m/>
    <m/>
    <m/>
    <m/>
    <m/>
    <m/>
    <m/>
    <m/>
    <m/>
    <m/>
    <m/>
    <m/>
    <m/>
    <m/>
    <m/>
    <m/>
    <m/>
    <m/>
    <m/>
    <m/>
    <m/>
    <m/>
    <m/>
    <x v="0"/>
    <m/>
    <m/>
    <m/>
    <m/>
    <m/>
    <m/>
    <m/>
    <m/>
    <m/>
    <m/>
  </r>
  <r>
    <n v="71"/>
    <s v="Screening And Consenting"/>
    <n v="1"/>
    <s v="busisiwe"/>
    <x v="7"/>
    <d v="1899-12-30T11:19:00"/>
    <s v="Mdantsane"/>
    <n v="4"/>
    <n v="2"/>
    <s v="Not applicable"/>
    <s v="I confirm that I am at the gate / door"/>
    <s v=" -32.9346587"/>
    <s v="27.7833883"/>
    <s v="No"/>
    <s v="I confirm"/>
    <m/>
    <m/>
    <m/>
    <m/>
    <m/>
    <m/>
    <m/>
    <m/>
    <m/>
    <m/>
    <m/>
    <m/>
    <m/>
    <m/>
    <m/>
    <m/>
    <m/>
    <m/>
    <m/>
    <m/>
    <m/>
    <m/>
    <m/>
    <m/>
    <m/>
    <n v="50000"/>
    <m/>
    <n v="533"/>
    <n v="533"/>
    <n v="2372"/>
    <m/>
    <x v="0"/>
    <m/>
    <m/>
    <m/>
    <m/>
    <m/>
    <m/>
    <m/>
    <m/>
    <d v="1899-12-30T11:20:00"/>
    <s v="Unverified"/>
  </r>
  <r>
    <n v="71"/>
    <s v="Screening And Consenting"/>
    <n v="2"/>
    <s v="busisiwe"/>
    <x v="2"/>
    <d v="1899-12-30T13:30:00"/>
    <s v="Mdantsane"/>
    <n v="4"/>
    <n v="2"/>
    <s v="Not applicable"/>
    <s v="I confirm that I am at the gate / door"/>
    <s v=" -32.9391549"/>
    <s v="27.7718101"/>
    <s v="No"/>
    <s v="I confirm"/>
    <m/>
    <m/>
    <m/>
    <m/>
    <m/>
    <m/>
    <m/>
    <m/>
    <m/>
    <m/>
    <m/>
    <m/>
    <m/>
    <m/>
    <m/>
    <m/>
    <m/>
    <m/>
    <m/>
    <m/>
    <m/>
    <m/>
    <m/>
    <m/>
    <m/>
    <n v="50000"/>
    <m/>
    <n v="402"/>
    <n v="402"/>
    <n v="2369"/>
    <m/>
    <x v="0"/>
    <m/>
    <m/>
    <m/>
    <m/>
    <m/>
    <m/>
    <m/>
    <m/>
    <d v="1899-12-30T13:30:00"/>
    <s v="Unverified"/>
  </r>
  <r>
    <n v="501"/>
    <s v="Screening And Consenting"/>
    <n v="1"/>
    <s v="zimbini"/>
    <x v="22"/>
    <d v="1899-12-30T13:48:00"/>
    <s v="Mdantsane"/>
    <n v="4"/>
    <n v="7"/>
    <s v="Not applicable"/>
    <s v="I confirm that I am at the gate / door"/>
    <s v=" -32.9371347"/>
    <s v="27.7784376"/>
    <s v="Yes"/>
    <m/>
    <s v="Read the script out loud to the person"/>
    <s v="Yes - the person who opened the door is calling the HoH"/>
    <s v="Read the script out loud to the HoH"/>
    <s v="Yes"/>
    <s v="Proceed"/>
    <s v="Likhona"/>
    <s v="Ndulani"/>
    <n v="24"/>
    <d v="1998-11-01T00:00:00"/>
    <n v="24"/>
    <s v="Male"/>
    <s v="One or both"/>
    <s v="Yes"/>
    <s v="Proceed"/>
    <m/>
    <s v="Proceed"/>
    <s v="English"/>
    <s v="Yes"/>
    <s v="Yes"/>
    <s v="signature_2022-07-07_1151.png"/>
    <m/>
    <m/>
    <m/>
    <m/>
    <d v="2022-07-07T00:00:00"/>
    <n v="50000"/>
    <n v="2000"/>
    <n v="384"/>
    <n v="384"/>
    <n v="2350"/>
    <m/>
    <x v="1"/>
    <n v="55094"/>
    <s v="Proceed"/>
    <s v="Checked, completed"/>
    <s v="Checked, completed"/>
    <s v="Checked, completed"/>
    <n v="730723642"/>
    <s v="Myself (Participant)"/>
    <m/>
    <d v="1899-12-30T13:52:00"/>
    <s v="Unverified"/>
  </r>
  <r>
    <n v="72"/>
    <m/>
    <m/>
    <m/>
    <x v="0"/>
    <m/>
    <m/>
    <m/>
    <m/>
    <m/>
    <m/>
    <m/>
    <m/>
    <m/>
    <m/>
    <m/>
    <m/>
    <m/>
    <m/>
    <m/>
    <m/>
    <m/>
    <m/>
    <m/>
    <m/>
    <m/>
    <m/>
    <m/>
    <m/>
    <m/>
    <m/>
    <m/>
    <m/>
    <m/>
    <m/>
    <m/>
    <m/>
    <m/>
    <m/>
    <m/>
    <m/>
    <m/>
    <m/>
    <m/>
    <m/>
    <m/>
    <x v="0"/>
    <m/>
    <m/>
    <m/>
    <m/>
    <m/>
    <m/>
    <m/>
    <m/>
    <m/>
    <m/>
  </r>
  <r>
    <n v="570"/>
    <s v="Screening And Consenting"/>
    <n v="1"/>
    <s v="nosiphiwo"/>
    <x v="5"/>
    <d v="1899-12-30T14:39:00"/>
    <s v="Nompumelelo"/>
    <n v="2"/>
    <n v="2"/>
    <s v="Not applicable"/>
    <s v="I confirm that I am at the gate / door"/>
    <s v=" -32.9584664"/>
    <s v="27.9239657"/>
    <s v="Yes"/>
    <m/>
    <s v="Read the script out loud to the person"/>
    <s v="Yes - the person who opened the door is the HoH"/>
    <s v="Read the script out loud to the HoH"/>
    <s v="Yes"/>
    <s v="Proceed"/>
    <s v="Momelezi"/>
    <s v="Lujiva"/>
    <n v="24"/>
    <d v="1998-08-23T00:00:00"/>
    <n v="24"/>
    <s v="Male"/>
    <s v="One or both"/>
    <s v="Yes"/>
    <s v="Proceed"/>
    <m/>
    <s v="Proceed"/>
    <s v="English"/>
    <s v="Yes"/>
    <s v="Yes"/>
    <s v="signature_2022-07-08_1244.png"/>
    <m/>
    <m/>
    <m/>
    <m/>
    <d v="2022-07-08T00:00:00"/>
    <n v="30000"/>
    <n v="2000"/>
    <n v="333"/>
    <n v="333"/>
    <n v="2349"/>
    <m/>
    <x v="1"/>
    <n v="34991"/>
    <s v="Proceed"/>
    <s v="Checked, completed"/>
    <s v="Checked, completed"/>
    <s v="Checked, completed"/>
    <n v="72553009"/>
    <s v="Sibling"/>
    <m/>
    <d v="1899-12-30T14:45:00"/>
    <s v="Unverified"/>
  </r>
  <r>
    <n v="73"/>
    <m/>
    <m/>
    <m/>
    <x v="0"/>
    <m/>
    <m/>
    <m/>
    <m/>
    <m/>
    <m/>
    <m/>
    <m/>
    <m/>
    <m/>
    <m/>
    <m/>
    <m/>
    <m/>
    <m/>
    <m/>
    <m/>
    <m/>
    <m/>
    <m/>
    <m/>
    <m/>
    <m/>
    <m/>
    <m/>
    <m/>
    <m/>
    <m/>
    <m/>
    <m/>
    <m/>
    <m/>
    <m/>
    <m/>
    <m/>
    <m/>
    <m/>
    <m/>
    <m/>
    <m/>
    <m/>
    <x v="0"/>
    <m/>
    <m/>
    <m/>
    <m/>
    <m/>
    <m/>
    <m/>
    <m/>
    <m/>
    <m/>
  </r>
  <r>
    <n v="73"/>
    <s v="Screening And Consenting"/>
    <n v="1"/>
    <s v="busisiwe"/>
    <x v="7"/>
    <d v="1899-12-30T11:23:00"/>
    <s v="Mdantsane"/>
    <n v="4"/>
    <n v="2"/>
    <s v="Not applicable"/>
    <s v="I confirm that I am at the gate / door"/>
    <s v=" -32.9343194"/>
    <s v="27.7830212"/>
    <s v="No"/>
    <s v="I confirm"/>
    <m/>
    <m/>
    <m/>
    <m/>
    <m/>
    <m/>
    <m/>
    <m/>
    <m/>
    <m/>
    <m/>
    <m/>
    <m/>
    <m/>
    <m/>
    <m/>
    <m/>
    <m/>
    <m/>
    <m/>
    <m/>
    <m/>
    <m/>
    <m/>
    <m/>
    <n v="50000"/>
    <m/>
    <n v="529"/>
    <n v="529"/>
    <n v="2372"/>
    <m/>
    <x v="0"/>
    <m/>
    <m/>
    <m/>
    <m/>
    <m/>
    <m/>
    <m/>
    <m/>
    <d v="1899-12-30T11:24:00"/>
    <s v="Unverified"/>
  </r>
  <r>
    <n v="901"/>
    <s v="Screening And Consenting"/>
    <n v="3"/>
    <s v="onelam"/>
    <x v="29"/>
    <d v="1899-12-30T10:41:00"/>
    <s v="Nompumelelo"/>
    <n v="3"/>
    <n v="1"/>
    <s v="Not applicable"/>
    <s v="I confirm that I am at the gate / door"/>
    <s v=" -32.953459"/>
    <s v="27.9269139"/>
    <s v="Yes"/>
    <m/>
    <s v="Read the script out loud to the person"/>
    <s v="Yes - the person who opened the door is the HoH"/>
    <s v="Read the script out loud to the HoH"/>
    <s v="Yes"/>
    <s v="Proceed"/>
    <s v="Ongezwa"/>
    <s v="Baliso"/>
    <n v="24"/>
    <d v="1998-08-09T00:00:00"/>
    <n v="24"/>
    <s v="Female"/>
    <s v="One or both"/>
    <s v="Yes"/>
    <s v="Proceed"/>
    <m/>
    <s v="Proceed"/>
    <s v="English"/>
    <s v="Yes"/>
    <s v="Yes"/>
    <s v="signature_2022-07-19_0843.png"/>
    <m/>
    <m/>
    <m/>
    <m/>
    <d v="2022-07-19T00:00:00"/>
    <n v="30000"/>
    <n v="1000"/>
    <n v="571"/>
    <n v="571"/>
    <n v="2338"/>
    <m/>
    <x v="1"/>
    <n v="34456"/>
    <s v="Proceed"/>
    <s v="Checked, completed"/>
    <s v="Checked, completed"/>
    <s v="Checked, completed"/>
    <n v="638804021"/>
    <s v="Myself (Participant)"/>
    <m/>
    <d v="1899-12-30T10:43:00"/>
    <s v="Complete"/>
  </r>
  <r>
    <n v="74"/>
    <m/>
    <m/>
    <m/>
    <x v="0"/>
    <m/>
    <m/>
    <m/>
    <m/>
    <m/>
    <m/>
    <m/>
    <m/>
    <m/>
    <m/>
    <m/>
    <m/>
    <m/>
    <m/>
    <m/>
    <m/>
    <m/>
    <m/>
    <m/>
    <m/>
    <m/>
    <m/>
    <m/>
    <m/>
    <m/>
    <m/>
    <m/>
    <m/>
    <m/>
    <m/>
    <m/>
    <m/>
    <m/>
    <m/>
    <m/>
    <m/>
    <m/>
    <m/>
    <m/>
    <m/>
    <m/>
    <x v="0"/>
    <m/>
    <m/>
    <m/>
    <m/>
    <m/>
    <m/>
    <m/>
    <m/>
    <m/>
    <m/>
  </r>
  <r>
    <n v="1073"/>
    <s v="Screening And Consenting"/>
    <n v="1"/>
    <s v="likhona"/>
    <x v="21"/>
    <d v="1899-12-30T09:04:00"/>
    <s v="Nompumelelo"/>
    <n v="3"/>
    <n v="3"/>
    <s v="Not applicable"/>
    <s v="I confirm that I am at the gate / door"/>
    <s v=" -32.9541783"/>
    <s v="27.9249562"/>
    <s v="Yes"/>
    <m/>
    <s v="Read the script out loud to the person"/>
    <s v="Yes - the person who opened the door is the HoH"/>
    <s v="Read the script out loud to the HoH"/>
    <s v="Yes"/>
    <s v="Proceed"/>
    <s v="Sinalo"/>
    <s v="Mendile"/>
    <n v="24"/>
    <d v="1998-07-28T00:00:00"/>
    <n v="24"/>
    <s v="Female"/>
    <s v="One or both"/>
    <s v="Yes"/>
    <s v="Proceed"/>
    <m/>
    <s v="Proceed"/>
    <s v="English"/>
    <s v="Yes"/>
    <s v="Yes"/>
    <s v="signature_2022-07-21_0709.png"/>
    <m/>
    <m/>
    <m/>
    <m/>
    <d v="2022-07-21T00:00:00"/>
    <n v="30000"/>
    <n v="1000"/>
    <n v="668"/>
    <n v="668"/>
    <n v="2336"/>
    <m/>
    <x v="1"/>
    <n v="34648"/>
    <s v="Proceed"/>
    <s v="Checked, completed"/>
    <s v="Checked, completed"/>
    <s v="Checked, completed"/>
    <n v="603218215"/>
    <s v="Myself (Participant)"/>
    <m/>
    <d v="1899-12-30T09:05:00"/>
    <s v="Complete"/>
  </r>
  <r>
    <n v="75"/>
    <m/>
    <m/>
    <m/>
    <x v="0"/>
    <m/>
    <m/>
    <m/>
    <m/>
    <m/>
    <m/>
    <m/>
    <m/>
    <m/>
    <m/>
    <m/>
    <m/>
    <m/>
    <m/>
    <m/>
    <m/>
    <m/>
    <m/>
    <m/>
    <m/>
    <m/>
    <m/>
    <m/>
    <m/>
    <m/>
    <m/>
    <m/>
    <m/>
    <m/>
    <m/>
    <m/>
    <m/>
    <m/>
    <m/>
    <m/>
    <m/>
    <m/>
    <m/>
    <m/>
    <m/>
    <m/>
    <x v="0"/>
    <m/>
    <m/>
    <m/>
    <m/>
    <m/>
    <m/>
    <m/>
    <m/>
    <m/>
    <m/>
  </r>
  <r>
    <n v="1384"/>
    <s v="Screening And Consenting"/>
    <n v="1"/>
    <s v="onelam"/>
    <x v="26"/>
    <d v="1899-12-30T13:41:00"/>
    <s v="Buffalo Flats"/>
    <n v="1"/>
    <n v="8"/>
    <s v="Not applicable"/>
    <s v="I confirm that I am at the gate / door"/>
    <s v=" -33.0222528"/>
    <s v="27.8806027"/>
    <s v="Yes"/>
    <m/>
    <s v="Read the script out loud to the person"/>
    <s v="Yes - the person who opened the door is the HoH"/>
    <s v="Read the script out loud to the HoH"/>
    <s v="Yes"/>
    <s v="Proceed"/>
    <s v="Kylen"/>
    <s v="Basson"/>
    <n v="24"/>
    <d v="1999-01-08T00:00:00"/>
    <n v="24"/>
    <s v="Female"/>
    <s v="One or both"/>
    <s v="Yes"/>
    <s v="Proceed"/>
    <m/>
    <s v="Proceed"/>
    <s v="English"/>
    <s v="Yes"/>
    <s v="Yes"/>
    <s v="signature_2022-07-27_1144.png"/>
    <m/>
    <m/>
    <m/>
    <m/>
    <d v="2022-07-27T00:00:00"/>
    <n v="80000"/>
    <n v="1000"/>
    <n v="391"/>
    <n v="391"/>
    <n v="2330"/>
    <m/>
    <x v="1"/>
    <n v="84088"/>
    <s v="Proceed"/>
    <s v="Checked, completed"/>
    <s v="Checked, completed"/>
    <s v="Checked, completed"/>
    <n v="825243466"/>
    <s v="Myself (Participant)"/>
    <m/>
    <d v="1899-12-30T13:45:00"/>
    <s v="Complete"/>
  </r>
  <r>
    <n v="76"/>
    <m/>
    <m/>
    <m/>
    <x v="0"/>
    <m/>
    <m/>
    <m/>
    <m/>
    <m/>
    <m/>
    <m/>
    <m/>
    <m/>
    <m/>
    <m/>
    <m/>
    <m/>
    <m/>
    <m/>
    <m/>
    <m/>
    <m/>
    <m/>
    <m/>
    <m/>
    <m/>
    <m/>
    <m/>
    <m/>
    <m/>
    <m/>
    <m/>
    <m/>
    <m/>
    <m/>
    <m/>
    <m/>
    <m/>
    <m/>
    <m/>
    <m/>
    <m/>
    <m/>
    <m/>
    <m/>
    <x v="0"/>
    <m/>
    <m/>
    <m/>
    <m/>
    <m/>
    <m/>
    <m/>
    <m/>
    <m/>
    <m/>
  </r>
  <r>
    <n v="76"/>
    <s v="Screening And Consenting"/>
    <n v="1"/>
    <s v="busisiwe"/>
    <x v="7"/>
    <d v="1899-12-30T11:35:00"/>
    <s v="Mdantsane"/>
    <n v="4"/>
    <n v="2"/>
    <s v="Not applicable"/>
    <s v="I confirm that I am at the gate / door"/>
    <s v=" -32.9343668"/>
    <s v="27.7836339"/>
    <s v="Yes"/>
    <m/>
    <s v="Read the script out loud to the person"/>
    <s v="No"/>
    <m/>
    <m/>
    <m/>
    <m/>
    <m/>
    <m/>
    <m/>
    <m/>
    <m/>
    <m/>
    <m/>
    <m/>
    <m/>
    <m/>
    <m/>
    <m/>
    <m/>
    <m/>
    <m/>
    <m/>
    <m/>
    <m/>
    <m/>
    <n v="50000"/>
    <m/>
    <n v="517"/>
    <n v="517"/>
    <n v="2372"/>
    <m/>
    <x v="0"/>
    <m/>
    <m/>
    <m/>
    <m/>
    <m/>
    <m/>
    <m/>
    <m/>
    <d v="1899-12-30T11:37:00"/>
    <s v="Unverified"/>
  </r>
  <r>
    <n v="76"/>
    <s v="Screening And Consenting"/>
    <n v="2"/>
    <s v="busisiwe"/>
    <x v="13"/>
    <d v="1899-12-30T13:39:00"/>
    <s v="Mdantsane"/>
    <n v="4"/>
    <n v="2"/>
    <s v="Not applicable"/>
    <s v="I confirm that I am at the gate / door"/>
    <s v=" -32.9337038"/>
    <s v="27.7776409"/>
    <s v="Yes"/>
    <m/>
    <s v="Read the script out loud to the person"/>
    <s v="Yes - the person who opened the door is the HoH"/>
    <s v="Read the script out loud to the HoH"/>
    <s v="No"/>
    <m/>
    <m/>
    <m/>
    <m/>
    <m/>
    <m/>
    <m/>
    <m/>
    <m/>
    <m/>
    <m/>
    <m/>
    <m/>
    <m/>
    <m/>
    <m/>
    <m/>
    <m/>
    <m/>
    <m/>
    <m/>
    <n v="50000"/>
    <m/>
    <n v="393"/>
    <n v="393"/>
    <n v="2364"/>
    <m/>
    <x v="0"/>
    <m/>
    <m/>
    <m/>
    <m/>
    <m/>
    <m/>
    <m/>
    <m/>
    <d v="1899-12-30T13:40:00"/>
    <s v="Unverified"/>
  </r>
  <r>
    <n v="77"/>
    <m/>
    <m/>
    <m/>
    <x v="0"/>
    <m/>
    <m/>
    <m/>
    <m/>
    <m/>
    <m/>
    <m/>
    <m/>
    <m/>
    <m/>
    <m/>
    <m/>
    <m/>
    <m/>
    <m/>
    <m/>
    <m/>
    <m/>
    <m/>
    <m/>
    <m/>
    <m/>
    <m/>
    <m/>
    <m/>
    <m/>
    <m/>
    <m/>
    <m/>
    <m/>
    <m/>
    <m/>
    <m/>
    <m/>
    <m/>
    <m/>
    <m/>
    <m/>
    <m/>
    <m/>
    <m/>
    <x v="0"/>
    <m/>
    <m/>
    <m/>
    <m/>
    <m/>
    <m/>
    <m/>
    <m/>
    <m/>
    <m/>
  </r>
  <r>
    <n v="77"/>
    <s v="Screening And Consenting"/>
    <n v="1"/>
    <s v="thembelihle"/>
    <x v="7"/>
    <d v="1899-12-30T11:37:00"/>
    <s v="Mdantsane"/>
    <n v="1"/>
    <n v="3"/>
    <s v="Not applicable"/>
    <s v="I confirm that I am at the gate / door"/>
    <s v=" -32.9437972"/>
    <s v="27.7745354"/>
    <s v="No"/>
    <s v="I confirm"/>
    <m/>
    <m/>
    <m/>
    <m/>
    <m/>
    <m/>
    <m/>
    <m/>
    <m/>
    <m/>
    <m/>
    <m/>
    <m/>
    <m/>
    <m/>
    <m/>
    <m/>
    <m/>
    <m/>
    <m/>
    <m/>
    <m/>
    <m/>
    <m/>
    <m/>
    <n v="50000"/>
    <m/>
    <n v="515"/>
    <n v="515"/>
    <n v="2372"/>
    <m/>
    <x v="0"/>
    <m/>
    <m/>
    <m/>
    <m/>
    <m/>
    <m/>
    <m/>
    <m/>
    <d v="1899-12-30T11:38:00"/>
    <s v="Unverified"/>
  </r>
  <r>
    <n v="1622"/>
    <s v="Screening And Consenting"/>
    <n v="1"/>
    <s v="siziphiwe"/>
    <x v="11"/>
    <d v="1899-12-30T09:55:00"/>
    <s v="Buffalo Flats"/>
    <n v="7"/>
    <n v="1"/>
    <s v="Not applicable"/>
    <s v="I confirm that I am at the gate / door"/>
    <s v=" -33.0218013"/>
    <s v="27.8470067"/>
    <s v="Yes"/>
    <m/>
    <s v="Read the script out loud to the person"/>
    <s v="Yes - the person who opened the door is the HoH"/>
    <s v="Read the script out loud to the HoH"/>
    <s v="Yes"/>
    <s v="Proceed"/>
    <s v="Tamlynn"/>
    <s v="Arends"/>
    <n v="24"/>
    <d v="1998-07-03T00:00:00"/>
    <n v="24"/>
    <s v="Female"/>
    <s v="One or both"/>
    <s v="Yes"/>
    <s v="Proceed"/>
    <m/>
    <s v="Proceed"/>
    <s v="English"/>
    <s v="Yes"/>
    <s v="Yes"/>
    <s v="signature_2022-08-02_0800.png"/>
    <m/>
    <m/>
    <m/>
    <m/>
    <d v="2022-08-02T00:00:00"/>
    <n v="80000"/>
    <n v="1000"/>
    <n v="617"/>
    <n v="617"/>
    <n v="2324"/>
    <m/>
    <x v="1"/>
    <n v="84534"/>
    <s v="Proceed"/>
    <s v="Checked, completed"/>
    <s v="Checked, completed"/>
    <s v="Checked, completed"/>
    <n v="717158165"/>
    <s v="Myself (Participant)"/>
    <m/>
    <d v="1899-12-30T10:00:00"/>
    <s v="Unverified"/>
  </r>
  <r>
    <n v="78"/>
    <m/>
    <m/>
    <m/>
    <x v="0"/>
    <m/>
    <m/>
    <m/>
    <m/>
    <m/>
    <m/>
    <m/>
    <m/>
    <m/>
    <m/>
    <m/>
    <m/>
    <m/>
    <m/>
    <m/>
    <m/>
    <m/>
    <m/>
    <m/>
    <m/>
    <m/>
    <m/>
    <m/>
    <m/>
    <m/>
    <m/>
    <m/>
    <m/>
    <m/>
    <m/>
    <m/>
    <m/>
    <m/>
    <m/>
    <m/>
    <m/>
    <m/>
    <m/>
    <m/>
    <m/>
    <m/>
    <x v="0"/>
    <m/>
    <m/>
    <m/>
    <m/>
    <m/>
    <m/>
    <m/>
    <m/>
    <m/>
    <m/>
  </r>
  <r>
    <n v="78"/>
    <s v="Screening And Consenting"/>
    <n v="1"/>
    <s v="busisiwe"/>
    <x v="7"/>
    <d v="1899-12-30T11:39:00"/>
    <s v="Mdantsane"/>
    <n v="4"/>
    <n v="2"/>
    <s v="Not applicable"/>
    <s v="I confirm that I am at the gate / door"/>
    <s v=" -32.9343668"/>
    <s v="27.7836339"/>
    <s v="No"/>
    <s v="I confirm"/>
    <m/>
    <m/>
    <m/>
    <m/>
    <m/>
    <m/>
    <m/>
    <m/>
    <m/>
    <m/>
    <m/>
    <m/>
    <m/>
    <m/>
    <m/>
    <m/>
    <m/>
    <m/>
    <m/>
    <m/>
    <m/>
    <m/>
    <m/>
    <m/>
    <m/>
    <n v="50000"/>
    <m/>
    <n v="513"/>
    <n v="513"/>
    <n v="2372"/>
    <m/>
    <x v="0"/>
    <m/>
    <m/>
    <m/>
    <m/>
    <m/>
    <m/>
    <m/>
    <m/>
    <d v="1899-12-30T11:40:00"/>
    <s v="Unverified"/>
  </r>
  <r>
    <n v="78"/>
    <s v="Screening And Consenting"/>
    <n v="2"/>
    <s v="zimbini"/>
    <x v="3"/>
    <d v="1899-12-30T14:29:00"/>
    <s v="Mdantsane"/>
    <n v="4"/>
    <n v="2"/>
    <s v="Not applicable"/>
    <s v="I confirm that I am at the gate / door"/>
    <s v=" -32.9345165"/>
    <s v="27.7831338"/>
    <s v="No"/>
    <s v="I confirm"/>
    <m/>
    <m/>
    <m/>
    <m/>
    <m/>
    <m/>
    <m/>
    <m/>
    <m/>
    <m/>
    <m/>
    <m/>
    <m/>
    <m/>
    <m/>
    <m/>
    <m/>
    <m/>
    <m/>
    <m/>
    <m/>
    <m/>
    <m/>
    <m/>
    <m/>
    <n v="50000"/>
    <m/>
    <n v="343"/>
    <n v="343"/>
    <n v="2366"/>
    <m/>
    <x v="0"/>
    <m/>
    <m/>
    <m/>
    <m/>
    <m/>
    <m/>
    <m/>
    <m/>
    <d v="1899-12-30T14:30:00"/>
    <s v="Unverified"/>
  </r>
  <r>
    <n v="78"/>
    <s v="Screening And Consenting"/>
    <n v="3"/>
    <s v="zimbini"/>
    <x v="19"/>
    <d v="1899-12-30T14:00:00"/>
    <s v="Mdantsane"/>
    <n v="4"/>
    <n v="2"/>
    <s v="Not applicable"/>
    <s v="I confirm that I am at the gate / door"/>
    <s v=" -32.9346483"/>
    <s v="27.7833295"/>
    <s v="No"/>
    <s v="I confirm"/>
    <m/>
    <m/>
    <m/>
    <m/>
    <m/>
    <m/>
    <m/>
    <m/>
    <m/>
    <m/>
    <m/>
    <m/>
    <m/>
    <m/>
    <m/>
    <m/>
    <m/>
    <m/>
    <m/>
    <m/>
    <m/>
    <m/>
    <m/>
    <m/>
    <m/>
    <n v="50000"/>
    <m/>
    <n v="372"/>
    <n v="372"/>
    <n v="2365"/>
    <m/>
    <x v="0"/>
    <m/>
    <m/>
    <m/>
    <m/>
    <m/>
    <m/>
    <m/>
    <m/>
    <d v="1899-12-30T14:00:00"/>
    <s v="Unverified"/>
  </r>
  <r>
    <n v="79"/>
    <m/>
    <m/>
    <m/>
    <x v="0"/>
    <m/>
    <m/>
    <m/>
    <m/>
    <m/>
    <m/>
    <m/>
    <m/>
    <m/>
    <m/>
    <m/>
    <m/>
    <m/>
    <m/>
    <m/>
    <m/>
    <m/>
    <m/>
    <m/>
    <m/>
    <m/>
    <m/>
    <m/>
    <m/>
    <m/>
    <m/>
    <m/>
    <m/>
    <m/>
    <m/>
    <m/>
    <m/>
    <m/>
    <m/>
    <m/>
    <m/>
    <m/>
    <m/>
    <m/>
    <m/>
    <m/>
    <x v="0"/>
    <m/>
    <m/>
    <m/>
    <m/>
    <m/>
    <m/>
    <m/>
    <m/>
    <m/>
    <m/>
  </r>
  <r>
    <n v="79"/>
    <s v="Screening And Consenting"/>
    <n v="1"/>
    <s v="lwazi"/>
    <x v="7"/>
    <d v="1899-12-30T11:49:00"/>
    <s v="Mdantsane"/>
    <n v="2"/>
    <n v="5"/>
    <s v="Not applicable"/>
    <s v="I confirm that I am at the gate / door"/>
    <s v=" -32.9458887"/>
    <s v="27.7712373"/>
    <s v="Yes"/>
    <m/>
    <s v="Read the script out loud to the person"/>
    <s v="No"/>
    <m/>
    <m/>
    <m/>
    <m/>
    <m/>
    <m/>
    <m/>
    <m/>
    <m/>
    <m/>
    <m/>
    <m/>
    <m/>
    <m/>
    <m/>
    <m/>
    <m/>
    <m/>
    <m/>
    <m/>
    <m/>
    <m/>
    <m/>
    <n v="50000"/>
    <m/>
    <n v="503"/>
    <n v="503"/>
    <n v="2372"/>
    <m/>
    <x v="0"/>
    <m/>
    <m/>
    <m/>
    <m/>
    <m/>
    <m/>
    <m/>
    <m/>
    <d v="1899-12-30T11:52:00"/>
    <s v="Unverified"/>
  </r>
  <r>
    <n v="1644"/>
    <s v="Screening And Consenting"/>
    <n v="1"/>
    <s v="zola"/>
    <x v="11"/>
    <d v="1899-12-30T11:14:00"/>
    <s v="Ginsberg"/>
    <n v="2"/>
    <n v="4"/>
    <s v="Not applicable"/>
    <s v="I confirm that I am at the gate / door"/>
    <s v=" -32.8893894"/>
    <s v="27.3761526"/>
    <s v="Yes"/>
    <m/>
    <s v="Read the script out loud to the person"/>
    <s v="Yes - the person who opened the door is the HoH"/>
    <s v="Read the script out loud to the HoH"/>
    <s v="Yes"/>
    <s v="Proceed"/>
    <s v="Aziz"/>
    <s v="Abu-Ndir"/>
    <n v="24"/>
    <d v="1998-06-06T00:00:00"/>
    <n v="24"/>
    <s v="Male"/>
    <s v="One or both"/>
    <s v="Yes"/>
    <s v="Proceed"/>
    <m/>
    <s v="Proceed"/>
    <s v="English"/>
    <s v="Yes"/>
    <s v="Yes"/>
    <s v="signature_2022-08-02_0919.png"/>
    <m/>
    <m/>
    <m/>
    <m/>
    <d v="2022-08-02T00:00:00"/>
    <n v="70000"/>
    <n v="2000"/>
    <n v="538"/>
    <n v="538"/>
    <n v="2324"/>
    <m/>
    <x v="1"/>
    <n v="75376"/>
    <s v="Proceed"/>
    <s v="Checked, completed"/>
    <s v="Checked, completed"/>
    <s v="Checked, completed"/>
    <n v="799066643"/>
    <s v="Myself (Participant)"/>
    <m/>
    <d v="1899-12-30T11:19:00"/>
    <s v="Complete"/>
  </r>
  <r>
    <n v="80"/>
    <m/>
    <m/>
    <m/>
    <x v="0"/>
    <m/>
    <m/>
    <m/>
    <m/>
    <m/>
    <m/>
    <m/>
    <m/>
    <m/>
    <m/>
    <m/>
    <m/>
    <m/>
    <m/>
    <m/>
    <m/>
    <m/>
    <m/>
    <m/>
    <m/>
    <m/>
    <m/>
    <m/>
    <m/>
    <m/>
    <m/>
    <m/>
    <m/>
    <m/>
    <m/>
    <m/>
    <m/>
    <m/>
    <m/>
    <m/>
    <m/>
    <m/>
    <m/>
    <m/>
    <m/>
    <m/>
    <x v="0"/>
    <m/>
    <m/>
    <m/>
    <m/>
    <m/>
    <m/>
    <m/>
    <m/>
    <m/>
    <m/>
  </r>
  <r>
    <n v="16"/>
    <s v="Screening And Consenting"/>
    <n v="1"/>
    <s v="zola"/>
    <x v="1"/>
    <d v="1899-12-30T10:39:00"/>
    <s v="Mdantsane"/>
    <n v="3"/>
    <n v="1"/>
    <s v="A"/>
    <s v="I confirm that I am at the gate / door"/>
    <m/>
    <m/>
    <s v="Yes"/>
    <m/>
    <s v="Read the script out loud to the person"/>
    <s v="Yes - the person who opened the door is the HoH"/>
    <s v="Read the script out loud to the HoH"/>
    <s v="Yes"/>
    <s v="Proceed"/>
    <s v="Allie"/>
    <s v="Mmadi"/>
    <n v="25"/>
    <d v="1997-03-05T00:00:00"/>
    <n v="25"/>
    <s v="Male"/>
    <s v="One or both"/>
    <s v="Yes"/>
    <s v="Proceed"/>
    <m/>
    <s v="Proceed"/>
    <s v="English"/>
    <s v="Yes"/>
    <s v="Yes"/>
    <s v="signature_2022-06-14_0847.png"/>
    <m/>
    <m/>
    <m/>
    <m/>
    <d v="2022-06-14T00:00:00"/>
    <n v="50000"/>
    <n v="2000"/>
    <n v="573"/>
    <n v="573"/>
    <n v="2373"/>
    <m/>
    <x v="1"/>
    <n v="55494"/>
    <s v="Proceed"/>
    <s v="Checked, completed"/>
    <s v="Checked, completed"/>
    <s v="Checked, completed"/>
    <n v="782708158"/>
    <s v="Myself (Participant)"/>
    <m/>
    <d v="1899-12-30T10:48:00"/>
    <s v="Unverified"/>
  </r>
  <r>
    <n v="81"/>
    <m/>
    <m/>
    <m/>
    <x v="0"/>
    <m/>
    <m/>
    <m/>
    <m/>
    <m/>
    <m/>
    <m/>
    <m/>
    <m/>
    <m/>
    <m/>
    <m/>
    <m/>
    <m/>
    <m/>
    <m/>
    <m/>
    <m/>
    <m/>
    <m/>
    <m/>
    <m/>
    <m/>
    <m/>
    <m/>
    <m/>
    <m/>
    <m/>
    <m/>
    <m/>
    <m/>
    <m/>
    <m/>
    <m/>
    <m/>
    <m/>
    <m/>
    <m/>
    <m/>
    <m/>
    <m/>
    <x v="0"/>
    <m/>
    <m/>
    <m/>
    <m/>
    <m/>
    <m/>
    <m/>
    <m/>
    <m/>
    <m/>
  </r>
  <r>
    <n v="81"/>
    <s v="Screening And Consenting"/>
    <n v="1"/>
    <s v="sinazo"/>
    <x v="7"/>
    <d v="1899-12-30T12:05:00"/>
    <s v="Mdantsane"/>
    <n v="2"/>
    <n v="2"/>
    <s v="Not applicable"/>
    <s v="I confirm that I am at the gate / door"/>
    <s v=" -32.943375"/>
    <s v="27.7736069"/>
    <s v="No"/>
    <s v="I confirm"/>
    <m/>
    <m/>
    <m/>
    <m/>
    <m/>
    <m/>
    <m/>
    <m/>
    <m/>
    <m/>
    <m/>
    <m/>
    <m/>
    <m/>
    <m/>
    <m/>
    <m/>
    <m/>
    <m/>
    <m/>
    <m/>
    <m/>
    <m/>
    <m/>
    <m/>
    <n v="50000"/>
    <m/>
    <n v="487"/>
    <n v="487"/>
    <n v="2372"/>
    <m/>
    <x v="0"/>
    <m/>
    <m/>
    <m/>
    <m/>
    <m/>
    <m/>
    <m/>
    <m/>
    <d v="1899-12-30T12:06:00"/>
    <s v="Unverified"/>
  </r>
  <r>
    <n v="33"/>
    <s v="Screening And Consenting"/>
    <n v="2"/>
    <s v="zimkhitha"/>
    <x v="7"/>
    <d v="1899-12-30T10:38:00"/>
    <s v="Mdantsane"/>
    <n v="2"/>
    <n v="2"/>
    <s v="Not applicable"/>
    <s v="I confirm that I am at the gate / door"/>
    <s v=" -32.943031"/>
    <s v="27.7734352"/>
    <s v="Yes"/>
    <m/>
    <s v="Read the script out loud to the person"/>
    <s v="Yes - the person who opened the door is the HoH"/>
    <s v="Read the script out loud to the HoH"/>
    <s v="Yes"/>
    <s v="Proceed"/>
    <s v="Vuyolwethu"/>
    <s v="Liwani"/>
    <n v="25"/>
    <d v="1997-07-22T00:00:00"/>
    <n v="25"/>
    <s v="Female"/>
    <s v="One or both"/>
    <s v="Yes"/>
    <s v="Proceed"/>
    <m/>
    <s v="Proceed"/>
    <s v="English"/>
    <s v="Yes"/>
    <s v="Yes"/>
    <s v="signature_2022-06-15_0843.png"/>
    <m/>
    <m/>
    <m/>
    <m/>
    <d v="2022-06-15T00:00:00"/>
    <n v="50000"/>
    <n v="1000"/>
    <n v="574"/>
    <n v="574"/>
    <n v="2372"/>
    <m/>
    <x v="1"/>
    <n v="54495"/>
    <s v="Proceed"/>
    <s v="Checked, completed"/>
    <s v="Checked, completed"/>
    <s v="Checked, completed"/>
    <n v="682191050"/>
    <s v="Myself (Participant)"/>
    <m/>
    <d v="1899-12-30T10:44:00"/>
    <s v="Unverified"/>
  </r>
  <r>
    <n v="82"/>
    <m/>
    <m/>
    <m/>
    <x v="0"/>
    <m/>
    <m/>
    <m/>
    <m/>
    <m/>
    <m/>
    <m/>
    <m/>
    <m/>
    <m/>
    <m/>
    <m/>
    <m/>
    <m/>
    <m/>
    <m/>
    <m/>
    <m/>
    <m/>
    <m/>
    <m/>
    <m/>
    <m/>
    <m/>
    <m/>
    <m/>
    <m/>
    <m/>
    <m/>
    <m/>
    <m/>
    <m/>
    <m/>
    <m/>
    <m/>
    <m/>
    <m/>
    <m/>
    <m/>
    <m/>
    <m/>
    <x v="0"/>
    <m/>
    <m/>
    <m/>
    <m/>
    <m/>
    <m/>
    <m/>
    <m/>
    <m/>
    <m/>
  </r>
  <r>
    <n v="317"/>
    <s v="Screening And Consenting"/>
    <n v="1"/>
    <s v="onelam"/>
    <x v="28"/>
    <d v="1899-12-30T09:44:00"/>
    <s v="Mdantsane"/>
    <n v="7"/>
    <n v="3"/>
    <s v="Not applicable"/>
    <s v="I confirm that I am at the gate / door"/>
    <s v=" -32.9520352"/>
    <s v="27.7767341"/>
    <s v="Yes"/>
    <m/>
    <s v="Read the script out loud to the person"/>
    <s v="Yes - the person who opened the door is calling the HoH"/>
    <s v="Read the script out loud to the HoH"/>
    <s v="Yes"/>
    <s v="Proceed"/>
    <s v="Simamkele"/>
    <s v="Ngonzozayo"/>
    <n v="25"/>
    <d v="1997-03-13T00:00:00"/>
    <n v="25"/>
    <s v="Male"/>
    <s v="One or both"/>
    <s v="Yes"/>
    <s v="Proceed"/>
    <m/>
    <s v="Proceed"/>
    <s v="Xhosa"/>
    <s v="Yes"/>
    <s v="Yes"/>
    <m/>
    <s v="signature_2022-07-01_0747.png"/>
    <m/>
    <m/>
    <m/>
    <d v="2022-07-01T00:00:00"/>
    <n v="50000"/>
    <n v="2000"/>
    <n v="628"/>
    <n v="628"/>
    <n v="2356"/>
    <m/>
    <x v="1"/>
    <n v="55587"/>
    <s v="Proceed"/>
    <s v="Checked, completed"/>
    <s v="Checked, completed"/>
    <s v="Checked, completed"/>
    <n v="603670967"/>
    <s v="Myself (Participant)"/>
    <m/>
    <d v="1899-12-30T09:48:00"/>
    <s v="Unverified"/>
  </r>
  <r>
    <n v="83"/>
    <m/>
    <m/>
    <m/>
    <x v="0"/>
    <m/>
    <m/>
    <m/>
    <m/>
    <m/>
    <m/>
    <m/>
    <m/>
    <m/>
    <m/>
    <m/>
    <m/>
    <m/>
    <m/>
    <m/>
    <m/>
    <m/>
    <m/>
    <m/>
    <m/>
    <m/>
    <m/>
    <m/>
    <m/>
    <m/>
    <m/>
    <m/>
    <m/>
    <m/>
    <m/>
    <m/>
    <m/>
    <m/>
    <m/>
    <m/>
    <m/>
    <m/>
    <m/>
    <m/>
    <m/>
    <m/>
    <x v="0"/>
    <m/>
    <m/>
    <m/>
    <m/>
    <m/>
    <m/>
    <m/>
    <m/>
    <m/>
    <m/>
  </r>
  <r>
    <n v="83"/>
    <s v="Screening And Consenting"/>
    <n v="1"/>
    <s v="mihlem"/>
    <x v="7"/>
    <d v="1899-12-30T12:09:00"/>
    <s v="Mdantsane"/>
    <n v="4"/>
    <n v="3"/>
    <s v="Not applicable"/>
    <s v="I confirm that I am at the gate / door"/>
    <s v=" -32.930209"/>
    <s v="27.7771422"/>
    <s v="Yes"/>
    <m/>
    <s v="Read the script out loud to the person"/>
    <s v="Yes - the person who opened the door is the HoH"/>
    <s v="Read the script out loud to the HoH"/>
    <s v="No"/>
    <m/>
    <m/>
    <m/>
    <m/>
    <m/>
    <m/>
    <m/>
    <m/>
    <m/>
    <m/>
    <m/>
    <m/>
    <m/>
    <m/>
    <m/>
    <m/>
    <m/>
    <m/>
    <m/>
    <m/>
    <m/>
    <n v="50000"/>
    <m/>
    <n v="483"/>
    <n v="483"/>
    <n v="2372"/>
    <m/>
    <x v="0"/>
    <m/>
    <m/>
    <m/>
    <m/>
    <m/>
    <m/>
    <m/>
    <m/>
    <d v="1899-12-30T13:03:00"/>
    <s v="Unverified"/>
  </r>
  <r>
    <n v="84"/>
    <m/>
    <m/>
    <m/>
    <x v="0"/>
    <m/>
    <m/>
    <m/>
    <m/>
    <m/>
    <m/>
    <m/>
    <m/>
    <m/>
    <m/>
    <m/>
    <m/>
    <m/>
    <m/>
    <m/>
    <m/>
    <m/>
    <m/>
    <m/>
    <m/>
    <m/>
    <m/>
    <m/>
    <m/>
    <m/>
    <m/>
    <m/>
    <m/>
    <m/>
    <m/>
    <m/>
    <m/>
    <m/>
    <m/>
    <m/>
    <m/>
    <m/>
    <m/>
    <m/>
    <m/>
    <m/>
    <x v="0"/>
    <m/>
    <m/>
    <m/>
    <m/>
    <m/>
    <m/>
    <m/>
    <m/>
    <m/>
    <m/>
  </r>
  <r>
    <n v="84"/>
    <s v="Screening And Consenting"/>
    <n v="1"/>
    <s v="mihlem"/>
    <x v="7"/>
    <d v="1899-12-30T12:18:00"/>
    <s v="Mdantsane"/>
    <n v="4"/>
    <n v="3"/>
    <s v="Not applicable"/>
    <s v="I confirm that I am at the gate / door"/>
    <s v=" -32.930157"/>
    <s v="27.7770054"/>
    <s v="Yes"/>
    <m/>
    <s v="Read the script out loud to the person"/>
    <s v="Yes - the person who opened the door is the HoH"/>
    <s v="Read the script out loud to the HoH"/>
    <s v="No"/>
    <m/>
    <m/>
    <m/>
    <m/>
    <m/>
    <m/>
    <m/>
    <m/>
    <m/>
    <m/>
    <m/>
    <m/>
    <m/>
    <m/>
    <m/>
    <m/>
    <m/>
    <m/>
    <m/>
    <m/>
    <m/>
    <n v="50000"/>
    <m/>
    <n v="474"/>
    <n v="474"/>
    <n v="2372"/>
    <m/>
    <x v="0"/>
    <m/>
    <m/>
    <m/>
    <m/>
    <m/>
    <m/>
    <m/>
    <m/>
    <d v="1899-12-30T12:20:00"/>
    <s v="Unverified"/>
  </r>
  <r>
    <n v="85"/>
    <m/>
    <m/>
    <m/>
    <x v="0"/>
    <m/>
    <m/>
    <m/>
    <m/>
    <m/>
    <m/>
    <m/>
    <m/>
    <m/>
    <m/>
    <m/>
    <m/>
    <m/>
    <m/>
    <m/>
    <m/>
    <m/>
    <m/>
    <m/>
    <m/>
    <m/>
    <m/>
    <m/>
    <m/>
    <m/>
    <m/>
    <m/>
    <m/>
    <m/>
    <m/>
    <m/>
    <m/>
    <m/>
    <m/>
    <m/>
    <m/>
    <m/>
    <m/>
    <m/>
    <m/>
    <m/>
    <x v="0"/>
    <m/>
    <m/>
    <m/>
    <m/>
    <m/>
    <m/>
    <m/>
    <m/>
    <m/>
    <m/>
  </r>
  <r>
    <n v="339"/>
    <s v="Screening And Consenting"/>
    <n v="1"/>
    <s v="siyanda"/>
    <x v="28"/>
    <d v="1899-12-30T11:27:00"/>
    <s v="Mdantsane"/>
    <n v="6"/>
    <n v="7"/>
    <s v="Not applicable"/>
    <s v="I confirm that I am at the gate / door"/>
    <s v=" -32.9342695"/>
    <s v="27.7630266"/>
    <s v="Yes"/>
    <m/>
    <s v="Read the script out loud to the person"/>
    <s v="Yes - the person who opened the door is the HoH"/>
    <s v="Read the script out loud to the HoH"/>
    <s v="Yes"/>
    <s v="Proceed"/>
    <s v="Bhongo"/>
    <s v="Mani"/>
    <n v="25"/>
    <d v="1997-08-05T00:00:00"/>
    <n v="25"/>
    <s v="Male"/>
    <s v="One or both"/>
    <s v="Yes"/>
    <s v="Proceed"/>
    <m/>
    <s v="Proceed"/>
    <s v="English"/>
    <s v="Yes"/>
    <s v="Yes"/>
    <s v="signature_2022-07-01_0929.png"/>
    <m/>
    <m/>
    <m/>
    <m/>
    <d v="2022-07-01T00:00:00"/>
    <n v="50000"/>
    <n v="2000"/>
    <n v="525"/>
    <n v="525"/>
    <n v="2356"/>
    <m/>
    <x v="1"/>
    <n v="55381"/>
    <s v="Proceed"/>
    <s v="Checked, completed"/>
    <s v="Checked, completed"/>
    <s v="Checked, completed"/>
    <n v="838586123"/>
    <s v="Myself (Participant)"/>
    <m/>
    <d v="1899-12-30T11:29:00"/>
    <s v="Unverified"/>
  </r>
  <r>
    <n v="86"/>
    <m/>
    <m/>
    <m/>
    <x v="0"/>
    <m/>
    <m/>
    <m/>
    <m/>
    <m/>
    <m/>
    <m/>
    <m/>
    <m/>
    <m/>
    <m/>
    <m/>
    <m/>
    <m/>
    <m/>
    <m/>
    <m/>
    <m/>
    <m/>
    <m/>
    <m/>
    <m/>
    <m/>
    <m/>
    <m/>
    <m/>
    <m/>
    <m/>
    <m/>
    <m/>
    <m/>
    <m/>
    <m/>
    <m/>
    <m/>
    <m/>
    <m/>
    <m/>
    <m/>
    <m/>
    <m/>
    <x v="0"/>
    <m/>
    <m/>
    <m/>
    <m/>
    <m/>
    <m/>
    <m/>
    <m/>
    <m/>
    <m/>
  </r>
  <r>
    <n v="86"/>
    <s v="Screening And Consenting"/>
    <n v="1"/>
    <s v="mihlem"/>
    <x v="7"/>
    <d v="1899-12-30T12:27:00"/>
    <s v="Mdantsane"/>
    <n v="4"/>
    <n v="3"/>
    <s v="Not applicable"/>
    <s v="I confirm that I am at the gate / door"/>
    <s v=" -32.9294393"/>
    <s v="27.7771824"/>
    <s v="Yes"/>
    <s v="I confirm"/>
    <s v="Read the script out loud to the person"/>
    <s v="Yes - the person who opened the door is calling the HoH"/>
    <s v="Read the script out loud to the HoH"/>
    <s v="No"/>
    <m/>
    <m/>
    <m/>
    <m/>
    <m/>
    <m/>
    <m/>
    <m/>
    <m/>
    <m/>
    <m/>
    <m/>
    <m/>
    <m/>
    <m/>
    <m/>
    <m/>
    <m/>
    <m/>
    <m/>
    <m/>
    <n v="50000"/>
    <m/>
    <n v="465"/>
    <n v="465"/>
    <n v="2372"/>
    <m/>
    <x v="0"/>
    <m/>
    <m/>
    <m/>
    <m/>
    <m/>
    <m/>
    <m/>
    <m/>
    <d v="1899-12-30T13:20:00"/>
    <s v="Unverified"/>
  </r>
  <r>
    <n v="87"/>
    <m/>
    <m/>
    <m/>
    <x v="0"/>
    <m/>
    <m/>
    <m/>
    <m/>
    <m/>
    <m/>
    <m/>
    <m/>
    <m/>
    <m/>
    <m/>
    <m/>
    <m/>
    <m/>
    <m/>
    <m/>
    <m/>
    <m/>
    <m/>
    <m/>
    <m/>
    <m/>
    <m/>
    <m/>
    <m/>
    <m/>
    <m/>
    <m/>
    <m/>
    <m/>
    <m/>
    <m/>
    <m/>
    <m/>
    <m/>
    <m/>
    <m/>
    <m/>
    <m/>
    <m/>
    <m/>
    <x v="0"/>
    <m/>
    <m/>
    <m/>
    <m/>
    <m/>
    <m/>
    <m/>
    <m/>
    <m/>
    <m/>
  </r>
  <r>
    <n v="342"/>
    <s v="Screening And Consenting"/>
    <n v="2"/>
    <s v="zukisani"/>
    <x v="14"/>
    <d v="1899-12-30T11:44:00"/>
    <s v="Mdantsane"/>
    <n v="7"/>
    <n v="3"/>
    <s v="Not applicable"/>
    <s v="I confirm that I am at the gate / door"/>
    <s v=" -32.9476043"/>
    <s v="27.7802491"/>
    <s v="Yes"/>
    <m/>
    <s v="Read the script out loud to the person"/>
    <s v="Yes - the person who opened the door is the HoH"/>
    <s v="Read the script out loud to the HoH"/>
    <s v="Yes"/>
    <s v="Proceed"/>
    <s v="Bulumko"/>
    <s v="Jan"/>
    <n v="25"/>
    <d v="1997-06-17T00:00:00"/>
    <n v="25"/>
    <s v="Male"/>
    <s v="One or both"/>
    <s v="Yes"/>
    <s v="Proceed"/>
    <m/>
    <s v="Proceed"/>
    <s v="English"/>
    <s v="Yes"/>
    <s v="Yes"/>
    <s v="signature_2022-07-05_0947.png"/>
    <m/>
    <m/>
    <m/>
    <m/>
    <d v="2022-07-05T00:00:00"/>
    <n v="50000"/>
    <n v="2000"/>
    <n v="508"/>
    <n v="508"/>
    <n v="2352"/>
    <m/>
    <x v="1"/>
    <n v="55343"/>
    <s v="Proceed"/>
    <s v="Checked, completed"/>
    <s v="Checked, completed"/>
    <s v="Checked, completed"/>
    <n v="785751866"/>
    <s v="Myself (Participant)"/>
    <m/>
    <d v="1899-12-30T11:48:00"/>
    <s v="Unverified"/>
  </r>
  <r>
    <n v="88"/>
    <m/>
    <m/>
    <m/>
    <x v="0"/>
    <m/>
    <m/>
    <m/>
    <m/>
    <m/>
    <m/>
    <m/>
    <m/>
    <m/>
    <m/>
    <m/>
    <m/>
    <m/>
    <m/>
    <m/>
    <m/>
    <m/>
    <m/>
    <m/>
    <m/>
    <m/>
    <m/>
    <m/>
    <m/>
    <m/>
    <m/>
    <m/>
    <m/>
    <m/>
    <m/>
    <m/>
    <m/>
    <m/>
    <m/>
    <m/>
    <m/>
    <m/>
    <m/>
    <m/>
    <m/>
    <m/>
    <x v="0"/>
    <m/>
    <m/>
    <m/>
    <m/>
    <m/>
    <m/>
    <m/>
    <m/>
    <m/>
    <m/>
  </r>
  <r>
    <n v="88"/>
    <s v="Screening And Consenting"/>
    <n v="1"/>
    <s v="ntombizodwa"/>
    <x v="7"/>
    <d v="1899-12-30T12:39:00"/>
    <s v="Mdantsane"/>
    <n v="1"/>
    <n v="2"/>
    <s v="Not applicable"/>
    <s v="I confirm that I am at the gate / door"/>
    <s v=" -32.9380398"/>
    <s v="27.7806152"/>
    <s v="No"/>
    <s v="I confirm"/>
    <m/>
    <m/>
    <m/>
    <m/>
    <m/>
    <m/>
    <m/>
    <m/>
    <m/>
    <m/>
    <m/>
    <m/>
    <m/>
    <m/>
    <m/>
    <m/>
    <m/>
    <m/>
    <m/>
    <m/>
    <m/>
    <m/>
    <m/>
    <m/>
    <m/>
    <n v="50000"/>
    <m/>
    <n v="453"/>
    <n v="453"/>
    <n v="2372"/>
    <m/>
    <x v="0"/>
    <m/>
    <m/>
    <m/>
    <m/>
    <m/>
    <m/>
    <m/>
    <m/>
    <d v="1899-12-30T12:41:00"/>
    <s v="Unverified"/>
  </r>
  <r>
    <n v="412"/>
    <s v="Screening And Consenting"/>
    <n v="1"/>
    <s v="zimbini"/>
    <x v="14"/>
    <d v="1899-12-30T14:26:00"/>
    <s v="Mdantsane"/>
    <n v="4"/>
    <n v="7"/>
    <s v="Not applicable"/>
    <s v="I confirm that I am at the gate / door"/>
    <s v=" -32.9365835"/>
    <s v="27.7777474"/>
    <s v="Yes"/>
    <m/>
    <s v="Read the script out loud to the person"/>
    <s v="Yes - the person who opened the door is calling the HoH"/>
    <s v="Read the script out loud to the HoH"/>
    <s v="Yes"/>
    <s v="Proceed"/>
    <s v="Ongezwa"/>
    <s v="Toto"/>
    <n v="25"/>
    <d v="1997-10-08T00:00:00"/>
    <n v="25"/>
    <s v="Female"/>
    <s v="One or both"/>
    <s v="Yes"/>
    <s v="Proceed"/>
    <m/>
    <s v="Proceed"/>
    <s v="English"/>
    <s v="Yes"/>
    <s v="Yes"/>
    <s v="signature_2022-07-05_1227.png"/>
    <m/>
    <m/>
    <m/>
    <m/>
    <d v="2022-07-05T00:00:00"/>
    <n v="50000"/>
    <n v="1000"/>
    <n v="346"/>
    <n v="346"/>
    <n v="2352"/>
    <m/>
    <x v="1"/>
    <n v="54019"/>
    <s v="Proceed"/>
    <s v="Checked, completed"/>
    <s v="Checked, completed"/>
    <s v="Checked, completed"/>
    <n v="603367405"/>
    <s v="Myself (Participant)"/>
    <m/>
    <d v="1899-12-30T14:28:00"/>
    <s v="Unverified"/>
  </r>
  <r>
    <n v="89"/>
    <m/>
    <m/>
    <m/>
    <x v="0"/>
    <m/>
    <m/>
    <m/>
    <m/>
    <m/>
    <m/>
    <m/>
    <m/>
    <m/>
    <m/>
    <m/>
    <m/>
    <m/>
    <m/>
    <m/>
    <m/>
    <m/>
    <m/>
    <m/>
    <m/>
    <m/>
    <m/>
    <m/>
    <m/>
    <m/>
    <m/>
    <m/>
    <m/>
    <m/>
    <m/>
    <m/>
    <m/>
    <m/>
    <m/>
    <m/>
    <m/>
    <m/>
    <m/>
    <m/>
    <m/>
    <m/>
    <x v="0"/>
    <m/>
    <m/>
    <m/>
    <m/>
    <m/>
    <m/>
    <m/>
    <m/>
    <m/>
    <m/>
  </r>
  <r>
    <n v="89"/>
    <s v="Screening And Consenting"/>
    <n v="1"/>
    <s v="ntombizodwa"/>
    <x v="7"/>
    <d v="1899-12-30T12:42:00"/>
    <s v="Mdantsane"/>
    <n v="1"/>
    <n v="2"/>
    <s v="Not applicable"/>
    <s v="I confirm that I am at the gate / door"/>
    <s v=" -32.9380923"/>
    <s v="27.7807683"/>
    <s v="No"/>
    <s v="I confirm"/>
    <m/>
    <m/>
    <m/>
    <m/>
    <m/>
    <m/>
    <m/>
    <m/>
    <m/>
    <m/>
    <m/>
    <m/>
    <m/>
    <m/>
    <m/>
    <m/>
    <m/>
    <m/>
    <m/>
    <m/>
    <m/>
    <m/>
    <m/>
    <m/>
    <m/>
    <n v="50000"/>
    <m/>
    <n v="450"/>
    <n v="450"/>
    <n v="2372"/>
    <m/>
    <x v="0"/>
    <m/>
    <m/>
    <m/>
    <m/>
    <m/>
    <m/>
    <m/>
    <m/>
    <d v="1899-12-30T12:44:00"/>
    <s v="Unverified"/>
  </r>
  <r>
    <n v="89"/>
    <s v="Screening And Consenting"/>
    <n v="2"/>
    <s v="nosibusiso"/>
    <x v="2"/>
    <d v="1899-12-30T12:40:00"/>
    <s v="Mdantsane"/>
    <n v="1"/>
    <n v="2"/>
    <s v="Not applicable"/>
    <s v="I confirm that I am at the gate / door"/>
    <s v=" -32.9377198"/>
    <s v="27.7804661"/>
    <s v="Yes"/>
    <m/>
    <s v="Read the script out loud to the person"/>
    <s v="Yes - the person who opened the door is the HoH"/>
    <s v="Read the script out loud to the HoH"/>
    <s v="No"/>
    <m/>
    <m/>
    <m/>
    <m/>
    <m/>
    <m/>
    <m/>
    <m/>
    <m/>
    <m/>
    <m/>
    <m/>
    <m/>
    <m/>
    <m/>
    <m/>
    <m/>
    <m/>
    <m/>
    <m/>
    <m/>
    <n v="50000"/>
    <m/>
    <n v="452"/>
    <n v="452"/>
    <n v="2369"/>
    <m/>
    <x v="0"/>
    <m/>
    <m/>
    <m/>
    <m/>
    <m/>
    <m/>
    <m/>
    <m/>
    <d v="1899-12-30T12:47:00"/>
    <s v="Unverified"/>
  </r>
  <r>
    <n v="90"/>
    <m/>
    <m/>
    <m/>
    <x v="0"/>
    <m/>
    <m/>
    <m/>
    <m/>
    <m/>
    <m/>
    <m/>
    <m/>
    <m/>
    <m/>
    <m/>
    <m/>
    <m/>
    <m/>
    <m/>
    <m/>
    <m/>
    <m/>
    <m/>
    <m/>
    <m/>
    <m/>
    <m/>
    <m/>
    <m/>
    <m/>
    <m/>
    <m/>
    <m/>
    <m/>
    <m/>
    <m/>
    <m/>
    <m/>
    <m/>
    <m/>
    <m/>
    <m/>
    <m/>
    <m/>
    <m/>
    <x v="0"/>
    <m/>
    <m/>
    <m/>
    <m/>
    <m/>
    <m/>
    <m/>
    <m/>
    <m/>
    <m/>
  </r>
  <r>
    <n v="429"/>
    <s v="Screening And Consenting"/>
    <n v="1"/>
    <s v="lwazi"/>
    <x v="4"/>
    <d v="1899-12-30T10:51:00"/>
    <s v="Nompumelelo"/>
    <n v="1"/>
    <n v="2"/>
    <s v="Not applicable"/>
    <s v="I confirm that I am at the gate / door"/>
    <s v=" -32.9571936"/>
    <s v="27.9252933"/>
    <s v="Yes"/>
    <m/>
    <s v="Read the script out loud to the person"/>
    <s v="Yes - the person who opened the door is the HoH"/>
    <s v="Read the script out loud to the HoH"/>
    <s v="Yes"/>
    <s v="Proceed"/>
    <s v="Sinazo"/>
    <s v="Tomose"/>
    <n v="25"/>
    <d v="1997-07-09T00:00:00"/>
    <n v="25"/>
    <s v="Female"/>
    <s v="One or both"/>
    <s v="Yes"/>
    <s v="Proceed"/>
    <m/>
    <s v="Proceed"/>
    <s v="English"/>
    <s v="Yes"/>
    <s v="Yes"/>
    <s v="signature_2022-07-06_0853.png"/>
    <m/>
    <m/>
    <m/>
    <m/>
    <d v="2022-07-06T00:00:00"/>
    <n v="30000"/>
    <n v="1000"/>
    <n v="561"/>
    <n v="561"/>
    <n v="2351"/>
    <m/>
    <x v="1"/>
    <n v="34448"/>
    <s v="Proceed"/>
    <s v="Checked, completed"/>
    <s v="Checked, completed"/>
    <s v="Checked, completed"/>
    <n v="657355670"/>
    <s v="Myself (Participant)"/>
    <m/>
    <d v="1899-12-30T10:53:00"/>
    <s v="Unverified"/>
  </r>
  <r>
    <n v="91"/>
    <m/>
    <m/>
    <m/>
    <x v="0"/>
    <m/>
    <m/>
    <m/>
    <m/>
    <m/>
    <m/>
    <m/>
    <m/>
    <m/>
    <m/>
    <m/>
    <m/>
    <m/>
    <m/>
    <m/>
    <m/>
    <m/>
    <m/>
    <m/>
    <m/>
    <m/>
    <m/>
    <m/>
    <m/>
    <m/>
    <m/>
    <m/>
    <m/>
    <m/>
    <m/>
    <m/>
    <m/>
    <m/>
    <m/>
    <m/>
    <m/>
    <m/>
    <m/>
    <m/>
    <m/>
    <m/>
    <x v="0"/>
    <m/>
    <m/>
    <m/>
    <m/>
    <m/>
    <m/>
    <m/>
    <m/>
    <m/>
    <m/>
  </r>
  <r>
    <n v="91"/>
    <s v="Screening And Consenting"/>
    <n v="1"/>
    <s v="zukisani"/>
    <x v="7"/>
    <d v="1899-12-30T13:00:00"/>
    <s v="Mdantsane"/>
    <n v="3"/>
    <n v="2"/>
    <s v="Not applicable"/>
    <s v="I confirm that I am at the gate / door"/>
    <m/>
    <m/>
    <s v="No"/>
    <s v="I confirm"/>
    <m/>
    <m/>
    <m/>
    <m/>
    <m/>
    <m/>
    <m/>
    <m/>
    <m/>
    <m/>
    <m/>
    <m/>
    <m/>
    <m/>
    <m/>
    <m/>
    <m/>
    <m/>
    <m/>
    <m/>
    <m/>
    <m/>
    <m/>
    <m/>
    <m/>
    <n v="50000"/>
    <m/>
    <n v="432"/>
    <n v="432"/>
    <n v="2372"/>
    <m/>
    <x v="0"/>
    <m/>
    <m/>
    <m/>
    <m/>
    <m/>
    <m/>
    <m/>
    <m/>
    <d v="1899-12-30T12:51:00"/>
    <s v="Unverified"/>
  </r>
  <r>
    <n v="91"/>
    <s v="Screening And Consenting"/>
    <n v="2"/>
    <s v="onelam"/>
    <x v="19"/>
    <d v="1899-12-30T12:14:00"/>
    <s v="Mdantsane"/>
    <n v="3"/>
    <n v="2"/>
    <s v="Not applicable"/>
    <s v="I confirm that I am at the gate / door"/>
    <m/>
    <m/>
    <s v="No"/>
    <s v="I confirm"/>
    <m/>
    <m/>
    <m/>
    <m/>
    <m/>
    <m/>
    <m/>
    <m/>
    <m/>
    <m/>
    <m/>
    <m/>
    <m/>
    <m/>
    <m/>
    <m/>
    <m/>
    <m/>
    <m/>
    <m/>
    <m/>
    <m/>
    <m/>
    <m/>
    <m/>
    <n v="50000"/>
    <m/>
    <n v="478"/>
    <n v="478"/>
    <n v="2365"/>
    <m/>
    <x v="0"/>
    <m/>
    <m/>
    <m/>
    <m/>
    <m/>
    <m/>
    <m/>
    <m/>
    <d v="1899-12-30T09:08:00"/>
    <s v="Unverified"/>
  </r>
  <r>
    <n v="91"/>
    <s v="Screening And Consenting"/>
    <n v="3"/>
    <s v="onelam"/>
    <x v="19"/>
    <d v="1899-12-30T12:16:00"/>
    <s v="Mdantsane"/>
    <n v="3"/>
    <n v="2"/>
    <s v="Not applicable"/>
    <s v="I confirm that I am at the gate / door"/>
    <m/>
    <m/>
    <s v="No"/>
    <s v="I confirm"/>
    <m/>
    <m/>
    <m/>
    <m/>
    <m/>
    <m/>
    <m/>
    <m/>
    <m/>
    <m/>
    <m/>
    <m/>
    <m/>
    <m/>
    <m/>
    <m/>
    <m/>
    <m/>
    <m/>
    <m/>
    <m/>
    <m/>
    <m/>
    <m/>
    <m/>
    <n v="50000"/>
    <m/>
    <n v="476"/>
    <n v="476"/>
    <n v="2365"/>
    <m/>
    <x v="0"/>
    <m/>
    <m/>
    <m/>
    <m/>
    <m/>
    <m/>
    <m/>
    <m/>
    <d v="1899-12-30T10:51:00"/>
    <s v="Unverified"/>
  </r>
  <r>
    <n v="92"/>
    <m/>
    <m/>
    <m/>
    <x v="0"/>
    <m/>
    <m/>
    <m/>
    <m/>
    <m/>
    <m/>
    <m/>
    <m/>
    <m/>
    <m/>
    <m/>
    <m/>
    <m/>
    <m/>
    <m/>
    <m/>
    <m/>
    <m/>
    <m/>
    <m/>
    <m/>
    <m/>
    <m/>
    <m/>
    <m/>
    <m/>
    <m/>
    <m/>
    <m/>
    <m/>
    <m/>
    <m/>
    <m/>
    <m/>
    <m/>
    <m/>
    <m/>
    <m/>
    <m/>
    <m/>
    <m/>
    <x v="0"/>
    <m/>
    <m/>
    <m/>
    <m/>
    <m/>
    <m/>
    <m/>
    <m/>
    <m/>
    <m/>
  </r>
  <r>
    <n v="92"/>
    <s v="Screening And Consenting"/>
    <n v="1"/>
    <s v="asemahle"/>
    <x v="7"/>
    <d v="1899-12-30T13:24:00"/>
    <s v="Mdantsane"/>
    <n v="2"/>
    <n v="1"/>
    <s v="Not applicable"/>
    <s v="I confirm that I am at the gate / door"/>
    <s v=" -32.9434418"/>
    <s v="27.7754874"/>
    <s v="No"/>
    <s v="I confirm"/>
    <m/>
    <m/>
    <m/>
    <m/>
    <m/>
    <m/>
    <m/>
    <m/>
    <m/>
    <m/>
    <m/>
    <m/>
    <m/>
    <m/>
    <m/>
    <m/>
    <m/>
    <m/>
    <m/>
    <m/>
    <m/>
    <m/>
    <m/>
    <m/>
    <m/>
    <n v="50000"/>
    <m/>
    <n v="408"/>
    <n v="408"/>
    <n v="2372"/>
    <m/>
    <x v="0"/>
    <m/>
    <m/>
    <m/>
    <m/>
    <m/>
    <m/>
    <m/>
    <m/>
    <d v="1899-12-30T13:25:00"/>
    <s v="Unverified"/>
  </r>
  <r>
    <n v="465"/>
    <s v="Screening And Consenting"/>
    <n v="1"/>
    <s v="nozithembiso"/>
    <x v="22"/>
    <d v="1899-12-30T10:25:00"/>
    <s v="Ducats"/>
    <n v="1"/>
    <n v="4"/>
    <s v="Not applicable"/>
    <s v="I confirm that I am at the gate / door"/>
    <s v=" -32.9219776"/>
    <s v="27.9059318"/>
    <s v="Yes"/>
    <m/>
    <s v="Read the script out loud to the person"/>
    <s v="Yes - the person who opened the door is calling the HoH"/>
    <s v="Read the script out loud to the HoH"/>
    <s v="Yes"/>
    <s v="Proceed"/>
    <s v="Asemahle"/>
    <s v="Kopolo"/>
    <n v="25"/>
    <d v="1997-05-06T00:00:00"/>
    <n v="25"/>
    <s v="Female"/>
    <s v="One or both"/>
    <s v="Yes"/>
    <s v="Proceed"/>
    <m/>
    <s v="Proceed"/>
    <s v="Xhosa"/>
    <s v="Yes"/>
    <s v="Yes"/>
    <m/>
    <s v="signature_2022-07-07_0828.png"/>
    <m/>
    <m/>
    <m/>
    <d v="2022-07-07T00:00:00"/>
    <n v="40000"/>
    <n v="1000"/>
    <n v="587"/>
    <n v="587"/>
    <n v="2350"/>
    <m/>
    <x v="1"/>
    <n v="44499"/>
    <m/>
    <m/>
    <m/>
    <m/>
    <m/>
    <m/>
    <m/>
    <d v="1899-12-30T10:28:00"/>
    <s v="Unverified"/>
  </r>
  <r>
    <n v="93"/>
    <m/>
    <m/>
    <m/>
    <x v="0"/>
    <m/>
    <m/>
    <m/>
    <m/>
    <m/>
    <m/>
    <m/>
    <m/>
    <m/>
    <m/>
    <m/>
    <m/>
    <m/>
    <m/>
    <m/>
    <m/>
    <m/>
    <m/>
    <m/>
    <m/>
    <m/>
    <m/>
    <m/>
    <m/>
    <m/>
    <m/>
    <m/>
    <m/>
    <m/>
    <m/>
    <m/>
    <m/>
    <m/>
    <m/>
    <m/>
    <m/>
    <m/>
    <m/>
    <m/>
    <m/>
    <m/>
    <x v="0"/>
    <m/>
    <m/>
    <m/>
    <m/>
    <m/>
    <m/>
    <m/>
    <m/>
    <m/>
    <m/>
  </r>
  <r>
    <n v="477"/>
    <s v="Screening And Consenting"/>
    <n v="1"/>
    <s v="sinazo"/>
    <x v="22"/>
    <d v="1899-12-30T11:32:00"/>
    <s v="Ducats"/>
    <n v="1"/>
    <n v="5"/>
    <s v="Not applicable"/>
    <s v="I confirm that I am at the gate / door"/>
    <s v=" -32.9184506"/>
    <s v="27.9012822"/>
    <s v="Yes"/>
    <m/>
    <s v="Read the script out loud to the person"/>
    <s v="Yes - the person who opened the door is the HoH"/>
    <s v="Read the script out loud to the HoH"/>
    <s v="Yes"/>
    <s v="Proceed"/>
    <s v="Andiswa"/>
    <s v="Misani"/>
    <n v="25"/>
    <d v="1997-08-08T00:00:00"/>
    <n v="25"/>
    <s v="Female"/>
    <s v="One or both"/>
    <s v="Yes"/>
    <s v="Proceed"/>
    <m/>
    <s v="Proceed"/>
    <s v="Xhosa"/>
    <s v="Yes"/>
    <s v="Yes"/>
    <m/>
    <s v="signature_2022-07-07_0937.png"/>
    <m/>
    <m/>
    <m/>
    <d v="2022-07-07T00:00:00"/>
    <n v="40000"/>
    <n v="1000"/>
    <n v="520"/>
    <n v="520"/>
    <n v="2350"/>
    <m/>
    <x v="1"/>
    <n v="44365"/>
    <s v="Proceed"/>
    <s v="Checked, completed"/>
    <s v="Checked, completed"/>
    <s v="Checked, completed"/>
    <n v="789715920"/>
    <s v="Myself (Participant)"/>
    <m/>
    <d v="1899-12-30T11:40:00"/>
    <s v="Unverified"/>
  </r>
  <r>
    <n v="94"/>
    <m/>
    <m/>
    <m/>
    <x v="0"/>
    <m/>
    <m/>
    <m/>
    <m/>
    <m/>
    <m/>
    <m/>
    <m/>
    <m/>
    <m/>
    <m/>
    <m/>
    <m/>
    <m/>
    <m/>
    <m/>
    <m/>
    <m/>
    <m/>
    <m/>
    <m/>
    <m/>
    <m/>
    <m/>
    <m/>
    <m/>
    <m/>
    <m/>
    <m/>
    <m/>
    <m/>
    <m/>
    <m/>
    <m/>
    <m/>
    <m/>
    <m/>
    <m/>
    <m/>
    <m/>
    <m/>
    <x v="0"/>
    <m/>
    <m/>
    <m/>
    <m/>
    <m/>
    <m/>
    <m/>
    <m/>
    <m/>
    <m/>
  </r>
  <r>
    <n v="94"/>
    <s v="Screening And Consenting"/>
    <n v="1"/>
    <s v="asemahle"/>
    <x v="7"/>
    <d v="1899-12-30T13:32:00"/>
    <s v="Mdantsane"/>
    <n v="2"/>
    <n v="1"/>
    <s v="Not applicable"/>
    <s v="I confirm that I am at the gate / door"/>
    <s v=" -32.9430395"/>
    <s v="27.775531"/>
    <s v="Yes"/>
    <m/>
    <s v="Read the script out loud to the person"/>
    <s v="No"/>
    <m/>
    <m/>
    <m/>
    <m/>
    <m/>
    <m/>
    <m/>
    <m/>
    <m/>
    <m/>
    <m/>
    <m/>
    <m/>
    <m/>
    <m/>
    <m/>
    <m/>
    <m/>
    <m/>
    <m/>
    <m/>
    <m/>
    <m/>
    <n v="50000"/>
    <m/>
    <n v="400"/>
    <n v="400"/>
    <n v="2372"/>
    <m/>
    <x v="0"/>
    <m/>
    <m/>
    <m/>
    <m/>
    <m/>
    <m/>
    <m/>
    <m/>
    <d v="1899-12-30T13:33:00"/>
    <s v="Unverified"/>
  </r>
  <r>
    <n v="559"/>
    <s v="Screening And Consenting"/>
    <n v="1"/>
    <s v="nosiphiwo"/>
    <x v="5"/>
    <d v="1899-12-30T13:42:00"/>
    <s v="Nompumelelo"/>
    <n v="2"/>
    <n v="2"/>
    <s v="Not applicable"/>
    <s v="I confirm that I am at the gate / door"/>
    <s v=" -32.9583247"/>
    <s v="27.9241754"/>
    <s v="Yes"/>
    <m/>
    <s v="Read the script out loud to the person"/>
    <s v="Yes - the person who opened the door is the HoH"/>
    <s v="Read the script out loud to the HoH"/>
    <s v="Yes"/>
    <s v="Proceed"/>
    <s v="Aphile"/>
    <s v="Ndongeni"/>
    <n v="25"/>
    <d v="1997-06-03T00:00:00"/>
    <n v="25"/>
    <s v="Female"/>
    <s v="One or both"/>
    <s v="Yes"/>
    <s v="Proceed"/>
    <m/>
    <s v="Proceed"/>
    <s v="English"/>
    <s v="Yes"/>
    <s v="Yes"/>
    <s v="signature_2022-07-08_1147.png"/>
    <m/>
    <m/>
    <m/>
    <m/>
    <d v="2022-07-08T00:00:00"/>
    <n v="30000"/>
    <n v="1000"/>
    <n v="390"/>
    <n v="390"/>
    <n v="2349"/>
    <m/>
    <x v="1"/>
    <n v="34104"/>
    <s v="Proceed"/>
    <s v="Checked, completed"/>
    <s v="Checked, completed"/>
    <s v="Checked, completed"/>
    <n v="780668196"/>
    <s v="Myself (Participant)"/>
    <m/>
    <d v="1899-12-30T13:48:00"/>
    <s v="Unverified"/>
  </r>
  <r>
    <n v="95"/>
    <m/>
    <m/>
    <m/>
    <x v="0"/>
    <m/>
    <m/>
    <m/>
    <m/>
    <m/>
    <m/>
    <m/>
    <m/>
    <m/>
    <m/>
    <m/>
    <m/>
    <m/>
    <m/>
    <m/>
    <m/>
    <m/>
    <m/>
    <m/>
    <m/>
    <m/>
    <m/>
    <m/>
    <m/>
    <m/>
    <m/>
    <m/>
    <m/>
    <m/>
    <m/>
    <m/>
    <m/>
    <m/>
    <m/>
    <m/>
    <m/>
    <m/>
    <m/>
    <m/>
    <m/>
    <m/>
    <x v="0"/>
    <m/>
    <m/>
    <m/>
    <m/>
    <m/>
    <m/>
    <m/>
    <m/>
    <m/>
    <m/>
  </r>
  <r>
    <n v="95"/>
    <s v="Screening And Consenting"/>
    <n v="1"/>
    <s v="mihlem"/>
    <x v="7"/>
    <d v="1899-12-30T13:32:00"/>
    <s v="Mdantsane"/>
    <n v="4"/>
    <n v="3"/>
    <s v="Not applicable"/>
    <s v="I confirm that I am at the gate / door"/>
    <s v=" -32.9306952"/>
    <s v="27.7770268"/>
    <s v="Yes"/>
    <m/>
    <s v="Read the script out loud to the person"/>
    <s v="Yes - the person who opened the door is the HoH"/>
    <s v="Read the script out loud to the HoH"/>
    <s v="No"/>
    <m/>
    <m/>
    <m/>
    <m/>
    <m/>
    <m/>
    <m/>
    <m/>
    <m/>
    <m/>
    <m/>
    <m/>
    <m/>
    <m/>
    <m/>
    <m/>
    <m/>
    <m/>
    <m/>
    <m/>
    <m/>
    <n v="50000"/>
    <m/>
    <n v="400"/>
    <n v="400"/>
    <n v="2372"/>
    <m/>
    <x v="0"/>
    <m/>
    <m/>
    <m/>
    <m/>
    <m/>
    <m/>
    <m/>
    <m/>
    <d v="1899-12-30T13:35:00"/>
    <s v="Unverified"/>
  </r>
  <r>
    <n v="96"/>
    <m/>
    <m/>
    <m/>
    <x v="0"/>
    <m/>
    <m/>
    <m/>
    <m/>
    <m/>
    <m/>
    <m/>
    <m/>
    <m/>
    <m/>
    <m/>
    <m/>
    <m/>
    <m/>
    <m/>
    <m/>
    <m/>
    <m/>
    <m/>
    <m/>
    <m/>
    <m/>
    <m/>
    <m/>
    <m/>
    <m/>
    <m/>
    <m/>
    <m/>
    <m/>
    <m/>
    <m/>
    <m/>
    <m/>
    <m/>
    <m/>
    <m/>
    <m/>
    <m/>
    <m/>
    <m/>
    <x v="0"/>
    <m/>
    <m/>
    <m/>
    <m/>
    <m/>
    <m/>
    <m/>
    <m/>
    <m/>
    <m/>
  </r>
  <r>
    <n v="96"/>
    <s v="Screening And Consenting"/>
    <n v="1"/>
    <s v="mihlem"/>
    <x v="7"/>
    <d v="1899-12-30T13:36:00"/>
    <s v="Mdantsane"/>
    <n v="4"/>
    <n v="3"/>
    <s v="Not applicable"/>
    <s v="I confirm that I am at the gate / door"/>
    <s v=" -32.9306754"/>
    <s v="27.777046"/>
    <s v="Yes"/>
    <m/>
    <s v="Read the script out loud to the person"/>
    <s v="Yes - the person who opened the door is the HoH"/>
    <s v="Read the script out loud to the HoH"/>
    <s v="No"/>
    <m/>
    <m/>
    <m/>
    <m/>
    <m/>
    <m/>
    <m/>
    <m/>
    <m/>
    <m/>
    <m/>
    <m/>
    <m/>
    <m/>
    <m/>
    <m/>
    <m/>
    <m/>
    <m/>
    <m/>
    <m/>
    <n v="50000"/>
    <m/>
    <n v="396"/>
    <n v="396"/>
    <n v="2372"/>
    <m/>
    <x v="0"/>
    <m/>
    <m/>
    <m/>
    <m/>
    <m/>
    <m/>
    <m/>
    <m/>
    <d v="1899-12-30T13:37:00"/>
    <s v="Unverified"/>
  </r>
  <r>
    <n v="97"/>
    <m/>
    <m/>
    <m/>
    <x v="0"/>
    <m/>
    <m/>
    <m/>
    <m/>
    <m/>
    <m/>
    <m/>
    <m/>
    <m/>
    <m/>
    <m/>
    <m/>
    <m/>
    <m/>
    <m/>
    <m/>
    <m/>
    <m/>
    <m/>
    <m/>
    <m/>
    <m/>
    <m/>
    <m/>
    <m/>
    <m/>
    <m/>
    <m/>
    <m/>
    <m/>
    <m/>
    <m/>
    <m/>
    <m/>
    <m/>
    <m/>
    <m/>
    <m/>
    <m/>
    <m/>
    <m/>
    <x v="0"/>
    <m/>
    <m/>
    <m/>
    <m/>
    <m/>
    <m/>
    <m/>
    <m/>
    <m/>
    <m/>
  </r>
  <r>
    <n v="587"/>
    <s v="Screening And Consenting"/>
    <n v="1"/>
    <s v="nomvuyo"/>
    <x v="20"/>
    <d v="1899-12-30T10:01:00"/>
    <s v="Ducats"/>
    <n v="2"/>
    <n v="5"/>
    <s v="Not applicable"/>
    <s v="I confirm that I am at the gate / door"/>
    <s v=" -32.9315127"/>
    <s v="27.9046617"/>
    <s v="Yes"/>
    <m/>
    <s v="Read the script out loud to the person"/>
    <s v="Yes - the person who opened the door is calling the HoH"/>
    <s v="Read the script out loud to the HoH"/>
    <s v="Yes"/>
    <s v="Proceed"/>
    <s v="Siphokuhle"/>
    <s v="Mdishwa"/>
    <n v="25"/>
    <d v="1997-12-27T00:00:00"/>
    <n v="25"/>
    <s v="Female"/>
    <s v="One or both"/>
    <s v="Yes"/>
    <s v="Proceed"/>
    <m/>
    <s v="Proceed"/>
    <s v="English"/>
    <s v="Yes"/>
    <s v="Yes"/>
    <s v="signature_2022-07-09_0805.png"/>
    <m/>
    <m/>
    <m/>
    <m/>
    <d v="2022-07-09T00:00:00"/>
    <n v="40000"/>
    <n v="1000"/>
    <n v="611"/>
    <n v="611"/>
    <n v="2348"/>
    <m/>
    <x v="1"/>
    <n v="44545"/>
    <s v="Proceed"/>
    <s v="Checked, completed"/>
    <s v="Checked, completed"/>
    <s v="Checked, completed"/>
    <n v="638817211"/>
    <s v="Myself (Participant)"/>
    <m/>
    <d v="1899-12-30T10:06:00"/>
    <s v="Unverified"/>
  </r>
  <r>
    <n v="98"/>
    <m/>
    <m/>
    <m/>
    <x v="0"/>
    <m/>
    <m/>
    <m/>
    <m/>
    <m/>
    <m/>
    <m/>
    <m/>
    <m/>
    <m/>
    <m/>
    <m/>
    <m/>
    <m/>
    <m/>
    <m/>
    <m/>
    <m/>
    <m/>
    <m/>
    <m/>
    <m/>
    <m/>
    <m/>
    <m/>
    <m/>
    <m/>
    <m/>
    <m/>
    <m/>
    <m/>
    <m/>
    <m/>
    <m/>
    <m/>
    <m/>
    <m/>
    <m/>
    <m/>
    <m/>
    <m/>
    <x v="0"/>
    <m/>
    <m/>
    <m/>
    <m/>
    <m/>
    <m/>
    <m/>
    <m/>
    <m/>
    <m/>
  </r>
  <r>
    <n v="626"/>
    <s v="Screening And Consenting"/>
    <n v="1"/>
    <s v="siyanda"/>
    <x v="20"/>
    <d v="1899-12-30T13:55:00"/>
    <s v="Ducats"/>
    <n v="2"/>
    <n v="2"/>
    <s v="Not applicable"/>
    <s v="I confirm that I am at the gate / door"/>
    <s v=" -32.9302352"/>
    <s v="27.9028517"/>
    <s v="Yes"/>
    <m/>
    <s v="Read the script out loud to the person"/>
    <s v="Yes - the person who opened the door is the HoH"/>
    <s v="Read the script out loud to the HoH"/>
    <s v="Yes"/>
    <s v="Proceed"/>
    <s v="Siyanda"/>
    <s v="Poni"/>
    <n v="25"/>
    <d v="1997-12-18T00:00:00"/>
    <n v="25"/>
    <s v="Male"/>
    <s v="One or both"/>
    <s v="Yes"/>
    <s v="Proceed"/>
    <m/>
    <s v="Proceed"/>
    <s v="English"/>
    <s v="Yes"/>
    <s v="Yes"/>
    <s v="signature_2022-07-09_1157.png"/>
    <m/>
    <m/>
    <m/>
    <m/>
    <d v="2022-07-09T00:00:00"/>
    <n v="40000"/>
    <n v="2000"/>
    <n v="377"/>
    <n v="377"/>
    <n v="2348"/>
    <m/>
    <x v="1"/>
    <n v="45077"/>
    <s v="Proceed"/>
    <s v="Checked, completed"/>
    <s v="Checked, completed"/>
    <s v="Checked, completed"/>
    <n v="683691254"/>
    <s v="Myself (Participant)"/>
    <m/>
    <d v="1899-12-30T13:57:00"/>
    <s v="Unverified"/>
  </r>
  <r>
    <n v="99"/>
    <m/>
    <m/>
    <m/>
    <x v="0"/>
    <m/>
    <m/>
    <m/>
    <m/>
    <m/>
    <m/>
    <m/>
    <m/>
    <m/>
    <m/>
    <m/>
    <m/>
    <m/>
    <m/>
    <m/>
    <m/>
    <m/>
    <m/>
    <m/>
    <m/>
    <m/>
    <m/>
    <m/>
    <m/>
    <m/>
    <m/>
    <m/>
    <m/>
    <m/>
    <m/>
    <m/>
    <m/>
    <m/>
    <m/>
    <m/>
    <m/>
    <m/>
    <m/>
    <m/>
    <m/>
    <m/>
    <x v="0"/>
    <m/>
    <m/>
    <m/>
    <m/>
    <m/>
    <m/>
    <m/>
    <m/>
    <m/>
    <m/>
  </r>
  <r>
    <n v="641"/>
    <s v="Screening And Consenting"/>
    <n v="1"/>
    <s v="nomvuyo"/>
    <x v="6"/>
    <d v="1899-12-30T11:14:00"/>
    <s v="Ducats"/>
    <n v="2"/>
    <n v="5"/>
    <s v="Not applicable"/>
    <s v="I confirm that I am at the gate / door"/>
    <s v=" -32.9317114"/>
    <s v="27.9045724"/>
    <s v="Yes"/>
    <m/>
    <s v="Read the script out loud to the person"/>
    <s v="Yes - the person who opened the door is calling the HoH"/>
    <s v="Read the script out loud to the HoH"/>
    <s v="Yes"/>
    <s v="Proceed"/>
    <s v="Richard"/>
    <s v="Chidzana"/>
    <n v="25"/>
    <d v="1997-12-12T00:00:00"/>
    <n v="25"/>
    <s v="Male"/>
    <s v="One or both"/>
    <s v="Yes"/>
    <s v="Proceed"/>
    <m/>
    <s v="Proceed"/>
    <s v="English"/>
    <s v="Yes"/>
    <s v="Yes"/>
    <s v="signature_2022-07-12_0918.png"/>
    <m/>
    <m/>
    <m/>
    <m/>
    <d v="2022-07-12T00:00:00"/>
    <n v="40000"/>
    <n v="2000"/>
    <n v="538"/>
    <n v="538"/>
    <n v="2345"/>
    <m/>
    <x v="1"/>
    <n v="45396"/>
    <s v="Proceed"/>
    <s v="Checked, completed"/>
    <s v="Checked, completed"/>
    <s v="Checked, completed"/>
    <n v="839886487"/>
    <s v="Sibling"/>
    <m/>
    <d v="1899-12-30T11:19:00"/>
    <s v="Unverified"/>
  </r>
  <r>
    <n v="100"/>
    <m/>
    <m/>
    <m/>
    <x v="0"/>
    <m/>
    <m/>
    <m/>
    <m/>
    <m/>
    <m/>
    <m/>
    <m/>
    <m/>
    <m/>
    <m/>
    <m/>
    <m/>
    <m/>
    <m/>
    <m/>
    <m/>
    <m/>
    <m/>
    <m/>
    <m/>
    <m/>
    <m/>
    <m/>
    <m/>
    <m/>
    <m/>
    <m/>
    <m/>
    <m/>
    <m/>
    <m/>
    <m/>
    <m/>
    <m/>
    <m/>
    <m/>
    <m/>
    <m/>
    <m/>
    <m/>
    <x v="0"/>
    <m/>
    <m/>
    <m/>
    <m/>
    <m/>
    <m/>
    <m/>
    <m/>
    <m/>
    <m/>
  </r>
  <r>
    <n v="100"/>
    <s v="Screening And Consenting"/>
    <n v="1"/>
    <s v="onelam"/>
    <x v="7"/>
    <d v="1899-12-30T14:41:00"/>
    <s v="Mdantsane"/>
    <n v="3"/>
    <n v="2"/>
    <s v="Not applicable"/>
    <s v="I confirm that I am at the gate / door"/>
    <m/>
    <m/>
    <s v="No"/>
    <s v="I confirm"/>
    <m/>
    <m/>
    <m/>
    <m/>
    <m/>
    <m/>
    <m/>
    <m/>
    <m/>
    <m/>
    <m/>
    <m/>
    <m/>
    <m/>
    <m/>
    <m/>
    <m/>
    <m/>
    <m/>
    <m/>
    <m/>
    <m/>
    <m/>
    <m/>
    <m/>
    <n v="50000"/>
    <m/>
    <n v="331"/>
    <n v="331"/>
    <n v="2372"/>
    <m/>
    <x v="0"/>
    <m/>
    <m/>
    <m/>
    <m/>
    <m/>
    <m/>
    <m/>
    <m/>
    <d v="1899-12-30T11:24:00"/>
    <s v="Unverified"/>
  </r>
  <r>
    <n v="675"/>
    <s v="Screening And Consenting"/>
    <n v="1"/>
    <s v="asemahle"/>
    <x v="6"/>
    <d v="1899-12-30T15:12:00"/>
    <s v="Ducats"/>
    <n v="2"/>
    <n v="6"/>
    <s v="Not applicable"/>
    <s v="I confirm that I am at the gate / door"/>
    <s v=" -32.9298014"/>
    <s v="27.9056103"/>
    <s v="Yes"/>
    <m/>
    <s v="Read the script out loud to the person"/>
    <s v="Yes - the person who opened the door is the HoH"/>
    <s v="Read the script out loud to the HoH"/>
    <s v="Yes"/>
    <s v="Proceed"/>
    <s v="Lusanda"/>
    <s v="Dyanopu"/>
    <n v="25"/>
    <d v="1997-11-10T00:00:00"/>
    <n v="25"/>
    <s v="Female"/>
    <s v="One or both"/>
    <s v="Yes"/>
    <s v="Proceed"/>
    <m/>
    <s v="Proceed"/>
    <s v="English"/>
    <s v="Yes"/>
    <s v="Yes"/>
    <s v="signature_2022-07-12_1317.png"/>
    <m/>
    <m/>
    <m/>
    <m/>
    <d v="2022-07-12T00:00:00"/>
    <n v="40000"/>
    <n v="1000"/>
    <n v="300"/>
    <n v="300"/>
    <n v="2345"/>
    <m/>
    <x v="1"/>
    <n v="43920"/>
    <s v="Proceed"/>
    <s v="Checked, completed"/>
    <s v="Checked, completed"/>
    <s v="Checked, completed"/>
    <n v="783354403"/>
    <s v="Sibling"/>
    <m/>
    <d v="1899-12-30T15:17:00"/>
    <s v="Unverified"/>
  </r>
  <r>
    <n v="101"/>
    <m/>
    <m/>
    <m/>
    <x v="0"/>
    <m/>
    <m/>
    <m/>
    <m/>
    <m/>
    <m/>
    <m/>
    <m/>
    <m/>
    <m/>
    <m/>
    <m/>
    <m/>
    <m/>
    <m/>
    <m/>
    <m/>
    <m/>
    <m/>
    <m/>
    <m/>
    <m/>
    <m/>
    <m/>
    <m/>
    <m/>
    <m/>
    <m/>
    <m/>
    <m/>
    <m/>
    <m/>
    <m/>
    <m/>
    <m/>
    <m/>
    <m/>
    <m/>
    <m/>
    <m/>
    <m/>
    <x v="0"/>
    <m/>
    <m/>
    <m/>
    <m/>
    <m/>
    <m/>
    <m/>
    <m/>
    <m/>
    <m/>
  </r>
  <r>
    <n v="101"/>
    <s v="Screening And Consenting"/>
    <n v="1"/>
    <s v="asemahle"/>
    <x v="7"/>
    <d v="1899-12-30T14:42:00"/>
    <s v="Mdantsane"/>
    <n v="2"/>
    <n v="1"/>
    <s v="Not applicable"/>
    <s v="I confirm that I am at the gate / door"/>
    <s v=" -32.9430526"/>
    <s v="27.7749742"/>
    <s v="No"/>
    <s v="I confirm"/>
    <m/>
    <m/>
    <m/>
    <m/>
    <m/>
    <m/>
    <m/>
    <m/>
    <m/>
    <m/>
    <m/>
    <m/>
    <m/>
    <m/>
    <m/>
    <m/>
    <m/>
    <m/>
    <m/>
    <m/>
    <m/>
    <m/>
    <m/>
    <m/>
    <m/>
    <n v="50000"/>
    <m/>
    <n v="330"/>
    <n v="330"/>
    <n v="2372"/>
    <m/>
    <x v="0"/>
    <m/>
    <m/>
    <m/>
    <m/>
    <m/>
    <m/>
    <m/>
    <m/>
    <d v="1899-12-30T14:44:00"/>
    <s v="Unverified"/>
  </r>
  <r>
    <n v="728"/>
    <s v="Screening And Consenting"/>
    <n v="2"/>
    <s v="zukisani"/>
    <x v="10"/>
    <d v="1899-12-30T10:12:00"/>
    <s v="Nompumelelo"/>
    <n v="2"/>
    <n v="6"/>
    <s v="Not applicable"/>
    <s v="I confirm that I am at the gate / door"/>
    <s v=" -32.9763431"/>
    <s v="27.9181263"/>
    <s v="Yes"/>
    <m/>
    <s v="Read the script out loud to the person"/>
    <s v="Yes - the person who opened the door is the HoH"/>
    <s v="Read the script out loud to the HoH"/>
    <s v="Yes"/>
    <s v="Proceed"/>
    <s v="Wilo"/>
    <s v="Moyana"/>
    <n v="25"/>
    <d v="1997-05-25T00:00:00"/>
    <n v="25"/>
    <s v="Male"/>
    <s v="One or both"/>
    <s v="Yes"/>
    <s v="Proceed"/>
    <m/>
    <s v="Proceed"/>
    <s v="English"/>
    <s v="Yes"/>
    <s v="Yes"/>
    <s v="signature_2022-07-14_0815.png"/>
    <m/>
    <m/>
    <m/>
    <m/>
    <d v="2022-07-14T00:00:00"/>
    <n v="30000"/>
    <n v="2000"/>
    <n v="600"/>
    <n v="600"/>
    <n v="2343"/>
    <m/>
    <x v="1"/>
    <n v="35518"/>
    <s v="Proceed"/>
    <s v="Checked, completed"/>
    <s v="Checked, completed"/>
    <s v="Checked, completed"/>
    <n v="710637246"/>
    <s v="Myself (Participant)"/>
    <m/>
    <d v="1899-12-30T10:16:00"/>
    <s v="Unverified"/>
  </r>
  <r>
    <n v="102"/>
    <m/>
    <m/>
    <m/>
    <x v="0"/>
    <m/>
    <m/>
    <m/>
    <m/>
    <m/>
    <m/>
    <m/>
    <m/>
    <m/>
    <m/>
    <m/>
    <m/>
    <m/>
    <m/>
    <m/>
    <m/>
    <m/>
    <m/>
    <m/>
    <m/>
    <m/>
    <m/>
    <m/>
    <m/>
    <m/>
    <m/>
    <m/>
    <m/>
    <m/>
    <m/>
    <m/>
    <m/>
    <m/>
    <m/>
    <m/>
    <m/>
    <m/>
    <m/>
    <m/>
    <m/>
    <m/>
    <x v="0"/>
    <m/>
    <m/>
    <m/>
    <m/>
    <m/>
    <m/>
    <m/>
    <m/>
    <m/>
    <m/>
  </r>
  <r>
    <n v="748"/>
    <s v="Screening And Consenting"/>
    <n v="1"/>
    <s v="nomvuyo"/>
    <x v="10"/>
    <d v="1899-12-30T10:04:00"/>
    <s v="Ducats"/>
    <n v="2"/>
    <n v="6"/>
    <s v="Not applicable"/>
    <s v="I confirm that I am at the gate / door"/>
    <s v=" -32.930432"/>
    <s v="27.905693"/>
    <s v="Yes"/>
    <m/>
    <s v="Read the script out loud to the person"/>
    <s v="Yes - the person who opened the door is the HoH"/>
    <s v="Read the script out loud to the HoH"/>
    <s v="Yes"/>
    <s v="Proceed"/>
    <s v="Panashe"/>
    <s v="Machara"/>
    <n v="25"/>
    <d v="1997-11-17T00:00:00"/>
    <n v="25"/>
    <s v="Female"/>
    <s v="One or both"/>
    <s v="Yes"/>
    <s v="Proceed"/>
    <m/>
    <s v="Proceed"/>
    <s v="English"/>
    <s v="Yes"/>
    <s v="Yes"/>
    <s v="signature_2022-07-14_0810.png"/>
    <m/>
    <m/>
    <m/>
    <m/>
    <d v="2022-07-14T00:00:00"/>
    <n v="40000"/>
    <n v="1000"/>
    <n v="608"/>
    <n v="608"/>
    <n v="2343"/>
    <m/>
    <x v="1"/>
    <n v="44534"/>
    <s v="Proceed"/>
    <s v="Checked, completed"/>
    <s v="Checked, completed"/>
    <s v="Checked, completed"/>
    <n v="832681960"/>
    <s v="Sibling"/>
    <m/>
    <d v="1899-12-30T10:08:00"/>
    <s v="Unverified"/>
  </r>
  <r>
    <n v="103"/>
    <m/>
    <m/>
    <m/>
    <x v="0"/>
    <m/>
    <m/>
    <m/>
    <m/>
    <m/>
    <m/>
    <m/>
    <m/>
    <m/>
    <m/>
    <m/>
    <m/>
    <m/>
    <m/>
    <m/>
    <m/>
    <m/>
    <m/>
    <m/>
    <m/>
    <m/>
    <m/>
    <m/>
    <m/>
    <m/>
    <m/>
    <m/>
    <m/>
    <m/>
    <m/>
    <m/>
    <m/>
    <m/>
    <m/>
    <m/>
    <m/>
    <m/>
    <m/>
    <m/>
    <m/>
    <m/>
    <x v="0"/>
    <m/>
    <m/>
    <m/>
    <m/>
    <m/>
    <m/>
    <m/>
    <m/>
    <m/>
    <m/>
  </r>
  <r>
    <n v="103"/>
    <s v="Screening And Consenting"/>
    <n v="1"/>
    <s v="onelam"/>
    <x v="7"/>
    <d v="1899-12-30T14:47:00"/>
    <s v="Mdantsane"/>
    <n v="3"/>
    <n v="2"/>
    <s v="Not applicable"/>
    <s v="I confirm that I am at the gate / door"/>
    <m/>
    <m/>
    <s v="No"/>
    <s v="I confirm"/>
    <m/>
    <m/>
    <m/>
    <m/>
    <m/>
    <m/>
    <m/>
    <m/>
    <m/>
    <m/>
    <m/>
    <m/>
    <m/>
    <m/>
    <m/>
    <m/>
    <m/>
    <m/>
    <m/>
    <m/>
    <m/>
    <m/>
    <m/>
    <m/>
    <m/>
    <n v="50000"/>
    <m/>
    <n v="325"/>
    <n v="325"/>
    <n v="2372"/>
    <m/>
    <x v="0"/>
    <m/>
    <m/>
    <m/>
    <m/>
    <m/>
    <m/>
    <m/>
    <m/>
    <d v="1899-12-30T13:58:00"/>
    <s v="Unverified"/>
  </r>
  <r>
    <n v="103"/>
    <s v="Screening And Consenting"/>
    <n v="2"/>
    <s v="onelam"/>
    <x v="19"/>
    <d v="1899-12-30T12:22:00"/>
    <s v="Mdantsane"/>
    <n v="3"/>
    <n v="2"/>
    <s v="Not applicable"/>
    <s v="I confirm that I am at the gate / door"/>
    <m/>
    <m/>
    <s v="No"/>
    <s v="I confirm"/>
    <m/>
    <m/>
    <m/>
    <m/>
    <m/>
    <m/>
    <m/>
    <m/>
    <m/>
    <m/>
    <m/>
    <m/>
    <m/>
    <m/>
    <m/>
    <m/>
    <m/>
    <m/>
    <m/>
    <m/>
    <m/>
    <m/>
    <m/>
    <m/>
    <m/>
    <n v="50000"/>
    <m/>
    <n v="470"/>
    <n v="470"/>
    <n v="2365"/>
    <m/>
    <x v="0"/>
    <m/>
    <m/>
    <m/>
    <m/>
    <m/>
    <m/>
    <m/>
    <m/>
    <d v="1899-12-30T09:28:00"/>
    <s v="Unverified"/>
  </r>
  <r>
    <n v="103"/>
    <s v="Screening And Consenting"/>
    <n v="3"/>
    <s v="onelam"/>
    <x v="19"/>
    <d v="1899-12-30T12:23:00"/>
    <s v="Mdantsane"/>
    <n v="3"/>
    <n v="2"/>
    <s v="Not applicable"/>
    <s v="I confirm that I am at the gate / door"/>
    <m/>
    <m/>
    <s v="No"/>
    <s v="I confirm"/>
    <m/>
    <m/>
    <m/>
    <m/>
    <m/>
    <m/>
    <m/>
    <m/>
    <m/>
    <m/>
    <m/>
    <m/>
    <m/>
    <m/>
    <m/>
    <m/>
    <m/>
    <m/>
    <m/>
    <m/>
    <m/>
    <m/>
    <m/>
    <m/>
    <m/>
    <n v="50000"/>
    <m/>
    <n v="469"/>
    <n v="469"/>
    <n v="2365"/>
    <m/>
    <x v="0"/>
    <m/>
    <m/>
    <m/>
    <m/>
    <m/>
    <m/>
    <m/>
    <m/>
    <d v="1899-12-30T11:58:00"/>
    <s v="Unverified"/>
  </r>
  <r>
    <n v="104"/>
    <m/>
    <m/>
    <m/>
    <x v="0"/>
    <m/>
    <m/>
    <m/>
    <m/>
    <m/>
    <m/>
    <m/>
    <m/>
    <m/>
    <m/>
    <m/>
    <m/>
    <m/>
    <m/>
    <m/>
    <m/>
    <m/>
    <m/>
    <m/>
    <m/>
    <m/>
    <m/>
    <m/>
    <m/>
    <m/>
    <m/>
    <m/>
    <m/>
    <m/>
    <m/>
    <m/>
    <m/>
    <m/>
    <m/>
    <m/>
    <m/>
    <m/>
    <m/>
    <m/>
    <m/>
    <m/>
    <x v="0"/>
    <m/>
    <m/>
    <m/>
    <m/>
    <m/>
    <m/>
    <m/>
    <m/>
    <m/>
    <m/>
  </r>
  <r>
    <n v="781"/>
    <s v="Screening And Consenting"/>
    <n v="1"/>
    <s v="siyanda"/>
    <x v="10"/>
    <d v="1899-12-30T13:07:00"/>
    <s v="Mdantsane"/>
    <n v="12"/>
    <n v="5"/>
    <s v="Not applicable"/>
    <s v="I confirm that I am at the gate / door"/>
    <s v=" -32.9225168"/>
    <s v="27.7459729"/>
    <s v="Yes"/>
    <m/>
    <s v="Read the script out loud to the person"/>
    <s v="Yes - the person who opened the door is the HoH"/>
    <s v="Read the script out loud to the HoH"/>
    <s v="Yes"/>
    <s v="Proceed"/>
    <s v="Lihle"/>
    <s v="Mqondelwa"/>
    <n v="25"/>
    <d v="1997-07-02T00:00:00"/>
    <n v="25"/>
    <s v="Male"/>
    <s v="One or both"/>
    <s v="Yes"/>
    <s v="Proceed"/>
    <m/>
    <s v="Proceed"/>
    <s v="English"/>
    <s v="Yes"/>
    <s v="Yes"/>
    <s v="signature_2022-07-14_1109.png"/>
    <m/>
    <m/>
    <m/>
    <m/>
    <d v="2022-07-14T00:00:00"/>
    <n v="50000"/>
    <n v="2000"/>
    <n v="425"/>
    <n v="425"/>
    <n v="2343"/>
    <m/>
    <x v="1"/>
    <n v="55168"/>
    <s v="Proceed"/>
    <s v="Checked, completed"/>
    <s v="Checked, completed"/>
    <s v="Checked, completed"/>
    <n v="9999999999"/>
    <s v="Other"/>
    <s v="The participant does not have a cellphone "/>
    <d v="1899-12-30T13:10:00"/>
    <s v="Unverified"/>
  </r>
  <r>
    <n v="105"/>
    <m/>
    <m/>
    <m/>
    <x v="0"/>
    <m/>
    <m/>
    <m/>
    <m/>
    <m/>
    <m/>
    <m/>
    <m/>
    <m/>
    <m/>
    <m/>
    <m/>
    <m/>
    <m/>
    <m/>
    <m/>
    <m/>
    <m/>
    <m/>
    <m/>
    <m/>
    <m/>
    <m/>
    <m/>
    <m/>
    <m/>
    <m/>
    <m/>
    <m/>
    <m/>
    <m/>
    <m/>
    <m/>
    <m/>
    <m/>
    <m/>
    <m/>
    <m/>
    <m/>
    <m/>
    <m/>
    <x v="0"/>
    <m/>
    <m/>
    <m/>
    <m/>
    <m/>
    <m/>
    <m/>
    <m/>
    <m/>
    <m/>
  </r>
  <r>
    <n v="789"/>
    <s v="Screening And Consenting"/>
    <n v="3"/>
    <s v="zimbini"/>
    <x v="30"/>
    <d v="1899-12-30T11:20:00"/>
    <s v="Mdantsane"/>
    <n v="12"/>
    <n v="2"/>
    <s v="Not applicable"/>
    <s v="I confirm that I am at the gate / door"/>
    <s v=" -32.9293005"/>
    <s v="27.738418"/>
    <s v="Yes"/>
    <m/>
    <s v="Read the script out loud to the person"/>
    <s v="Yes - the person who opened the door is the HoH"/>
    <s v="Read the script out loud to the HoH"/>
    <s v="Yes"/>
    <s v="Proceed"/>
    <s v="Luvuyo"/>
    <s v="Jekeqa"/>
    <n v="25"/>
    <d v="1997-09-15T00:00:00"/>
    <n v="25"/>
    <s v="Male"/>
    <s v="One or both"/>
    <s v="Yes"/>
    <s v="Proceed"/>
    <m/>
    <s v="Proceed"/>
    <s v="English"/>
    <s v="Yes"/>
    <s v="Yes"/>
    <s v="signature_2022-07-16_0925.png"/>
    <m/>
    <m/>
    <m/>
    <m/>
    <d v="2022-07-16T00:00:00"/>
    <n v="50000"/>
    <n v="2000"/>
    <n v="532"/>
    <n v="532"/>
    <n v="2341"/>
    <m/>
    <x v="1"/>
    <n v="55380"/>
    <s v="Proceed"/>
    <s v="Checked, completed"/>
    <s v="Checked, completed"/>
    <s v="Checked, completed"/>
    <n v="785421520"/>
    <s v="Myself (Participant)"/>
    <m/>
    <d v="1899-12-30T11:25:00"/>
    <s v="Complete"/>
  </r>
  <r>
    <n v="106"/>
    <m/>
    <m/>
    <m/>
    <x v="0"/>
    <m/>
    <m/>
    <m/>
    <m/>
    <m/>
    <m/>
    <m/>
    <m/>
    <m/>
    <m/>
    <m/>
    <m/>
    <m/>
    <m/>
    <m/>
    <m/>
    <m/>
    <m/>
    <m/>
    <m/>
    <m/>
    <m/>
    <m/>
    <m/>
    <m/>
    <m/>
    <m/>
    <m/>
    <m/>
    <m/>
    <m/>
    <m/>
    <m/>
    <m/>
    <m/>
    <m/>
    <m/>
    <m/>
    <m/>
    <m/>
    <m/>
    <x v="0"/>
    <m/>
    <m/>
    <m/>
    <m/>
    <m/>
    <m/>
    <m/>
    <m/>
    <m/>
    <m/>
  </r>
  <r>
    <n v="106"/>
    <s v="Screening And Consenting"/>
    <n v="1"/>
    <s v="zola"/>
    <x v="2"/>
    <d v="1899-12-30T10:39:00"/>
    <s v="Mdantsane"/>
    <n v="3"/>
    <n v="5"/>
    <s v="Not applicable"/>
    <s v="I confirm that I am at the gate / door"/>
    <s v=" -32.9438323"/>
    <s v="27.7652757"/>
    <s v="Yes"/>
    <m/>
    <s v="Read the script out loud to the person"/>
    <s v="Yes - the person who opened the door is calling the HoH"/>
    <s v="Read the script out loud to the HoH"/>
    <s v="No"/>
    <m/>
    <m/>
    <m/>
    <m/>
    <m/>
    <m/>
    <m/>
    <m/>
    <m/>
    <m/>
    <m/>
    <m/>
    <m/>
    <m/>
    <m/>
    <m/>
    <m/>
    <m/>
    <m/>
    <m/>
    <m/>
    <n v="50000"/>
    <m/>
    <n v="573"/>
    <n v="573"/>
    <n v="2369"/>
    <m/>
    <x v="0"/>
    <m/>
    <m/>
    <m/>
    <m/>
    <m/>
    <m/>
    <m/>
    <m/>
    <d v="1899-12-30T15:54:00"/>
    <s v="Unverified"/>
  </r>
  <r>
    <n v="106"/>
    <s v="Screening And Consenting"/>
    <n v="2"/>
    <s v="zola"/>
    <x v="3"/>
    <d v="1899-12-30T16:40:00"/>
    <s v="Mdantsane"/>
    <n v="3"/>
    <n v="5"/>
    <s v="Not applicable"/>
    <s v="I confirm that I am at the gate / door"/>
    <s v=" -32.9440339"/>
    <s v="27.7749018"/>
    <s v="No"/>
    <s v="I confirm"/>
    <m/>
    <m/>
    <m/>
    <m/>
    <m/>
    <m/>
    <m/>
    <m/>
    <m/>
    <m/>
    <m/>
    <m/>
    <m/>
    <m/>
    <m/>
    <m/>
    <m/>
    <m/>
    <m/>
    <m/>
    <m/>
    <m/>
    <m/>
    <m/>
    <m/>
    <n v="50000"/>
    <m/>
    <n v="212"/>
    <n v="212"/>
    <n v="2366"/>
    <m/>
    <x v="0"/>
    <m/>
    <m/>
    <m/>
    <m/>
    <m/>
    <m/>
    <m/>
    <m/>
    <d v="1899-12-30T16:40:00"/>
    <s v="Unverified"/>
  </r>
  <r>
    <n v="106"/>
    <s v="Screening And Consenting"/>
    <n v="3"/>
    <s v="likhona"/>
    <x v="19"/>
    <d v="1899-12-30T14:17:00"/>
    <s v="Mdantsane"/>
    <n v="3"/>
    <n v="5"/>
    <s v="Not applicable"/>
    <s v="I confirm that I am at the gate / door"/>
    <s v=" -32.943836"/>
    <s v="27.7652811"/>
    <s v="Yes"/>
    <m/>
    <s v="Read the script out loud to the person"/>
    <s v="Yes - the person who opened the door is calling the HoH"/>
    <s v="Read the script out loud to the HoH"/>
    <s v="No"/>
    <m/>
    <m/>
    <m/>
    <m/>
    <m/>
    <m/>
    <m/>
    <m/>
    <m/>
    <m/>
    <m/>
    <m/>
    <m/>
    <m/>
    <m/>
    <m/>
    <m/>
    <m/>
    <m/>
    <m/>
    <m/>
    <n v="50000"/>
    <m/>
    <n v="355"/>
    <n v="355"/>
    <n v="2365"/>
    <m/>
    <x v="0"/>
    <m/>
    <m/>
    <m/>
    <m/>
    <m/>
    <m/>
    <m/>
    <m/>
    <d v="1899-12-30T14:17:00"/>
    <s v="Unverified"/>
  </r>
  <r>
    <n v="107"/>
    <m/>
    <m/>
    <m/>
    <x v="0"/>
    <m/>
    <m/>
    <m/>
    <m/>
    <m/>
    <m/>
    <m/>
    <m/>
    <m/>
    <m/>
    <m/>
    <m/>
    <m/>
    <m/>
    <m/>
    <m/>
    <m/>
    <m/>
    <m/>
    <m/>
    <m/>
    <m/>
    <m/>
    <m/>
    <m/>
    <m/>
    <m/>
    <m/>
    <m/>
    <m/>
    <m/>
    <m/>
    <m/>
    <m/>
    <m/>
    <m/>
    <m/>
    <m/>
    <m/>
    <m/>
    <m/>
    <x v="0"/>
    <m/>
    <m/>
    <m/>
    <m/>
    <m/>
    <m/>
    <m/>
    <m/>
    <m/>
    <m/>
  </r>
  <r>
    <n v="914"/>
    <s v="Screening And Consenting"/>
    <n v="1"/>
    <s v="nozithembiso"/>
    <x v="30"/>
    <d v="1899-12-30T10:57:00"/>
    <s v="Buffalo Flats"/>
    <n v="4"/>
    <n v="1"/>
    <s v="B"/>
    <s v="I confirm that I am at the gate / door"/>
    <s v=" -33.0105054"/>
    <s v="27.8313996"/>
    <s v="Yes"/>
    <m/>
    <s v="Read the script out loud to the person"/>
    <s v="Yes - the person who opened the door is the HoH"/>
    <s v="Read the script out loud to the HoH"/>
    <s v="Yes"/>
    <s v="Proceed"/>
    <s v="Luxolo"/>
    <s v="Elias"/>
    <n v="25"/>
    <d v="1997-08-05T00:00:00"/>
    <n v="25"/>
    <s v="Female"/>
    <s v="One or both"/>
    <s v="Yes"/>
    <s v="Proceed"/>
    <m/>
    <s v="Proceed"/>
    <s v="English"/>
    <s v="Yes"/>
    <s v="Yes"/>
    <s v="signature_2022-07-16_0902.png"/>
    <m/>
    <m/>
    <m/>
    <m/>
    <d v="2022-07-16T00:00:00"/>
    <n v="80000"/>
    <n v="1000"/>
    <n v="555"/>
    <n v="555"/>
    <n v="2341"/>
    <m/>
    <x v="1"/>
    <n v="84426"/>
    <s v="Proceed"/>
    <s v="Checked, completed"/>
    <s v="Checked, completed"/>
    <s v="Checked, completed"/>
    <n v="796494029"/>
    <s v="Myself (Participant)"/>
    <m/>
    <d v="1899-12-30T11:04:00"/>
    <s v="Complete"/>
  </r>
  <r>
    <n v="108"/>
    <m/>
    <m/>
    <m/>
    <x v="0"/>
    <m/>
    <m/>
    <m/>
    <m/>
    <m/>
    <m/>
    <m/>
    <m/>
    <m/>
    <m/>
    <m/>
    <m/>
    <m/>
    <m/>
    <m/>
    <m/>
    <m/>
    <m/>
    <m/>
    <m/>
    <m/>
    <m/>
    <m/>
    <m/>
    <m/>
    <m/>
    <m/>
    <m/>
    <m/>
    <m/>
    <m/>
    <m/>
    <m/>
    <m/>
    <m/>
    <m/>
    <m/>
    <m/>
    <m/>
    <m/>
    <m/>
    <x v="0"/>
    <m/>
    <m/>
    <m/>
    <m/>
    <m/>
    <m/>
    <m/>
    <m/>
    <m/>
    <m/>
  </r>
  <r>
    <n v="108"/>
    <s v="Screening And Consenting"/>
    <n v="1"/>
    <s v="ntombizodwa"/>
    <x v="2"/>
    <d v="1899-12-30T10:48:00"/>
    <s v="Mdantsane"/>
    <n v="3"/>
    <n v="3"/>
    <s v="Not applicable"/>
    <s v="I confirm that I am at the gate / door"/>
    <m/>
    <m/>
    <m/>
    <m/>
    <m/>
    <m/>
    <m/>
    <m/>
    <m/>
    <m/>
    <m/>
    <m/>
    <m/>
    <m/>
    <m/>
    <m/>
    <m/>
    <m/>
    <m/>
    <m/>
    <m/>
    <m/>
    <m/>
    <m/>
    <m/>
    <m/>
    <m/>
    <m/>
    <m/>
    <n v="50000"/>
    <m/>
    <n v="564"/>
    <n v="564"/>
    <n v="2369"/>
    <m/>
    <x v="0"/>
    <m/>
    <m/>
    <m/>
    <m/>
    <m/>
    <m/>
    <m/>
    <m/>
    <d v="1899-12-30T10:53:00"/>
    <s v="Unverified"/>
  </r>
  <r>
    <n v="109"/>
    <m/>
    <m/>
    <m/>
    <x v="0"/>
    <m/>
    <m/>
    <m/>
    <m/>
    <m/>
    <m/>
    <m/>
    <m/>
    <m/>
    <m/>
    <m/>
    <m/>
    <m/>
    <m/>
    <m/>
    <m/>
    <m/>
    <m/>
    <m/>
    <m/>
    <m/>
    <m/>
    <m/>
    <m/>
    <m/>
    <m/>
    <m/>
    <m/>
    <m/>
    <m/>
    <m/>
    <m/>
    <m/>
    <m/>
    <m/>
    <m/>
    <m/>
    <m/>
    <m/>
    <m/>
    <m/>
    <x v="0"/>
    <m/>
    <m/>
    <m/>
    <m/>
    <m/>
    <m/>
    <m/>
    <m/>
    <m/>
    <m/>
  </r>
  <r>
    <n v="109"/>
    <s v="Screening And Consenting"/>
    <n v="1"/>
    <s v="zola"/>
    <x v="2"/>
    <d v="1899-12-30T10:57:00"/>
    <s v="Mdantsane"/>
    <n v="3"/>
    <n v="5"/>
    <s v="Not applicable"/>
    <s v="I confirm that I am at the gate / door"/>
    <s v=" -32.9403512"/>
    <s v="27.7667359"/>
    <s v="Yes"/>
    <m/>
    <s v="Read the script out loud to the person"/>
    <s v="Yes - the person who opened the door is the HoH"/>
    <s v="Read the script out loud to the HoH"/>
    <s v="No"/>
    <m/>
    <m/>
    <m/>
    <m/>
    <m/>
    <m/>
    <m/>
    <m/>
    <m/>
    <m/>
    <m/>
    <m/>
    <m/>
    <m/>
    <m/>
    <m/>
    <m/>
    <m/>
    <m/>
    <m/>
    <m/>
    <n v="50000"/>
    <m/>
    <n v="555"/>
    <n v="555"/>
    <n v="2369"/>
    <m/>
    <x v="0"/>
    <m/>
    <m/>
    <m/>
    <m/>
    <m/>
    <m/>
    <m/>
    <m/>
    <d v="1899-12-30T10:58:00"/>
    <s v="Unverified"/>
  </r>
  <r>
    <n v="110"/>
    <m/>
    <m/>
    <m/>
    <x v="0"/>
    <m/>
    <m/>
    <m/>
    <m/>
    <m/>
    <m/>
    <m/>
    <m/>
    <m/>
    <m/>
    <m/>
    <m/>
    <m/>
    <m/>
    <m/>
    <m/>
    <m/>
    <m/>
    <m/>
    <m/>
    <m/>
    <m/>
    <m/>
    <m/>
    <m/>
    <m/>
    <m/>
    <m/>
    <m/>
    <m/>
    <m/>
    <m/>
    <m/>
    <m/>
    <m/>
    <m/>
    <m/>
    <m/>
    <m/>
    <m/>
    <m/>
    <x v="0"/>
    <m/>
    <m/>
    <m/>
    <m/>
    <m/>
    <m/>
    <m/>
    <m/>
    <m/>
    <m/>
  </r>
  <r>
    <n v="110"/>
    <s v="Screening And Consenting"/>
    <n v="1"/>
    <s v="likhona"/>
    <x v="2"/>
    <d v="1899-12-30T11:06:00"/>
    <s v="Mdantsane"/>
    <n v="3"/>
    <n v="5"/>
    <s v="Not applicable"/>
    <s v="I confirm that I am at the gate / door"/>
    <s v=" -32.9399231"/>
    <s v="27.7665586"/>
    <s v="Yes"/>
    <m/>
    <s v="Read the script out loud to the person"/>
    <s v="Yes - the person who opened the door is the HoH"/>
    <s v="Read the script out loud to the HoH"/>
    <s v="No"/>
    <m/>
    <m/>
    <m/>
    <m/>
    <m/>
    <m/>
    <m/>
    <m/>
    <m/>
    <m/>
    <m/>
    <m/>
    <m/>
    <m/>
    <m/>
    <m/>
    <m/>
    <m/>
    <m/>
    <m/>
    <m/>
    <n v="50000"/>
    <m/>
    <n v="546"/>
    <n v="546"/>
    <n v="2369"/>
    <m/>
    <x v="0"/>
    <m/>
    <m/>
    <m/>
    <m/>
    <m/>
    <m/>
    <m/>
    <m/>
    <d v="1899-12-30T14:25:00"/>
    <s v="Unverified"/>
  </r>
  <r>
    <n v="110"/>
    <s v="Screening And Consenting"/>
    <n v="2"/>
    <s v="zola"/>
    <x v="3"/>
    <d v="1899-12-30T16:11:00"/>
    <s v="Mdantsane"/>
    <n v="3"/>
    <n v="5"/>
    <s v="Not applicable"/>
    <s v="I confirm that I am at the gate / door"/>
    <s v=" -32.9439626"/>
    <s v="27.7657404"/>
    <s v="No"/>
    <s v="I confirm"/>
    <m/>
    <m/>
    <m/>
    <m/>
    <m/>
    <m/>
    <m/>
    <m/>
    <m/>
    <m/>
    <m/>
    <m/>
    <m/>
    <m/>
    <m/>
    <m/>
    <m/>
    <m/>
    <m/>
    <m/>
    <m/>
    <m/>
    <m/>
    <m/>
    <m/>
    <n v="50000"/>
    <m/>
    <n v="241"/>
    <n v="241"/>
    <n v="2366"/>
    <m/>
    <x v="0"/>
    <m/>
    <m/>
    <m/>
    <m/>
    <m/>
    <m/>
    <m/>
    <m/>
    <d v="1899-12-30T16:12:00"/>
    <s v="Unverified"/>
  </r>
  <r>
    <n v="110"/>
    <s v="Screening And Consenting"/>
    <n v="3"/>
    <s v="likhona"/>
    <x v="19"/>
    <d v="1899-12-30T14:20:00"/>
    <s v="Mdantsane"/>
    <n v="3"/>
    <n v="5"/>
    <s v="Not applicable"/>
    <s v="I confirm that I am at the gate / door"/>
    <s v=" -32.939722"/>
    <s v="27.7664852"/>
    <s v="Yes"/>
    <m/>
    <s v="Read the script out loud to the person"/>
    <s v="Yes - the person who opened the door is the HoH"/>
    <s v="Read the script out loud to the HoH"/>
    <s v="No"/>
    <m/>
    <m/>
    <m/>
    <m/>
    <m/>
    <m/>
    <m/>
    <m/>
    <m/>
    <m/>
    <m/>
    <m/>
    <m/>
    <m/>
    <m/>
    <m/>
    <m/>
    <m/>
    <m/>
    <m/>
    <m/>
    <n v="50000"/>
    <m/>
    <n v="352"/>
    <n v="352"/>
    <n v="2365"/>
    <m/>
    <x v="0"/>
    <m/>
    <m/>
    <m/>
    <m/>
    <m/>
    <m/>
    <m/>
    <m/>
    <d v="1899-12-30T14:22:00"/>
    <s v="Unverified"/>
  </r>
  <r>
    <n v="111"/>
    <m/>
    <m/>
    <m/>
    <x v="0"/>
    <m/>
    <m/>
    <m/>
    <m/>
    <m/>
    <m/>
    <m/>
    <m/>
    <m/>
    <m/>
    <m/>
    <m/>
    <m/>
    <m/>
    <m/>
    <m/>
    <m/>
    <m/>
    <m/>
    <m/>
    <m/>
    <m/>
    <m/>
    <m/>
    <m/>
    <m/>
    <m/>
    <m/>
    <m/>
    <m/>
    <m/>
    <m/>
    <m/>
    <m/>
    <m/>
    <m/>
    <m/>
    <m/>
    <m/>
    <m/>
    <m/>
    <x v="0"/>
    <m/>
    <m/>
    <m/>
    <m/>
    <m/>
    <m/>
    <m/>
    <m/>
    <m/>
    <m/>
  </r>
  <r>
    <n v="918"/>
    <s v="Screening And Consenting"/>
    <n v="2"/>
    <s v="ntombizodwa"/>
    <x v="21"/>
    <d v="1899-12-30T15:53:00"/>
    <s v="Ndevana"/>
    <n v="2"/>
    <n v="6"/>
    <s v="Not applicable"/>
    <s v="I confirm that I am at the gate / door"/>
    <s v=" -32.9202163"/>
    <s v="27.5020314"/>
    <s v="Yes"/>
    <m/>
    <s v="Read the script out loud to the person"/>
    <s v="Yes - the person who opened the door is the HoH"/>
    <s v="Read the script out loud to the HoH"/>
    <s v="Yes"/>
    <s v="Proceed"/>
    <s v="Yomelela"/>
    <s v="Mankayi"/>
    <n v="25"/>
    <d v="1997-06-18T00:00:00"/>
    <n v="25"/>
    <s v="Female"/>
    <s v="One or both"/>
    <s v="Yes"/>
    <s v="Proceed"/>
    <m/>
    <s v="Proceed"/>
    <s v="Xhosa"/>
    <s v="Yes"/>
    <s v="Yes"/>
    <m/>
    <s v="signature_2022-07-21_1358.png"/>
    <m/>
    <m/>
    <m/>
    <d v="2022-07-21T00:00:00"/>
    <n v="60000"/>
    <n v="1000"/>
    <n v="259"/>
    <n v="259"/>
    <n v="2336"/>
    <m/>
    <x v="1"/>
    <n v="63829"/>
    <s v="Proceed"/>
    <s v="Checked, completed"/>
    <s v="Checked, completed"/>
    <s v="Checked, completed"/>
    <n v="662655146"/>
    <s v="Myself (Participant)"/>
    <m/>
    <d v="1899-12-30T15:58:00"/>
    <s v="Complete"/>
  </r>
  <r>
    <n v="112"/>
    <m/>
    <m/>
    <m/>
    <x v="0"/>
    <m/>
    <m/>
    <m/>
    <m/>
    <m/>
    <m/>
    <m/>
    <m/>
    <m/>
    <m/>
    <m/>
    <m/>
    <m/>
    <m/>
    <m/>
    <m/>
    <m/>
    <m/>
    <m/>
    <m/>
    <m/>
    <m/>
    <m/>
    <m/>
    <m/>
    <m/>
    <m/>
    <m/>
    <m/>
    <m/>
    <m/>
    <m/>
    <m/>
    <m/>
    <m/>
    <m/>
    <m/>
    <m/>
    <m/>
    <m/>
    <m/>
    <x v="0"/>
    <m/>
    <m/>
    <m/>
    <m/>
    <m/>
    <m/>
    <m/>
    <m/>
    <m/>
    <m/>
  </r>
  <r>
    <n v="995"/>
    <s v="Screening And Consenting"/>
    <n v="1"/>
    <s v="asemahle"/>
    <x v="16"/>
    <d v="1899-12-30T09:26:00"/>
    <s v="Buffalo Flats"/>
    <n v="6"/>
    <n v="1"/>
    <s v="Not applicable"/>
    <s v="I confirm that I am at the gate / door"/>
    <s v=" -33.0184967"/>
    <s v="27.8462812"/>
    <s v="Yes"/>
    <m/>
    <s v="Read the script out loud to the person"/>
    <s v="Yes - the person who opened the door is the HoH"/>
    <s v="Read the script out loud to the HoH"/>
    <s v="Yes"/>
    <s v="Proceed"/>
    <s v="Kwakhaya"/>
    <s v="Magwaxaza"/>
    <n v="25"/>
    <d v="1997-04-26T00:00:00"/>
    <n v="25"/>
    <s v="Female"/>
    <s v="One or both"/>
    <s v="Yes"/>
    <s v="Proceed"/>
    <m/>
    <s v="Proceed"/>
    <s v="English"/>
    <s v="Yes"/>
    <s v="Yes"/>
    <s v="signature_2022-07-20_0732.png"/>
    <m/>
    <m/>
    <m/>
    <m/>
    <d v="2022-07-20T00:00:00"/>
    <n v="80000"/>
    <n v="1000"/>
    <n v="646"/>
    <n v="646"/>
    <n v="2337"/>
    <m/>
    <x v="1"/>
    <n v="84604"/>
    <s v="Proceed"/>
    <s v="Checked, completed"/>
    <s v="Checked, completed"/>
    <s v="Checked, completed"/>
    <n v="67774877"/>
    <s v="Myself (Participant)"/>
    <m/>
    <d v="1899-12-30T09:33:00"/>
    <s v="Complete"/>
  </r>
  <r>
    <n v="113"/>
    <m/>
    <m/>
    <m/>
    <x v="0"/>
    <m/>
    <m/>
    <m/>
    <m/>
    <m/>
    <m/>
    <m/>
    <m/>
    <m/>
    <m/>
    <m/>
    <m/>
    <m/>
    <m/>
    <m/>
    <m/>
    <m/>
    <m/>
    <m/>
    <m/>
    <m/>
    <m/>
    <m/>
    <m/>
    <m/>
    <m/>
    <m/>
    <m/>
    <m/>
    <m/>
    <m/>
    <m/>
    <m/>
    <m/>
    <m/>
    <m/>
    <m/>
    <m/>
    <m/>
    <m/>
    <m/>
    <x v="0"/>
    <m/>
    <m/>
    <m/>
    <m/>
    <m/>
    <m/>
    <m/>
    <m/>
    <m/>
    <m/>
  </r>
  <r>
    <n v="1142"/>
    <s v="Screening And Consenting"/>
    <n v="1"/>
    <s v="likhona"/>
    <x v="17"/>
    <d v="1899-12-30T09:59:00"/>
    <s v="Nompumelelo"/>
    <n v="3"/>
    <n v="3"/>
    <s v="Not applicable"/>
    <s v="I confirm that I am at the gate / door"/>
    <s v=" -32.9540049"/>
    <s v="27.9247122"/>
    <s v="Yes"/>
    <m/>
    <s v="Read the script out loud to the person"/>
    <s v="Yes - the person who opened the door is the HoH"/>
    <s v="Read the script out loud to the HoH"/>
    <s v="Yes"/>
    <s v="Proceed"/>
    <s v="Onela"/>
    <s v="Mendile "/>
    <n v="25"/>
    <d v="1997-11-23T00:00:00"/>
    <n v="25"/>
    <s v="Female"/>
    <s v="One or both"/>
    <s v="Yes"/>
    <s v="Proceed"/>
    <m/>
    <s v="Proceed"/>
    <s v="English"/>
    <s v="Yes"/>
    <s v="Yes"/>
    <s v="signature_2022-07-22_0821.png"/>
    <m/>
    <m/>
    <m/>
    <m/>
    <d v="2022-07-22T00:00:00"/>
    <n v="30000"/>
    <n v="1000"/>
    <n v="613"/>
    <n v="613"/>
    <n v="2335"/>
    <m/>
    <x v="1"/>
    <n v="34536"/>
    <s v="Proceed"/>
    <s v="Checked, completed"/>
    <s v="Checked, completed"/>
    <s v="Checked, completed"/>
    <n v="644800025"/>
    <s v="Myself (Participant)"/>
    <m/>
    <d v="1899-12-30T10:16:00"/>
    <s v="Complete"/>
  </r>
  <r>
    <n v="114"/>
    <m/>
    <m/>
    <m/>
    <x v="0"/>
    <m/>
    <m/>
    <m/>
    <m/>
    <m/>
    <m/>
    <m/>
    <m/>
    <m/>
    <m/>
    <m/>
    <m/>
    <m/>
    <m/>
    <m/>
    <m/>
    <m/>
    <m/>
    <m/>
    <m/>
    <m/>
    <m/>
    <m/>
    <m/>
    <m/>
    <m/>
    <m/>
    <m/>
    <m/>
    <m/>
    <m/>
    <m/>
    <m/>
    <m/>
    <m/>
    <m/>
    <m/>
    <m/>
    <m/>
    <m/>
    <m/>
    <x v="0"/>
    <m/>
    <m/>
    <m/>
    <m/>
    <m/>
    <m/>
    <m/>
    <m/>
    <m/>
    <m/>
  </r>
  <r>
    <n v="114"/>
    <s v="Screening And Consenting"/>
    <n v="1"/>
    <s v="vuyelwa"/>
    <x v="2"/>
    <d v="1899-12-30T12:04:00"/>
    <s v="Mdantsane"/>
    <n v="3"/>
    <n v="3"/>
    <s v="Not applicable"/>
    <s v="I confirm that I am at the gate / door"/>
    <s v=" -32.9418644"/>
    <s v="27.7621181"/>
    <s v="Yes"/>
    <m/>
    <s v="Read the script out loud to the person"/>
    <s v="Yes - the person who opened the door is the HoH"/>
    <s v="Read the script out loud to the HoH"/>
    <s v="No"/>
    <m/>
    <m/>
    <m/>
    <m/>
    <m/>
    <m/>
    <m/>
    <m/>
    <m/>
    <m/>
    <m/>
    <m/>
    <m/>
    <m/>
    <m/>
    <m/>
    <m/>
    <m/>
    <m/>
    <m/>
    <m/>
    <n v="50000"/>
    <m/>
    <n v="488"/>
    <n v="488"/>
    <n v="2369"/>
    <m/>
    <x v="0"/>
    <m/>
    <m/>
    <m/>
    <m/>
    <m/>
    <m/>
    <m/>
    <m/>
    <d v="1899-12-30T12:05:00"/>
    <s v="Unverified"/>
  </r>
  <r>
    <n v="115"/>
    <m/>
    <m/>
    <m/>
    <x v="0"/>
    <m/>
    <m/>
    <m/>
    <m/>
    <m/>
    <m/>
    <m/>
    <m/>
    <m/>
    <m/>
    <m/>
    <m/>
    <m/>
    <m/>
    <m/>
    <m/>
    <m/>
    <m/>
    <m/>
    <m/>
    <m/>
    <m/>
    <m/>
    <m/>
    <m/>
    <m/>
    <m/>
    <m/>
    <m/>
    <m/>
    <m/>
    <m/>
    <m/>
    <m/>
    <m/>
    <m/>
    <m/>
    <m/>
    <m/>
    <m/>
    <m/>
    <x v="0"/>
    <m/>
    <m/>
    <m/>
    <m/>
    <m/>
    <m/>
    <m/>
    <m/>
    <m/>
    <m/>
  </r>
  <r>
    <n v="1147"/>
    <s v="Screening And Consenting"/>
    <n v="1"/>
    <s v="thembelihle"/>
    <x v="17"/>
    <d v="1899-12-30T10:35:00"/>
    <s v="Mdantsane"/>
    <n v="11"/>
    <n v="3"/>
    <s v="Not applicable"/>
    <s v="I confirm that I am at the gate / door"/>
    <s v=" -32.9185548"/>
    <s v="27.7442058"/>
    <s v="Yes"/>
    <m/>
    <s v="Read the script out loud to the person"/>
    <s v="Yes - the person who opened the door is the HoH"/>
    <s v="Read the script out loud to the HoH"/>
    <s v="Yes"/>
    <s v="Proceed"/>
    <s v="Luthando"/>
    <s v="Madliwa"/>
    <n v="25"/>
    <d v="1997-07-19T00:00:00"/>
    <n v="25"/>
    <s v="Male"/>
    <s v="One or both"/>
    <s v="Yes"/>
    <s v="Proceed"/>
    <m/>
    <s v="Proceed"/>
    <s v="English"/>
    <s v="Yes"/>
    <s v="Yes"/>
    <s v="signature_2022-07-22_0841.png"/>
    <m/>
    <m/>
    <m/>
    <m/>
    <d v="2022-07-22T00:00:00"/>
    <n v="50000"/>
    <n v="2000"/>
    <n v="577"/>
    <n v="577"/>
    <n v="2335"/>
    <m/>
    <x v="1"/>
    <n v="55464"/>
    <s v="Proceed"/>
    <s v="Checked, completed"/>
    <s v="Checked, completed"/>
    <s v="Checked, completed"/>
    <n v="638992881"/>
    <s v="Myself (Participant)"/>
    <m/>
    <d v="1899-12-30T10:41:00"/>
    <s v="Complete"/>
  </r>
  <r>
    <n v="116"/>
    <m/>
    <m/>
    <m/>
    <x v="0"/>
    <m/>
    <m/>
    <m/>
    <m/>
    <m/>
    <m/>
    <m/>
    <m/>
    <m/>
    <m/>
    <m/>
    <m/>
    <m/>
    <m/>
    <m/>
    <m/>
    <m/>
    <m/>
    <m/>
    <m/>
    <m/>
    <m/>
    <m/>
    <m/>
    <m/>
    <m/>
    <m/>
    <m/>
    <m/>
    <m/>
    <m/>
    <m/>
    <m/>
    <m/>
    <m/>
    <m/>
    <m/>
    <m/>
    <m/>
    <m/>
    <m/>
    <x v="0"/>
    <m/>
    <m/>
    <m/>
    <m/>
    <m/>
    <m/>
    <m/>
    <m/>
    <m/>
    <m/>
  </r>
  <r>
    <n v="116"/>
    <s v="Screening And Consenting"/>
    <n v="1"/>
    <s v="onelam"/>
    <x v="2"/>
    <d v="1899-12-30T12:58:00"/>
    <s v="Mdantsane"/>
    <n v="3"/>
    <n v="2"/>
    <s v="Not applicable"/>
    <s v="I confirm that I am at the gate / door"/>
    <m/>
    <m/>
    <s v="Yes"/>
    <m/>
    <s v="Read the script out loud to the person"/>
    <s v="No"/>
    <m/>
    <m/>
    <m/>
    <m/>
    <m/>
    <m/>
    <m/>
    <m/>
    <m/>
    <m/>
    <m/>
    <m/>
    <m/>
    <m/>
    <m/>
    <m/>
    <m/>
    <m/>
    <m/>
    <m/>
    <m/>
    <m/>
    <m/>
    <n v="50000"/>
    <m/>
    <n v="434"/>
    <n v="434"/>
    <n v="2369"/>
    <m/>
    <x v="0"/>
    <m/>
    <m/>
    <m/>
    <m/>
    <m/>
    <m/>
    <m/>
    <m/>
    <d v="1899-12-30T12:58:00"/>
    <s v="Unverified"/>
  </r>
  <r>
    <n v="1196"/>
    <s v="Screening And Consenting"/>
    <n v="1"/>
    <s v="siziphiwe"/>
    <x v="17"/>
    <d v="1899-12-30T15:15:00"/>
    <s v="Buffalo Flats"/>
    <n v="2"/>
    <n v="10"/>
    <s v="Not applicable"/>
    <s v="I confirm that I am at the gate / door"/>
    <s v=" -33.0114008"/>
    <s v="27.8431978"/>
    <s v="Yes"/>
    <m/>
    <s v="Read the script out loud to the person"/>
    <s v="Yes - the person who opened the door is the HoH"/>
    <s v="Read the script out loud to the HoH"/>
    <s v="Yes"/>
    <s v="Proceed"/>
    <s v="Lithemba"/>
    <s v="Dickson"/>
    <n v="25"/>
    <d v="1997-07-15T00:00:00"/>
    <n v="25"/>
    <s v="Male"/>
    <s v="One or both"/>
    <s v="Yes"/>
    <s v="Proceed"/>
    <m/>
    <s v="Proceed"/>
    <s v="Xhosa"/>
    <s v="Yes"/>
    <s v="Yes"/>
    <m/>
    <s v="signature_2022-07-22_1322.png"/>
    <m/>
    <m/>
    <m/>
    <d v="2022-07-22T00:00:00"/>
    <n v="80000"/>
    <n v="2000"/>
    <n v="297"/>
    <n v="297"/>
    <n v="2335"/>
    <m/>
    <x v="1"/>
    <n v="84904"/>
    <s v="Proceed"/>
    <s v="Checked, completed"/>
    <s v="Checked, completed"/>
    <s v="Checked, completed"/>
    <n v="99999999"/>
    <s v="Myself (Participant)"/>
    <m/>
    <d v="1899-12-30T15:22:00"/>
    <s v="Unverified"/>
  </r>
  <r>
    <n v="116"/>
    <s v="Screening And Consenting"/>
    <n v="3"/>
    <s v="zukisani"/>
    <x v="3"/>
    <d v="1899-12-30T14:03:00"/>
    <s v="Mdantsane"/>
    <n v="3"/>
    <n v="2"/>
    <s v="Not applicable"/>
    <s v="I confirm that I am at the gate / door"/>
    <m/>
    <m/>
    <s v="No"/>
    <s v="I confirm"/>
    <m/>
    <m/>
    <m/>
    <m/>
    <m/>
    <m/>
    <m/>
    <m/>
    <m/>
    <m/>
    <m/>
    <m/>
    <m/>
    <m/>
    <m/>
    <m/>
    <m/>
    <m/>
    <m/>
    <m/>
    <m/>
    <m/>
    <m/>
    <m/>
    <m/>
    <n v="50000"/>
    <m/>
    <n v="369"/>
    <n v="369"/>
    <n v="2366"/>
    <m/>
    <x v="0"/>
    <m/>
    <m/>
    <m/>
    <m/>
    <m/>
    <m/>
    <m/>
    <m/>
    <d v="1899-12-30T14:03:00"/>
    <s v="Unverified"/>
  </r>
  <r>
    <n v="117"/>
    <m/>
    <m/>
    <m/>
    <x v="0"/>
    <m/>
    <m/>
    <m/>
    <m/>
    <m/>
    <m/>
    <m/>
    <m/>
    <m/>
    <m/>
    <m/>
    <m/>
    <m/>
    <m/>
    <m/>
    <m/>
    <m/>
    <m/>
    <m/>
    <m/>
    <m/>
    <m/>
    <m/>
    <m/>
    <m/>
    <m/>
    <m/>
    <m/>
    <m/>
    <m/>
    <m/>
    <m/>
    <m/>
    <m/>
    <m/>
    <m/>
    <m/>
    <m/>
    <m/>
    <m/>
    <m/>
    <x v="0"/>
    <m/>
    <m/>
    <m/>
    <m/>
    <m/>
    <m/>
    <m/>
    <m/>
    <m/>
    <m/>
  </r>
  <r>
    <n v="1260"/>
    <s v="Screening And Consenting"/>
    <n v="1"/>
    <s v="likhona"/>
    <x v="24"/>
    <d v="1899-12-30T12:30:00"/>
    <s v="Nompumelelo"/>
    <n v="3"/>
    <n v="3"/>
    <s v="Not applicable"/>
    <s v="I confirm that I am at the gate / door"/>
    <s v=" -32.9537419"/>
    <s v="27.9265047"/>
    <s v="Yes"/>
    <m/>
    <s v="Read the script out loud to the person"/>
    <s v="Yes - the person who opened the door is the HoH"/>
    <s v="Read the script out loud to the HoH"/>
    <s v="Yes"/>
    <s v="Proceed"/>
    <s v="Mzimkhulu"/>
    <s v="Mabulu"/>
    <n v="25"/>
    <d v="1997-07-16T00:00:00"/>
    <n v="25"/>
    <s v="Male"/>
    <s v="One or both"/>
    <s v="Yes"/>
    <s v="Proceed"/>
    <m/>
    <s v="Proceed"/>
    <s v="English"/>
    <s v="Yes"/>
    <s v="Yes"/>
    <s v="signature_2022-07-23_1036.png"/>
    <m/>
    <m/>
    <m/>
    <m/>
    <d v="2022-07-23T00:00:00"/>
    <n v="30000"/>
    <n v="2000"/>
    <n v="462"/>
    <n v="462"/>
    <n v="2334"/>
    <m/>
    <x v="1"/>
    <n v="35233"/>
    <s v="Proceed"/>
    <s v="Checked, completed"/>
    <s v="Checked, completed"/>
    <s v="Checked, completed"/>
    <n v="780219426"/>
    <s v="Myself (Participant)"/>
    <m/>
    <d v="1899-12-30T12:38:00"/>
    <s v="Complete"/>
  </r>
  <r>
    <n v="118"/>
    <m/>
    <m/>
    <m/>
    <x v="0"/>
    <m/>
    <m/>
    <m/>
    <m/>
    <m/>
    <m/>
    <m/>
    <m/>
    <m/>
    <m/>
    <m/>
    <m/>
    <m/>
    <m/>
    <m/>
    <m/>
    <m/>
    <m/>
    <m/>
    <m/>
    <m/>
    <m/>
    <m/>
    <m/>
    <m/>
    <m/>
    <m/>
    <m/>
    <m/>
    <m/>
    <m/>
    <m/>
    <m/>
    <m/>
    <m/>
    <m/>
    <m/>
    <m/>
    <m/>
    <m/>
    <m/>
    <x v="0"/>
    <m/>
    <m/>
    <m/>
    <m/>
    <m/>
    <m/>
    <m/>
    <m/>
    <m/>
    <m/>
  </r>
  <r>
    <n v="1284"/>
    <s v="Screening And Consenting"/>
    <n v="1"/>
    <s v="likhona"/>
    <x v="24"/>
    <d v="1899-12-30T15:00:00"/>
    <s v="Nompumelelo"/>
    <n v="3"/>
    <n v="3"/>
    <s v="Not applicable"/>
    <s v="I confirm that I am at the gate / door"/>
    <s v=" -32.9538271"/>
    <s v="27.9247561"/>
    <s v="Yes"/>
    <m/>
    <s v="Read the script out loud to the person"/>
    <s v="Yes - the person who opened the door is the HoH"/>
    <s v="Read the script out loud to the HoH"/>
    <s v="Yes"/>
    <s v="Proceed"/>
    <s v="Vuyolwethu"/>
    <s v="Platyi"/>
    <n v="25"/>
    <d v="1997-12-25T00:00:00"/>
    <n v="25"/>
    <s v="Male"/>
    <s v="One or both"/>
    <s v="Yes"/>
    <s v="Proceed"/>
    <m/>
    <s v="Proceed"/>
    <s v="English"/>
    <s v="Yes"/>
    <s v="Yes"/>
    <s v="signature_2022-07-23_1305.png"/>
    <m/>
    <m/>
    <m/>
    <m/>
    <d v="2022-07-23T00:00:00"/>
    <n v="30000"/>
    <n v="2000"/>
    <n v="312"/>
    <n v="312"/>
    <n v="2334"/>
    <m/>
    <x v="1"/>
    <n v="34933"/>
    <s v="Proceed"/>
    <s v="Checked, completed"/>
    <s v="Checked, completed"/>
    <s v="Checked, completed"/>
    <n v="710588623"/>
    <s v="Myself (Participant)"/>
    <m/>
    <d v="1899-12-30T15:04:00"/>
    <s v="Complete"/>
  </r>
  <r>
    <n v="1355"/>
    <s v="Screening And Consenting"/>
    <n v="1"/>
    <s v="onelam"/>
    <x v="26"/>
    <d v="1899-12-30T12:20:00"/>
    <s v="Buffalo Flats"/>
    <n v="1"/>
    <n v="6"/>
    <s v="Not applicable"/>
    <s v="I confirm that I am at the gate / door"/>
    <s v=" -33.0222033"/>
    <s v="27.8810467"/>
    <s v="Yes"/>
    <m/>
    <s v="Read the script out loud to the person"/>
    <s v="Yes - the person who opened the door is calling the HoH"/>
    <s v="Read the script out loud to the HoH"/>
    <s v="Yes"/>
    <s v="Proceed"/>
    <s v="Ralton"/>
    <s v="Louw"/>
    <n v="25"/>
    <d v="1997-07-01T00:00:00"/>
    <n v="25"/>
    <s v="Male"/>
    <s v="One or both"/>
    <s v="Yes"/>
    <s v="Proceed"/>
    <m/>
    <s v="Proceed"/>
    <s v="English"/>
    <s v="Yes"/>
    <s v="Yes"/>
    <s v="signature_2022-07-27_1023.png"/>
    <m/>
    <m/>
    <m/>
    <m/>
    <d v="2022-07-27T00:00:00"/>
    <n v="80000"/>
    <n v="2000"/>
    <n v="472"/>
    <n v="472"/>
    <n v="2330"/>
    <m/>
    <x v="1"/>
    <n v="85249"/>
    <s v="Proceed"/>
    <s v="Checked, completed"/>
    <s v="Checked, completed"/>
    <s v="Checked, completed"/>
    <n v="847939892"/>
    <s v="Myself (Participant)"/>
    <m/>
    <d v="1899-12-30T12:25:00"/>
    <s v="Unverified"/>
  </r>
  <r>
    <n v="119"/>
    <m/>
    <m/>
    <m/>
    <x v="0"/>
    <m/>
    <m/>
    <m/>
    <m/>
    <m/>
    <m/>
    <m/>
    <m/>
    <m/>
    <m/>
    <m/>
    <m/>
    <m/>
    <m/>
    <m/>
    <m/>
    <m/>
    <m/>
    <m/>
    <m/>
    <m/>
    <m/>
    <m/>
    <m/>
    <m/>
    <m/>
    <m/>
    <m/>
    <m/>
    <m/>
    <m/>
    <m/>
    <m/>
    <m/>
    <m/>
    <m/>
    <m/>
    <m/>
    <m/>
    <m/>
    <m/>
    <x v="0"/>
    <m/>
    <m/>
    <m/>
    <m/>
    <m/>
    <m/>
    <m/>
    <m/>
    <m/>
    <m/>
  </r>
  <r>
    <n v="119"/>
    <s v="Screening And Consenting"/>
    <n v="1"/>
    <s v="zola"/>
    <x v="2"/>
    <d v="1899-12-30T13:28:00"/>
    <s v="Mdantsane"/>
    <n v="3"/>
    <n v="5"/>
    <s v="Not applicable"/>
    <s v="I confirm that I am at the gate / door"/>
    <s v=" -32.9378534"/>
    <s v="27.7668398"/>
    <s v="Yes"/>
    <m/>
    <s v="Read the script out loud to the person"/>
    <s v="No"/>
    <m/>
    <m/>
    <m/>
    <m/>
    <m/>
    <m/>
    <m/>
    <m/>
    <m/>
    <m/>
    <m/>
    <m/>
    <m/>
    <m/>
    <m/>
    <m/>
    <m/>
    <m/>
    <m/>
    <m/>
    <m/>
    <m/>
    <m/>
    <n v="50000"/>
    <m/>
    <n v="404"/>
    <n v="404"/>
    <n v="2369"/>
    <m/>
    <x v="0"/>
    <m/>
    <m/>
    <m/>
    <m/>
    <m/>
    <m/>
    <m/>
    <m/>
    <d v="1899-12-30T13:29:00"/>
    <s v="Unverified"/>
  </r>
  <r>
    <n v="119"/>
    <s v="Screening And Consenting"/>
    <n v="2"/>
    <s v="zola"/>
    <x v="3"/>
    <d v="1899-12-30T16:12:00"/>
    <s v="Mdantsane"/>
    <n v="3"/>
    <n v="5"/>
    <s v="Not applicable"/>
    <s v="I confirm that I am at the gate / door"/>
    <s v=" -32.9402084"/>
    <s v="27.7678381"/>
    <s v="No"/>
    <s v="I confirm"/>
    <m/>
    <m/>
    <m/>
    <m/>
    <m/>
    <m/>
    <m/>
    <m/>
    <m/>
    <m/>
    <m/>
    <m/>
    <m/>
    <m/>
    <m/>
    <m/>
    <m/>
    <m/>
    <m/>
    <m/>
    <m/>
    <m/>
    <m/>
    <m/>
    <m/>
    <n v="50000"/>
    <m/>
    <n v="240"/>
    <n v="240"/>
    <n v="2366"/>
    <m/>
    <x v="0"/>
    <m/>
    <m/>
    <m/>
    <m/>
    <m/>
    <m/>
    <m/>
    <m/>
    <d v="1899-12-30T16:13:00"/>
    <s v="Unverified"/>
  </r>
  <r>
    <n v="1584"/>
    <s v="Screening And Consenting"/>
    <n v="1"/>
    <s v="zimbini"/>
    <x v="27"/>
    <d v="1899-12-30T12:34:00"/>
    <s v="Mdantsane"/>
    <n v="13"/>
    <n v="4"/>
    <s v="Not applicable"/>
    <s v="I confirm that I am at the gate / door"/>
    <s v=" -32.9206505"/>
    <s v="27.7106161"/>
    <s v="Yes"/>
    <m/>
    <s v="Read the script out loud to the person"/>
    <s v="Yes - the person who opened the door is the HoH"/>
    <s v="Read the script out loud to the HoH"/>
    <s v="Yes"/>
    <s v="Proceed"/>
    <s v="Lungile"/>
    <s v="Ngalo"/>
    <n v="25"/>
    <d v="1997-04-01T00:00:00"/>
    <n v="25"/>
    <s v="Male"/>
    <s v="One or both"/>
    <s v="Yes"/>
    <s v="Proceed"/>
    <m/>
    <s v="Proceed"/>
    <s v="English"/>
    <s v="Yes"/>
    <s v="Yes"/>
    <s v="signature_2022-07-30_1036.png"/>
    <m/>
    <m/>
    <m/>
    <m/>
    <d v="2022-07-30T00:00:00"/>
    <n v="50000"/>
    <n v="2000"/>
    <n v="458"/>
    <n v="458"/>
    <n v="2327"/>
    <m/>
    <x v="1"/>
    <n v="55218"/>
    <s v="Proceed"/>
    <s v="Checked, completed"/>
    <s v="Checked, completed"/>
    <s v="Checked, completed"/>
    <n v="0"/>
    <s v="Myself (Participant)"/>
    <m/>
    <d v="1899-12-30T12:37:00"/>
    <s v="Unverified"/>
  </r>
  <r>
    <n v="120"/>
    <m/>
    <m/>
    <m/>
    <x v="0"/>
    <m/>
    <m/>
    <m/>
    <m/>
    <m/>
    <m/>
    <m/>
    <m/>
    <m/>
    <m/>
    <m/>
    <m/>
    <m/>
    <m/>
    <m/>
    <m/>
    <m/>
    <m/>
    <m/>
    <m/>
    <m/>
    <m/>
    <m/>
    <m/>
    <m/>
    <m/>
    <m/>
    <m/>
    <m/>
    <m/>
    <m/>
    <m/>
    <m/>
    <m/>
    <m/>
    <m/>
    <m/>
    <m/>
    <m/>
    <m/>
    <m/>
    <x v="0"/>
    <m/>
    <m/>
    <m/>
    <m/>
    <m/>
    <m/>
    <m/>
    <m/>
    <m/>
    <m/>
  </r>
  <r>
    <n v="120"/>
    <s v="Screening And Consenting"/>
    <n v="1"/>
    <s v="zola"/>
    <x v="3"/>
    <d v="1899-12-30T12:24:00"/>
    <s v="Mdantsane"/>
    <n v="3"/>
    <n v="1"/>
    <s v="A"/>
    <s v="I confirm that I am at the gate / door"/>
    <s v=" -32.939759"/>
    <s v="27.7706832"/>
    <s v="Yes"/>
    <m/>
    <s v="Read the script out loud to the person"/>
    <s v="Yes - the person who opened the door is the HoH"/>
    <s v="Read the script out loud to the HoH"/>
    <s v="No"/>
    <m/>
    <m/>
    <m/>
    <m/>
    <m/>
    <m/>
    <m/>
    <m/>
    <m/>
    <m/>
    <m/>
    <m/>
    <m/>
    <m/>
    <m/>
    <m/>
    <m/>
    <m/>
    <m/>
    <m/>
    <m/>
    <n v="50000"/>
    <m/>
    <n v="468"/>
    <n v="468"/>
    <n v="2366"/>
    <m/>
    <x v="0"/>
    <m/>
    <m/>
    <m/>
    <m/>
    <m/>
    <m/>
    <m/>
    <m/>
    <d v="1899-12-30T12:25:00"/>
    <s v="Unverified"/>
  </r>
  <r>
    <n v="121"/>
    <m/>
    <m/>
    <m/>
    <x v="0"/>
    <m/>
    <m/>
    <m/>
    <m/>
    <m/>
    <m/>
    <m/>
    <m/>
    <m/>
    <m/>
    <m/>
    <m/>
    <m/>
    <m/>
    <m/>
    <m/>
    <m/>
    <m/>
    <m/>
    <m/>
    <m/>
    <m/>
    <m/>
    <m/>
    <m/>
    <m/>
    <m/>
    <m/>
    <m/>
    <m/>
    <m/>
    <m/>
    <m/>
    <m/>
    <m/>
    <m/>
    <m/>
    <m/>
    <m/>
    <m/>
    <m/>
    <x v="0"/>
    <m/>
    <m/>
    <m/>
    <m/>
    <m/>
    <m/>
    <m/>
    <m/>
    <m/>
    <m/>
  </r>
  <r>
    <n v="1672"/>
    <s v="Screening And Consenting"/>
    <n v="1"/>
    <s v="asemahle"/>
    <x v="11"/>
    <d v="1899-12-30T13:14:00"/>
    <s v="Buffalo Flats"/>
    <n v="7"/>
    <n v="2"/>
    <s v="Not applicable"/>
    <s v="I confirm that I am at the gate / door"/>
    <s v=" -33.02029"/>
    <s v="27.8446339"/>
    <s v="Yes"/>
    <m/>
    <s v="Read the script out loud to the person"/>
    <s v="Yes - the person who opened the door is the HoH"/>
    <s v="Read the script out loud to the HoH"/>
    <s v="Yes"/>
    <s v="Proceed"/>
    <s v="Kaylene"/>
    <s v="Wyngaard"/>
    <n v="25"/>
    <d v="1997-06-03T00:00:00"/>
    <n v="25"/>
    <s v="Female"/>
    <s v="One or both"/>
    <s v="Yes"/>
    <s v="Proceed"/>
    <m/>
    <s v="Proceed"/>
    <s v="English"/>
    <s v="Yes"/>
    <s v="Yes"/>
    <s v="signature_2022-08-02_1120.png"/>
    <m/>
    <m/>
    <m/>
    <m/>
    <d v="2022-08-02T00:00:00"/>
    <n v="80000"/>
    <n v="1000"/>
    <n v="418"/>
    <n v="418"/>
    <n v="2324"/>
    <m/>
    <x v="1"/>
    <n v="84135"/>
    <s v="Proceed"/>
    <s v="Checked, completed"/>
    <s v="Checked, completed"/>
    <s v="Checked, completed"/>
    <n v="749029493"/>
    <s v="Myself (Participant)"/>
    <m/>
    <d v="1899-12-30T13:20:00"/>
    <s v="Unverified"/>
  </r>
  <r>
    <n v="122"/>
    <m/>
    <m/>
    <m/>
    <x v="0"/>
    <m/>
    <m/>
    <m/>
    <m/>
    <m/>
    <m/>
    <m/>
    <m/>
    <m/>
    <m/>
    <m/>
    <m/>
    <m/>
    <m/>
    <m/>
    <m/>
    <m/>
    <m/>
    <m/>
    <m/>
    <m/>
    <m/>
    <m/>
    <m/>
    <m/>
    <m/>
    <m/>
    <m/>
    <m/>
    <m/>
    <m/>
    <m/>
    <m/>
    <m/>
    <m/>
    <m/>
    <m/>
    <m/>
    <m/>
    <m/>
    <m/>
    <x v="0"/>
    <m/>
    <m/>
    <m/>
    <m/>
    <m/>
    <m/>
    <m/>
    <m/>
    <m/>
    <m/>
  </r>
  <r>
    <n v="46"/>
    <s v="Screening And Consenting"/>
    <n v="1"/>
    <s v="siyanda"/>
    <x v="1"/>
    <d v="1899-12-30T14:29:00"/>
    <s v="Mdantsane"/>
    <n v="1"/>
    <n v="1"/>
    <s v="A"/>
    <s v="I confirm that I am at the gate / door"/>
    <s v=" -32.9407998"/>
    <s v="27.7823007"/>
    <s v="Yes"/>
    <m/>
    <s v="Read the script out loud to the person"/>
    <s v="Yes - the person who opened the door is calling the HoH"/>
    <s v="Read the script out loud to the HoH"/>
    <s v="Yes"/>
    <s v="Proceed"/>
    <s v="Mmeli"/>
    <s v="Dyani"/>
    <n v="26"/>
    <d v="1996-08-14T00:00:00"/>
    <n v="26"/>
    <s v="Male"/>
    <s v="One or both"/>
    <s v="Yes"/>
    <s v="Proceed"/>
    <m/>
    <s v="Proceed"/>
    <s v="English"/>
    <s v="Yes"/>
    <s v="Yes"/>
    <s v="signature_2022-06-14_1236.png"/>
    <m/>
    <m/>
    <m/>
    <m/>
    <d v="2022-06-14T00:00:00"/>
    <n v="50000"/>
    <n v="2000"/>
    <n v="343"/>
    <n v="343"/>
    <n v="2373"/>
    <m/>
    <x v="1"/>
    <n v="55033"/>
    <s v="Proceed"/>
    <s v="Checked, completed"/>
    <s v="Checked, completed"/>
    <s v="Checked, completed"/>
    <n v="656774513"/>
    <s v="Myself (Participant)"/>
    <m/>
    <d v="1899-12-30T14:30:00"/>
    <s v="Unverified"/>
  </r>
  <r>
    <n v="123"/>
    <m/>
    <m/>
    <m/>
    <x v="0"/>
    <m/>
    <m/>
    <m/>
    <m/>
    <m/>
    <m/>
    <m/>
    <m/>
    <m/>
    <m/>
    <m/>
    <m/>
    <m/>
    <m/>
    <m/>
    <m/>
    <m/>
    <m/>
    <m/>
    <m/>
    <m/>
    <m/>
    <m/>
    <m/>
    <m/>
    <m/>
    <m/>
    <m/>
    <m/>
    <m/>
    <m/>
    <m/>
    <m/>
    <m/>
    <m/>
    <m/>
    <m/>
    <m/>
    <m/>
    <m/>
    <m/>
    <x v="0"/>
    <m/>
    <m/>
    <m/>
    <m/>
    <m/>
    <m/>
    <m/>
    <m/>
    <m/>
    <m/>
  </r>
  <r>
    <n v="123"/>
    <s v="Screening And Consenting"/>
    <n v="1"/>
    <s v="lwazi"/>
    <x v="3"/>
    <d v="1899-12-30T13:00:00"/>
    <s v="Mdantsane"/>
    <n v="2"/>
    <n v="5"/>
    <s v="Not applicable"/>
    <s v="I confirm that I am at the gate / door"/>
    <s v=" -32.9446589"/>
    <s v="27.7751941"/>
    <s v="No"/>
    <s v="I confirm"/>
    <m/>
    <m/>
    <m/>
    <m/>
    <m/>
    <m/>
    <m/>
    <m/>
    <m/>
    <m/>
    <m/>
    <m/>
    <m/>
    <m/>
    <m/>
    <m/>
    <m/>
    <m/>
    <m/>
    <m/>
    <m/>
    <m/>
    <m/>
    <m/>
    <m/>
    <n v="50000"/>
    <m/>
    <n v="432"/>
    <n v="432"/>
    <n v="2366"/>
    <m/>
    <x v="0"/>
    <m/>
    <m/>
    <m/>
    <m/>
    <m/>
    <m/>
    <m/>
    <m/>
    <d v="1899-12-30T13:01:00"/>
    <s v="Unverified"/>
  </r>
  <r>
    <n v="127"/>
    <s v="Screening And Consenting"/>
    <n v="1"/>
    <s v="asemahle"/>
    <x v="3"/>
    <d v="1899-12-30T14:26:00"/>
    <s v="Mdantsane"/>
    <n v="2"/>
    <n v="1"/>
    <s v="Not applicable"/>
    <s v="I confirm that I am at the gate / door"/>
    <s v=" -32.9430617"/>
    <s v="27.7749741"/>
    <s v="Yes"/>
    <m/>
    <s v="Read the script out loud to the person"/>
    <s v="Yes - the person who opened the door is the HoH"/>
    <s v="Read the script out loud to the HoH"/>
    <s v="Yes"/>
    <s v="Proceed"/>
    <s v="Sinothando"/>
    <s v="Dibe"/>
    <n v="26"/>
    <d v="1996-05-02T00:00:00"/>
    <n v="26"/>
    <s v="Female"/>
    <s v="One or both"/>
    <s v="Yes"/>
    <s v="Proceed"/>
    <m/>
    <s v="Proceed"/>
    <s v="English"/>
    <s v="Yes"/>
    <s v="Yes"/>
    <s v="signature_2022-06-21_1231.png"/>
    <m/>
    <m/>
    <m/>
    <m/>
    <d v="2022-06-21T00:00:00"/>
    <n v="50000"/>
    <n v="1000"/>
    <n v="346"/>
    <n v="346"/>
    <n v="2366"/>
    <m/>
    <x v="1"/>
    <n v="54032"/>
    <s v="Proceed"/>
    <s v="Checked, completed"/>
    <s v="Checked, completed"/>
    <s v="Checked, completed"/>
    <n v="761252362"/>
    <s v="Myself (Participant)"/>
    <m/>
    <d v="1899-12-30T14:31:00"/>
    <s v="Unverified"/>
  </r>
  <r>
    <n v="124"/>
    <m/>
    <m/>
    <m/>
    <x v="0"/>
    <m/>
    <m/>
    <m/>
    <m/>
    <m/>
    <m/>
    <m/>
    <m/>
    <m/>
    <m/>
    <m/>
    <m/>
    <m/>
    <m/>
    <m/>
    <m/>
    <m/>
    <m/>
    <m/>
    <m/>
    <m/>
    <m/>
    <m/>
    <m/>
    <m/>
    <m/>
    <m/>
    <m/>
    <m/>
    <m/>
    <m/>
    <m/>
    <m/>
    <m/>
    <m/>
    <m/>
    <m/>
    <m/>
    <m/>
    <m/>
    <m/>
    <x v="0"/>
    <m/>
    <m/>
    <m/>
    <m/>
    <m/>
    <m/>
    <m/>
    <m/>
    <m/>
    <m/>
  </r>
  <r>
    <n v="196"/>
    <s v="Screening And Consenting"/>
    <n v="1"/>
    <s v="nomvuyo"/>
    <x v="8"/>
    <d v="1899-12-30T12:55:00"/>
    <s v="Mdantsane"/>
    <n v="6"/>
    <n v="5"/>
    <s v="Not applicable"/>
    <s v="I confirm that I am at the gate / door"/>
    <s v=" -32.9295805"/>
    <s v="27.7767873"/>
    <s v="Yes"/>
    <m/>
    <s v="Read the script out loud to the person"/>
    <s v="Yes - the person who opened the door is the HoH"/>
    <s v="Read the script out loud to the HoH"/>
    <s v="Yes"/>
    <s v="Proceed"/>
    <s v="Siphokazi"/>
    <s v="Matwa"/>
    <n v="26"/>
    <d v="1996-12-05T00:00:00"/>
    <n v="26"/>
    <s v="Female"/>
    <s v="One or both"/>
    <s v="Yes"/>
    <s v="Proceed"/>
    <m/>
    <s v="Proceed"/>
    <s v="English"/>
    <s v="Yes"/>
    <s v="Yes"/>
    <s v="signature_2022-06-28_1059.png"/>
    <m/>
    <m/>
    <m/>
    <m/>
    <d v="2022-06-28T00:00:00"/>
    <n v="50000"/>
    <n v="1000"/>
    <n v="437"/>
    <n v="437"/>
    <n v="2359"/>
    <m/>
    <x v="1"/>
    <n v="54207"/>
    <s v="Proceed"/>
    <s v="Checked, completed"/>
    <s v="Checked, completed"/>
    <s v="Checked, completed"/>
    <n v="606173172"/>
    <s v="Sibling"/>
    <m/>
    <d v="1899-12-30T13:06:00"/>
    <s v="Unverified"/>
  </r>
  <r>
    <n v="125"/>
    <m/>
    <m/>
    <m/>
    <x v="0"/>
    <m/>
    <m/>
    <m/>
    <m/>
    <m/>
    <m/>
    <m/>
    <m/>
    <m/>
    <m/>
    <m/>
    <m/>
    <m/>
    <m/>
    <m/>
    <m/>
    <m/>
    <m/>
    <m/>
    <m/>
    <m/>
    <m/>
    <m/>
    <m/>
    <m/>
    <m/>
    <m/>
    <m/>
    <m/>
    <m/>
    <m/>
    <m/>
    <m/>
    <m/>
    <m/>
    <m/>
    <m/>
    <m/>
    <m/>
    <m/>
    <m/>
    <x v="0"/>
    <m/>
    <m/>
    <m/>
    <m/>
    <m/>
    <m/>
    <m/>
    <m/>
    <m/>
    <m/>
  </r>
  <r>
    <n v="469"/>
    <s v="Screening And Consenting"/>
    <n v="2"/>
    <s v="lwazi"/>
    <x v="20"/>
    <d v="1899-12-30T13:32:00"/>
    <s v="Nompumelelo"/>
    <n v="1"/>
    <n v="2"/>
    <s v="Not applicable"/>
    <s v="I confirm that I am at the gate / door"/>
    <s v=" -32.9549022"/>
    <s v="27.9316737"/>
    <s v="Yes"/>
    <m/>
    <s v="Read the script out loud to the person"/>
    <s v="Yes - the person who opened the door is the HoH"/>
    <s v="Read the script out loud to the HoH"/>
    <s v="Yes"/>
    <s v="Proceed"/>
    <s v="Lindokuhle"/>
    <s v="Tyatya"/>
    <n v="26"/>
    <d v="1996-12-26T00:00:00"/>
    <n v="26"/>
    <s v="Male"/>
    <s v="One or both"/>
    <s v="Yes"/>
    <s v="Proceed"/>
    <m/>
    <s v="Proceed"/>
    <s v="English"/>
    <s v="Yes"/>
    <s v="Yes"/>
    <s v="signature_2022-07-09_1135.png"/>
    <m/>
    <m/>
    <m/>
    <m/>
    <d v="2022-07-09T00:00:00"/>
    <n v="30000"/>
    <n v="2000"/>
    <n v="400"/>
    <n v="400"/>
    <n v="2348"/>
    <m/>
    <x v="1"/>
    <n v="35122"/>
    <s v="Proceed"/>
    <s v="Checked, completed"/>
    <s v="Checked, completed"/>
    <s v="Checked, completed"/>
    <n v="787294411"/>
    <s v="Myself (Participant)"/>
    <m/>
    <d v="1899-12-30T13:35:00"/>
    <s v="Unverified"/>
  </r>
  <r>
    <n v="126"/>
    <m/>
    <m/>
    <m/>
    <x v="0"/>
    <m/>
    <m/>
    <m/>
    <m/>
    <m/>
    <m/>
    <m/>
    <m/>
    <m/>
    <m/>
    <m/>
    <m/>
    <m/>
    <m/>
    <m/>
    <m/>
    <m/>
    <m/>
    <m/>
    <m/>
    <m/>
    <m/>
    <m/>
    <m/>
    <m/>
    <m/>
    <m/>
    <m/>
    <m/>
    <m/>
    <m/>
    <m/>
    <m/>
    <m/>
    <m/>
    <m/>
    <m/>
    <m/>
    <m/>
    <m/>
    <m/>
    <x v="0"/>
    <m/>
    <m/>
    <m/>
    <m/>
    <m/>
    <m/>
    <m/>
    <m/>
    <m/>
    <m/>
  </r>
  <r>
    <n v="483"/>
    <s v="Screening And Consenting"/>
    <n v="1"/>
    <s v="siziphiwe"/>
    <x v="22"/>
    <d v="1899-12-30T11:48:00"/>
    <s v="Ducats"/>
    <n v="2"/>
    <n v="2"/>
    <s v="Not applicable"/>
    <s v="I confirm that I am at the gate / door"/>
    <s v=" -32.9304679"/>
    <s v="27.9024679"/>
    <s v="Yes"/>
    <m/>
    <s v="Read the script out loud to the person"/>
    <s v="Yes - the person who opened the door is the HoH"/>
    <s v="Read the script out loud to the HoH"/>
    <s v="Yes"/>
    <s v="Proceed"/>
    <s v="Alungile"/>
    <s v="Siwela"/>
    <n v="26"/>
    <d v="1996-03-16T00:00:00"/>
    <n v="26"/>
    <s v="Male"/>
    <s v="One or both"/>
    <s v="Yes"/>
    <s v="Proceed"/>
    <m/>
    <s v="Proceed"/>
    <s v="English"/>
    <s v="Yes"/>
    <s v="Yes"/>
    <s v="signature_2022-07-07_0950.png"/>
    <m/>
    <m/>
    <m/>
    <m/>
    <d v="2022-07-07T00:00:00"/>
    <n v="40000"/>
    <n v="2000"/>
    <n v="504"/>
    <n v="504"/>
    <n v="2350"/>
    <m/>
    <x v="1"/>
    <n v="45332"/>
    <s v="Proceed"/>
    <s v="Checked, completed"/>
    <s v="Checked, completed"/>
    <s v="Checked, completed"/>
    <n v="785246544"/>
    <s v="Sibling"/>
    <m/>
    <d v="1899-12-30T11:51:00"/>
    <s v="Unverified"/>
  </r>
  <r>
    <n v="127"/>
    <m/>
    <m/>
    <m/>
    <x v="0"/>
    <m/>
    <m/>
    <m/>
    <m/>
    <m/>
    <m/>
    <m/>
    <m/>
    <m/>
    <m/>
    <m/>
    <m/>
    <m/>
    <m/>
    <m/>
    <m/>
    <m/>
    <m/>
    <m/>
    <m/>
    <m/>
    <m/>
    <m/>
    <m/>
    <m/>
    <m/>
    <m/>
    <m/>
    <m/>
    <m/>
    <m/>
    <m/>
    <m/>
    <m/>
    <m/>
    <m/>
    <m/>
    <m/>
    <m/>
    <m/>
    <m/>
    <x v="0"/>
    <m/>
    <m/>
    <m/>
    <m/>
    <m/>
    <m/>
    <m/>
    <m/>
    <m/>
    <m/>
  </r>
  <r>
    <n v="614"/>
    <s v="Screening And Consenting"/>
    <n v="1"/>
    <s v="sinazo"/>
    <x v="20"/>
    <d v="1899-12-30T12:38:00"/>
    <s v="Ducats"/>
    <n v="1"/>
    <n v="8"/>
    <s v="Not applicable"/>
    <s v="I confirm that I am at the gate / door"/>
    <s v=" -32.9210149"/>
    <s v="27.9042809"/>
    <s v="Yes"/>
    <m/>
    <s v="Read the script out loud to the person"/>
    <s v="Yes - the person who opened the door is the HoH"/>
    <s v="Read the script out loud to the HoH"/>
    <s v="Yes"/>
    <s v="Proceed"/>
    <s v="Khanyisa"/>
    <s v="Ceke"/>
    <n v="26"/>
    <d v="1996-12-23T00:00:00"/>
    <n v="26"/>
    <s v="Male"/>
    <s v="One or both"/>
    <s v="Yes"/>
    <s v="Proceed"/>
    <m/>
    <s v="Proceed"/>
    <s v="English"/>
    <s v="Yes"/>
    <s v="Yes"/>
    <s v="signature_2022-07-09_1040.png"/>
    <m/>
    <m/>
    <m/>
    <m/>
    <d v="2022-07-09T00:00:00"/>
    <n v="40000"/>
    <n v="2000"/>
    <n v="454"/>
    <n v="454"/>
    <n v="2348"/>
    <m/>
    <x v="1"/>
    <n v="45230"/>
    <s v="Proceed"/>
    <s v="Checked, completed"/>
    <s v="Checked, completed"/>
    <s v="Checked, completed"/>
    <n v="82548697"/>
    <s v="Myself (Participant)"/>
    <m/>
    <d v="1899-12-30T12:41:00"/>
    <s v="Unverified"/>
  </r>
  <r>
    <n v="128"/>
    <m/>
    <m/>
    <m/>
    <x v="0"/>
    <m/>
    <m/>
    <m/>
    <m/>
    <m/>
    <m/>
    <m/>
    <m/>
    <m/>
    <m/>
    <m/>
    <m/>
    <m/>
    <m/>
    <m/>
    <m/>
    <m/>
    <m/>
    <m/>
    <m/>
    <m/>
    <m/>
    <m/>
    <m/>
    <m/>
    <m/>
    <m/>
    <m/>
    <m/>
    <m/>
    <m/>
    <m/>
    <m/>
    <m/>
    <m/>
    <m/>
    <m/>
    <m/>
    <m/>
    <m/>
    <m/>
    <x v="0"/>
    <m/>
    <m/>
    <m/>
    <m/>
    <m/>
    <m/>
    <m/>
    <m/>
    <m/>
    <m/>
  </r>
  <r>
    <n v="692"/>
    <s v="Screening And Consenting"/>
    <n v="1"/>
    <s v="nomvuyo"/>
    <x v="15"/>
    <d v="1899-12-30T11:13:00"/>
    <s v="Ducats"/>
    <n v="2"/>
    <n v="6"/>
    <s v="Not applicable"/>
    <s v="I confirm that I am at the gate / door"/>
    <s v=" -32.9298271"/>
    <s v="27.905839"/>
    <s v="Yes"/>
    <m/>
    <s v="Read the script out loud to the person"/>
    <s v="Yes - the person who opened the door is the HoH"/>
    <s v="Read the script out loud to the HoH"/>
    <s v="Yes"/>
    <s v="Proceed"/>
    <s v="Alinafe "/>
    <s v="Phiri"/>
    <n v="26"/>
    <d v="1996-04-06T00:00:00"/>
    <n v="26"/>
    <s v="Female"/>
    <s v="One or both"/>
    <s v="Yes"/>
    <s v="Proceed"/>
    <m/>
    <s v="Proceed"/>
    <s v="English"/>
    <s v="Yes"/>
    <s v="Yes"/>
    <s v="signature_2022-07-13_0919.png"/>
    <m/>
    <m/>
    <m/>
    <m/>
    <d v="2022-07-13T00:00:00"/>
    <n v="40000"/>
    <n v="1000"/>
    <n v="539"/>
    <n v="539"/>
    <n v="2344"/>
    <m/>
    <x v="1"/>
    <n v="44396"/>
    <s v="Proceed"/>
    <s v="Checked, completed"/>
    <s v="Checked, completed"/>
    <s v="Checked, completed"/>
    <n v="834737374"/>
    <s v="Myself (Participant)"/>
    <m/>
    <d v="1899-12-30T11:20:00"/>
    <s v="Unverified"/>
  </r>
  <r>
    <n v="129"/>
    <m/>
    <m/>
    <m/>
    <x v="0"/>
    <m/>
    <m/>
    <m/>
    <m/>
    <m/>
    <m/>
    <m/>
    <m/>
    <m/>
    <m/>
    <m/>
    <m/>
    <m/>
    <m/>
    <m/>
    <m/>
    <m/>
    <m/>
    <m/>
    <m/>
    <m/>
    <m/>
    <m/>
    <m/>
    <m/>
    <m/>
    <m/>
    <m/>
    <m/>
    <m/>
    <m/>
    <m/>
    <m/>
    <m/>
    <m/>
    <m/>
    <m/>
    <m/>
    <m/>
    <m/>
    <m/>
    <x v="0"/>
    <m/>
    <m/>
    <m/>
    <m/>
    <m/>
    <m/>
    <m/>
    <m/>
    <m/>
    <m/>
  </r>
  <r>
    <n v="129"/>
    <s v="Screening And Consenting"/>
    <n v="1"/>
    <s v="zukisani"/>
    <x v="3"/>
    <d v="1899-12-30T14:51:00"/>
    <s v="Mdantsane"/>
    <n v="3"/>
    <n v="2"/>
    <s v="Not applicable"/>
    <s v="I confirm that I am at the gate / door"/>
    <m/>
    <m/>
    <s v="Yes"/>
    <m/>
    <s v="Read the script out loud to the person"/>
    <s v="No"/>
    <m/>
    <m/>
    <m/>
    <m/>
    <m/>
    <m/>
    <m/>
    <m/>
    <m/>
    <m/>
    <m/>
    <m/>
    <m/>
    <m/>
    <m/>
    <m/>
    <m/>
    <m/>
    <m/>
    <m/>
    <m/>
    <m/>
    <m/>
    <n v="50000"/>
    <m/>
    <n v="321"/>
    <n v="321"/>
    <n v="2366"/>
    <m/>
    <x v="0"/>
    <m/>
    <m/>
    <m/>
    <m/>
    <m/>
    <m/>
    <m/>
    <m/>
    <d v="1899-12-30T14:51:00"/>
    <s v="Unverified"/>
  </r>
  <r>
    <n v="696"/>
    <s v="Screening And Consenting"/>
    <n v="1"/>
    <s v="zukisani"/>
    <x v="15"/>
    <d v="1899-12-30T11:10:00"/>
    <s v="Nompumelelo"/>
    <n v="2"/>
    <n v="6"/>
    <s v="Not applicable"/>
    <s v="I confirm that I am at the gate / door"/>
    <s v=" -32.9589753"/>
    <s v="27.9206716"/>
    <s v="Yes"/>
    <m/>
    <s v="Read the script out loud to the person"/>
    <s v="Yes - the person who opened the door is the HoH"/>
    <s v="Read the script out loud to the HoH"/>
    <s v="Yes"/>
    <s v="Proceed"/>
    <s v="Nombulelo "/>
    <s v="Mlungisi"/>
    <n v="26"/>
    <d v="1996-03-23T00:00:00"/>
    <n v="26"/>
    <s v="Female"/>
    <s v="One or both"/>
    <s v="Yes"/>
    <s v="Proceed"/>
    <m/>
    <s v="Proceed"/>
    <s v="English"/>
    <s v="Yes"/>
    <s v="Yes"/>
    <s v="signature_2022-07-13_0912.png"/>
    <m/>
    <m/>
    <m/>
    <m/>
    <d v="2022-07-13T00:00:00"/>
    <n v="30000"/>
    <n v="1000"/>
    <n v="542"/>
    <n v="542"/>
    <n v="2344"/>
    <m/>
    <x v="1"/>
    <n v="34402"/>
    <s v="Proceed"/>
    <s v="Checked, completed"/>
    <s v="Checked, completed"/>
    <s v="Checked, completed"/>
    <n v="719579976"/>
    <s v="Myself (Participant)"/>
    <m/>
    <d v="1899-12-30T11:12:00"/>
    <s v="Unverified"/>
  </r>
  <r>
    <n v="130"/>
    <m/>
    <m/>
    <m/>
    <x v="0"/>
    <m/>
    <m/>
    <m/>
    <m/>
    <m/>
    <m/>
    <m/>
    <m/>
    <m/>
    <m/>
    <m/>
    <m/>
    <m/>
    <m/>
    <m/>
    <m/>
    <m/>
    <m/>
    <m/>
    <m/>
    <m/>
    <m/>
    <m/>
    <m/>
    <m/>
    <m/>
    <m/>
    <m/>
    <m/>
    <m/>
    <m/>
    <m/>
    <m/>
    <m/>
    <m/>
    <m/>
    <m/>
    <m/>
    <m/>
    <m/>
    <m/>
    <x v="0"/>
    <m/>
    <m/>
    <m/>
    <m/>
    <m/>
    <m/>
    <m/>
    <m/>
    <m/>
    <m/>
  </r>
  <r>
    <n v="130"/>
    <s v="Screening And Consenting"/>
    <n v="1"/>
    <s v="siziphiwe"/>
    <x v="3"/>
    <d v="1899-12-30T15:10:00"/>
    <s v="Mdantsane"/>
    <n v="1"/>
    <n v="2"/>
    <s v="Not applicable"/>
    <s v="I confirm that I am at the gate / door"/>
    <s v=" -32.9371509"/>
    <s v="27.7808879"/>
    <s v="No"/>
    <s v="I confirm"/>
    <m/>
    <m/>
    <m/>
    <m/>
    <m/>
    <m/>
    <m/>
    <m/>
    <m/>
    <m/>
    <m/>
    <m/>
    <m/>
    <m/>
    <m/>
    <m/>
    <m/>
    <m/>
    <m/>
    <m/>
    <m/>
    <m/>
    <m/>
    <m/>
    <m/>
    <n v="50000"/>
    <m/>
    <n v="302"/>
    <n v="302"/>
    <n v="2366"/>
    <m/>
    <x v="0"/>
    <m/>
    <m/>
    <m/>
    <m/>
    <m/>
    <m/>
    <m/>
    <m/>
    <d v="1899-12-30T15:10:00"/>
    <s v="Unverified"/>
  </r>
  <r>
    <n v="130"/>
    <s v="Screening And Consenting"/>
    <n v="2"/>
    <s v="siziphiwe"/>
    <x v="19"/>
    <d v="1899-12-30T12:50:00"/>
    <s v="Mdantsane"/>
    <n v="1"/>
    <n v="2"/>
    <s v="Not applicable"/>
    <s v="I confirm that I am at the gate / door"/>
    <s v=" -32.9371038"/>
    <s v="27.7808781"/>
    <s v="No"/>
    <s v="I confirm"/>
    <m/>
    <m/>
    <m/>
    <m/>
    <m/>
    <m/>
    <m/>
    <m/>
    <m/>
    <m/>
    <m/>
    <m/>
    <m/>
    <m/>
    <m/>
    <m/>
    <m/>
    <m/>
    <m/>
    <m/>
    <m/>
    <m/>
    <m/>
    <m/>
    <m/>
    <n v="50000"/>
    <m/>
    <n v="442"/>
    <n v="442"/>
    <n v="2365"/>
    <m/>
    <x v="0"/>
    <m/>
    <m/>
    <m/>
    <m/>
    <m/>
    <m/>
    <m/>
    <m/>
    <d v="1899-12-30T12:51:00"/>
    <s v="Unverified"/>
  </r>
  <r>
    <n v="130"/>
    <s v="Screening And Consenting"/>
    <n v="3"/>
    <s v="nosibusiso"/>
    <x v="13"/>
    <d v="1899-12-30T14:28:00"/>
    <s v="Mdantsane"/>
    <n v="1"/>
    <n v="2"/>
    <s v="Not applicable"/>
    <s v="I confirm that I am at the gate / door"/>
    <s v=" -32.9371805"/>
    <s v="27.7808617"/>
    <s v="No"/>
    <s v="I confirm"/>
    <m/>
    <m/>
    <m/>
    <m/>
    <m/>
    <m/>
    <m/>
    <m/>
    <m/>
    <m/>
    <m/>
    <m/>
    <m/>
    <m/>
    <m/>
    <m/>
    <m/>
    <m/>
    <m/>
    <m/>
    <m/>
    <m/>
    <m/>
    <m/>
    <m/>
    <n v="50000"/>
    <m/>
    <n v="344"/>
    <n v="344"/>
    <n v="2364"/>
    <m/>
    <x v="0"/>
    <m/>
    <m/>
    <m/>
    <m/>
    <m/>
    <m/>
    <m/>
    <m/>
    <d v="1899-12-30T14:28:00"/>
    <s v="Unverified"/>
  </r>
  <r>
    <n v="131"/>
    <m/>
    <m/>
    <m/>
    <x v="0"/>
    <m/>
    <m/>
    <m/>
    <m/>
    <m/>
    <m/>
    <m/>
    <m/>
    <m/>
    <m/>
    <m/>
    <m/>
    <m/>
    <m/>
    <m/>
    <m/>
    <m/>
    <m/>
    <m/>
    <m/>
    <m/>
    <m/>
    <m/>
    <m/>
    <m/>
    <m/>
    <m/>
    <m/>
    <m/>
    <m/>
    <m/>
    <m/>
    <m/>
    <m/>
    <m/>
    <m/>
    <m/>
    <m/>
    <m/>
    <m/>
    <m/>
    <x v="0"/>
    <m/>
    <m/>
    <m/>
    <m/>
    <m/>
    <m/>
    <m/>
    <m/>
    <m/>
    <m/>
  </r>
  <r>
    <n v="839"/>
    <s v="Screening And Consenting"/>
    <n v="1"/>
    <s v="mihlem"/>
    <x v="23"/>
    <d v="1899-12-30T11:06:00"/>
    <s v="Mdantsane"/>
    <n v="12"/>
    <n v="3"/>
    <s v="Not applicable"/>
    <s v="I confirm that I am at the gate / door"/>
    <s v=" -32.9267887"/>
    <s v="27.7408038"/>
    <s v="Yes"/>
    <m/>
    <s v="Read the script out loud to the person"/>
    <s v="Yes - the person who opened the door is the HoH"/>
    <s v="Read the script out loud to the HoH"/>
    <s v="Yes"/>
    <s v="Proceed"/>
    <s v="Siyanda"/>
    <s v="Sorhele"/>
    <n v="26"/>
    <d v="1996-01-15T00:00:00"/>
    <n v="26"/>
    <s v="Female"/>
    <s v="One or both"/>
    <s v="Yes"/>
    <s v="Proceed"/>
    <m/>
    <s v="Proceed"/>
    <s v="English"/>
    <s v="Yes"/>
    <s v="Yes"/>
    <s v="signature_2022-07-15_0910.png"/>
    <m/>
    <m/>
    <m/>
    <m/>
    <d v="2022-07-15T00:00:00"/>
    <n v="50000"/>
    <n v="1000"/>
    <n v="546"/>
    <n v="546"/>
    <n v="2342"/>
    <m/>
    <x v="1"/>
    <n v="54408"/>
    <s v="Proceed"/>
    <s v="Checked, completed"/>
    <s v="Checked, completed"/>
    <s v="Checked, completed"/>
    <n v="739322405"/>
    <s v="Myself (Participant)"/>
    <m/>
    <d v="1899-12-30T11:12:00"/>
    <s v="Unverified"/>
  </r>
  <r>
    <n v="132"/>
    <m/>
    <m/>
    <m/>
    <x v="0"/>
    <m/>
    <m/>
    <m/>
    <m/>
    <m/>
    <m/>
    <m/>
    <m/>
    <m/>
    <m/>
    <m/>
    <m/>
    <m/>
    <m/>
    <m/>
    <m/>
    <m/>
    <m/>
    <m/>
    <m/>
    <m/>
    <m/>
    <m/>
    <m/>
    <m/>
    <m/>
    <m/>
    <m/>
    <m/>
    <m/>
    <m/>
    <m/>
    <m/>
    <m/>
    <m/>
    <m/>
    <m/>
    <m/>
    <m/>
    <m/>
    <m/>
    <x v="0"/>
    <m/>
    <m/>
    <m/>
    <m/>
    <m/>
    <m/>
    <m/>
    <m/>
    <m/>
    <m/>
  </r>
  <r>
    <n v="132"/>
    <s v="Screening And Consenting"/>
    <n v="1"/>
    <s v="asemahle"/>
    <x v="3"/>
    <d v="1899-12-30T16:00:00"/>
    <s v="Mdantsane"/>
    <n v="2"/>
    <n v="1"/>
    <s v="Not applicable"/>
    <s v="I confirm that I am at the gate / door"/>
    <s v=" -32.9427561"/>
    <s v="27.7748094"/>
    <s v="No"/>
    <s v="I confirm"/>
    <m/>
    <m/>
    <m/>
    <m/>
    <m/>
    <m/>
    <m/>
    <m/>
    <m/>
    <m/>
    <m/>
    <m/>
    <m/>
    <m/>
    <m/>
    <m/>
    <m/>
    <m/>
    <m/>
    <m/>
    <m/>
    <m/>
    <m/>
    <m/>
    <m/>
    <n v="50000"/>
    <m/>
    <n v="252"/>
    <n v="252"/>
    <n v="2366"/>
    <m/>
    <x v="0"/>
    <m/>
    <m/>
    <m/>
    <m/>
    <m/>
    <m/>
    <m/>
    <m/>
    <d v="1899-12-30T16:00:00"/>
    <s v="Unverified"/>
  </r>
  <r>
    <n v="842"/>
    <s v="Screening And Consenting"/>
    <n v="1"/>
    <s v="likhona"/>
    <x v="23"/>
    <d v="1899-12-30T11:31:00"/>
    <s v="Nompumelelo"/>
    <n v="3"/>
    <n v="2"/>
    <s v="Not applicable"/>
    <s v="I confirm that I am at the gate / door"/>
    <s v=" -32.9530745"/>
    <s v="27.9214435"/>
    <s v="Yes"/>
    <m/>
    <s v="Read the script out loud to the person"/>
    <s v="Yes - the person who opened the door is the HoH"/>
    <s v="Read the script out loud to the HoH"/>
    <s v="Yes"/>
    <s v="Proceed"/>
    <s v="Nobuntu"/>
    <s v="Mduzulwana"/>
    <n v="26"/>
    <d v="1996-04-10T00:00:00"/>
    <n v="26"/>
    <s v="Female"/>
    <s v="One or both"/>
    <s v="Yes"/>
    <s v="Proceed"/>
    <m/>
    <s v="Proceed"/>
    <s v="English"/>
    <s v="Yes"/>
    <s v="Yes"/>
    <s v="signature_2022-07-15_0935.png"/>
    <m/>
    <m/>
    <m/>
    <m/>
    <d v="2022-07-15T00:00:00"/>
    <n v="30000"/>
    <n v="1000"/>
    <n v="521"/>
    <n v="521"/>
    <n v="2342"/>
    <m/>
    <x v="1"/>
    <n v="34358"/>
    <s v="Proceed"/>
    <s v="Checked, completed"/>
    <s v="Checked, completed"/>
    <s v="Checked, completed"/>
    <n v="634878164"/>
    <s v="Myself (Participant)"/>
    <m/>
    <d v="1899-12-30T11:36:00"/>
    <s v="Unverified"/>
  </r>
  <r>
    <n v="133"/>
    <m/>
    <m/>
    <m/>
    <x v="0"/>
    <m/>
    <m/>
    <m/>
    <m/>
    <m/>
    <m/>
    <m/>
    <m/>
    <m/>
    <m/>
    <m/>
    <m/>
    <m/>
    <m/>
    <m/>
    <m/>
    <m/>
    <m/>
    <m/>
    <m/>
    <m/>
    <m/>
    <m/>
    <m/>
    <m/>
    <m/>
    <m/>
    <m/>
    <m/>
    <m/>
    <m/>
    <m/>
    <m/>
    <m/>
    <m/>
    <m/>
    <m/>
    <m/>
    <m/>
    <m/>
    <m/>
    <x v="0"/>
    <m/>
    <m/>
    <m/>
    <m/>
    <m/>
    <m/>
    <m/>
    <m/>
    <m/>
    <m/>
  </r>
  <r>
    <n v="133"/>
    <s v="Screening And Consenting"/>
    <n v="1"/>
    <s v="nosibusiso"/>
    <x v="3"/>
    <d v="1899-12-30T16:04:00"/>
    <s v="Mdantsane"/>
    <n v="1"/>
    <n v="2"/>
    <s v="Not applicable"/>
    <s v="I confirm that I am at the gate / door"/>
    <s v=" -32.93826"/>
    <s v="27.780857"/>
    <s v="Yes"/>
    <m/>
    <s v="Read the script out loud to the person"/>
    <s v="Yes - the person who opened the door is calling the HoH"/>
    <s v="Read the script out loud to the HoH"/>
    <s v="Yes"/>
    <s v="Proceed"/>
    <s v="Bulelwa"/>
    <s v="Nomtshongwana"/>
    <n v="44"/>
    <d v="1978-12-12T00:00:00"/>
    <n v="44"/>
    <s v="Female"/>
    <s v="One or both"/>
    <s v="No"/>
    <m/>
    <s v="END"/>
    <m/>
    <m/>
    <m/>
    <m/>
    <m/>
    <m/>
    <m/>
    <m/>
    <m/>
    <m/>
    <n v="50000"/>
    <n v="1000"/>
    <n v="248"/>
    <n v="248"/>
    <n v="2366"/>
    <m/>
    <x v="0"/>
    <n v="53818"/>
    <m/>
    <m/>
    <m/>
    <m/>
    <m/>
    <m/>
    <m/>
    <d v="1899-12-30T16:07:00"/>
    <s v="Unverified"/>
  </r>
  <r>
    <n v="134"/>
    <m/>
    <m/>
    <m/>
    <x v="0"/>
    <m/>
    <m/>
    <m/>
    <m/>
    <m/>
    <m/>
    <m/>
    <m/>
    <m/>
    <m/>
    <m/>
    <m/>
    <m/>
    <m/>
    <m/>
    <m/>
    <m/>
    <m/>
    <m/>
    <m/>
    <m/>
    <m/>
    <m/>
    <m/>
    <m/>
    <m/>
    <m/>
    <m/>
    <m/>
    <m/>
    <m/>
    <m/>
    <m/>
    <m/>
    <m/>
    <m/>
    <m/>
    <m/>
    <m/>
    <m/>
    <m/>
    <x v="0"/>
    <m/>
    <m/>
    <m/>
    <m/>
    <m/>
    <m/>
    <m/>
    <m/>
    <m/>
    <m/>
  </r>
  <r>
    <n v="134"/>
    <s v="Screening And Consenting"/>
    <n v="1"/>
    <s v="onelam"/>
    <x v="19"/>
    <d v="1899-12-30T11:04:00"/>
    <s v="Mdantsane"/>
    <n v="3"/>
    <n v="2"/>
    <m/>
    <s v="I confirm that I am at the gate / door"/>
    <m/>
    <m/>
    <s v="Yes"/>
    <m/>
    <s v="Read the script out loud to the person"/>
    <s v="No"/>
    <m/>
    <m/>
    <m/>
    <m/>
    <m/>
    <m/>
    <m/>
    <m/>
    <m/>
    <m/>
    <m/>
    <m/>
    <m/>
    <m/>
    <m/>
    <m/>
    <m/>
    <m/>
    <m/>
    <m/>
    <m/>
    <m/>
    <m/>
    <n v="50000"/>
    <m/>
    <n v="548"/>
    <n v="548"/>
    <n v="2365"/>
    <m/>
    <x v="0"/>
    <m/>
    <m/>
    <m/>
    <m/>
    <m/>
    <m/>
    <m/>
    <m/>
    <d v="1899-12-30T11:04:00"/>
    <s v="Unverified"/>
  </r>
  <r>
    <n v="134"/>
    <s v="Screening And Consenting"/>
    <n v="2"/>
    <s v="onelam"/>
    <x v="19"/>
    <d v="1899-12-30T11:07:00"/>
    <s v="Mdantsane"/>
    <n v="3"/>
    <n v="2"/>
    <s v="Not applicable"/>
    <s v="I confirm that I am at the gate / door"/>
    <m/>
    <m/>
    <s v="No"/>
    <s v="I confirm"/>
    <m/>
    <m/>
    <m/>
    <m/>
    <m/>
    <m/>
    <m/>
    <m/>
    <m/>
    <m/>
    <m/>
    <m/>
    <m/>
    <m/>
    <m/>
    <m/>
    <m/>
    <m/>
    <m/>
    <m/>
    <m/>
    <m/>
    <m/>
    <m/>
    <m/>
    <n v="50000"/>
    <m/>
    <n v="545"/>
    <n v="545"/>
    <n v="2365"/>
    <m/>
    <x v="0"/>
    <m/>
    <m/>
    <m/>
    <m/>
    <m/>
    <m/>
    <m/>
    <m/>
    <d v="1899-12-30T11:08:00"/>
    <s v="Unverified"/>
  </r>
  <r>
    <n v="134"/>
    <s v="Screening And Consenting"/>
    <n v="3"/>
    <s v="onelam"/>
    <x v="19"/>
    <d v="1899-12-30T14:00:00"/>
    <s v="Mdantsane"/>
    <n v="3"/>
    <n v="2"/>
    <s v="Not applicable"/>
    <s v="I confirm that I am at the gate / door"/>
    <m/>
    <m/>
    <s v="No"/>
    <s v="I confirm"/>
    <m/>
    <m/>
    <m/>
    <m/>
    <m/>
    <m/>
    <m/>
    <m/>
    <m/>
    <m/>
    <m/>
    <m/>
    <m/>
    <m/>
    <m/>
    <m/>
    <m/>
    <m/>
    <m/>
    <m/>
    <m/>
    <m/>
    <m/>
    <m/>
    <m/>
    <n v="50000"/>
    <m/>
    <n v="372"/>
    <n v="372"/>
    <n v="2365"/>
    <m/>
    <x v="0"/>
    <m/>
    <m/>
    <m/>
    <m/>
    <m/>
    <m/>
    <m/>
    <m/>
    <d v="1899-12-30T14:01:00"/>
    <s v="Unverified"/>
  </r>
  <r>
    <n v="135"/>
    <m/>
    <m/>
    <m/>
    <x v="0"/>
    <m/>
    <m/>
    <m/>
    <m/>
    <m/>
    <m/>
    <m/>
    <m/>
    <m/>
    <m/>
    <m/>
    <m/>
    <m/>
    <m/>
    <m/>
    <m/>
    <m/>
    <m/>
    <m/>
    <m/>
    <m/>
    <m/>
    <m/>
    <m/>
    <m/>
    <m/>
    <m/>
    <m/>
    <m/>
    <m/>
    <m/>
    <m/>
    <m/>
    <m/>
    <m/>
    <m/>
    <m/>
    <m/>
    <m/>
    <m/>
    <m/>
    <x v="0"/>
    <m/>
    <m/>
    <m/>
    <m/>
    <m/>
    <m/>
    <m/>
    <m/>
    <m/>
    <m/>
  </r>
  <r>
    <n v="855"/>
    <s v="Screening And Consenting"/>
    <n v="1"/>
    <s v="nosiphiwo"/>
    <x v="23"/>
    <d v="1899-12-30T12:14:00"/>
    <s v="Buffalo Flats"/>
    <n v="4"/>
    <n v="1"/>
    <s v="C"/>
    <s v="I confirm that I am at the gate / door"/>
    <s v=" -33.0027356"/>
    <s v="27.8316923"/>
    <s v="Yes"/>
    <m/>
    <s v="Read the script out loud to the person"/>
    <s v="Yes - the person who opened the door is the HoH"/>
    <s v="Read the script out loud to the HoH"/>
    <s v="Yes"/>
    <s v="Proceed"/>
    <s v="Babalwa"/>
    <s v="Denston"/>
    <n v="26"/>
    <d v="1996-07-23T00:00:00"/>
    <n v="26"/>
    <s v="Female"/>
    <s v="One or both"/>
    <s v="Yes"/>
    <s v="Proceed"/>
    <m/>
    <s v="Proceed"/>
    <s v="English"/>
    <s v="Yes"/>
    <s v="Yes"/>
    <s v="signature_2022-07-15_1016.png"/>
    <m/>
    <m/>
    <m/>
    <m/>
    <d v="2022-07-15T00:00:00"/>
    <n v="80000"/>
    <n v="1000"/>
    <n v="478"/>
    <n v="478"/>
    <n v="2342"/>
    <m/>
    <x v="1"/>
    <n v="84272"/>
    <s v="Proceed"/>
    <s v="Checked, completed"/>
    <s v="Checked, completed"/>
    <s v="Checked, completed"/>
    <n v="727357128"/>
    <s v="Myself (Participant)"/>
    <m/>
    <d v="1899-12-30T12:17:00"/>
    <s v="Unverified"/>
  </r>
  <r>
    <n v="135"/>
    <s v="Screening And Consenting"/>
    <n v="2"/>
    <s v="likhona"/>
    <x v="19"/>
    <d v="1899-12-30T11:13:00"/>
    <s v="Mdantsane"/>
    <n v="3"/>
    <n v="5"/>
    <s v="Not applicable"/>
    <s v="I confirm that I am at the gate / door"/>
    <s v=" -32.9340941"/>
    <s v="27.7811313"/>
    <s v="No"/>
    <s v="I confirm"/>
    <m/>
    <m/>
    <m/>
    <m/>
    <m/>
    <m/>
    <m/>
    <m/>
    <m/>
    <m/>
    <m/>
    <m/>
    <m/>
    <m/>
    <m/>
    <m/>
    <m/>
    <m/>
    <m/>
    <m/>
    <m/>
    <m/>
    <m/>
    <m/>
    <m/>
    <n v="50000"/>
    <m/>
    <n v="539"/>
    <n v="539"/>
    <n v="2365"/>
    <m/>
    <x v="0"/>
    <m/>
    <m/>
    <m/>
    <m/>
    <m/>
    <m/>
    <m/>
    <m/>
    <d v="1899-12-30T11:14:00"/>
    <s v="Unverified"/>
  </r>
  <r>
    <n v="136"/>
    <m/>
    <m/>
    <m/>
    <x v="0"/>
    <m/>
    <m/>
    <m/>
    <m/>
    <m/>
    <m/>
    <m/>
    <m/>
    <m/>
    <m/>
    <m/>
    <m/>
    <m/>
    <m/>
    <m/>
    <m/>
    <m/>
    <m/>
    <m/>
    <m/>
    <m/>
    <m/>
    <m/>
    <m/>
    <m/>
    <m/>
    <m/>
    <m/>
    <m/>
    <m/>
    <m/>
    <m/>
    <m/>
    <m/>
    <m/>
    <m/>
    <m/>
    <m/>
    <m/>
    <m/>
    <m/>
    <x v="0"/>
    <m/>
    <m/>
    <m/>
    <m/>
    <m/>
    <m/>
    <m/>
    <m/>
    <m/>
    <m/>
  </r>
  <r>
    <n v="902"/>
    <s v="Screening And Consenting"/>
    <n v="1"/>
    <s v="sinazo"/>
    <x v="23"/>
    <d v="1899-12-30T16:26:00"/>
    <s v="Nompumelelo"/>
    <n v="3"/>
    <n v="2"/>
    <s v="Not applicable"/>
    <s v="I confirm that I am at the gate / door"/>
    <s v=" -32.9526876"/>
    <s v="27.9215979"/>
    <s v="Yes"/>
    <m/>
    <s v="Read the script out loud to the person"/>
    <s v="Yes - the person who opened the door is the HoH"/>
    <s v="Read the script out loud to the HoH"/>
    <s v="Yes"/>
    <s v="Proceed"/>
    <s v="Asiphe"/>
    <s v="Sibulali"/>
    <n v="26"/>
    <d v="1996-03-03T00:00:00"/>
    <n v="26"/>
    <s v="Female"/>
    <s v="One or both"/>
    <s v="Yes"/>
    <s v="Proceed"/>
    <m/>
    <s v="Proceed"/>
    <s v="English"/>
    <s v="Yes"/>
    <s v="Yes"/>
    <s v="signature_2022-07-15_1430.png"/>
    <m/>
    <m/>
    <m/>
    <m/>
    <d v="2022-07-15T00:00:00"/>
    <n v="30000"/>
    <n v="1000"/>
    <n v="226"/>
    <n v="226"/>
    <n v="2342"/>
    <m/>
    <x v="1"/>
    <n v="33768"/>
    <s v="Proceed"/>
    <s v="Checked, completed"/>
    <s v="Checked, completed"/>
    <s v="Checked, completed"/>
    <n v="831456985"/>
    <s v="Myself (Participant)"/>
    <m/>
    <d v="1899-12-30T16:31:00"/>
    <s v="Unverified"/>
  </r>
  <r>
    <n v="137"/>
    <m/>
    <m/>
    <m/>
    <x v="0"/>
    <m/>
    <m/>
    <m/>
    <m/>
    <m/>
    <m/>
    <m/>
    <m/>
    <m/>
    <m/>
    <m/>
    <m/>
    <m/>
    <m/>
    <m/>
    <m/>
    <m/>
    <m/>
    <m/>
    <m/>
    <m/>
    <m/>
    <m/>
    <m/>
    <m/>
    <m/>
    <m/>
    <m/>
    <m/>
    <m/>
    <m/>
    <m/>
    <m/>
    <m/>
    <m/>
    <m/>
    <m/>
    <m/>
    <m/>
    <m/>
    <m/>
    <x v="0"/>
    <m/>
    <m/>
    <m/>
    <m/>
    <m/>
    <m/>
    <m/>
    <m/>
    <m/>
    <m/>
  </r>
  <r>
    <n v="1007"/>
    <s v="Screening And Consenting"/>
    <n v="2"/>
    <s v="zukisani"/>
    <x v="21"/>
    <d v="1899-12-30T09:47:00"/>
    <s v="Nompumelelo"/>
    <n v="2"/>
    <n v="7"/>
    <s v="Not applicable"/>
    <s v="I confirm that I am at the gate / door"/>
    <s v=" -32.9554603"/>
    <s v="27.9268386"/>
    <s v="Yes"/>
    <m/>
    <s v="Read the script out loud to the person"/>
    <s v="Yes - the person who opened the door is the HoH"/>
    <s v="Read the script out loud to the HoH"/>
    <s v="Yes"/>
    <s v="Proceed"/>
    <s v="Ayanda "/>
    <s v="Booi"/>
    <n v="26"/>
    <d v="1996-04-05T00:00:00"/>
    <n v="26"/>
    <s v="Male"/>
    <s v="One or both"/>
    <s v="Yes"/>
    <s v="Proceed"/>
    <m/>
    <s v="Proceed"/>
    <s v="English"/>
    <s v="Yes"/>
    <s v="Yes"/>
    <s v="signature_2022-07-21_0749.png"/>
    <m/>
    <m/>
    <m/>
    <m/>
    <d v="2022-07-21T00:00:00"/>
    <n v="30000"/>
    <n v="2000"/>
    <n v="625"/>
    <n v="625"/>
    <n v="2336"/>
    <m/>
    <x v="1"/>
    <n v="35560"/>
    <s v="Proceed"/>
    <s v="Checked, completed"/>
    <s v="Checked, completed"/>
    <s v="Checked, completed"/>
    <n v="0"/>
    <s v="Myself (Participant)"/>
    <m/>
    <d v="1899-12-30T09:50:00"/>
    <s v="Complete"/>
  </r>
  <r>
    <n v="138"/>
    <m/>
    <m/>
    <m/>
    <x v="0"/>
    <m/>
    <m/>
    <m/>
    <m/>
    <m/>
    <m/>
    <m/>
    <m/>
    <m/>
    <m/>
    <m/>
    <m/>
    <m/>
    <m/>
    <m/>
    <m/>
    <m/>
    <m/>
    <m/>
    <m/>
    <m/>
    <m/>
    <m/>
    <m/>
    <m/>
    <m/>
    <m/>
    <m/>
    <m/>
    <m/>
    <m/>
    <m/>
    <m/>
    <m/>
    <m/>
    <m/>
    <m/>
    <m/>
    <m/>
    <m/>
    <m/>
    <x v="0"/>
    <m/>
    <m/>
    <m/>
    <m/>
    <m/>
    <m/>
    <m/>
    <m/>
    <m/>
    <m/>
  </r>
  <r>
    <n v="1207"/>
    <s v="Screening And Consenting"/>
    <n v="1"/>
    <s v="vuyelwa"/>
    <x v="24"/>
    <d v="1899-12-30T09:36:00"/>
    <s v="Ndevana"/>
    <n v="3"/>
    <n v="2"/>
    <s v="Not applicable"/>
    <s v="I confirm that I am at the gate / door"/>
    <s v=" -32.9169669"/>
    <s v="27.4943603"/>
    <s v="Yes"/>
    <m/>
    <s v="Read the script out loud to the person"/>
    <s v="Yes - the person who opened the door is the HoH"/>
    <s v="Read the script out loud to the HoH"/>
    <s v="Yes"/>
    <s v="Proceed"/>
    <s v="Sibulele"/>
    <s v="Velebayi"/>
    <n v="26"/>
    <d v="1996-05-17T00:00:00"/>
    <n v="26"/>
    <s v="Female"/>
    <s v="One or both"/>
    <s v="Yes"/>
    <s v="Proceed"/>
    <m/>
    <s v="Proceed"/>
    <s v="English"/>
    <s v="Yes"/>
    <s v="Yes"/>
    <s v="signature_2022-07-23_0746.png"/>
    <m/>
    <m/>
    <m/>
    <m/>
    <d v="2022-07-23T00:00:00"/>
    <n v="60000"/>
    <n v="1000"/>
    <n v="636"/>
    <n v="636"/>
    <n v="2334"/>
    <m/>
    <x v="1"/>
    <n v="64580"/>
    <s v="Proceed"/>
    <s v="Checked, completed"/>
    <s v="Checked, completed"/>
    <s v="Checked, completed"/>
    <n v="685036914"/>
    <s v="Myself (Participant)"/>
    <m/>
    <d v="1899-12-30T09:47:00"/>
    <s v="Complete"/>
  </r>
  <r>
    <n v="139"/>
    <m/>
    <m/>
    <m/>
    <x v="0"/>
    <m/>
    <m/>
    <m/>
    <m/>
    <m/>
    <m/>
    <m/>
    <m/>
    <m/>
    <m/>
    <m/>
    <m/>
    <m/>
    <m/>
    <m/>
    <m/>
    <m/>
    <m/>
    <m/>
    <m/>
    <m/>
    <m/>
    <m/>
    <m/>
    <m/>
    <m/>
    <m/>
    <m/>
    <m/>
    <m/>
    <m/>
    <m/>
    <m/>
    <m/>
    <m/>
    <m/>
    <m/>
    <m/>
    <m/>
    <m/>
    <m/>
    <x v="0"/>
    <m/>
    <m/>
    <m/>
    <m/>
    <m/>
    <m/>
    <m/>
    <m/>
    <m/>
    <m/>
  </r>
  <r>
    <n v="1338"/>
    <s v="Screening And Consenting"/>
    <n v="1"/>
    <s v="yethu"/>
    <x v="26"/>
    <d v="1899-12-30T10:24:00"/>
    <s v="Ndevana"/>
    <n v="3"/>
    <n v="4"/>
    <s v="Not applicable"/>
    <s v="I confirm that I am at the gate / door"/>
    <s v=" -32.9270377"/>
    <s v="27.4781073"/>
    <s v="Yes"/>
    <m/>
    <s v="Read the script out loud to the person"/>
    <s v="Yes - the person who opened the door is the HoH"/>
    <s v="Read the script out loud to the HoH"/>
    <s v="Yes"/>
    <s v="Proceed"/>
    <s v="Asavela"/>
    <s v="Madoda"/>
    <n v="26"/>
    <d v="1996-03-28T00:00:00"/>
    <n v="26"/>
    <s v="Female"/>
    <s v="One or both"/>
    <s v="Yes"/>
    <s v="Proceed"/>
    <m/>
    <s v="Proceed"/>
    <s v="Xhosa"/>
    <s v="Yes"/>
    <s v="Yes"/>
    <m/>
    <s v="signature_2022-07-27_0830.png"/>
    <m/>
    <m/>
    <m/>
    <d v="2022-07-27T00:00:00"/>
    <n v="60000"/>
    <n v="1000"/>
    <n v="588"/>
    <n v="588"/>
    <n v="2330"/>
    <m/>
    <x v="1"/>
    <n v="64480"/>
    <s v="Proceed"/>
    <s v="Checked, completed"/>
    <s v="Checked, completed"/>
    <s v="Checked, completed"/>
    <n v="635663185"/>
    <s v="Sibling"/>
    <m/>
    <d v="1899-12-30T10:33:00"/>
    <s v="Complete"/>
  </r>
  <r>
    <n v="140"/>
    <m/>
    <m/>
    <m/>
    <x v="0"/>
    <m/>
    <m/>
    <m/>
    <m/>
    <m/>
    <m/>
    <m/>
    <m/>
    <m/>
    <m/>
    <m/>
    <m/>
    <m/>
    <m/>
    <m/>
    <m/>
    <m/>
    <m/>
    <m/>
    <m/>
    <m/>
    <m/>
    <m/>
    <m/>
    <m/>
    <m/>
    <m/>
    <m/>
    <m/>
    <m/>
    <m/>
    <m/>
    <m/>
    <m/>
    <m/>
    <m/>
    <m/>
    <m/>
    <m/>
    <m/>
    <m/>
    <x v="0"/>
    <m/>
    <m/>
    <m/>
    <m/>
    <m/>
    <m/>
    <m/>
    <m/>
    <m/>
    <m/>
  </r>
  <r>
    <n v="140"/>
    <s v="Screening And Consenting"/>
    <n v="1"/>
    <s v="siziphiwe"/>
    <x v="19"/>
    <d v="1899-12-30T14:57:00"/>
    <s v="Mdantsane"/>
    <n v="5"/>
    <n v="1"/>
    <s v="Not applicable"/>
    <s v="I confirm that I am at the gate / door"/>
    <s v=" -32.9326382"/>
    <s v="27.7701709"/>
    <s v="No"/>
    <s v="I confirm"/>
    <m/>
    <m/>
    <m/>
    <m/>
    <m/>
    <m/>
    <m/>
    <m/>
    <m/>
    <m/>
    <m/>
    <m/>
    <m/>
    <m/>
    <m/>
    <m/>
    <m/>
    <m/>
    <m/>
    <m/>
    <m/>
    <m/>
    <m/>
    <m/>
    <m/>
    <n v="50000"/>
    <m/>
    <n v="315"/>
    <n v="315"/>
    <n v="2365"/>
    <m/>
    <x v="0"/>
    <m/>
    <m/>
    <m/>
    <m/>
    <m/>
    <m/>
    <m/>
    <m/>
    <d v="1899-12-30T14:57:00"/>
    <s v="Unverified"/>
  </r>
  <r>
    <n v="140"/>
    <s v="Screening And Consenting"/>
    <n v="2"/>
    <s v="nosibusiso"/>
    <x v="13"/>
    <d v="1899-12-30T15:15:00"/>
    <s v="Mdantsane"/>
    <n v="5"/>
    <n v="1"/>
    <s v="Not applicable"/>
    <s v="I confirm that I am at the gate / door"/>
    <s v=" -32.9328451"/>
    <s v="27.7699764"/>
    <s v="No"/>
    <s v="I confirm"/>
    <m/>
    <m/>
    <m/>
    <m/>
    <m/>
    <m/>
    <m/>
    <m/>
    <m/>
    <m/>
    <m/>
    <m/>
    <m/>
    <m/>
    <m/>
    <m/>
    <m/>
    <m/>
    <m/>
    <m/>
    <m/>
    <m/>
    <m/>
    <m/>
    <m/>
    <n v="50000"/>
    <m/>
    <n v="297"/>
    <n v="297"/>
    <n v="2364"/>
    <m/>
    <x v="0"/>
    <m/>
    <m/>
    <m/>
    <m/>
    <m/>
    <m/>
    <m/>
    <m/>
    <d v="1899-12-30T15:16:00"/>
    <s v="Unverified"/>
  </r>
  <r>
    <n v="140"/>
    <s v="Screening And Consenting"/>
    <n v="3"/>
    <s v="nosibusiso"/>
    <x v="8"/>
    <d v="1899-12-30T13:12:00"/>
    <s v="Mdantsane"/>
    <n v="5"/>
    <n v="1"/>
    <s v="Not applicable"/>
    <s v="I confirm that I am at the gate / door"/>
    <s v=" -32.9392939"/>
    <s v="27.7721392"/>
    <s v="No"/>
    <s v="I confirm"/>
    <m/>
    <m/>
    <m/>
    <m/>
    <m/>
    <m/>
    <m/>
    <m/>
    <m/>
    <m/>
    <m/>
    <m/>
    <m/>
    <m/>
    <m/>
    <m/>
    <m/>
    <m/>
    <m/>
    <m/>
    <m/>
    <m/>
    <m/>
    <m/>
    <m/>
    <n v="50000"/>
    <m/>
    <n v="420"/>
    <n v="420"/>
    <n v="2359"/>
    <m/>
    <x v="0"/>
    <m/>
    <m/>
    <m/>
    <m/>
    <m/>
    <m/>
    <m/>
    <m/>
    <d v="1899-12-30T13:13:00"/>
    <s v="Unverified"/>
  </r>
  <r>
    <n v="141"/>
    <m/>
    <m/>
    <m/>
    <x v="0"/>
    <m/>
    <m/>
    <m/>
    <m/>
    <m/>
    <m/>
    <m/>
    <m/>
    <m/>
    <m/>
    <m/>
    <m/>
    <m/>
    <m/>
    <m/>
    <m/>
    <m/>
    <m/>
    <m/>
    <m/>
    <m/>
    <m/>
    <m/>
    <m/>
    <m/>
    <m/>
    <m/>
    <m/>
    <m/>
    <m/>
    <m/>
    <m/>
    <m/>
    <m/>
    <m/>
    <m/>
    <m/>
    <m/>
    <m/>
    <m/>
    <m/>
    <x v="0"/>
    <m/>
    <m/>
    <m/>
    <m/>
    <m/>
    <m/>
    <m/>
    <m/>
    <m/>
    <m/>
  </r>
  <r>
    <n v="141"/>
    <s v="Screening And Consenting"/>
    <n v="1"/>
    <s v="lona"/>
    <x v="19"/>
    <d v="1899-12-30T15:14:00"/>
    <s v="Mdantsane"/>
    <n v="5"/>
    <n v="2"/>
    <s v="Not applicable"/>
    <s v="I confirm that I am at the gate / door"/>
    <s v=" -32.9351515"/>
    <s v="27.7747729"/>
    <s v="No"/>
    <s v="I confirm"/>
    <m/>
    <m/>
    <m/>
    <m/>
    <m/>
    <m/>
    <m/>
    <m/>
    <m/>
    <m/>
    <m/>
    <m/>
    <m/>
    <m/>
    <m/>
    <m/>
    <m/>
    <m/>
    <m/>
    <m/>
    <m/>
    <m/>
    <m/>
    <m/>
    <m/>
    <n v="50000"/>
    <m/>
    <n v="298"/>
    <n v="298"/>
    <n v="2365"/>
    <m/>
    <x v="0"/>
    <m/>
    <m/>
    <m/>
    <m/>
    <m/>
    <m/>
    <m/>
    <m/>
    <d v="1899-12-30T15:15:00"/>
    <s v="Unverified"/>
  </r>
  <r>
    <n v="142"/>
    <m/>
    <m/>
    <m/>
    <x v="0"/>
    <m/>
    <m/>
    <m/>
    <m/>
    <m/>
    <m/>
    <m/>
    <m/>
    <m/>
    <m/>
    <m/>
    <m/>
    <m/>
    <m/>
    <m/>
    <m/>
    <m/>
    <m/>
    <m/>
    <m/>
    <m/>
    <m/>
    <m/>
    <m/>
    <m/>
    <m/>
    <m/>
    <m/>
    <m/>
    <m/>
    <m/>
    <m/>
    <m/>
    <m/>
    <m/>
    <m/>
    <m/>
    <m/>
    <m/>
    <m/>
    <m/>
    <x v="0"/>
    <m/>
    <m/>
    <m/>
    <m/>
    <m/>
    <m/>
    <m/>
    <m/>
    <m/>
    <m/>
  </r>
  <r>
    <n v="1421"/>
    <s v="Screening And Consenting"/>
    <n v="2"/>
    <s v="zukisani"/>
    <x v="31"/>
    <d v="1899-12-30T09:47:00"/>
    <s v="Buffalo Flats"/>
    <n v="1"/>
    <n v="8"/>
    <s v="Not applicable"/>
    <s v="I confirm that I am at the gate / door"/>
    <s v=" -33.0226343"/>
    <s v="27.8802416"/>
    <s v="Yes"/>
    <m/>
    <s v="Read the script out loud to the person"/>
    <s v="Yes - the person who opened the door is the HoH"/>
    <s v="Read the script out loud to the HoH"/>
    <s v="Yes"/>
    <s v="Proceed"/>
    <s v="Deoren"/>
    <s v="Taaibosch"/>
    <n v="26"/>
    <d v="1996-02-07T00:00:00"/>
    <n v="26"/>
    <s v="Male"/>
    <s v="One or both"/>
    <s v="Yes"/>
    <s v="Proceed"/>
    <m/>
    <s v="Proceed"/>
    <s v="English"/>
    <s v="Yes"/>
    <s v="Yes"/>
    <s v="signature_2022-07-28_0751.png"/>
    <m/>
    <m/>
    <m/>
    <m/>
    <d v="2022-07-28T00:00:00"/>
    <n v="80000"/>
    <n v="2000"/>
    <n v="625"/>
    <n v="625"/>
    <n v="2329"/>
    <m/>
    <x v="1"/>
    <n v="85553"/>
    <s v="Proceed"/>
    <s v="Checked, completed"/>
    <s v="Checked, completed"/>
    <s v="Checked, completed"/>
    <n v="832934360"/>
    <s v="Myself (Participant)"/>
    <m/>
    <d v="1899-12-30T09:54:00"/>
    <s v="Complete"/>
  </r>
  <r>
    <n v="143"/>
    <m/>
    <m/>
    <m/>
    <x v="0"/>
    <m/>
    <m/>
    <m/>
    <m/>
    <m/>
    <m/>
    <m/>
    <m/>
    <m/>
    <m/>
    <m/>
    <m/>
    <m/>
    <m/>
    <m/>
    <m/>
    <m/>
    <m/>
    <m/>
    <m/>
    <m/>
    <m/>
    <m/>
    <m/>
    <m/>
    <m/>
    <m/>
    <m/>
    <m/>
    <m/>
    <m/>
    <m/>
    <m/>
    <m/>
    <m/>
    <m/>
    <m/>
    <m/>
    <m/>
    <m/>
    <m/>
    <x v="0"/>
    <m/>
    <m/>
    <m/>
    <m/>
    <m/>
    <m/>
    <m/>
    <m/>
    <m/>
    <m/>
  </r>
  <r>
    <n v="1507"/>
    <s v="Screening And Consenting"/>
    <n v="1"/>
    <s v="likhona"/>
    <x v="32"/>
    <d v="1899-12-30T10:52:00"/>
    <s v="Nompumelelo"/>
    <n v="4"/>
    <n v="2"/>
    <s v="Not applicable"/>
    <s v="I confirm that I am at the gate / door"/>
    <s v=" -32.9522123"/>
    <s v="27.9228795"/>
    <s v="Yes"/>
    <m/>
    <s v="Read the script out loud to the person"/>
    <s v="Yes - the person who opened the door is the HoH"/>
    <s v="Read the script out loud to the HoH"/>
    <s v="Yes"/>
    <s v="Proceed"/>
    <s v="Siphokuhle"/>
    <s v="Mamata"/>
    <n v="26"/>
    <d v="1996-10-31T00:00:00"/>
    <n v="26"/>
    <s v="Female"/>
    <s v="One or both"/>
    <s v="Yes"/>
    <s v="Proceed"/>
    <m/>
    <s v="Proceed"/>
    <s v="English"/>
    <s v="Yes"/>
    <s v="Yes"/>
    <s v="signature_2022-07-29_0855.png"/>
    <m/>
    <m/>
    <m/>
    <m/>
    <d v="2022-07-29T00:00:00"/>
    <n v="30000"/>
    <n v="1000"/>
    <n v="560"/>
    <n v="560"/>
    <n v="2328"/>
    <m/>
    <x v="1"/>
    <n v="34422"/>
    <s v="Proceed"/>
    <s v="Checked, completed"/>
    <s v="Checked, completed"/>
    <s v="Checked, completed"/>
    <n v="832826590"/>
    <s v="Myself (Participant)"/>
    <m/>
    <d v="1899-12-30T10:57:00"/>
    <s v="Complete"/>
  </r>
  <r>
    <n v="144"/>
    <m/>
    <m/>
    <m/>
    <x v="0"/>
    <m/>
    <m/>
    <m/>
    <m/>
    <m/>
    <m/>
    <m/>
    <m/>
    <m/>
    <m/>
    <m/>
    <m/>
    <m/>
    <m/>
    <m/>
    <m/>
    <m/>
    <m/>
    <m/>
    <m/>
    <m/>
    <m/>
    <m/>
    <m/>
    <m/>
    <m/>
    <m/>
    <m/>
    <m/>
    <m/>
    <m/>
    <m/>
    <m/>
    <m/>
    <m/>
    <m/>
    <m/>
    <m/>
    <m/>
    <m/>
    <m/>
    <x v="0"/>
    <m/>
    <m/>
    <m/>
    <m/>
    <m/>
    <m/>
    <m/>
    <m/>
    <m/>
    <m/>
  </r>
  <r>
    <n v="1678"/>
    <s v="Screening And Consenting"/>
    <n v="1"/>
    <s v="sinazo"/>
    <x v="11"/>
    <d v="1899-12-30T13:58:00"/>
    <s v="Nompumelelo"/>
    <n v="4"/>
    <n v="4"/>
    <s v="Not applicable"/>
    <s v="I confirm that I am at the gate / door"/>
    <s v=" -32.9512186"/>
    <s v="27.9258437"/>
    <s v="Yes"/>
    <m/>
    <s v="Read the script out loud to the person"/>
    <s v="Yes - the person who opened the door is the HoH"/>
    <s v="Read the script out loud to the HoH"/>
    <s v="Yes"/>
    <s v="Proceed"/>
    <s v="Athini"/>
    <s v="Madabane"/>
    <n v="26"/>
    <d v="1996-02-13T00:00:00"/>
    <n v="26"/>
    <s v="Female"/>
    <s v="One or both"/>
    <s v="Yes"/>
    <s v="Proceed"/>
    <m/>
    <s v="Proceed"/>
    <s v="English"/>
    <s v="Yes"/>
    <s v="Yes"/>
    <s v="signature_2022-08-02_1159.png"/>
    <m/>
    <m/>
    <m/>
    <m/>
    <d v="2022-08-02T00:00:00"/>
    <n v="30000"/>
    <n v="1000"/>
    <n v="374"/>
    <n v="374"/>
    <n v="2324"/>
    <m/>
    <x v="1"/>
    <n v="34046"/>
    <s v="Proceed"/>
    <s v="Checked, completed"/>
    <s v="Checked, completed"/>
    <s v="Checked, completed"/>
    <n v="784715805"/>
    <s v="Myself (Participant)"/>
    <m/>
    <d v="1899-12-30T14:00:00"/>
    <s v="Complete"/>
  </r>
  <r>
    <n v="145"/>
    <m/>
    <m/>
    <m/>
    <x v="0"/>
    <m/>
    <m/>
    <m/>
    <m/>
    <m/>
    <m/>
    <m/>
    <m/>
    <m/>
    <m/>
    <m/>
    <m/>
    <m/>
    <m/>
    <m/>
    <m/>
    <m/>
    <m/>
    <m/>
    <m/>
    <m/>
    <m/>
    <m/>
    <m/>
    <m/>
    <m/>
    <m/>
    <m/>
    <m/>
    <m/>
    <m/>
    <m/>
    <m/>
    <m/>
    <m/>
    <m/>
    <m/>
    <m/>
    <m/>
    <m/>
    <m/>
    <x v="0"/>
    <m/>
    <m/>
    <m/>
    <m/>
    <m/>
    <m/>
    <m/>
    <m/>
    <m/>
    <m/>
  </r>
  <r>
    <n v="104"/>
    <s v="Screening And Consenting"/>
    <n v="1"/>
    <s v="zukisani"/>
    <x v="7"/>
    <d v="1899-12-30T14:53:00"/>
    <s v="Mdantsane"/>
    <n v="3"/>
    <n v="2"/>
    <s v="Not applicable"/>
    <s v="I confirm that I am at the gate / door"/>
    <m/>
    <m/>
    <s v="Yes"/>
    <m/>
    <s v="Read the script out loud to the person"/>
    <s v="Yes - the person who opened the door is calling the HoH"/>
    <s v="Read the script out loud to the HoH"/>
    <s v="Yes"/>
    <s v="Proceed"/>
    <s v="Akhona "/>
    <s v="MAZENJANA"/>
    <n v="27"/>
    <d v="1995-01-09T00:00:00"/>
    <n v="27"/>
    <s v="Female"/>
    <s v="One or both"/>
    <s v="Yes"/>
    <s v="Proceed"/>
    <m/>
    <s v="Proceed"/>
    <s v="English"/>
    <s v="Yes"/>
    <s v="Yes"/>
    <s v="signature_2022-06-15_1334.png"/>
    <m/>
    <m/>
    <m/>
    <m/>
    <d v="2022-06-15T00:00:00"/>
    <n v="50000"/>
    <n v="1000"/>
    <n v="319"/>
    <n v="319"/>
    <n v="2372"/>
    <m/>
    <x v="1"/>
    <n v="53983"/>
    <s v="Proceed"/>
    <s v="Checked, completed"/>
    <s v="Checked, completed"/>
    <s v="Checked, completed"/>
    <n v="671516993"/>
    <s v="Myself (Participant)"/>
    <m/>
    <d v="1899-12-30T14:54:00"/>
    <s v="Unverified"/>
  </r>
  <r>
    <n v="146"/>
    <m/>
    <m/>
    <m/>
    <x v="0"/>
    <m/>
    <m/>
    <m/>
    <m/>
    <m/>
    <m/>
    <m/>
    <m/>
    <m/>
    <m/>
    <m/>
    <m/>
    <m/>
    <m/>
    <m/>
    <m/>
    <m/>
    <m/>
    <m/>
    <m/>
    <m/>
    <m/>
    <m/>
    <m/>
    <m/>
    <m/>
    <m/>
    <m/>
    <m/>
    <m/>
    <m/>
    <m/>
    <m/>
    <m/>
    <m/>
    <m/>
    <m/>
    <m/>
    <m/>
    <m/>
    <m/>
    <x v="0"/>
    <m/>
    <m/>
    <m/>
    <m/>
    <m/>
    <m/>
    <m/>
    <m/>
    <m/>
    <m/>
  </r>
  <r>
    <n v="171"/>
    <s v="Screening And Consenting"/>
    <n v="1"/>
    <s v="ntombizodwa"/>
    <x v="13"/>
    <d v="1899-12-30T15:01:00"/>
    <s v="Mdantsane"/>
    <n v="4"/>
    <n v="5"/>
    <s v="Not applicable"/>
    <s v="I confirm that I am at the gate / door"/>
    <m/>
    <m/>
    <s v="Yes"/>
    <m/>
    <s v="Read the script out loud to the person"/>
    <s v="Yes - the person who opened the door is the HoH"/>
    <s v="Read the script out loud to the HoH"/>
    <s v="Yes"/>
    <s v="Proceed"/>
    <s v="Sesethu"/>
    <s v="Matayitayi"/>
    <n v="27"/>
    <d v="1995-01-25T00:00:00"/>
    <n v="27"/>
    <s v="Female"/>
    <s v="One or both"/>
    <s v="Yes"/>
    <s v="Proceed"/>
    <m/>
    <s v="Proceed"/>
    <s v="Xhosa"/>
    <s v="Yes"/>
    <s v="Yes"/>
    <m/>
    <s v="signature_2022-06-23_1306.png"/>
    <m/>
    <m/>
    <m/>
    <d v="2022-06-23T00:00:00"/>
    <n v="50000"/>
    <n v="1000"/>
    <n v="311"/>
    <n v="311"/>
    <n v="2364"/>
    <m/>
    <x v="1"/>
    <n v="53959"/>
    <s v="Proceed"/>
    <s v="Checked, completed"/>
    <s v="Checked, completed"/>
    <s v="Checked, completed"/>
    <n v="834485481"/>
    <s v="Myself (Participant)"/>
    <m/>
    <d v="1899-12-30T15:08:00"/>
    <s v="Unverified"/>
  </r>
  <r>
    <n v="147"/>
    <m/>
    <m/>
    <m/>
    <x v="0"/>
    <m/>
    <m/>
    <m/>
    <m/>
    <m/>
    <m/>
    <m/>
    <m/>
    <m/>
    <m/>
    <m/>
    <m/>
    <m/>
    <m/>
    <m/>
    <m/>
    <m/>
    <m/>
    <m/>
    <m/>
    <m/>
    <m/>
    <m/>
    <m/>
    <m/>
    <m/>
    <m/>
    <m/>
    <m/>
    <m/>
    <m/>
    <m/>
    <m/>
    <m/>
    <m/>
    <m/>
    <m/>
    <m/>
    <m/>
    <m/>
    <m/>
    <x v="0"/>
    <m/>
    <m/>
    <m/>
    <m/>
    <m/>
    <m/>
    <m/>
    <m/>
    <m/>
    <m/>
  </r>
  <r>
    <n v="147"/>
    <s v="Screening And Consenting"/>
    <n v="1"/>
    <s v="asemahle"/>
    <x v="19"/>
    <d v="1899-12-30T15:57:00"/>
    <s v="Mdantsane"/>
    <n v="5"/>
    <n v="9"/>
    <s v="Not applicable"/>
    <s v="I confirm that I am at the gate / door"/>
    <s v=" -32.9363233"/>
    <s v="27.7713797"/>
    <s v="No"/>
    <s v="I confirm"/>
    <m/>
    <m/>
    <m/>
    <m/>
    <m/>
    <m/>
    <m/>
    <m/>
    <m/>
    <m/>
    <m/>
    <m/>
    <m/>
    <m/>
    <m/>
    <m/>
    <m/>
    <m/>
    <m/>
    <m/>
    <m/>
    <m/>
    <m/>
    <m/>
    <m/>
    <n v="50000"/>
    <m/>
    <n v="255"/>
    <n v="255"/>
    <n v="2365"/>
    <m/>
    <x v="0"/>
    <m/>
    <m/>
    <m/>
    <m/>
    <m/>
    <m/>
    <m/>
    <m/>
    <d v="1899-12-30T16:03:00"/>
    <s v="Unverified"/>
  </r>
  <r>
    <n v="195"/>
    <s v="Screening And Consenting"/>
    <n v="1"/>
    <s v="nozithembiso"/>
    <x v="8"/>
    <d v="1899-12-30T12:41:00"/>
    <s v="Mdantsane"/>
    <n v="6"/>
    <n v="3"/>
    <s v="Not applicable"/>
    <s v="I confirm that I am at the gate / door"/>
    <s v=" -32.9284018"/>
    <s v="27.7718322"/>
    <s v="Yes"/>
    <m/>
    <s v="Read the script out loud to the person"/>
    <s v="Yes - the person who opened the door is calling the HoH"/>
    <s v="Read the script out loud to the HoH"/>
    <s v="Yes"/>
    <s v="Proceed"/>
    <s v="Sibongile"/>
    <s v="Mqomboti"/>
    <n v="27"/>
    <d v="1995-09-16T00:00:00"/>
    <n v="27"/>
    <s v="Female"/>
    <s v="One or both"/>
    <s v="Yes"/>
    <s v="Proceed"/>
    <m/>
    <s v="Proceed"/>
    <s v="English"/>
    <s v="Yes"/>
    <s v="Yes"/>
    <s v="signature_2022-06-28_1051.png"/>
    <m/>
    <m/>
    <m/>
    <m/>
    <d v="2022-06-28T00:00:00"/>
    <n v="50000"/>
    <n v="1000"/>
    <n v="451"/>
    <n v="451"/>
    <n v="2359"/>
    <m/>
    <x v="1"/>
    <n v="54234"/>
    <s v="Proceed"/>
    <s v="Checked, completed"/>
    <s v="Checked, completed"/>
    <s v="Checked, completed"/>
    <n v="730429843"/>
    <s v="Partner/Spouse"/>
    <m/>
    <d v="1899-12-30T12:52:00"/>
    <s v="Unverified"/>
  </r>
  <r>
    <n v="148"/>
    <m/>
    <m/>
    <m/>
    <x v="0"/>
    <m/>
    <m/>
    <m/>
    <m/>
    <m/>
    <m/>
    <m/>
    <m/>
    <m/>
    <m/>
    <m/>
    <m/>
    <m/>
    <m/>
    <m/>
    <m/>
    <m/>
    <m/>
    <m/>
    <m/>
    <m/>
    <m/>
    <m/>
    <m/>
    <m/>
    <m/>
    <m/>
    <m/>
    <m/>
    <m/>
    <m/>
    <m/>
    <m/>
    <m/>
    <m/>
    <m/>
    <m/>
    <m/>
    <m/>
    <m/>
    <m/>
    <x v="0"/>
    <m/>
    <m/>
    <m/>
    <m/>
    <m/>
    <m/>
    <m/>
    <m/>
    <m/>
    <m/>
  </r>
  <r>
    <n v="148"/>
    <s v="Screening And Consenting"/>
    <n v="1"/>
    <s v="ntombizodwa"/>
    <x v="19"/>
    <d v="1899-12-30T16:00:00"/>
    <s v="Mdantsane"/>
    <n v="5"/>
    <n v="3"/>
    <s v="Not applicable"/>
    <s v="I confirm that I am at the gate / door"/>
    <m/>
    <m/>
    <s v="Yes"/>
    <m/>
    <s v="Read the script out loud to the person"/>
    <s v="Yes - the person who opened the door is the HoH"/>
    <s v="Read the script out loud to the HoH"/>
    <s v="No"/>
    <m/>
    <m/>
    <m/>
    <m/>
    <m/>
    <m/>
    <m/>
    <m/>
    <m/>
    <m/>
    <m/>
    <m/>
    <m/>
    <m/>
    <m/>
    <m/>
    <m/>
    <m/>
    <m/>
    <m/>
    <m/>
    <n v="50000"/>
    <m/>
    <n v="252"/>
    <n v="252"/>
    <n v="2365"/>
    <m/>
    <x v="0"/>
    <m/>
    <m/>
    <m/>
    <m/>
    <m/>
    <m/>
    <m/>
    <m/>
    <d v="1899-12-30T16:02:00"/>
    <s v="Unverified"/>
  </r>
  <r>
    <n v="149"/>
    <m/>
    <m/>
    <m/>
    <x v="0"/>
    <m/>
    <m/>
    <m/>
    <m/>
    <m/>
    <m/>
    <m/>
    <m/>
    <m/>
    <m/>
    <m/>
    <m/>
    <m/>
    <m/>
    <m/>
    <m/>
    <m/>
    <m/>
    <m/>
    <m/>
    <m/>
    <m/>
    <m/>
    <m/>
    <m/>
    <m/>
    <m/>
    <m/>
    <m/>
    <m/>
    <m/>
    <m/>
    <m/>
    <m/>
    <m/>
    <m/>
    <m/>
    <m/>
    <m/>
    <m/>
    <m/>
    <x v="0"/>
    <m/>
    <m/>
    <m/>
    <m/>
    <m/>
    <m/>
    <m/>
    <m/>
    <m/>
    <m/>
  </r>
  <r>
    <n v="149"/>
    <s v="Screening And Consenting"/>
    <n v="1"/>
    <s v="nosibusiso"/>
    <x v="19"/>
    <d v="1899-12-30T16:07:00"/>
    <s v="Mdantsane"/>
    <n v="5"/>
    <n v="1"/>
    <s v="Not applicable"/>
    <s v="I confirm that I am at the gate / door"/>
    <s v=" -32.9324196"/>
    <s v="27.7701986"/>
    <s v="No"/>
    <s v="I confirm"/>
    <m/>
    <m/>
    <m/>
    <m/>
    <m/>
    <m/>
    <m/>
    <m/>
    <m/>
    <m/>
    <m/>
    <m/>
    <m/>
    <m/>
    <m/>
    <m/>
    <m/>
    <m/>
    <m/>
    <m/>
    <m/>
    <m/>
    <m/>
    <m/>
    <m/>
    <n v="50000"/>
    <m/>
    <n v="245"/>
    <n v="245"/>
    <n v="2365"/>
    <m/>
    <x v="0"/>
    <m/>
    <m/>
    <m/>
    <m/>
    <m/>
    <m/>
    <m/>
    <m/>
    <d v="1899-12-30T16:11:00"/>
    <s v="Unverified"/>
  </r>
  <r>
    <n v="149"/>
    <s v="Screening And Consenting"/>
    <n v="2"/>
    <s v="nosibusiso"/>
    <x v="13"/>
    <d v="1899-12-30T15:19:00"/>
    <s v="Mdantsane"/>
    <n v="5"/>
    <n v="1"/>
    <s v="Not applicable"/>
    <s v="I confirm that I am at the gate / door"/>
    <s v=" -32.9327472"/>
    <s v="27.7700633"/>
    <s v="No"/>
    <s v="I confirm"/>
    <m/>
    <m/>
    <m/>
    <m/>
    <m/>
    <m/>
    <m/>
    <m/>
    <m/>
    <m/>
    <m/>
    <m/>
    <m/>
    <m/>
    <m/>
    <m/>
    <m/>
    <m/>
    <m/>
    <m/>
    <m/>
    <m/>
    <m/>
    <m/>
    <m/>
    <n v="50000"/>
    <m/>
    <n v="293"/>
    <n v="293"/>
    <n v="2364"/>
    <m/>
    <x v="0"/>
    <m/>
    <m/>
    <m/>
    <m/>
    <m/>
    <m/>
    <m/>
    <m/>
    <d v="1899-12-30T15:20:00"/>
    <s v="Unverified"/>
  </r>
  <r>
    <n v="149"/>
    <s v="Screening And Consenting"/>
    <n v="3"/>
    <s v="nosibusiso"/>
    <x v="8"/>
    <d v="1899-12-30T13:14:00"/>
    <s v="Mdantsane"/>
    <n v="5"/>
    <n v="1"/>
    <s v="Not applicable"/>
    <s v="I confirm that I am at the gate / door"/>
    <s v=" -32.9392939"/>
    <s v="27.7721392"/>
    <s v="Yes"/>
    <m/>
    <s v="Read the script out loud to the person"/>
    <s v="Yes - the person who opened the door is the HoH"/>
    <s v="Read the script out loud to the HoH"/>
    <s v="No"/>
    <m/>
    <m/>
    <m/>
    <m/>
    <m/>
    <m/>
    <m/>
    <m/>
    <m/>
    <m/>
    <m/>
    <m/>
    <m/>
    <m/>
    <m/>
    <m/>
    <m/>
    <m/>
    <m/>
    <m/>
    <m/>
    <n v="50000"/>
    <m/>
    <n v="418"/>
    <n v="418"/>
    <n v="2359"/>
    <m/>
    <x v="0"/>
    <m/>
    <m/>
    <m/>
    <m/>
    <m/>
    <m/>
    <m/>
    <m/>
    <d v="1899-12-30T13:15:00"/>
    <s v="Unverified"/>
  </r>
  <r>
    <n v="150"/>
    <m/>
    <m/>
    <m/>
    <x v="0"/>
    <m/>
    <m/>
    <m/>
    <m/>
    <m/>
    <m/>
    <m/>
    <m/>
    <m/>
    <m/>
    <m/>
    <m/>
    <m/>
    <m/>
    <m/>
    <m/>
    <m/>
    <m/>
    <m/>
    <m/>
    <m/>
    <m/>
    <m/>
    <m/>
    <m/>
    <m/>
    <m/>
    <m/>
    <m/>
    <m/>
    <m/>
    <m/>
    <m/>
    <m/>
    <m/>
    <m/>
    <m/>
    <m/>
    <m/>
    <m/>
    <m/>
    <x v="0"/>
    <m/>
    <m/>
    <m/>
    <m/>
    <m/>
    <m/>
    <m/>
    <m/>
    <m/>
    <m/>
  </r>
  <r>
    <n v="151"/>
    <m/>
    <m/>
    <m/>
    <x v="0"/>
    <m/>
    <m/>
    <m/>
    <m/>
    <m/>
    <m/>
    <m/>
    <m/>
    <m/>
    <m/>
    <m/>
    <m/>
    <m/>
    <m/>
    <m/>
    <m/>
    <m/>
    <m/>
    <m/>
    <m/>
    <m/>
    <m/>
    <m/>
    <m/>
    <m/>
    <m/>
    <m/>
    <m/>
    <m/>
    <m/>
    <m/>
    <m/>
    <m/>
    <m/>
    <m/>
    <m/>
    <m/>
    <m/>
    <m/>
    <m/>
    <m/>
    <x v="0"/>
    <m/>
    <m/>
    <m/>
    <m/>
    <m/>
    <m/>
    <m/>
    <m/>
    <m/>
    <m/>
  </r>
  <r>
    <n v="251"/>
    <s v="Screening And Consenting"/>
    <n v="1"/>
    <s v="nomvuyo"/>
    <x v="9"/>
    <d v="1899-12-30T11:36:00"/>
    <s v="Mdantsane"/>
    <n v="6"/>
    <n v="5"/>
    <s v="Not applicable"/>
    <s v="I confirm that I am at the gate / door"/>
    <s v=" -32.9298321"/>
    <s v="27.7760857"/>
    <s v="Yes"/>
    <m/>
    <s v="Read the script out loud to the person"/>
    <s v="Yes - the person who opened the door is the HoH"/>
    <s v="Read the script out loud to the HoH"/>
    <s v="Yes"/>
    <s v="Proceed"/>
    <s v="Siphosethu"/>
    <s v="Mbangi"/>
    <n v="27"/>
    <d v="1995-12-12T00:00:00"/>
    <n v="27"/>
    <s v="Female"/>
    <s v="One or both"/>
    <s v="Yes"/>
    <s v="Proceed"/>
    <m/>
    <s v="Proceed"/>
    <s v="English"/>
    <s v="Yes"/>
    <s v="Yes"/>
    <s v="signature_2022-06-29_0939.png"/>
    <m/>
    <m/>
    <m/>
    <m/>
    <d v="2022-06-29T00:00:00"/>
    <n v="50000"/>
    <n v="1000"/>
    <n v="516"/>
    <n v="516"/>
    <n v="2358"/>
    <m/>
    <x v="1"/>
    <n v="54363"/>
    <s v="Proceed"/>
    <s v="Checked, completed"/>
    <s v="Checked, completed"/>
    <s v="Checked, completed"/>
    <n v="734058664"/>
    <s v="Myself (Participant)"/>
    <m/>
    <d v="1899-12-30T11:39:00"/>
    <s v="Unverified"/>
  </r>
  <r>
    <n v="152"/>
    <m/>
    <m/>
    <m/>
    <x v="0"/>
    <m/>
    <m/>
    <m/>
    <m/>
    <m/>
    <m/>
    <m/>
    <m/>
    <m/>
    <m/>
    <m/>
    <m/>
    <m/>
    <m/>
    <m/>
    <m/>
    <m/>
    <m/>
    <m/>
    <m/>
    <m/>
    <m/>
    <m/>
    <m/>
    <m/>
    <m/>
    <m/>
    <m/>
    <m/>
    <m/>
    <m/>
    <m/>
    <m/>
    <m/>
    <m/>
    <m/>
    <m/>
    <m/>
    <m/>
    <m/>
    <m/>
    <x v="0"/>
    <m/>
    <m/>
    <m/>
    <m/>
    <m/>
    <m/>
    <m/>
    <m/>
    <m/>
    <m/>
  </r>
  <r>
    <n v="152"/>
    <s v="Screening And Consenting"/>
    <n v="1"/>
    <s v="nosibusiso"/>
    <x v="19"/>
    <d v="1899-12-30T16:16:00"/>
    <s v="Mdantsane"/>
    <n v="5"/>
    <n v="1"/>
    <s v="Not applicable"/>
    <s v="I confirm that I am at the gate / door"/>
    <s v=" -32.9321658"/>
    <s v="27.7701164"/>
    <s v="No"/>
    <s v="I confirm"/>
    <m/>
    <m/>
    <m/>
    <m/>
    <m/>
    <m/>
    <m/>
    <m/>
    <m/>
    <m/>
    <m/>
    <m/>
    <m/>
    <m/>
    <m/>
    <m/>
    <m/>
    <m/>
    <m/>
    <m/>
    <m/>
    <m/>
    <m/>
    <m/>
    <m/>
    <n v="50000"/>
    <m/>
    <n v="236"/>
    <n v="236"/>
    <n v="2365"/>
    <m/>
    <x v="0"/>
    <m/>
    <m/>
    <m/>
    <m/>
    <m/>
    <m/>
    <m/>
    <m/>
    <d v="1899-12-30T16:18:00"/>
    <s v="Unverified"/>
  </r>
  <r>
    <n v="152"/>
    <s v="Screening And Consenting"/>
    <n v="2"/>
    <s v="siziphiwe"/>
    <x v="13"/>
    <d v="1899-12-30T16:36:00"/>
    <s v="Mdantsane"/>
    <n v="5"/>
    <n v="1"/>
    <s v="Not applicable"/>
    <s v="I confirm that I am at the gate / door"/>
    <s v=" -32.9319513"/>
    <s v="27.7699792"/>
    <s v="No"/>
    <s v="I confirm"/>
    <m/>
    <m/>
    <m/>
    <m/>
    <m/>
    <m/>
    <m/>
    <m/>
    <m/>
    <m/>
    <m/>
    <m/>
    <m/>
    <m/>
    <m/>
    <m/>
    <m/>
    <m/>
    <m/>
    <m/>
    <m/>
    <m/>
    <m/>
    <m/>
    <m/>
    <n v="50000"/>
    <m/>
    <n v="216"/>
    <n v="216"/>
    <n v="2364"/>
    <m/>
    <x v="0"/>
    <m/>
    <m/>
    <m/>
    <m/>
    <m/>
    <m/>
    <m/>
    <m/>
    <d v="1899-12-30T16:36:00"/>
    <s v="Unverified"/>
  </r>
  <r>
    <n v="152"/>
    <s v="Screening And Consenting"/>
    <n v="3"/>
    <s v="nosibusiso"/>
    <x v="8"/>
    <d v="1899-12-30T10:56:00"/>
    <s v="Mdantsane"/>
    <n v="5"/>
    <n v="1"/>
    <s v="Not applicable"/>
    <s v="I confirm that I am at the gate / door"/>
    <s v=" -32.9320135"/>
    <s v="27.7703473"/>
    <s v="No"/>
    <s v="I confirm"/>
    <m/>
    <m/>
    <m/>
    <m/>
    <m/>
    <m/>
    <m/>
    <m/>
    <m/>
    <m/>
    <m/>
    <m/>
    <m/>
    <m/>
    <m/>
    <m/>
    <m/>
    <m/>
    <m/>
    <m/>
    <m/>
    <m/>
    <m/>
    <m/>
    <m/>
    <n v="50000"/>
    <m/>
    <n v="556"/>
    <n v="556"/>
    <n v="2359"/>
    <m/>
    <x v="0"/>
    <m/>
    <m/>
    <m/>
    <m/>
    <m/>
    <m/>
    <m/>
    <m/>
    <d v="1899-12-30T11:02:00"/>
    <s v="Unverified"/>
  </r>
  <r>
    <n v="153"/>
    <m/>
    <m/>
    <m/>
    <x v="0"/>
    <m/>
    <m/>
    <m/>
    <m/>
    <m/>
    <m/>
    <m/>
    <m/>
    <m/>
    <m/>
    <m/>
    <m/>
    <m/>
    <m/>
    <m/>
    <m/>
    <m/>
    <m/>
    <m/>
    <m/>
    <m/>
    <m/>
    <m/>
    <m/>
    <m/>
    <m/>
    <m/>
    <m/>
    <m/>
    <m/>
    <m/>
    <m/>
    <m/>
    <m/>
    <m/>
    <m/>
    <m/>
    <m/>
    <m/>
    <m/>
    <m/>
    <x v="0"/>
    <m/>
    <m/>
    <m/>
    <m/>
    <m/>
    <m/>
    <m/>
    <m/>
    <m/>
    <m/>
  </r>
  <r>
    <n v="381"/>
    <s v="Screening And Consenting"/>
    <n v="3"/>
    <s v="mihlem"/>
    <x v="22"/>
    <d v="1899-12-30T09:43:00"/>
    <s v="Mdantsane"/>
    <n v="7"/>
    <n v="8"/>
    <s v="Not applicable"/>
    <s v="I confirm that I am at the gate / door"/>
    <s v=" -32.9457525"/>
    <s v="27.7817469"/>
    <s v="Yes"/>
    <m/>
    <s v="Read the script out loud to the person"/>
    <s v="Yes - the person who opened the door is the HoH"/>
    <s v="Read the script out loud to the HoH"/>
    <s v="Yes"/>
    <s v="Proceed"/>
    <s v="Sandisiwe"/>
    <s v="Jako"/>
    <n v="27"/>
    <d v="1995-09-07T00:00:00"/>
    <n v="27"/>
    <s v="Female"/>
    <s v="One or both"/>
    <s v="Yes"/>
    <s v="Proceed"/>
    <m/>
    <s v="Proceed"/>
    <s v="English"/>
    <s v="Yes"/>
    <s v="Yes"/>
    <s v="signature_2022-07-07_0746.png"/>
    <m/>
    <m/>
    <m/>
    <m/>
    <d v="2022-07-07T00:00:00"/>
    <n v="50000"/>
    <n v="1000"/>
    <n v="629"/>
    <n v="629"/>
    <n v="2350"/>
    <m/>
    <x v="1"/>
    <n v="54581"/>
    <s v="Proceed"/>
    <s v="Checked, completed"/>
    <s v="Checked, completed"/>
    <s v="Checked, completed"/>
    <n v="717451567"/>
    <s v="Myself (Participant)"/>
    <m/>
    <d v="1899-12-30T09:47:00"/>
    <s v="Unverified"/>
  </r>
  <r>
    <n v="154"/>
    <m/>
    <m/>
    <m/>
    <x v="0"/>
    <m/>
    <m/>
    <m/>
    <m/>
    <m/>
    <m/>
    <m/>
    <m/>
    <m/>
    <m/>
    <m/>
    <m/>
    <m/>
    <m/>
    <m/>
    <m/>
    <m/>
    <m/>
    <m/>
    <m/>
    <m/>
    <m/>
    <m/>
    <m/>
    <m/>
    <m/>
    <m/>
    <m/>
    <m/>
    <m/>
    <m/>
    <m/>
    <m/>
    <m/>
    <m/>
    <m/>
    <m/>
    <m/>
    <m/>
    <m/>
    <m/>
    <x v="0"/>
    <m/>
    <m/>
    <m/>
    <m/>
    <m/>
    <m/>
    <m/>
    <m/>
    <m/>
    <m/>
  </r>
  <r>
    <n v="154"/>
    <s v="Screening And Consenting"/>
    <n v="1"/>
    <s v="nosibusiso"/>
    <x v="19"/>
    <d v="1899-12-30T16:21:00"/>
    <s v="Mdantsane"/>
    <n v="5"/>
    <n v="1"/>
    <s v="Not applicable"/>
    <s v="I confirm that I am at the gate / door"/>
    <s v=" -32.9321324"/>
    <s v="27.7700542"/>
    <s v="Yes"/>
    <m/>
    <s v="Read the script out loud to the person"/>
    <s v="Yes - the person who opened the door is the HoH"/>
    <s v="Read the script out loud to the HoH"/>
    <s v="No"/>
    <m/>
    <m/>
    <m/>
    <m/>
    <m/>
    <m/>
    <m/>
    <m/>
    <m/>
    <m/>
    <m/>
    <m/>
    <m/>
    <m/>
    <m/>
    <m/>
    <m/>
    <m/>
    <m/>
    <m/>
    <m/>
    <n v="50000"/>
    <m/>
    <n v="231"/>
    <n v="231"/>
    <n v="2365"/>
    <m/>
    <x v="0"/>
    <m/>
    <m/>
    <m/>
    <m/>
    <m/>
    <m/>
    <m/>
    <m/>
    <d v="1899-12-30T16:25:00"/>
    <s v="Unverified"/>
  </r>
  <r>
    <n v="155"/>
    <m/>
    <m/>
    <m/>
    <x v="0"/>
    <m/>
    <m/>
    <m/>
    <m/>
    <m/>
    <m/>
    <m/>
    <m/>
    <m/>
    <m/>
    <m/>
    <m/>
    <m/>
    <m/>
    <m/>
    <m/>
    <m/>
    <m/>
    <m/>
    <m/>
    <m/>
    <m/>
    <m/>
    <m/>
    <m/>
    <m/>
    <m/>
    <m/>
    <m/>
    <m/>
    <m/>
    <m/>
    <m/>
    <m/>
    <m/>
    <m/>
    <m/>
    <m/>
    <m/>
    <m/>
    <m/>
    <x v="0"/>
    <m/>
    <m/>
    <m/>
    <m/>
    <m/>
    <m/>
    <m/>
    <m/>
    <m/>
    <m/>
  </r>
  <r>
    <n v="155"/>
    <s v="Screening And Consenting"/>
    <n v="1"/>
    <s v="nosibusiso"/>
    <x v="19"/>
    <d v="1899-12-30T16:33:00"/>
    <s v="Mdantsane"/>
    <n v="5"/>
    <n v="1"/>
    <s v="Not applicable"/>
    <s v="I confirm that I am at the gate / door"/>
    <s v=" -32.9323478"/>
    <s v="27.7702782"/>
    <s v="Yes"/>
    <m/>
    <s v="Read the script out loud to the person"/>
    <s v="Yes - the person who opened the door is the HoH"/>
    <s v="Read the script out loud to the HoH"/>
    <s v="No"/>
    <m/>
    <m/>
    <m/>
    <m/>
    <m/>
    <m/>
    <m/>
    <m/>
    <m/>
    <m/>
    <m/>
    <m/>
    <m/>
    <m/>
    <m/>
    <m/>
    <m/>
    <m/>
    <m/>
    <m/>
    <m/>
    <n v="50000"/>
    <m/>
    <n v="219"/>
    <n v="219"/>
    <n v="2365"/>
    <m/>
    <x v="0"/>
    <m/>
    <m/>
    <m/>
    <m/>
    <m/>
    <m/>
    <m/>
    <m/>
    <d v="1899-12-30T16:36:00"/>
    <s v="Unverified"/>
  </r>
  <r>
    <n v="156"/>
    <m/>
    <m/>
    <m/>
    <x v="0"/>
    <m/>
    <m/>
    <m/>
    <m/>
    <m/>
    <m/>
    <m/>
    <m/>
    <m/>
    <m/>
    <m/>
    <m/>
    <m/>
    <m/>
    <m/>
    <m/>
    <m/>
    <m/>
    <m/>
    <m/>
    <m/>
    <m/>
    <m/>
    <m/>
    <m/>
    <m/>
    <m/>
    <m/>
    <m/>
    <m/>
    <m/>
    <m/>
    <m/>
    <m/>
    <m/>
    <m/>
    <m/>
    <m/>
    <m/>
    <m/>
    <m/>
    <x v="0"/>
    <m/>
    <m/>
    <m/>
    <m/>
    <m/>
    <m/>
    <m/>
    <m/>
    <m/>
    <m/>
  </r>
  <r>
    <n v="157"/>
    <m/>
    <m/>
    <m/>
    <x v="0"/>
    <m/>
    <m/>
    <m/>
    <m/>
    <m/>
    <m/>
    <m/>
    <m/>
    <m/>
    <m/>
    <m/>
    <m/>
    <m/>
    <m/>
    <m/>
    <m/>
    <m/>
    <m/>
    <m/>
    <m/>
    <m/>
    <m/>
    <m/>
    <m/>
    <m/>
    <m/>
    <m/>
    <m/>
    <m/>
    <m/>
    <m/>
    <m/>
    <m/>
    <m/>
    <m/>
    <m/>
    <m/>
    <m/>
    <m/>
    <m/>
    <m/>
    <x v="0"/>
    <m/>
    <m/>
    <m/>
    <m/>
    <m/>
    <m/>
    <m/>
    <m/>
    <m/>
    <m/>
  </r>
  <r>
    <n v="422"/>
    <s v="Screening And Consenting"/>
    <n v="2"/>
    <s v="zukisani"/>
    <x v="22"/>
    <d v="1899-12-30T10:01:00"/>
    <s v="Nompumelelo"/>
    <n v="1"/>
    <n v="3"/>
    <s v="Not applicable"/>
    <s v="I confirm that I am at the gate / door"/>
    <s v=" -32.9536982"/>
    <s v="27.9274541"/>
    <s v="Yes"/>
    <m/>
    <s v="Read the script out loud to the person"/>
    <s v="Yes - the person who opened the door is calling the HoH"/>
    <s v="Read the script out loud to the HoH"/>
    <s v="Yes"/>
    <s v="Proceed"/>
    <s v="Sihle"/>
    <s v="George "/>
    <n v="27"/>
    <d v="1995-04-18T00:00:00"/>
    <n v="27"/>
    <s v="Male"/>
    <s v="One or both"/>
    <s v="Yes"/>
    <s v="Proceed"/>
    <m/>
    <s v="Proceed"/>
    <s v="Xhosa"/>
    <s v="Yes"/>
    <s v="Yes"/>
    <m/>
    <s v="signature_2022-07-07_0804.png"/>
    <m/>
    <m/>
    <m/>
    <d v="2022-07-07T00:00:00"/>
    <n v="30000"/>
    <n v="2000"/>
    <n v="611"/>
    <n v="611"/>
    <n v="2350"/>
    <m/>
    <x v="1"/>
    <n v="35545"/>
    <s v="Proceed"/>
    <s v="Checked, completed"/>
    <s v="Checked, completed"/>
    <s v="Checked, completed"/>
    <n v="635931118"/>
    <s v="Myself (Participant)"/>
    <m/>
    <d v="1899-12-30T10:05:00"/>
    <s v="Unverified"/>
  </r>
  <r>
    <n v="158"/>
    <m/>
    <m/>
    <m/>
    <x v="0"/>
    <m/>
    <m/>
    <m/>
    <m/>
    <m/>
    <m/>
    <m/>
    <m/>
    <m/>
    <m/>
    <m/>
    <m/>
    <m/>
    <m/>
    <m/>
    <m/>
    <m/>
    <m/>
    <m/>
    <m/>
    <m/>
    <m/>
    <m/>
    <m/>
    <m/>
    <m/>
    <m/>
    <m/>
    <m/>
    <m/>
    <m/>
    <m/>
    <m/>
    <m/>
    <m/>
    <m/>
    <m/>
    <m/>
    <m/>
    <m/>
    <m/>
    <x v="0"/>
    <m/>
    <m/>
    <m/>
    <m/>
    <m/>
    <m/>
    <m/>
    <m/>
    <m/>
    <m/>
  </r>
  <r>
    <n v="158"/>
    <s v="Screening And Consenting"/>
    <n v="1"/>
    <s v="nosibusiso"/>
    <x v="19"/>
    <d v="1899-12-30T16:48:00"/>
    <s v="Mdantsane"/>
    <n v="5"/>
    <n v="1"/>
    <s v="Not applicable"/>
    <s v="I confirm that I am at the gate / door"/>
    <s v=" -32.9319832"/>
    <s v="27.7695707"/>
    <s v="No"/>
    <s v="I confirm"/>
    <m/>
    <m/>
    <m/>
    <m/>
    <m/>
    <m/>
    <m/>
    <m/>
    <m/>
    <m/>
    <m/>
    <m/>
    <m/>
    <m/>
    <m/>
    <m/>
    <m/>
    <m/>
    <m/>
    <m/>
    <m/>
    <m/>
    <m/>
    <m/>
    <m/>
    <n v="50000"/>
    <m/>
    <n v="204"/>
    <n v="204"/>
    <n v="2365"/>
    <m/>
    <x v="0"/>
    <m/>
    <m/>
    <m/>
    <m/>
    <m/>
    <m/>
    <m/>
    <m/>
    <d v="1899-12-30T16:48:00"/>
    <s v="Unverified"/>
  </r>
  <r>
    <n v="158"/>
    <s v="Screening And Consenting"/>
    <n v="2"/>
    <s v="nosibusiso"/>
    <x v="13"/>
    <d v="1899-12-30T16:28:00"/>
    <s v="Mdantsane"/>
    <n v="5"/>
    <n v="1"/>
    <s v="Not applicable"/>
    <s v="I confirm that I am at the gate / door"/>
    <s v=" -32.9319067"/>
    <s v="27.7694951"/>
    <s v="Yes"/>
    <m/>
    <s v="Read the script out loud to the person"/>
    <s v="Yes - the person who opened the door is the HoH"/>
    <s v="Read the script out loud to the HoH"/>
    <s v="No"/>
    <m/>
    <m/>
    <m/>
    <m/>
    <m/>
    <m/>
    <m/>
    <m/>
    <m/>
    <m/>
    <m/>
    <m/>
    <m/>
    <m/>
    <m/>
    <m/>
    <m/>
    <m/>
    <m/>
    <m/>
    <m/>
    <n v="50000"/>
    <m/>
    <n v="224"/>
    <n v="224"/>
    <n v="2364"/>
    <m/>
    <x v="0"/>
    <m/>
    <m/>
    <m/>
    <m/>
    <m/>
    <m/>
    <m/>
    <m/>
    <d v="1899-12-30T16:31:00"/>
    <s v="Unverified"/>
  </r>
  <r>
    <n v="158"/>
    <s v="Screening And Consenting"/>
    <n v="3"/>
    <s v="nosibusiso"/>
    <x v="8"/>
    <d v="1899-12-30T10:50:00"/>
    <s v="Mdantsane"/>
    <n v="5"/>
    <n v="1"/>
    <s v="Not applicable"/>
    <s v="I confirm that I am at the gate / door"/>
    <s v=" -32.9316626"/>
    <s v="27.7697268"/>
    <s v="Yes"/>
    <m/>
    <s v="Read the script out loud to the person"/>
    <s v="Yes - the person who opened the door is the HoH"/>
    <s v="Read the script out loud to the HoH"/>
    <s v="No"/>
    <m/>
    <m/>
    <m/>
    <m/>
    <m/>
    <m/>
    <m/>
    <m/>
    <m/>
    <m/>
    <m/>
    <m/>
    <m/>
    <m/>
    <m/>
    <m/>
    <m/>
    <m/>
    <m/>
    <m/>
    <m/>
    <n v="50000"/>
    <m/>
    <n v="562"/>
    <n v="562"/>
    <n v="2359"/>
    <m/>
    <x v="0"/>
    <m/>
    <m/>
    <m/>
    <m/>
    <m/>
    <m/>
    <m/>
    <m/>
    <d v="1899-12-30T10:52:00"/>
    <s v="Unverified"/>
  </r>
  <r>
    <n v="159"/>
    <m/>
    <m/>
    <m/>
    <x v="0"/>
    <m/>
    <m/>
    <m/>
    <m/>
    <m/>
    <m/>
    <m/>
    <m/>
    <m/>
    <m/>
    <m/>
    <m/>
    <m/>
    <m/>
    <m/>
    <m/>
    <m/>
    <m/>
    <m/>
    <m/>
    <m/>
    <m/>
    <m/>
    <m/>
    <m/>
    <m/>
    <m/>
    <m/>
    <m/>
    <m/>
    <m/>
    <m/>
    <m/>
    <m/>
    <m/>
    <m/>
    <m/>
    <m/>
    <m/>
    <m/>
    <m/>
    <x v="0"/>
    <m/>
    <m/>
    <m/>
    <m/>
    <m/>
    <m/>
    <m/>
    <m/>
    <m/>
    <m/>
  </r>
  <r>
    <n v="159"/>
    <s v="Screening And Consenting"/>
    <n v="1"/>
    <s v="nosibusiso"/>
    <x v="19"/>
    <d v="1899-12-30T17:17:00"/>
    <s v="Mdantsane"/>
    <n v="5"/>
    <n v="1"/>
    <s v="Not applicable"/>
    <s v="I confirm that I am at the gate / door"/>
    <s v=" -32.9393242"/>
    <s v="27.7720528"/>
    <s v="No"/>
    <s v="I confirm"/>
    <m/>
    <m/>
    <m/>
    <m/>
    <m/>
    <m/>
    <m/>
    <m/>
    <m/>
    <m/>
    <m/>
    <m/>
    <m/>
    <m/>
    <m/>
    <m/>
    <m/>
    <m/>
    <m/>
    <m/>
    <m/>
    <m/>
    <m/>
    <m/>
    <m/>
    <n v="50000"/>
    <m/>
    <n v="175"/>
    <n v="175"/>
    <n v="2365"/>
    <m/>
    <x v="0"/>
    <m/>
    <m/>
    <m/>
    <m/>
    <m/>
    <m/>
    <m/>
    <m/>
    <d v="1899-12-30T17:18:00"/>
    <s v="Unverified"/>
  </r>
  <r>
    <n v="159"/>
    <s v="Screening And Consenting"/>
    <n v="2"/>
    <s v="siziphiwe"/>
    <x v="13"/>
    <d v="1899-12-30T16:30:00"/>
    <s v="Mdantsane"/>
    <n v="5"/>
    <n v="1"/>
    <s v="Not applicable"/>
    <s v="I confirm that I am at the gate / door"/>
    <s v=" -32.9322815"/>
    <s v="27.7693763"/>
    <s v="No"/>
    <s v="I confirm"/>
    <m/>
    <m/>
    <m/>
    <m/>
    <m/>
    <m/>
    <m/>
    <m/>
    <m/>
    <m/>
    <m/>
    <m/>
    <m/>
    <m/>
    <m/>
    <m/>
    <m/>
    <m/>
    <m/>
    <m/>
    <m/>
    <m/>
    <m/>
    <m/>
    <m/>
    <n v="50000"/>
    <m/>
    <n v="222"/>
    <n v="222"/>
    <n v="2364"/>
    <m/>
    <x v="0"/>
    <m/>
    <m/>
    <m/>
    <m/>
    <m/>
    <m/>
    <m/>
    <m/>
    <d v="1899-12-30T16:31:00"/>
    <s v="Unverified"/>
  </r>
  <r>
    <n v="556"/>
    <s v="Screening And Consenting"/>
    <n v="3"/>
    <s v="onelam"/>
    <x v="6"/>
    <d v="1899-12-30T10:19:00"/>
    <s v="Nompumelelo"/>
    <n v="2"/>
    <n v="1"/>
    <s v="Not applicable"/>
    <s v="I confirm that I am at the gate / door"/>
    <s v=" -32.9561984"/>
    <s v="27.9246215"/>
    <s v="Yes"/>
    <m/>
    <s v="Read the script out loud to the person"/>
    <s v="Yes - the person who opened the door is the HoH"/>
    <s v="Read the script out loud to the HoH"/>
    <s v="Yes"/>
    <s v="Proceed"/>
    <s v="Ntomboxolo"/>
    <s v="Gusha"/>
    <n v="27"/>
    <d v="1995-04-11T00:00:00"/>
    <n v="27"/>
    <s v="Female"/>
    <s v="One or both"/>
    <s v="Yes"/>
    <s v="Proceed"/>
    <m/>
    <s v="Proceed"/>
    <s v="English"/>
    <s v="Yes"/>
    <s v="Yes"/>
    <s v="signature_2022-07-12_0821.png"/>
    <m/>
    <m/>
    <m/>
    <m/>
    <d v="2022-07-12T00:00:00"/>
    <n v="30000"/>
    <n v="1000"/>
    <n v="593"/>
    <n v="593"/>
    <n v="2345"/>
    <m/>
    <x v="1"/>
    <n v="34504"/>
    <s v="Proceed"/>
    <s v="Checked, completed"/>
    <s v="Checked, completed"/>
    <s v="Checked, completed"/>
    <n v="710603799"/>
    <s v="Myself (Participant)"/>
    <m/>
    <d v="1899-12-30T10:22:00"/>
    <s v="Unverified"/>
  </r>
  <r>
    <n v="160"/>
    <m/>
    <m/>
    <m/>
    <x v="0"/>
    <m/>
    <m/>
    <m/>
    <m/>
    <m/>
    <m/>
    <m/>
    <m/>
    <m/>
    <m/>
    <m/>
    <m/>
    <m/>
    <m/>
    <m/>
    <m/>
    <m/>
    <m/>
    <m/>
    <m/>
    <m/>
    <m/>
    <m/>
    <m/>
    <m/>
    <m/>
    <m/>
    <m/>
    <m/>
    <m/>
    <m/>
    <m/>
    <m/>
    <m/>
    <m/>
    <m/>
    <m/>
    <m/>
    <m/>
    <m/>
    <m/>
    <x v="0"/>
    <m/>
    <m/>
    <m/>
    <m/>
    <m/>
    <m/>
    <m/>
    <m/>
    <m/>
    <m/>
  </r>
  <r>
    <n v="160"/>
    <s v="Screening And Consenting"/>
    <n v="1"/>
    <s v="nosiphiwo"/>
    <x v="19"/>
    <d v="1899-12-30T17:07:00"/>
    <s v="Mdantsane"/>
    <n v="2"/>
    <n v="5"/>
    <s v="Not applicable"/>
    <s v="I confirm that I am at the gate / door"/>
    <s v=" -32.9454938"/>
    <s v="27.7756896"/>
    <s v="Yes"/>
    <m/>
    <s v="Read the script out loud to the person"/>
    <s v="Yes - the person who opened the door is the HoH"/>
    <s v="Read the script out loud to the HoH"/>
    <s v="No"/>
    <m/>
    <m/>
    <m/>
    <m/>
    <m/>
    <m/>
    <m/>
    <m/>
    <m/>
    <m/>
    <m/>
    <m/>
    <m/>
    <m/>
    <m/>
    <m/>
    <m/>
    <m/>
    <m/>
    <m/>
    <m/>
    <n v="50000"/>
    <m/>
    <n v="185"/>
    <n v="185"/>
    <n v="2365"/>
    <m/>
    <x v="0"/>
    <m/>
    <m/>
    <m/>
    <m/>
    <m/>
    <m/>
    <m/>
    <m/>
    <d v="1899-12-30T17:08:00"/>
    <s v="Unverified"/>
  </r>
  <r>
    <n v="160"/>
    <s v="Screening And Consenting"/>
    <n v="2"/>
    <s v="lwazi"/>
    <x v="13"/>
    <d v="1899-12-30T12:44:00"/>
    <s v="Mdantsane"/>
    <n v="2"/>
    <n v="5"/>
    <s v="Not applicable"/>
    <s v="I confirm that I am at the gate / door"/>
    <s v=" -32.9454442"/>
    <s v="27.7756617"/>
    <s v="Yes"/>
    <m/>
    <s v="Read the script out loud to the person"/>
    <s v="Yes - the person who opened the door is the HoH"/>
    <s v="Read the script out loud to the HoH"/>
    <s v="No"/>
    <m/>
    <m/>
    <m/>
    <m/>
    <m/>
    <m/>
    <m/>
    <m/>
    <m/>
    <m/>
    <m/>
    <m/>
    <m/>
    <m/>
    <m/>
    <m/>
    <m/>
    <m/>
    <m/>
    <m/>
    <m/>
    <n v="50000"/>
    <m/>
    <n v="448"/>
    <n v="448"/>
    <n v="2364"/>
    <m/>
    <x v="0"/>
    <m/>
    <m/>
    <m/>
    <m/>
    <m/>
    <m/>
    <m/>
    <m/>
    <d v="1899-12-30T12:44:00"/>
    <s v="Unverified"/>
  </r>
  <r>
    <n v="161"/>
    <m/>
    <m/>
    <m/>
    <x v="0"/>
    <m/>
    <m/>
    <m/>
    <m/>
    <m/>
    <m/>
    <m/>
    <m/>
    <m/>
    <m/>
    <m/>
    <m/>
    <m/>
    <m/>
    <m/>
    <m/>
    <m/>
    <m/>
    <m/>
    <m/>
    <m/>
    <m/>
    <m/>
    <m/>
    <m/>
    <m/>
    <m/>
    <m/>
    <m/>
    <m/>
    <m/>
    <m/>
    <m/>
    <m/>
    <m/>
    <m/>
    <m/>
    <m/>
    <m/>
    <m/>
    <m/>
    <x v="0"/>
    <m/>
    <m/>
    <m/>
    <m/>
    <m/>
    <m/>
    <m/>
    <m/>
    <m/>
    <m/>
  </r>
  <r>
    <n v="161"/>
    <s v="Screening And Consenting"/>
    <n v="1"/>
    <s v="nosiphiwo"/>
    <x v="19"/>
    <d v="1899-12-30T17:10:00"/>
    <s v="Mdantsane"/>
    <n v="2"/>
    <n v="5"/>
    <s v="Not applicable"/>
    <s v="I confirm that I am at the gate / door"/>
    <s v=" -32.9451841"/>
    <s v="27.7757077"/>
    <s v="Yes"/>
    <m/>
    <s v="Read the script out loud to the person"/>
    <s v="No"/>
    <m/>
    <m/>
    <m/>
    <m/>
    <m/>
    <m/>
    <m/>
    <m/>
    <m/>
    <m/>
    <m/>
    <m/>
    <m/>
    <m/>
    <m/>
    <m/>
    <m/>
    <m/>
    <m/>
    <m/>
    <m/>
    <m/>
    <m/>
    <n v="50000"/>
    <m/>
    <n v="182"/>
    <n v="182"/>
    <n v="2365"/>
    <m/>
    <x v="0"/>
    <m/>
    <m/>
    <m/>
    <m/>
    <m/>
    <m/>
    <m/>
    <m/>
    <d v="1899-12-30T17:13:00"/>
    <s v="Unverified"/>
  </r>
  <r>
    <n v="162"/>
    <m/>
    <m/>
    <m/>
    <x v="0"/>
    <m/>
    <m/>
    <m/>
    <m/>
    <m/>
    <m/>
    <m/>
    <m/>
    <m/>
    <m/>
    <m/>
    <m/>
    <m/>
    <m/>
    <m/>
    <m/>
    <m/>
    <m/>
    <m/>
    <m/>
    <m/>
    <m/>
    <m/>
    <m/>
    <m/>
    <m/>
    <m/>
    <m/>
    <m/>
    <m/>
    <m/>
    <m/>
    <m/>
    <m/>
    <m/>
    <m/>
    <m/>
    <m/>
    <m/>
    <m/>
    <m/>
    <x v="0"/>
    <m/>
    <m/>
    <m/>
    <m/>
    <m/>
    <m/>
    <m/>
    <m/>
    <m/>
    <m/>
  </r>
  <r>
    <n v="621"/>
    <s v="Screening And Consenting"/>
    <n v="1"/>
    <s v="onelam"/>
    <x v="20"/>
    <d v="1899-12-30T13:13:00"/>
    <s v="Nompumelelo"/>
    <n v="2"/>
    <n v="5"/>
    <s v="Not applicable"/>
    <s v="I confirm that I am at the gate / door"/>
    <s v=" -32.9546813"/>
    <s v="27.9229103"/>
    <s v="Yes"/>
    <m/>
    <s v="Read the script out loud to the person"/>
    <s v="Yes - the person who opened the door is the HoH"/>
    <s v="Read the script out loud to the HoH"/>
    <s v="Yes"/>
    <s v="Proceed"/>
    <s v="Mendi"/>
    <s v="Zondile"/>
    <n v="27"/>
    <d v="1995-09-28T00:00:00"/>
    <n v="27"/>
    <s v="Female"/>
    <s v="One or both"/>
    <s v="Yes"/>
    <s v="Proceed"/>
    <m/>
    <s v="Proceed"/>
    <s v="English"/>
    <s v="Yes"/>
    <s v="Yes"/>
    <s v="signature_2022-07-09_1115.png"/>
    <m/>
    <m/>
    <m/>
    <m/>
    <d v="2022-07-09T00:00:00"/>
    <n v="30000"/>
    <n v="1000"/>
    <n v="419"/>
    <n v="419"/>
    <n v="2348"/>
    <m/>
    <x v="1"/>
    <n v="34159"/>
    <s v="Proceed"/>
    <s v="Checked, completed"/>
    <s v="Checked, completed"/>
    <s v="Checked, completed"/>
    <n v="783497082"/>
    <s v="Myself (Participant)"/>
    <m/>
    <d v="1899-12-30T13:16:00"/>
    <s v="Unverified"/>
  </r>
  <r>
    <n v="163"/>
    <m/>
    <m/>
    <m/>
    <x v="0"/>
    <m/>
    <m/>
    <m/>
    <m/>
    <m/>
    <m/>
    <m/>
    <m/>
    <m/>
    <m/>
    <m/>
    <m/>
    <m/>
    <m/>
    <m/>
    <m/>
    <m/>
    <m/>
    <m/>
    <m/>
    <m/>
    <m/>
    <m/>
    <m/>
    <m/>
    <m/>
    <m/>
    <m/>
    <m/>
    <m/>
    <m/>
    <m/>
    <m/>
    <m/>
    <m/>
    <m/>
    <m/>
    <m/>
    <m/>
    <m/>
    <m/>
    <x v="0"/>
    <m/>
    <m/>
    <m/>
    <m/>
    <m/>
    <m/>
    <m/>
    <m/>
    <m/>
    <m/>
  </r>
  <r>
    <n v="992"/>
    <s v="Screening And Consenting"/>
    <n v="1"/>
    <s v="zukisani"/>
    <x v="16"/>
    <d v="1899-12-30T09:12:00"/>
    <s v="Nompumelelo"/>
    <n v="3"/>
    <n v="1"/>
    <s v="Not applicable"/>
    <s v="I confirm that I am at the gate / door"/>
    <s v=" -32.9540834"/>
    <s v="27.9226145"/>
    <s v="Yes"/>
    <m/>
    <s v="Read the script out loud to the person"/>
    <s v="Yes - the person who opened the door is the HoH"/>
    <s v="Read the script out loud to the HoH"/>
    <s v="Yes"/>
    <s v="Proceed"/>
    <s v="Mandisa"/>
    <s v="Gongxeka"/>
    <n v="27"/>
    <d v="1995-02-04T00:00:00"/>
    <n v="27"/>
    <s v="Female"/>
    <s v="One or both"/>
    <s v="Yes"/>
    <s v="Proceed"/>
    <m/>
    <s v="Proceed"/>
    <s v="English"/>
    <s v="Yes"/>
    <s v="Yes"/>
    <s v="signature_2022-07-20_0714.png"/>
    <m/>
    <m/>
    <m/>
    <m/>
    <d v="2022-07-20T00:00:00"/>
    <n v="30000"/>
    <n v="1000"/>
    <n v="660"/>
    <n v="660"/>
    <n v="2337"/>
    <m/>
    <x v="1"/>
    <n v="34630"/>
    <s v="Proceed"/>
    <s v="Checked, completed"/>
    <s v="Checked, completed"/>
    <s v="Checked, completed"/>
    <n v="742311457"/>
    <s v="Myself (Participant)"/>
    <m/>
    <d v="1899-12-30T09:14:00"/>
    <s v="Complete"/>
  </r>
  <r>
    <n v="164"/>
    <m/>
    <m/>
    <m/>
    <x v="0"/>
    <m/>
    <m/>
    <m/>
    <m/>
    <m/>
    <m/>
    <m/>
    <m/>
    <m/>
    <m/>
    <m/>
    <m/>
    <m/>
    <m/>
    <m/>
    <m/>
    <m/>
    <m/>
    <m/>
    <m/>
    <m/>
    <m/>
    <m/>
    <m/>
    <m/>
    <m/>
    <m/>
    <m/>
    <m/>
    <m/>
    <m/>
    <m/>
    <m/>
    <m/>
    <m/>
    <m/>
    <m/>
    <m/>
    <m/>
    <m/>
    <m/>
    <x v="0"/>
    <m/>
    <m/>
    <m/>
    <m/>
    <m/>
    <m/>
    <m/>
    <m/>
    <m/>
    <m/>
  </r>
  <r>
    <n v="1155"/>
    <s v="Screening And Consenting"/>
    <n v="1"/>
    <s v="siziphiwe"/>
    <x v="17"/>
    <d v="1899-12-30T11:32:00"/>
    <s v="Buffalo Flats"/>
    <n v="2"/>
    <n v="10"/>
    <s v="Not applicable"/>
    <s v="I confirm that I am at the gate / door"/>
    <s v=" -33.0107581"/>
    <s v="27.843271"/>
    <s v="Yes"/>
    <m/>
    <s v="Read the script out loud to the person"/>
    <s v="Yes - the person who opened the door is calling the HoH"/>
    <s v="Read the script out loud to the HoH"/>
    <s v="Yes"/>
    <s v="Proceed"/>
    <s v="Rochelle "/>
    <s v="Kroutz"/>
    <n v="27"/>
    <d v="1995-08-18T00:00:00"/>
    <n v="27"/>
    <s v="Female"/>
    <s v="One or both"/>
    <s v="Yes"/>
    <s v="Proceed"/>
    <m/>
    <s v="Proceed"/>
    <s v="English"/>
    <s v="Yes"/>
    <s v="Yes"/>
    <s v="signature_2022-07-22_0941.png"/>
    <m/>
    <m/>
    <m/>
    <m/>
    <d v="2022-07-22T00:00:00"/>
    <n v="80000"/>
    <n v="1000"/>
    <n v="520"/>
    <n v="520"/>
    <n v="2335"/>
    <m/>
    <x v="1"/>
    <n v="84348"/>
    <s v="Proceed"/>
    <s v="Checked, completed"/>
    <s v="Checked, completed"/>
    <s v="Checked, completed"/>
    <n v="638310415"/>
    <s v="Myself (Participant)"/>
    <m/>
    <d v="1899-12-30T11:42:00"/>
    <s v="Complete"/>
  </r>
  <r>
    <n v="165"/>
    <m/>
    <m/>
    <m/>
    <x v="0"/>
    <m/>
    <m/>
    <m/>
    <m/>
    <m/>
    <m/>
    <m/>
    <m/>
    <m/>
    <m/>
    <m/>
    <m/>
    <m/>
    <m/>
    <m/>
    <m/>
    <m/>
    <m/>
    <m/>
    <m/>
    <m/>
    <m/>
    <m/>
    <m/>
    <m/>
    <m/>
    <m/>
    <m/>
    <m/>
    <m/>
    <m/>
    <m/>
    <m/>
    <m/>
    <m/>
    <m/>
    <m/>
    <m/>
    <m/>
    <m/>
    <m/>
    <x v="0"/>
    <m/>
    <m/>
    <m/>
    <m/>
    <m/>
    <m/>
    <m/>
    <m/>
    <m/>
    <m/>
  </r>
  <r>
    <n v="1172"/>
    <s v="Screening And Consenting"/>
    <n v="1"/>
    <s v="likhona"/>
    <x v="17"/>
    <d v="1899-12-30T13:11:00"/>
    <s v="Nompumelelo"/>
    <n v="3"/>
    <n v="3"/>
    <s v="Not applicable"/>
    <s v="I confirm that I am at the gate / door"/>
    <s v=" -32.9552331"/>
    <s v="27.9260302"/>
    <s v="Yes"/>
    <m/>
    <s v="Read the script out loud to the person"/>
    <s v="Yes - the person who opened the door is the HoH"/>
    <s v="Read the script out loud to the HoH"/>
    <s v="Yes"/>
    <s v="Proceed"/>
    <s v="Patrick"/>
    <s v="Nyoni"/>
    <n v="27"/>
    <d v="1995-02-02T00:00:00"/>
    <n v="27"/>
    <s v="Male"/>
    <s v="One or both"/>
    <s v="Yes"/>
    <s v="Proceed"/>
    <m/>
    <s v="Proceed"/>
    <s v="English"/>
    <s v="Yes"/>
    <s v="Yes"/>
    <s v="signature_2022-07-22_1115.png"/>
    <m/>
    <m/>
    <m/>
    <m/>
    <d v="2022-07-22T00:00:00"/>
    <n v="30000"/>
    <n v="2000"/>
    <n v="421"/>
    <n v="421"/>
    <n v="2335"/>
    <m/>
    <x v="1"/>
    <n v="35150"/>
    <s v="Proceed"/>
    <s v="Checked, completed"/>
    <s v="Checked, completed"/>
    <s v="Checked, completed"/>
    <n v="732570841"/>
    <s v="Myself (Participant)"/>
    <m/>
    <d v="1899-12-30T13:14:00"/>
    <s v="Complete"/>
  </r>
  <r>
    <n v="166"/>
    <m/>
    <m/>
    <m/>
    <x v="0"/>
    <m/>
    <m/>
    <m/>
    <m/>
    <m/>
    <m/>
    <m/>
    <m/>
    <m/>
    <m/>
    <m/>
    <m/>
    <m/>
    <m/>
    <m/>
    <m/>
    <m/>
    <m/>
    <m/>
    <m/>
    <m/>
    <m/>
    <m/>
    <m/>
    <m/>
    <m/>
    <m/>
    <m/>
    <m/>
    <m/>
    <m/>
    <m/>
    <m/>
    <m/>
    <m/>
    <m/>
    <m/>
    <m/>
    <m/>
    <m/>
    <m/>
    <x v="0"/>
    <m/>
    <m/>
    <m/>
    <m/>
    <m/>
    <m/>
    <m/>
    <m/>
    <m/>
    <m/>
  </r>
  <r>
    <n v="167"/>
    <m/>
    <m/>
    <m/>
    <x v="0"/>
    <m/>
    <m/>
    <m/>
    <m/>
    <m/>
    <m/>
    <m/>
    <m/>
    <m/>
    <m/>
    <m/>
    <m/>
    <m/>
    <m/>
    <m/>
    <m/>
    <m/>
    <m/>
    <m/>
    <m/>
    <m/>
    <m/>
    <m/>
    <m/>
    <m/>
    <m/>
    <m/>
    <m/>
    <m/>
    <m/>
    <m/>
    <m/>
    <m/>
    <m/>
    <m/>
    <m/>
    <m/>
    <m/>
    <m/>
    <m/>
    <m/>
    <x v="0"/>
    <m/>
    <m/>
    <m/>
    <m/>
    <m/>
    <m/>
    <m/>
    <m/>
    <m/>
    <m/>
  </r>
  <r>
    <n v="1173"/>
    <s v="Screening And Consenting"/>
    <n v="1"/>
    <s v="onelam"/>
    <x v="17"/>
    <d v="1899-12-30T13:13:00"/>
    <s v="Nompumelelo"/>
    <n v="2"/>
    <n v="7"/>
    <s v="Not applicable"/>
    <s v="I confirm that I am at the gate / door"/>
    <s v=" -32.9505421"/>
    <s v="27.9202521"/>
    <s v="Yes"/>
    <m/>
    <s v="Read the script out loud to the person"/>
    <s v="Yes - the person who opened the door is the HoH"/>
    <s v="Read the script out loud to the HoH"/>
    <s v="Yes"/>
    <s v="Proceed"/>
    <s v="Vuyokazi "/>
    <s v="Misani"/>
    <n v="27"/>
    <d v="1995-07-08T00:00:00"/>
    <n v="27"/>
    <s v="Female"/>
    <s v="One or both"/>
    <s v="Yes"/>
    <s v="Proceed"/>
    <m/>
    <s v="Proceed"/>
    <s v="English"/>
    <s v="Yes"/>
    <s v="Yes"/>
    <s v="signature_2022-07-22_1115.png"/>
    <m/>
    <m/>
    <m/>
    <m/>
    <d v="2022-07-22T00:00:00"/>
    <n v="30000"/>
    <n v="1000"/>
    <n v="419"/>
    <n v="419"/>
    <n v="2335"/>
    <m/>
    <x v="1"/>
    <n v="34146"/>
    <s v="Proceed"/>
    <s v="Checked, completed"/>
    <s v="Checked, completed"/>
    <s v="Checked, completed"/>
    <n v="766275729"/>
    <s v="Myself (Participant)"/>
    <m/>
    <d v="1899-12-30T13:16:00"/>
    <s v="Complete"/>
  </r>
  <r>
    <n v="168"/>
    <m/>
    <m/>
    <m/>
    <x v="0"/>
    <m/>
    <m/>
    <m/>
    <m/>
    <m/>
    <m/>
    <m/>
    <m/>
    <m/>
    <m/>
    <m/>
    <m/>
    <m/>
    <m/>
    <m/>
    <m/>
    <m/>
    <m/>
    <m/>
    <m/>
    <m/>
    <m/>
    <m/>
    <m/>
    <m/>
    <m/>
    <m/>
    <m/>
    <m/>
    <m/>
    <m/>
    <m/>
    <m/>
    <m/>
    <m/>
    <m/>
    <m/>
    <m/>
    <m/>
    <m/>
    <m/>
    <x v="0"/>
    <m/>
    <m/>
    <m/>
    <m/>
    <m/>
    <m/>
    <m/>
    <m/>
    <m/>
    <m/>
  </r>
  <r>
    <n v="1176"/>
    <s v="Screening And Consenting"/>
    <n v="1"/>
    <s v="siyanda"/>
    <x v="17"/>
    <d v="1899-12-30T13:33:00"/>
    <s v="Mdantsane"/>
    <n v="9"/>
    <n v="5"/>
    <s v="Not applicable"/>
    <s v="I confirm that I am at the gate / door"/>
    <s v=" -32.9369012"/>
    <s v="27.755525"/>
    <s v="Yes"/>
    <m/>
    <s v="Read the script out loud to the person"/>
    <s v="Yes - the person who opened the door is the HoH"/>
    <s v="Read the script out loud to the HoH"/>
    <s v="Yes"/>
    <s v="Proceed"/>
    <s v="Somila"/>
    <s v="Meki"/>
    <n v="27"/>
    <d v="1995-10-16T00:00:00"/>
    <n v="27"/>
    <s v="Male"/>
    <s v="One or both"/>
    <s v="Yes"/>
    <s v="Proceed"/>
    <m/>
    <s v="Proceed"/>
    <s v="English"/>
    <s v="Yes"/>
    <s v="Yes"/>
    <s v="signature_2022-07-22_1137.png"/>
    <m/>
    <m/>
    <m/>
    <m/>
    <d v="2022-07-22T00:00:00"/>
    <n v="50000"/>
    <n v="2000"/>
    <n v="399"/>
    <n v="399"/>
    <n v="2335"/>
    <m/>
    <x v="1"/>
    <n v="55106"/>
    <s v="Proceed"/>
    <s v="Checked, completed"/>
    <s v="Checked, completed"/>
    <s v="Checked, completed"/>
    <n v="796553520"/>
    <s v="Myself (Participant)"/>
    <m/>
    <d v="1899-12-30T13:37:00"/>
    <s v="Complete"/>
  </r>
  <r>
    <n v="169"/>
    <m/>
    <m/>
    <m/>
    <x v="0"/>
    <m/>
    <m/>
    <m/>
    <m/>
    <m/>
    <m/>
    <m/>
    <m/>
    <m/>
    <m/>
    <m/>
    <m/>
    <m/>
    <m/>
    <m/>
    <m/>
    <m/>
    <m/>
    <m/>
    <m/>
    <m/>
    <m/>
    <m/>
    <m/>
    <m/>
    <m/>
    <m/>
    <m/>
    <m/>
    <m/>
    <m/>
    <m/>
    <m/>
    <m/>
    <m/>
    <m/>
    <m/>
    <m/>
    <m/>
    <m/>
    <m/>
    <x v="0"/>
    <m/>
    <m/>
    <m/>
    <m/>
    <m/>
    <m/>
    <m/>
    <m/>
    <m/>
    <m/>
  </r>
  <r>
    <n v="1379"/>
    <s v="Screening And Consenting"/>
    <n v="1"/>
    <s v="thembelihle"/>
    <x v="26"/>
    <d v="1899-12-30T13:25:00"/>
    <s v="Mdantsane"/>
    <n v="10"/>
    <n v="4"/>
    <s v="Not applicable"/>
    <s v="I confirm that I am at the gate / door"/>
    <s v=" -32.9299528"/>
    <s v="27.7527687"/>
    <s v="Yes"/>
    <m/>
    <s v="Read the script out loud to the person"/>
    <s v="Yes - the person who opened the door is calling the HoH"/>
    <s v="Read the script out loud to the HoH"/>
    <s v="Yes"/>
    <s v="Proceed"/>
    <s v="Vicky"/>
    <s v="Matiwane"/>
    <n v="27"/>
    <d v="1996-01-11T00:00:00"/>
    <n v="27"/>
    <s v="Female"/>
    <s v="One or both"/>
    <s v="Yes"/>
    <s v="Proceed"/>
    <m/>
    <s v="Proceed"/>
    <s v="English"/>
    <s v="Yes"/>
    <s v="Yes"/>
    <s v="signature_2022-07-27_1130.png"/>
    <m/>
    <m/>
    <m/>
    <m/>
    <d v="2022-07-27T00:00:00"/>
    <n v="50000"/>
    <n v="1000"/>
    <n v="407"/>
    <n v="407"/>
    <n v="2330"/>
    <m/>
    <x v="1"/>
    <n v="54117"/>
    <s v="Proceed"/>
    <s v="Checked, completed"/>
    <s v="Checked, completed"/>
    <s v="Checked, completed"/>
    <n v="683228367"/>
    <s v="Myself (Participant)"/>
    <m/>
    <d v="1899-12-30T13:31:00"/>
    <s v="Complete"/>
  </r>
  <r>
    <n v="170"/>
    <m/>
    <m/>
    <m/>
    <x v="0"/>
    <m/>
    <m/>
    <m/>
    <m/>
    <m/>
    <m/>
    <m/>
    <m/>
    <m/>
    <m/>
    <m/>
    <m/>
    <m/>
    <m/>
    <m/>
    <m/>
    <m/>
    <m/>
    <m/>
    <m/>
    <m/>
    <m/>
    <m/>
    <m/>
    <m/>
    <m/>
    <m/>
    <m/>
    <m/>
    <m/>
    <m/>
    <m/>
    <m/>
    <m/>
    <m/>
    <m/>
    <m/>
    <m/>
    <m/>
    <m/>
    <m/>
    <x v="0"/>
    <m/>
    <m/>
    <m/>
    <m/>
    <m/>
    <m/>
    <m/>
    <m/>
    <m/>
    <m/>
  </r>
  <r>
    <n v="170"/>
    <s v="Screening And Consenting"/>
    <n v="1"/>
    <s v="vuyelwa"/>
    <x v="13"/>
    <d v="1899-12-30T14:55:00"/>
    <s v="Mdantsane"/>
    <n v="4"/>
    <n v="5"/>
    <s v="Not applicable"/>
    <s v="I confirm that I am at the gate / door"/>
    <s v=" -32.9340941"/>
    <s v="27.7811313"/>
    <s v="Yes"/>
    <m/>
    <s v="Read the script out loud to the person"/>
    <s v="Yes - the person who opened the door is the HoH"/>
    <s v="Read the script out loud to the HoH"/>
    <s v="No"/>
    <m/>
    <m/>
    <m/>
    <m/>
    <m/>
    <m/>
    <m/>
    <m/>
    <m/>
    <m/>
    <m/>
    <m/>
    <m/>
    <m/>
    <m/>
    <m/>
    <m/>
    <m/>
    <m/>
    <m/>
    <m/>
    <n v="50000"/>
    <m/>
    <n v="317"/>
    <n v="317"/>
    <n v="2364"/>
    <m/>
    <x v="0"/>
    <m/>
    <m/>
    <m/>
    <m/>
    <m/>
    <m/>
    <m/>
    <m/>
    <d v="1899-12-30T14:56:00"/>
    <s v="Unverified"/>
  </r>
  <r>
    <n v="171"/>
    <m/>
    <m/>
    <m/>
    <x v="0"/>
    <m/>
    <m/>
    <m/>
    <m/>
    <m/>
    <m/>
    <m/>
    <m/>
    <m/>
    <m/>
    <m/>
    <m/>
    <m/>
    <m/>
    <m/>
    <m/>
    <m/>
    <m/>
    <m/>
    <m/>
    <m/>
    <m/>
    <m/>
    <m/>
    <m/>
    <m/>
    <m/>
    <m/>
    <m/>
    <m/>
    <m/>
    <m/>
    <m/>
    <m/>
    <m/>
    <m/>
    <m/>
    <m/>
    <m/>
    <m/>
    <m/>
    <x v="0"/>
    <m/>
    <m/>
    <m/>
    <m/>
    <m/>
    <m/>
    <m/>
    <m/>
    <m/>
    <m/>
  </r>
  <r>
    <n v="1410"/>
    <s v="Screening And Consenting"/>
    <n v="2"/>
    <s v="zimbini"/>
    <x v="31"/>
    <d v="1899-12-30T09:27:00"/>
    <s v="Mdantsane"/>
    <n v="13"/>
    <n v="2"/>
    <s v="Not applicable"/>
    <s v="I confirm that I am at the gate / door"/>
    <s v=" -32.9292175"/>
    <s v="27.716087"/>
    <s v="Yes"/>
    <m/>
    <s v="Read the script out loud to the person"/>
    <s v="Yes - the person who opened the door is the HoH"/>
    <s v="Read the script out loud to the HoH"/>
    <s v="Yes"/>
    <s v="Proceed"/>
    <s v="Akhona"/>
    <s v="Dibela"/>
    <n v="27"/>
    <d v="1995-03-14T00:00:00"/>
    <n v="27"/>
    <s v="Male"/>
    <s v="One or both"/>
    <s v="Yes"/>
    <s v="Proceed"/>
    <m/>
    <s v="Proceed"/>
    <s v="English"/>
    <s v="Yes"/>
    <s v="Yes"/>
    <s v="signature_2022-07-28_0731.png"/>
    <m/>
    <m/>
    <m/>
    <m/>
    <d v="2022-07-28T00:00:00"/>
    <n v="50000"/>
    <n v="2000"/>
    <n v="645"/>
    <n v="645"/>
    <n v="2329"/>
    <m/>
    <x v="1"/>
    <n v="55592"/>
    <s v="Proceed"/>
    <s v="Checked, completed"/>
    <s v="Checked, completed"/>
    <s v="Checked, completed"/>
    <n v="781261743"/>
    <s v="Myself (Participant)"/>
    <m/>
    <d v="1899-12-30T09:33:00"/>
    <s v="Complete"/>
  </r>
  <r>
    <n v="172"/>
    <m/>
    <m/>
    <m/>
    <x v="0"/>
    <m/>
    <m/>
    <m/>
    <m/>
    <m/>
    <m/>
    <m/>
    <m/>
    <m/>
    <m/>
    <m/>
    <m/>
    <m/>
    <m/>
    <m/>
    <m/>
    <m/>
    <m/>
    <m/>
    <m/>
    <m/>
    <m/>
    <m/>
    <m/>
    <m/>
    <m/>
    <m/>
    <m/>
    <m/>
    <m/>
    <m/>
    <m/>
    <m/>
    <m/>
    <m/>
    <m/>
    <m/>
    <m/>
    <m/>
    <m/>
    <m/>
    <x v="0"/>
    <m/>
    <m/>
    <m/>
    <m/>
    <m/>
    <m/>
    <m/>
    <m/>
    <m/>
    <m/>
  </r>
  <r>
    <n v="172"/>
    <s v="Screening And Consenting"/>
    <n v="1"/>
    <s v="zimkhitha"/>
    <x v="8"/>
    <d v="1899-12-30T11:02:00"/>
    <s v="Mdantsane"/>
    <n v="4"/>
    <n v="6"/>
    <s v="Not applicable"/>
    <s v="I confirm that I am at the gate / door"/>
    <s v=" -32.9345435"/>
    <s v="27.7760279"/>
    <s v="Yes"/>
    <m/>
    <s v="Read the script out loud to the person"/>
    <s v="Yes - the person who opened the door is the HoH"/>
    <s v="Read the script out loud to the HoH"/>
    <s v="No"/>
    <m/>
    <m/>
    <m/>
    <m/>
    <m/>
    <m/>
    <m/>
    <m/>
    <m/>
    <m/>
    <m/>
    <m/>
    <m/>
    <m/>
    <m/>
    <m/>
    <m/>
    <m/>
    <m/>
    <m/>
    <m/>
    <n v="50000"/>
    <m/>
    <n v="550"/>
    <n v="550"/>
    <n v="2359"/>
    <m/>
    <x v="0"/>
    <m/>
    <m/>
    <m/>
    <m/>
    <m/>
    <m/>
    <m/>
    <m/>
    <d v="1899-12-30T11:03:00"/>
    <s v="Unverified"/>
  </r>
  <r>
    <n v="173"/>
    <m/>
    <m/>
    <m/>
    <x v="0"/>
    <m/>
    <m/>
    <m/>
    <m/>
    <m/>
    <m/>
    <m/>
    <m/>
    <m/>
    <m/>
    <m/>
    <m/>
    <m/>
    <m/>
    <m/>
    <m/>
    <m/>
    <m/>
    <m/>
    <m/>
    <m/>
    <m/>
    <m/>
    <m/>
    <m/>
    <m/>
    <m/>
    <m/>
    <m/>
    <m/>
    <m/>
    <m/>
    <m/>
    <m/>
    <m/>
    <m/>
    <m/>
    <m/>
    <m/>
    <m/>
    <m/>
    <x v="0"/>
    <m/>
    <m/>
    <m/>
    <m/>
    <m/>
    <m/>
    <m/>
    <m/>
    <m/>
    <m/>
  </r>
  <r>
    <n v="173"/>
    <s v="Screening And Consenting"/>
    <n v="1"/>
    <s v="zimkhitha"/>
    <x v="13"/>
    <d v="1899-12-30T15:17:00"/>
    <s v="Mdantsane"/>
    <n v="4"/>
    <n v="6"/>
    <s v="Not applicable"/>
    <s v="I confirm that I am at the gate / door"/>
    <s v=" -32.9345402"/>
    <s v="27.775988"/>
    <s v="Yes"/>
    <m/>
    <s v="Read the script out loud to the person"/>
    <s v="Yes - the person who opened the door is the HoH"/>
    <s v="Read the script out loud to the HoH"/>
    <s v="No"/>
    <m/>
    <m/>
    <m/>
    <m/>
    <m/>
    <m/>
    <m/>
    <m/>
    <m/>
    <m/>
    <m/>
    <m/>
    <m/>
    <m/>
    <m/>
    <m/>
    <m/>
    <m/>
    <m/>
    <m/>
    <m/>
    <n v="50000"/>
    <m/>
    <n v="295"/>
    <n v="295"/>
    <n v="2364"/>
    <m/>
    <x v="0"/>
    <m/>
    <m/>
    <m/>
    <m/>
    <m/>
    <m/>
    <m/>
    <m/>
    <d v="1899-12-30T15:17:00"/>
    <s v="Unverified"/>
  </r>
  <r>
    <n v="174"/>
    <m/>
    <m/>
    <m/>
    <x v="0"/>
    <m/>
    <m/>
    <m/>
    <m/>
    <m/>
    <m/>
    <m/>
    <m/>
    <m/>
    <m/>
    <m/>
    <m/>
    <m/>
    <m/>
    <m/>
    <m/>
    <m/>
    <m/>
    <m/>
    <m/>
    <m/>
    <m/>
    <m/>
    <m/>
    <m/>
    <m/>
    <m/>
    <m/>
    <m/>
    <m/>
    <m/>
    <m/>
    <m/>
    <m/>
    <m/>
    <m/>
    <m/>
    <m/>
    <m/>
    <m/>
    <m/>
    <x v="0"/>
    <m/>
    <m/>
    <m/>
    <m/>
    <m/>
    <m/>
    <m/>
    <m/>
    <m/>
    <m/>
  </r>
  <r>
    <n v="174"/>
    <s v="Screening And Consenting"/>
    <n v="1"/>
    <s v="nosibusiso"/>
    <x v="13"/>
    <d v="1899-12-30T15:22:00"/>
    <s v="Mdantsane"/>
    <n v="5"/>
    <n v="1"/>
    <s v="Not applicable"/>
    <s v="I confirm that I am at the gate / door"/>
    <s v=" -32.9321983"/>
    <s v="27.7703327"/>
    <s v="No"/>
    <s v="I confirm"/>
    <m/>
    <m/>
    <m/>
    <m/>
    <m/>
    <m/>
    <m/>
    <m/>
    <m/>
    <m/>
    <m/>
    <m/>
    <m/>
    <m/>
    <m/>
    <m/>
    <m/>
    <m/>
    <m/>
    <m/>
    <m/>
    <m/>
    <m/>
    <m/>
    <m/>
    <n v="50000"/>
    <m/>
    <n v="290"/>
    <n v="290"/>
    <n v="2364"/>
    <m/>
    <x v="0"/>
    <m/>
    <m/>
    <m/>
    <m/>
    <m/>
    <m/>
    <m/>
    <m/>
    <d v="1899-12-30T15:22:00"/>
    <s v="Unverified"/>
  </r>
  <r>
    <n v="1578"/>
    <s v="Screening And Consenting"/>
    <n v="1"/>
    <s v="siyanda"/>
    <x v="27"/>
    <d v="1899-12-30T11:47:00"/>
    <s v="Mdantsane"/>
    <n v="8"/>
    <n v="1"/>
    <s v="Not applicable"/>
    <s v="I confirm that I am at the gate / door"/>
    <s v=" -32.9308659"/>
    <s v="27.7351083"/>
    <s v="Yes"/>
    <m/>
    <s v="Read the script out loud to the person"/>
    <s v="Yes - the person who opened the door is the HoH"/>
    <s v="Read the script out loud to the HoH"/>
    <s v="Yes"/>
    <s v="Proceed"/>
    <s v="Sinoxolo"/>
    <s v="Qelese"/>
    <n v="27"/>
    <d v="1995-05-17T00:00:00"/>
    <n v="27"/>
    <s v="Female"/>
    <s v="One or both"/>
    <s v="Yes"/>
    <s v="Proceed"/>
    <m/>
    <s v="Proceed"/>
    <s v="English"/>
    <s v="Yes"/>
    <s v="Yes"/>
    <s v="signature_2022-07-30_0948.png"/>
    <m/>
    <m/>
    <m/>
    <m/>
    <d v="2022-07-30T00:00:00"/>
    <n v="50000"/>
    <n v="1000"/>
    <n v="505"/>
    <n v="505"/>
    <n v="2327"/>
    <m/>
    <x v="1"/>
    <n v="54310"/>
    <s v="Proceed"/>
    <s v="Checked, completed"/>
    <s v="Checked, completed"/>
    <s v="Checked, completed"/>
    <n v="623472154"/>
    <s v="Myself (Participant)"/>
    <m/>
    <d v="1899-12-30T11:49:00"/>
    <s v="Unverified"/>
  </r>
  <r>
    <n v="175"/>
    <m/>
    <m/>
    <m/>
    <x v="0"/>
    <m/>
    <m/>
    <m/>
    <m/>
    <m/>
    <m/>
    <m/>
    <m/>
    <m/>
    <m/>
    <m/>
    <m/>
    <m/>
    <m/>
    <m/>
    <m/>
    <m/>
    <m/>
    <m/>
    <m/>
    <m/>
    <m/>
    <m/>
    <m/>
    <m/>
    <m/>
    <m/>
    <m/>
    <m/>
    <m/>
    <m/>
    <m/>
    <m/>
    <m/>
    <m/>
    <m/>
    <m/>
    <m/>
    <m/>
    <m/>
    <m/>
    <x v="0"/>
    <m/>
    <m/>
    <m/>
    <m/>
    <m/>
    <m/>
    <m/>
    <m/>
    <m/>
    <m/>
  </r>
  <r>
    <n v="1636"/>
    <s v="Screening And Consenting"/>
    <n v="1"/>
    <s v="likhona"/>
    <x v="11"/>
    <d v="1899-12-30T10:51:00"/>
    <s v="Nompumelelo"/>
    <n v="4"/>
    <n v="4"/>
    <s v="Not applicable"/>
    <s v="I confirm that I am at the gate / door"/>
    <s v=" -32.9513759"/>
    <s v="27.9260584"/>
    <s v="Yes"/>
    <m/>
    <s v="Read the script out loud to the person"/>
    <s v="Yes - the person who opened the door is the HoH"/>
    <s v="Read the script out loud to the HoH"/>
    <s v="Yes"/>
    <s v="Proceed"/>
    <s v="Abulele"/>
    <s v="Cabe"/>
    <n v="27"/>
    <d v="1995-01-07T00:00:00"/>
    <n v="28"/>
    <s v="Male"/>
    <s v="One or both"/>
    <s v="Yes"/>
    <s v="Proceed"/>
    <m/>
    <s v="Proceed"/>
    <s v="English"/>
    <s v="Yes"/>
    <s v="Yes"/>
    <s v="signature_2022-08-02_0857.png"/>
    <m/>
    <m/>
    <m/>
    <m/>
    <d v="2022-08-02T00:00:00"/>
    <n v="30000"/>
    <n v="2000"/>
    <n v="561"/>
    <n v="561"/>
    <n v="2324"/>
    <m/>
    <x v="1"/>
    <n v="35419"/>
    <s v="Proceed"/>
    <s v="Checked, completed"/>
    <s v="Checked, completed"/>
    <s v="Checked, completed"/>
    <n v="784697299"/>
    <s v="Myself (Participant)"/>
    <m/>
    <d v="1899-12-30T10:58:00"/>
    <s v="Complete"/>
  </r>
  <r>
    <n v="176"/>
    <m/>
    <m/>
    <m/>
    <x v="0"/>
    <m/>
    <m/>
    <m/>
    <m/>
    <m/>
    <m/>
    <m/>
    <m/>
    <m/>
    <m/>
    <m/>
    <m/>
    <m/>
    <m/>
    <m/>
    <m/>
    <m/>
    <m/>
    <m/>
    <m/>
    <m/>
    <m/>
    <m/>
    <m/>
    <m/>
    <m/>
    <m/>
    <m/>
    <m/>
    <m/>
    <m/>
    <m/>
    <m/>
    <m/>
    <m/>
    <m/>
    <m/>
    <m/>
    <m/>
    <m/>
    <m/>
    <x v="0"/>
    <m/>
    <m/>
    <m/>
    <m/>
    <m/>
    <m/>
    <m/>
    <m/>
    <m/>
    <m/>
  </r>
  <r>
    <n v="1657"/>
    <s v="Screening And Consenting"/>
    <n v="1"/>
    <s v="sinazo"/>
    <x v="11"/>
    <d v="1899-12-30T12:21:00"/>
    <s v="Nompumelelo"/>
    <n v="4"/>
    <n v="4"/>
    <s v="Not applicable"/>
    <s v="I confirm that I am at the gate / door"/>
    <s v=" -32.9513622"/>
    <s v="27.9259925"/>
    <s v="Yes"/>
    <m/>
    <s v="Read the script out loud to the person"/>
    <s v="Yes - the person who opened the door is the HoH"/>
    <s v="Read the script out loud to the HoH"/>
    <s v="Yes"/>
    <s v="Proceed"/>
    <s v="Tavo"/>
    <s v="Moyo"/>
    <n v="27"/>
    <d v="1996-01-26T00:00:00"/>
    <n v="27"/>
    <s v="Male"/>
    <s v="One or both"/>
    <s v="Yes"/>
    <s v="Proceed"/>
    <m/>
    <s v="Proceed"/>
    <s v="English"/>
    <s v="Yes"/>
    <s v="Yes"/>
    <s v="signature_2022-08-02_1024.png"/>
    <m/>
    <m/>
    <m/>
    <m/>
    <d v="2022-08-02T00:00:00"/>
    <n v="30000"/>
    <n v="2000"/>
    <n v="471"/>
    <n v="471"/>
    <n v="2324"/>
    <m/>
    <x v="1"/>
    <n v="35239"/>
    <s v="Proceed"/>
    <s v="Checked, completed"/>
    <s v="Checked, completed"/>
    <s v="Checked, completed"/>
    <n v="791513775"/>
    <s v="Myself (Participant)"/>
    <m/>
    <d v="1899-12-30T12:24:00"/>
    <s v="Complete"/>
  </r>
  <r>
    <n v="177"/>
    <m/>
    <m/>
    <m/>
    <x v="0"/>
    <m/>
    <m/>
    <m/>
    <m/>
    <m/>
    <m/>
    <m/>
    <m/>
    <m/>
    <m/>
    <m/>
    <m/>
    <m/>
    <m/>
    <m/>
    <m/>
    <m/>
    <m/>
    <m/>
    <m/>
    <m/>
    <m/>
    <m/>
    <m/>
    <m/>
    <m/>
    <m/>
    <m/>
    <m/>
    <m/>
    <m/>
    <m/>
    <m/>
    <m/>
    <m/>
    <m/>
    <m/>
    <m/>
    <m/>
    <m/>
    <m/>
    <x v="0"/>
    <m/>
    <m/>
    <m/>
    <m/>
    <m/>
    <m/>
    <m/>
    <m/>
    <m/>
    <m/>
  </r>
  <r>
    <n v="178"/>
    <m/>
    <m/>
    <m/>
    <x v="0"/>
    <m/>
    <m/>
    <m/>
    <m/>
    <m/>
    <m/>
    <m/>
    <m/>
    <m/>
    <m/>
    <m/>
    <m/>
    <m/>
    <m/>
    <m/>
    <m/>
    <m/>
    <m/>
    <m/>
    <m/>
    <m/>
    <m/>
    <m/>
    <m/>
    <m/>
    <m/>
    <m/>
    <m/>
    <m/>
    <m/>
    <m/>
    <m/>
    <m/>
    <m/>
    <m/>
    <m/>
    <m/>
    <m/>
    <m/>
    <m/>
    <m/>
    <x v="0"/>
    <m/>
    <m/>
    <m/>
    <m/>
    <m/>
    <m/>
    <m/>
    <m/>
    <m/>
    <m/>
  </r>
  <r>
    <n v="8"/>
    <s v="Screening And Consenting"/>
    <n v="1"/>
    <s v="vuyolwethu"/>
    <x v="1"/>
    <d v="1899-12-30T10:07:00"/>
    <s v="Mdantsane"/>
    <n v="1"/>
    <n v="1"/>
    <s v="A"/>
    <s v="I confirm that I am at the gate / door"/>
    <s v=" -32.9406416"/>
    <s v="27.782345"/>
    <s v="Yes"/>
    <m/>
    <s v="Read the script out loud to the person"/>
    <s v="Yes - the person who opened the door is the HoH"/>
    <s v="Read the script out loud to the HoH"/>
    <s v="Yes"/>
    <s v="Proceed"/>
    <s v="Lutho"/>
    <s v="Soga"/>
    <n v="28"/>
    <d v="1994-04-27T00:00:00"/>
    <n v="28"/>
    <s v="Male"/>
    <s v="One or both"/>
    <s v="Yes"/>
    <s v="Proceed"/>
    <m/>
    <s v="Proceed"/>
    <s v="English"/>
    <s v="Yes"/>
    <s v="Yes"/>
    <s v="signature_2022-06-15_1038.png"/>
    <m/>
    <m/>
    <m/>
    <m/>
    <d v="2022-06-15T00:00:00"/>
    <n v="50000"/>
    <n v="2000"/>
    <n v="605"/>
    <n v="605"/>
    <n v="2373"/>
    <m/>
    <x v="1"/>
    <n v="55555"/>
    <s v="Proceed"/>
    <s v="Checked, completed"/>
    <s v="Checked, completed"/>
    <s v="Checked, completed"/>
    <n v="652693813"/>
    <s v="Myself (Participant)"/>
    <m/>
    <d v="1899-12-30T12:39:00"/>
    <s v="Unverified"/>
  </r>
  <r>
    <n v="179"/>
    <m/>
    <m/>
    <m/>
    <x v="0"/>
    <m/>
    <m/>
    <m/>
    <m/>
    <m/>
    <m/>
    <m/>
    <m/>
    <m/>
    <m/>
    <m/>
    <m/>
    <m/>
    <m/>
    <m/>
    <m/>
    <m/>
    <m/>
    <m/>
    <m/>
    <m/>
    <m/>
    <m/>
    <m/>
    <m/>
    <m/>
    <m/>
    <m/>
    <m/>
    <m/>
    <m/>
    <m/>
    <m/>
    <m/>
    <m/>
    <m/>
    <m/>
    <m/>
    <m/>
    <m/>
    <m/>
    <x v="0"/>
    <m/>
    <m/>
    <m/>
    <m/>
    <m/>
    <m/>
    <m/>
    <m/>
    <m/>
    <m/>
  </r>
  <r>
    <n v="81"/>
    <s v="Screening And Consenting"/>
    <n v="2"/>
    <s v="sinazo"/>
    <x v="2"/>
    <d v="1899-12-30T11:27:00"/>
    <s v="Mdantsane"/>
    <n v="2"/>
    <n v="2"/>
    <s v="Not applicable"/>
    <s v="I confirm that I am at the gate / door"/>
    <s v=" -32.9433679"/>
    <s v="27.7735354"/>
    <s v="Yes"/>
    <m/>
    <s v="Read the script out loud to the person"/>
    <s v="Yes - the person who opened the door is the HoH"/>
    <s v="Read the script out loud to the HoH"/>
    <s v="Yes"/>
    <s v="Proceed"/>
    <s v="Sibusiso "/>
    <s v="Nomtayi"/>
    <n v="28"/>
    <d v="1994-06-10T00:00:00"/>
    <n v="28"/>
    <s v="Male"/>
    <s v="One or both"/>
    <s v="Yes"/>
    <s v="Proceed"/>
    <m/>
    <s v="Proceed"/>
    <s v="English"/>
    <s v="Yes"/>
    <s v="Yes"/>
    <s v="signature_2022-06-18_0935.png"/>
    <m/>
    <m/>
    <m/>
    <m/>
    <d v="2022-06-18T00:00:00"/>
    <n v="50000"/>
    <n v="2000"/>
    <n v="525"/>
    <n v="525"/>
    <n v="2369"/>
    <m/>
    <x v="1"/>
    <n v="55391"/>
    <s v="Proceed"/>
    <s v="Checked, completed"/>
    <s v="Checked, completed"/>
    <s v="Checked, completed"/>
    <n v="717213826"/>
    <s v="Myself (Participant)"/>
    <m/>
    <d v="1899-12-30T11:36:00"/>
    <s v="Unverified"/>
  </r>
  <r>
    <n v="180"/>
    <m/>
    <m/>
    <m/>
    <x v="0"/>
    <m/>
    <m/>
    <m/>
    <m/>
    <m/>
    <m/>
    <m/>
    <m/>
    <m/>
    <m/>
    <m/>
    <m/>
    <m/>
    <m/>
    <m/>
    <m/>
    <m/>
    <m/>
    <m/>
    <m/>
    <m/>
    <m/>
    <m/>
    <m/>
    <m/>
    <m/>
    <m/>
    <m/>
    <m/>
    <m/>
    <m/>
    <m/>
    <m/>
    <m/>
    <m/>
    <m/>
    <m/>
    <m/>
    <m/>
    <m/>
    <m/>
    <x v="0"/>
    <m/>
    <m/>
    <m/>
    <m/>
    <m/>
    <m/>
    <m/>
    <m/>
    <m/>
    <m/>
  </r>
  <r>
    <n v="224"/>
    <s v="Screening And Consenting"/>
    <n v="1"/>
    <s v="zimkhitha"/>
    <x v="9"/>
    <d v="1899-12-30T09:57:00"/>
    <s v="Mdantsane"/>
    <n v="4"/>
    <n v="6"/>
    <s v="Not applicable"/>
    <s v="I confirm that I am at the gate / door"/>
    <s v=" -32.9345043"/>
    <s v="27.7760386"/>
    <s v="Yes"/>
    <m/>
    <s v="Read the script out loud to the person"/>
    <s v="Yes - the person who opened the door is the HoH"/>
    <s v="Read the script out loud to the HoH"/>
    <s v="Yes"/>
    <s v="Proceed"/>
    <s v="Anathi"/>
    <s v="Mseleni"/>
    <n v="28"/>
    <d v="1994-04-30T00:00:00"/>
    <n v="28"/>
    <s v="Female"/>
    <s v="One or both"/>
    <s v="Yes"/>
    <s v="Proceed"/>
    <m/>
    <s v="Proceed"/>
    <s v="English"/>
    <s v="Yes"/>
    <s v="Yes"/>
    <s v="signature_2022-06-29_0803.png"/>
    <m/>
    <m/>
    <m/>
    <m/>
    <d v="2022-06-29T00:00:00"/>
    <n v="50000"/>
    <n v="1000"/>
    <n v="615"/>
    <n v="615"/>
    <n v="2358"/>
    <m/>
    <x v="1"/>
    <n v="54560"/>
    <s v="Proceed"/>
    <s v="Checked, completed"/>
    <s v="Checked, completed"/>
    <s v="Checked, completed"/>
    <n v="686675144"/>
    <s v="Myself (Participant)"/>
    <m/>
    <d v="1899-12-30T09:58:00"/>
    <s v="Unverified"/>
  </r>
  <r>
    <n v="181"/>
    <m/>
    <m/>
    <m/>
    <x v="0"/>
    <m/>
    <m/>
    <m/>
    <m/>
    <m/>
    <m/>
    <m/>
    <m/>
    <m/>
    <m/>
    <m/>
    <m/>
    <m/>
    <m/>
    <m/>
    <m/>
    <m/>
    <m/>
    <m/>
    <m/>
    <m/>
    <m/>
    <m/>
    <m/>
    <m/>
    <m/>
    <m/>
    <m/>
    <m/>
    <m/>
    <m/>
    <m/>
    <m/>
    <m/>
    <m/>
    <m/>
    <m/>
    <m/>
    <m/>
    <m/>
    <m/>
    <x v="0"/>
    <m/>
    <m/>
    <m/>
    <m/>
    <m/>
    <m/>
    <m/>
    <m/>
    <m/>
    <m/>
  </r>
  <r>
    <n v="181"/>
    <s v="Screening And Consenting"/>
    <n v="1"/>
    <s v="nomvuyo"/>
    <x v="13"/>
    <d v="1899-12-30T15:33:00"/>
    <s v="Mdantsane"/>
    <n v="5"/>
    <n v="6"/>
    <s v="Not applicable"/>
    <s v="I confirm that I am at the gate / door"/>
    <s v=" -32.9314626"/>
    <s v="27.7716326"/>
    <s v="Yes"/>
    <m/>
    <s v="Read the script out loud to the person"/>
    <s v="No"/>
    <m/>
    <m/>
    <m/>
    <m/>
    <m/>
    <m/>
    <m/>
    <m/>
    <m/>
    <m/>
    <m/>
    <m/>
    <m/>
    <m/>
    <m/>
    <m/>
    <m/>
    <m/>
    <m/>
    <m/>
    <m/>
    <m/>
    <m/>
    <n v="50000"/>
    <m/>
    <n v="279"/>
    <n v="279"/>
    <n v="2364"/>
    <m/>
    <x v="0"/>
    <m/>
    <m/>
    <m/>
    <m/>
    <m/>
    <m/>
    <m/>
    <m/>
    <d v="1899-12-30T15:34:00"/>
    <s v="Unverified"/>
  </r>
  <r>
    <n v="181"/>
    <s v="Screening And Consenting"/>
    <n v="2"/>
    <s v="nomvuyo"/>
    <x v="8"/>
    <d v="1899-12-30T10:48:00"/>
    <s v="Mdantsane"/>
    <n v="5"/>
    <n v="6"/>
    <s v="Not applicable"/>
    <s v="I confirm that I am at the gate / door"/>
    <s v=" -32.9393605"/>
    <s v="27.7720268"/>
    <s v="Yes"/>
    <m/>
    <s v="Read the script out loud to the person"/>
    <s v="No"/>
    <m/>
    <m/>
    <m/>
    <m/>
    <m/>
    <m/>
    <m/>
    <m/>
    <m/>
    <m/>
    <m/>
    <m/>
    <m/>
    <m/>
    <m/>
    <m/>
    <m/>
    <m/>
    <m/>
    <m/>
    <m/>
    <m/>
    <m/>
    <n v="50000"/>
    <m/>
    <n v="564"/>
    <n v="564"/>
    <n v="2359"/>
    <m/>
    <x v="0"/>
    <m/>
    <m/>
    <m/>
    <m/>
    <m/>
    <m/>
    <m/>
    <m/>
    <d v="1899-12-30T10:49:00"/>
    <s v="Unverified"/>
  </r>
  <r>
    <n v="181"/>
    <s v="Screening And Consenting"/>
    <n v="3"/>
    <s v="nomvuyo"/>
    <x v="18"/>
    <d v="1899-12-30T10:14:00"/>
    <s v="Mdantsane"/>
    <n v="5"/>
    <n v="6"/>
    <s v="Not applicable"/>
    <s v="I confirm that I am at the gate / door"/>
    <s v=" -32.9322059"/>
    <s v="27.7712887"/>
    <s v="No"/>
    <s v="I confirm"/>
    <m/>
    <m/>
    <m/>
    <m/>
    <m/>
    <m/>
    <m/>
    <m/>
    <m/>
    <m/>
    <m/>
    <m/>
    <m/>
    <m/>
    <m/>
    <m/>
    <m/>
    <m/>
    <m/>
    <m/>
    <m/>
    <m/>
    <m/>
    <m/>
    <m/>
    <n v="50000"/>
    <m/>
    <n v="598"/>
    <n v="598"/>
    <n v="2357"/>
    <m/>
    <x v="0"/>
    <m/>
    <m/>
    <m/>
    <m/>
    <m/>
    <m/>
    <m/>
    <m/>
    <d v="1899-12-30T10:15:00"/>
    <s v="Unverified"/>
  </r>
  <r>
    <n v="182"/>
    <m/>
    <m/>
    <m/>
    <x v="0"/>
    <m/>
    <m/>
    <m/>
    <m/>
    <m/>
    <m/>
    <m/>
    <m/>
    <m/>
    <m/>
    <m/>
    <m/>
    <m/>
    <m/>
    <m/>
    <m/>
    <m/>
    <m/>
    <m/>
    <m/>
    <m/>
    <m/>
    <m/>
    <m/>
    <m/>
    <m/>
    <m/>
    <m/>
    <m/>
    <m/>
    <m/>
    <m/>
    <m/>
    <m/>
    <m/>
    <m/>
    <m/>
    <m/>
    <m/>
    <m/>
    <m/>
    <x v="0"/>
    <m/>
    <m/>
    <m/>
    <m/>
    <m/>
    <m/>
    <m/>
    <m/>
    <m/>
    <m/>
  </r>
  <r>
    <n v="231"/>
    <s v="Screening And Consenting"/>
    <n v="2"/>
    <s v="lona"/>
    <x v="18"/>
    <d v="1899-12-30T13:07:00"/>
    <s v="Mdantsane"/>
    <n v="6"/>
    <n v="8"/>
    <s v="Not applicable"/>
    <s v="I confirm that I am at the gate / door"/>
    <s v=" -32.9335051"/>
    <s v="27.766917"/>
    <s v="Yes"/>
    <m/>
    <s v="Read the script out loud to the person"/>
    <s v="Yes - the person who opened the door is calling the HoH"/>
    <s v="Read the script out loud to the HoH"/>
    <s v="Yes"/>
    <s v="Proceed"/>
    <s v="Siyabonga"/>
    <s v="Mongama"/>
    <n v="28"/>
    <d v="1994-05-03T00:00:00"/>
    <n v="28"/>
    <s v="Male"/>
    <s v="One or both"/>
    <s v="Yes"/>
    <s v="Proceed"/>
    <m/>
    <s v="Proceed"/>
    <s v="Xhosa"/>
    <s v="Yes"/>
    <s v="Yes"/>
    <m/>
    <s v="signature_2022-06-30_1110.png"/>
    <m/>
    <m/>
    <m/>
    <d v="2022-06-30T00:00:00"/>
    <n v="50000"/>
    <n v="2000"/>
    <n v="425"/>
    <n v="425"/>
    <n v="2357"/>
    <m/>
    <x v="1"/>
    <n v="55179"/>
    <s v="Proceed"/>
    <s v="Checked, completed"/>
    <s v="Checked, completed"/>
    <s v="Checked, completed"/>
    <n v="634964054"/>
    <s v="Other"/>
    <s v="Grandmother "/>
    <d v="1899-12-30T13:12:00"/>
    <s v="Unverified"/>
  </r>
  <r>
    <n v="183"/>
    <m/>
    <m/>
    <m/>
    <x v="0"/>
    <m/>
    <m/>
    <m/>
    <m/>
    <m/>
    <m/>
    <m/>
    <m/>
    <m/>
    <m/>
    <m/>
    <m/>
    <m/>
    <m/>
    <m/>
    <m/>
    <m/>
    <m/>
    <m/>
    <m/>
    <m/>
    <m/>
    <m/>
    <m/>
    <m/>
    <m/>
    <m/>
    <m/>
    <m/>
    <m/>
    <m/>
    <m/>
    <m/>
    <m/>
    <m/>
    <m/>
    <m/>
    <m/>
    <m/>
    <m/>
    <m/>
    <x v="0"/>
    <m/>
    <m/>
    <m/>
    <m/>
    <m/>
    <m/>
    <m/>
    <m/>
    <m/>
    <m/>
  </r>
  <r>
    <n v="183"/>
    <s v="Screening And Consenting"/>
    <n v="1"/>
    <s v="ntombizodwa"/>
    <x v="13"/>
    <d v="1899-12-30T15:59:00"/>
    <s v="Mdantsane"/>
    <n v="4"/>
    <n v="5"/>
    <s v="Not applicable"/>
    <s v="I confirm that I am at the gate / door"/>
    <m/>
    <m/>
    <s v="No"/>
    <s v="I confirm"/>
    <m/>
    <m/>
    <m/>
    <m/>
    <m/>
    <m/>
    <m/>
    <m/>
    <m/>
    <m/>
    <m/>
    <m/>
    <m/>
    <m/>
    <m/>
    <m/>
    <m/>
    <m/>
    <m/>
    <m/>
    <m/>
    <m/>
    <m/>
    <m/>
    <m/>
    <n v="50000"/>
    <m/>
    <n v="253"/>
    <n v="253"/>
    <n v="2364"/>
    <m/>
    <x v="0"/>
    <m/>
    <m/>
    <m/>
    <m/>
    <m/>
    <m/>
    <m/>
    <m/>
    <d v="1899-12-30T16:00:00"/>
    <s v="Unverified"/>
  </r>
  <r>
    <n v="183"/>
    <s v="Screening And Consenting"/>
    <n v="2"/>
    <s v="ntombizodwa"/>
    <x v="8"/>
    <d v="1899-12-30T11:01:00"/>
    <s v="Mdantsane"/>
    <n v="4"/>
    <n v="5"/>
    <s v="Not applicable"/>
    <s v="I confirm that I am at the gate / door"/>
    <m/>
    <m/>
    <s v="No"/>
    <s v="I confirm"/>
    <m/>
    <m/>
    <m/>
    <m/>
    <m/>
    <m/>
    <m/>
    <m/>
    <m/>
    <m/>
    <m/>
    <m/>
    <m/>
    <m/>
    <m/>
    <m/>
    <m/>
    <m/>
    <m/>
    <m/>
    <m/>
    <m/>
    <m/>
    <m/>
    <m/>
    <n v="50000"/>
    <m/>
    <n v="551"/>
    <n v="551"/>
    <n v="2359"/>
    <m/>
    <x v="0"/>
    <m/>
    <m/>
    <m/>
    <m/>
    <m/>
    <m/>
    <m/>
    <m/>
    <d v="1899-12-30T11:02:00"/>
    <s v="Unverified"/>
  </r>
  <r>
    <n v="183"/>
    <s v="Screening And Consenting"/>
    <n v="3"/>
    <s v="ntombizodwa"/>
    <x v="9"/>
    <d v="1899-12-30T10:53:00"/>
    <s v="Mdantsane"/>
    <n v="4"/>
    <n v="5"/>
    <s v="Not applicable"/>
    <s v="I confirm that I am at the gate / door"/>
    <s v=" -32.9332537"/>
    <s v="27.7837347"/>
    <s v="No"/>
    <s v="I confirm"/>
    <m/>
    <m/>
    <m/>
    <m/>
    <m/>
    <m/>
    <m/>
    <m/>
    <m/>
    <m/>
    <m/>
    <m/>
    <m/>
    <m/>
    <m/>
    <m/>
    <m/>
    <m/>
    <m/>
    <m/>
    <m/>
    <m/>
    <m/>
    <m/>
    <m/>
    <n v="50000"/>
    <m/>
    <n v="559"/>
    <n v="559"/>
    <n v="2358"/>
    <m/>
    <x v="0"/>
    <m/>
    <m/>
    <m/>
    <m/>
    <m/>
    <m/>
    <m/>
    <m/>
    <d v="1899-12-30T10:53:00"/>
    <s v="Unverified"/>
  </r>
  <r>
    <n v="184"/>
    <m/>
    <m/>
    <m/>
    <x v="0"/>
    <m/>
    <m/>
    <m/>
    <m/>
    <m/>
    <m/>
    <m/>
    <m/>
    <m/>
    <m/>
    <m/>
    <m/>
    <m/>
    <m/>
    <m/>
    <m/>
    <m/>
    <m/>
    <m/>
    <m/>
    <m/>
    <m/>
    <m/>
    <m/>
    <m/>
    <m/>
    <m/>
    <m/>
    <m/>
    <m/>
    <m/>
    <m/>
    <m/>
    <m/>
    <m/>
    <m/>
    <m/>
    <m/>
    <m/>
    <m/>
    <m/>
    <x v="0"/>
    <m/>
    <m/>
    <m/>
    <m/>
    <m/>
    <m/>
    <m/>
    <m/>
    <m/>
    <m/>
  </r>
  <r>
    <n v="253"/>
    <s v="Screening And Consenting"/>
    <n v="2"/>
    <s v="ntombizodwa"/>
    <x v="18"/>
    <d v="1899-12-30T11:08:00"/>
    <s v="Mdantsane"/>
    <n v="7"/>
    <n v="1"/>
    <s v="Not applicable"/>
    <s v="I confirm that I am at the gate / door"/>
    <s v=" -32.9479234"/>
    <s v="27.7799991"/>
    <s v="Yes"/>
    <m/>
    <s v="Read the script out loud to the person"/>
    <s v="Yes - the person who opened the door is the HoH"/>
    <s v="Read the script out loud to the HoH"/>
    <s v="Yes"/>
    <s v="Proceed"/>
    <s v="Landisiwe"/>
    <s v="Mturi"/>
    <n v="28"/>
    <d v="1994-03-04T00:00:00"/>
    <n v="28"/>
    <s v="Female"/>
    <s v="One or both"/>
    <s v="Yes"/>
    <s v="Proceed"/>
    <m/>
    <s v="Proceed"/>
    <s v="Xhosa"/>
    <s v="Yes"/>
    <s v="Yes"/>
    <m/>
    <s v="signature_2022-06-30_0912.png"/>
    <m/>
    <m/>
    <m/>
    <d v="2022-06-30T00:00:00"/>
    <n v="50000"/>
    <n v="1000"/>
    <n v="544"/>
    <n v="544"/>
    <n v="2357"/>
    <m/>
    <x v="1"/>
    <n v="54417"/>
    <s v="Proceed"/>
    <s v="Checked, completed"/>
    <s v="Checked, completed"/>
    <s v="Checked, completed"/>
    <n v="747355008"/>
    <s v="Partner/Spouse"/>
    <m/>
    <d v="1899-12-30T11:13:00"/>
    <s v="Unverified"/>
  </r>
  <r>
    <n v="185"/>
    <m/>
    <m/>
    <m/>
    <x v="0"/>
    <m/>
    <m/>
    <m/>
    <m/>
    <m/>
    <m/>
    <m/>
    <m/>
    <m/>
    <m/>
    <m/>
    <m/>
    <m/>
    <m/>
    <m/>
    <m/>
    <m/>
    <m/>
    <m/>
    <m/>
    <m/>
    <m/>
    <m/>
    <m/>
    <m/>
    <m/>
    <m/>
    <m/>
    <m/>
    <m/>
    <m/>
    <m/>
    <m/>
    <m/>
    <m/>
    <m/>
    <m/>
    <m/>
    <m/>
    <m/>
    <m/>
    <x v="0"/>
    <m/>
    <m/>
    <m/>
    <m/>
    <m/>
    <m/>
    <m/>
    <m/>
    <m/>
    <m/>
  </r>
  <r>
    <n v="279"/>
    <s v="Screening And Consenting"/>
    <n v="1"/>
    <s v="thembelihle"/>
    <x v="9"/>
    <d v="1899-12-30T12:53:00"/>
    <s v="Mdantsane"/>
    <n v="7"/>
    <n v="7"/>
    <s v="Not applicable"/>
    <s v="I confirm that I am at the gate / door"/>
    <s v=" -32.9464238"/>
    <s v="27.781614"/>
    <s v="Yes"/>
    <m/>
    <s v="Read the script out loud to the person"/>
    <s v="Yes - the person who opened the door is the HoH"/>
    <s v="Read the script out loud to the HoH"/>
    <s v="Yes"/>
    <s v="Proceed"/>
    <s v="Namhla "/>
    <s v="Qhoboshiyane"/>
    <n v="28"/>
    <d v="1994-05-24T00:00:00"/>
    <n v="28"/>
    <s v="Female"/>
    <s v="One or both"/>
    <s v="Yes"/>
    <s v="Proceed"/>
    <m/>
    <s v="Proceed"/>
    <s v="English"/>
    <s v="Yes"/>
    <s v="Yes"/>
    <s v="signature_2022-06-29_1100.png"/>
    <m/>
    <m/>
    <m/>
    <m/>
    <d v="2022-06-29T00:00:00"/>
    <n v="50000"/>
    <n v="1000"/>
    <n v="439"/>
    <n v="439"/>
    <n v="2358"/>
    <m/>
    <x v="1"/>
    <n v="54208"/>
    <s v="Proceed"/>
    <s v="Checked, completed"/>
    <s v="Checked, completed"/>
    <s v="Checked, completed"/>
    <n v="733990013"/>
    <s v="Myself (Participant)"/>
    <m/>
    <d v="1899-12-30T13:01:00"/>
    <s v="Unverified"/>
  </r>
  <r>
    <n v="186"/>
    <m/>
    <m/>
    <m/>
    <x v="0"/>
    <m/>
    <m/>
    <m/>
    <m/>
    <m/>
    <m/>
    <m/>
    <m/>
    <m/>
    <m/>
    <m/>
    <m/>
    <m/>
    <m/>
    <m/>
    <m/>
    <m/>
    <m/>
    <m/>
    <m/>
    <m/>
    <m/>
    <m/>
    <m/>
    <m/>
    <m/>
    <m/>
    <m/>
    <m/>
    <m/>
    <m/>
    <m/>
    <m/>
    <m/>
    <m/>
    <m/>
    <m/>
    <m/>
    <m/>
    <m/>
    <m/>
    <x v="0"/>
    <m/>
    <m/>
    <m/>
    <m/>
    <m/>
    <m/>
    <m/>
    <m/>
    <m/>
    <m/>
  </r>
  <r>
    <n v="186"/>
    <s v="Screening And Consenting"/>
    <n v="1"/>
    <s v="onelam"/>
    <x v="8"/>
    <d v="1899-12-30T10:47:00"/>
    <s v="Mdantsane"/>
    <n v="5"/>
    <n v="10"/>
    <s v="Not applicable"/>
    <s v="I confirm that I am at the gate / door"/>
    <m/>
    <m/>
    <s v="No"/>
    <s v="I confirm"/>
    <m/>
    <m/>
    <m/>
    <m/>
    <m/>
    <m/>
    <m/>
    <m/>
    <m/>
    <m/>
    <m/>
    <m/>
    <m/>
    <m/>
    <m/>
    <m/>
    <m/>
    <m/>
    <m/>
    <m/>
    <m/>
    <m/>
    <m/>
    <m/>
    <m/>
    <n v="50000"/>
    <m/>
    <n v="565"/>
    <n v="565"/>
    <n v="2359"/>
    <m/>
    <x v="0"/>
    <m/>
    <m/>
    <m/>
    <m/>
    <m/>
    <m/>
    <m/>
    <m/>
    <d v="1899-12-30T10:48:00"/>
    <s v="Unverified"/>
  </r>
  <r>
    <n v="186"/>
    <s v="Screening And Consenting"/>
    <n v="2"/>
    <s v="zukisani"/>
    <x v="9"/>
    <d v="1899-12-30T10:19:00"/>
    <s v="Mdantsane"/>
    <n v="5"/>
    <n v="10"/>
    <s v="Not applicable"/>
    <s v="I confirm that I am at the gate / door"/>
    <s v=" -32.936696"/>
    <s v="27.7713684"/>
    <s v="Yes"/>
    <m/>
    <s v="Read the script out loud to the person"/>
    <s v="Yes - the person who opened the door is calling the HoH"/>
    <s v="Read the script out loud to the HoH"/>
    <s v="No"/>
    <m/>
    <m/>
    <m/>
    <m/>
    <m/>
    <m/>
    <m/>
    <m/>
    <m/>
    <m/>
    <m/>
    <m/>
    <m/>
    <m/>
    <m/>
    <m/>
    <m/>
    <m/>
    <m/>
    <m/>
    <m/>
    <n v="50000"/>
    <m/>
    <n v="593"/>
    <n v="593"/>
    <n v="2358"/>
    <m/>
    <x v="0"/>
    <m/>
    <m/>
    <m/>
    <m/>
    <m/>
    <m/>
    <m/>
    <m/>
    <d v="1899-12-30T10:19:00"/>
    <s v="Unverified"/>
  </r>
  <r>
    <n v="304"/>
    <s v="Screening And Consenting"/>
    <n v="1"/>
    <s v="nozithembiso"/>
    <x v="18"/>
    <d v="1899-12-30T12:23:00"/>
    <s v="Mdantsane"/>
    <n v="6"/>
    <n v="3"/>
    <s v="Not applicable"/>
    <s v="I confirm that I am at the gate / door"/>
    <s v=" -32.9286155"/>
    <s v="27.7725073"/>
    <s v="Yes"/>
    <m/>
    <s v="Read the script out loud to the person"/>
    <s v="Yes - the person who opened the door is calling the HoH"/>
    <s v="Read the script out loud to the HoH"/>
    <s v="Yes"/>
    <s v="Proceed"/>
    <s v="Lelethu"/>
    <s v="Ndike"/>
    <n v="28"/>
    <d v="1994-05-10T00:00:00"/>
    <n v="28"/>
    <s v="Male"/>
    <s v="One or both"/>
    <s v="Yes"/>
    <s v="Proceed"/>
    <m/>
    <s v="Proceed"/>
    <s v="English"/>
    <s v="Yes"/>
    <s v="Yes"/>
    <s v="signature_2022-06-30_1027.png"/>
    <m/>
    <m/>
    <m/>
    <m/>
    <d v="2022-06-30T00:00:00"/>
    <n v="50000"/>
    <n v="2000"/>
    <n v="469"/>
    <n v="469"/>
    <n v="2357"/>
    <m/>
    <x v="1"/>
    <n v="55267"/>
    <s v="Proceed"/>
    <s v="Checked, completed"/>
    <s v="Checked, completed"/>
    <s v="Checked, completed"/>
    <n v="782365356"/>
    <s v="Sibling"/>
    <m/>
    <d v="1899-12-30T12:28:00"/>
    <s v="Unverified"/>
  </r>
  <r>
    <n v="187"/>
    <m/>
    <m/>
    <m/>
    <x v="0"/>
    <m/>
    <m/>
    <m/>
    <m/>
    <m/>
    <m/>
    <m/>
    <m/>
    <m/>
    <m/>
    <m/>
    <m/>
    <m/>
    <m/>
    <m/>
    <m/>
    <m/>
    <m/>
    <m/>
    <m/>
    <m/>
    <m/>
    <m/>
    <m/>
    <m/>
    <m/>
    <m/>
    <m/>
    <m/>
    <m/>
    <m/>
    <m/>
    <m/>
    <m/>
    <m/>
    <m/>
    <m/>
    <m/>
    <m/>
    <m/>
    <m/>
    <x v="0"/>
    <m/>
    <m/>
    <m/>
    <m/>
    <m/>
    <m/>
    <m/>
    <m/>
    <m/>
    <m/>
  </r>
  <r>
    <n v="519"/>
    <s v="Screening And Consenting"/>
    <n v="1"/>
    <s v="busisiwe"/>
    <x v="5"/>
    <d v="1899-12-30T10:21:00"/>
    <s v="Mdantsane"/>
    <n v="4"/>
    <n v="7"/>
    <s v="Not applicable"/>
    <s v="I confirm that I am at the gate / door"/>
    <s v=" -32.9369211"/>
    <s v="27.7780842"/>
    <s v="Yes"/>
    <m/>
    <s v="Read the script out loud to the person"/>
    <s v="Yes - the person who opened the door is the HoH"/>
    <s v="Read the script out loud to the HoH"/>
    <s v="Yes"/>
    <s v="Proceed"/>
    <s v="Nosicelo"/>
    <s v="Mgibisa"/>
    <n v="28"/>
    <d v="1994-11-14T00:00:00"/>
    <n v="28"/>
    <s v="Female"/>
    <s v="One or both"/>
    <s v="Yes"/>
    <s v="Proceed"/>
    <m/>
    <s v="Proceed"/>
    <s v="English"/>
    <s v="Yes"/>
    <s v="Yes"/>
    <s v="signature_2022-07-08_0824.png"/>
    <m/>
    <m/>
    <m/>
    <m/>
    <d v="2022-07-08T00:00:00"/>
    <n v="50000"/>
    <n v="1000"/>
    <n v="591"/>
    <n v="591"/>
    <n v="2349"/>
    <m/>
    <x v="1"/>
    <n v="54503"/>
    <s v="Proceed"/>
    <s v="Checked, completed"/>
    <s v="Checked, completed"/>
    <s v="Checked, completed"/>
    <n v="743501161"/>
    <s v="Myself (Participant)"/>
    <m/>
    <d v="1899-12-30T10:25:00"/>
    <s v="Unverified"/>
  </r>
  <r>
    <n v="188"/>
    <m/>
    <m/>
    <m/>
    <x v="0"/>
    <m/>
    <m/>
    <m/>
    <m/>
    <m/>
    <m/>
    <m/>
    <m/>
    <m/>
    <m/>
    <m/>
    <m/>
    <m/>
    <m/>
    <m/>
    <m/>
    <m/>
    <m/>
    <m/>
    <m/>
    <m/>
    <m/>
    <m/>
    <m/>
    <m/>
    <m/>
    <m/>
    <m/>
    <m/>
    <m/>
    <m/>
    <m/>
    <m/>
    <m/>
    <m/>
    <m/>
    <m/>
    <m/>
    <m/>
    <m/>
    <m/>
    <x v="0"/>
    <m/>
    <m/>
    <m/>
    <m/>
    <m/>
    <m/>
    <m/>
    <m/>
    <m/>
    <m/>
  </r>
  <r>
    <n v="524"/>
    <s v="Screening And Consenting"/>
    <n v="1"/>
    <s v="nosibusiso"/>
    <x v="5"/>
    <d v="1899-12-30T10:39:00"/>
    <s v="Nompumelelo"/>
    <n v="1"/>
    <n v="9"/>
    <s v="Not applicable"/>
    <s v="I confirm that I am at the gate / door"/>
    <s v=" -32.9557827"/>
    <s v="27.9255176"/>
    <s v="Yes"/>
    <m/>
    <s v="Read the script out loud to the person"/>
    <s v="Yes - the person who opened the door is the HoH"/>
    <s v="Read the script out loud to the HoH"/>
    <s v="Yes"/>
    <s v="Proceed"/>
    <s v="Nonkuthalo"/>
    <s v="Macuba"/>
    <n v="28"/>
    <d v="1994-11-08T00:00:00"/>
    <n v="28"/>
    <s v="Female"/>
    <s v="One or both"/>
    <s v="Yes"/>
    <s v="Proceed"/>
    <m/>
    <s v="Proceed"/>
    <s v="Xhosa"/>
    <s v="Yes"/>
    <s v="Yes"/>
    <m/>
    <s v="signature_2022-07-08_0852.png"/>
    <m/>
    <m/>
    <m/>
    <d v="2022-07-08T00:00:00"/>
    <n v="30000"/>
    <n v="1000"/>
    <n v="573"/>
    <n v="573"/>
    <n v="2349"/>
    <m/>
    <x v="1"/>
    <n v="34467"/>
    <s v="Proceed"/>
    <s v="Checked, completed"/>
    <s v="Checked, completed"/>
    <s v="Checked, completed"/>
    <n v="810701444"/>
    <s v="Myself (Participant)"/>
    <m/>
    <d v="1899-12-30T10:55:00"/>
    <s v="Unverified"/>
  </r>
  <r>
    <n v="189"/>
    <m/>
    <m/>
    <m/>
    <x v="0"/>
    <m/>
    <m/>
    <m/>
    <m/>
    <m/>
    <m/>
    <m/>
    <m/>
    <m/>
    <m/>
    <m/>
    <m/>
    <m/>
    <m/>
    <m/>
    <m/>
    <m/>
    <m/>
    <m/>
    <m/>
    <m/>
    <m/>
    <m/>
    <m/>
    <m/>
    <m/>
    <m/>
    <m/>
    <m/>
    <m/>
    <m/>
    <m/>
    <m/>
    <m/>
    <m/>
    <m/>
    <m/>
    <m/>
    <m/>
    <m/>
    <m/>
    <x v="0"/>
    <m/>
    <m/>
    <m/>
    <m/>
    <m/>
    <m/>
    <m/>
    <m/>
    <m/>
    <m/>
  </r>
  <r>
    <n v="189"/>
    <s v="Screening And Consenting"/>
    <n v="1"/>
    <s v="zukisani"/>
    <x v="8"/>
    <d v="1899-12-30T11:47:00"/>
    <s v="Mdantsane"/>
    <n v="5"/>
    <n v="10"/>
    <s v="Not applicable"/>
    <s v="I confirm that I am at the gate / door"/>
    <m/>
    <m/>
    <s v="Yes"/>
    <m/>
    <s v="Read the script out loud to the person"/>
    <s v="Yes - the person who opened the door is the HoH"/>
    <s v="Read the script out loud to the HoH"/>
    <s v="Yes"/>
    <s v="Proceed"/>
    <s v="Xola"/>
    <s v="Maxhayi"/>
    <n v="46"/>
    <d v="1976-10-01T00:00:00"/>
    <n v="46"/>
    <s v="Male"/>
    <s v="One or both"/>
    <s v="Yes"/>
    <s v="Proceed"/>
    <m/>
    <s v="Proceed"/>
    <s v="English"/>
    <s v="No"/>
    <m/>
    <m/>
    <m/>
    <m/>
    <m/>
    <m/>
    <m/>
    <n v="50000"/>
    <n v="2000"/>
    <n v="505"/>
    <n v="505"/>
    <n v="2359"/>
    <s v="END"/>
    <x v="0"/>
    <n v="55323"/>
    <m/>
    <m/>
    <m/>
    <m/>
    <m/>
    <m/>
    <m/>
    <d v="1899-12-30T11:47:00"/>
    <s v="Unverified"/>
  </r>
  <r>
    <n v="536"/>
    <s v="Screening And Consenting"/>
    <n v="1"/>
    <s v="busisiwe"/>
    <x v="5"/>
    <d v="1899-12-30T11:49:00"/>
    <s v="Mdantsane"/>
    <n v="4"/>
    <n v="7"/>
    <s v="Not applicable"/>
    <s v="I confirm that I am at the gate / door"/>
    <s v=" -32.9371245"/>
    <s v="27.7778216"/>
    <s v="Yes"/>
    <m/>
    <s v="Read the script out loud to the person"/>
    <s v="Yes - the person who opened the door is the HoH"/>
    <s v="Read the script out loud to the HoH"/>
    <s v="Yes"/>
    <s v="Proceed"/>
    <s v="Lwandisa"/>
    <s v="Mcunukelwa"/>
    <n v="28"/>
    <d v="1994-07-27T00:00:00"/>
    <n v="28"/>
    <s v="Female"/>
    <s v="One or both"/>
    <s v="Yes"/>
    <s v="Proceed"/>
    <m/>
    <s v="Proceed"/>
    <s v="English"/>
    <s v="Yes"/>
    <s v="Yes"/>
    <s v="signature_2022-07-08_0952.png"/>
    <m/>
    <m/>
    <m/>
    <m/>
    <d v="2022-07-08T00:00:00"/>
    <n v="50000"/>
    <n v="1000"/>
    <n v="503"/>
    <n v="503"/>
    <n v="2349"/>
    <m/>
    <x v="1"/>
    <n v="54327"/>
    <s v="Proceed"/>
    <s v="Checked, completed"/>
    <s v="Checked, completed"/>
    <s v="Checked, completed"/>
    <n v="734521939"/>
    <s v="Myself (Participant)"/>
    <m/>
    <d v="1899-12-30T11:54:00"/>
    <s v="Unverified"/>
  </r>
  <r>
    <n v="190"/>
    <m/>
    <m/>
    <m/>
    <x v="0"/>
    <m/>
    <m/>
    <m/>
    <m/>
    <m/>
    <m/>
    <m/>
    <m/>
    <m/>
    <m/>
    <m/>
    <m/>
    <m/>
    <m/>
    <m/>
    <m/>
    <m/>
    <m/>
    <m/>
    <m/>
    <m/>
    <m/>
    <m/>
    <m/>
    <m/>
    <m/>
    <m/>
    <m/>
    <m/>
    <m/>
    <m/>
    <m/>
    <m/>
    <m/>
    <m/>
    <m/>
    <m/>
    <m/>
    <m/>
    <m/>
    <m/>
    <x v="0"/>
    <m/>
    <m/>
    <m/>
    <m/>
    <m/>
    <m/>
    <m/>
    <m/>
    <m/>
    <m/>
  </r>
  <r>
    <n v="190"/>
    <s v="Screening And Consenting"/>
    <n v="1"/>
    <s v="zukisani"/>
    <x v="8"/>
    <d v="1899-12-30T11:59:00"/>
    <s v="Mdantsane"/>
    <n v="5"/>
    <n v="10"/>
    <s v="Not applicable"/>
    <s v="I confirm that I am at the gate / door"/>
    <m/>
    <m/>
    <s v="Yes"/>
    <m/>
    <s v="Read the script out loud to the person"/>
    <s v="Yes - the person who opened the door is the HoH"/>
    <s v="Read the script out loud to the HoH"/>
    <s v="No"/>
    <m/>
    <m/>
    <m/>
    <m/>
    <m/>
    <m/>
    <m/>
    <m/>
    <m/>
    <m/>
    <m/>
    <m/>
    <m/>
    <m/>
    <m/>
    <m/>
    <m/>
    <m/>
    <m/>
    <m/>
    <m/>
    <n v="50000"/>
    <m/>
    <n v="493"/>
    <n v="493"/>
    <n v="2359"/>
    <m/>
    <x v="0"/>
    <m/>
    <m/>
    <m/>
    <m/>
    <m/>
    <m/>
    <m/>
    <m/>
    <d v="1899-12-30T12:01:00"/>
    <s v="Unverified"/>
  </r>
  <r>
    <n v="191"/>
    <m/>
    <m/>
    <m/>
    <x v="0"/>
    <m/>
    <m/>
    <m/>
    <m/>
    <m/>
    <m/>
    <m/>
    <m/>
    <m/>
    <m/>
    <m/>
    <m/>
    <m/>
    <m/>
    <m/>
    <m/>
    <m/>
    <m/>
    <m/>
    <m/>
    <m/>
    <m/>
    <m/>
    <m/>
    <m/>
    <m/>
    <m/>
    <m/>
    <m/>
    <m/>
    <m/>
    <m/>
    <m/>
    <m/>
    <m/>
    <m/>
    <m/>
    <m/>
    <m/>
    <m/>
    <m/>
    <x v="0"/>
    <m/>
    <m/>
    <m/>
    <m/>
    <m/>
    <m/>
    <m/>
    <m/>
    <m/>
    <m/>
  </r>
  <r>
    <n v="541"/>
    <s v="Screening And Consenting"/>
    <n v="2"/>
    <s v="asemahle"/>
    <x v="5"/>
    <d v="1899-12-30T12:17:00"/>
    <s v="Ducats"/>
    <n v="1"/>
    <n v="1"/>
    <s v="Not applicable"/>
    <s v="I confirm that I am at the gate / door"/>
    <s v=" -32.9224197"/>
    <s v="27.9044247"/>
    <s v="Yes"/>
    <m/>
    <s v="Read the script out loud to the person"/>
    <s v="Yes - the person who opened the door is the HoH"/>
    <s v="Read the script out loud to the HoH"/>
    <s v="Yes"/>
    <s v="Proceed"/>
    <s v="Athule"/>
    <s v="Tyengwa"/>
    <n v="28"/>
    <d v="1994-10-14T00:00:00"/>
    <n v="28"/>
    <s v="Female"/>
    <s v="One or both"/>
    <s v="Yes"/>
    <s v="Proceed"/>
    <m/>
    <s v="Proceed"/>
    <s v="English"/>
    <s v="Yes"/>
    <s v="Yes"/>
    <s v="signature_2022-07-08_1022.png"/>
    <m/>
    <m/>
    <m/>
    <m/>
    <d v="2022-07-08T00:00:00"/>
    <n v="40000"/>
    <n v="1000"/>
    <n v="475"/>
    <n v="475"/>
    <n v="2349"/>
    <m/>
    <x v="1"/>
    <n v="44271"/>
    <s v="Proceed"/>
    <s v="Checked, completed"/>
    <s v="Checked, completed"/>
    <s v="Checked, completed"/>
    <n v="834889935"/>
    <s v="Myself (Participant)"/>
    <m/>
    <d v="1899-12-30T12:23:00"/>
    <s v="Unverified"/>
  </r>
  <r>
    <n v="192"/>
    <m/>
    <m/>
    <m/>
    <x v="0"/>
    <m/>
    <m/>
    <m/>
    <m/>
    <m/>
    <m/>
    <m/>
    <m/>
    <m/>
    <m/>
    <m/>
    <m/>
    <m/>
    <m/>
    <m/>
    <m/>
    <m/>
    <m/>
    <m/>
    <m/>
    <m/>
    <m/>
    <m/>
    <m/>
    <m/>
    <m/>
    <m/>
    <m/>
    <m/>
    <m/>
    <m/>
    <m/>
    <m/>
    <m/>
    <m/>
    <m/>
    <m/>
    <m/>
    <m/>
    <m/>
    <m/>
    <x v="0"/>
    <m/>
    <m/>
    <m/>
    <m/>
    <m/>
    <m/>
    <m/>
    <m/>
    <m/>
    <m/>
  </r>
  <r>
    <n v="590"/>
    <s v="Screening And Consenting"/>
    <n v="1"/>
    <s v="zimbini"/>
    <x v="20"/>
    <d v="1899-12-30T10:22:00"/>
    <s v="Mdantsane"/>
    <n v="4"/>
    <n v="7"/>
    <s v="Not applicable"/>
    <s v="I confirm that I am at the gate / door"/>
    <s v=" -32.9368923"/>
    <s v="27.7782626"/>
    <s v="Yes"/>
    <m/>
    <s v="Read the script out loud to the person"/>
    <s v="Yes - the person who opened the door is calling the HoH"/>
    <s v="Read the script out loud to the HoH"/>
    <s v="Yes"/>
    <s v="Proceed"/>
    <s v="Sinobom"/>
    <s v="Madyibi"/>
    <n v="28"/>
    <d v="1993-12-21T00:00:00"/>
    <n v="29"/>
    <s v="Female"/>
    <s v="One or both"/>
    <s v="Yes"/>
    <s v="Proceed"/>
    <m/>
    <s v="Proceed"/>
    <s v="English"/>
    <s v="Yes"/>
    <s v="Yes"/>
    <s v="signature_2022-07-09_0826.png"/>
    <m/>
    <m/>
    <m/>
    <m/>
    <d v="2022-07-09T00:00:00"/>
    <n v="50000"/>
    <n v="1000"/>
    <n v="590"/>
    <n v="590"/>
    <n v="2348"/>
    <m/>
    <x v="1"/>
    <n v="54500"/>
    <s v="Proceed"/>
    <s v="Checked, completed"/>
    <s v="Checked, completed"/>
    <s v="Checked, completed"/>
    <n v="718612323"/>
    <s v="Myself (Participant)"/>
    <m/>
    <d v="1899-12-30T10:27:00"/>
    <s v="Unverified"/>
  </r>
  <r>
    <n v="193"/>
    <m/>
    <m/>
    <m/>
    <x v="0"/>
    <m/>
    <m/>
    <m/>
    <m/>
    <m/>
    <m/>
    <m/>
    <m/>
    <m/>
    <m/>
    <m/>
    <m/>
    <m/>
    <m/>
    <m/>
    <m/>
    <m/>
    <m/>
    <m/>
    <m/>
    <m/>
    <m/>
    <m/>
    <m/>
    <m/>
    <m/>
    <m/>
    <m/>
    <m/>
    <m/>
    <m/>
    <m/>
    <m/>
    <m/>
    <m/>
    <m/>
    <m/>
    <m/>
    <m/>
    <m/>
    <m/>
    <x v="0"/>
    <m/>
    <m/>
    <m/>
    <m/>
    <m/>
    <m/>
    <m/>
    <m/>
    <m/>
    <m/>
  </r>
  <r>
    <n v="193"/>
    <s v="Screening And Consenting"/>
    <n v="1"/>
    <s v="zola"/>
    <x v="8"/>
    <d v="1899-12-30T12:28:00"/>
    <s v="Mdantsane"/>
    <n v="3"/>
    <n v="6"/>
    <s v="Not applicable"/>
    <s v="I confirm that I am at the gate / door"/>
    <s v=" -32.9406659"/>
    <s v="27.7727031"/>
    <s v="No"/>
    <s v="I confirm"/>
    <m/>
    <m/>
    <m/>
    <m/>
    <m/>
    <m/>
    <m/>
    <m/>
    <m/>
    <m/>
    <m/>
    <m/>
    <m/>
    <m/>
    <m/>
    <m/>
    <m/>
    <m/>
    <m/>
    <m/>
    <m/>
    <m/>
    <m/>
    <m/>
    <m/>
    <n v="50000"/>
    <m/>
    <n v="464"/>
    <n v="464"/>
    <n v="2359"/>
    <m/>
    <x v="0"/>
    <m/>
    <m/>
    <m/>
    <m/>
    <m/>
    <m/>
    <m/>
    <m/>
    <d v="1899-12-30T12:28:00"/>
    <s v="Unverified"/>
  </r>
  <r>
    <n v="193"/>
    <s v="Screening And Consenting"/>
    <n v="2"/>
    <s v="zola"/>
    <x v="9"/>
    <d v="1899-12-30T10:11:00"/>
    <s v="Mdantsane"/>
    <n v="3"/>
    <n v="6"/>
    <s v="Not applicable"/>
    <s v="I confirm that I am at the gate / door"/>
    <s v=" -32.9403855"/>
    <s v="27.7698791"/>
    <s v="No"/>
    <s v="I confirm"/>
    <m/>
    <m/>
    <m/>
    <m/>
    <m/>
    <m/>
    <m/>
    <m/>
    <m/>
    <m/>
    <m/>
    <m/>
    <m/>
    <m/>
    <m/>
    <m/>
    <m/>
    <m/>
    <m/>
    <m/>
    <m/>
    <m/>
    <m/>
    <m/>
    <m/>
    <n v="50000"/>
    <m/>
    <n v="601"/>
    <n v="601"/>
    <n v="2358"/>
    <m/>
    <x v="0"/>
    <m/>
    <m/>
    <m/>
    <m/>
    <m/>
    <m/>
    <m/>
    <m/>
    <d v="1899-12-30T10:12:00"/>
    <s v="Unverified"/>
  </r>
  <r>
    <n v="800"/>
    <s v="Screening And Consenting"/>
    <n v="1"/>
    <s v="siyanda"/>
    <x v="10"/>
    <d v="1899-12-30T14:30:00"/>
    <s v="Mdantsane"/>
    <n v="12"/>
    <n v="5"/>
    <s v="Not applicable"/>
    <s v="I confirm that I am at the gate / door"/>
    <s v=" -32.9266379"/>
    <s v="27.7499818"/>
    <s v="Yes"/>
    <m/>
    <s v="Read the script out loud to the person"/>
    <s v="Yes - the person who opened the door is the HoH"/>
    <s v="Read the script out loud to the HoH"/>
    <s v="Yes"/>
    <s v="Proceed"/>
    <s v="Andisiwe"/>
    <s v="Sonjica"/>
    <n v="28"/>
    <d v="1994-01-31T00:00:00"/>
    <n v="28"/>
    <s v="Female"/>
    <s v="One or both"/>
    <s v="Yes"/>
    <s v="Proceed"/>
    <m/>
    <s v="Proceed"/>
    <s v="English"/>
    <s v="Yes"/>
    <s v="Yes"/>
    <s v="signature_2022-07-14_1232.png"/>
    <m/>
    <m/>
    <m/>
    <m/>
    <d v="2022-07-14T00:00:00"/>
    <n v="50000"/>
    <n v="1000"/>
    <n v="342"/>
    <n v="342"/>
    <n v="2343"/>
    <m/>
    <x v="1"/>
    <n v="53999"/>
    <s v="Proceed"/>
    <s v="Checked, completed"/>
    <s v="Checked, completed"/>
    <s v="Checked, completed"/>
    <n v="783695874"/>
    <s v="Myself (Participant)"/>
    <m/>
    <d v="1899-12-30T14:32:00"/>
    <s v="Unverified"/>
  </r>
  <r>
    <n v="194"/>
    <m/>
    <m/>
    <m/>
    <x v="0"/>
    <m/>
    <m/>
    <m/>
    <m/>
    <m/>
    <m/>
    <m/>
    <m/>
    <m/>
    <m/>
    <m/>
    <m/>
    <m/>
    <m/>
    <m/>
    <m/>
    <m/>
    <m/>
    <m/>
    <m/>
    <m/>
    <m/>
    <m/>
    <m/>
    <m/>
    <m/>
    <m/>
    <m/>
    <m/>
    <m/>
    <m/>
    <m/>
    <m/>
    <m/>
    <m/>
    <m/>
    <m/>
    <m/>
    <m/>
    <m/>
    <m/>
    <x v="0"/>
    <m/>
    <m/>
    <m/>
    <m/>
    <m/>
    <m/>
    <m/>
    <m/>
    <m/>
    <m/>
  </r>
  <r>
    <n v="871"/>
    <s v="Screening And Consenting"/>
    <n v="1"/>
    <s v="zukisani"/>
    <x v="23"/>
    <d v="1899-12-30T13:16:00"/>
    <s v="Nompumelelo"/>
    <n v="3"/>
    <n v="1"/>
    <s v="Not applicable"/>
    <s v="I confirm that I am at the gate / door"/>
    <s v=" -32.9541709"/>
    <s v="27.9226164"/>
    <s v="Yes"/>
    <m/>
    <s v="Read the script out loud to the person"/>
    <s v="Yes - the person who opened the door is the HoH"/>
    <s v="Read the script out loud to the HoH"/>
    <s v="Yes"/>
    <s v="Proceed"/>
    <s v="Neziswa"/>
    <s v="Tyembile"/>
    <n v="28"/>
    <d v="1994-11-23T00:00:00"/>
    <n v="28"/>
    <s v="Female"/>
    <s v="One or both"/>
    <s v="Yes"/>
    <s v="Proceed"/>
    <m/>
    <s v="Proceed"/>
    <s v="English"/>
    <s v="Yes"/>
    <s v="Yes"/>
    <s v="signature_2022-07-15_1119.png"/>
    <m/>
    <m/>
    <m/>
    <m/>
    <d v="2022-07-15T00:00:00"/>
    <n v="30000"/>
    <n v="1000"/>
    <n v="416"/>
    <n v="416"/>
    <n v="2342"/>
    <m/>
    <x v="1"/>
    <n v="34146"/>
    <s v="Proceed"/>
    <s v="Checked, completed"/>
    <s v="Checked, completed"/>
    <s v="Checked, completed"/>
    <n v="655911951"/>
    <s v="Myself (Participant)"/>
    <m/>
    <d v="1899-12-30T13:20:00"/>
    <s v="Unverified"/>
  </r>
  <r>
    <n v="195"/>
    <m/>
    <m/>
    <m/>
    <x v="0"/>
    <m/>
    <m/>
    <m/>
    <m/>
    <m/>
    <m/>
    <m/>
    <m/>
    <m/>
    <m/>
    <m/>
    <m/>
    <m/>
    <m/>
    <m/>
    <m/>
    <m/>
    <m/>
    <m/>
    <m/>
    <m/>
    <m/>
    <m/>
    <m/>
    <m/>
    <m/>
    <m/>
    <m/>
    <m/>
    <m/>
    <m/>
    <m/>
    <m/>
    <m/>
    <m/>
    <m/>
    <m/>
    <m/>
    <m/>
    <m/>
    <m/>
    <x v="0"/>
    <m/>
    <m/>
    <m/>
    <m/>
    <m/>
    <m/>
    <m/>
    <m/>
    <m/>
    <m/>
  </r>
  <r>
    <n v="944"/>
    <s v="Screening And Consenting"/>
    <n v="1"/>
    <s v="nomvuyo"/>
    <x v="29"/>
    <d v="1899-12-30T11:50:00"/>
    <s v="Buffalo Flats"/>
    <n v="2"/>
    <n v="10"/>
    <s v="Not applicable"/>
    <s v="I confirm that I am at the gate / door"/>
    <s v=" -33.0112849"/>
    <s v="27.8429944"/>
    <s v="Yes"/>
    <m/>
    <s v="Read the script out loud to the person"/>
    <s v="Yes - the person who opened the door is calling the HoH"/>
    <s v="Read the script out loud to the HoH"/>
    <s v="Yes"/>
    <s v="Proceed"/>
    <s v="Diego"/>
    <s v="Martines"/>
    <n v="28"/>
    <d v="1994-03-30T00:00:00"/>
    <n v="28"/>
    <s v="Male"/>
    <s v="One or both"/>
    <s v="Yes"/>
    <s v="Proceed"/>
    <m/>
    <s v="Proceed"/>
    <s v="English"/>
    <s v="Yes"/>
    <s v="Yes"/>
    <s v="signature_2022-07-19_0958.png"/>
    <m/>
    <m/>
    <m/>
    <m/>
    <d v="2022-07-19T00:00:00"/>
    <n v="80000"/>
    <n v="2000"/>
    <n v="502"/>
    <n v="502"/>
    <n v="2338"/>
    <m/>
    <x v="1"/>
    <n v="85314"/>
    <s v="Proceed"/>
    <s v="Checked, completed"/>
    <s v="Checked, completed"/>
    <s v="Checked, completed"/>
    <n v="786363015"/>
    <s v="Myself (Participant)"/>
    <m/>
    <d v="1899-12-30T11:50:00"/>
    <s v="Complete"/>
  </r>
  <r>
    <n v="196"/>
    <m/>
    <m/>
    <m/>
    <x v="0"/>
    <m/>
    <m/>
    <m/>
    <m/>
    <m/>
    <m/>
    <m/>
    <m/>
    <m/>
    <m/>
    <m/>
    <m/>
    <m/>
    <m/>
    <m/>
    <m/>
    <m/>
    <m/>
    <m/>
    <m/>
    <m/>
    <m/>
    <m/>
    <m/>
    <m/>
    <m/>
    <m/>
    <m/>
    <m/>
    <m/>
    <m/>
    <m/>
    <m/>
    <m/>
    <m/>
    <m/>
    <m/>
    <m/>
    <m/>
    <m/>
    <m/>
    <x v="0"/>
    <m/>
    <m/>
    <m/>
    <m/>
    <m/>
    <m/>
    <m/>
    <m/>
    <m/>
    <m/>
  </r>
  <r>
    <n v="1011"/>
    <s v="Screening And Consenting"/>
    <n v="2"/>
    <s v="zukisani"/>
    <x v="21"/>
    <d v="1899-12-30T10:40:00"/>
    <s v="Nompumelelo"/>
    <n v="2"/>
    <n v="7"/>
    <s v="Not applicable"/>
    <s v="I confirm that I am at the gate / door"/>
    <s v=" -32.9516899"/>
    <s v="27.9261816"/>
    <s v="Yes"/>
    <m/>
    <s v="Read the script out loud to the person"/>
    <s v="Yes - the person who opened the door is the HoH"/>
    <s v="Read the script out loud to the HoH"/>
    <s v="Yes"/>
    <s v="Proceed"/>
    <s v="Akhona "/>
    <s v="Sidzumo"/>
    <n v="28"/>
    <d v="1994-04-25T00:00:00"/>
    <n v="28"/>
    <s v="Male"/>
    <s v="One or both"/>
    <s v="Yes"/>
    <s v="Proceed"/>
    <m/>
    <s v="Proceed"/>
    <s v="English"/>
    <s v="Yes"/>
    <s v="Yes"/>
    <s v="signature_2022-07-21_0842.png"/>
    <m/>
    <m/>
    <m/>
    <m/>
    <d v="2022-07-21T00:00:00"/>
    <n v="30000"/>
    <n v="2000"/>
    <n v="572"/>
    <n v="572"/>
    <n v="2336"/>
    <m/>
    <x v="1"/>
    <n v="35452"/>
    <s v="Proceed"/>
    <s v="Checked, completed"/>
    <s v="Checked, completed"/>
    <s v="Checked, completed"/>
    <n v="715053157"/>
    <s v="Myself (Participant)"/>
    <m/>
    <d v="1899-12-30T10:43:00"/>
    <s v="Complete"/>
  </r>
  <r>
    <n v="197"/>
    <m/>
    <m/>
    <m/>
    <x v="0"/>
    <m/>
    <m/>
    <m/>
    <m/>
    <m/>
    <m/>
    <m/>
    <m/>
    <m/>
    <m/>
    <m/>
    <m/>
    <m/>
    <m/>
    <m/>
    <m/>
    <m/>
    <m/>
    <m/>
    <m/>
    <m/>
    <m/>
    <m/>
    <m/>
    <m/>
    <m/>
    <m/>
    <m/>
    <m/>
    <m/>
    <m/>
    <m/>
    <m/>
    <m/>
    <m/>
    <m/>
    <m/>
    <m/>
    <m/>
    <m/>
    <m/>
    <x v="0"/>
    <m/>
    <m/>
    <m/>
    <m/>
    <m/>
    <m/>
    <m/>
    <m/>
    <m/>
    <m/>
  </r>
  <r>
    <n v="197"/>
    <s v="Screening And Consenting"/>
    <n v="1"/>
    <s v="sinazo"/>
    <x v="8"/>
    <d v="1899-12-30T13:11:00"/>
    <s v="Mdantsane"/>
    <n v="4"/>
    <n v="6"/>
    <s v="Not applicable"/>
    <s v="I confirm that I am at the gate / door"/>
    <s v=" -32.9344943"/>
    <s v="27.7756863"/>
    <s v="Yes"/>
    <m/>
    <s v="Read the script out loud to the person"/>
    <s v="Yes - the person who opened the door is the HoH"/>
    <s v="Read the script out loud to the HoH"/>
    <s v="No"/>
    <m/>
    <m/>
    <m/>
    <m/>
    <m/>
    <m/>
    <m/>
    <m/>
    <m/>
    <m/>
    <m/>
    <m/>
    <m/>
    <m/>
    <m/>
    <m/>
    <m/>
    <m/>
    <m/>
    <m/>
    <m/>
    <n v="50000"/>
    <m/>
    <n v="421"/>
    <n v="421"/>
    <n v="2359"/>
    <m/>
    <x v="0"/>
    <m/>
    <m/>
    <m/>
    <m/>
    <m/>
    <m/>
    <m/>
    <m/>
    <d v="1899-12-30T13:11:00"/>
    <s v="Unverified"/>
  </r>
  <r>
    <n v="198"/>
    <m/>
    <m/>
    <m/>
    <x v="0"/>
    <m/>
    <m/>
    <m/>
    <m/>
    <m/>
    <m/>
    <m/>
    <m/>
    <m/>
    <m/>
    <m/>
    <m/>
    <m/>
    <m/>
    <m/>
    <m/>
    <m/>
    <m/>
    <m/>
    <m/>
    <m/>
    <m/>
    <m/>
    <m/>
    <m/>
    <m/>
    <m/>
    <m/>
    <m/>
    <m/>
    <m/>
    <m/>
    <m/>
    <m/>
    <m/>
    <m/>
    <m/>
    <m/>
    <m/>
    <m/>
    <m/>
    <x v="0"/>
    <m/>
    <m/>
    <m/>
    <m/>
    <m/>
    <m/>
    <m/>
    <m/>
    <m/>
    <m/>
  </r>
  <r>
    <n v="1154"/>
    <s v="Screening And Consenting"/>
    <n v="1"/>
    <s v="zimbini"/>
    <x v="17"/>
    <d v="1899-12-30T11:22:00"/>
    <s v="Mdantsane"/>
    <n v="11"/>
    <n v="3"/>
    <s v="Not applicable"/>
    <s v="I confirm that I am at the gate / door"/>
    <s v=" -32.9206582"/>
    <s v="27.7441601"/>
    <s v="Yes"/>
    <m/>
    <s v="Read the script out loud to the person"/>
    <s v="Yes - the person who opened the door is the HoH"/>
    <s v="Read the script out loud to the HoH"/>
    <s v="Yes"/>
    <s v="Proceed"/>
    <s v="Sibulele"/>
    <s v="Sitsheke"/>
    <n v="28"/>
    <d v="1994-04-20T00:00:00"/>
    <n v="28"/>
    <s v="Male"/>
    <s v="One or both"/>
    <s v="Yes"/>
    <s v="Proceed"/>
    <m/>
    <s v="Proceed"/>
    <s v="English"/>
    <s v="Yes"/>
    <s v="Yes"/>
    <s v="signature_2022-07-22_0925.png"/>
    <m/>
    <m/>
    <m/>
    <m/>
    <d v="2022-07-22T00:00:00"/>
    <n v="50000"/>
    <n v="2000"/>
    <n v="530"/>
    <n v="530"/>
    <n v="2335"/>
    <m/>
    <x v="1"/>
    <n v="55367"/>
    <s v="Proceed"/>
    <s v="Checked, completed"/>
    <s v="Checked, completed"/>
    <s v="Checked, completed"/>
    <n v="611385430"/>
    <s v="Myself (Participant)"/>
    <m/>
    <d v="1899-12-30T11:25:00"/>
    <s v="Complete"/>
  </r>
  <r>
    <n v="199"/>
    <m/>
    <m/>
    <m/>
    <x v="0"/>
    <m/>
    <m/>
    <m/>
    <m/>
    <m/>
    <m/>
    <m/>
    <m/>
    <m/>
    <m/>
    <m/>
    <m/>
    <m/>
    <m/>
    <m/>
    <m/>
    <m/>
    <m/>
    <m/>
    <m/>
    <m/>
    <m/>
    <m/>
    <m/>
    <m/>
    <m/>
    <m/>
    <m/>
    <m/>
    <m/>
    <m/>
    <m/>
    <m/>
    <m/>
    <m/>
    <m/>
    <m/>
    <m/>
    <m/>
    <m/>
    <m/>
    <x v="0"/>
    <m/>
    <m/>
    <m/>
    <m/>
    <m/>
    <m/>
    <m/>
    <m/>
    <m/>
    <m/>
  </r>
  <r>
    <n v="1165"/>
    <s v="Screening And Consenting"/>
    <n v="1"/>
    <s v="siyanda"/>
    <x v="17"/>
    <d v="1899-12-30T12:35:00"/>
    <s v="Mdantsane"/>
    <n v="9"/>
    <n v="5"/>
    <s v="Not applicable"/>
    <s v="I confirm that I am at the gate / door"/>
    <s v=" -32.9371448"/>
    <s v="27.7555287"/>
    <s v="Yes"/>
    <m/>
    <s v="Read the script out loud to the person"/>
    <s v="Yes - the person who opened the door is the HoH"/>
    <s v="Read the script out loud to the HoH"/>
    <s v="Yes"/>
    <s v="Proceed"/>
    <s v="Nokulunga "/>
    <s v="Booi"/>
    <n v="28"/>
    <d v="1994-10-13T00:00:00"/>
    <n v="28"/>
    <s v="Female"/>
    <s v="One or both"/>
    <s v="Yes"/>
    <s v="Proceed"/>
    <m/>
    <s v="Proceed"/>
    <s v="English"/>
    <s v="Yes"/>
    <s v="Yes"/>
    <s v="signature_2022-07-22_1036.png"/>
    <m/>
    <m/>
    <m/>
    <m/>
    <d v="2022-07-22T00:00:00"/>
    <n v="50000"/>
    <n v="1000"/>
    <n v="457"/>
    <n v="457"/>
    <n v="2335"/>
    <m/>
    <x v="1"/>
    <n v="54221"/>
    <s v="Proceed"/>
    <s v="Checked, completed"/>
    <s v="Checked, completed"/>
    <s v="Checked, completed"/>
    <n v="9999999999"/>
    <s v="Other"/>
    <s v="The participant doesn't have a cellphone "/>
    <d v="1899-12-30T12:37:00"/>
    <s v="Unverified"/>
  </r>
  <r>
    <n v="200"/>
    <m/>
    <m/>
    <m/>
    <x v="0"/>
    <m/>
    <m/>
    <m/>
    <m/>
    <m/>
    <m/>
    <m/>
    <m/>
    <m/>
    <m/>
    <m/>
    <m/>
    <m/>
    <m/>
    <m/>
    <m/>
    <m/>
    <m/>
    <m/>
    <m/>
    <m/>
    <m/>
    <m/>
    <m/>
    <m/>
    <m/>
    <m/>
    <m/>
    <m/>
    <m/>
    <m/>
    <m/>
    <m/>
    <m/>
    <m/>
    <m/>
    <m/>
    <m/>
    <m/>
    <m/>
    <m/>
    <x v="0"/>
    <m/>
    <m/>
    <m/>
    <m/>
    <m/>
    <m/>
    <m/>
    <m/>
    <m/>
    <m/>
  </r>
  <r>
    <n v="1268"/>
    <s v="Screening And Consenting"/>
    <n v="1"/>
    <s v="likhona"/>
    <x v="24"/>
    <d v="1899-12-30T13:21:00"/>
    <s v="Nompumelelo"/>
    <n v="3"/>
    <n v="3"/>
    <s v="Not applicable"/>
    <s v="I confirm that I am at the gate / door"/>
    <s v=" -32.9516899"/>
    <s v="27.9261816"/>
    <s v="Yes"/>
    <m/>
    <s v="Read the script out loud to the person"/>
    <s v="Yes - the person who opened the door is the HoH"/>
    <s v="Read the script out loud to the HoH"/>
    <s v="Yes"/>
    <s v="Proceed"/>
    <s v="Kimberly "/>
    <s v="Banga"/>
    <n v="28"/>
    <d v="1994-09-08T00:00:00"/>
    <n v="28"/>
    <s v="Female"/>
    <s v="One or both"/>
    <s v="Yes"/>
    <s v="Proceed"/>
    <m/>
    <s v="Proceed"/>
    <s v="English"/>
    <s v="Yes"/>
    <s v="Yes"/>
    <s v="signature_2022-07-23_1127.png"/>
    <m/>
    <m/>
    <m/>
    <m/>
    <d v="2022-07-23T00:00:00"/>
    <n v="30000"/>
    <n v="1000"/>
    <n v="411"/>
    <n v="411"/>
    <n v="2334"/>
    <m/>
    <x v="1"/>
    <n v="34128"/>
    <s v="Proceed"/>
    <s v="Checked, completed"/>
    <s v="Checked, completed"/>
    <s v="Checked, completed"/>
    <n v="677272828"/>
    <s v="Myself (Participant)"/>
    <m/>
    <d v="1899-12-30T13:28:00"/>
    <s v="Complete"/>
  </r>
  <r>
    <n v="201"/>
    <m/>
    <m/>
    <m/>
    <x v="0"/>
    <m/>
    <m/>
    <m/>
    <m/>
    <m/>
    <m/>
    <m/>
    <m/>
    <m/>
    <m/>
    <m/>
    <m/>
    <m/>
    <m/>
    <m/>
    <m/>
    <m/>
    <m/>
    <m/>
    <m/>
    <m/>
    <m/>
    <m/>
    <m/>
    <m/>
    <m/>
    <m/>
    <m/>
    <m/>
    <m/>
    <m/>
    <m/>
    <m/>
    <m/>
    <m/>
    <m/>
    <m/>
    <m/>
    <m/>
    <m/>
    <m/>
    <x v="0"/>
    <m/>
    <m/>
    <m/>
    <m/>
    <m/>
    <m/>
    <m/>
    <m/>
    <m/>
    <m/>
  </r>
  <r>
    <n v="201"/>
    <s v="Screening And Consenting"/>
    <n v="1"/>
    <s v="busisiwe"/>
    <x v="8"/>
    <d v="1899-12-30T13:21:00"/>
    <s v="Mdantsane"/>
    <n v="4"/>
    <n v="4"/>
    <s v="Not applicable"/>
    <s v="I confirm that I am at the gate / door"/>
    <s v=" -32.9310381"/>
    <s v="27.7743355"/>
    <s v="No"/>
    <s v="I confirm"/>
    <m/>
    <m/>
    <m/>
    <m/>
    <m/>
    <m/>
    <m/>
    <m/>
    <m/>
    <m/>
    <m/>
    <m/>
    <m/>
    <m/>
    <m/>
    <m/>
    <m/>
    <m/>
    <m/>
    <m/>
    <m/>
    <m/>
    <m/>
    <m/>
    <m/>
    <n v="50000"/>
    <m/>
    <n v="411"/>
    <n v="411"/>
    <n v="2359"/>
    <m/>
    <x v="0"/>
    <m/>
    <m/>
    <m/>
    <m/>
    <m/>
    <m/>
    <m/>
    <m/>
    <d v="1899-12-30T13:22:00"/>
    <s v="Unverified"/>
  </r>
  <r>
    <n v="201"/>
    <s v="Screening And Consenting"/>
    <n v="2"/>
    <s v="zimbini"/>
    <x v="9"/>
    <d v="1899-12-30T12:18:00"/>
    <s v="Mdantsane"/>
    <n v="6"/>
    <n v="6"/>
    <s v="Not applicable"/>
    <s v="I confirm that I am at the gate / door"/>
    <s v=" -32.9314459"/>
    <s v="27.7746976"/>
    <s v="No"/>
    <s v="I confirm"/>
    <m/>
    <m/>
    <m/>
    <m/>
    <m/>
    <m/>
    <m/>
    <m/>
    <m/>
    <m/>
    <m/>
    <m/>
    <m/>
    <m/>
    <m/>
    <m/>
    <m/>
    <m/>
    <m/>
    <m/>
    <m/>
    <m/>
    <m/>
    <m/>
    <m/>
    <n v="50000"/>
    <m/>
    <n v="474"/>
    <n v="474"/>
    <n v="2358"/>
    <m/>
    <x v="0"/>
    <m/>
    <m/>
    <m/>
    <m/>
    <m/>
    <m/>
    <m/>
    <m/>
    <d v="1899-12-30T12:18:00"/>
    <s v="Unverified"/>
  </r>
  <r>
    <n v="201"/>
    <s v="Screening And Consenting"/>
    <n v="3"/>
    <s v="zimbini"/>
    <x v="28"/>
    <d v="1899-12-30T11:29:00"/>
    <s v="Mdantsane"/>
    <n v="6"/>
    <n v="6"/>
    <s v="Not applicable"/>
    <s v="I confirm that I am at the gate / door"/>
    <s v=" -32.9309384"/>
    <s v="27.7745868"/>
    <s v="No"/>
    <s v="I confirm"/>
    <m/>
    <m/>
    <m/>
    <m/>
    <m/>
    <m/>
    <m/>
    <m/>
    <m/>
    <m/>
    <m/>
    <m/>
    <m/>
    <m/>
    <m/>
    <m/>
    <m/>
    <m/>
    <m/>
    <m/>
    <m/>
    <m/>
    <m/>
    <m/>
    <m/>
    <n v="50000"/>
    <m/>
    <n v="523"/>
    <n v="523"/>
    <n v="2356"/>
    <m/>
    <x v="0"/>
    <m/>
    <m/>
    <m/>
    <m/>
    <m/>
    <m/>
    <m/>
    <m/>
    <d v="1899-12-30T11:30:00"/>
    <s v="Unverified"/>
  </r>
  <r>
    <n v="202"/>
    <m/>
    <m/>
    <m/>
    <x v="0"/>
    <m/>
    <m/>
    <m/>
    <m/>
    <m/>
    <m/>
    <m/>
    <m/>
    <m/>
    <m/>
    <m/>
    <m/>
    <m/>
    <m/>
    <m/>
    <m/>
    <m/>
    <m/>
    <m/>
    <m/>
    <m/>
    <m/>
    <m/>
    <m/>
    <m/>
    <m/>
    <m/>
    <m/>
    <m/>
    <m/>
    <m/>
    <m/>
    <m/>
    <m/>
    <m/>
    <m/>
    <m/>
    <m/>
    <m/>
    <m/>
    <m/>
    <x v="0"/>
    <m/>
    <m/>
    <m/>
    <m/>
    <m/>
    <m/>
    <m/>
    <m/>
    <m/>
    <m/>
  </r>
  <r>
    <n v="202"/>
    <s v="Screening And Consenting"/>
    <n v="1"/>
    <s v="vuyelwa"/>
    <x v="8"/>
    <d v="1899-12-30T13:23:00"/>
    <s v="Mdantsane"/>
    <n v="6"/>
    <n v="2"/>
    <s v="Not applicable"/>
    <s v="I confirm that I am at the gate / door"/>
    <s v=" -32.9360793"/>
    <s v="27.7685003"/>
    <s v="Yes"/>
    <m/>
    <s v="Read the script out loud to the person"/>
    <s v="No"/>
    <m/>
    <m/>
    <m/>
    <m/>
    <m/>
    <m/>
    <m/>
    <m/>
    <m/>
    <m/>
    <m/>
    <m/>
    <m/>
    <m/>
    <m/>
    <m/>
    <m/>
    <m/>
    <m/>
    <m/>
    <m/>
    <m/>
    <m/>
    <n v="50000"/>
    <m/>
    <n v="409"/>
    <n v="409"/>
    <n v="2359"/>
    <m/>
    <x v="0"/>
    <m/>
    <m/>
    <m/>
    <m/>
    <m/>
    <m/>
    <m/>
    <m/>
    <d v="1899-12-30T13:24:00"/>
    <s v="Unverified"/>
  </r>
  <r>
    <n v="202"/>
    <s v="Screening And Consenting"/>
    <n v="2"/>
    <s v="vuyelwa"/>
    <x v="9"/>
    <d v="1899-12-30T09:39:00"/>
    <s v="Mdantsane"/>
    <n v="6"/>
    <n v="2"/>
    <s v="Not applicable"/>
    <s v="I confirm that I am at the gate / door"/>
    <s v=" -32.9377233"/>
    <s v="27.7711471"/>
    <s v="Yes"/>
    <m/>
    <s v="Read the script out loud to the person"/>
    <s v="Yes - the person who opened the door is the HoH"/>
    <s v="Read the script out loud to the HoH"/>
    <s v="No"/>
    <m/>
    <m/>
    <m/>
    <m/>
    <m/>
    <m/>
    <m/>
    <m/>
    <m/>
    <m/>
    <m/>
    <m/>
    <m/>
    <m/>
    <m/>
    <m/>
    <m/>
    <m/>
    <m/>
    <m/>
    <m/>
    <n v="50000"/>
    <m/>
    <n v="633"/>
    <n v="633"/>
    <n v="2358"/>
    <m/>
    <x v="0"/>
    <m/>
    <m/>
    <m/>
    <m/>
    <m/>
    <m/>
    <m/>
    <m/>
    <d v="1899-12-30T09:40:00"/>
    <s v="Unverified"/>
  </r>
  <r>
    <n v="203"/>
    <m/>
    <m/>
    <m/>
    <x v="0"/>
    <m/>
    <m/>
    <m/>
    <m/>
    <m/>
    <m/>
    <m/>
    <m/>
    <m/>
    <m/>
    <m/>
    <m/>
    <m/>
    <m/>
    <m/>
    <m/>
    <m/>
    <m/>
    <m/>
    <m/>
    <m/>
    <m/>
    <m/>
    <m/>
    <m/>
    <m/>
    <m/>
    <m/>
    <m/>
    <m/>
    <m/>
    <m/>
    <m/>
    <m/>
    <m/>
    <m/>
    <m/>
    <m/>
    <m/>
    <m/>
    <m/>
    <x v="0"/>
    <m/>
    <m/>
    <m/>
    <m/>
    <m/>
    <m/>
    <m/>
    <m/>
    <m/>
    <m/>
  </r>
  <r>
    <n v="1290"/>
    <s v="Screening And Consenting"/>
    <n v="1"/>
    <s v="likhona"/>
    <x v="25"/>
    <d v="1899-12-30T09:22:00"/>
    <s v="Nompumelelo"/>
    <n v="3"/>
    <n v="3"/>
    <s v="Not applicable"/>
    <s v="I confirm that I am at the gate / door"/>
    <s v=" -32.9543423"/>
    <s v="27.9244213"/>
    <s v="Yes"/>
    <m/>
    <s v="Read the script out loud to the person"/>
    <s v="Yes - the person who opened the door is the HoH"/>
    <s v="Read the script out loud to the HoH"/>
    <s v="Yes"/>
    <s v="Proceed"/>
    <s v="Andile"/>
    <s v="Yekiso"/>
    <n v="28"/>
    <d v="1994-02-08T00:00:00"/>
    <n v="28"/>
    <s v="Male"/>
    <s v="One or both"/>
    <s v="Yes"/>
    <s v="Proceed"/>
    <m/>
    <s v="Proceed"/>
    <s v="English"/>
    <s v="Yes"/>
    <s v="Yes"/>
    <s v="signature_2022-07-26_0727.png"/>
    <m/>
    <m/>
    <m/>
    <m/>
    <d v="2022-07-26T00:00:00"/>
    <n v="30000"/>
    <n v="2000"/>
    <n v="650"/>
    <n v="650"/>
    <n v="2331"/>
    <m/>
    <x v="1"/>
    <n v="35603"/>
    <s v="Proceed"/>
    <s v="Checked, completed"/>
    <s v="Checked, completed"/>
    <s v="Checked, completed"/>
    <n v="713636481"/>
    <s v="Myself (Participant)"/>
    <m/>
    <d v="1899-12-30T09:27:00"/>
    <s v="Complete"/>
  </r>
  <r>
    <n v="204"/>
    <m/>
    <m/>
    <m/>
    <x v="0"/>
    <m/>
    <m/>
    <m/>
    <m/>
    <m/>
    <m/>
    <m/>
    <m/>
    <m/>
    <m/>
    <m/>
    <m/>
    <m/>
    <m/>
    <m/>
    <m/>
    <m/>
    <m/>
    <m/>
    <m/>
    <m/>
    <m/>
    <m/>
    <m/>
    <m/>
    <m/>
    <m/>
    <m/>
    <m/>
    <m/>
    <m/>
    <m/>
    <m/>
    <m/>
    <m/>
    <m/>
    <m/>
    <m/>
    <m/>
    <m/>
    <m/>
    <x v="0"/>
    <m/>
    <m/>
    <m/>
    <m/>
    <m/>
    <m/>
    <m/>
    <m/>
    <m/>
    <m/>
  </r>
  <r>
    <n v="1295"/>
    <s v="Screening And Consenting"/>
    <n v="1"/>
    <s v="nosibusiso"/>
    <x v="25"/>
    <d v="1899-12-30T11:14:00"/>
    <s v="Buffalo Flats"/>
    <n v="3"/>
    <n v="3"/>
    <s v="Not applicable"/>
    <s v="I confirm that I am at the gate / door"/>
    <s v=" -33.0102875"/>
    <s v="27.8355536"/>
    <s v="Yes"/>
    <m/>
    <s v="Read the script out loud to the person"/>
    <s v="Yes - the person who opened the door is the HoH"/>
    <s v="Read the script out loud to the HoH"/>
    <s v="Yes"/>
    <s v="Proceed"/>
    <s v="James "/>
    <s v="Tecetele"/>
    <n v="28"/>
    <d v="1994-12-05T00:00:00"/>
    <n v="28"/>
    <s v="Male"/>
    <s v="One or both"/>
    <s v="Yes"/>
    <s v="Proceed"/>
    <m/>
    <s v="Proceed"/>
    <s v="English"/>
    <s v="Yes"/>
    <s v="Yes"/>
    <s v="signature_2022-07-26_0919.png"/>
    <m/>
    <m/>
    <m/>
    <m/>
    <d v="2022-07-26T00:00:00"/>
    <n v="80000"/>
    <n v="2000"/>
    <n v="538"/>
    <n v="538"/>
    <n v="2331"/>
    <m/>
    <x v="1"/>
    <n v="85379"/>
    <s v="Proceed"/>
    <s v="Checked, completed"/>
    <s v="Checked, completed"/>
    <s v="Checked, completed"/>
    <n v="652910443"/>
    <s v="Myself (Participant)"/>
    <m/>
    <d v="1899-12-30T11:20:00"/>
    <s v="Complete"/>
  </r>
  <r>
    <n v="205"/>
    <m/>
    <m/>
    <m/>
    <x v="0"/>
    <m/>
    <m/>
    <m/>
    <m/>
    <m/>
    <m/>
    <m/>
    <m/>
    <m/>
    <m/>
    <m/>
    <m/>
    <m/>
    <m/>
    <m/>
    <m/>
    <m/>
    <m/>
    <m/>
    <m/>
    <m/>
    <m/>
    <m/>
    <m/>
    <m/>
    <m/>
    <m/>
    <m/>
    <m/>
    <m/>
    <m/>
    <m/>
    <m/>
    <m/>
    <m/>
    <m/>
    <m/>
    <m/>
    <m/>
    <m/>
    <m/>
    <x v="0"/>
    <m/>
    <m/>
    <m/>
    <m/>
    <m/>
    <m/>
    <m/>
    <m/>
    <m/>
    <m/>
  </r>
  <r>
    <n v="1413"/>
    <s v="Screening And Consenting"/>
    <n v="3"/>
    <s v="zola"/>
    <x v="32"/>
    <d v="1899-12-30T12:25:00"/>
    <s v="Ndevana"/>
    <n v="3"/>
    <n v="8"/>
    <s v="Not applicable"/>
    <s v="I confirm that I am at the gate / door"/>
    <s v=" -32.8829615"/>
    <s v="27.5149107"/>
    <s v="Yes"/>
    <m/>
    <s v="Read the script out loud to the person"/>
    <s v="Yes - the person who opened the door is the HoH"/>
    <s v="Read the script out loud to the HoH"/>
    <s v="Yes"/>
    <s v="Proceed"/>
    <s v="Yamnkela"/>
    <s v="Balindlela"/>
    <n v="28"/>
    <d v="1994-07-15T00:00:00"/>
    <n v="28"/>
    <s v="Female"/>
    <s v="One or both"/>
    <s v="Yes"/>
    <s v="Proceed"/>
    <m/>
    <s v="Proceed"/>
    <s v="Xhosa"/>
    <s v="Yes"/>
    <s v="Yes"/>
    <m/>
    <s v="signature_2022-07-29_1028.png"/>
    <m/>
    <m/>
    <m/>
    <d v="2022-07-29T00:00:00"/>
    <n v="60000"/>
    <n v="1000"/>
    <n v="467"/>
    <n v="467"/>
    <n v="2328"/>
    <m/>
    <x v="1"/>
    <n v="64234"/>
    <s v="Proceed"/>
    <s v="Checked, completed"/>
    <s v="Checked, completed"/>
    <s v="Checked, completed"/>
    <n v="605595519"/>
    <s v="Myself (Participant)"/>
    <m/>
    <d v="1899-12-30T12:28:00"/>
    <s v="Unverified"/>
  </r>
  <r>
    <n v="206"/>
    <m/>
    <m/>
    <m/>
    <x v="0"/>
    <m/>
    <m/>
    <m/>
    <m/>
    <m/>
    <m/>
    <m/>
    <m/>
    <m/>
    <m/>
    <m/>
    <m/>
    <m/>
    <m/>
    <m/>
    <m/>
    <m/>
    <m/>
    <m/>
    <m/>
    <m/>
    <m/>
    <m/>
    <m/>
    <m/>
    <m/>
    <m/>
    <m/>
    <m/>
    <m/>
    <m/>
    <m/>
    <m/>
    <m/>
    <m/>
    <m/>
    <m/>
    <m/>
    <m/>
    <m/>
    <m/>
    <x v="0"/>
    <m/>
    <m/>
    <m/>
    <m/>
    <m/>
    <m/>
    <m/>
    <m/>
    <m/>
    <m/>
  </r>
  <r>
    <n v="206"/>
    <s v="Screening And Consenting"/>
    <n v="1"/>
    <s v="ntombizodwa"/>
    <x v="8"/>
    <d v="1899-12-30T13:33:00"/>
    <s v="Mdantsane"/>
    <n v="6"/>
    <n v="2"/>
    <s v="Not applicable"/>
    <s v="I confirm that I am at the gate / door"/>
    <m/>
    <m/>
    <s v="No"/>
    <s v="I confirm"/>
    <m/>
    <m/>
    <m/>
    <m/>
    <m/>
    <m/>
    <m/>
    <m/>
    <m/>
    <m/>
    <m/>
    <m/>
    <m/>
    <m/>
    <m/>
    <m/>
    <m/>
    <m/>
    <m/>
    <m/>
    <m/>
    <m/>
    <m/>
    <m/>
    <m/>
    <n v="50000"/>
    <m/>
    <n v="399"/>
    <n v="399"/>
    <n v="2359"/>
    <m/>
    <x v="0"/>
    <m/>
    <m/>
    <m/>
    <m/>
    <m/>
    <m/>
    <m/>
    <m/>
    <d v="1899-12-30T13:34:00"/>
    <s v="Unverified"/>
  </r>
  <r>
    <n v="206"/>
    <s v="Screening And Consenting"/>
    <n v="2"/>
    <s v="ntombizodwa"/>
    <x v="9"/>
    <d v="1899-12-30T09:35:00"/>
    <s v="Mdantsane"/>
    <n v="6"/>
    <n v="2"/>
    <s v="Not applicable"/>
    <m/>
    <s v=" -32.9392117"/>
    <s v="27.7720404"/>
    <m/>
    <m/>
    <m/>
    <m/>
    <m/>
    <m/>
    <m/>
    <m/>
    <m/>
    <m/>
    <m/>
    <m/>
    <m/>
    <m/>
    <m/>
    <m/>
    <m/>
    <m/>
    <m/>
    <m/>
    <m/>
    <m/>
    <m/>
    <m/>
    <m/>
    <m/>
    <m/>
    <n v="50000"/>
    <m/>
    <n v="637"/>
    <n v="637"/>
    <n v="2358"/>
    <m/>
    <x v="0"/>
    <m/>
    <m/>
    <m/>
    <m/>
    <m/>
    <m/>
    <m/>
    <m/>
    <d v="1899-12-30T09:36:00"/>
    <s v="Unverified"/>
  </r>
  <r>
    <n v="206"/>
    <s v="Screening And Consenting"/>
    <n v="3"/>
    <s v="ntombizodwa"/>
    <x v="18"/>
    <d v="1899-12-30T10:20:00"/>
    <s v="Mdantsane"/>
    <n v="6"/>
    <n v="2"/>
    <s v="Not applicable"/>
    <s v="I confirm that I am at the gate / door"/>
    <s v=" -32.9358487"/>
    <s v="27.7683263"/>
    <s v="No"/>
    <s v="I confirm"/>
    <m/>
    <m/>
    <m/>
    <m/>
    <m/>
    <m/>
    <m/>
    <m/>
    <m/>
    <m/>
    <m/>
    <m/>
    <m/>
    <m/>
    <m/>
    <m/>
    <m/>
    <m/>
    <m/>
    <m/>
    <m/>
    <m/>
    <m/>
    <m/>
    <m/>
    <n v="50000"/>
    <m/>
    <n v="592"/>
    <n v="592"/>
    <n v="2357"/>
    <m/>
    <x v="0"/>
    <m/>
    <m/>
    <m/>
    <m/>
    <m/>
    <m/>
    <m/>
    <m/>
    <d v="1899-12-30T10:22:00"/>
    <s v="Unverified"/>
  </r>
  <r>
    <n v="207"/>
    <m/>
    <m/>
    <m/>
    <x v="0"/>
    <m/>
    <m/>
    <m/>
    <m/>
    <m/>
    <m/>
    <m/>
    <m/>
    <m/>
    <m/>
    <m/>
    <m/>
    <m/>
    <m/>
    <m/>
    <m/>
    <m/>
    <m/>
    <m/>
    <m/>
    <m/>
    <m/>
    <m/>
    <m/>
    <m/>
    <m/>
    <m/>
    <m/>
    <m/>
    <m/>
    <m/>
    <m/>
    <m/>
    <m/>
    <m/>
    <m/>
    <m/>
    <m/>
    <m/>
    <m/>
    <m/>
    <x v="0"/>
    <m/>
    <m/>
    <m/>
    <m/>
    <m/>
    <m/>
    <m/>
    <m/>
    <m/>
    <m/>
  </r>
  <r>
    <n v="1474"/>
    <s v="Screening And Consenting"/>
    <n v="1"/>
    <s v="siyanda"/>
    <x v="31"/>
    <d v="1899-12-30T14:14:00"/>
    <s v="Mdantsane"/>
    <n v="8"/>
    <n v="1"/>
    <s v="Not applicable"/>
    <s v="I confirm that I am at the gate / door"/>
    <s v=" -32.9309893"/>
    <s v="27.7347051"/>
    <s v="Yes"/>
    <m/>
    <s v="Read the script out loud to the person"/>
    <s v="Yes - the person who opened the door is the HoH"/>
    <s v="Read the script out loud to the HoH"/>
    <s v="Yes"/>
    <s v="Proceed"/>
    <s v="Vuyo"/>
    <s v="Qutywa"/>
    <n v="28"/>
    <d v="1994-08-10T00:00:00"/>
    <n v="28"/>
    <s v="Male"/>
    <s v="One or both"/>
    <s v="Yes"/>
    <s v="Proceed"/>
    <m/>
    <s v="Proceed"/>
    <s v="English"/>
    <s v="Yes"/>
    <s v="Yes"/>
    <s v="signature_2022-07-28_1215.png"/>
    <m/>
    <m/>
    <m/>
    <m/>
    <d v="2022-07-28T00:00:00"/>
    <n v="50000"/>
    <n v="2000"/>
    <n v="358"/>
    <n v="358"/>
    <n v="2329"/>
    <m/>
    <x v="1"/>
    <n v="55017"/>
    <s v="Proceed"/>
    <s v="Checked, completed"/>
    <s v="Checked, completed"/>
    <s v="Checked, completed"/>
    <n v="716935588"/>
    <s v="Myself (Participant)"/>
    <m/>
    <d v="1899-12-30T14:16:00"/>
    <s v="Unverified"/>
  </r>
  <r>
    <n v="208"/>
    <m/>
    <m/>
    <m/>
    <x v="0"/>
    <m/>
    <m/>
    <m/>
    <m/>
    <m/>
    <m/>
    <m/>
    <m/>
    <m/>
    <m/>
    <m/>
    <m/>
    <m/>
    <m/>
    <m/>
    <m/>
    <m/>
    <m/>
    <m/>
    <m/>
    <m/>
    <m/>
    <m/>
    <m/>
    <m/>
    <m/>
    <m/>
    <m/>
    <m/>
    <m/>
    <m/>
    <m/>
    <m/>
    <m/>
    <m/>
    <m/>
    <m/>
    <m/>
    <m/>
    <m/>
    <m/>
    <x v="0"/>
    <m/>
    <m/>
    <m/>
    <m/>
    <m/>
    <m/>
    <m/>
    <m/>
    <m/>
    <m/>
  </r>
  <r>
    <n v="1514"/>
    <s v="Screening And Consenting"/>
    <n v="1"/>
    <s v="siyanda"/>
    <x v="32"/>
    <d v="1899-12-30T11:29:00"/>
    <s v="Mdantsane"/>
    <n v="8"/>
    <n v="1"/>
    <s v="Not applicable"/>
    <s v="I confirm that I am at the gate / door"/>
    <s v=" -32.9308727"/>
    <s v="27.7349235"/>
    <s v="Yes"/>
    <m/>
    <s v="Read the script out loud to the person"/>
    <s v="Yes - the person who opened the door is the HoH"/>
    <s v="Read the script out loud to the HoH"/>
    <s v="Yes"/>
    <s v="Proceed"/>
    <s v="Sandiso"/>
    <s v="Quntana"/>
    <n v="28"/>
    <d v="1994-02-16T00:00:00"/>
    <n v="28"/>
    <s v="Male"/>
    <s v="One or both"/>
    <s v="Yes"/>
    <s v="Proceed"/>
    <m/>
    <s v="Proceed"/>
    <s v="English"/>
    <s v="Yes"/>
    <s v="Yes"/>
    <s v="signature_2022-07-29_0931.png"/>
    <m/>
    <m/>
    <m/>
    <m/>
    <d v="2022-07-29T00:00:00"/>
    <n v="50000"/>
    <n v="2000"/>
    <n v="523"/>
    <n v="523"/>
    <n v="2328"/>
    <m/>
    <x v="1"/>
    <n v="55346"/>
    <s v="Proceed"/>
    <s v="Checked, completed"/>
    <s v="Checked, completed"/>
    <s v="Checked, completed"/>
    <n v="641735280"/>
    <s v="Myself (Participant)"/>
    <m/>
    <d v="1899-12-30T11:31:00"/>
    <s v="Unverified"/>
  </r>
  <r>
    <n v="209"/>
    <m/>
    <m/>
    <m/>
    <x v="0"/>
    <m/>
    <m/>
    <m/>
    <m/>
    <m/>
    <m/>
    <m/>
    <m/>
    <m/>
    <m/>
    <m/>
    <m/>
    <m/>
    <m/>
    <m/>
    <m/>
    <m/>
    <m/>
    <m/>
    <m/>
    <m/>
    <m/>
    <m/>
    <m/>
    <m/>
    <m/>
    <m/>
    <m/>
    <m/>
    <m/>
    <m/>
    <m/>
    <m/>
    <m/>
    <m/>
    <m/>
    <m/>
    <m/>
    <m/>
    <m/>
    <m/>
    <x v="0"/>
    <m/>
    <m/>
    <m/>
    <m/>
    <m/>
    <m/>
    <m/>
    <m/>
    <m/>
    <m/>
  </r>
  <r>
    <n v="209"/>
    <s v="Screening And Consenting"/>
    <n v="1"/>
    <s v="onelam"/>
    <x v="8"/>
    <d v="1899-12-30T13:54:00"/>
    <s v="Mdantsane"/>
    <n v="5"/>
    <n v="10"/>
    <s v="Not applicable"/>
    <s v="I confirm that I am at the gate / door"/>
    <m/>
    <m/>
    <s v="No"/>
    <s v="I confirm"/>
    <m/>
    <m/>
    <m/>
    <m/>
    <m/>
    <m/>
    <m/>
    <m/>
    <m/>
    <m/>
    <m/>
    <m/>
    <m/>
    <m/>
    <m/>
    <m/>
    <m/>
    <m/>
    <m/>
    <m/>
    <m/>
    <m/>
    <m/>
    <m/>
    <m/>
    <n v="50000"/>
    <m/>
    <n v="378"/>
    <n v="378"/>
    <n v="2359"/>
    <m/>
    <x v="0"/>
    <m/>
    <m/>
    <m/>
    <m/>
    <m/>
    <m/>
    <m/>
    <m/>
    <d v="1899-12-30T13:54:00"/>
    <s v="Unverified"/>
  </r>
  <r>
    <n v="209"/>
    <s v="Screening And Consenting"/>
    <n v="2"/>
    <s v="zukisani"/>
    <x v="9"/>
    <d v="1899-12-30T10:37:00"/>
    <s v="Mdantsane"/>
    <n v="5"/>
    <n v="10"/>
    <s v="Not applicable"/>
    <s v="I confirm that I am at the gate / door"/>
    <s v=" -32.9440339"/>
    <s v="27.7749018"/>
    <s v="No"/>
    <s v="I confirm"/>
    <m/>
    <m/>
    <m/>
    <m/>
    <m/>
    <m/>
    <m/>
    <m/>
    <m/>
    <m/>
    <m/>
    <m/>
    <m/>
    <m/>
    <m/>
    <m/>
    <m/>
    <m/>
    <m/>
    <m/>
    <m/>
    <m/>
    <m/>
    <m/>
    <m/>
    <n v="50000"/>
    <m/>
    <n v="575"/>
    <n v="575"/>
    <n v="2358"/>
    <m/>
    <x v="0"/>
    <m/>
    <m/>
    <m/>
    <m/>
    <m/>
    <m/>
    <m/>
    <m/>
    <d v="1899-12-30T10:37:00"/>
    <s v="Unverified"/>
  </r>
  <r>
    <n v="209"/>
    <s v="Screening And Consenting"/>
    <n v="3"/>
    <s v="onelam"/>
    <x v="18"/>
    <d v="1899-12-30T10:16:00"/>
    <s v="Mdantsane"/>
    <n v="5"/>
    <n v="10"/>
    <s v="Not applicable"/>
    <s v="I confirm that I am at the gate / door"/>
    <s v=" -32.9367957"/>
    <s v="27.7710932"/>
    <s v="No"/>
    <s v="I confirm"/>
    <m/>
    <m/>
    <m/>
    <m/>
    <m/>
    <m/>
    <m/>
    <m/>
    <m/>
    <m/>
    <m/>
    <m/>
    <m/>
    <m/>
    <m/>
    <m/>
    <m/>
    <m/>
    <m/>
    <m/>
    <m/>
    <m/>
    <m/>
    <m/>
    <m/>
    <n v="50000"/>
    <m/>
    <n v="596"/>
    <n v="596"/>
    <n v="2357"/>
    <m/>
    <x v="0"/>
    <m/>
    <m/>
    <m/>
    <m/>
    <m/>
    <m/>
    <m/>
    <m/>
    <d v="1899-12-30T10:17:00"/>
    <s v="Unverified"/>
  </r>
  <r>
    <n v="210"/>
    <m/>
    <m/>
    <m/>
    <x v="0"/>
    <m/>
    <m/>
    <m/>
    <m/>
    <m/>
    <m/>
    <m/>
    <m/>
    <m/>
    <m/>
    <m/>
    <m/>
    <m/>
    <m/>
    <m/>
    <m/>
    <m/>
    <m/>
    <m/>
    <m/>
    <m/>
    <m/>
    <m/>
    <m/>
    <m/>
    <m/>
    <m/>
    <m/>
    <m/>
    <m/>
    <m/>
    <m/>
    <m/>
    <m/>
    <m/>
    <m/>
    <m/>
    <m/>
    <m/>
    <m/>
    <m/>
    <x v="0"/>
    <m/>
    <m/>
    <m/>
    <m/>
    <m/>
    <m/>
    <m/>
    <m/>
    <m/>
    <m/>
  </r>
  <r>
    <n v="1524"/>
    <s v="Screening And Consenting"/>
    <n v="1"/>
    <s v="sinazo"/>
    <x v="32"/>
    <d v="1899-12-30T12:32:00"/>
    <s v="Nompumelelo"/>
    <n v="4"/>
    <n v="2"/>
    <s v="Not applicable"/>
    <s v="I confirm that I am at the gate / door"/>
    <s v=" -32.9505633"/>
    <s v="27.9202584"/>
    <s v="Yes"/>
    <m/>
    <s v="Read the script out loud to the person"/>
    <s v="Yes - the person who opened the door is the HoH"/>
    <s v="Read the script out loud to the HoH"/>
    <s v="Yes"/>
    <s v="Proceed"/>
    <s v="Anela"/>
    <s v="Swelindawo"/>
    <n v="28"/>
    <d v="1994-01-28T00:00:00"/>
    <n v="28"/>
    <s v="Female"/>
    <s v="One or both"/>
    <s v="Yes"/>
    <s v="Proceed"/>
    <m/>
    <s v="Proceed"/>
    <s v="English"/>
    <s v="Yes"/>
    <s v="Yes"/>
    <s v="signature_2022-07-29_1034.png"/>
    <m/>
    <m/>
    <m/>
    <m/>
    <d v="2022-07-29T00:00:00"/>
    <n v="30000"/>
    <n v="1000"/>
    <n v="460"/>
    <n v="460"/>
    <n v="2328"/>
    <m/>
    <x v="1"/>
    <n v="34220"/>
    <s v="Proceed"/>
    <s v="Checked, completed"/>
    <s v="Checked, completed"/>
    <s v="Checked, completed"/>
    <n v="638192677"/>
    <s v="Myself (Participant)"/>
    <m/>
    <d v="1899-12-30T12:34:00"/>
    <s v="Unverified"/>
  </r>
  <r>
    <n v="211"/>
    <m/>
    <m/>
    <m/>
    <x v="0"/>
    <m/>
    <m/>
    <m/>
    <m/>
    <m/>
    <m/>
    <m/>
    <m/>
    <m/>
    <m/>
    <m/>
    <m/>
    <m/>
    <m/>
    <m/>
    <m/>
    <m/>
    <m/>
    <m/>
    <m/>
    <m/>
    <m/>
    <m/>
    <m/>
    <m/>
    <m/>
    <m/>
    <m/>
    <m/>
    <m/>
    <m/>
    <m/>
    <m/>
    <m/>
    <m/>
    <m/>
    <m/>
    <m/>
    <m/>
    <m/>
    <m/>
    <x v="0"/>
    <m/>
    <m/>
    <m/>
    <m/>
    <m/>
    <m/>
    <m/>
    <m/>
    <m/>
    <m/>
  </r>
  <r>
    <n v="1565"/>
    <s v="Screening And Consenting"/>
    <n v="1"/>
    <s v="siziphiwe"/>
    <x v="27"/>
    <d v="1899-12-30T10:29:00"/>
    <s v="Buffalo Flats"/>
    <n v="7"/>
    <n v="1"/>
    <s v="Not applicable"/>
    <s v="I confirm that I am at the gate / door"/>
    <s v=" -33.0217136"/>
    <s v="27.8472636"/>
    <s v="Yes"/>
    <m/>
    <s v="Read the script out loud to the person"/>
    <s v="Yes - the person who opened the door is the HoH"/>
    <s v="Read the script out loud to the HoH"/>
    <s v="Yes"/>
    <s v="Proceed"/>
    <s v="Jonathan"/>
    <s v="Goosen"/>
    <n v="28"/>
    <d v="1994-06-09T00:00:00"/>
    <n v="28"/>
    <s v="Male"/>
    <s v="One or both"/>
    <s v="Yes"/>
    <s v="Proceed"/>
    <m/>
    <s v="Proceed"/>
    <s v="English"/>
    <s v="Yes"/>
    <s v="Yes"/>
    <s v="signature_2022-07-30_0836.png"/>
    <m/>
    <m/>
    <m/>
    <m/>
    <d v="2022-07-30T00:00:00"/>
    <n v="80000"/>
    <n v="2000"/>
    <n v="583"/>
    <n v="583"/>
    <n v="2327"/>
    <m/>
    <x v="1"/>
    <n v="85465"/>
    <s v="Proceed"/>
    <s v="Checked, completed"/>
    <s v="Checked, completed"/>
    <s v="Checked, completed"/>
    <n v="739120687"/>
    <s v="Myself (Participant)"/>
    <m/>
    <d v="1899-12-30T10:36:00"/>
    <s v="Unverified"/>
  </r>
  <r>
    <n v="212"/>
    <m/>
    <m/>
    <m/>
    <x v="0"/>
    <m/>
    <m/>
    <m/>
    <m/>
    <m/>
    <m/>
    <m/>
    <m/>
    <m/>
    <m/>
    <m/>
    <m/>
    <m/>
    <m/>
    <m/>
    <m/>
    <m/>
    <m/>
    <m/>
    <m/>
    <m/>
    <m/>
    <m/>
    <m/>
    <m/>
    <m/>
    <m/>
    <m/>
    <m/>
    <m/>
    <m/>
    <m/>
    <m/>
    <m/>
    <m/>
    <m/>
    <m/>
    <m/>
    <m/>
    <m/>
    <m/>
    <x v="0"/>
    <m/>
    <m/>
    <m/>
    <m/>
    <m/>
    <m/>
    <m/>
    <m/>
    <m/>
    <m/>
  </r>
  <r>
    <n v="212"/>
    <s v="Screening And Consenting"/>
    <n v="1"/>
    <s v="nomvuyo"/>
    <x v="8"/>
    <d v="1899-12-30T14:13:00"/>
    <s v="Mdantsane"/>
    <n v="6"/>
    <n v="5"/>
    <s v="Not applicable"/>
    <s v="I confirm that I am at the gate / door"/>
    <s v=" -32.9297353"/>
    <s v="27.7768081"/>
    <s v="Yes"/>
    <m/>
    <s v="Read the script out loud to the person"/>
    <s v="Yes - the person who opened the door is the HoH"/>
    <s v="Read the script out loud to the HoH"/>
    <s v="No"/>
    <m/>
    <m/>
    <m/>
    <m/>
    <m/>
    <m/>
    <m/>
    <m/>
    <m/>
    <m/>
    <m/>
    <m/>
    <m/>
    <m/>
    <m/>
    <m/>
    <m/>
    <m/>
    <m/>
    <m/>
    <m/>
    <n v="50000"/>
    <m/>
    <n v="359"/>
    <n v="359"/>
    <n v="2359"/>
    <m/>
    <x v="0"/>
    <m/>
    <m/>
    <m/>
    <m/>
    <m/>
    <m/>
    <m/>
    <m/>
    <d v="1899-12-30T14:14:00"/>
    <s v="Unverified"/>
  </r>
  <r>
    <n v="213"/>
    <m/>
    <m/>
    <m/>
    <x v="0"/>
    <m/>
    <m/>
    <m/>
    <m/>
    <m/>
    <m/>
    <m/>
    <m/>
    <m/>
    <m/>
    <m/>
    <m/>
    <m/>
    <m/>
    <m/>
    <m/>
    <m/>
    <m/>
    <m/>
    <m/>
    <m/>
    <m/>
    <m/>
    <m/>
    <m/>
    <m/>
    <m/>
    <m/>
    <m/>
    <m/>
    <m/>
    <m/>
    <m/>
    <m/>
    <m/>
    <m/>
    <m/>
    <m/>
    <m/>
    <m/>
    <m/>
    <x v="0"/>
    <m/>
    <m/>
    <m/>
    <m/>
    <m/>
    <m/>
    <m/>
    <m/>
    <m/>
    <m/>
  </r>
  <r>
    <n v="213"/>
    <s v="Screening And Consenting"/>
    <n v="1"/>
    <s v="siyanda"/>
    <x v="8"/>
    <d v="1899-12-30T14:19:00"/>
    <s v="Mdantsane"/>
    <n v="6"/>
    <n v="7"/>
    <s v="Not applicable"/>
    <s v="I confirm that I am at the gate / door"/>
    <s v=" -32.934379"/>
    <s v="27.7626632"/>
    <s v="Yes"/>
    <m/>
    <s v="Read the script out loud to the person"/>
    <s v="Yes - the person who opened the door is the HoH"/>
    <s v="Read the script out loud to the HoH"/>
    <s v="No"/>
    <m/>
    <m/>
    <m/>
    <m/>
    <m/>
    <m/>
    <m/>
    <m/>
    <m/>
    <m/>
    <m/>
    <m/>
    <m/>
    <m/>
    <m/>
    <m/>
    <m/>
    <m/>
    <m/>
    <m/>
    <m/>
    <n v="50000"/>
    <m/>
    <n v="353"/>
    <n v="353"/>
    <n v="2359"/>
    <m/>
    <x v="0"/>
    <m/>
    <m/>
    <m/>
    <m/>
    <m/>
    <m/>
    <m/>
    <m/>
    <d v="1899-12-30T14:20:00"/>
    <s v="Unverified"/>
  </r>
  <r>
    <n v="214"/>
    <m/>
    <m/>
    <m/>
    <x v="0"/>
    <m/>
    <m/>
    <m/>
    <m/>
    <m/>
    <m/>
    <m/>
    <m/>
    <m/>
    <m/>
    <m/>
    <m/>
    <m/>
    <m/>
    <m/>
    <m/>
    <m/>
    <m/>
    <m/>
    <m/>
    <m/>
    <m/>
    <m/>
    <m/>
    <m/>
    <m/>
    <m/>
    <m/>
    <m/>
    <m/>
    <m/>
    <m/>
    <m/>
    <m/>
    <m/>
    <m/>
    <m/>
    <m/>
    <m/>
    <m/>
    <m/>
    <x v="0"/>
    <m/>
    <m/>
    <m/>
    <m/>
    <m/>
    <m/>
    <m/>
    <m/>
    <m/>
    <m/>
  </r>
  <r>
    <n v="214"/>
    <s v="Screening And Consenting"/>
    <n v="1"/>
    <s v="nomvuyo"/>
    <x v="8"/>
    <d v="1899-12-30T14:19:00"/>
    <s v="Mdantsane"/>
    <n v="6"/>
    <n v="5"/>
    <s v="Not applicable"/>
    <s v="I confirm that I am at the gate / door"/>
    <s v=" -32.9297117"/>
    <s v="27.776787"/>
    <s v="Yes"/>
    <m/>
    <s v="Read the script out loud to the person"/>
    <s v="No"/>
    <m/>
    <m/>
    <m/>
    <m/>
    <m/>
    <m/>
    <m/>
    <m/>
    <m/>
    <m/>
    <m/>
    <m/>
    <m/>
    <m/>
    <m/>
    <m/>
    <m/>
    <m/>
    <m/>
    <m/>
    <m/>
    <m/>
    <m/>
    <n v="50000"/>
    <m/>
    <n v="353"/>
    <n v="353"/>
    <n v="2359"/>
    <m/>
    <x v="0"/>
    <m/>
    <m/>
    <m/>
    <m/>
    <m/>
    <m/>
    <m/>
    <m/>
    <d v="1899-12-30T14:20:00"/>
    <s v="Unverified"/>
  </r>
  <r>
    <n v="1575"/>
    <s v="Screening And Consenting"/>
    <n v="1"/>
    <s v="vuyolwethu"/>
    <x v="27"/>
    <d v="1899-12-30T11:07:00"/>
    <s v="Mdantsane"/>
    <n v="8"/>
    <n v="1"/>
    <s v="Not applicable"/>
    <s v="I confirm that I am at the gate / door"/>
    <s v=" -32.9310617"/>
    <s v="27.7348426"/>
    <s v="Yes"/>
    <m/>
    <s v="Read the script out loud to the person"/>
    <s v="Yes - the person who opened the door is the HoH"/>
    <s v="Read the script out loud to the HoH"/>
    <s v="Yes"/>
    <s v="Proceed"/>
    <s v="Sinomhlobo"/>
    <s v="Maselana"/>
    <n v="28"/>
    <d v="1994-07-10T00:00:00"/>
    <n v="28"/>
    <s v="Female"/>
    <s v="One or both"/>
    <s v="Yes"/>
    <s v="Proceed"/>
    <m/>
    <s v="Proceed"/>
    <s v="English"/>
    <s v="Yes"/>
    <s v="Yes"/>
    <s v="signature_2022-07-30_0909.png"/>
    <m/>
    <m/>
    <m/>
    <m/>
    <d v="2022-07-30T00:00:00"/>
    <n v="50000"/>
    <n v="1000"/>
    <n v="545"/>
    <n v="545"/>
    <n v="2327"/>
    <m/>
    <x v="1"/>
    <n v="54389"/>
    <s v="Proceed"/>
    <s v="Checked, completed"/>
    <s v="Checked, completed"/>
    <s v="Checked, completed"/>
    <n v="798056985"/>
    <s v="Myself (Participant)"/>
    <m/>
    <d v="1899-12-30T11:09:00"/>
    <s v="Unverified"/>
  </r>
  <r>
    <n v="215"/>
    <m/>
    <m/>
    <m/>
    <x v="0"/>
    <m/>
    <m/>
    <m/>
    <m/>
    <m/>
    <m/>
    <m/>
    <m/>
    <m/>
    <m/>
    <m/>
    <m/>
    <m/>
    <m/>
    <m/>
    <m/>
    <m/>
    <m/>
    <m/>
    <m/>
    <m/>
    <m/>
    <m/>
    <m/>
    <m/>
    <m/>
    <m/>
    <m/>
    <m/>
    <m/>
    <m/>
    <m/>
    <m/>
    <m/>
    <m/>
    <m/>
    <m/>
    <m/>
    <m/>
    <m/>
    <m/>
    <x v="0"/>
    <m/>
    <m/>
    <m/>
    <m/>
    <m/>
    <m/>
    <m/>
    <m/>
    <m/>
    <m/>
  </r>
  <r>
    <n v="215"/>
    <s v="Screening And Consenting"/>
    <n v="1"/>
    <s v="zola"/>
    <x v="8"/>
    <d v="1899-12-30T14:28:00"/>
    <s v="Mdantsane"/>
    <n v="3"/>
    <n v="6"/>
    <s v="Not applicable"/>
    <s v="I confirm that I am at the gate / door"/>
    <m/>
    <m/>
    <s v="No"/>
    <s v="I confirm"/>
    <m/>
    <m/>
    <m/>
    <m/>
    <m/>
    <m/>
    <m/>
    <m/>
    <m/>
    <m/>
    <m/>
    <m/>
    <m/>
    <m/>
    <m/>
    <m/>
    <m/>
    <m/>
    <m/>
    <m/>
    <m/>
    <m/>
    <m/>
    <m/>
    <m/>
    <n v="50000"/>
    <m/>
    <n v="344"/>
    <n v="344"/>
    <n v="2359"/>
    <m/>
    <x v="0"/>
    <m/>
    <m/>
    <m/>
    <m/>
    <m/>
    <m/>
    <m/>
    <m/>
    <d v="1899-12-30T14:29:00"/>
    <s v="Unverified"/>
  </r>
  <r>
    <n v="215"/>
    <s v="Screening And Consenting"/>
    <n v="2"/>
    <s v="zola"/>
    <x v="9"/>
    <d v="1899-12-30T09:55:00"/>
    <s v="Mdantsane"/>
    <n v="3"/>
    <n v="6"/>
    <s v="Not applicable"/>
    <s v="I confirm that I am at the gate / door"/>
    <s v=" -32.9400546"/>
    <s v="27.7694369"/>
    <s v="No"/>
    <s v="I confirm"/>
    <m/>
    <m/>
    <m/>
    <m/>
    <m/>
    <m/>
    <m/>
    <m/>
    <m/>
    <m/>
    <m/>
    <m/>
    <m/>
    <m/>
    <m/>
    <m/>
    <m/>
    <m/>
    <m/>
    <m/>
    <m/>
    <m/>
    <m/>
    <m/>
    <m/>
    <n v="50000"/>
    <m/>
    <n v="617"/>
    <n v="617"/>
    <n v="2358"/>
    <m/>
    <x v="0"/>
    <m/>
    <m/>
    <m/>
    <m/>
    <m/>
    <m/>
    <m/>
    <m/>
    <d v="1899-12-30T09:55:00"/>
    <s v="Unverified"/>
  </r>
  <r>
    <n v="215"/>
    <s v="Screening And Consenting"/>
    <n v="3"/>
    <s v="likhona"/>
    <x v="18"/>
    <d v="1899-12-30T13:45:00"/>
    <s v="Mdantsane"/>
    <n v="3"/>
    <n v="6"/>
    <s v="Not applicable"/>
    <s v="I confirm that I am at the gate / door"/>
    <s v=" -32.9373526"/>
    <s v="27.7675728"/>
    <s v="No"/>
    <s v="I confirm"/>
    <m/>
    <m/>
    <m/>
    <m/>
    <m/>
    <m/>
    <m/>
    <m/>
    <m/>
    <m/>
    <m/>
    <m/>
    <m/>
    <m/>
    <m/>
    <m/>
    <m/>
    <m/>
    <m/>
    <m/>
    <m/>
    <m/>
    <m/>
    <m/>
    <m/>
    <n v="50000"/>
    <m/>
    <n v="387"/>
    <n v="387"/>
    <n v="2357"/>
    <m/>
    <x v="0"/>
    <m/>
    <m/>
    <m/>
    <m/>
    <m/>
    <m/>
    <m/>
    <m/>
    <d v="1899-12-30T13:46:00"/>
    <s v="Unverified"/>
  </r>
  <r>
    <n v="216"/>
    <m/>
    <m/>
    <m/>
    <x v="0"/>
    <m/>
    <m/>
    <m/>
    <m/>
    <m/>
    <m/>
    <m/>
    <m/>
    <m/>
    <m/>
    <m/>
    <m/>
    <m/>
    <m/>
    <m/>
    <m/>
    <m/>
    <m/>
    <m/>
    <m/>
    <m/>
    <m/>
    <m/>
    <m/>
    <m/>
    <m/>
    <m/>
    <m/>
    <m/>
    <m/>
    <m/>
    <m/>
    <m/>
    <m/>
    <m/>
    <m/>
    <m/>
    <m/>
    <m/>
    <m/>
    <m/>
    <x v="0"/>
    <m/>
    <m/>
    <m/>
    <m/>
    <m/>
    <m/>
    <m/>
    <m/>
    <m/>
    <m/>
  </r>
  <r>
    <n v="1592"/>
    <s v="Screening And Consenting"/>
    <n v="1"/>
    <s v="siyanda"/>
    <x v="27"/>
    <d v="1899-12-30T13:55:00"/>
    <s v="Mdantsane"/>
    <n v="8"/>
    <n v="1"/>
    <s v="Not applicable"/>
    <s v="I confirm that I am at the gate / door"/>
    <s v=" -32.9313375"/>
    <s v="27.7348736"/>
    <s v="Yes"/>
    <m/>
    <s v="Read the script out loud to the person"/>
    <s v="Yes - the person who opened the door is the HoH"/>
    <s v="Read the script out loud to the HoH"/>
    <s v="Yes"/>
    <s v="Proceed"/>
    <s v="Live"/>
    <s v="Phetshe"/>
    <n v="28"/>
    <d v="1994-10-06T00:00:00"/>
    <n v="28"/>
    <s v="Male"/>
    <s v="One or both"/>
    <s v="Yes"/>
    <s v="Proceed"/>
    <m/>
    <s v="Proceed"/>
    <s v="Xhosa"/>
    <s v="Yes"/>
    <s v="Yes"/>
    <m/>
    <s v="signature_2022-07-30_1156.png"/>
    <m/>
    <m/>
    <m/>
    <d v="2022-07-30T00:00:00"/>
    <n v="50000"/>
    <n v="2000"/>
    <n v="377"/>
    <n v="377"/>
    <n v="2327"/>
    <m/>
    <x v="1"/>
    <n v="55053"/>
    <s v="Proceed"/>
    <s v="Checked, completed"/>
    <s v="Checked, completed"/>
    <s v="Checked, completed"/>
    <n v="731547896"/>
    <s v="Myself (Participant)"/>
    <m/>
    <d v="1899-12-30T13:57:00"/>
    <s v="Unverified"/>
  </r>
  <r>
    <n v="217"/>
    <m/>
    <m/>
    <m/>
    <x v="0"/>
    <m/>
    <m/>
    <m/>
    <m/>
    <m/>
    <m/>
    <m/>
    <m/>
    <m/>
    <m/>
    <m/>
    <m/>
    <m/>
    <m/>
    <m/>
    <m/>
    <m/>
    <m/>
    <m/>
    <m/>
    <m/>
    <m/>
    <m/>
    <m/>
    <m/>
    <m/>
    <m/>
    <m/>
    <m/>
    <m/>
    <m/>
    <m/>
    <m/>
    <m/>
    <m/>
    <m/>
    <m/>
    <m/>
    <m/>
    <m/>
    <m/>
    <x v="0"/>
    <m/>
    <m/>
    <m/>
    <m/>
    <m/>
    <m/>
    <m/>
    <m/>
    <m/>
    <m/>
  </r>
  <r>
    <n v="217"/>
    <s v="Screening And Consenting"/>
    <n v="1"/>
    <s v="nomvuyo"/>
    <x v="8"/>
    <d v="1899-12-30T14:30:00"/>
    <s v="Mdantsane"/>
    <n v="6"/>
    <n v="5"/>
    <s v="Not applicable"/>
    <s v="I confirm that I am at the gate / door"/>
    <s v=" -32.9298519"/>
    <s v="27.7766789"/>
    <s v="Yes"/>
    <m/>
    <s v="Read the script out loud to the person"/>
    <s v="No"/>
    <m/>
    <m/>
    <m/>
    <m/>
    <m/>
    <m/>
    <m/>
    <m/>
    <m/>
    <m/>
    <m/>
    <m/>
    <m/>
    <m/>
    <m/>
    <m/>
    <m/>
    <m/>
    <m/>
    <m/>
    <m/>
    <m/>
    <m/>
    <n v="50000"/>
    <m/>
    <n v="342"/>
    <n v="342"/>
    <n v="2359"/>
    <m/>
    <x v="0"/>
    <m/>
    <m/>
    <m/>
    <m/>
    <m/>
    <m/>
    <m/>
    <m/>
    <d v="1899-12-30T14:34:00"/>
    <s v="Unverified"/>
  </r>
  <r>
    <n v="1625"/>
    <s v="Screening And Consenting"/>
    <n v="1"/>
    <s v="zukisani"/>
    <x v="11"/>
    <d v="1899-12-30T10:12:00"/>
    <s v="Scenery Park"/>
    <n v="1"/>
    <n v="2"/>
    <s v="Not applicable"/>
    <s v="I confirm that I am at the gate / door"/>
    <s v=" -32.9997038"/>
    <s v="27.835504"/>
    <s v="Yes"/>
    <m/>
    <s v="Read the script out loud to the person"/>
    <s v="Yes - the person who opened the door is the HoH"/>
    <s v="Read the script out loud to the HoH"/>
    <s v="Yes"/>
    <s v="Proceed"/>
    <s v="Mandisa"/>
    <s v="Menze"/>
    <n v="28"/>
    <d v="1994-02-06T00:00:00"/>
    <n v="28"/>
    <s v="Female"/>
    <s v="One or both"/>
    <s v="Yes"/>
    <s v="Proceed"/>
    <m/>
    <s v="Proceed"/>
    <s v="English"/>
    <s v="Yes"/>
    <s v="Yes"/>
    <s v="signature_2022-08-02_0814.png"/>
    <m/>
    <m/>
    <m/>
    <m/>
    <d v="2022-08-02T00:00:00"/>
    <n v="20000"/>
    <n v="1000"/>
    <n v="600"/>
    <n v="600"/>
    <n v="2324"/>
    <m/>
    <x v="1"/>
    <n v="24496"/>
    <s v="Proceed"/>
    <s v="Checked, completed"/>
    <s v="Checked, completed"/>
    <s v="Checked, completed"/>
    <n v="748208386"/>
    <s v="Myself (Participant)"/>
    <m/>
    <d v="1899-12-30T10:15:00"/>
    <s v="Complete"/>
  </r>
  <r>
    <n v="218"/>
    <m/>
    <m/>
    <m/>
    <x v="0"/>
    <m/>
    <m/>
    <m/>
    <m/>
    <m/>
    <m/>
    <m/>
    <m/>
    <m/>
    <m/>
    <m/>
    <m/>
    <m/>
    <m/>
    <m/>
    <m/>
    <m/>
    <m/>
    <m/>
    <m/>
    <m/>
    <m/>
    <m/>
    <m/>
    <m/>
    <m/>
    <m/>
    <m/>
    <m/>
    <m/>
    <m/>
    <m/>
    <m/>
    <m/>
    <m/>
    <m/>
    <m/>
    <m/>
    <m/>
    <m/>
    <m/>
    <x v="0"/>
    <m/>
    <m/>
    <m/>
    <m/>
    <m/>
    <m/>
    <m/>
    <m/>
    <m/>
    <m/>
  </r>
  <r>
    <n v="218"/>
    <s v="Screening And Consenting"/>
    <n v="1"/>
    <s v="zola"/>
    <x v="8"/>
    <d v="1899-12-30T14:37:00"/>
    <s v="Mdantsane"/>
    <n v="3"/>
    <n v="6"/>
    <s v="Not applicable"/>
    <s v="I confirm that I am at the gate / door"/>
    <m/>
    <m/>
    <s v="Yes"/>
    <m/>
    <s v="Read the script out loud to the person"/>
    <s v="Yes - the person who opened the door is the HoH"/>
    <s v="Read the script out loud to the HoH"/>
    <s v="Yes"/>
    <s v="Proceed"/>
    <s v="Athenkosi"/>
    <s v="Ngcolomba"/>
    <n v="32"/>
    <d v="1990-02-19T00:00:00"/>
    <n v="32"/>
    <s v="Male"/>
    <s v="One or both"/>
    <s v="Yes"/>
    <s v="Proceed"/>
    <m/>
    <m/>
    <m/>
    <m/>
    <m/>
    <m/>
    <m/>
    <m/>
    <m/>
    <m/>
    <m/>
    <n v="50000"/>
    <n v="2000"/>
    <n v="335"/>
    <n v="335"/>
    <n v="2359"/>
    <m/>
    <x v="0"/>
    <n v="54997"/>
    <m/>
    <m/>
    <m/>
    <m/>
    <m/>
    <m/>
    <m/>
    <m/>
    <s v="Unverified"/>
  </r>
  <r>
    <n v="218"/>
    <s v="Screening And Consenting"/>
    <n v="2"/>
    <s v="likhona"/>
    <x v="9"/>
    <d v="1899-12-30T12:47:00"/>
    <s v="Mdantsane"/>
    <n v="3"/>
    <n v="6"/>
    <s v="Not applicable"/>
    <s v="I confirm that I am at the gate / door"/>
    <s v=" -32.9400075"/>
    <s v="27.7694598"/>
    <s v="No"/>
    <s v="I confirm"/>
    <m/>
    <m/>
    <m/>
    <m/>
    <m/>
    <m/>
    <m/>
    <m/>
    <m/>
    <m/>
    <m/>
    <m/>
    <m/>
    <m/>
    <m/>
    <m/>
    <m/>
    <m/>
    <m/>
    <m/>
    <m/>
    <m/>
    <m/>
    <m/>
    <m/>
    <n v="50000"/>
    <m/>
    <n v="445"/>
    <n v="445"/>
    <n v="2358"/>
    <m/>
    <x v="0"/>
    <m/>
    <m/>
    <m/>
    <m/>
    <m/>
    <m/>
    <m/>
    <m/>
    <d v="1899-12-30T12:47:00"/>
    <s v="Unverified"/>
  </r>
  <r>
    <n v="2"/>
    <s v="Screening And Consenting"/>
    <n v="1"/>
    <s v="sinazo"/>
    <x v="1"/>
    <d v="1899-12-30T09:40:00"/>
    <s v="Mdantsane"/>
    <n v="2"/>
    <n v="2"/>
    <s v="Not applicable"/>
    <s v="I confirm that I am at the gate / door"/>
    <s v=" -32.943031"/>
    <s v="27.7734352"/>
    <s v="Yes"/>
    <m/>
    <s v="Read the script out loud to the person"/>
    <s v="Yes - the person who opened the door is the HoH"/>
    <s v="Read the script out loud to the HoH"/>
    <s v="Yes"/>
    <s v="Proceed"/>
    <s v="Olwethu"/>
    <s v="Mlonyeni"/>
    <n v="29"/>
    <d v="1993-02-02T00:00:00"/>
    <n v="29"/>
    <s v="Female"/>
    <s v="One or both"/>
    <s v="Yes"/>
    <s v="Proceed"/>
    <m/>
    <s v="Proceed"/>
    <s v="English"/>
    <s v="Yes"/>
    <s v="Yes"/>
    <s v="signature_2022-06-15_0816.png"/>
    <m/>
    <m/>
    <m/>
    <m/>
    <d v="2022-06-15T00:00:00"/>
    <n v="50000"/>
    <n v="1000"/>
    <n v="632"/>
    <n v="632"/>
    <n v="2373"/>
    <m/>
    <x v="1"/>
    <n v="54608"/>
    <s v="Proceed"/>
    <s v="Checked, completed"/>
    <s v="Checked, completed"/>
    <s v="Checked, completed"/>
    <n v="786226379"/>
    <s v="Myself (Participant)"/>
    <m/>
    <d v="1899-12-30T09:40:00"/>
    <s v="Unverified"/>
  </r>
  <r>
    <n v="219"/>
    <m/>
    <m/>
    <m/>
    <x v="0"/>
    <m/>
    <m/>
    <m/>
    <m/>
    <m/>
    <m/>
    <m/>
    <m/>
    <m/>
    <m/>
    <m/>
    <m/>
    <m/>
    <m/>
    <m/>
    <m/>
    <m/>
    <m/>
    <m/>
    <m/>
    <m/>
    <m/>
    <m/>
    <m/>
    <m/>
    <m/>
    <m/>
    <m/>
    <m/>
    <m/>
    <m/>
    <m/>
    <m/>
    <m/>
    <m/>
    <m/>
    <m/>
    <m/>
    <m/>
    <m/>
    <m/>
    <x v="0"/>
    <m/>
    <m/>
    <m/>
    <m/>
    <m/>
    <m/>
    <m/>
    <m/>
    <m/>
    <m/>
  </r>
  <r>
    <n v="219"/>
    <s v="Screening And Consenting"/>
    <n v="1"/>
    <s v="nomvuyo"/>
    <x v="8"/>
    <d v="1899-12-30T14:44:00"/>
    <s v="Mdantsane"/>
    <n v="6"/>
    <n v="5"/>
    <s v="Not applicable"/>
    <s v="I confirm that I am at the gate / door"/>
    <s v=" -32.9296157"/>
    <s v="27.7769053"/>
    <s v="No"/>
    <s v="I confirm"/>
    <m/>
    <m/>
    <m/>
    <m/>
    <m/>
    <m/>
    <m/>
    <m/>
    <m/>
    <m/>
    <m/>
    <m/>
    <m/>
    <m/>
    <m/>
    <m/>
    <m/>
    <m/>
    <m/>
    <m/>
    <m/>
    <m/>
    <m/>
    <m/>
    <m/>
    <n v="50000"/>
    <m/>
    <n v="328"/>
    <n v="328"/>
    <n v="2359"/>
    <m/>
    <x v="0"/>
    <m/>
    <m/>
    <m/>
    <m/>
    <m/>
    <m/>
    <m/>
    <m/>
    <d v="1899-12-30T14:44:00"/>
    <s v="Unverified"/>
  </r>
  <r>
    <n v="219"/>
    <s v="Screening And Consenting"/>
    <n v="2"/>
    <s v="nomvuyo"/>
    <x v="18"/>
    <d v="1899-12-30T12:17:00"/>
    <s v="Mdantsane"/>
    <n v="6"/>
    <n v="5"/>
    <s v="Not applicable"/>
    <s v="I confirm that I am at the gate / door"/>
    <s v=" -32.9296289"/>
    <s v="27.7765964"/>
    <s v="No"/>
    <s v="I confirm"/>
    <m/>
    <m/>
    <m/>
    <m/>
    <m/>
    <m/>
    <m/>
    <m/>
    <m/>
    <m/>
    <m/>
    <m/>
    <m/>
    <m/>
    <m/>
    <m/>
    <m/>
    <m/>
    <m/>
    <m/>
    <m/>
    <m/>
    <m/>
    <m/>
    <m/>
    <n v="50000"/>
    <m/>
    <n v="475"/>
    <n v="475"/>
    <n v="2357"/>
    <m/>
    <x v="0"/>
    <m/>
    <m/>
    <m/>
    <m/>
    <m/>
    <m/>
    <m/>
    <m/>
    <d v="1899-12-30T12:18:00"/>
    <s v="Unverified"/>
  </r>
  <r>
    <n v="219"/>
    <s v="Screening And Consenting"/>
    <n v="3"/>
    <s v="mihlem"/>
    <x v="28"/>
    <d v="1899-12-30T10:21:00"/>
    <s v="Mdantsane"/>
    <n v="6"/>
    <n v="5"/>
    <s v="Not applicable"/>
    <s v="I confirm that I am at the gate / door"/>
    <s v=" -32.9297401"/>
    <s v="27.7765436"/>
    <s v="No"/>
    <s v="I confirm"/>
    <m/>
    <m/>
    <m/>
    <m/>
    <m/>
    <m/>
    <m/>
    <m/>
    <m/>
    <m/>
    <m/>
    <m/>
    <m/>
    <m/>
    <m/>
    <m/>
    <m/>
    <m/>
    <m/>
    <m/>
    <m/>
    <m/>
    <m/>
    <m/>
    <m/>
    <n v="50000"/>
    <m/>
    <n v="591"/>
    <n v="591"/>
    <n v="2356"/>
    <m/>
    <x v="0"/>
    <m/>
    <m/>
    <m/>
    <m/>
    <m/>
    <m/>
    <m/>
    <m/>
    <d v="1899-12-30T10:21:00"/>
    <s v="Unverified"/>
  </r>
  <r>
    <n v="220"/>
    <m/>
    <m/>
    <m/>
    <x v="0"/>
    <m/>
    <m/>
    <m/>
    <m/>
    <m/>
    <m/>
    <m/>
    <m/>
    <m/>
    <m/>
    <m/>
    <m/>
    <m/>
    <m/>
    <m/>
    <m/>
    <m/>
    <m/>
    <m/>
    <m/>
    <m/>
    <m/>
    <m/>
    <m/>
    <m/>
    <m/>
    <m/>
    <m/>
    <m/>
    <m/>
    <m/>
    <m/>
    <m/>
    <m/>
    <m/>
    <m/>
    <m/>
    <m/>
    <m/>
    <m/>
    <m/>
    <x v="0"/>
    <m/>
    <m/>
    <m/>
    <m/>
    <m/>
    <m/>
    <m/>
    <m/>
    <m/>
    <m/>
  </r>
  <r>
    <n v="220"/>
    <s v="Screening And Consenting"/>
    <n v="1"/>
    <s v="zola"/>
    <x v="8"/>
    <d v="1899-12-30T14:45:00"/>
    <s v="Mdantsane"/>
    <n v="3"/>
    <n v="6"/>
    <s v="Not applicable"/>
    <s v="I confirm that I am at the gate / door"/>
    <m/>
    <m/>
    <s v="No"/>
    <s v="I confirm"/>
    <m/>
    <m/>
    <m/>
    <m/>
    <m/>
    <m/>
    <m/>
    <m/>
    <m/>
    <m/>
    <m/>
    <m/>
    <m/>
    <m/>
    <m/>
    <m/>
    <m/>
    <m/>
    <m/>
    <m/>
    <m/>
    <m/>
    <m/>
    <m/>
    <m/>
    <n v="50000"/>
    <m/>
    <n v="327"/>
    <n v="327"/>
    <n v="2359"/>
    <m/>
    <x v="0"/>
    <m/>
    <m/>
    <m/>
    <m/>
    <m/>
    <m/>
    <m/>
    <m/>
    <d v="1899-12-30T14:45:00"/>
    <s v="Unverified"/>
  </r>
  <r>
    <n v="220"/>
    <s v="Screening And Consenting"/>
    <n v="2"/>
    <s v="zola"/>
    <x v="9"/>
    <d v="1899-12-30T10:01:00"/>
    <s v="Mdantsane"/>
    <n v="3"/>
    <n v="6"/>
    <s v="Not applicable"/>
    <s v="I confirm that I am at the gate / door"/>
    <s v=" -32.9399655"/>
    <s v="27.769431"/>
    <s v="No"/>
    <s v="I confirm"/>
    <m/>
    <m/>
    <m/>
    <m/>
    <m/>
    <m/>
    <m/>
    <m/>
    <m/>
    <m/>
    <m/>
    <m/>
    <m/>
    <m/>
    <m/>
    <m/>
    <m/>
    <m/>
    <m/>
    <m/>
    <m/>
    <m/>
    <m/>
    <m/>
    <m/>
    <n v="50000"/>
    <m/>
    <n v="611"/>
    <n v="611"/>
    <n v="2358"/>
    <m/>
    <x v="0"/>
    <m/>
    <m/>
    <m/>
    <m/>
    <m/>
    <m/>
    <m/>
    <m/>
    <d v="1899-12-30T10:02:00"/>
    <s v="Unverified"/>
  </r>
  <r>
    <n v="64"/>
    <s v="Screening And Consenting"/>
    <n v="2"/>
    <s v="siziphiwe"/>
    <x v="2"/>
    <d v="1899-12-30T10:35:00"/>
    <s v="Mdantsane"/>
    <n v="1"/>
    <n v="2"/>
    <s v="Not applicable"/>
    <s v="I confirm that I am at the gate / door"/>
    <s v=" -32.9380285"/>
    <s v="27.7815165"/>
    <s v="Yes"/>
    <m/>
    <s v="Read the script out loud to the person"/>
    <s v="Yes - the person who opened the door is the HoH"/>
    <s v="Read the script out loud to the HoH"/>
    <s v="Yes"/>
    <s v="Proceed"/>
    <s v="Nokubonga"/>
    <s v="Mtini"/>
    <n v="29"/>
    <d v="1993-01-27T00:00:00"/>
    <n v="29"/>
    <s v="Female"/>
    <s v="One or both"/>
    <s v="Yes"/>
    <s v="Proceed"/>
    <m/>
    <s v="Proceed"/>
    <s v="English"/>
    <s v="Yes"/>
    <s v="Yes"/>
    <s v="signature_2022-06-18_0848.png"/>
    <m/>
    <m/>
    <m/>
    <m/>
    <d v="2022-06-18T00:00:00"/>
    <n v="50000"/>
    <n v="1000"/>
    <n v="577"/>
    <n v="577"/>
    <n v="2369"/>
    <m/>
    <x v="1"/>
    <n v="54494"/>
    <s v="Proceed"/>
    <s v="Checked, completed"/>
    <s v="Checked, completed"/>
    <s v="Checked, completed"/>
    <n v="627969376"/>
    <s v="Myself (Participant)"/>
    <m/>
    <d v="1899-12-30T10:49:00"/>
    <s v="Unverified"/>
  </r>
  <r>
    <n v="221"/>
    <m/>
    <m/>
    <m/>
    <x v="0"/>
    <m/>
    <m/>
    <m/>
    <m/>
    <m/>
    <m/>
    <m/>
    <m/>
    <m/>
    <m/>
    <m/>
    <m/>
    <m/>
    <m/>
    <m/>
    <m/>
    <m/>
    <m/>
    <m/>
    <m/>
    <m/>
    <m/>
    <m/>
    <m/>
    <m/>
    <m/>
    <m/>
    <m/>
    <m/>
    <m/>
    <m/>
    <m/>
    <m/>
    <m/>
    <m/>
    <m/>
    <m/>
    <m/>
    <m/>
    <m/>
    <m/>
    <x v="0"/>
    <m/>
    <m/>
    <m/>
    <m/>
    <m/>
    <m/>
    <m/>
    <m/>
    <m/>
    <m/>
  </r>
  <r>
    <n v="87"/>
    <s v="Screening And Consenting"/>
    <n v="1"/>
    <s v="mihlem"/>
    <x v="7"/>
    <d v="1899-12-30T12:31:00"/>
    <s v="Mdantsane"/>
    <n v="4"/>
    <n v="3"/>
    <s v="Not applicable"/>
    <s v="I confirm that I am at the gate / door"/>
    <s v=" -32.9280562"/>
    <s v="27.7697715"/>
    <s v="Yes"/>
    <m/>
    <s v="Read the script out loud to the person"/>
    <s v="Yes - the person who opened the door is the HoH"/>
    <s v="Read the script out loud to the HoH"/>
    <s v="Yes"/>
    <s v="Proceed"/>
    <s v="Bulelwa"/>
    <s v="Mahintsho"/>
    <n v="29"/>
    <d v="1993-06-06T00:00:00"/>
    <n v="29"/>
    <s v="Female"/>
    <s v="One or both"/>
    <s v="Yes"/>
    <s v="Proceed"/>
    <m/>
    <s v="Proceed"/>
    <s v="English"/>
    <s v="Yes"/>
    <s v="Yes"/>
    <s v="signature_2022-06-15_1038.png"/>
    <m/>
    <m/>
    <m/>
    <m/>
    <d v="2022-06-15T00:00:00"/>
    <n v="50000"/>
    <n v="1000"/>
    <n v="461"/>
    <n v="461"/>
    <n v="2372"/>
    <m/>
    <x v="1"/>
    <n v="54265"/>
    <s v="Proceed"/>
    <s v="Checked, completed"/>
    <s v="Checked, completed"/>
    <s v="Checked, completed"/>
    <n v="718590293"/>
    <s v="Myself (Participant)"/>
    <m/>
    <d v="1899-12-30T12:38:00"/>
    <s v="Unverified"/>
  </r>
  <r>
    <n v="222"/>
    <m/>
    <m/>
    <m/>
    <x v="0"/>
    <m/>
    <m/>
    <m/>
    <m/>
    <m/>
    <m/>
    <m/>
    <m/>
    <m/>
    <m/>
    <m/>
    <m/>
    <m/>
    <m/>
    <m/>
    <m/>
    <m/>
    <m/>
    <m/>
    <m/>
    <m/>
    <m/>
    <m/>
    <m/>
    <m/>
    <m/>
    <m/>
    <m/>
    <m/>
    <m/>
    <m/>
    <m/>
    <m/>
    <m/>
    <m/>
    <m/>
    <m/>
    <m/>
    <m/>
    <m/>
    <m/>
    <x v="0"/>
    <m/>
    <m/>
    <m/>
    <m/>
    <m/>
    <m/>
    <m/>
    <m/>
    <m/>
    <m/>
  </r>
  <r>
    <n v="102"/>
    <s v="Screening And Consenting"/>
    <n v="1"/>
    <s v="asemahle"/>
    <x v="7"/>
    <d v="1899-12-30T14:47:00"/>
    <s v="Mdantsane"/>
    <n v="2"/>
    <n v="1"/>
    <s v="Not applicable"/>
    <s v="I confirm that I am at the gate / door"/>
    <s v=" -32.9430617"/>
    <s v="27.7749178"/>
    <s v="Yes"/>
    <m/>
    <s v="Read the script out loud to the person"/>
    <s v="Yes - the person who opened the door is the HoH"/>
    <s v="Read the script out loud to the HoH"/>
    <s v="Yes"/>
    <s v="Proceed"/>
    <s v="Lundi"/>
    <s v="Nqgekaqha"/>
    <n v="29"/>
    <d v="1992-12-16T00:00:00"/>
    <n v="29"/>
    <s v="Male"/>
    <s v="One or both"/>
    <s v="Yes"/>
    <s v="Proceed"/>
    <m/>
    <s v="Proceed"/>
    <s v="English"/>
    <s v="Yes"/>
    <s v="Yes"/>
    <s v="signature_2022-06-21_1147.png"/>
    <m/>
    <m/>
    <m/>
    <m/>
    <d v="2022-06-15T00:00:00"/>
    <n v="50000"/>
    <n v="2000"/>
    <n v="325"/>
    <n v="325"/>
    <n v="2372"/>
    <m/>
    <x v="1"/>
    <n v="54993"/>
    <s v="Proceed"/>
    <s v="Checked, completed"/>
    <s v="Checked, completed"/>
    <s v="Checked, completed"/>
    <n v="767882894"/>
    <s v="Myself (Participant)"/>
    <m/>
    <d v="1899-12-30T13:48:00"/>
    <s v="Unverified"/>
  </r>
  <r>
    <n v="223"/>
    <m/>
    <m/>
    <m/>
    <x v="0"/>
    <m/>
    <m/>
    <m/>
    <m/>
    <m/>
    <m/>
    <m/>
    <m/>
    <m/>
    <m/>
    <m/>
    <m/>
    <m/>
    <m/>
    <m/>
    <m/>
    <m/>
    <m/>
    <m/>
    <m/>
    <m/>
    <m/>
    <m/>
    <m/>
    <m/>
    <m/>
    <m/>
    <m/>
    <m/>
    <m/>
    <m/>
    <m/>
    <m/>
    <m/>
    <m/>
    <m/>
    <m/>
    <m/>
    <m/>
    <m/>
    <m/>
    <x v="0"/>
    <m/>
    <m/>
    <m/>
    <m/>
    <m/>
    <m/>
    <m/>
    <m/>
    <m/>
    <m/>
  </r>
  <r>
    <n v="208"/>
    <s v="Screening And Consenting"/>
    <n v="1"/>
    <s v="nomvuyo"/>
    <x v="8"/>
    <d v="1899-12-30T13:42:00"/>
    <s v="Mdantsane"/>
    <n v="6"/>
    <n v="5"/>
    <s v="Not applicable"/>
    <s v="I confirm that I am at the gate / door"/>
    <s v=" -32.9300985"/>
    <s v="27.773436"/>
    <s v="Yes"/>
    <m/>
    <s v="Read the script out loud to the person"/>
    <s v="Yes - the person who opened the door is the HoH"/>
    <s v="Read the script out loud to the HoH"/>
    <s v="Yes"/>
    <s v="Proceed"/>
    <s v="Anathi"/>
    <s v="Mekuto"/>
    <n v="29"/>
    <d v="1993-02-28T00:00:00"/>
    <n v="29"/>
    <s v="Female"/>
    <s v="One or both"/>
    <s v="Yes"/>
    <s v="Proceed"/>
    <m/>
    <s v="Proceed"/>
    <s v="English"/>
    <s v="Yes"/>
    <s v="Yes"/>
    <s v="signature_2022-06-28_1146.png"/>
    <m/>
    <m/>
    <m/>
    <m/>
    <d v="2022-06-28T00:00:00"/>
    <n v="50000"/>
    <n v="1000"/>
    <n v="390"/>
    <n v="390"/>
    <n v="2359"/>
    <m/>
    <x v="1"/>
    <n v="54110"/>
    <s v="Proceed"/>
    <s v="Checked, completed"/>
    <s v="Checked, completed"/>
    <s v="Checked, completed"/>
    <n v="768059361"/>
    <s v="Myself (Participant)"/>
    <m/>
    <d v="1899-12-30T13:46:00"/>
    <s v="Unverified"/>
  </r>
  <r>
    <n v="224"/>
    <m/>
    <m/>
    <m/>
    <x v="0"/>
    <m/>
    <m/>
    <m/>
    <m/>
    <m/>
    <m/>
    <m/>
    <m/>
    <m/>
    <m/>
    <m/>
    <m/>
    <m/>
    <m/>
    <m/>
    <m/>
    <m/>
    <m/>
    <m/>
    <m/>
    <m/>
    <m/>
    <m/>
    <m/>
    <m/>
    <m/>
    <m/>
    <m/>
    <m/>
    <m/>
    <m/>
    <m/>
    <m/>
    <m/>
    <m/>
    <m/>
    <m/>
    <m/>
    <m/>
    <m/>
    <m/>
    <x v="0"/>
    <m/>
    <m/>
    <m/>
    <m/>
    <m/>
    <m/>
    <m/>
    <m/>
    <m/>
    <m/>
  </r>
  <r>
    <n v="220"/>
    <s v="Screening And Consenting"/>
    <n v="3"/>
    <s v="likhona"/>
    <x v="9"/>
    <d v="1899-12-30T12:54:00"/>
    <s v="Mdantsane"/>
    <n v="3"/>
    <n v="6"/>
    <s v="Not applicable"/>
    <s v="I confirm that I am at the gate / door"/>
    <s v=" -32.9399427"/>
    <s v="27.7691702"/>
    <s v="Yes"/>
    <m/>
    <s v="Read the script out loud to the person"/>
    <s v="Yes - the person who opened the door is the HoH"/>
    <s v="Read the script out loud to the HoH"/>
    <s v="Yes"/>
    <s v="Proceed"/>
    <s v="Sanele"/>
    <s v="Jobodwana"/>
    <n v="29"/>
    <d v="1993-04-14T00:00:00"/>
    <n v="29"/>
    <s v="Male"/>
    <s v="One or both"/>
    <s v="Yes"/>
    <s v="Proceed"/>
    <m/>
    <s v="Proceed"/>
    <s v="English"/>
    <s v="Yes"/>
    <s v="Yes"/>
    <s v="signature_2022-06-29_1058.png"/>
    <m/>
    <m/>
    <m/>
    <m/>
    <d v="2022-06-29T00:00:00"/>
    <n v="50000"/>
    <n v="2000"/>
    <n v="438"/>
    <n v="438"/>
    <n v="2358"/>
    <m/>
    <x v="1"/>
    <n v="55205"/>
    <s v="Proceed"/>
    <s v="Checked, completed"/>
    <s v="Checked, completed"/>
    <s v="Checked, completed"/>
    <n v="0"/>
    <s v="Other"/>
    <s v="The participant doesn't have a cellphone "/>
    <d v="1899-12-30T12:59:00"/>
    <s v="Unverified"/>
  </r>
  <r>
    <n v="225"/>
    <m/>
    <m/>
    <m/>
    <x v="0"/>
    <m/>
    <m/>
    <m/>
    <m/>
    <m/>
    <m/>
    <m/>
    <m/>
    <m/>
    <m/>
    <m/>
    <m/>
    <m/>
    <m/>
    <m/>
    <m/>
    <m/>
    <m/>
    <m/>
    <m/>
    <m/>
    <m/>
    <m/>
    <m/>
    <m/>
    <m/>
    <m/>
    <m/>
    <m/>
    <m/>
    <m/>
    <m/>
    <m/>
    <m/>
    <m/>
    <m/>
    <m/>
    <m/>
    <m/>
    <m/>
    <m/>
    <x v="0"/>
    <m/>
    <m/>
    <m/>
    <m/>
    <m/>
    <m/>
    <m/>
    <m/>
    <m/>
    <m/>
  </r>
  <r>
    <n v="228"/>
    <s v="Screening And Consenting"/>
    <n v="1"/>
    <s v="lona"/>
    <x v="18"/>
    <d v="1899-12-30T12:00:00"/>
    <s v="Mdantsane"/>
    <n v="6"/>
    <n v="8"/>
    <s v="Not applicable"/>
    <s v="I confirm that I am at the gate / door"/>
    <s v=" -32.9335051"/>
    <s v="27.766917"/>
    <s v="Yes"/>
    <m/>
    <s v="Read the script out loud to the person"/>
    <s v="Yes - the person who opened the door is calling the HoH"/>
    <s v="Read the script out loud to the HoH"/>
    <s v="Yes"/>
    <s v="Proceed"/>
    <s v="Tembelihle"/>
    <s v="Mambalu"/>
    <n v="29"/>
    <d v="1993-06-29T00:00:00"/>
    <n v="29"/>
    <s v="Female"/>
    <s v="One or both"/>
    <s v="Yes"/>
    <s v="Proceed"/>
    <m/>
    <s v="Proceed"/>
    <s v="Xhosa"/>
    <s v="Yes"/>
    <s v="Yes"/>
    <m/>
    <s v="signature_2022-06-30_1003.png"/>
    <m/>
    <m/>
    <m/>
    <d v="2022-06-30T00:00:00"/>
    <n v="50000"/>
    <n v="1000"/>
    <n v="492"/>
    <n v="492"/>
    <n v="2357"/>
    <m/>
    <x v="1"/>
    <n v="54312"/>
    <s v="Proceed"/>
    <s v="Checked, completed"/>
    <s v="Checked, completed"/>
    <s v="Checked, completed"/>
    <n v="813426421"/>
    <s v="Myself (Participant)"/>
    <m/>
    <d v="1899-12-30T12:04:00"/>
    <s v="Unverified"/>
  </r>
  <r>
    <n v="226"/>
    <m/>
    <m/>
    <m/>
    <x v="0"/>
    <m/>
    <m/>
    <m/>
    <m/>
    <m/>
    <m/>
    <m/>
    <m/>
    <m/>
    <m/>
    <m/>
    <m/>
    <m/>
    <m/>
    <m/>
    <m/>
    <m/>
    <m/>
    <m/>
    <m/>
    <m/>
    <m/>
    <m/>
    <m/>
    <m/>
    <m/>
    <m/>
    <m/>
    <m/>
    <m/>
    <m/>
    <m/>
    <m/>
    <m/>
    <m/>
    <m/>
    <m/>
    <m/>
    <m/>
    <m/>
    <m/>
    <x v="0"/>
    <m/>
    <m/>
    <m/>
    <m/>
    <m/>
    <m/>
    <m/>
    <m/>
    <m/>
    <m/>
  </r>
  <r>
    <n v="226"/>
    <s v="Screening And Consenting"/>
    <n v="1"/>
    <s v="vuyolwethu"/>
    <x v="8"/>
    <d v="1899-12-30T15:20:00"/>
    <s v="Mdantsane"/>
    <n v="6"/>
    <n v="7"/>
    <s v="Not applicable"/>
    <s v="I confirm that I am at the gate / door"/>
    <s v=" -32.9342794"/>
    <s v="27.7626852"/>
    <s v="No"/>
    <s v="I confirm"/>
    <m/>
    <m/>
    <m/>
    <m/>
    <m/>
    <m/>
    <m/>
    <m/>
    <m/>
    <m/>
    <m/>
    <m/>
    <m/>
    <m/>
    <m/>
    <m/>
    <m/>
    <m/>
    <m/>
    <m/>
    <m/>
    <m/>
    <m/>
    <m/>
    <m/>
    <n v="50000"/>
    <m/>
    <n v="292"/>
    <n v="292"/>
    <n v="2359"/>
    <m/>
    <x v="0"/>
    <m/>
    <m/>
    <m/>
    <m/>
    <m/>
    <m/>
    <m/>
    <m/>
    <d v="1899-12-30T15:21:00"/>
    <s v="Unverified"/>
  </r>
  <r>
    <n v="438"/>
    <s v="Screening And Consenting"/>
    <n v="1"/>
    <s v="onelam"/>
    <x v="4"/>
    <d v="1899-12-30T12:13:00"/>
    <s v="Nompumelelo"/>
    <n v="1"/>
    <n v="6"/>
    <s v="Not applicable"/>
    <s v="I confirm that I am at the gate / door"/>
    <s v=" -32.9551379"/>
    <s v="27.9320398"/>
    <s v="Yes"/>
    <m/>
    <s v="Read the script out loud to the person"/>
    <s v="Yes - the person who opened the door is the HoH"/>
    <s v="Read the script out loud to the HoH"/>
    <s v="Yes"/>
    <s v="Proceed"/>
    <s v="Brenda "/>
    <s v="Gobeni"/>
    <n v="29"/>
    <d v="1993-06-20T00:00:00"/>
    <n v="29"/>
    <s v="Female"/>
    <s v="One or both"/>
    <s v="Yes"/>
    <s v="Proceed"/>
    <m/>
    <s v="Proceed"/>
    <s v="English"/>
    <s v="Yes"/>
    <s v="Yes"/>
    <s v="signature_2022-07-06_1016.png"/>
    <m/>
    <m/>
    <m/>
    <m/>
    <d v="2022-07-06T00:00:00"/>
    <n v="30000"/>
    <n v="1000"/>
    <n v="479"/>
    <n v="479"/>
    <n v="2351"/>
    <m/>
    <x v="1"/>
    <n v="34280"/>
    <s v="Proceed"/>
    <s v="Checked, completed"/>
    <s v="Checked, completed"/>
    <s v="Checked, completed"/>
    <n v="730090233"/>
    <s v="Myself (Participant)"/>
    <m/>
    <d v="1899-12-30T12:17:00"/>
    <s v="Unverified"/>
  </r>
  <r>
    <n v="227"/>
    <m/>
    <m/>
    <m/>
    <x v="0"/>
    <m/>
    <m/>
    <m/>
    <m/>
    <m/>
    <m/>
    <m/>
    <m/>
    <m/>
    <m/>
    <m/>
    <m/>
    <m/>
    <m/>
    <m/>
    <m/>
    <m/>
    <m/>
    <m/>
    <m/>
    <m/>
    <m/>
    <m/>
    <m/>
    <m/>
    <m/>
    <m/>
    <m/>
    <m/>
    <m/>
    <m/>
    <m/>
    <m/>
    <m/>
    <m/>
    <m/>
    <m/>
    <m/>
    <m/>
    <m/>
    <m/>
    <x v="0"/>
    <m/>
    <m/>
    <m/>
    <m/>
    <m/>
    <m/>
    <m/>
    <m/>
    <m/>
    <m/>
  </r>
  <r>
    <n v="478"/>
    <s v="Screening And Consenting"/>
    <n v="1"/>
    <s v="asemahle"/>
    <x v="22"/>
    <d v="1899-12-30T11:31:00"/>
    <s v="Ducats"/>
    <n v="1"/>
    <n v="1"/>
    <s v="Not applicable"/>
    <s v="I confirm that I am at the gate / door"/>
    <s v=" -32.9225827"/>
    <s v="27.9043675"/>
    <s v="Yes"/>
    <m/>
    <s v="Read the script out loud to the person"/>
    <s v="Yes - the person who opened the door is the HoH"/>
    <s v="Read the script out loud to the HoH"/>
    <s v="Yes"/>
    <s v="Proceed"/>
    <s v="Nkosinathi"/>
    <s v="Mgwevu"/>
    <n v="29"/>
    <d v="1993-04-06T00:00:00"/>
    <n v="29"/>
    <s v="Male"/>
    <s v="One or both"/>
    <s v="Yes"/>
    <s v="Proceed"/>
    <m/>
    <s v="Proceed"/>
    <s v="English"/>
    <s v="Yes"/>
    <s v="Yes"/>
    <s v="signature_2022-07-07_0936.png"/>
    <m/>
    <m/>
    <m/>
    <m/>
    <d v="2022-07-07T00:00:00"/>
    <n v="40000"/>
    <n v="2000"/>
    <n v="521"/>
    <n v="521"/>
    <n v="2350"/>
    <m/>
    <x v="1"/>
    <n v="45363"/>
    <s v="Proceed"/>
    <s v="Checked, completed"/>
    <s v="Checked, completed"/>
    <s v="Checked, completed"/>
    <n v="762325362"/>
    <s v="Myself (Participant)"/>
    <m/>
    <d v="1899-12-30T11:36:00"/>
    <s v="Unverified"/>
  </r>
  <r>
    <n v="228"/>
    <m/>
    <m/>
    <m/>
    <x v="0"/>
    <m/>
    <m/>
    <m/>
    <m/>
    <m/>
    <m/>
    <m/>
    <m/>
    <m/>
    <m/>
    <m/>
    <m/>
    <m/>
    <m/>
    <m/>
    <m/>
    <m/>
    <m/>
    <m/>
    <m/>
    <m/>
    <m/>
    <m/>
    <m/>
    <m/>
    <m/>
    <m/>
    <m/>
    <m/>
    <m/>
    <m/>
    <m/>
    <m/>
    <m/>
    <m/>
    <m/>
    <m/>
    <m/>
    <m/>
    <m/>
    <m/>
    <x v="0"/>
    <m/>
    <m/>
    <m/>
    <m/>
    <m/>
    <m/>
    <m/>
    <m/>
    <m/>
    <m/>
  </r>
  <r>
    <n v="481"/>
    <s v="Screening And Consenting"/>
    <n v="1"/>
    <s v="vuyolwethu"/>
    <x v="22"/>
    <d v="1899-12-30T11:36:00"/>
    <s v="Ducats"/>
    <n v="1"/>
    <n v="4"/>
    <s v="Not applicable"/>
    <s v="I confirm that I am at the gate / door"/>
    <s v=" -32.9216844"/>
    <s v="27.9057264"/>
    <s v="Yes"/>
    <m/>
    <s v="Read the script out loud to the person"/>
    <s v="Yes - the person who opened the door is calling the HoH"/>
    <s v="Read the script out loud to the HoH"/>
    <s v="Yes"/>
    <s v="Proceed"/>
    <s v="Zimasa"/>
    <s v="Xakwe"/>
    <n v="29"/>
    <d v="1993-02-07T00:00:00"/>
    <n v="29"/>
    <s v="Female"/>
    <s v="One or both"/>
    <s v="Yes"/>
    <s v="Proceed"/>
    <m/>
    <s v="Proceed"/>
    <s v="English"/>
    <s v="Yes"/>
    <s v="Yes"/>
    <s v="signature_2022-07-07_0940.png"/>
    <m/>
    <m/>
    <m/>
    <m/>
    <d v="2022-07-07T00:00:00"/>
    <n v="40000"/>
    <n v="1000"/>
    <n v="516"/>
    <n v="516"/>
    <n v="2350"/>
    <m/>
    <x v="1"/>
    <n v="44353"/>
    <s v="Proceed"/>
    <s v="Checked, completed"/>
    <s v="Checked, completed"/>
    <s v="Checked, completed"/>
    <n v="789193413"/>
    <s v="Myself (Participant)"/>
    <m/>
    <d v="1899-12-30T11:42:00"/>
    <s v="Unverified"/>
  </r>
  <r>
    <n v="229"/>
    <m/>
    <m/>
    <m/>
    <x v="0"/>
    <m/>
    <m/>
    <m/>
    <m/>
    <m/>
    <m/>
    <m/>
    <m/>
    <m/>
    <m/>
    <m/>
    <m/>
    <m/>
    <m/>
    <m/>
    <m/>
    <m/>
    <m/>
    <m/>
    <m/>
    <m/>
    <m/>
    <m/>
    <m/>
    <m/>
    <m/>
    <m/>
    <m/>
    <m/>
    <m/>
    <m/>
    <m/>
    <m/>
    <m/>
    <m/>
    <m/>
    <m/>
    <m/>
    <m/>
    <m/>
    <m/>
    <x v="0"/>
    <m/>
    <m/>
    <m/>
    <m/>
    <m/>
    <m/>
    <m/>
    <m/>
    <m/>
    <m/>
  </r>
  <r>
    <n v="229"/>
    <s v="Screening And Consenting"/>
    <n v="1"/>
    <s v="nozithembiso"/>
    <x v="9"/>
    <d v="1899-12-30T09:38:00"/>
    <s v="Mdantsane"/>
    <n v="6"/>
    <n v="3"/>
    <s v="Not applicable"/>
    <s v="I confirm that I am at the gate / door"/>
    <s v=" -32.9285178"/>
    <s v="27.771939"/>
    <s v="No"/>
    <s v="I confirm"/>
    <m/>
    <m/>
    <m/>
    <m/>
    <m/>
    <m/>
    <m/>
    <m/>
    <m/>
    <m/>
    <m/>
    <m/>
    <m/>
    <m/>
    <m/>
    <m/>
    <m/>
    <m/>
    <m/>
    <m/>
    <m/>
    <m/>
    <m/>
    <m/>
    <m/>
    <n v="50000"/>
    <m/>
    <n v="634"/>
    <n v="634"/>
    <n v="2358"/>
    <m/>
    <x v="0"/>
    <m/>
    <m/>
    <m/>
    <m/>
    <m/>
    <m/>
    <m/>
    <m/>
    <d v="1899-12-30T09:38:00"/>
    <s v="Unverified"/>
  </r>
  <r>
    <n v="485"/>
    <s v="Screening And Consenting"/>
    <n v="1"/>
    <s v="zimbini"/>
    <x v="22"/>
    <d v="1899-12-30T11:50:00"/>
    <s v="Mdantsane"/>
    <n v="4"/>
    <n v="7"/>
    <s v="Not applicable"/>
    <s v="I confirm that I am at the gate / door"/>
    <s v=" -32.9364961"/>
    <s v="27.7784894"/>
    <s v="Yes"/>
    <m/>
    <s v="Read the script out loud to the person"/>
    <s v="Yes - the person who opened the door is the HoH"/>
    <s v="Read the script out loud to the HoH"/>
    <s v="Yes"/>
    <s v="Proceed"/>
    <s v="Siliso"/>
    <s v="Jikani"/>
    <n v="29"/>
    <d v="1993-09-12T00:00:00"/>
    <n v="29"/>
    <s v="Female"/>
    <s v="One or both"/>
    <s v="Yes"/>
    <s v="Proceed"/>
    <m/>
    <s v="Proceed"/>
    <s v="English"/>
    <s v="Yes"/>
    <s v="Yes"/>
    <s v="signature_2022-07-07_0952.png"/>
    <m/>
    <m/>
    <m/>
    <m/>
    <d v="2022-07-07T00:00:00"/>
    <n v="50000"/>
    <n v="1000"/>
    <n v="502"/>
    <n v="502"/>
    <n v="2350"/>
    <m/>
    <x v="1"/>
    <n v="54325"/>
    <s v="Proceed"/>
    <s v="Checked, completed"/>
    <s v="Checked, completed"/>
    <s v="Checked, completed"/>
    <n v="614377966"/>
    <s v="Myself (Participant)"/>
    <m/>
    <d v="1899-12-30T11:53:00"/>
    <s v="Unverified"/>
  </r>
  <r>
    <n v="230"/>
    <m/>
    <m/>
    <m/>
    <x v="0"/>
    <m/>
    <m/>
    <m/>
    <m/>
    <m/>
    <m/>
    <m/>
    <m/>
    <m/>
    <m/>
    <m/>
    <m/>
    <m/>
    <m/>
    <m/>
    <m/>
    <m/>
    <m/>
    <m/>
    <m/>
    <m/>
    <m/>
    <m/>
    <m/>
    <m/>
    <m/>
    <m/>
    <m/>
    <m/>
    <m/>
    <m/>
    <m/>
    <m/>
    <m/>
    <m/>
    <m/>
    <m/>
    <m/>
    <m/>
    <m/>
    <m/>
    <x v="0"/>
    <m/>
    <m/>
    <m/>
    <m/>
    <m/>
    <m/>
    <m/>
    <m/>
    <m/>
    <m/>
  </r>
  <r>
    <n v="487"/>
    <s v="Screening And Consenting"/>
    <n v="2"/>
    <s v="lona"/>
    <x v="5"/>
    <d v="1899-12-30T09:20:00"/>
    <s v="Nompumelelo"/>
    <n v="1"/>
    <n v="9"/>
    <s v="Not applicable"/>
    <s v="I confirm that I am at the gate / door"/>
    <s v=" -32.955968"/>
    <s v="27.9254493"/>
    <s v="Yes"/>
    <m/>
    <s v="Read the script out loud to the person"/>
    <s v="Yes - the person who opened the door is calling the HoH"/>
    <s v="Read the script out loud to the HoH"/>
    <s v="Yes"/>
    <s v="Proceed"/>
    <s v="Ayabonga"/>
    <s v="Cimile"/>
    <n v="29"/>
    <d v="1993-01-03T00:00:00"/>
    <n v="30"/>
    <s v="Male"/>
    <s v="One or both"/>
    <s v="Yes"/>
    <s v="Proceed"/>
    <m/>
    <s v="Proceed"/>
    <s v="Xhosa"/>
    <s v="Yes"/>
    <s v="Yes"/>
    <m/>
    <s v="signature_2022-07-08_0722.png"/>
    <m/>
    <m/>
    <m/>
    <d v="2022-07-08T00:00:00"/>
    <n v="30000"/>
    <n v="2000"/>
    <n v="652"/>
    <n v="652"/>
    <n v="2349"/>
    <m/>
    <x v="1"/>
    <n v="35624"/>
    <s v="Proceed"/>
    <s v="Checked, completed"/>
    <s v="Checked, completed"/>
    <s v="Checked, completed"/>
    <n v="635642541"/>
    <s v="Myself (Participant)"/>
    <m/>
    <d v="1899-12-30T09:24:00"/>
    <s v="Unverified"/>
  </r>
  <r>
    <n v="231"/>
    <m/>
    <m/>
    <m/>
    <x v="0"/>
    <m/>
    <m/>
    <m/>
    <m/>
    <m/>
    <m/>
    <m/>
    <m/>
    <m/>
    <m/>
    <m/>
    <m/>
    <m/>
    <m/>
    <m/>
    <m/>
    <m/>
    <m/>
    <m/>
    <m/>
    <m/>
    <m/>
    <m/>
    <m/>
    <m/>
    <m/>
    <m/>
    <m/>
    <m/>
    <m/>
    <m/>
    <m/>
    <m/>
    <m/>
    <m/>
    <m/>
    <m/>
    <m/>
    <m/>
    <m/>
    <m/>
    <x v="0"/>
    <m/>
    <m/>
    <m/>
    <m/>
    <m/>
    <m/>
    <m/>
    <m/>
    <m/>
    <m/>
  </r>
  <r>
    <n v="231"/>
    <s v="Screening And Consenting"/>
    <n v="1"/>
    <s v="lona"/>
    <x v="9"/>
    <d v="1899-12-30T09:45:00"/>
    <s v="Mdantsane"/>
    <n v="6"/>
    <n v="8"/>
    <s v="Not applicable"/>
    <s v="I confirm that I am at the gate / door"/>
    <s v=" -32.9392377"/>
    <s v="27.7721016"/>
    <s v="No"/>
    <s v="I confirm"/>
    <m/>
    <m/>
    <m/>
    <m/>
    <m/>
    <m/>
    <m/>
    <m/>
    <m/>
    <m/>
    <m/>
    <m/>
    <m/>
    <m/>
    <m/>
    <m/>
    <m/>
    <m/>
    <m/>
    <m/>
    <m/>
    <m/>
    <m/>
    <m/>
    <m/>
    <n v="50000"/>
    <m/>
    <n v="627"/>
    <n v="627"/>
    <n v="2358"/>
    <m/>
    <x v="0"/>
    <m/>
    <m/>
    <m/>
    <m/>
    <m/>
    <m/>
    <m/>
    <m/>
    <d v="1899-12-30T09:46:00"/>
    <s v="Unverified"/>
  </r>
  <r>
    <n v="605"/>
    <s v="Screening And Consenting"/>
    <n v="1"/>
    <s v="zola"/>
    <x v="20"/>
    <d v="1899-12-30T11:39:00"/>
    <s v="Ndevana"/>
    <n v="1"/>
    <n v="2"/>
    <s v="Not applicable"/>
    <s v="I confirm that I am at the gate / door"/>
    <s v=" -32.9015912"/>
    <s v="27.5101346"/>
    <s v="Yes"/>
    <m/>
    <s v="Read the script out loud to the person"/>
    <s v="Yes - the person who opened the door is the HoH"/>
    <s v="Read the script out loud to the HoH"/>
    <s v="Yes"/>
    <s v="Proceed"/>
    <s v="Thobelani"/>
    <s v="Mathumbu "/>
    <n v="29"/>
    <d v="1993-11-20T00:00:00"/>
    <n v="29"/>
    <s v="Male"/>
    <s v="One or both"/>
    <s v="Yes"/>
    <s v="Proceed"/>
    <m/>
    <s v="Proceed"/>
    <s v="Xhosa"/>
    <s v="Yes"/>
    <s v="Yes"/>
    <m/>
    <s v="signature_2022-07-09_0942.png"/>
    <m/>
    <m/>
    <m/>
    <d v="2022-07-09T00:00:00"/>
    <n v="60000"/>
    <n v="2000"/>
    <n v="513"/>
    <n v="513"/>
    <n v="2348"/>
    <m/>
    <x v="1"/>
    <n v="65345"/>
    <s v="Proceed"/>
    <s v="Checked, completed"/>
    <s v="Checked, completed"/>
    <s v="Checked, completed"/>
    <n v="769987358"/>
    <s v="Myself (Participant)"/>
    <m/>
    <d v="1899-12-30T11:43:00"/>
    <s v="Unverified"/>
  </r>
  <r>
    <n v="232"/>
    <m/>
    <m/>
    <m/>
    <x v="0"/>
    <m/>
    <m/>
    <m/>
    <m/>
    <m/>
    <m/>
    <m/>
    <m/>
    <m/>
    <m/>
    <m/>
    <m/>
    <m/>
    <m/>
    <m/>
    <m/>
    <m/>
    <m/>
    <m/>
    <m/>
    <m/>
    <m/>
    <m/>
    <m/>
    <m/>
    <m/>
    <m/>
    <m/>
    <m/>
    <m/>
    <m/>
    <m/>
    <m/>
    <m/>
    <m/>
    <m/>
    <m/>
    <m/>
    <m/>
    <m/>
    <m/>
    <x v="0"/>
    <m/>
    <m/>
    <m/>
    <m/>
    <m/>
    <m/>
    <m/>
    <m/>
    <m/>
    <m/>
  </r>
  <r>
    <n v="659"/>
    <s v="Screening And Consenting"/>
    <n v="1"/>
    <s v="vuyolwethu"/>
    <x v="6"/>
    <d v="1899-12-30T13:28:00"/>
    <s v="Mdantsane"/>
    <n v="11"/>
    <n v="2"/>
    <s v="Not applicable"/>
    <s v="I confirm that I am at the gate / door"/>
    <s v=" -32.9251405"/>
    <s v="27.7384599"/>
    <s v="Yes"/>
    <m/>
    <s v="Read the script out loud to the person"/>
    <s v="Yes - the person who opened the door is calling the HoH"/>
    <s v="Read the script out loud to the HoH"/>
    <s v="Yes"/>
    <s v="Proceed"/>
    <s v="Sihle"/>
    <s v="Dayi"/>
    <n v="29"/>
    <d v="1993-12-31T00:00:00"/>
    <n v="29"/>
    <s v="Male"/>
    <s v="One or both"/>
    <s v="Yes"/>
    <s v="Proceed"/>
    <m/>
    <s v="Proceed"/>
    <s v="Xhosa"/>
    <s v="Yes"/>
    <s v="Yes"/>
    <m/>
    <s v="signature_2022-07-12_1133.png"/>
    <m/>
    <m/>
    <m/>
    <d v="2022-07-12T00:00:00"/>
    <n v="50000"/>
    <n v="2000"/>
    <n v="404"/>
    <n v="404"/>
    <n v="2345"/>
    <m/>
    <x v="1"/>
    <n v="55124"/>
    <s v="Proceed"/>
    <s v="Checked, completed"/>
    <s v="Checked, completed"/>
    <s v="Checked, completed"/>
    <n v="676510407"/>
    <s v="Myself (Participant)"/>
    <m/>
    <d v="1899-12-30T13:34:00"/>
    <s v="Unverified"/>
  </r>
  <r>
    <n v="233"/>
    <m/>
    <m/>
    <m/>
    <x v="0"/>
    <m/>
    <m/>
    <m/>
    <m/>
    <m/>
    <m/>
    <m/>
    <m/>
    <m/>
    <m/>
    <m/>
    <m/>
    <m/>
    <m/>
    <m/>
    <m/>
    <m/>
    <m/>
    <m/>
    <m/>
    <m/>
    <m/>
    <m/>
    <m/>
    <m/>
    <m/>
    <m/>
    <m/>
    <m/>
    <m/>
    <m/>
    <m/>
    <m/>
    <m/>
    <m/>
    <m/>
    <m/>
    <m/>
    <m/>
    <m/>
    <m/>
    <x v="0"/>
    <m/>
    <m/>
    <m/>
    <m/>
    <m/>
    <m/>
    <m/>
    <m/>
    <m/>
    <m/>
  </r>
  <r>
    <n v="702"/>
    <s v="Screening And Consenting"/>
    <n v="1"/>
    <s v="onelam"/>
    <x v="15"/>
    <d v="1899-12-30T12:11:00"/>
    <s v="Nompumelelo"/>
    <n v="2"/>
    <n v="6"/>
    <s v="Not applicable"/>
    <s v="I confirm that I am at the gate / door"/>
    <s v=" -32.9589731"/>
    <s v="27.9206639"/>
    <s v="Yes"/>
    <m/>
    <s v="Read the script out loud to the person"/>
    <s v="Yes - the person who opened the door is the HoH"/>
    <s v="Read the script out loud to the HoH"/>
    <s v="Yes"/>
    <s v="Proceed"/>
    <s v="Mfundo"/>
    <s v="Gaulekaya"/>
    <n v="29"/>
    <d v="1993-06-03T00:00:00"/>
    <n v="29"/>
    <s v="Male"/>
    <s v="One or both"/>
    <s v="Yes"/>
    <s v="Proceed"/>
    <m/>
    <s v="Proceed"/>
    <s v="English"/>
    <s v="Yes"/>
    <s v="Yes"/>
    <s v="signature_2022-07-13_1014.png"/>
    <m/>
    <m/>
    <m/>
    <m/>
    <d v="2022-07-13T00:00:00"/>
    <n v="30000"/>
    <n v="2000"/>
    <n v="481"/>
    <n v="481"/>
    <n v="2344"/>
    <m/>
    <x v="1"/>
    <n v="35277"/>
    <s v="Proceed"/>
    <s v="Checked, completed"/>
    <s v="Checked, completed"/>
    <s v="Checked, completed"/>
    <n v="719580053"/>
    <s v="Myself (Participant)"/>
    <m/>
    <d v="1899-12-30T12:14:00"/>
    <s v="Unverified"/>
  </r>
  <r>
    <n v="234"/>
    <m/>
    <m/>
    <m/>
    <x v="0"/>
    <m/>
    <m/>
    <m/>
    <m/>
    <m/>
    <m/>
    <m/>
    <m/>
    <m/>
    <m/>
    <m/>
    <m/>
    <m/>
    <m/>
    <m/>
    <m/>
    <m/>
    <m/>
    <m/>
    <m/>
    <m/>
    <m/>
    <m/>
    <m/>
    <m/>
    <m/>
    <m/>
    <m/>
    <m/>
    <m/>
    <m/>
    <m/>
    <m/>
    <m/>
    <m/>
    <m/>
    <m/>
    <m/>
    <m/>
    <m/>
    <m/>
    <x v="0"/>
    <m/>
    <m/>
    <m/>
    <m/>
    <m/>
    <m/>
    <m/>
    <m/>
    <m/>
    <m/>
  </r>
  <r>
    <n v="234"/>
    <s v="Screening And Consenting"/>
    <n v="1"/>
    <s v="nosibusiso"/>
    <x v="9"/>
    <d v="1899-12-30T10:06:00"/>
    <s v="Mdantsane"/>
    <n v="6"/>
    <n v="9"/>
    <s v="Not applicable"/>
    <s v="I confirm that I am at the gate / door"/>
    <s v=" -32.9339386"/>
    <s v="27.7728602"/>
    <s v="Yes"/>
    <m/>
    <s v="Read the script out loud to the person"/>
    <s v="No"/>
    <m/>
    <m/>
    <m/>
    <m/>
    <m/>
    <m/>
    <m/>
    <m/>
    <m/>
    <m/>
    <m/>
    <m/>
    <m/>
    <m/>
    <m/>
    <m/>
    <m/>
    <m/>
    <m/>
    <m/>
    <m/>
    <m/>
    <m/>
    <n v="50000"/>
    <m/>
    <n v="606"/>
    <n v="606"/>
    <n v="2358"/>
    <m/>
    <x v="0"/>
    <m/>
    <m/>
    <m/>
    <m/>
    <m/>
    <m/>
    <m/>
    <m/>
    <d v="1899-12-30T10:09:00"/>
    <s v="Unverified"/>
  </r>
  <r>
    <n v="745"/>
    <s v="Screening And Consenting"/>
    <n v="1"/>
    <s v="onelam"/>
    <x v="10"/>
    <d v="1899-12-30T09:37:00"/>
    <s v="Nompumelelo"/>
    <n v="2"/>
    <n v="6"/>
    <s v="Not applicable"/>
    <s v="I confirm that I am at the gate / door"/>
    <s v=" -32.9591954"/>
    <s v="27.9206115"/>
    <s v="Yes"/>
    <m/>
    <s v="Read the script out loud to the person"/>
    <s v="Yes - the person who opened the door is the HoH"/>
    <s v="Read the script out loud to the HoH"/>
    <s v="Yes"/>
    <s v="Proceed"/>
    <s v="Tracy"/>
    <s v="Ndewele"/>
    <n v="29"/>
    <d v="1993-04-09T00:00:00"/>
    <n v="29"/>
    <s v="Female"/>
    <s v="One or both"/>
    <s v="Yes"/>
    <s v="Proceed"/>
    <m/>
    <s v="Proceed"/>
    <s v="English"/>
    <s v="Yes"/>
    <s v="Yes"/>
    <s v="signature_2022-07-14_0739.png"/>
    <m/>
    <m/>
    <m/>
    <m/>
    <d v="2022-07-14T00:00:00"/>
    <n v="30000"/>
    <n v="1000"/>
    <n v="635"/>
    <n v="635"/>
    <n v="2343"/>
    <m/>
    <x v="1"/>
    <n v="34584"/>
    <s v="Proceed"/>
    <s v="Checked, completed"/>
    <s v="Checked, completed"/>
    <s v="Checked, completed"/>
    <n v="847718866"/>
    <s v="Myself (Participant)"/>
    <m/>
    <d v="1899-12-30T09:40:00"/>
    <s v="Unverified"/>
  </r>
  <r>
    <n v="235"/>
    <m/>
    <m/>
    <m/>
    <x v="0"/>
    <m/>
    <m/>
    <m/>
    <m/>
    <m/>
    <m/>
    <m/>
    <m/>
    <m/>
    <m/>
    <m/>
    <m/>
    <m/>
    <m/>
    <m/>
    <m/>
    <m/>
    <m/>
    <m/>
    <m/>
    <m/>
    <m/>
    <m/>
    <m/>
    <m/>
    <m/>
    <m/>
    <m/>
    <m/>
    <m/>
    <m/>
    <m/>
    <m/>
    <m/>
    <m/>
    <m/>
    <m/>
    <m/>
    <m/>
    <m/>
    <m/>
    <x v="0"/>
    <m/>
    <m/>
    <m/>
    <m/>
    <m/>
    <m/>
    <m/>
    <m/>
    <m/>
    <m/>
  </r>
  <r>
    <n v="235"/>
    <s v="Screening And Consenting"/>
    <n v="1"/>
    <s v="nosibusiso"/>
    <x v="9"/>
    <d v="1899-12-30T10:12:00"/>
    <s v="Mdantsane"/>
    <n v="6"/>
    <n v="9"/>
    <s v="Not applicable"/>
    <s v="I confirm that I am at the gate / door"/>
    <s v=" -32.9334421"/>
    <s v="27.7727167"/>
    <s v="No"/>
    <s v="I confirm"/>
    <m/>
    <m/>
    <m/>
    <m/>
    <m/>
    <m/>
    <m/>
    <m/>
    <m/>
    <m/>
    <m/>
    <m/>
    <m/>
    <m/>
    <m/>
    <m/>
    <m/>
    <m/>
    <m/>
    <m/>
    <m/>
    <m/>
    <m/>
    <m/>
    <m/>
    <n v="50000"/>
    <m/>
    <n v="600"/>
    <n v="600"/>
    <n v="2358"/>
    <m/>
    <x v="0"/>
    <m/>
    <m/>
    <m/>
    <m/>
    <m/>
    <m/>
    <m/>
    <m/>
    <d v="1899-12-30T10:13:00"/>
    <s v="Incomplete"/>
  </r>
  <r>
    <n v="754"/>
    <s v="Screening And Consenting"/>
    <n v="1"/>
    <s v="nomvuyo"/>
    <x v="10"/>
    <d v="1899-12-30T11:08:00"/>
    <s v="Ducats"/>
    <n v="2"/>
    <n v="6"/>
    <s v="Not applicable"/>
    <s v="I confirm that I am at the gate / door"/>
    <s v=" -32.9301177"/>
    <s v="27.90591"/>
    <s v="Yes"/>
    <m/>
    <s v="Read the script out loud to the person"/>
    <s v="Yes - the person who opened the door is the HoH"/>
    <s v="Read the script out loud to the HoH"/>
    <s v="Yes"/>
    <s v="Proceed"/>
    <s v="Siyabulela"/>
    <s v="Ntoni"/>
    <n v="29"/>
    <d v="1993-08-13T00:00:00"/>
    <n v="29"/>
    <s v="Male"/>
    <s v="One or both"/>
    <s v="Yes"/>
    <s v="Proceed"/>
    <m/>
    <s v="Proceed"/>
    <s v="English"/>
    <s v="Yes"/>
    <s v="Yes"/>
    <s v="signature_2022-07-14_0911.png"/>
    <m/>
    <m/>
    <m/>
    <m/>
    <d v="2022-07-14T00:00:00"/>
    <n v="40000"/>
    <n v="2000"/>
    <n v="544"/>
    <n v="544"/>
    <n v="2343"/>
    <m/>
    <x v="1"/>
    <n v="45402"/>
    <s v="Proceed"/>
    <s v="Checked, completed"/>
    <s v="Checked, completed"/>
    <s v="Checked, completed"/>
    <n v="783617449"/>
    <s v="Myself (Participant)"/>
    <m/>
    <d v="1899-12-30T11:12:00"/>
    <s v="Unverified"/>
  </r>
  <r>
    <n v="236"/>
    <m/>
    <m/>
    <m/>
    <x v="0"/>
    <m/>
    <m/>
    <m/>
    <m/>
    <m/>
    <m/>
    <m/>
    <m/>
    <m/>
    <m/>
    <m/>
    <m/>
    <m/>
    <m/>
    <m/>
    <m/>
    <m/>
    <m/>
    <m/>
    <m/>
    <m/>
    <m/>
    <m/>
    <m/>
    <m/>
    <m/>
    <m/>
    <m/>
    <m/>
    <m/>
    <m/>
    <m/>
    <m/>
    <m/>
    <m/>
    <m/>
    <m/>
    <m/>
    <m/>
    <m/>
    <m/>
    <x v="0"/>
    <m/>
    <m/>
    <m/>
    <m/>
    <m/>
    <m/>
    <m/>
    <m/>
    <m/>
    <m/>
  </r>
  <r>
    <n v="236"/>
    <s v="Screening And Consenting"/>
    <n v="1"/>
    <s v="zimbini"/>
    <x v="9"/>
    <d v="1899-12-30T10:15:00"/>
    <s v="Mdantsane"/>
    <n v="6"/>
    <n v="6"/>
    <s v="Not applicable"/>
    <s v="I confirm that I am at the gate / door"/>
    <s v=" -32.9312653"/>
    <s v="27.7741693"/>
    <s v="Yes"/>
    <m/>
    <s v="Read the script out loud to the person"/>
    <s v="Yes - the person who opened the door is the HoH"/>
    <s v="Read the script out loud to the HoH"/>
    <s v="No"/>
    <m/>
    <m/>
    <m/>
    <m/>
    <m/>
    <m/>
    <m/>
    <m/>
    <m/>
    <m/>
    <m/>
    <m/>
    <m/>
    <m/>
    <m/>
    <m/>
    <m/>
    <m/>
    <m/>
    <m/>
    <m/>
    <n v="50000"/>
    <m/>
    <n v="597"/>
    <n v="597"/>
    <n v="2358"/>
    <m/>
    <x v="0"/>
    <m/>
    <m/>
    <m/>
    <m/>
    <m/>
    <m/>
    <m/>
    <m/>
    <d v="1899-12-30T10:16:00"/>
    <s v="Unverified"/>
  </r>
  <r>
    <n v="237"/>
    <m/>
    <m/>
    <m/>
    <x v="0"/>
    <m/>
    <m/>
    <m/>
    <m/>
    <m/>
    <m/>
    <m/>
    <m/>
    <m/>
    <m/>
    <m/>
    <m/>
    <m/>
    <m/>
    <m/>
    <m/>
    <m/>
    <m/>
    <m/>
    <m/>
    <m/>
    <m/>
    <m/>
    <m/>
    <m/>
    <m/>
    <m/>
    <m/>
    <m/>
    <m/>
    <m/>
    <m/>
    <m/>
    <m/>
    <m/>
    <m/>
    <m/>
    <m/>
    <m/>
    <m/>
    <m/>
    <x v="0"/>
    <m/>
    <m/>
    <m/>
    <m/>
    <m/>
    <m/>
    <m/>
    <m/>
    <m/>
    <m/>
  </r>
  <r>
    <n v="237"/>
    <s v="Screening And Consenting"/>
    <n v="1"/>
    <s v="zimbini"/>
    <x v="9"/>
    <d v="1899-12-30T10:20:00"/>
    <s v="Mdantsane"/>
    <n v="6"/>
    <n v="6"/>
    <s v="Not applicable"/>
    <s v="I confirm that I am at the gate / door"/>
    <s v=" -32.9313093"/>
    <s v="27.7741696"/>
    <s v="No"/>
    <s v="I confirm"/>
    <m/>
    <m/>
    <m/>
    <m/>
    <m/>
    <m/>
    <m/>
    <m/>
    <m/>
    <m/>
    <m/>
    <m/>
    <m/>
    <m/>
    <m/>
    <m/>
    <m/>
    <m/>
    <m/>
    <m/>
    <m/>
    <m/>
    <m/>
    <m/>
    <m/>
    <n v="50000"/>
    <m/>
    <n v="592"/>
    <n v="592"/>
    <n v="2358"/>
    <m/>
    <x v="0"/>
    <m/>
    <m/>
    <m/>
    <m/>
    <m/>
    <m/>
    <m/>
    <m/>
    <d v="1899-12-30T10:22:00"/>
    <s v="Unverified"/>
  </r>
  <r>
    <n v="237"/>
    <s v="Screening And Consenting"/>
    <n v="2"/>
    <s v="zimbini"/>
    <x v="28"/>
    <d v="1899-12-30T11:50:00"/>
    <s v="Mdantsane"/>
    <n v="6"/>
    <n v="6"/>
    <s v="Not applicable"/>
    <s v="I confirm that I am at the gate / door"/>
    <s v=" -32.9313144"/>
    <s v="27.774305"/>
    <s v="Yes"/>
    <m/>
    <s v="Read the script out loud to the person"/>
    <s v="Yes - the person who opened the door is the HoH"/>
    <s v="Read the script out loud to the HoH"/>
    <s v="No"/>
    <m/>
    <m/>
    <m/>
    <m/>
    <m/>
    <m/>
    <m/>
    <m/>
    <m/>
    <m/>
    <m/>
    <m/>
    <m/>
    <m/>
    <m/>
    <m/>
    <m/>
    <m/>
    <m/>
    <m/>
    <m/>
    <n v="50000"/>
    <m/>
    <n v="502"/>
    <n v="502"/>
    <n v="2356"/>
    <m/>
    <x v="0"/>
    <m/>
    <m/>
    <m/>
    <m/>
    <m/>
    <m/>
    <m/>
    <m/>
    <d v="1899-12-30T11:51:00"/>
    <s v="Unverified"/>
  </r>
  <r>
    <n v="238"/>
    <m/>
    <m/>
    <m/>
    <x v="0"/>
    <m/>
    <m/>
    <m/>
    <m/>
    <m/>
    <m/>
    <m/>
    <m/>
    <m/>
    <m/>
    <m/>
    <m/>
    <m/>
    <m/>
    <m/>
    <m/>
    <m/>
    <m/>
    <m/>
    <m/>
    <m/>
    <m/>
    <m/>
    <m/>
    <m/>
    <m/>
    <m/>
    <m/>
    <m/>
    <m/>
    <m/>
    <m/>
    <m/>
    <m/>
    <m/>
    <m/>
    <m/>
    <m/>
    <m/>
    <m/>
    <m/>
    <x v="0"/>
    <m/>
    <m/>
    <m/>
    <m/>
    <m/>
    <m/>
    <m/>
    <m/>
    <m/>
    <m/>
  </r>
  <r>
    <n v="238"/>
    <s v="Screening And Consenting"/>
    <n v="1"/>
    <s v="zola"/>
    <x v="9"/>
    <d v="1899-12-30T10:19:00"/>
    <s v="Mdantsane"/>
    <n v="3"/>
    <n v="6"/>
    <s v="Not applicable"/>
    <s v="I confirm that I am at the gate / door"/>
    <s v=" -32.9403855"/>
    <s v="27.7698791"/>
    <s v="No"/>
    <s v="I confirm"/>
    <m/>
    <m/>
    <m/>
    <m/>
    <m/>
    <m/>
    <m/>
    <m/>
    <m/>
    <m/>
    <m/>
    <m/>
    <m/>
    <m/>
    <m/>
    <m/>
    <m/>
    <m/>
    <m/>
    <m/>
    <m/>
    <m/>
    <m/>
    <m/>
    <m/>
    <n v="50000"/>
    <m/>
    <n v="593"/>
    <n v="593"/>
    <n v="2358"/>
    <m/>
    <x v="0"/>
    <m/>
    <m/>
    <m/>
    <m/>
    <m/>
    <m/>
    <m/>
    <m/>
    <d v="1899-12-30T10:20:00"/>
    <s v="Unverified"/>
  </r>
  <r>
    <n v="238"/>
    <s v="Screening And Consenting"/>
    <n v="2"/>
    <s v="zola"/>
    <x v="18"/>
    <d v="1899-12-30T13:44:00"/>
    <s v="Mdantsane"/>
    <n v="3"/>
    <n v="6"/>
    <s v="Not applicable"/>
    <s v="I confirm that I am at the gate / door"/>
    <s v=" -32.9401673"/>
    <s v="27.769408"/>
    <s v="Yes"/>
    <m/>
    <s v="Read the script out loud to the person"/>
    <s v="Yes - the person who opened the door is the HoH"/>
    <s v="Read the script out loud to the HoH"/>
    <s v="No"/>
    <m/>
    <m/>
    <m/>
    <m/>
    <m/>
    <m/>
    <m/>
    <m/>
    <m/>
    <m/>
    <m/>
    <m/>
    <m/>
    <m/>
    <m/>
    <m/>
    <m/>
    <m/>
    <m/>
    <m/>
    <m/>
    <n v="50000"/>
    <m/>
    <n v="388"/>
    <n v="388"/>
    <n v="2357"/>
    <m/>
    <x v="0"/>
    <m/>
    <m/>
    <m/>
    <m/>
    <m/>
    <m/>
    <m/>
    <m/>
    <d v="1899-12-30T13:45:00"/>
    <s v="Unverified"/>
  </r>
  <r>
    <n v="239"/>
    <m/>
    <m/>
    <m/>
    <x v="0"/>
    <m/>
    <m/>
    <m/>
    <m/>
    <m/>
    <m/>
    <m/>
    <m/>
    <m/>
    <m/>
    <m/>
    <m/>
    <m/>
    <m/>
    <m/>
    <m/>
    <m/>
    <m/>
    <m/>
    <m/>
    <m/>
    <m/>
    <m/>
    <m/>
    <m/>
    <m/>
    <m/>
    <m/>
    <m/>
    <m/>
    <m/>
    <m/>
    <m/>
    <m/>
    <m/>
    <m/>
    <m/>
    <m/>
    <m/>
    <m/>
    <m/>
    <x v="0"/>
    <m/>
    <m/>
    <m/>
    <m/>
    <m/>
    <m/>
    <m/>
    <m/>
    <m/>
    <m/>
  </r>
  <r>
    <n v="239"/>
    <s v="Screening And Consenting"/>
    <n v="1"/>
    <s v="zola"/>
    <x v="9"/>
    <d v="1899-12-30T10:24:00"/>
    <s v="Mdantsane"/>
    <n v="3"/>
    <n v="6"/>
    <s v="Not applicable"/>
    <s v="I confirm that I am at the gate / door"/>
    <s v=" -32.9401848"/>
    <s v="27.7695223"/>
    <s v="Yes"/>
    <m/>
    <s v="Read the script out loud to the person"/>
    <s v="Yes - the person who opened the door is the HoH"/>
    <s v="Read the script out loud to the HoH"/>
    <s v="No"/>
    <m/>
    <m/>
    <m/>
    <m/>
    <m/>
    <m/>
    <m/>
    <m/>
    <m/>
    <m/>
    <m/>
    <m/>
    <m/>
    <m/>
    <m/>
    <m/>
    <m/>
    <m/>
    <m/>
    <m/>
    <m/>
    <n v="50000"/>
    <m/>
    <n v="588"/>
    <n v="588"/>
    <n v="2358"/>
    <m/>
    <x v="0"/>
    <m/>
    <m/>
    <m/>
    <m/>
    <m/>
    <m/>
    <m/>
    <m/>
    <d v="1899-12-30T10:24:00"/>
    <s v="Unverified"/>
  </r>
  <r>
    <n v="240"/>
    <m/>
    <m/>
    <m/>
    <x v="0"/>
    <m/>
    <m/>
    <m/>
    <m/>
    <m/>
    <m/>
    <m/>
    <m/>
    <m/>
    <m/>
    <m/>
    <m/>
    <m/>
    <m/>
    <m/>
    <m/>
    <m/>
    <m/>
    <m/>
    <m/>
    <m/>
    <m/>
    <m/>
    <m/>
    <m/>
    <m/>
    <m/>
    <m/>
    <m/>
    <m/>
    <m/>
    <m/>
    <m/>
    <m/>
    <m/>
    <m/>
    <m/>
    <m/>
    <m/>
    <m/>
    <m/>
    <x v="0"/>
    <m/>
    <m/>
    <m/>
    <m/>
    <m/>
    <m/>
    <m/>
    <m/>
    <m/>
    <m/>
  </r>
  <r>
    <n v="772"/>
    <s v="Screening And Consenting"/>
    <n v="1"/>
    <s v="nozithembiso"/>
    <x v="10"/>
    <d v="1899-12-30T12:11:00"/>
    <s v="Buffalo Flats"/>
    <n v="4"/>
    <n v="9"/>
    <s v="A"/>
    <s v="I confirm that I am at the gate / door"/>
    <s v=" -33.0106593"/>
    <s v="27.8303705"/>
    <s v="Yes"/>
    <m/>
    <s v="Read the script out loud to the person"/>
    <s v="Yes - the person who opened the door is the HoH"/>
    <s v="Read the script out loud to the HoH"/>
    <s v="Yes"/>
    <s v="Proceed"/>
    <s v="Nosithembiso"/>
    <s v="Lali"/>
    <n v="29"/>
    <d v="1993-03-03T00:00:00"/>
    <n v="29"/>
    <s v="Female"/>
    <s v="One or both"/>
    <s v="Yes"/>
    <s v="Proceed"/>
    <m/>
    <s v="Proceed"/>
    <s v="English"/>
    <s v="Yes"/>
    <s v="Yes"/>
    <s v="signature_2022-07-14_1014.png"/>
    <m/>
    <m/>
    <m/>
    <m/>
    <d v="2022-07-14T00:00:00"/>
    <n v="80000"/>
    <n v="1000"/>
    <n v="481"/>
    <n v="481"/>
    <n v="2343"/>
    <m/>
    <x v="1"/>
    <n v="84276"/>
    <s v="Proceed"/>
    <s v="Checked, completed"/>
    <s v="Checked, completed"/>
    <s v="Checked, completed"/>
    <n v="782536142"/>
    <s v="Myself (Participant)"/>
    <m/>
    <d v="1899-12-30T12:15:00"/>
    <s v="Unverified"/>
  </r>
  <r>
    <n v="241"/>
    <m/>
    <m/>
    <m/>
    <x v="0"/>
    <m/>
    <m/>
    <m/>
    <m/>
    <m/>
    <m/>
    <m/>
    <m/>
    <m/>
    <m/>
    <m/>
    <m/>
    <m/>
    <m/>
    <m/>
    <m/>
    <m/>
    <m/>
    <m/>
    <m/>
    <m/>
    <m/>
    <m/>
    <m/>
    <m/>
    <m/>
    <m/>
    <m/>
    <m/>
    <m/>
    <m/>
    <m/>
    <m/>
    <m/>
    <m/>
    <m/>
    <m/>
    <m/>
    <m/>
    <m/>
    <m/>
    <x v="0"/>
    <m/>
    <m/>
    <m/>
    <m/>
    <m/>
    <m/>
    <m/>
    <m/>
    <m/>
    <m/>
  </r>
  <r>
    <n v="805"/>
    <s v="Screening And Consenting"/>
    <n v="2"/>
    <s v="ntombizodwa"/>
    <x v="23"/>
    <d v="1899-12-30T09:28:00"/>
    <s v="Ndevana"/>
    <n v="2"/>
    <n v="3"/>
    <s v="Not applicable"/>
    <s v="I confirm that I am at the gate / door"/>
    <s v=" -32.9251436"/>
    <s v="27.4932734"/>
    <s v="Yes"/>
    <m/>
    <s v="Read the script out loud to the person"/>
    <s v="Yes - the person who opened the door is the HoH"/>
    <s v="Read the script out loud to the HoH"/>
    <s v="Yes"/>
    <s v="Proceed"/>
    <s v="Uyivile"/>
    <s v="John"/>
    <n v="29"/>
    <d v="1993-09-02T00:00:00"/>
    <n v="29"/>
    <s v="Female"/>
    <s v="One or both"/>
    <s v="Yes"/>
    <s v="Proceed"/>
    <m/>
    <s v="Proceed"/>
    <s v="Xhosa"/>
    <s v="Yes"/>
    <s v="Yes"/>
    <m/>
    <s v="signature_2022-07-15_0740.png"/>
    <m/>
    <m/>
    <m/>
    <d v="2022-07-15T00:00:00"/>
    <n v="60000"/>
    <n v="1000"/>
    <n v="644"/>
    <n v="644"/>
    <n v="2342"/>
    <m/>
    <x v="1"/>
    <n v="64601"/>
    <s v="Proceed"/>
    <s v="Checked, completed"/>
    <s v="Checked, completed"/>
    <s v="Checked, completed"/>
    <n v="833168929"/>
    <s v="Myself (Participant)"/>
    <m/>
    <d v="1899-12-30T09:41:00"/>
    <s v="Complete"/>
  </r>
  <r>
    <n v="242"/>
    <m/>
    <m/>
    <m/>
    <x v="0"/>
    <m/>
    <m/>
    <m/>
    <m/>
    <m/>
    <m/>
    <m/>
    <m/>
    <m/>
    <m/>
    <m/>
    <m/>
    <m/>
    <m/>
    <m/>
    <m/>
    <m/>
    <m/>
    <m/>
    <m/>
    <m/>
    <m/>
    <m/>
    <m/>
    <m/>
    <m/>
    <m/>
    <m/>
    <m/>
    <m/>
    <m/>
    <m/>
    <m/>
    <m/>
    <m/>
    <m/>
    <m/>
    <m/>
    <m/>
    <m/>
    <m/>
    <x v="0"/>
    <m/>
    <m/>
    <m/>
    <m/>
    <m/>
    <m/>
    <m/>
    <m/>
    <m/>
    <m/>
  </r>
  <r>
    <n v="242"/>
    <s v="Screening And Consenting"/>
    <n v="1"/>
    <s v="zola"/>
    <x v="9"/>
    <d v="1899-12-30T10:34:00"/>
    <s v="Mdantsane"/>
    <n v="3"/>
    <n v="6"/>
    <s v="Not applicable"/>
    <s v="I confirm that I am at the gate / door"/>
    <s v=" -32.9404503"/>
    <s v="27.7695866"/>
    <s v="Yes"/>
    <m/>
    <s v="Read the script out loud to the person"/>
    <s v="Yes - the person who opened the door is the HoH"/>
    <s v="Read the script out loud to the HoH"/>
    <s v="No"/>
    <m/>
    <m/>
    <m/>
    <m/>
    <m/>
    <m/>
    <m/>
    <m/>
    <m/>
    <m/>
    <m/>
    <m/>
    <m/>
    <m/>
    <m/>
    <m/>
    <m/>
    <m/>
    <m/>
    <m/>
    <m/>
    <n v="50000"/>
    <m/>
    <n v="578"/>
    <n v="578"/>
    <n v="2358"/>
    <m/>
    <x v="0"/>
    <m/>
    <m/>
    <m/>
    <m/>
    <m/>
    <m/>
    <m/>
    <m/>
    <d v="1899-12-30T10:35:00"/>
    <s v="Unverified"/>
  </r>
  <r>
    <n v="243"/>
    <m/>
    <m/>
    <m/>
    <x v="0"/>
    <m/>
    <m/>
    <m/>
    <m/>
    <m/>
    <m/>
    <m/>
    <m/>
    <m/>
    <m/>
    <m/>
    <m/>
    <m/>
    <m/>
    <m/>
    <m/>
    <m/>
    <m/>
    <m/>
    <m/>
    <m/>
    <m/>
    <m/>
    <m/>
    <m/>
    <m/>
    <m/>
    <m/>
    <m/>
    <m/>
    <m/>
    <m/>
    <m/>
    <m/>
    <m/>
    <m/>
    <m/>
    <m/>
    <m/>
    <m/>
    <m/>
    <x v="0"/>
    <m/>
    <m/>
    <m/>
    <m/>
    <m/>
    <m/>
    <m/>
    <m/>
    <m/>
    <m/>
  </r>
  <r>
    <n v="825"/>
    <s v="Screening And Consenting"/>
    <n v="1"/>
    <s v="mihlem"/>
    <x v="23"/>
    <d v="1899-12-30T10:12:00"/>
    <s v="Mdantsane"/>
    <n v="12"/>
    <n v="3"/>
    <s v="Not applicable"/>
    <s v="I confirm that I am at the gate / door"/>
    <s v=" -32.9271349"/>
    <s v="27.7405254"/>
    <s v="Yes"/>
    <m/>
    <s v="Read the script out loud to the person"/>
    <s v="Yes - the person who opened the door is the HoH"/>
    <s v="Read the script out loud to the HoH"/>
    <s v="Yes"/>
    <s v="Proceed"/>
    <s v="Aphiwe"/>
    <s v="Bonisic"/>
    <n v="29"/>
    <d v="1993-07-12T00:00:00"/>
    <n v="29"/>
    <s v="Female"/>
    <s v="One or both"/>
    <s v="Yes"/>
    <s v="Proceed"/>
    <m/>
    <s v="Proceed"/>
    <s v="English"/>
    <s v="Yes"/>
    <s v="Yes"/>
    <s v="signature_2022-07-15_0814.png"/>
    <m/>
    <m/>
    <m/>
    <m/>
    <d v="2022-07-15T00:00:00"/>
    <n v="50000"/>
    <n v="1000"/>
    <n v="600"/>
    <n v="600"/>
    <n v="2342"/>
    <m/>
    <x v="1"/>
    <n v="54513"/>
    <s v="Proceed"/>
    <s v="Checked, completed"/>
    <s v="Checked, completed"/>
    <s v="Checked, completed"/>
    <n v="734387737"/>
    <s v="Myself (Participant)"/>
    <m/>
    <d v="1899-12-30T10:15:00"/>
    <s v="Complete"/>
  </r>
  <r>
    <n v="244"/>
    <m/>
    <m/>
    <m/>
    <x v="0"/>
    <m/>
    <m/>
    <m/>
    <m/>
    <m/>
    <m/>
    <m/>
    <m/>
    <m/>
    <m/>
    <m/>
    <m/>
    <m/>
    <m/>
    <m/>
    <m/>
    <m/>
    <m/>
    <m/>
    <m/>
    <m/>
    <m/>
    <m/>
    <m/>
    <m/>
    <m/>
    <m/>
    <m/>
    <m/>
    <m/>
    <m/>
    <m/>
    <m/>
    <m/>
    <m/>
    <m/>
    <m/>
    <m/>
    <m/>
    <m/>
    <m/>
    <x v="0"/>
    <m/>
    <m/>
    <m/>
    <m/>
    <m/>
    <m/>
    <m/>
    <m/>
    <m/>
    <m/>
  </r>
  <r>
    <n v="844"/>
    <s v="Screening And Consenting"/>
    <n v="1"/>
    <s v="asemahle"/>
    <x v="23"/>
    <d v="1899-12-30T11:35:00"/>
    <s v="Buffalo Flats"/>
    <n v="4"/>
    <n v="1"/>
    <s v="B"/>
    <s v="I confirm that I am at the gate / door"/>
    <s v=" -33.0105544"/>
    <s v="27.8316555"/>
    <s v="Yes"/>
    <m/>
    <s v="Read the script out loud to the person"/>
    <s v="Yes - the person who opened the door is the HoH"/>
    <s v="Read the script out loud to the HoH"/>
    <s v="Yes"/>
    <s v="Proceed"/>
    <s v="Yonwaba"/>
    <s v="Twala"/>
    <n v="29"/>
    <d v="1993-07-27T00:00:00"/>
    <n v="29"/>
    <s v="Female"/>
    <s v="One or both"/>
    <s v="Yes"/>
    <s v="Proceed"/>
    <m/>
    <s v="Proceed"/>
    <s v="English"/>
    <s v="Yes"/>
    <s v="Yes"/>
    <s v="signature_2022-07-15_0941.png"/>
    <m/>
    <m/>
    <m/>
    <m/>
    <d v="2022-07-15T00:00:00"/>
    <n v="80000"/>
    <n v="1000"/>
    <n v="517"/>
    <n v="517"/>
    <n v="2342"/>
    <m/>
    <x v="1"/>
    <n v="84347"/>
    <s v="Proceed"/>
    <s v="Checked, completed"/>
    <s v="Checked, completed"/>
    <s v="Checked, completed"/>
    <n v="680175369"/>
    <s v="Myself (Participant)"/>
    <m/>
    <d v="1899-12-30T11:42:00"/>
    <s v="Complete"/>
  </r>
  <r>
    <n v="245"/>
    <m/>
    <m/>
    <m/>
    <x v="0"/>
    <m/>
    <m/>
    <m/>
    <m/>
    <m/>
    <m/>
    <m/>
    <m/>
    <m/>
    <m/>
    <m/>
    <m/>
    <m/>
    <m/>
    <m/>
    <m/>
    <m/>
    <m/>
    <m/>
    <m/>
    <m/>
    <m/>
    <m/>
    <m/>
    <m/>
    <m/>
    <m/>
    <m/>
    <m/>
    <m/>
    <m/>
    <m/>
    <m/>
    <m/>
    <m/>
    <m/>
    <m/>
    <m/>
    <m/>
    <m/>
    <m/>
    <x v="0"/>
    <m/>
    <m/>
    <m/>
    <m/>
    <m/>
    <m/>
    <m/>
    <m/>
    <m/>
    <m/>
  </r>
  <r>
    <n v="891"/>
    <s v="Screening And Consenting"/>
    <n v="1"/>
    <s v="likhona"/>
    <x v="23"/>
    <d v="1899-12-30T15:23:00"/>
    <s v="Nompumelelo"/>
    <n v="3"/>
    <n v="2"/>
    <s v="Not applicable"/>
    <s v="I confirm that I am at the gate / door"/>
    <s v=" -32.9526652"/>
    <s v="27.921546"/>
    <s v="Yes"/>
    <m/>
    <s v="Read the script out loud to the person"/>
    <s v="Yes - the person who opened the door is the HoH"/>
    <s v="Read the script out loud to the HoH"/>
    <s v="Yes"/>
    <s v="Proceed"/>
    <s v="Unathi"/>
    <s v="Nenete"/>
    <n v="29"/>
    <d v="1993-12-12T00:00:00"/>
    <n v="29"/>
    <s v="Female"/>
    <s v="One or both"/>
    <s v="Yes"/>
    <s v="Proceed"/>
    <m/>
    <s v="Proceed"/>
    <s v="English"/>
    <s v="Yes"/>
    <s v="Yes"/>
    <s v="signature_2022-07-15_1326.png"/>
    <m/>
    <m/>
    <m/>
    <m/>
    <d v="2022-07-15T00:00:00"/>
    <n v="30000"/>
    <n v="1000"/>
    <n v="289"/>
    <n v="289"/>
    <n v="2342"/>
    <m/>
    <x v="1"/>
    <n v="33891"/>
    <s v="Proceed"/>
    <s v="Checked, completed"/>
    <s v="Checked, completed"/>
    <s v="Checked, completed"/>
    <n v="833950521"/>
    <s v="Myself (Participant)"/>
    <m/>
    <d v="1899-12-30T15:24:00"/>
    <s v="Unverified"/>
  </r>
  <r>
    <n v="246"/>
    <m/>
    <m/>
    <m/>
    <x v="0"/>
    <m/>
    <m/>
    <m/>
    <m/>
    <m/>
    <m/>
    <m/>
    <m/>
    <m/>
    <m/>
    <m/>
    <m/>
    <m/>
    <m/>
    <m/>
    <m/>
    <m/>
    <m/>
    <m/>
    <m/>
    <m/>
    <m/>
    <m/>
    <m/>
    <m/>
    <m/>
    <m/>
    <m/>
    <m/>
    <m/>
    <m/>
    <m/>
    <m/>
    <m/>
    <m/>
    <m/>
    <m/>
    <m/>
    <m/>
    <m/>
    <m/>
    <x v="0"/>
    <m/>
    <m/>
    <m/>
    <m/>
    <m/>
    <m/>
    <m/>
    <m/>
    <m/>
    <m/>
  </r>
  <r>
    <n v="959"/>
    <s v="Screening And Consenting"/>
    <n v="2"/>
    <s v="likhona"/>
    <x v="16"/>
    <d v="1899-12-30T10:56:00"/>
    <s v="Nompumelelo"/>
    <n v="3"/>
    <n v="2"/>
    <s v="Not applicable"/>
    <s v="I confirm that I am at the gate / door"/>
    <s v=" -32.9526227"/>
    <s v="27.9217782"/>
    <s v="Yes"/>
    <m/>
    <s v="Read the script out loud to the person"/>
    <s v="Yes - the person who opened the door is the HoH"/>
    <s v="Read the script out loud to the HoH"/>
    <s v="Yes"/>
    <s v="Proceed"/>
    <s v="Mathabo"/>
    <s v="Mojamela"/>
    <n v="29"/>
    <d v="1993-03-10T00:00:00"/>
    <n v="29"/>
    <s v="Female"/>
    <s v="One or both"/>
    <s v="Yes"/>
    <s v="Proceed"/>
    <m/>
    <s v="Proceed"/>
    <s v="English"/>
    <s v="Yes"/>
    <s v="Yes"/>
    <s v="signature_2022-07-20_0901.png"/>
    <m/>
    <m/>
    <m/>
    <m/>
    <d v="2022-07-20T00:00:00"/>
    <n v="30000"/>
    <n v="1000"/>
    <n v="556"/>
    <n v="556"/>
    <n v="2337"/>
    <m/>
    <x v="1"/>
    <n v="34420"/>
    <s v="Proceed"/>
    <s v="Checked, completed"/>
    <s v="Checked, completed"/>
    <s v="Checked, completed"/>
    <n v="831201223"/>
    <s v="Myself (Participant)"/>
    <m/>
    <d v="1899-12-30T11:02:00"/>
    <s v="Complete"/>
  </r>
  <r>
    <n v="247"/>
    <m/>
    <m/>
    <m/>
    <x v="0"/>
    <m/>
    <m/>
    <m/>
    <m/>
    <m/>
    <m/>
    <m/>
    <m/>
    <m/>
    <m/>
    <m/>
    <m/>
    <m/>
    <m/>
    <m/>
    <m/>
    <m/>
    <m/>
    <m/>
    <m/>
    <m/>
    <m/>
    <m/>
    <m/>
    <m/>
    <m/>
    <m/>
    <m/>
    <m/>
    <m/>
    <m/>
    <m/>
    <m/>
    <m/>
    <m/>
    <m/>
    <m/>
    <m/>
    <m/>
    <m/>
    <m/>
    <x v="0"/>
    <m/>
    <m/>
    <m/>
    <m/>
    <m/>
    <m/>
    <m/>
    <m/>
    <m/>
    <m/>
  </r>
  <r>
    <n v="961"/>
    <s v="Screening And Consenting"/>
    <n v="1"/>
    <s v="sinazo"/>
    <x v="29"/>
    <d v="1899-12-30T14:34:00"/>
    <s v="Nompumelelo"/>
    <n v="3"/>
    <n v="2"/>
    <s v="Not applicable"/>
    <s v="I confirm that I am at the gate / door"/>
    <s v=" -32.9526332"/>
    <s v="27.9218093"/>
    <s v="Yes"/>
    <m/>
    <s v="Read the script out loud to the person"/>
    <s v="Yes - the person who opened the door is the HoH"/>
    <s v="Read the script out loud to the HoH"/>
    <s v="Yes"/>
    <s v="Proceed"/>
    <s v="Sihle"/>
    <s v="Booi"/>
    <n v="29"/>
    <d v="1993-02-22T00:00:00"/>
    <n v="29"/>
    <s v="Female"/>
    <s v="One or both"/>
    <s v="Yes"/>
    <s v="Proceed"/>
    <m/>
    <s v="Proceed"/>
    <s v="English"/>
    <s v="Yes"/>
    <s v="Yes"/>
    <s v="signature_2022-07-19_1236.png"/>
    <m/>
    <m/>
    <m/>
    <m/>
    <d v="2022-07-19T00:00:00"/>
    <n v="30000"/>
    <n v="1000"/>
    <n v="338"/>
    <n v="338"/>
    <n v="2338"/>
    <m/>
    <x v="1"/>
    <n v="33985"/>
    <s v="Proceed"/>
    <s v="Checked, completed"/>
    <s v="Checked, completed"/>
    <s v="Checked, completed"/>
    <n v="786019323"/>
    <s v="Myself (Participant)"/>
    <m/>
    <d v="1899-12-30T14:37:00"/>
    <s v="Complete"/>
  </r>
  <r>
    <n v="248"/>
    <m/>
    <m/>
    <m/>
    <x v="0"/>
    <m/>
    <m/>
    <m/>
    <m/>
    <m/>
    <m/>
    <m/>
    <m/>
    <m/>
    <m/>
    <m/>
    <m/>
    <m/>
    <m/>
    <m/>
    <m/>
    <m/>
    <m/>
    <m/>
    <m/>
    <m/>
    <m/>
    <m/>
    <m/>
    <m/>
    <m/>
    <m/>
    <m/>
    <m/>
    <m/>
    <m/>
    <m/>
    <m/>
    <m/>
    <m/>
    <m/>
    <m/>
    <m/>
    <m/>
    <m/>
    <m/>
    <x v="0"/>
    <m/>
    <m/>
    <m/>
    <m/>
    <m/>
    <m/>
    <m/>
    <m/>
    <m/>
    <m/>
  </r>
  <r>
    <n v="983"/>
    <s v="Screening And Consenting"/>
    <n v="1"/>
    <s v="zukisani"/>
    <x v="29"/>
    <d v="1899-12-30T17:03:00"/>
    <s v="Nompumelelo"/>
    <n v="3"/>
    <n v="1"/>
    <s v="Not applicable"/>
    <s v="I confirm that I am at the gate / door"/>
    <s v=" -32.954149"/>
    <s v="27.9226988"/>
    <s v="Yes"/>
    <m/>
    <s v="Read the script out loud to the person"/>
    <s v="Yes - the person who opened the door is the HoH"/>
    <s v="Read the script out loud to the HoH"/>
    <s v="Yes"/>
    <s v="Proceed"/>
    <s v="Thando"/>
    <s v="Nweba"/>
    <n v="29"/>
    <d v="1993-12-12T00:00:00"/>
    <n v="29"/>
    <s v="Male"/>
    <s v="One or both"/>
    <s v="Yes"/>
    <s v="Proceed"/>
    <m/>
    <s v="Proceed"/>
    <s v="English"/>
    <s v="Yes"/>
    <s v="Yes"/>
    <s v="signature_2022-07-19_1504.png"/>
    <m/>
    <m/>
    <m/>
    <m/>
    <d v="2022-07-19T00:00:00"/>
    <n v="30000"/>
    <n v="2000"/>
    <n v="189"/>
    <n v="189"/>
    <n v="2338"/>
    <m/>
    <x v="1"/>
    <n v="34687"/>
    <s v="Proceed"/>
    <s v="Checked, completed"/>
    <s v="Checked, completed"/>
    <s v="Checked, completed"/>
    <n v="611531458"/>
    <s v="Myself (Participant)"/>
    <m/>
    <d v="1899-12-30T17:05:00"/>
    <s v="Complete"/>
  </r>
  <r>
    <n v="249"/>
    <m/>
    <m/>
    <m/>
    <x v="0"/>
    <m/>
    <m/>
    <m/>
    <m/>
    <m/>
    <m/>
    <m/>
    <m/>
    <m/>
    <m/>
    <m/>
    <m/>
    <m/>
    <m/>
    <m/>
    <m/>
    <m/>
    <m/>
    <m/>
    <m/>
    <m/>
    <m/>
    <m/>
    <m/>
    <m/>
    <m/>
    <m/>
    <m/>
    <m/>
    <m/>
    <m/>
    <m/>
    <m/>
    <m/>
    <m/>
    <m/>
    <m/>
    <m/>
    <m/>
    <m/>
    <m/>
    <x v="0"/>
    <m/>
    <m/>
    <m/>
    <m/>
    <m/>
    <m/>
    <m/>
    <m/>
    <m/>
    <m/>
  </r>
  <r>
    <n v="1055"/>
    <s v="Screening And Consenting"/>
    <n v="2"/>
    <s v="likhona"/>
    <x v="21"/>
    <d v="1899-12-30T12:41:00"/>
    <s v="Nompumelelo"/>
    <n v="3"/>
    <n v="3"/>
    <s v="Not applicable"/>
    <s v="I confirm that I am at the gate / door"/>
    <s v=" -32.9538167"/>
    <s v="27.9247542"/>
    <s v="Yes"/>
    <m/>
    <s v="Read the script out loud to the person"/>
    <s v="Yes - the person who opened the door is the HoH"/>
    <s v="Read the script out loud to the HoH"/>
    <s v="Yes"/>
    <s v="Proceed"/>
    <s v="Khayone"/>
    <s v="Mathe"/>
    <n v="29"/>
    <d v="1993-12-12T00:00:00"/>
    <n v="29"/>
    <s v="Male"/>
    <s v="One or both"/>
    <s v="Yes"/>
    <s v="Proceed"/>
    <m/>
    <s v="Proceed"/>
    <s v="English"/>
    <s v="Yes"/>
    <s v="Yes"/>
    <s v="signature_2022-07-21_1044.png"/>
    <m/>
    <m/>
    <m/>
    <m/>
    <d v="2022-07-21T00:00:00"/>
    <n v="30000"/>
    <n v="2000"/>
    <n v="451"/>
    <n v="451"/>
    <n v="2336"/>
    <m/>
    <x v="1"/>
    <n v="35209"/>
    <s v="Proceed"/>
    <s v="Checked, completed"/>
    <s v="Checked, completed"/>
    <s v="Checked, completed"/>
    <n v="732468222"/>
    <s v="Myself (Participant)"/>
    <m/>
    <d v="1899-12-30T12:44:00"/>
    <s v="Complete"/>
  </r>
  <r>
    <n v="250"/>
    <m/>
    <m/>
    <m/>
    <x v="0"/>
    <m/>
    <m/>
    <m/>
    <m/>
    <m/>
    <m/>
    <m/>
    <m/>
    <m/>
    <m/>
    <m/>
    <m/>
    <m/>
    <m/>
    <m/>
    <m/>
    <m/>
    <m/>
    <m/>
    <m/>
    <m/>
    <m/>
    <m/>
    <m/>
    <m/>
    <m/>
    <m/>
    <m/>
    <m/>
    <m/>
    <m/>
    <m/>
    <m/>
    <m/>
    <m/>
    <m/>
    <m/>
    <m/>
    <m/>
    <m/>
    <m/>
    <x v="0"/>
    <m/>
    <m/>
    <m/>
    <m/>
    <m/>
    <m/>
    <m/>
    <m/>
    <m/>
    <m/>
  </r>
  <r>
    <n v="1112"/>
    <s v="Screening And Consenting"/>
    <n v="1"/>
    <s v="zimbini"/>
    <x v="21"/>
    <d v="1899-12-30T13:36:00"/>
    <s v="Mdantsane"/>
    <n v="9"/>
    <n v="1"/>
    <s v="Not applicable"/>
    <s v="I confirm that I am at the gate / door"/>
    <s v=" -32.9372416"/>
    <s v="27.7559171"/>
    <s v="Yes"/>
    <m/>
    <s v="Read the script out loud to the person"/>
    <s v="Yes - the person who opened the door is the HoH"/>
    <s v="Read the script out loud to the HoH"/>
    <s v="Yes"/>
    <s v="Proceed"/>
    <s v="Mihlali"/>
    <s v="Mnukwa"/>
    <n v="29"/>
    <d v="1993-03-11T00:00:00"/>
    <n v="29"/>
    <s v="Female"/>
    <s v="One or both"/>
    <s v="Yes"/>
    <s v="Proceed"/>
    <m/>
    <s v="Proceed"/>
    <s v="English"/>
    <s v="Yes"/>
    <s v="Yes"/>
    <s v="signature_2022-07-21_1139.png"/>
    <m/>
    <m/>
    <m/>
    <m/>
    <d v="2022-07-21T00:00:00"/>
    <n v="50000"/>
    <n v="1000"/>
    <n v="396"/>
    <n v="396"/>
    <n v="2336"/>
    <m/>
    <x v="1"/>
    <n v="54099"/>
    <s v="Proceed"/>
    <s v="Checked, completed"/>
    <s v="Checked, completed"/>
    <s v="Checked, completed"/>
    <n v="603562884"/>
    <s v="Myself (Participant)"/>
    <m/>
    <d v="1899-12-30T13:39:00"/>
    <s v="Complete"/>
  </r>
  <r>
    <n v="251"/>
    <m/>
    <m/>
    <m/>
    <x v="0"/>
    <m/>
    <m/>
    <m/>
    <m/>
    <m/>
    <m/>
    <m/>
    <m/>
    <m/>
    <m/>
    <m/>
    <m/>
    <m/>
    <m/>
    <m/>
    <m/>
    <m/>
    <m/>
    <m/>
    <m/>
    <m/>
    <m/>
    <m/>
    <m/>
    <m/>
    <m/>
    <m/>
    <m/>
    <m/>
    <m/>
    <m/>
    <m/>
    <m/>
    <m/>
    <m/>
    <m/>
    <m/>
    <m/>
    <m/>
    <m/>
    <m/>
    <x v="0"/>
    <m/>
    <m/>
    <m/>
    <m/>
    <m/>
    <m/>
    <m/>
    <m/>
    <m/>
    <m/>
  </r>
  <r>
    <n v="1191"/>
    <s v="Screening And Consenting"/>
    <n v="1"/>
    <s v="siziphiwe"/>
    <x v="17"/>
    <d v="1899-12-30T14:31:00"/>
    <s v="Buffalo Flats"/>
    <n v="2"/>
    <n v="10"/>
    <s v="Not applicable"/>
    <s v="I confirm that I am at the gate / door"/>
    <s v=" -33.0110068"/>
    <s v="27.8429353"/>
    <s v="Yes"/>
    <m/>
    <s v="Read the script out loud to the person"/>
    <s v="Yes - the person who opened the door is calling the HoH"/>
    <s v="Read the script out loud to the HoH"/>
    <s v="Yes"/>
    <s v="Proceed"/>
    <s v="Jemell"/>
    <s v="Mentoor"/>
    <n v="29"/>
    <d v="1993-03-31T00:00:00"/>
    <n v="29"/>
    <s v="Female"/>
    <s v="One or both"/>
    <s v="Yes"/>
    <s v="Proceed"/>
    <m/>
    <s v="Proceed"/>
    <s v="English"/>
    <s v="Yes"/>
    <s v="Yes"/>
    <s v="signature_2022-07-22_1239.png"/>
    <m/>
    <m/>
    <m/>
    <m/>
    <d v="2022-07-22T00:00:00"/>
    <n v="80000"/>
    <n v="1000"/>
    <n v="341"/>
    <n v="341"/>
    <n v="2335"/>
    <m/>
    <x v="1"/>
    <n v="83988"/>
    <s v="Proceed"/>
    <s v="Checked, completed"/>
    <s v="Checked, completed"/>
    <s v="Checked, completed"/>
    <n v="796618712"/>
    <s v="Myself (Participant)"/>
    <m/>
    <d v="1899-12-30T14:40:00"/>
    <s v="Complete"/>
  </r>
  <r>
    <n v="252"/>
    <m/>
    <m/>
    <m/>
    <x v="0"/>
    <m/>
    <m/>
    <m/>
    <m/>
    <m/>
    <m/>
    <m/>
    <m/>
    <m/>
    <m/>
    <m/>
    <m/>
    <m/>
    <m/>
    <m/>
    <m/>
    <m/>
    <m/>
    <m/>
    <m/>
    <m/>
    <m/>
    <m/>
    <m/>
    <m/>
    <m/>
    <m/>
    <m/>
    <m/>
    <m/>
    <m/>
    <m/>
    <m/>
    <m/>
    <m/>
    <m/>
    <m/>
    <m/>
    <m/>
    <m/>
    <m/>
    <x v="0"/>
    <m/>
    <m/>
    <m/>
    <m/>
    <m/>
    <m/>
    <m/>
    <m/>
    <m/>
    <m/>
  </r>
  <r>
    <n v="252"/>
    <s v="Screening And Consenting"/>
    <n v="1"/>
    <s v="zukisani"/>
    <x v="9"/>
    <d v="1899-12-30T11:38:00"/>
    <s v="Mdantsane"/>
    <n v="7"/>
    <n v="3"/>
    <s v="Not applicable"/>
    <s v="I confirm that I am at the gate / door"/>
    <s v=" -32.947724"/>
    <s v="27.7803203"/>
    <s v="Yes"/>
    <m/>
    <s v="Read the script out loud to the person"/>
    <s v="Yes - the person who opened the door is the HoH"/>
    <s v="Read the script out loud to the HoH"/>
    <s v="No"/>
    <m/>
    <m/>
    <m/>
    <m/>
    <m/>
    <m/>
    <m/>
    <m/>
    <m/>
    <m/>
    <m/>
    <m/>
    <m/>
    <m/>
    <m/>
    <m/>
    <m/>
    <m/>
    <m/>
    <m/>
    <m/>
    <n v="50000"/>
    <m/>
    <n v="514"/>
    <n v="514"/>
    <n v="2358"/>
    <m/>
    <x v="0"/>
    <m/>
    <m/>
    <m/>
    <m/>
    <m/>
    <m/>
    <m/>
    <m/>
    <d v="1899-12-30T11:39:00"/>
    <s v="Unverified"/>
  </r>
  <r>
    <n v="252"/>
    <s v="Screening And Consenting"/>
    <n v="2"/>
    <s v="thembelihle"/>
    <x v="18"/>
    <d v="1899-12-30T11:51:00"/>
    <s v="Mdantsane"/>
    <n v="7"/>
    <n v="7"/>
    <s v="Not applicable"/>
    <s v="I confirm that I am at the gate / door"/>
    <s v=" -32.946586"/>
    <s v="27.7814645"/>
    <s v="Yes"/>
    <m/>
    <s v="Read the script out loud to the person"/>
    <s v="Yes - the person who opened the door is the HoH"/>
    <s v="Read the script out loud to the HoH"/>
    <s v="No"/>
    <m/>
    <m/>
    <m/>
    <m/>
    <m/>
    <m/>
    <m/>
    <m/>
    <m/>
    <m/>
    <m/>
    <m/>
    <m/>
    <m/>
    <m/>
    <m/>
    <m/>
    <m/>
    <m/>
    <m/>
    <m/>
    <n v="50000"/>
    <m/>
    <n v="501"/>
    <n v="501"/>
    <n v="2357"/>
    <m/>
    <x v="0"/>
    <m/>
    <m/>
    <m/>
    <m/>
    <m/>
    <m/>
    <m/>
    <m/>
    <d v="1899-12-30T11:55:00"/>
    <s v="Unverified"/>
  </r>
  <r>
    <n v="253"/>
    <m/>
    <m/>
    <m/>
    <x v="0"/>
    <m/>
    <m/>
    <m/>
    <m/>
    <m/>
    <m/>
    <m/>
    <m/>
    <m/>
    <m/>
    <m/>
    <m/>
    <m/>
    <m/>
    <m/>
    <m/>
    <m/>
    <m/>
    <m/>
    <m/>
    <m/>
    <m/>
    <m/>
    <m/>
    <m/>
    <m/>
    <m/>
    <m/>
    <m/>
    <m/>
    <m/>
    <m/>
    <m/>
    <m/>
    <m/>
    <m/>
    <m/>
    <m/>
    <m/>
    <m/>
    <m/>
    <x v="0"/>
    <m/>
    <m/>
    <m/>
    <m/>
    <m/>
    <m/>
    <m/>
    <m/>
    <m/>
    <m/>
  </r>
  <r>
    <n v="253"/>
    <s v="Screening And Consenting"/>
    <n v="1"/>
    <s v="ntombizodwa"/>
    <x v="9"/>
    <d v="1899-12-30T11:43:00"/>
    <s v="Mdantsane"/>
    <n v="7"/>
    <n v="1"/>
    <s v="Not applicable"/>
    <s v="I confirm that I am at the gate / door"/>
    <s v=" -32.9479141"/>
    <s v="27.7800417"/>
    <s v="No"/>
    <s v="I confirm"/>
    <m/>
    <m/>
    <m/>
    <m/>
    <m/>
    <m/>
    <m/>
    <m/>
    <m/>
    <m/>
    <m/>
    <m/>
    <m/>
    <m/>
    <m/>
    <m/>
    <m/>
    <m/>
    <m/>
    <m/>
    <m/>
    <m/>
    <m/>
    <m/>
    <m/>
    <n v="50000"/>
    <m/>
    <n v="509"/>
    <n v="509"/>
    <n v="2358"/>
    <m/>
    <x v="0"/>
    <m/>
    <m/>
    <m/>
    <m/>
    <m/>
    <m/>
    <m/>
    <m/>
    <d v="1899-12-30T11:43:00"/>
    <s v="Unverified"/>
  </r>
  <r>
    <n v="1454"/>
    <s v="Screening And Consenting"/>
    <n v="1"/>
    <s v="zimbini"/>
    <x v="31"/>
    <d v="1899-12-30T12:00:00"/>
    <s v="Mdantsane"/>
    <n v="13"/>
    <n v="9"/>
    <s v="Not applicable"/>
    <s v="I confirm that I am at the gate / door"/>
    <s v=" -32.9286093"/>
    <s v="27.7159806"/>
    <s v="Yes"/>
    <m/>
    <s v="Read the script out loud to the person"/>
    <s v="Yes - the person who opened the door is the HoH"/>
    <s v="Read the script out loud to the HoH"/>
    <s v="Yes"/>
    <s v="Proceed"/>
    <s v="Thamsanqa"/>
    <s v="Tokwe"/>
    <n v="29"/>
    <d v="1993-08-01T00:00:00"/>
    <n v="29"/>
    <s v="Male"/>
    <s v="One or both"/>
    <s v="Yes"/>
    <s v="Proceed"/>
    <m/>
    <s v="Proceed"/>
    <s v="English"/>
    <s v="Yes"/>
    <s v="Yes"/>
    <s v="signature_2022-07-28_1003.png"/>
    <m/>
    <m/>
    <m/>
    <m/>
    <d v="2022-07-28T00:00:00"/>
    <n v="50000"/>
    <n v="2000"/>
    <n v="492"/>
    <n v="492"/>
    <n v="2329"/>
    <m/>
    <x v="1"/>
    <n v="55284"/>
    <s v="Proceed"/>
    <s v="Checked, completed"/>
    <s v="Checked, completed"/>
    <s v="Checked, completed"/>
    <n v="785269071"/>
    <s v="Myself (Participant)"/>
    <m/>
    <d v="1899-12-30T12:04:00"/>
    <s v="Complete"/>
  </r>
  <r>
    <n v="254"/>
    <m/>
    <m/>
    <m/>
    <x v="0"/>
    <m/>
    <m/>
    <m/>
    <m/>
    <m/>
    <m/>
    <m/>
    <m/>
    <m/>
    <m/>
    <m/>
    <m/>
    <m/>
    <m/>
    <m/>
    <m/>
    <m/>
    <m/>
    <m/>
    <m/>
    <m/>
    <m/>
    <m/>
    <m/>
    <m/>
    <m/>
    <m/>
    <m/>
    <m/>
    <m/>
    <m/>
    <m/>
    <m/>
    <m/>
    <m/>
    <m/>
    <m/>
    <m/>
    <m/>
    <m/>
    <m/>
    <x v="0"/>
    <m/>
    <m/>
    <m/>
    <m/>
    <m/>
    <m/>
    <m/>
    <m/>
    <m/>
    <m/>
  </r>
  <r>
    <n v="254"/>
    <s v="Screening And Consenting"/>
    <n v="1"/>
    <s v="nosibusiso"/>
    <x v="9"/>
    <d v="1899-12-30T11:38:00"/>
    <s v="Mdantsane"/>
    <n v="7"/>
    <n v="2"/>
    <s v="Not applicable"/>
    <s v="I confirm that I am at the gate / door"/>
    <s v=" -32.9449078"/>
    <s v="27.7828196"/>
    <s v="Yes"/>
    <m/>
    <s v="Read the script out loud to the person"/>
    <s v="Yes - the person who opened the door is the HoH"/>
    <s v="Read the script out loud to the HoH"/>
    <s v="No"/>
    <m/>
    <m/>
    <m/>
    <m/>
    <m/>
    <m/>
    <m/>
    <m/>
    <m/>
    <m/>
    <m/>
    <m/>
    <m/>
    <m/>
    <m/>
    <m/>
    <m/>
    <m/>
    <m/>
    <m/>
    <m/>
    <n v="50000"/>
    <m/>
    <n v="514"/>
    <n v="514"/>
    <n v="2358"/>
    <m/>
    <x v="0"/>
    <m/>
    <m/>
    <m/>
    <m/>
    <m/>
    <m/>
    <m/>
    <m/>
    <d v="1899-12-30T11:39:00"/>
    <s v="Unverified"/>
  </r>
  <r>
    <n v="255"/>
    <m/>
    <m/>
    <m/>
    <x v="0"/>
    <m/>
    <m/>
    <m/>
    <m/>
    <m/>
    <m/>
    <m/>
    <m/>
    <m/>
    <m/>
    <m/>
    <m/>
    <m/>
    <m/>
    <m/>
    <m/>
    <m/>
    <m/>
    <m/>
    <m/>
    <m/>
    <m/>
    <m/>
    <m/>
    <m/>
    <m/>
    <m/>
    <m/>
    <m/>
    <m/>
    <m/>
    <m/>
    <m/>
    <m/>
    <m/>
    <m/>
    <m/>
    <m/>
    <m/>
    <m/>
    <m/>
    <x v="0"/>
    <m/>
    <m/>
    <m/>
    <m/>
    <m/>
    <m/>
    <m/>
    <m/>
    <m/>
    <m/>
  </r>
  <r>
    <n v="1458"/>
    <s v="Screening And Consenting"/>
    <n v="1"/>
    <s v="thembelihle"/>
    <x v="31"/>
    <d v="1899-12-30T12:09:00"/>
    <s v="Mdantsane"/>
    <n v="10"/>
    <n v="4"/>
    <s v="Not applicable"/>
    <s v="I confirm that I am at the gate / door"/>
    <s v=" -32.9297852"/>
    <s v="27.7533321"/>
    <s v="Yes"/>
    <m/>
    <s v="Read the script out loud to the person"/>
    <s v="Yes - the person who opened the door is the HoH"/>
    <s v="Read the script out loud to the HoH"/>
    <s v="Yes"/>
    <s v="Proceed"/>
    <s v="Siphesihle"/>
    <s v="Mbejeni"/>
    <n v="29"/>
    <d v="1993-11-22T00:00:00"/>
    <n v="29"/>
    <s v="Male"/>
    <s v="One or both"/>
    <s v="Yes"/>
    <s v="Proceed"/>
    <m/>
    <s v="Proceed"/>
    <s v="English"/>
    <s v="Yes"/>
    <s v="Yes"/>
    <s v="signature_2022-07-28_1013.png"/>
    <m/>
    <m/>
    <m/>
    <m/>
    <d v="2022-07-28T00:00:00"/>
    <n v="50000"/>
    <n v="2000"/>
    <n v="483"/>
    <n v="483"/>
    <n v="2329"/>
    <m/>
    <x v="1"/>
    <n v="55266"/>
    <s v="Proceed"/>
    <s v="Checked, completed"/>
    <s v="Checked, completed"/>
    <s v="Checked, completed"/>
    <n v="681977800"/>
    <s v="Myself (Participant)"/>
    <m/>
    <d v="1899-12-30T12:13:00"/>
    <s v="Complete"/>
  </r>
  <r>
    <n v="256"/>
    <m/>
    <m/>
    <m/>
    <x v="0"/>
    <m/>
    <m/>
    <m/>
    <m/>
    <m/>
    <m/>
    <m/>
    <m/>
    <m/>
    <m/>
    <m/>
    <m/>
    <m/>
    <m/>
    <m/>
    <m/>
    <m/>
    <m/>
    <m/>
    <m/>
    <m/>
    <m/>
    <m/>
    <m/>
    <m/>
    <m/>
    <m/>
    <m/>
    <m/>
    <m/>
    <m/>
    <m/>
    <m/>
    <m/>
    <m/>
    <m/>
    <m/>
    <m/>
    <m/>
    <m/>
    <m/>
    <x v="0"/>
    <m/>
    <m/>
    <m/>
    <m/>
    <m/>
    <m/>
    <m/>
    <m/>
    <m/>
    <m/>
  </r>
  <r>
    <n v="1499"/>
    <s v="Screening And Consenting"/>
    <n v="1"/>
    <s v="siyanda"/>
    <x v="32"/>
    <d v="1899-12-30T09:58:00"/>
    <s v="Mdantsane"/>
    <n v="8"/>
    <n v="1"/>
    <s v="Not applicable"/>
    <s v="I confirm that I am at the gate / door"/>
    <s v=" -32.9308"/>
    <s v="27.7347424"/>
    <s v="Yes"/>
    <m/>
    <s v="Read the script out loud to the person"/>
    <s v="Yes - the person who opened the door is the HoH"/>
    <s v="Read the script out loud to the HoH"/>
    <s v="Yes"/>
    <s v="Proceed"/>
    <s v="Luvo "/>
    <s v="Mbulawa"/>
    <n v="29"/>
    <d v="1993-11-18T00:00:00"/>
    <n v="29"/>
    <s v="Male"/>
    <s v="One or both"/>
    <s v="Yes"/>
    <s v="Proceed"/>
    <m/>
    <s v="Proceed"/>
    <s v="English"/>
    <s v="Yes"/>
    <s v="Yes"/>
    <s v="signature_2022-07-29_0800.png"/>
    <m/>
    <m/>
    <m/>
    <m/>
    <d v="2022-07-29T00:00:00"/>
    <n v="50000"/>
    <n v="2000"/>
    <n v="614"/>
    <n v="614"/>
    <n v="2328"/>
    <m/>
    <x v="1"/>
    <n v="55527"/>
    <s v="Proceed"/>
    <s v="Checked, completed"/>
    <s v="Checked, completed"/>
    <s v="Checked, completed"/>
    <n v="9999999999"/>
    <s v="Other"/>
    <s v="The participant does not have a cellphone "/>
    <d v="1899-12-30T10:00:00"/>
    <s v="Complete"/>
  </r>
  <r>
    <n v="257"/>
    <m/>
    <m/>
    <m/>
    <x v="0"/>
    <m/>
    <m/>
    <m/>
    <m/>
    <m/>
    <m/>
    <m/>
    <m/>
    <m/>
    <m/>
    <m/>
    <m/>
    <m/>
    <m/>
    <m/>
    <m/>
    <m/>
    <m/>
    <m/>
    <m/>
    <m/>
    <m/>
    <m/>
    <m/>
    <m/>
    <m/>
    <m/>
    <m/>
    <m/>
    <m/>
    <m/>
    <m/>
    <m/>
    <m/>
    <m/>
    <m/>
    <m/>
    <m/>
    <m/>
    <m/>
    <m/>
    <x v="0"/>
    <m/>
    <m/>
    <m/>
    <m/>
    <m/>
    <m/>
    <m/>
    <m/>
    <m/>
    <m/>
  </r>
  <r>
    <n v="257"/>
    <s v="Screening And Consenting"/>
    <n v="1"/>
    <s v="zukisani"/>
    <x v="9"/>
    <d v="1899-12-30T11:50:00"/>
    <s v="Mdantsane"/>
    <n v="7"/>
    <n v="3"/>
    <s v="Not applicable"/>
    <s v="I confirm that I am at the gate / door"/>
    <s v=" -32.9497396"/>
    <s v="27.7822306"/>
    <s v="Yes"/>
    <m/>
    <s v="Read the script out loud to the person"/>
    <s v="Yes - the person who opened the door is calling the HoH"/>
    <s v="Read the script out loud to the HoH"/>
    <s v="No"/>
    <m/>
    <m/>
    <m/>
    <m/>
    <m/>
    <m/>
    <m/>
    <m/>
    <m/>
    <m/>
    <m/>
    <m/>
    <m/>
    <m/>
    <m/>
    <m/>
    <m/>
    <m/>
    <m/>
    <m/>
    <m/>
    <n v="50000"/>
    <m/>
    <n v="502"/>
    <n v="502"/>
    <n v="2358"/>
    <m/>
    <x v="0"/>
    <m/>
    <m/>
    <m/>
    <m/>
    <m/>
    <m/>
    <m/>
    <m/>
    <d v="1899-12-30T11:50:00"/>
    <s v="Unverified"/>
  </r>
  <r>
    <n v="1502"/>
    <s v="Screening And Consenting"/>
    <n v="1"/>
    <s v="likhona"/>
    <x v="32"/>
    <d v="1899-12-30T10:12:00"/>
    <s v="Nompumelelo"/>
    <n v="4"/>
    <n v="2"/>
    <s v="Not applicable"/>
    <s v="I confirm that I am at the gate / door"/>
    <s v=" -32.9520752"/>
    <s v="27.9230519"/>
    <s v="Yes"/>
    <m/>
    <s v="Read the script out loud to the person"/>
    <s v="Yes - the person who opened the door is the HoH"/>
    <s v="Read the script out loud to the HoH"/>
    <s v="Yes"/>
    <s v="Proceed"/>
    <s v="Mangashe"/>
    <s v="Mizigana"/>
    <n v="29"/>
    <d v="1993-03-10T00:00:00"/>
    <n v="29"/>
    <s v="Male"/>
    <s v="One or both"/>
    <s v="Yes"/>
    <s v="Proceed"/>
    <m/>
    <s v="Proceed"/>
    <s v="English"/>
    <s v="Yes"/>
    <s v="Yes"/>
    <s v="signature_2022-07-29_0816.png"/>
    <m/>
    <m/>
    <m/>
    <m/>
    <d v="2022-07-29T00:00:00"/>
    <n v="30000"/>
    <n v="2000"/>
    <n v="600"/>
    <n v="600"/>
    <n v="2328"/>
    <m/>
    <x v="1"/>
    <n v="35499"/>
    <s v="Proceed"/>
    <s v="Checked, completed"/>
    <s v="Checked, completed"/>
    <s v="Checked, completed"/>
    <n v="631278045"/>
    <s v="Myself (Participant)"/>
    <m/>
    <d v="1899-12-30T10:13:00"/>
    <s v="Complete"/>
  </r>
  <r>
    <n v="258"/>
    <m/>
    <m/>
    <m/>
    <x v="0"/>
    <m/>
    <m/>
    <m/>
    <m/>
    <m/>
    <m/>
    <m/>
    <m/>
    <m/>
    <m/>
    <m/>
    <m/>
    <m/>
    <m/>
    <m/>
    <m/>
    <m/>
    <m/>
    <m/>
    <m/>
    <m/>
    <m/>
    <m/>
    <m/>
    <m/>
    <m/>
    <m/>
    <m/>
    <m/>
    <m/>
    <m/>
    <m/>
    <m/>
    <m/>
    <m/>
    <m/>
    <m/>
    <m/>
    <m/>
    <m/>
    <m/>
    <x v="0"/>
    <m/>
    <m/>
    <m/>
    <m/>
    <m/>
    <m/>
    <m/>
    <m/>
    <m/>
    <m/>
  </r>
  <r>
    <n v="258"/>
    <s v="Screening And Consenting"/>
    <n v="1"/>
    <s v="nosibusiso"/>
    <x v="9"/>
    <d v="1899-12-30T11:52:00"/>
    <s v="Mdantsane"/>
    <n v="7"/>
    <n v="4"/>
    <s v="Not applicable"/>
    <s v="I confirm that I am at the gate / door"/>
    <s v=" -32.9431497"/>
    <s v="27.7851484"/>
    <s v="No"/>
    <s v="I confirm"/>
    <m/>
    <m/>
    <m/>
    <m/>
    <m/>
    <m/>
    <m/>
    <m/>
    <m/>
    <m/>
    <m/>
    <m/>
    <m/>
    <m/>
    <m/>
    <m/>
    <m/>
    <m/>
    <m/>
    <m/>
    <m/>
    <m/>
    <m/>
    <m/>
    <m/>
    <n v="50000"/>
    <m/>
    <n v="500"/>
    <n v="500"/>
    <n v="2358"/>
    <m/>
    <x v="0"/>
    <m/>
    <m/>
    <m/>
    <m/>
    <m/>
    <m/>
    <m/>
    <m/>
    <d v="1899-12-30T11:53:00"/>
    <s v="Unverified"/>
  </r>
  <r>
    <n v="1549"/>
    <s v="Screening And Consenting"/>
    <n v="1"/>
    <s v="vuyolwethu"/>
    <x v="27"/>
    <d v="1899-12-30T08:27:00"/>
    <s v="Mdantsane"/>
    <n v="8"/>
    <n v="1"/>
    <s v="Not applicable"/>
    <s v="I confirm that I am at the gate / door"/>
    <s v=" -32.931016"/>
    <s v="27.7347428"/>
    <s v="Yes"/>
    <m/>
    <s v="Read the script out loud to the person"/>
    <s v="Yes - the person who opened the door is calling the HoH"/>
    <s v="Read the script out loud to the HoH"/>
    <s v="Yes"/>
    <s v="Proceed"/>
    <s v="Monwabisi"/>
    <s v="Ndingaye"/>
    <n v="29"/>
    <d v="1993-03-21T00:00:00"/>
    <n v="29"/>
    <s v="Male"/>
    <s v="One or both"/>
    <s v="Yes"/>
    <s v="Proceed"/>
    <m/>
    <s v="Proceed"/>
    <s v="English"/>
    <s v="Yes"/>
    <s v="Yes"/>
    <s v="signature_2022-07-30_0633.png"/>
    <m/>
    <m/>
    <m/>
    <m/>
    <d v="2022-07-30T00:00:00"/>
    <n v="50000"/>
    <n v="2000"/>
    <n v="705"/>
    <n v="705"/>
    <n v="2327"/>
    <m/>
    <x v="1"/>
    <n v="55708"/>
    <s v="Proceed"/>
    <s v="Checked, completed"/>
    <s v="Checked, completed"/>
    <s v="Checked, completed"/>
    <n v="769612249"/>
    <s v="Myself (Participant)"/>
    <m/>
    <d v="1899-12-30T08:27:00"/>
    <s v="Unverified"/>
  </r>
  <r>
    <n v="259"/>
    <m/>
    <m/>
    <m/>
    <x v="0"/>
    <m/>
    <m/>
    <m/>
    <m/>
    <m/>
    <m/>
    <m/>
    <m/>
    <m/>
    <m/>
    <m/>
    <m/>
    <m/>
    <m/>
    <m/>
    <m/>
    <m/>
    <m/>
    <m/>
    <m/>
    <m/>
    <m/>
    <m/>
    <m/>
    <m/>
    <m/>
    <m/>
    <m/>
    <m/>
    <m/>
    <m/>
    <m/>
    <m/>
    <m/>
    <m/>
    <m/>
    <m/>
    <m/>
    <m/>
    <m/>
    <m/>
    <x v="0"/>
    <m/>
    <m/>
    <m/>
    <m/>
    <m/>
    <m/>
    <m/>
    <m/>
    <m/>
    <m/>
  </r>
  <r>
    <n v="259"/>
    <s v="Screening And Consenting"/>
    <n v="1"/>
    <s v="vuyelwa"/>
    <x v="9"/>
    <d v="1899-12-30T11:52:00"/>
    <s v="Mdantsane"/>
    <n v="7"/>
    <n v="1"/>
    <s v="Not applicable"/>
    <s v="I confirm that I am at the gate / door"/>
    <s v=" -32.9520352"/>
    <s v="27.7767341"/>
    <s v="No"/>
    <s v="I confirm"/>
    <m/>
    <m/>
    <m/>
    <m/>
    <m/>
    <m/>
    <m/>
    <m/>
    <m/>
    <m/>
    <m/>
    <m/>
    <m/>
    <m/>
    <m/>
    <m/>
    <m/>
    <m/>
    <m/>
    <m/>
    <m/>
    <m/>
    <m/>
    <m/>
    <m/>
    <n v="50000"/>
    <m/>
    <n v="500"/>
    <n v="500"/>
    <n v="2358"/>
    <m/>
    <x v="0"/>
    <m/>
    <m/>
    <m/>
    <m/>
    <m/>
    <m/>
    <m/>
    <m/>
    <d v="1899-12-30T11:53:00"/>
    <s v="Unverified"/>
  </r>
  <r>
    <n v="259"/>
    <s v="Screening And Consenting"/>
    <n v="2"/>
    <s v="vuyelwa"/>
    <x v="28"/>
    <d v="1899-12-30T09:27:00"/>
    <s v="Mdantsane"/>
    <n v="7"/>
    <n v="1"/>
    <s v="Not applicable"/>
    <s v="I confirm that I am at the gate / door"/>
    <s v=" -32.9471455"/>
    <s v="27.7798532"/>
    <s v="No"/>
    <s v="I confirm"/>
    <m/>
    <m/>
    <m/>
    <m/>
    <m/>
    <m/>
    <m/>
    <m/>
    <m/>
    <m/>
    <m/>
    <m/>
    <m/>
    <m/>
    <m/>
    <m/>
    <m/>
    <m/>
    <m/>
    <m/>
    <m/>
    <m/>
    <m/>
    <m/>
    <m/>
    <n v="50000"/>
    <m/>
    <n v="645"/>
    <n v="645"/>
    <n v="2356"/>
    <m/>
    <x v="0"/>
    <m/>
    <m/>
    <m/>
    <m/>
    <m/>
    <m/>
    <m/>
    <m/>
    <d v="1899-12-30T09:28:00"/>
    <s v="Unverified"/>
  </r>
  <r>
    <n v="259"/>
    <s v="Screening And Consenting"/>
    <n v="3"/>
    <s v="vuyelwa"/>
    <x v="14"/>
    <d v="1899-12-30T10:43:00"/>
    <s v="Mdantsane"/>
    <n v="7"/>
    <n v="1"/>
    <s v="Not applicable"/>
    <s v="I confirm that I am at the gate / door"/>
    <s v=" -32.9478642"/>
    <s v="27.7799516"/>
    <s v="No"/>
    <s v="I confirm"/>
    <m/>
    <m/>
    <m/>
    <m/>
    <m/>
    <m/>
    <m/>
    <m/>
    <m/>
    <m/>
    <m/>
    <m/>
    <m/>
    <m/>
    <m/>
    <m/>
    <m/>
    <m/>
    <m/>
    <m/>
    <m/>
    <m/>
    <m/>
    <m/>
    <m/>
    <n v="50000"/>
    <m/>
    <n v="569"/>
    <n v="569"/>
    <n v="2352"/>
    <m/>
    <x v="0"/>
    <m/>
    <m/>
    <m/>
    <m/>
    <m/>
    <m/>
    <m/>
    <m/>
    <d v="1899-12-30T10:43:00"/>
    <s v="Unverified"/>
  </r>
  <r>
    <n v="260"/>
    <m/>
    <m/>
    <m/>
    <x v="0"/>
    <m/>
    <m/>
    <m/>
    <m/>
    <m/>
    <m/>
    <m/>
    <m/>
    <m/>
    <m/>
    <m/>
    <m/>
    <m/>
    <m/>
    <m/>
    <m/>
    <m/>
    <m/>
    <m/>
    <m/>
    <m/>
    <m/>
    <m/>
    <m/>
    <m/>
    <m/>
    <m/>
    <m/>
    <m/>
    <m/>
    <m/>
    <m/>
    <m/>
    <m/>
    <m/>
    <m/>
    <m/>
    <m/>
    <m/>
    <m/>
    <m/>
    <x v="0"/>
    <m/>
    <m/>
    <m/>
    <m/>
    <m/>
    <m/>
    <m/>
    <m/>
    <m/>
    <m/>
  </r>
  <r>
    <n v="261"/>
    <m/>
    <m/>
    <m/>
    <x v="0"/>
    <m/>
    <m/>
    <m/>
    <m/>
    <m/>
    <m/>
    <m/>
    <m/>
    <m/>
    <m/>
    <m/>
    <m/>
    <m/>
    <m/>
    <m/>
    <m/>
    <m/>
    <m/>
    <m/>
    <m/>
    <m/>
    <m/>
    <m/>
    <m/>
    <m/>
    <m/>
    <m/>
    <m/>
    <m/>
    <m/>
    <m/>
    <m/>
    <m/>
    <m/>
    <m/>
    <m/>
    <m/>
    <m/>
    <m/>
    <m/>
    <m/>
    <x v="0"/>
    <m/>
    <m/>
    <m/>
    <m/>
    <m/>
    <m/>
    <m/>
    <m/>
    <m/>
    <m/>
  </r>
  <r>
    <n v="1700"/>
    <s v="Screening And Consenting"/>
    <n v="2"/>
    <s v="nozithembiso"/>
    <x v="12"/>
    <d v="1899-12-30T10:18:00"/>
    <s v="Buffalo Flats"/>
    <n v="7"/>
    <n v="3"/>
    <s v="Not applicable"/>
    <s v="I confirm that I am at the gate / door"/>
    <s v=" -33.019439"/>
    <s v="27.8438736"/>
    <s v="Yes"/>
    <m/>
    <s v="Read the script out loud to the person"/>
    <s v="Yes - the person who opened the door is the HoH"/>
    <s v="Read the script out loud to the HoH"/>
    <s v="Yes"/>
    <s v="Proceed"/>
    <s v="Siyabulela"/>
    <s v="Tshingila"/>
    <n v="29"/>
    <d v="1993-11-28T00:00:00"/>
    <n v="29"/>
    <s v="Male"/>
    <s v="One or both"/>
    <s v="Yes"/>
    <s v="Proceed"/>
    <m/>
    <s v="Proceed"/>
    <s v="English"/>
    <s v="Yes"/>
    <s v="Yes"/>
    <s v="signature_2022-08-03_0821.png"/>
    <m/>
    <m/>
    <m/>
    <m/>
    <d v="2022-08-03T00:00:00"/>
    <n v="80000"/>
    <n v="2000"/>
    <n v="594"/>
    <n v="594"/>
    <n v="2323"/>
    <m/>
    <x v="1"/>
    <n v="85482"/>
    <s v="Proceed"/>
    <s v="Checked, completed"/>
    <s v="Checked, completed"/>
    <s v="Checked, completed"/>
    <n v="0"/>
    <s v="Other"/>
    <s v="Doesn't  have a phone"/>
    <d v="1899-12-30T10:24:00"/>
    <s v="Complete"/>
  </r>
  <r>
    <n v="262"/>
    <m/>
    <m/>
    <m/>
    <x v="0"/>
    <m/>
    <m/>
    <m/>
    <m/>
    <m/>
    <m/>
    <m/>
    <m/>
    <m/>
    <m/>
    <m/>
    <m/>
    <m/>
    <m/>
    <m/>
    <m/>
    <m/>
    <m/>
    <m/>
    <m/>
    <m/>
    <m/>
    <m/>
    <m/>
    <m/>
    <m/>
    <m/>
    <m/>
    <m/>
    <m/>
    <m/>
    <m/>
    <m/>
    <m/>
    <m/>
    <m/>
    <m/>
    <m/>
    <m/>
    <m/>
    <m/>
    <x v="0"/>
    <m/>
    <m/>
    <m/>
    <m/>
    <m/>
    <m/>
    <m/>
    <m/>
    <m/>
    <m/>
  </r>
  <r>
    <n v="1708"/>
    <s v="Screening And Consenting"/>
    <n v="2"/>
    <s v="vuyelwa"/>
    <x v="12"/>
    <d v="1899-12-30T12:32:00"/>
    <s v="Ginsberg"/>
    <n v="1"/>
    <n v="4"/>
    <s v="Not applicable"/>
    <s v="I confirm that I am at the gate / door"/>
    <s v=" -32.8879181"/>
    <s v="27.375918"/>
    <s v="Yes"/>
    <m/>
    <s v="Read the script out loud to the person"/>
    <s v="Yes - the person who opened the door is the HoH"/>
    <s v="Read the script out loud to the HoH"/>
    <s v="Yes"/>
    <s v="Proceed"/>
    <s v="Nizole"/>
    <s v="Nesi"/>
    <n v="29"/>
    <d v="1993-06-20T00:00:00"/>
    <n v="29"/>
    <s v="Female"/>
    <s v="One or both"/>
    <s v="Yes"/>
    <s v="Proceed"/>
    <m/>
    <s v="Proceed"/>
    <s v="Xhosa"/>
    <s v="Yes"/>
    <s v="Yes"/>
    <m/>
    <s v="signature_2022-08-03_1036.png"/>
    <m/>
    <m/>
    <m/>
    <d v="2022-08-03T00:00:00"/>
    <n v="70000"/>
    <n v="1000"/>
    <n v="460"/>
    <n v="460"/>
    <n v="2323"/>
    <m/>
    <x v="1"/>
    <n v="74214"/>
    <s v="Proceed"/>
    <s v="Checked, completed"/>
    <s v="Checked, completed"/>
    <s v="Checked, completed"/>
    <n v="731111542"/>
    <s v="Myself (Participant)"/>
    <m/>
    <d v="1899-12-30T12:36:00"/>
    <s v="Complete"/>
  </r>
  <r>
    <n v="263"/>
    <m/>
    <m/>
    <m/>
    <x v="0"/>
    <m/>
    <m/>
    <m/>
    <m/>
    <m/>
    <m/>
    <m/>
    <m/>
    <m/>
    <m/>
    <m/>
    <m/>
    <m/>
    <m/>
    <m/>
    <m/>
    <m/>
    <m/>
    <m/>
    <m/>
    <m/>
    <m/>
    <m/>
    <m/>
    <m/>
    <m/>
    <m/>
    <m/>
    <m/>
    <m/>
    <m/>
    <m/>
    <m/>
    <m/>
    <m/>
    <m/>
    <m/>
    <m/>
    <m/>
    <m/>
    <m/>
    <x v="0"/>
    <m/>
    <m/>
    <m/>
    <m/>
    <m/>
    <m/>
    <m/>
    <m/>
    <m/>
    <m/>
  </r>
  <r>
    <n v="263"/>
    <s v="Screening And Consenting"/>
    <n v="1"/>
    <s v="ntombizodwa"/>
    <x v="9"/>
    <d v="1899-12-30T12:03:00"/>
    <s v="Mdantsane"/>
    <n v="7"/>
    <n v="1"/>
    <s v="Not applicable"/>
    <s v="I confirm that I am at the gate / door"/>
    <s v=" -32.9480851"/>
    <s v="27.7797202"/>
    <s v="No"/>
    <s v="I confirm"/>
    <m/>
    <m/>
    <m/>
    <m/>
    <m/>
    <m/>
    <m/>
    <m/>
    <m/>
    <m/>
    <m/>
    <m/>
    <m/>
    <m/>
    <m/>
    <m/>
    <m/>
    <m/>
    <m/>
    <m/>
    <m/>
    <m/>
    <m/>
    <m/>
    <m/>
    <n v="50000"/>
    <m/>
    <n v="489"/>
    <n v="489"/>
    <n v="2358"/>
    <m/>
    <x v="0"/>
    <m/>
    <m/>
    <m/>
    <m/>
    <m/>
    <m/>
    <m/>
    <m/>
    <d v="1899-12-30T12:04:00"/>
    <s v="Unverified"/>
  </r>
  <r>
    <n v="1738"/>
    <s v="Screening And Consenting"/>
    <n v="1"/>
    <s v="sinazo"/>
    <x v="12"/>
    <d v="1899-12-30T12:15:00"/>
    <s v="Nompumelelo"/>
    <n v="4"/>
    <n v="4"/>
    <s v="Not applicable"/>
    <s v="I confirm that I am at the gate / door"/>
    <s v=" -32.9511814"/>
    <s v="27.9261237"/>
    <s v="Yes"/>
    <m/>
    <s v="Read the script out loud to the person"/>
    <s v="Yes - the person who opened the door is the HoH"/>
    <s v="Read the script out loud to the HoH"/>
    <s v="Yes"/>
    <s v="Proceed"/>
    <s v="Babalwa"/>
    <s v="Tyhabo"/>
    <n v="29"/>
    <d v="1994-01-12T00:00:00"/>
    <n v="29"/>
    <s v="Female"/>
    <s v="One or both"/>
    <s v="Yes"/>
    <s v="Proceed"/>
    <m/>
    <s v="Proceed"/>
    <s v="English"/>
    <s v="Yes"/>
    <s v="Yes"/>
    <s v="signature_2022-08-03_1017.png"/>
    <m/>
    <m/>
    <m/>
    <m/>
    <d v="2022-08-03T00:00:00"/>
    <n v="30000"/>
    <n v="1000"/>
    <n v="477"/>
    <n v="477"/>
    <n v="2323"/>
    <m/>
    <x v="1"/>
    <n v="34248"/>
    <s v="Proceed"/>
    <s v="Checked, completed"/>
    <s v="Checked, completed"/>
    <s v="Checked, completed"/>
    <n v="838679774"/>
    <s v="Myself (Participant)"/>
    <m/>
    <d v="1899-12-30T12:18:00"/>
    <s v="Complete"/>
  </r>
  <r>
    <n v="264"/>
    <m/>
    <m/>
    <m/>
    <x v="0"/>
    <m/>
    <m/>
    <m/>
    <m/>
    <m/>
    <m/>
    <m/>
    <m/>
    <m/>
    <m/>
    <m/>
    <m/>
    <m/>
    <m/>
    <m/>
    <m/>
    <m/>
    <m/>
    <m/>
    <m/>
    <m/>
    <m/>
    <m/>
    <m/>
    <m/>
    <m/>
    <m/>
    <m/>
    <m/>
    <m/>
    <m/>
    <m/>
    <m/>
    <m/>
    <m/>
    <m/>
    <m/>
    <m/>
    <m/>
    <m/>
    <m/>
    <x v="0"/>
    <m/>
    <m/>
    <m/>
    <m/>
    <m/>
    <m/>
    <m/>
    <m/>
    <m/>
    <m/>
  </r>
  <r>
    <n v="4"/>
    <s v="Screening And Consenting"/>
    <n v="1"/>
    <s v="onelam"/>
    <x v="1"/>
    <d v="1899-12-30T09:58:00"/>
    <s v="Mdantsane"/>
    <n v="2"/>
    <n v="2"/>
    <s v="Not applicable"/>
    <s v="I confirm that I am at the gate / door"/>
    <s v=" -32.97323"/>
    <s v="27.9267035"/>
    <s v="Yes"/>
    <m/>
    <s v="Read the script out loud to the person"/>
    <s v="Yes - the person who opened the door is calling the HoH"/>
    <s v="Read the script out loud to the HoH"/>
    <s v="Yes"/>
    <s v="Proceed"/>
    <s v="Vuyokazi"/>
    <s v="Jonase"/>
    <n v="30"/>
    <d v="1992-10-27T00:00:00"/>
    <n v="30"/>
    <s v="Female"/>
    <s v="One or both"/>
    <s v="Yes"/>
    <s v="Proceed"/>
    <m/>
    <s v="Proceed"/>
    <s v="English"/>
    <s v="Yes"/>
    <s v="Yes"/>
    <s v="signature_2022-06-14_0806.png"/>
    <m/>
    <m/>
    <m/>
    <m/>
    <d v="2022-06-14T00:00:00"/>
    <n v="50000"/>
    <n v="1000"/>
    <n v="614"/>
    <n v="614"/>
    <n v="2373"/>
    <m/>
    <x v="1"/>
    <n v="54571"/>
    <s v="Proceed"/>
    <s v="Checked, completed"/>
    <s v="Checked, completed"/>
    <s v="Checked, completed"/>
    <n v="781996095"/>
    <s v="Myself (Participant)"/>
    <m/>
    <d v="1899-12-30T10:10:00"/>
    <s v="Unverified"/>
  </r>
  <r>
    <n v="265"/>
    <m/>
    <m/>
    <m/>
    <x v="0"/>
    <m/>
    <m/>
    <m/>
    <m/>
    <m/>
    <m/>
    <m/>
    <m/>
    <m/>
    <m/>
    <m/>
    <m/>
    <m/>
    <m/>
    <m/>
    <m/>
    <m/>
    <m/>
    <m/>
    <m/>
    <m/>
    <m/>
    <m/>
    <m/>
    <m/>
    <m/>
    <m/>
    <m/>
    <m/>
    <m/>
    <m/>
    <m/>
    <m/>
    <m/>
    <m/>
    <m/>
    <m/>
    <m/>
    <m/>
    <m/>
    <m/>
    <x v="0"/>
    <m/>
    <m/>
    <m/>
    <m/>
    <m/>
    <m/>
    <m/>
    <m/>
    <m/>
    <m/>
  </r>
  <r>
    <n v="185"/>
    <s v="Screening And Consenting"/>
    <n v="1"/>
    <s v="onelam"/>
    <x v="13"/>
    <d v="1899-12-30T16:09:00"/>
    <s v="Mdantsane"/>
    <n v="5"/>
    <n v="10"/>
    <s v="Not applicable"/>
    <s v="I confirm that I am at the gate / door"/>
    <m/>
    <m/>
    <s v="Yes"/>
    <m/>
    <s v="Read the script out loud to the person"/>
    <s v="Yes - the person who opened the door is calling the HoH"/>
    <s v="Read the script out loud to the HoH"/>
    <s v="Yes"/>
    <s v="Proceed"/>
    <s v="Yonda"/>
    <s v="Poswa"/>
    <n v="30"/>
    <d v="1991-08-17T00:00:00"/>
    <n v="31"/>
    <s v="Female"/>
    <s v="One or both"/>
    <s v="Yes"/>
    <s v="Proceed"/>
    <m/>
    <s v="Proceed"/>
    <s v="English"/>
    <s v="Yes"/>
    <s v="Yes"/>
    <s v="signature_2022-06-23_1410.png"/>
    <m/>
    <m/>
    <m/>
    <m/>
    <d v="2022-06-23T00:00:00"/>
    <n v="50000"/>
    <n v="1000"/>
    <n v="243"/>
    <n v="243"/>
    <n v="2364"/>
    <m/>
    <x v="1"/>
    <n v="53820"/>
    <s v="Proceed"/>
    <s v="Checked, completed"/>
    <s v="Checked, completed"/>
    <s v="Checked, completed"/>
    <n v="633513756"/>
    <s v="Myself (Participant)"/>
    <m/>
    <d v="1899-12-30T16:12:00"/>
    <s v="Unverified"/>
  </r>
  <r>
    <n v="266"/>
    <m/>
    <m/>
    <m/>
    <x v="0"/>
    <m/>
    <m/>
    <m/>
    <m/>
    <m/>
    <m/>
    <m/>
    <m/>
    <m/>
    <m/>
    <m/>
    <m/>
    <m/>
    <m/>
    <m/>
    <m/>
    <m/>
    <m/>
    <m/>
    <m/>
    <m/>
    <m/>
    <m/>
    <m/>
    <m/>
    <m/>
    <m/>
    <m/>
    <m/>
    <m/>
    <m/>
    <m/>
    <m/>
    <m/>
    <m/>
    <m/>
    <m/>
    <m/>
    <m/>
    <m/>
    <m/>
    <x v="0"/>
    <m/>
    <m/>
    <m/>
    <m/>
    <m/>
    <m/>
    <m/>
    <m/>
    <m/>
    <m/>
  </r>
  <r>
    <n v="225"/>
    <s v="Screening And Consenting"/>
    <n v="1"/>
    <s v="sinazo"/>
    <x v="8"/>
    <d v="1899-12-30T15:03:00"/>
    <s v="Mdantsane"/>
    <n v="4"/>
    <n v="6"/>
    <s v="Not applicable"/>
    <s v="I confirm that I am at the gate / door"/>
    <s v=" -32.9343935"/>
    <s v="27.7761296"/>
    <s v="Yes"/>
    <m/>
    <s v="Read the script out loud to the person"/>
    <s v="Yes - the person who opened the door is the HoH"/>
    <s v="Read the script out loud to the HoH"/>
    <s v="Yes"/>
    <s v="Proceed"/>
    <s v="Khunga"/>
    <s v="Neti"/>
    <n v="30"/>
    <d v="1992-09-15T00:00:00"/>
    <n v="30"/>
    <s v="Male"/>
    <s v="One or both"/>
    <s v="Yes"/>
    <s v="Proceed"/>
    <m/>
    <s v="Proceed"/>
    <s v="English"/>
    <s v="Yes"/>
    <s v="Yes"/>
    <s v="signature_2022-06-28_1305.png"/>
    <m/>
    <m/>
    <m/>
    <m/>
    <d v="2022-06-28T00:00:00"/>
    <n v="50000"/>
    <n v="2000"/>
    <n v="309"/>
    <n v="309"/>
    <n v="2359"/>
    <m/>
    <x v="1"/>
    <n v="54947"/>
    <s v="Proceed"/>
    <s v="Checked, completed"/>
    <s v="Checked, completed"/>
    <s v="Checked, completed"/>
    <n v="662483795"/>
    <s v="Myself (Participant)"/>
    <m/>
    <d v="1899-12-30T15:06:00"/>
    <s v="Unverified"/>
  </r>
  <r>
    <n v="267"/>
    <m/>
    <m/>
    <m/>
    <x v="0"/>
    <m/>
    <m/>
    <m/>
    <m/>
    <m/>
    <m/>
    <m/>
    <m/>
    <m/>
    <m/>
    <m/>
    <m/>
    <m/>
    <m/>
    <m/>
    <m/>
    <m/>
    <m/>
    <m/>
    <m/>
    <m/>
    <m/>
    <m/>
    <m/>
    <m/>
    <m/>
    <m/>
    <m/>
    <m/>
    <m/>
    <m/>
    <m/>
    <m/>
    <m/>
    <m/>
    <m/>
    <m/>
    <m/>
    <m/>
    <m/>
    <m/>
    <x v="0"/>
    <m/>
    <m/>
    <m/>
    <m/>
    <m/>
    <m/>
    <m/>
    <m/>
    <m/>
    <m/>
  </r>
  <r>
    <n v="247"/>
    <s v="Screening And Consenting"/>
    <n v="1"/>
    <s v="nozithembiso"/>
    <x v="9"/>
    <d v="1899-12-30T10:51:00"/>
    <s v="Mdantsane"/>
    <n v="6"/>
    <n v="3"/>
    <s v="Not applicable"/>
    <s v="I confirm that I am at the gate / door"/>
    <s v=" -32.9285426"/>
    <s v="27.7721822"/>
    <s v="Yes"/>
    <m/>
    <s v="Read the script out loud to the person"/>
    <s v="Yes - the person who opened the door is the HoH"/>
    <s v="Read the script out loud to the HoH"/>
    <s v="Yes"/>
    <s v="Proceed"/>
    <s v="Themba"/>
    <s v="Nonka"/>
    <n v="30"/>
    <d v="1992-02-11T00:00:00"/>
    <n v="30"/>
    <s v="Male"/>
    <s v="One or both"/>
    <s v="Yes"/>
    <s v="Proceed"/>
    <m/>
    <s v="Proceed"/>
    <s v="English"/>
    <s v="Yes"/>
    <s v="Yes"/>
    <s v="signature_2022-06-29_0854.png"/>
    <m/>
    <m/>
    <m/>
    <m/>
    <d v="2022-06-29T00:00:00"/>
    <n v="50000"/>
    <n v="2000"/>
    <n v="561"/>
    <n v="561"/>
    <n v="2358"/>
    <m/>
    <x v="1"/>
    <n v="55450"/>
    <s v="Proceed"/>
    <s v="Checked, completed"/>
    <s v="Checked, completed"/>
    <s v="Checked, completed"/>
    <n v="762362631"/>
    <s v="Myself (Participant)"/>
    <m/>
    <d v="1899-12-30T10:54:00"/>
    <s v="Unverified"/>
  </r>
  <r>
    <n v="268"/>
    <m/>
    <m/>
    <m/>
    <x v="0"/>
    <m/>
    <m/>
    <m/>
    <m/>
    <m/>
    <m/>
    <m/>
    <m/>
    <m/>
    <m/>
    <m/>
    <m/>
    <m/>
    <m/>
    <m/>
    <m/>
    <m/>
    <m/>
    <m/>
    <m/>
    <m/>
    <m/>
    <m/>
    <m/>
    <m/>
    <m/>
    <m/>
    <m/>
    <m/>
    <m/>
    <m/>
    <m/>
    <m/>
    <m/>
    <m/>
    <m/>
    <m/>
    <m/>
    <m/>
    <m/>
    <m/>
    <x v="0"/>
    <m/>
    <m/>
    <m/>
    <m/>
    <m/>
    <m/>
    <m/>
    <m/>
    <m/>
    <m/>
  </r>
  <r>
    <n v="268"/>
    <s v="Screening And Consenting"/>
    <n v="1"/>
    <s v="zimbini"/>
    <x v="9"/>
    <d v="1899-12-30T12:11:00"/>
    <s v="Mdantsane"/>
    <n v="6"/>
    <n v="6"/>
    <s v="Not applicable"/>
    <s v="I confirm that I am at the gate / door"/>
    <s v=" -32.9314364"/>
    <s v="27.7747153"/>
    <s v="Yes"/>
    <m/>
    <s v="Read the script out loud to the person"/>
    <s v="Yes - the person who opened the door is the HoH"/>
    <s v="Read the script out loud to the HoH"/>
    <s v="No"/>
    <m/>
    <m/>
    <m/>
    <m/>
    <m/>
    <m/>
    <m/>
    <m/>
    <m/>
    <m/>
    <m/>
    <m/>
    <m/>
    <m/>
    <m/>
    <m/>
    <m/>
    <m/>
    <m/>
    <m/>
    <m/>
    <n v="50000"/>
    <m/>
    <n v="481"/>
    <n v="481"/>
    <n v="2358"/>
    <m/>
    <x v="0"/>
    <m/>
    <m/>
    <m/>
    <m/>
    <m/>
    <m/>
    <m/>
    <m/>
    <d v="1899-12-30T12:12:00"/>
    <s v="Unverified"/>
  </r>
  <r>
    <n v="269"/>
    <m/>
    <m/>
    <m/>
    <x v="0"/>
    <m/>
    <m/>
    <m/>
    <m/>
    <m/>
    <m/>
    <m/>
    <m/>
    <m/>
    <m/>
    <m/>
    <m/>
    <m/>
    <m/>
    <m/>
    <m/>
    <m/>
    <m/>
    <m/>
    <m/>
    <m/>
    <m/>
    <m/>
    <m/>
    <m/>
    <m/>
    <m/>
    <m/>
    <m/>
    <m/>
    <m/>
    <m/>
    <m/>
    <m/>
    <m/>
    <m/>
    <m/>
    <m/>
    <m/>
    <m/>
    <m/>
    <x v="0"/>
    <m/>
    <m/>
    <m/>
    <m/>
    <m/>
    <m/>
    <m/>
    <m/>
    <m/>
    <m/>
  </r>
  <r>
    <n v="267"/>
    <s v="Screening And Consenting"/>
    <n v="1"/>
    <s v="ntombizodwa"/>
    <x v="9"/>
    <d v="1899-12-30T12:11:00"/>
    <s v="Mdantsane"/>
    <n v="7"/>
    <n v="1"/>
    <s v="Not applicable"/>
    <s v="I confirm that I am at the gate / door"/>
    <s v=" -32.9480675"/>
    <s v="27.7801105"/>
    <s v="Yes"/>
    <m/>
    <s v="Read the script out loud to the person"/>
    <s v="Yes - the person who opened the door is the HoH"/>
    <s v="Read the script out loud to the HoH"/>
    <s v="Yes"/>
    <s v="Proceed"/>
    <s v="Senzekile"/>
    <s v="Kotyi"/>
    <n v="30"/>
    <d v="1992-05-28T00:00:00"/>
    <n v="30"/>
    <s v="Female"/>
    <s v="One or both"/>
    <s v="Yes"/>
    <s v="Proceed"/>
    <m/>
    <s v="Proceed"/>
    <s v="Xhosa"/>
    <s v="Yes"/>
    <s v="Yes"/>
    <m/>
    <s v="signature_2022-06-29_1017.png"/>
    <m/>
    <m/>
    <m/>
    <d v="2022-06-29T00:00:00"/>
    <n v="50000"/>
    <n v="1000"/>
    <n v="481"/>
    <n v="481"/>
    <n v="2358"/>
    <m/>
    <x v="1"/>
    <n v="54290"/>
    <s v="Proceed"/>
    <s v="Checked, completed"/>
    <s v="Checked, completed"/>
    <s v="Checked, completed"/>
    <n v="733366315"/>
    <s v="Myself (Participant)"/>
    <m/>
    <d v="1899-12-30T12:18:00"/>
    <s v="Unverified"/>
  </r>
  <r>
    <n v="270"/>
    <m/>
    <m/>
    <m/>
    <x v="0"/>
    <m/>
    <m/>
    <m/>
    <m/>
    <m/>
    <m/>
    <m/>
    <m/>
    <m/>
    <m/>
    <m/>
    <m/>
    <m/>
    <m/>
    <m/>
    <m/>
    <m/>
    <m/>
    <m/>
    <m/>
    <m/>
    <m/>
    <m/>
    <m/>
    <m/>
    <m/>
    <m/>
    <m/>
    <m/>
    <m/>
    <m/>
    <m/>
    <m/>
    <m/>
    <m/>
    <m/>
    <m/>
    <m/>
    <m/>
    <m/>
    <m/>
    <x v="0"/>
    <m/>
    <m/>
    <m/>
    <m/>
    <m/>
    <m/>
    <m/>
    <m/>
    <m/>
    <m/>
  </r>
  <r>
    <n v="311"/>
    <s v="Screening And Consenting"/>
    <n v="2"/>
    <s v="zimbini"/>
    <x v="28"/>
    <d v="1899-12-30T10:26:00"/>
    <s v="Mdantsane"/>
    <n v="6"/>
    <n v="6"/>
    <s v="Not applicable"/>
    <s v="I confirm that I am at the gate / door"/>
    <s v=" -32.939531"/>
    <s v="27.7855285"/>
    <s v="Yes"/>
    <m/>
    <s v="Read the script out loud to the person"/>
    <s v="Yes - the person who opened the door is the HoH"/>
    <s v="Read the script out loud to the HoH"/>
    <s v="Yes"/>
    <s v="Proceed"/>
    <s v="Gcobisa"/>
    <s v="Sakuba"/>
    <n v="30"/>
    <d v="1992-03-25T00:00:00"/>
    <n v="30"/>
    <s v="Female"/>
    <s v="One or both"/>
    <s v="Yes"/>
    <s v="Proceed"/>
    <m/>
    <s v="Proceed"/>
    <s v="English"/>
    <s v="Yes"/>
    <s v="Yes"/>
    <s v="signature_2022-07-01_0828.png"/>
    <m/>
    <m/>
    <m/>
    <m/>
    <d v="2022-07-01T00:00:00"/>
    <n v="50000"/>
    <n v="1000"/>
    <n v="586"/>
    <n v="586"/>
    <n v="2356"/>
    <m/>
    <x v="1"/>
    <n v="54498"/>
    <s v="Proceed"/>
    <s v="Checked, completed"/>
    <s v="Checked, completed"/>
    <s v="Checked, completed"/>
    <n v="825449083"/>
    <s v="Myself (Participant)"/>
    <m/>
    <d v="1899-12-30T10:29:00"/>
    <s v="Unverified"/>
  </r>
  <r>
    <n v="271"/>
    <m/>
    <m/>
    <m/>
    <x v="0"/>
    <m/>
    <m/>
    <m/>
    <m/>
    <m/>
    <m/>
    <m/>
    <m/>
    <m/>
    <m/>
    <m/>
    <m/>
    <m/>
    <m/>
    <m/>
    <m/>
    <m/>
    <m/>
    <m/>
    <m/>
    <m/>
    <m/>
    <m/>
    <m/>
    <m/>
    <m/>
    <m/>
    <m/>
    <m/>
    <m/>
    <m/>
    <m/>
    <m/>
    <m/>
    <m/>
    <m/>
    <m/>
    <m/>
    <m/>
    <m/>
    <m/>
    <x v="0"/>
    <m/>
    <m/>
    <m/>
    <m/>
    <m/>
    <m/>
    <m/>
    <m/>
    <m/>
    <m/>
  </r>
  <r>
    <n v="363"/>
    <s v="Screening And Consenting"/>
    <n v="1"/>
    <s v="asemahle"/>
    <x v="28"/>
    <d v="1899-12-30T14:35:00"/>
    <s v="Mdantsane"/>
    <n v="6"/>
    <n v="3"/>
    <s v="Not applicable"/>
    <s v="I confirm that I am at the gate / door"/>
    <s v=" -32.9282211"/>
    <s v="27.7726588"/>
    <s v="Yes"/>
    <m/>
    <s v="Read the script out loud to the person"/>
    <s v="Yes - the person who opened the door is calling the HoH"/>
    <s v="Read the script out loud to the HoH"/>
    <s v="Yes"/>
    <s v="Proceed"/>
    <s v="Likhona"/>
    <s v="Simandla"/>
    <n v="30"/>
    <d v="1992-04-08T00:00:00"/>
    <n v="30"/>
    <s v="Female"/>
    <s v="One or both"/>
    <s v="Yes"/>
    <s v="Proceed"/>
    <m/>
    <s v="Proceed"/>
    <s v="English"/>
    <s v="Yes"/>
    <s v="Yes"/>
    <s v="signature_2022-07-01_1238.png"/>
    <m/>
    <m/>
    <m/>
    <m/>
    <d v="2022-07-01T00:00:00"/>
    <n v="50000"/>
    <n v="1000"/>
    <n v="337"/>
    <n v="337"/>
    <n v="2356"/>
    <m/>
    <x v="1"/>
    <n v="54000"/>
    <s v="Proceed"/>
    <s v="Checked, completed"/>
    <s v="Checked, completed"/>
    <s v="Checked, completed"/>
    <n v="762323251"/>
    <s v="Partner/Spouse"/>
    <m/>
    <d v="1899-12-30T14:38:00"/>
    <s v="Unverified"/>
  </r>
  <r>
    <n v="272"/>
    <m/>
    <m/>
    <m/>
    <x v="0"/>
    <m/>
    <m/>
    <m/>
    <m/>
    <m/>
    <m/>
    <m/>
    <m/>
    <m/>
    <m/>
    <m/>
    <m/>
    <m/>
    <m/>
    <m/>
    <m/>
    <m/>
    <m/>
    <m/>
    <m/>
    <m/>
    <m/>
    <m/>
    <m/>
    <m/>
    <m/>
    <m/>
    <m/>
    <m/>
    <m/>
    <m/>
    <m/>
    <m/>
    <m/>
    <m/>
    <m/>
    <m/>
    <m/>
    <m/>
    <m/>
    <m/>
    <x v="0"/>
    <m/>
    <m/>
    <m/>
    <m/>
    <m/>
    <m/>
    <m/>
    <m/>
    <m/>
    <m/>
  </r>
  <r>
    <n v="272"/>
    <s v="Screening And Consenting"/>
    <n v="1"/>
    <s v="likhona"/>
    <x v="9"/>
    <d v="1899-12-30T12:24:00"/>
    <s v="Mdantsane"/>
    <n v="3"/>
    <n v="6"/>
    <s v="Not applicable"/>
    <s v="I confirm that I am at the gate / door"/>
    <s v=" -32.9405168"/>
    <s v="27.7690951"/>
    <s v="Yes"/>
    <m/>
    <s v="Read the script out loud to the person"/>
    <s v="Yes - the person who opened the door is calling the HoH"/>
    <s v="Read the script out loud to the HoH"/>
    <s v="No"/>
    <m/>
    <m/>
    <m/>
    <m/>
    <m/>
    <m/>
    <m/>
    <m/>
    <m/>
    <m/>
    <m/>
    <m/>
    <m/>
    <m/>
    <m/>
    <m/>
    <m/>
    <m/>
    <m/>
    <m/>
    <m/>
    <n v="50000"/>
    <m/>
    <n v="468"/>
    <n v="468"/>
    <n v="2358"/>
    <m/>
    <x v="0"/>
    <m/>
    <m/>
    <m/>
    <m/>
    <m/>
    <m/>
    <m/>
    <m/>
    <d v="1899-12-30T12:24:00"/>
    <s v="Unverified"/>
  </r>
  <r>
    <n v="273"/>
    <m/>
    <m/>
    <m/>
    <x v="0"/>
    <m/>
    <m/>
    <m/>
    <m/>
    <m/>
    <m/>
    <m/>
    <m/>
    <m/>
    <m/>
    <m/>
    <m/>
    <m/>
    <m/>
    <m/>
    <m/>
    <m/>
    <m/>
    <m/>
    <m/>
    <m/>
    <m/>
    <m/>
    <m/>
    <m/>
    <m/>
    <m/>
    <m/>
    <m/>
    <m/>
    <m/>
    <m/>
    <m/>
    <m/>
    <m/>
    <m/>
    <m/>
    <m/>
    <m/>
    <m/>
    <m/>
    <x v="0"/>
    <m/>
    <m/>
    <m/>
    <m/>
    <m/>
    <m/>
    <m/>
    <m/>
    <m/>
    <m/>
  </r>
  <r>
    <n v="273"/>
    <s v="Screening And Consenting"/>
    <n v="1"/>
    <s v="zimbini"/>
    <x v="9"/>
    <d v="1899-12-30T12:26:00"/>
    <s v="Mdantsane"/>
    <n v="6"/>
    <n v="6"/>
    <s v="Not applicable"/>
    <s v="I confirm that I am at the gate / door"/>
    <s v=" -32.9298343"/>
    <s v="27.7745354"/>
    <s v="No"/>
    <s v="I confirm"/>
    <m/>
    <m/>
    <m/>
    <m/>
    <m/>
    <m/>
    <m/>
    <m/>
    <m/>
    <m/>
    <m/>
    <m/>
    <m/>
    <m/>
    <m/>
    <m/>
    <m/>
    <m/>
    <m/>
    <m/>
    <m/>
    <m/>
    <m/>
    <m/>
    <m/>
    <n v="50000"/>
    <m/>
    <n v="466"/>
    <n v="466"/>
    <n v="2358"/>
    <m/>
    <x v="0"/>
    <m/>
    <m/>
    <m/>
    <m/>
    <m/>
    <m/>
    <m/>
    <m/>
    <d v="1899-12-30T12:26:00"/>
    <s v="Unverified"/>
  </r>
  <r>
    <n v="273"/>
    <s v="Screening And Consenting"/>
    <n v="2"/>
    <s v="zimbini"/>
    <x v="28"/>
    <d v="1899-12-30T11:21:00"/>
    <s v="Mdantsane"/>
    <n v="6"/>
    <n v="6"/>
    <s v="Not applicable"/>
    <s v="I confirm that I am at the gate / door"/>
    <s v=" -32.9309135"/>
    <s v="27.7741364"/>
    <s v="Yes"/>
    <m/>
    <s v="Read the script out loud to the person"/>
    <s v="No"/>
    <m/>
    <m/>
    <m/>
    <m/>
    <m/>
    <m/>
    <m/>
    <m/>
    <m/>
    <m/>
    <m/>
    <m/>
    <m/>
    <m/>
    <m/>
    <m/>
    <m/>
    <m/>
    <m/>
    <m/>
    <m/>
    <m/>
    <m/>
    <n v="50000"/>
    <m/>
    <n v="531"/>
    <n v="531"/>
    <n v="2356"/>
    <m/>
    <x v="0"/>
    <m/>
    <m/>
    <m/>
    <m/>
    <m/>
    <m/>
    <m/>
    <m/>
    <d v="1899-12-30T11:41:00"/>
    <s v="Unverified"/>
  </r>
  <r>
    <n v="273"/>
    <s v="Screening And Consenting"/>
    <n v="3"/>
    <s v="busisiwe"/>
    <x v="14"/>
    <d v="1899-12-30T11:16:00"/>
    <s v="Mdantsane"/>
    <n v="6"/>
    <n v="6"/>
    <s v="Not applicable"/>
    <s v="I confirm that I am at the gate / door"/>
    <s v=" -32.9308233"/>
    <s v="27.7743548"/>
    <s v="No"/>
    <s v="I confirm"/>
    <m/>
    <m/>
    <m/>
    <m/>
    <m/>
    <m/>
    <m/>
    <m/>
    <m/>
    <m/>
    <m/>
    <m/>
    <m/>
    <m/>
    <m/>
    <m/>
    <m/>
    <m/>
    <m/>
    <m/>
    <m/>
    <m/>
    <m/>
    <m/>
    <m/>
    <n v="50000"/>
    <m/>
    <n v="536"/>
    <n v="536"/>
    <n v="2352"/>
    <m/>
    <x v="0"/>
    <m/>
    <m/>
    <m/>
    <m/>
    <m/>
    <m/>
    <m/>
    <m/>
    <d v="1899-12-30T11:17:00"/>
    <s v="Unverified"/>
  </r>
  <r>
    <n v="274"/>
    <m/>
    <m/>
    <m/>
    <x v="0"/>
    <m/>
    <m/>
    <m/>
    <m/>
    <m/>
    <m/>
    <m/>
    <m/>
    <m/>
    <m/>
    <m/>
    <m/>
    <m/>
    <m/>
    <m/>
    <m/>
    <m/>
    <m/>
    <m/>
    <m/>
    <m/>
    <m/>
    <m/>
    <m/>
    <m/>
    <m/>
    <m/>
    <m/>
    <m/>
    <m/>
    <m/>
    <m/>
    <m/>
    <m/>
    <m/>
    <m/>
    <m/>
    <m/>
    <m/>
    <m/>
    <m/>
    <x v="0"/>
    <m/>
    <m/>
    <m/>
    <m/>
    <m/>
    <m/>
    <m/>
    <m/>
    <m/>
    <m/>
  </r>
  <r>
    <n v="380"/>
    <s v="Screening And Consenting"/>
    <n v="1"/>
    <s v="asemahle"/>
    <x v="14"/>
    <d v="1899-12-30T11:19:00"/>
    <s v="Mdantsane"/>
    <n v="6"/>
    <n v="3"/>
    <s v="Not applicable"/>
    <s v="I confirm that I am at the gate / door"/>
    <s v=" -32.9286414"/>
    <s v="27.7721803"/>
    <s v="Yes"/>
    <m/>
    <s v="Read the script out loud to the person"/>
    <s v="Yes - the person who opened the door is calling the HoH"/>
    <s v="Read the script out loud to the HoH"/>
    <s v="Yes"/>
    <s v="Proceed"/>
    <s v="Aviwe"/>
    <s v="Gwayi"/>
    <n v="30"/>
    <d v="1992-04-01T00:00:00"/>
    <n v="30"/>
    <s v="Female"/>
    <s v="One or both"/>
    <s v="Yes"/>
    <s v="Proceed"/>
    <m/>
    <s v="Proceed"/>
    <s v="English"/>
    <s v="Yes"/>
    <s v="Yes"/>
    <s v="signature_2022-07-05_0922.png"/>
    <m/>
    <m/>
    <m/>
    <m/>
    <d v="2022-07-05T00:00:00"/>
    <n v="50000"/>
    <n v="1000"/>
    <n v="533"/>
    <n v="533"/>
    <n v="2352"/>
    <m/>
    <x v="1"/>
    <n v="54388"/>
    <s v="Proceed"/>
    <s v="Checked, completed"/>
    <s v="Checked, completed"/>
    <s v="Checked, completed"/>
    <n v="788362536"/>
    <s v="Sibling"/>
    <m/>
    <d v="1899-12-30T11:22:00"/>
    <s v="Unverified"/>
  </r>
  <r>
    <n v="275"/>
    <m/>
    <m/>
    <m/>
    <x v="0"/>
    <m/>
    <m/>
    <m/>
    <m/>
    <m/>
    <m/>
    <m/>
    <m/>
    <m/>
    <m/>
    <m/>
    <m/>
    <m/>
    <m/>
    <m/>
    <m/>
    <m/>
    <m/>
    <m/>
    <m/>
    <m/>
    <m/>
    <m/>
    <m/>
    <m/>
    <m/>
    <m/>
    <m/>
    <m/>
    <m/>
    <m/>
    <m/>
    <m/>
    <m/>
    <m/>
    <m/>
    <m/>
    <m/>
    <m/>
    <m/>
    <m/>
    <x v="0"/>
    <m/>
    <m/>
    <m/>
    <m/>
    <m/>
    <m/>
    <m/>
    <m/>
    <m/>
    <m/>
  </r>
  <r>
    <n v="275"/>
    <s v="Screening And Consenting"/>
    <n v="1"/>
    <s v="likhona"/>
    <x v="9"/>
    <d v="1899-12-30T12:35:00"/>
    <s v="Mdantsane"/>
    <n v="3"/>
    <n v="6"/>
    <s v="Not applicable"/>
    <s v="I confirm that I am at the gate / door"/>
    <s v=" -32.9404163"/>
    <s v="27.7689231"/>
    <s v="Yes"/>
    <m/>
    <s v="Read the script out loud to the person"/>
    <s v="Yes - the person who opened the door is calling the HoH"/>
    <s v="Read the script out loud to the HoH"/>
    <s v="No"/>
    <m/>
    <m/>
    <m/>
    <m/>
    <m/>
    <m/>
    <m/>
    <m/>
    <m/>
    <m/>
    <m/>
    <m/>
    <m/>
    <m/>
    <m/>
    <m/>
    <m/>
    <m/>
    <m/>
    <m/>
    <m/>
    <n v="50000"/>
    <m/>
    <n v="457"/>
    <n v="457"/>
    <n v="2358"/>
    <m/>
    <x v="0"/>
    <m/>
    <m/>
    <m/>
    <m/>
    <m/>
    <m/>
    <m/>
    <m/>
    <d v="1899-12-30T12:36:00"/>
    <s v="Unverified"/>
  </r>
  <r>
    <n v="276"/>
    <m/>
    <m/>
    <m/>
    <x v="0"/>
    <m/>
    <m/>
    <m/>
    <m/>
    <m/>
    <m/>
    <m/>
    <m/>
    <m/>
    <m/>
    <m/>
    <m/>
    <m/>
    <m/>
    <m/>
    <m/>
    <m/>
    <m/>
    <m/>
    <m/>
    <m/>
    <m/>
    <m/>
    <m/>
    <m/>
    <m/>
    <m/>
    <m/>
    <m/>
    <m/>
    <m/>
    <m/>
    <m/>
    <m/>
    <m/>
    <m/>
    <m/>
    <m/>
    <m/>
    <m/>
    <m/>
    <x v="0"/>
    <m/>
    <m/>
    <m/>
    <m/>
    <m/>
    <m/>
    <m/>
    <m/>
    <m/>
    <m/>
  </r>
  <r>
    <n v="488"/>
    <s v="Screening And Consenting"/>
    <n v="1"/>
    <s v="nosibusiso"/>
    <x v="22"/>
    <d v="1899-12-30T11:59:00"/>
    <s v="Nompumelelo"/>
    <n v="1"/>
    <n v="9"/>
    <s v="Not applicable"/>
    <s v="I confirm that I am at the gate / door"/>
    <s v=" -32.9560131"/>
    <s v="27.9256479"/>
    <s v="Yes"/>
    <m/>
    <s v="Read the script out loud to the person"/>
    <s v="Yes - the person who opened the door is the HoH"/>
    <s v="Read the script out loud to the HoH"/>
    <s v="Yes"/>
    <s v="Proceed"/>
    <s v="Thulisa"/>
    <s v="Madyungu"/>
    <n v="30"/>
    <d v="1992-07-08T00:00:00"/>
    <n v="30"/>
    <s v="Female"/>
    <s v="One or both"/>
    <s v="Yes"/>
    <s v="Proceed"/>
    <m/>
    <s v="Proceed"/>
    <s v="Xhosa"/>
    <s v="Yes"/>
    <s v="Yes"/>
    <m/>
    <s v="signature_2022-07-07_1006.png"/>
    <m/>
    <m/>
    <m/>
    <d v="2022-07-07T00:00:00"/>
    <n v="30000"/>
    <n v="1000"/>
    <n v="493"/>
    <n v="493"/>
    <n v="2350"/>
    <m/>
    <x v="1"/>
    <n v="34306"/>
    <s v="Proceed"/>
    <s v="Checked, completed"/>
    <s v="Checked, completed"/>
    <s v="Checked, completed"/>
    <n v="738824347"/>
    <s v="Myself (Participant)"/>
    <m/>
    <d v="1899-12-30T12:06:00"/>
    <s v="Unverified"/>
  </r>
  <r>
    <n v="277"/>
    <m/>
    <m/>
    <m/>
    <x v="0"/>
    <m/>
    <m/>
    <m/>
    <m/>
    <m/>
    <m/>
    <m/>
    <m/>
    <m/>
    <m/>
    <m/>
    <m/>
    <m/>
    <m/>
    <m/>
    <m/>
    <m/>
    <m/>
    <m/>
    <m/>
    <m/>
    <m/>
    <m/>
    <m/>
    <m/>
    <m/>
    <m/>
    <m/>
    <m/>
    <m/>
    <m/>
    <m/>
    <m/>
    <m/>
    <m/>
    <m/>
    <m/>
    <m/>
    <m/>
    <m/>
    <m/>
    <x v="0"/>
    <m/>
    <m/>
    <m/>
    <m/>
    <m/>
    <m/>
    <m/>
    <m/>
    <m/>
    <m/>
  </r>
  <r>
    <n v="539"/>
    <s v="Screening And Consenting"/>
    <n v="2"/>
    <s v="asemahle"/>
    <x v="20"/>
    <d v="1899-12-30T10:25:00"/>
    <s v="Ducats"/>
    <n v="1"/>
    <n v="1"/>
    <s v="Not applicable"/>
    <s v="I confirm that I am at the gate / door"/>
    <s v=" -32.9229818"/>
    <s v="27.9045156"/>
    <s v="Yes"/>
    <m/>
    <s v="Read the script out loud to the person"/>
    <s v="Yes - the person who opened the door is the HoH"/>
    <s v="Read the script out loud to the HoH"/>
    <s v="Yes"/>
    <s v="Proceed"/>
    <s v="Lulama"/>
    <s v="Dikimolo"/>
    <n v="30"/>
    <d v="1992-01-22T00:00:00"/>
    <n v="30"/>
    <s v="Male"/>
    <s v="One or both"/>
    <s v="Yes"/>
    <s v="Proceed"/>
    <m/>
    <s v="Proceed"/>
    <s v="English"/>
    <s v="Yes"/>
    <s v="Yes"/>
    <s v="signature_2022-07-09_0827.png"/>
    <m/>
    <m/>
    <m/>
    <m/>
    <d v="2022-07-09T00:00:00"/>
    <n v="40000"/>
    <n v="2000"/>
    <n v="587"/>
    <n v="587"/>
    <n v="2348"/>
    <m/>
    <x v="1"/>
    <n v="45492"/>
    <s v="Proceed"/>
    <s v="Checked, completed"/>
    <s v="Checked, completed"/>
    <s v="Checked, completed"/>
    <n v="8351013874"/>
    <s v="Myself (Participant)"/>
    <m/>
    <d v="1899-12-30T10:28:00"/>
    <s v="Unverified"/>
  </r>
  <r>
    <n v="278"/>
    <m/>
    <m/>
    <m/>
    <x v="0"/>
    <m/>
    <m/>
    <m/>
    <m/>
    <m/>
    <m/>
    <m/>
    <m/>
    <m/>
    <m/>
    <m/>
    <m/>
    <m/>
    <m/>
    <m/>
    <m/>
    <m/>
    <m/>
    <m/>
    <m/>
    <m/>
    <m/>
    <m/>
    <m/>
    <m/>
    <m/>
    <m/>
    <m/>
    <m/>
    <m/>
    <m/>
    <m/>
    <m/>
    <m/>
    <m/>
    <m/>
    <m/>
    <m/>
    <m/>
    <m/>
    <m/>
    <x v="0"/>
    <m/>
    <m/>
    <m/>
    <m/>
    <m/>
    <m/>
    <m/>
    <m/>
    <m/>
    <m/>
  </r>
  <r>
    <n v="547"/>
    <s v="Screening And Consenting"/>
    <n v="1"/>
    <s v="zimbini"/>
    <x v="5"/>
    <d v="1899-12-30T12:46:00"/>
    <s v="Mdantsane"/>
    <n v="4"/>
    <n v="7"/>
    <s v="Not applicable"/>
    <s v="I confirm that I am at the gate / door"/>
    <s v=" -32.9365087"/>
    <s v="27.7779582"/>
    <s v="Yes"/>
    <m/>
    <s v="Read the script out loud to the person"/>
    <s v="Yes - the person who opened the door is the HoH"/>
    <s v="Read the script out loud to the HoH"/>
    <s v="Yes"/>
    <s v="Proceed"/>
    <s v="Lwandiso"/>
    <s v="Ndevu"/>
    <n v="30"/>
    <d v="1992-03-15T00:00:00"/>
    <n v="30"/>
    <s v="Male"/>
    <s v="One or both"/>
    <s v="Yes"/>
    <s v="Proceed"/>
    <m/>
    <s v="Proceed"/>
    <s v="English"/>
    <s v="Yes"/>
    <s v="Yes"/>
    <s v="signature_2022-07-08_1048.png"/>
    <m/>
    <m/>
    <m/>
    <m/>
    <d v="2022-07-08T00:00:00"/>
    <n v="50000"/>
    <n v="2000"/>
    <n v="446"/>
    <n v="446"/>
    <n v="2349"/>
    <m/>
    <x v="1"/>
    <n v="55211"/>
    <s v="Proceed"/>
    <s v="Checked, completed"/>
    <s v="Checked, completed"/>
    <s v="Checked, completed"/>
    <n v="785246321"/>
    <s v="Myself (Participant)"/>
    <m/>
    <d v="1899-12-30T12:49:00"/>
    <s v="Unverified"/>
  </r>
  <r>
    <n v="279"/>
    <m/>
    <m/>
    <m/>
    <x v="0"/>
    <m/>
    <m/>
    <m/>
    <m/>
    <m/>
    <m/>
    <m/>
    <m/>
    <m/>
    <m/>
    <m/>
    <m/>
    <m/>
    <m/>
    <m/>
    <m/>
    <m/>
    <m/>
    <m/>
    <m/>
    <m/>
    <m/>
    <m/>
    <m/>
    <m/>
    <m/>
    <m/>
    <m/>
    <m/>
    <m/>
    <m/>
    <m/>
    <m/>
    <m/>
    <m/>
    <m/>
    <m/>
    <m/>
    <m/>
    <m/>
    <m/>
    <x v="0"/>
    <m/>
    <m/>
    <m/>
    <m/>
    <m/>
    <m/>
    <m/>
    <m/>
    <m/>
    <m/>
  </r>
  <r>
    <n v="578"/>
    <s v="Screening And Consenting"/>
    <n v="1"/>
    <s v="busisiwe"/>
    <x v="20"/>
    <d v="1899-12-30T09:36:00"/>
    <s v="Mdantsane"/>
    <n v="4"/>
    <n v="7"/>
    <s v="Not applicable"/>
    <s v="I confirm that I am at the gate / door"/>
    <s v=" -32.9368302"/>
    <s v="27.7778453"/>
    <s v="Yes"/>
    <m/>
    <s v="Read the script out loud to the person"/>
    <s v="Yes - the person who opened the door is the HoH"/>
    <s v="Read the script out loud to the HoH"/>
    <s v="Yes"/>
    <s v="Proceed"/>
    <s v="Chumani"/>
    <s v="Lote"/>
    <n v="30"/>
    <d v="1992-05-03T00:00:00"/>
    <n v="30"/>
    <s v="Male"/>
    <s v="One or both"/>
    <s v="Yes"/>
    <s v="Proceed"/>
    <m/>
    <s v="Proceed"/>
    <s v="English"/>
    <s v="Yes"/>
    <s v="Yes"/>
    <s v="signature_2022-07-09_0738.png"/>
    <m/>
    <m/>
    <m/>
    <m/>
    <d v="2022-07-09T00:00:00"/>
    <n v="50000"/>
    <n v="2000"/>
    <n v="636"/>
    <n v="636"/>
    <n v="2348"/>
    <m/>
    <x v="1"/>
    <n v="55590"/>
    <s v="Proceed"/>
    <s v="Checked, completed"/>
    <s v="Checked, completed"/>
    <s v="Checked, completed"/>
    <n v="638542190"/>
    <s v="Myself (Participant)"/>
    <m/>
    <d v="1899-12-30T09:38:00"/>
    <s v="Unverified"/>
  </r>
  <r>
    <n v="280"/>
    <m/>
    <m/>
    <m/>
    <x v="0"/>
    <m/>
    <m/>
    <m/>
    <m/>
    <m/>
    <m/>
    <m/>
    <m/>
    <m/>
    <m/>
    <m/>
    <m/>
    <m/>
    <m/>
    <m/>
    <m/>
    <m/>
    <m/>
    <m/>
    <m/>
    <m/>
    <m/>
    <m/>
    <m/>
    <m/>
    <m/>
    <m/>
    <m/>
    <m/>
    <m/>
    <m/>
    <m/>
    <m/>
    <m/>
    <m/>
    <m/>
    <m/>
    <m/>
    <m/>
    <m/>
    <m/>
    <x v="0"/>
    <m/>
    <m/>
    <m/>
    <m/>
    <m/>
    <m/>
    <m/>
    <m/>
    <m/>
    <m/>
  </r>
  <r>
    <n v="280"/>
    <s v="Screening And Consenting"/>
    <n v="1"/>
    <s v="onelam"/>
    <x v="9"/>
    <d v="1899-12-30T13:00:00"/>
    <s v="Mdantsane"/>
    <n v="7"/>
    <n v="3"/>
    <s v="Not applicable"/>
    <s v="I confirm that I am at the gate / door"/>
    <s v=" -32.9497396"/>
    <s v="27.7822306"/>
    <s v="No"/>
    <s v="I confirm"/>
    <m/>
    <m/>
    <m/>
    <m/>
    <m/>
    <m/>
    <m/>
    <m/>
    <m/>
    <m/>
    <m/>
    <m/>
    <m/>
    <m/>
    <m/>
    <m/>
    <m/>
    <m/>
    <m/>
    <m/>
    <m/>
    <m/>
    <m/>
    <m/>
    <m/>
    <n v="50000"/>
    <m/>
    <n v="432"/>
    <n v="432"/>
    <n v="2358"/>
    <m/>
    <x v="0"/>
    <m/>
    <m/>
    <m/>
    <m/>
    <m/>
    <m/>
    <m/>
    <m/>
    <d v="1899-12-30T13:00:00"/>
    <s v="Unverified"/>
  </r>
  <r>
    <n v="280"/>
    <s v="Screening And Consenting"/>
    <n v="2"/>
    <s v="zukisani"/>
    <x v="18"/>
    <d v="1899-12-30T13:30:00"/>
    <s v="Mdantsane"/>
    <n v="7"/>
    <n v="3"/>
    <s v="Not applicable"/>
    <s v="I confirm that I am at the gate / door"/>
    <s v=" -32.947476"/>
    <s v="27.7822306"/>
    <s v="No"/>
    <s v="I confirm"/>
    <m/>
    <m/>
    <m/>
    <m/>
    <m/>
    <m/>
    <m/>
    <m/>
    <m/>
    <m/>
    <m/>
    <m/>
    <m/>
    <m/>
    <m/>
    <m/>
    <m/>
    <m/>
    <m/>
    <m/>
    <m/>
    <m/>
    <m/>
    <m/>
    <m/>
    <n v="50000"/>
    <m/>
    <n v="402"/>
    <n v="402"/>
    <n v="2357"/>
    <m/>
    <x v="0"/>
    <m/>
    <m/>
    <m/>
    <m/>
    <m/>
    <m/>
    <m/>
    <m/>
    <d v="1899-12-30T13:30:00"/>
    <s v="Unverified"/>
  </r>
  <r>
    <n v="600"/>
    <s v="Screening And Consenting"/>
    <n v="1"/>
    <s v="siziphiwe"/>
    <x v="20"/>
    <d v="1899-12-30T11:04:00"/>
    <s v="Ducats"/>
    <n v="2"/>
    <n v="2"/>
    <s v="Not applicable"/>
    <s v="I confirm that I am at the gate / door"/>
    <s v=" -32.9303195"/>
    <s v="27.9027251"/>
    <s v="Yes"/>
    <m/>
    <s v="Read the script out loud to the person"/>
    <s v="Yes - the person who opened the door is the HoH"/>
    <s v="Read the script out loud to the HoH"/>
    <s v="Yes"/>
    <s v="Proceed"/>
    <s v="Nolukholo"/>
    <s v="Diphu"/>
    <n v="30"/>
    <d v="1992-04-16T00:00:00"/>
    <n v="30"/>
    <s v="Female"/>
    <s v="One or both"/>
    <s v="Yes"/>
    <s v="Proceed"/>
    <m/>
    <s v="Proceed"/>
    <s v="Xhosa"/>
    <s v="Yes"/>
    <s v="Yes"/>
    <m/>
    <s v="signature_2022-07-09_0908.png"/>
    <m/>
    <m/>
    <m/>
    <d v="2022-07-09T00:00:00"/>
    <n v="40000"/>
    <n v="1000"/>
    <n v="548"/>
    <n v="548"/>
    <n v="2348"/>
    <m/>
    <x v="1"/>
    <n v="44414"/>
    <s v="Proceed"/>
    <s v="Checked, completed"/>
    <s v="Checked, completed"/>
    <s v="Checked, completed"/>
    <n v="999999999"/>
    <s v="Other"/>
    <s v="The participant does not have a cellphone "/>
    <d v="1899-12-30T11:08:00"/>
    <s v="Unverified"/>
  </r>
  <r>
    <n v="281"/>
    <m/>
    <m/>
    <m/>
    <x v="0"/>
    <m/>
    <m/>
    <m/>
    <m/>
    <m/>
    <m/>
    <m/>
    <m/>
    <m/>
    <m/>
    <m/>
    <m/>
    <m/>
    <m/>
    <m/>
    <m/>
    <m/>
    <m/>
    <m/>
    <m/>
    <m/>
    <m/>
    <m/>
    <m/>
    <m/>
    <m/>
    <m/>
    <m/>
    <m/>
    <m/>
    <m/>
    <m/>
    <m/>
    <m/>
    <m/>
    <m/>
    <m/>
    <m/>
    <m/>
    <m/>
    <m/>
    <x v="0"/>
    <m/>
    <m/>
    <m/>
    <m/>
    <m/>
    <m/>
    <m/>
    <m/>
    <m/>
    <m/>
  </r>
  <r>
    <n v="761"/>
    <s v="Screening And Consenting"/>
    <n v="2"/>
    <s v="lona"/>
    <x v="23"/>
    <d v="1899-12-30T08:26:00"/>
    <s v="Mdantsane"/>
    <n v="12"/>
    <n v="2"/>
    <s v="Not applicable"/>
    <s v="I confirm that I am at the gate / door"/>
    <s v=" -32.9393864"/>
    <s v="27.7499946"/>
    <s v="Yes"/>
    <m/>
    <s v="Read the script out loud to the person"/>
    <s v="Yes - the person who opened the door is the HoH"/>
    <s v="Read the script out loud to the HoH"/>
    <s v="Yes"/>
    <s v="Proceed"/>
    <s v="Thabisa"/>
    <s v="Holiday"/>
    <n v="30"/>
    <d v="1992-05-05T00:00:00"/>
    <n v="30"/>
    <s v="Female"/>
    <s v="One or both"/>
    <s v="Yes"/>
    <s v="Proceed"/>
    <m/>
    <s v="Proceed"/>
    <s v="English"/>
    <s v="Yes"/>
    <s v="Yes"/>
    <s v="signature_2022-07-15_0631.png"/>
    <m/>
    <m/>
    <m/>
    <m/>
    <d v="2022-07-15T00:00:00"/>
    <n v="50000"/>
    <n v="1000"/>
    <n v="706"/>
    <n v="706"/>
    <n v="2342"/>
    <m/>
    <x v="1"/>
    <n v="54724"/>
    <s v="Proceed"/>
    <s v="Checked, completed"/>
    <s v="Checked, completed"/>
    <s v="Checked, completed"/>
    <n v="725080963"/>
    <s v="Myself (Participant)"/>
    <m/>
    <d v="1899-12-30T08:32:00"/>
    <s v="Complete"/>
  </r>
  <r>
    <n v="282"/>
    <m/>
    <m/>
    <m/>
    <x v="0"/>
    <m/>
    <m/>
    <m/>
    <m/>
    <m/>
    <m/>
    <m/>
    <m/>
    <m/>
    <m/>
    <m/>
    <m/>
    <m/>
    <m/>
    <m/>
    <m/>
    <m/>
    <m/>
    <m/>
    <m/>
    <m/>
    <m/>
    <m/>
    <m/>
    <m/>
    <m/>
    <m/>
    <m/>
    <m/>
    <m/>
    <m/>
    <m/>
    <m/>
    <m/>
    <m/>
    <m/>
    <m/>
    <m/>
    <m/>
    <m/>
    <m/>
    <x v="0"/>
    <m/>
    <m/>
    <m/>
    <m/>
    <m/>
    <m/>
    <m/>
    <m/>
    <m/>
    <m/>
  </r>
  <r>
    <n v="832"/>
    <s v="Screening And Consenting"/>
    <n v="1"/>
    <s v="asemahle"/>
    <x v="23"/>
    <d v="1899-12-30T10:48:00"/>
    <s v="Buffalo Flats"/>
    <n v="4"/>
    <n v="1"/>
    <s v="B"/>
    <s v="I confirm that I am at the gate / door"/>
    <s v=" -33.0105341"/>
    <s v="27.8317785"/>
    <s v="Yes"/>
    <m/>
    <s v="Read the script out loud to the person"/>
    <s v="Yes - the person who opened the door is the HoH"/>
    <s v="Read the script out loud to the HoH"/>
    <s v="Yes"/>
    <s v="Proceed"/>
    <s v="Asanda"/>
    <s v="Moni"/>
    <n v="30"/>
    <d v="1992-06-30T00:00:00"/>
    <n v="30"/>
    <s v="Female"/>
    <s v="One or both"/>
    <s v="Yes"/>
    <s v="Proceed"/>
    <m/>
    <s v="Proceed"/>
    <s v="English"/>
    <s v="Yes"/>
    <s v="Yes"/>
    <s v="signature_2022-07-15_0852.png"/>
    <m/>
    <m/>
    <m/>
    <m/>
    <d v="2022-07-15T00:00:00"/>
    <n v="80000"/>
    <n v="1000"/>
    <n v="564"/>
    <n v="564"/>
    <n v="2342"/>
    <m/>
    <x v="1"/>
    <n v="84440"/>
    <s v="Proceed"/>
    <s v="Checked, completed"/>
    <s v="Checked, completed"/>
    <s v="Checked, completed"/>
    <n v="739818458"/>
    <s v="Myself (Participant)"/>
    <m/>
    <d v="1899-12-30T10:53:00"/>
    <s v="Unverified"/>
  </r>
  <r>
    <n v="283"/>
    <m/>
    <m/>
    <m/>
    <x v="0"/>
    <m/>
    <m/>
    <m/>
    <m/>
    <m/>
    <m/>
    <m/>
    <m/>
    <m/>
    <m/>
    <m/>
    <m/>
    <m/>
    <m/>
    <m/>
    <m/>
    <m/>
    <m/>
    <m/>
    <m/>
    <m/>
    <m/>
    <m/>
    <m/>
    <m/>
    <m/>
    <m/>
    <m/>
    <m/>
    <m/>
    <m/>
    <m/>
    <m/>
    <m/>
    <m/>
    <m/>
    <m/>
    <m/>
    <m/>
    <m/>
    <m/>
    <x v="0"/>
    <m/>
    <m/>
    <m/>
    <m/>
    <m/>
    <m/>
    <m/>
    <m/>
    <m/>
    <m/>
  </r>
  <r>
    <n v="284"/>
    <m/>
    <m/>
    <m/>
    <x v="0"/>
    <m/>
    <m/>
    <m/>
    <m/>
    <m/>
    <m/>
    <m/>
    <m/>
    <m/>
    <m/>
    <m/>
    <m/>
    <m/>
    <m/>
    <m/>
    <m/>
    <m/>
    <m/>
    <m/>
    <m/>
    <m/>
    <m/>
    <m/>
    <m/>
    <m/>
    <m/>
    <m/>
    <m/>
    <m/>
    <m/>
    <m/>
    <m/>
    <m/>
    <m/>
    <m/>
    <m/>
    <m/>
    <m/>
    <m/>
    <m/>
    <m/>
    <x v="0"/>
    <m/>
    <m/>
    <m/>
    <m/>
    <m/>
    <m/>
    <m/>
    <m/>
    <m/>
    <m/>
  </r>
  <r>
    <n v="878"/>
    <s v="Screening And Consenting"/>
    <n v="1"/>
    <s v="zimbini"/>
    <x v="23"/>
    <d v="1899-12-30T14:14:00"/>
    <s v="Mdantsane"/>
    <n v="12"/>
    <n v="2"/>
    <s v="Not applicable"/>
    <s v="I confirm that I am at the gate / door"/>
    <s v=" -32.9294097"/>
    <s v="27.738383"/>
    <s v="Yes"/>
    <m/>
    <s v="Read the script out loud to the person"/>
    <s v="Yes - the person who opened the door is the HoH"/>
    <s v="Read the script out loud to the HoH"/>
    <s v="Yes"/>
    <s v="Proceed"/>
    <s v="Vuyo"/>
    <s v="Langa"/>
    <n v="30"/>
    <d v="1992-09-25T00:00:00"/>
    <n v="30"/>
    <s v="Male"/>
    <s v="One or both"/>
    <s v="Yes"/>
    <s v="Proceed"/>
    <m/>
    <s v="Proceed"/>
    <s v="English"/>
    <s v="Yes"/>
    <s v="Yes"/>
    <s v="signature_2022-07-15_1217.png"/>
    <m/>
    <m/>
    <m/>
    <m/>
    <d v="2022-07-15T00:00:00"/>
    <n v="50000"/>
    <n v="2000"/>
    <n v="358"/>
    <n v="358"/>
    <n v="2342"/>
    <m/>
    <x v="1"/>
    <n v="55028"/>
    <s v="Proceed"/>
    <s v="Checked, completed"/>
    <s v="Checked, completed"/>
    <s v="Checked, completed"/>
    <n v="638460985"/>
    <s v="Myself (Participant)"/>
    <m/>
    <d v="1899-12-30T14:18:00"/>
    <s v="Unverified"/>
  </r>
  <r>
    <n v="285"/>
    <m/>
    <m/>
    <m/>
    <x v="0"/>
    <m/>
    <m/>
    <m/>
    <m/>
    <m/>
    <m/>
    <m/>
    <m/>
    <m/>
    <m/>
    <m/>
    <m/>
    <m/>
    <m/>
    <m/>
    <m/>
    <m/>
    <m/>
    <m/>
    <m/>
    <m/>
    <m/>
    <m/>
    <m/>
    <m/>
    <m/>
    <m/>
    <m/>
    <m/>
    <m/>
    <m/>
    <m/>
    <m/>
    <m/>
    <m/>
    <m/>
    <m/>
    <m/>
    <m/>
    <m/>
    <m/>
    <x v="0"/>
    <m/>
    <m/>
    <m/>
    <m/>
    <m/>
    <m/>
    <m/>
    <m/>
    <m/>
    <m/>
  </r>
  <r>
    <n v="934"/>
    <s v="Screening And Consenting"/>
    <n v="1"/>
    <s v="thembelihle"/>
    <x v="29"/>
    <d v="1899-12-30T10:41:00"/>
    <s v="Mdantsane"/>
    <n v="11"/>
    <n v="3"/>
    <s v="Not applicable"/>
    <s v="I confirm that I am at the gate / door"/>
    <s v=" -32.9188642"/>
    <s v="27.7448738"/>
    <s v="Yes"/>
    <m/>
    <s v="Read the script out loud to the person"/>
    <s v="Yes - the person who opened the door is the HoH"/>
    <s v="Read the script out loud to the HoH"/>
    <s v="Yes"/>
    <s v="Proceed"/>
    <s v="Asanda"/>
    <s v="Fani"/>
    <n v="30"/>
    <d v="1992-11-04T00:00:00"/>
    <n v="30"/>
    <s v="Female"/>
    <s v="One or both"/>
    <s v="Yes"/>
    <s v="Proceed"/>
    <m/>
    <s v="Proceed"/>
    <s v="English"/>
    <s v="Yes"/>
    <s v="Yes"/>
    <s v="signature_2022-07-19_0846.png"/>
    <m/>
    <m/>
    <m/>
    <m/>
    <d v="2022-07-19T00:00:00"/>
    <n v="50000"/>
    <n v="1000"/>
    <n v="571"/>
    <n v="571"/>
    <n v="2338"/>
    <m/>
    <x v="1"/>
    <n v="54450"/>
    <s v="Proceed"/>
    <s v="Checked, completed"/>
    <s v="Checked, completed"/>
    <s v="Checked, completed"/>
    <n v="739658442"/>
    <s v="Myself (Participant)"/>
    <m/>
    <d v="1899-12-30T10:46:00"/>
    <s v="Complete"/>
  </r>
  <r>
    <n v="286"/>
    <m/>
    <m/>
    <m/>
    <x v="0"/>
    <m/>
    <m/>
    <m/>
    <m/>
    <m/>
    <m/>
    <m/>
    <m/>
    <m/>
    <m/>
    <m/>
    <m/>
    <m/>
    <m/>
    <m/>
    <m/>
    <m/>
    <m/>
    <m/>
    <m/>
    <m/>
    <m/>
    <m/>
    <m/>
    <m/>
    <m/>
    <m/>
    <m/>
    <m/>
    <m/>
    <m/>
    <m/>
    <m/>
    <m/>
    <m/>
    <m/>
    <m/>
    <m/>
    <m/>
    <m/>
    <m/>
    <x v="0"/>
    <m/>
    <m/>
    <m/>
    <m/>
    <m/>
    <m/>
    <m/>
    <m/>
    <m/>
    <m/>
  </r>
  <r>
    <n v="952"/>
    <s v="Screening And Consenting"/>
    <n v="1"/>
    <s v="vuyelwa"/>
    <x v="29"/>
    <d v="1899-12-30T12:52:00"/>
    <s v="Ndevana"/>
    <n v="2"/>
    <n v="7"/>
    <s v="Not applicable"/>
    <s v="I confirm that I am at the gate / door"/>
    <s v=" -32.9274022"/>
    <s v="27.4820341"/>
    <s v="Yes"/>
    <m/>
    <s v="Read the script out loud to the person"/>
    <s v="Yes - the person who opened the door is the HoH"/>
    <s v="Read the script out loud to the HoH"/>
    <s v="Yes"/>
    <s v="Proceed"/>
    <s v="Xolani"/>
    <s v="Ramncwana"/>
    <n v="30"/>
    <d v="1992-10-27T00:00:00"/>
    <n v="30"/>
    <s v="Male"/>
    <s v="One or both"/>
    <s v="Yes"/>
    <s v="Proceed"/>
    <m/>
    <s v="Proceed"/>
    <s v="English"/>
    <s v="Yes"/>
    <s v="Yes"/>
    <s v="signature_2022-07-19_1057.png"/>
    <m/>
    <m/>
    <m/>
    <m/>
    <d v="2022-07-19T00:00:00"/>
    <n v="60000"/>
    <n v="2000"/>
    <n v="440"/>
    <n v="440"/>
    <n v="2338"/>
    <m/>
    <x v="1"/>
    <n v="65188"/>
    <s v="Proceed"/>
    <s v="Checked, completed"/>
    <s v="Checked, completed"/>
    <s v="Checked, completed"/>
    <n v="631934226"/>
    <s v="Myself (Participant)"/>
    <m/>
    <d v="1899-12-30T12:57:00"/>
    <s v="Complete"/>
  </r>
  <r>
    <n v="287"/>
    <m/>
    <m/>
    <m/>
    <x v="0"/>
    <m/>
    <m/>
    <m/>
    <m/>
    <m/>
    <m/>
    <m/>
    <m/>
    <m/>
    <m/>
    <m/>
    <m/>
    <m/>
    <m/>
    <m/>
    <m/>
    <m/>
    <m/>
    <m/>
    <m/>
    <m/>
    <m/>
    <m/>
    <m/>
    <m/>
    <m/>
    <m/>
    <m/>
    <m/>
    <m/>
    <m/>
    <m/>
    <m/>
    <m/>
    <m/>
    <m/>
    <m/>
    <m/>
    <m/>
    <m/>
    <m/>
    <x v="0"/>
    <m/>
    <m/>
    <m/>
    <m/>
    <m/>
    <m/>
    <m/>
    <m/>
    <m/>
    <m/>
  </r>
  <r>
    <n v="956"/>
    <s v="Screening And Consenting"/>
    <n v="1"/>
    <s v="siyanda"/>
    <x v="29"/>
    <d v="1899-12-30T13:59:00"/>
    <s v="Mdantsane"/>
    <n v="9"/>
    <n v="1"/>
    <s v="Not applicable"/>
    <s v="I confirm that I am at the gate / door"/>
    <s v=" -32.9376993"/>
    <s v="27.7566962"/>
    <s v="Yes"/>
    <m/>
    <s v="Read the script out loud to the person"/>
    <s v="Yes - the person who opened the door is the HoH"/>
    <s v="Read the script out loud to the HoH"/>
    <s v="Yes"/>
    <s v="Proceed"/>
    <s v="Zimkhitha"/>
    <s v="Mkalipi"/>
    <n v="30"/>
    <d v="1992-03-01T00:00:00"/>
    <n v="30"/>
    <s v="Female"/>
    <s v="One or both"/>
    <s v="Yes"/>
    <s v="Proceed"/>
    <m/>
    <s v="Proceed"/>
    <s v="English"/>
    <s v="Yes"/>
    <s v="Yes"/>
    <s v="signature_2022-07-19_1204.png"/>
    <m/>
    <m/>
    <m/>
    <m/>
    <d v="2022-07-19T00:00:00"/>
    <n v="50000"/>
    <n v="1000"/>
    <n v="373"/>
    <n v="373"/>
    <n v="2338"/>
    <m/>
    <x v="1"/>
    <n v="54054"/>
    <s v="Proceed"/>
    <s v="Checked, completed"/>
    <s v="Checked, completed"/>
    <s v="Checked, completed"/>
    <n v="714251632"/>
    <s v="Myself (Participant)"/>
    <m/>
    <d v="1899-12-30T14:05:00"/>
    <s v="Complete"/>
  </r>
  <r>
    <n v="288"/>
    <m/>
    <m/>
    <m/>
    <x v="0"/>
    <m/>
    <m/>
    <m/>
    <m/>
    <m/>
    <m/>
    <m/>
    <m/>
    <m/>
    <m/>
    <m/>
    <m/>
    <m/>
    <m/>
    <m/>
    <m/>
    <m/>
    <m/>
    <m/>
    <m/>
    <m/>
    <m/>
    <m/>
    <m/>
    <m/>
    <m/>
    <m/>
    <m/>
    <m/>
    <m/>
    <m/>
    <m/>
    <m/>
    <m/>
    <m/>
    <m/>
    <m/>
    <m/>
    <m/>
    <m/>
    <m/>
    <x v="0"/>
    <m/>
    <m/>
    <m/>
    <m/>
    <m/>
    <m/>
    <m/>
    <m/>
    <m/>
    <m/>
  </r>
  <r>
    <n v="1019"/>
    <s v="Screening And Consenting"/>
    <n v="1"/>
    <s v="asemahle"/>
    <x v="16"/>
    <d v="1899-12-30T12:09:00"/>
    <s v="Buffalo Flats"/>
    <n v="6"/>
    <n v="1"/>
    <s v="Not applicable"/>
    <s v="I confirm that I am at the gate / door"/>
    <s v=" -33.0185977"/>
    <s v="27.8463248"/>
    <s v="Yes"/>
    <m/>
    <s v="Read the script out loud to the person"/>
    <s v="Yes - the person who opened the door is calling the HoH"/>
    <s v="Read the script out loud to the HoH"/>
    <s v="Yes"/>
    <s v="Proceed"/>
    <s v="Linathi"/>
    <s v="Jacob "/>
    <n v="30"/>
    <d v="1992-08-05T00:00:00"/>
    <n v="30"/>
    <s v="Female"/>
    <s v="One or both"/>
    <s v="Yes"/>
    <s v="Proceed"/>
    <m/>
    <s v="Proceed"/>
    <s v="English"/>
    <s v="Yes"/>
    <s v="Yes"/>
    <s v="signature_2022-07-20_1014.png"/>
    <m/>
    <m/>
    <m/>
    <m/>
    <d v="2022-07-20T00:00:00"/>
    <n v="80000"/>
    <n v="1000"/>
    <n v="483"/>
    <n v="483"/>
    <n v="2337"/>
    <m/>
    <x v="1"/>
    <n v="84273"/>
    <s v="Proceed"/>
    <s v="Checked, completed"/>
    <s v="Checked, completed"/>
    <s v="Checked, completed"/>
    <n v="782536285"/>
    <s v="Myself (Participant)"/>
    <m/>
    <d v="1899-12-30T12:15:00"/>
    <s v="Unverified"/>
  </r>
  <r>
    <n v="289"/>
    <m/>
    <m/>
    <m/>
    <x v="0"/>
    <m/>
    <m/>
    <m/>
    <m/>
    <m/>
    <m/>
    <m/>
    <m/>
    <m/>
    <m/>
    <m/>
    <m/>
    <m/>
    <m/>
    <m/>
    <m/>
    <m/>
    <m/>
    <m/>
    <m/>
    <m/>
    <m/>
    <m/>
    <m/>
    <m/>
    <m/>
    <m/>
    <m/>
    <m/>
    <m/>
    <m/>
    <m/>
    <m/>
    <m/>
    <m/>
    <m/>
    <m/>
    <m/>
    <m/>
    <m/>
    <m/>
    <x v="0"/>
    <m/>
    <m/>
    <m/>
    <m/>
    <m/>
    <m/>
    <m/>
    <m/>
    <m/>
    <m/>
  </r>
  <r>
    <n v="290"/>
    <m/>
    <m/>
    <m/>
    <x v="0"/>
    <m/>
    <m/>
    <m/>
    <m/>
    <m/>
    <m/>
    <m/>
    <m/>
    <m/>
    <m/>
    <m/>
    <m/>
    <m/>
    <m/>
    <m/>
    <m/>
    <m/>
    <m/>
    <m/>
    <m/>
    <m/>
    <m/>
    <m/>
    <m/>
    <m/>
    <m/>
    <m/>
    <m/>
    <m/>
    <m/>
    <m/>
    <m/>
    <m/>
    <m/>
    <m/>
    <m/>
    <m/>
    <m/>
    <m/>
    <m/>
    <m/>
    <x v="0"/>
    <m/>
    <m/>
    <m/>
    <m/>
    <m/>
    <m/>
    <m/>
    <m/>
    <m/>
    <m/>
  </r>
  <r>
    <n v="1036"/>
    <s v="Screening And Consenting"/>
    <n v="1"/>
    <s v="thembelihle"/>
    <x v="16"/>
    <d v="1899-12-30T14:06:00"/>
    <s v="Mdantsane"/>
    <n v="11"/>
    <n v="3"/>
    <s v="Not applicable"/>
    <s v="I confirm that I am at the gate / door"/>
    <s v=" -32.9186795"/>
    <s v="27.7447403"/>
    <s v="Yes"/>
    <m/>
    <s v="Read the script out loud to the person"/>
    <s v="Yes - the person who opened the door is the HoH"/>
    <s v="Read the script out loud to the HoH"/>
    <s v="Yes"/>
    <s v="Proceed"/>
    <s v="Thando"/>
    <s v="Tshikila"/>
    <n v="30"/>
    <d v="1992-11-23T00:00:00"/>
    <n v="30"/>
    <s v="Male"/>
    <s v="One or both"/>
    <s v="Yes"/>
    <s v="Proceed"/>
    <m/>
    <s v="Proceed"/>
    <s v="English"/>
    <s v="Yes"/>
    <s v="Yes"/>
    <s v="signature_2022-07-20_1215.png"/>
    <m/>
    <m/>
    <m/>
    <m/>
    <d v="2022-07-20T00:00:00"/>
    <n v="50000"/>
    <n v="2000"/>
    <n v="366"/>
    <n v="366"/>
    <n v="2337"/>
    <m/>
    <x v="1"/>
    <n v="55039"/>
    <s v="Proceed"/>
    <s v="Checked, completed"/>
    <s v="Checked, completed"/>
    <s v="Checked, completed"/>
    <n v="782498443"/>
    <s v="Myself (Participant)"/>
    <m/>
    <d v="1899-12-30T14:15:00"/>
    <s v="Complete"/>
  </r>
  <r>
    <n v="291"/>
    <m/>
    <m/>
    <m/>
    <x v="0"/>
    <m/>
    <m/>
    <m/>
    <m/>
    <m/>
    <m/>
    <m/>
    <m/>
    <m/>
    <m/>
    <m/>
    <m/>
    <m/>
    <m/>
    <m/>
    <m/>
    <m/>
    <m/>
    <m/>
    <m/>
    <m/>
    <m/>
    <m/>
    <m/>
    <m/>
    <m/>
    <m/>
    <m/>
    <m/>
    <m/>
    <m/>
    <m/>
    <m/>
    <m/>
    <m/>
    <m/>
    <m/>
    <m/>
    <m/>
    <m/>
    <m/>
    <x v="0"/>
    <m/>
    <m/>
    <m/>
    <m/>
    <m/>
    <m/>
    <m/>
    <m/>
    <m/>
    <m/>
  </r>
  <r>
    <n v="291"/>
    <s v="Screening And Consenting"/>
    <n v="1"/>
    <s v="lwazi"/>
    <x v="18"/>
    <d v="1899-12-30T11:15:00"/>
    <s v="Mdantsane"/>
    <n v="6"/>
    <n v="10"/>
    <s v="Not applicable"/>
    <s v="I confirm that I am at the gate / door"/>
    <s v=" -32.9279739"/>
    <s v="27.7741689"/>
    <s v="Yes"/>
    <m/>
    <s v="Read the script out loud to the person"/>
    <s v="Yes - the person who opened the door is the HoH"/>
    <s v="Read the script out loud to the HoH"/>
    <s v="No"/>
    <m/>
    <m/>
    <m/>
    <m/>
    <m/>
    <m/>
    <m/>
    <m/>
    <m/>
    <m/>
    <m/>
    <m/>
    <m/>
    <m/>
    <m/>
    <m/>
    <m/>
    <m/>
    <m/>
    <m/>
    <m/>
    <n v="50000"/>
    <m/>
    <n v="537"/>
    <n v="537"/>
    <n v="2357"/>
    <m/>
    <x v="0"/>
    <m/>
    <m/>
    <m/>
    <m/>
    <m/>
    <m/>
    <m/>
    <m/>
    <d v="1899-12-30T11:23:00"/>
    <s v="Unverified"/>
  </r>
  <r>
    <n v="292"/>
    <m/>
    <m/>
    <m/>
    <x v="0"/>
    <m/>
    <m/>
    <m/>
    <m/>
    <m/>
    <m/>
    <m/>
    <m/>
    <m/>
    <m/>
    <m/>
    <m/>
    <m/>
    <m/>
    <m/>
    <m/>
    <m/>
    <m/>
    <m/>
    <m/>
    <m/>
    <m/>
    <m/>
    <m/>
    <m/>
    <m/>
    <m/>
    <m/>
    <m/>
    <m/>
    <m/>
    <m/>
    <m/>
    <m/>
    <m/>
    <m/>
    <m/>
    <m/>
    <m/>
    <m/>
    <m/>
    <x v="0"/>
    <m/>
    <m/>
    <m/>
    <m/>
    <m/>
    <m/>
    <m/>
    <m/>
    <m/>
    <m/>
  </r>
  <r>
    <n v="1050"/>
    <s v="Screening And Consenting"/>
    <n v="3"/>
    <s v="onelam"/>
    <x v="17"/>
    <d v="1899-12-30T09:48:00"/>
    <s v="Nompumelelo"/>
    <n v="2"/>
    <n v="7"/>
    <s v="Not applicable"/>
    <s v="I confirm that I am at the gate / door"/>
    <s v=" -32.9554589"/>
    <s v="27.9208559"/>
    <s v="Yes"/>
    <m/>
    <s v="Read the script out loud to the person"/>
    <s v="Yes - the person who opened the door is the HoH"/>
    <s v="Read the script out loud to the HoH"/>
    <s v="Yes"/>
    <s v="Proceed"/>
    <s v="Zandile"/>
    <s v="Gilili"/>
    <n v="30"/>
    <d v="1992-12-10T00:00:00"/>
    <n v="30"/>
    <s v="Female"/>
    <s v="One or both"/>
    <s v="Yes"/>
    <s v="Proceed"/>
    <m/>
    <s v="Proceed"/>
    <s v="English"/>
    <s v="Yes"/>
    <s v="Yes"/>
    <s v="signature_2022-07-22_0750.png"/>
    <m/>
    <m/>
    <m/>
    <m/>
    <d v="2022-07-22T00:00:00"/>
    <n v="30000"/>
    <n v="1000"/>
    <n v="624"/>
    <n v="624"/>
    <n v="2335"/>
    <m/>
    <x v="1"/>
    <n v="34553"/>
    <s v="Proceed"/>
    <s v="Checked, completed"/>
    <s v="Checked, completed"/>
    <s v="Checked, completed"/>
    <n v="608845200"/>
    <s v="Myself (Participant)"/>
    <m/>
    <d v="1899-12-30T09:50:00"/>
    <s v="Complete"/>
  </r>
  <r>
    <n v="293"/>
    <m/>
    <m/>
    <m/>
    <x v="0"/>
    <m/>
    <m/>
    <m/>
    <m/>
    <m/>
    <m/>
    <m/>
    <m/>
    <m/>
    <m/>
    <m/>
    <m/>
    <m/>
    <m/>
    <m/>
    <m/>
    <m/>
    <m/>
    <m/>
    <m/>
    <m/>
    <m/>
    <m/>
    <m/>
    <m/>
    <m/>
    <m/>
    <m/>
    <m/>
    <m/>
    <m/>
    <m/>
    <m/>
    <m/>
    <m/>
    <m/>
    <m/>
    <m/>
    <m/>
    <m/>
    <m/>
    <x v="0"/>
    <m/>
    <m/>
    <m/>
    <m/>
    <m/>
    <m/>
    <m/>
    <m/>
    <m/>
    <m/>
  </r>
  <r>
    <n v="1076"/>
    <s v="Screening And Consenting"/>
    <n v="1"/>
    <s v="zukisani"/>
    <x v="21"/>
    <d v="1899-12-30T09:29:00"/>
    <s v="Nompumelelo"/>
    <n v="2"/>
    <n v="7"/>
    <s v="Not applicable"/>
    <s v="I confirm that I am at the gate / door"/>
    <s v=" -32.9555041"/>
    <s v="27.9211632"/>
    <s v="Yes"/>
    <m/>
    <s v="Read the script out loud to the person"/>
    <s v="Yes - the person who opened the door is the HoH"/>
    <s v="Read the script out loud to the HoH"/>
    <s v="Yes"/>
    <s v="Proceed"/>
    <s v="Onela "/>
    <s v="Velile"/>
    <n v="30"/>
    <d v="1992-04-12T00:00:00"/>
    <n v="30"/>
    <s v="Female"/>
    <s v="One or both"/>
    <s v="Yes"/>
    <s v="Proceed"/>
    <m/>
    <s v="Proceed"/>
    <s v="English"/>
    <s v="Yes"/>
    <s v="Yes"/>
    <s v="signature_2022-07-21_0732.png"/>
    <m/>
    <m/>
    <m/>
    <m/>
    <d v="2022-07-21T00:00:00"/>
    <n v="30000"/>
    <n v="1000"/>
    <n v="643"/>
    <n v="643"/>
    <n v="2336"/>
    <m/>
    <x v="1"/>
    <n v="34592"/>
    <s v="Proceed"/>
    <s v="Checked, completed"/>
    <s v="Checked, completed"/>
    <s v="Checked, completed"/>
    <n v="719991492"/>
    <s v="Other"/>
    <s v="Mother"/>
    <d v="1899-12-30T09:32:00"/>
    <s v="Complete"/>
  </r>
  <r>
    <n v="294"/>
    <m/>
    <m/>
    <m/>
    <x v="0"/>
    <m/>
    <m/>
    <m/>
    <m/>
    <m/>
    <m/>
    <m/>
    <m/>
    <m/>
    <m/>
    <m/>
    <m/>
    <m/>
    <m/>
    <m/>
    <m/>
    <m/>
    <m/>
    <m/>
    <m/>
    <m/>
    <m/>
    <m/>
    <m/>
    <m/>
    <m/>
    <m/>
    <m/>
    <m/>
    <m/>
    <m/>
    <m/>
    <m/>
    <m/>
    <m/>
    <m/>
    <m/>
    <m/>
    <m/>
    <m/>
    <m/>
    <x v="0"/>
    <m/>
    <m/>
    <m/>
    <m/>
    <m/>
    <m/>
    <m/>
    <m/>
    <m/>
    <m/>
  </r>
  <r>
    <n v="1085"/>
    <s v="Screening And Consenting"/>
    <n v="1"/>
    <s v="nozithembiso"/>
    <x v="21"/>
    <d v="1899-12-30T10:42:00"/>
    <s v="Buffalo Flats"/>
    <n v="4"/>
    <n v="1"/>
    <s v="D"/>
    <s v="I confirm that I am at the gate / door"/>
    <s v=" -33.0108234"/>
    <s v="27.8309207"/>
    <s v="Yes"/>
    <m/>
    <s v="Read the script out loud to the person"/>
    <s v="Yes - the person who opened the door is the HoH"/>
    <s v="Read the script out loud to the HoH"/>
    <s v="Yes"/>
    <s v="Proceed"/>
    <s v="Uviwe"/>
    <s v="Mazamisa"/>
    <n v="30"/>
    <d v="1992-02-23T00:00:00"/>
    <n v="30"/>
    <s v="Male"/>
    <s v="One or both"/>
    <s v="Yes"/>
    <s v="Proceed"/>
    <m/>
    <s v="Proceed"/>
    <s v="English"/>
    <s v="Yes"/>
    <s v="Yes"/>
    <s v="signature_2022-07-21_0846.png"/>
    <m/>
    <m/>
    <m/>
    <m/>
    <d v="2022-07-21T00:00:00"/>
    <n v="80000"/>
    <n v="2000"/>
    <n v="570"/>
    <n v="570"/>
    <n v="2336"/>
    <m/>
    <x v="1"/>
    <n v="85446"/>
    <s v="Proceed"/>
    <s v="Checked, completed"/>
    <s v="Checked, completed"/>
    <s v="Checked, completed"/>
    <n v="781425365"/>
    <s v="Sibling"/>
    <m/>
    <d v="1899-12-30T10:46:00"/>
    <s v="Complete"/>
  </r>
  <r>
    <n v="295"/>
    <m/>
    <m/>
    <m/>
    <x v="0"/>
    <m/>
    <m/>
    <m/>
    <m/>
    <m/>
    <m/>
    <m/>
    <m/>
    <m/>
    <m/>
    <m/>
    <m/>
    <m/>
    <m/>
    <m/>
    <m/>
    <m/>
    <m/>
    <m/>
    <m/>
    <m/>
    <m/>
    <m/>
    <m/>
    <m/>
    <m/>
    <m/>
    <m/>
    <m/>
    <m/>
    <m/>
    <m/>
    <m/>
    <m/>
    <m/>
    <m/>
    <m/>
    <m/>
    <m/>
    <m/>
    <m/>
    <x v="0"/>
    <m/>
    <m/>
    <m/>
    <m/>
    <m/>
    <m/>
    <m/>
    <m/>
    <m/>
    <m/>
  </r>
  <r>
    <n v="1098"/>
    <s v="Screening And Consenting"/>
    <n v="1"/>
    <s v="thembelihle"/>
    <x v="21"/>
    <d v="1899-12-30T11:56:00"/>
    <s v="Mdantsane"/>
    <n v="11"/>
    <n v="3"/>
    <s v="Not applicable"/>
    <s v="I confirm that I am at the gate / door"/>
    <s v=" -32.9187946"/>
    <s v="27.744276"/>
    <s v="Yes"/>
    <m/>
    <s v="Read the script out loud to the person"/>
    <s v="Yes - the person who opened the door is the HoH"/>
    <s v="Read the script out loud to the HoH"/>
    <s v="Yes"/>
    <s v="Proceed"/>
    <s v="Bulelani"/>
    <s v="Dyosi"/>
    <n v="30"/>
    <d v="1992-05-30T00:00:00"/>
    <n v="30"/>
    <s v="Male"/>
    <s v="One or both"/>
    <s v="Yes"/>
    <s v="Proceed"/>
    <m/>
    <s v="Proceed"/>
    <s v="English"/>
    <s v="Yes"/>
    <s v="Yes"/>
    <s v="signature_2022-07-21_0959.png"/>
    <m/>
    <m/>
    <m/>
    <m/>
    <d v="2022-07-21T00:00:00"/>
    <n v="50000"/>
    <n v="2000"/>
    <n v="496"/>
    <n v="496"/>
    <n v="2336"/>
    <m/>
    <x v="1"/>
    <n v="55298"/>
    <s v="Proceed"/>
    <s v="Checked, completed"/>
    <s v="Checked, completed"/>
    <s v="Checked, completed"/>
    <n v="652389554"/>
    <s v="Myself (Participant)"/>
    <m/>
    <d v="1899-12-30T12:00:00"/>
    <s v="Complete"/>
  </r>
  <r>
    <n v="296"/>
    <m/>
    <m/>
    <m/>
    <x v="0"/>
    <m/>
    <m/>
    <m/>
    <m/>
    <m/>
    <m/>
    <m/>
    <m/>
    <m/>
    <m/>
    <m/>
    <m/>
    <m/>
    <m/>
    <m/>
    <m/>
    <m/>
    <m/>
    <m/>
    <m/>
    <m/>
    <m/>
    <m/>
    <m/>
    <m/>
    <m/>
    <m/>
    <m/>
    <m/>
    <m/>
    <m/>
    <m/>
    <m/>
    <m/>
    <m/>
    <m/>
    <m/>
    <m/>
    <m/>
    <m/>
    <m/>
    <x v="0"/>
    <m/>
    <m/>
    <m/>
    <m/>
    <m/>
    <m/>
    <m/>
    <m/>
    <m/>
    <m/>
  </r>
  <r>
    <n v="1162"/>
    <s v="Screening And Consenting"/>
    <n v="1"/>
    <s v="zimbini"/>
    <x v="17"/>
    <d v="1899-12-30T12:24:00"/>
    <s v="Mdantsane"/>
    <n v="11"/>
    <n v="3"/>
    <s v="Not applicable"/>
    <s v="I confirm that I am at the gate / door"/>
    <s v=" -32.9399376"/>
    <s v="27.7393531"/>
    <s v="Yes"/>
    <m/>
    <s v="Read the script out loud to the person"/>
    <s v="Yes - the person who opened the door is the HoH"/>
    <s v="Read the script out loud to the HoH"/>
    <s v="Yes"/>
    <s v="Proceed"/>
    <s v="Xoliswa"/>
    <s v="Fumbata"/>
    <n v="30"/>
    <d v="1992-09-16T00:00:00"/>
    <n v="30"/>
    <s v="Female"/>
    <s v="One or both"/>
    <s v="Yes"/>
    <s v="Proceed"/>
    <m/>
    <s v="Proceed"/>
    <s v="English"/>
    <s v="Yes"/>
    <s v="Yes"/>
    <s v="signature_2022-07-22_1029.png"/>
    <m/>
    <m/>
    <m/>
    <m/>
    <d v="2022-07-22T00:00:00"/>
    <n v="50000"/>
    <n v="1000"/>
    <n v="468"/>
    <n v="468"/>
    <n v="2335"/>
    <m/>
    <x v="1"/>
    <n v="54241"/>
    <s v="Proceed"/>
    <s v="Checked, completed"/>
    <s v="Checked, completed"/>
    <s v="Checked, completed"/>
    <n v="782056187"/>
    <s v="Myself (Participant)"/>
    <m/>
    <d v="1899-12-30T12:29:00"/>
    <s v="Complete"/>
  </r>
  <r>
    <n v="297"/>
    <m/>
    <m/>
    <m/>
    <x v="0"/>
    <m/>
    <m/>
    <m/>
    <m/>
    <m/>
    <m/>
    <m/>
    <m/>
    <m/>
    <m/>
    <m/>
    <m/>
    <m/>
    <m/>
    <m/>
    <m/>
    <m/>
    <m/>
    <m/>
    <m/>
    <m/>
    <m/>
    <m/>
    <m/>
    <m/>
    <m/>
    <m/>
    <m/>
    <m/>
    <m/>
    <m/>
    <m/>
    <m/>
    <m/>
    <m/>
    <m/>
    <m/>
    <m/>
    <m/>
    <m/>
    <m/>
    <x v="0"/>
    <m/>
    <m/>
    <m/>
    <m/>
    <m/>
    <m/>
    <m/>
    <m/>
    <m/>
    <m/>
  </r>
  <r>
    <n v="1210"/>
    <s v="Screening And Consenting"/>
    <n v="1"/>
    <s v="thembelihle"/>
    <x v="24"/>
    <d v="1899-12-30T09:52:00"/>
    <s v="Mdantsane"/>
    <n v="10"/>
    <n v="1"/>
    <s v="Not applicable"/>
    <s v="I confirm that I am at the gate / door"/>
    <s v=" -32.9303448"/>
    <s v="27.7524307"/>
    <s v="Yes"/>
    <m/>
    <s v="Read the script out loud to the person"/>
    <s v="Yes - the person who opened the door is the HoH"/>
    <s v="Read the script out loud to the HoH"/>
    <s v="Yes"/>
    <s v="Proceed"/>
    <s v="Siyanda "/>
    <s v="Jack"/>
    <n v="30"/>
    <d v="1992-07-16T00:00:00"/>
    <n v="30"/>
    <s v="Male"/>
    <s v="One or both"/>
    <s v="Yes"/>
    <s v="Proceed"/>
    <m/>
    <s v="Proceed"/>
    <s v="English"/>
    <s v="Yes"/>
    <s v="Yes"/>
    <s v="signature_2022-07-23_0755.png"/>
    <m/>
    <m/>
    <m/>
    <m/>
    <d v="2022-07-23T00:00:00"/>
    <n v="50000"/>
    <n v="2000"/>
    <n v="620"/>
    <n v="620"/>
    <n v="2334"/>
    <m/>
    <x v="1"/>
    <n v="55544"/>
    <s v="Proceed"/>
    <s v="Checked, completed"/>
    <s v="Checked, completed"/>
    <s v="Checked, completed"/>
    <n v="637721082"/>
    <s v="Myself (Participant)"/>
    <m/>
    <d v="1899-12-30T09:55:00"/>
    <s v="Complete"/>
  </r>
  <r>
    <n v="298"/>
    <m/>
    <m/>
    <m/>
    <x v="0"/>
    <m/>
    <m/>
    <m/>
    <m/>
    <m/>
    <m/>
    <m/>
    <m/>
    <m/>
    <m/>
    <m/>
    <m/>
    <m/>
    <m/>
    <m/>
    <m/>
    <m/>
    <m/>
    <m/>
    <m/>
    <m/>
    <m/>
    <m/>
    <m/>
    <m/>
    <m/>
    <m/>
    <m/>
    <m/>
    <m/>
    <m/>
    <m/>
    <m/>
    <m/>
    <m/>
    <m/>
    <m/>
    <m/>
    <m/>
    <m/>
    <m/>
    <x v="0"/>
    <m/>
    <m/>
    <m/>
    <m/>
    <m/>
    <m/>
    <m/>
    <m/>
    <m/>
    <m/>
  </r>
  <r>
    <n v="1321"/>
    <s v="Screening And Consenting"/>
    <n v="1"/>
    <s v="siziphiwe"/>
    <x v="26"/>
    <d v="1899-12-30T09:23:00"/>
    <s v="Buffalo Flats"/>
    <n v="1"/>
    <n v="4"/>
    <s v="Not applicable"/>
    <s v="I confirm that I am at the gate / door"/>
    <s v=" -33.021388"/>
    <s v="27.8690411"/>
    <s v="Yes"/>
    <m/>
    <s v="Read the script out loud to the person"/>
    <s v="Yes - the person who opened the door is the HoH"/>
    <s v="Read the script out loud to the HoH"/>
    <s v="Yes"/>
    <s v="Proceed"/>
    <s v="Joshua"/>
    <s v="Vengadajellum"/>
    <n v="30"/>
    <d v="1992-08-05T00:00:00"/>
    <n v="30"/>
    <s v="Male"/>
    <s v="One or both"/>
    <s v="Yes"/>
    <s v="Proceed"/>
    <m/>
    <s v="Proceed"/>
    <s v="English"/>
    <s v="Yes"/>
    <s v="Yes"/>
    <s v="signature_2022-07-27_0734.png"/>
    <m/>
    <m/>
    <m/>
    <m/>
    <d v="2022-07-27T00:00:00"/>
    <n v="80000"/>
    <n v="2000"/>
    <n v="649"/>
    <n v="649"/>
    <n v="2330"/>
    <m/>
    <x v="1"/>
    <n v="85598"/>
    <s v="Proceed"/>
    <s v="Checked, completed"/>
    <s v="Checked, completed"/>
    <s v="Checked, completed"/>
    <n v="655970077"/>
    <s v="Myself (Participant)"/>
    <m/>
    <d v="1899-12-30T09:35:00"/>
    <s v="Complete"/>
  </r>
  <r>
    <n v="299"/>
    <m/>
    <m/>
    <m/>
    <x v="0"/>
    <m/>
    <m/>
    <m/>
    <m/>
    <m/>
    <m/>
    <m/>
    <m/>
    <m/>
    <m/>
    <m/>
    <m/>
    <m/>
    <m/>
    <m/>
    <m/>
    <m/>
    <m/>
    <m/>
    <m/>
    <m/>
    <m/>
    <m/>
    <m/>
    <m/>
    <m/>
    <m/>
    <m/>
    <m/>
    <m/>
    <m/>
    <m/>
    <m/>
    <m/>
    <m/>
    <m/>
    <m/>
    <m/>
    <m/>
    <m/>
    <m/>
    <x v="0"/>
    <m/>
    <m/>
    <m/>
    <m/>
    <m/>
    <m/>
    <m/>
    <m/>
    <m/>
    <m/>
  </r>
  <r>
    <n v="299"/>
    <s v="Screening And Consenting"/>
    <n v="1"/>
    <s v="nosibusiso"/>
    <x v="18"/>
    <d v="1899-12-30T11:41:00"/>
    <s v="Mdantsane"/>
    <n v="7"/>
    <n v="7"/>
    <s v="Not applicable"/>
    <s v="I confirm that I am at the gate / door"/>
    <s v=" -32.9465808"/>
    <s v="27.7813358"/>
    <s v="No"/>
    <s v="I confirm"/>
    <m/>
    <m/>
    <m/>
    <m/>
    <m/>
    <m/>
    <m/>
    <m/>
    <m/>
    <m/>
    <m/>
    <m/>
    <m/>
    <m/>
    <m/>
    <m/>
    <m/>
    <m/>
    <m/>
    <m/>
    <m/>
    <m/>
    <m/>
    <m/>
    <m/>
    <n v="50000"/>
    <m/>
    <n v="511"/>
    <n v="511"/>
    <n v="2357"/>
    <m/>
    <x v="0"/>
    <m/>
    <m/>
    <m/>
    <m/>
    <m/>
    <m/>
    <m/>
    <m/>
    <d v="1899-12-30T11:42:00"/>
    <s v="Unverified"/>
  </r>
  <r>
    <n v="300"/>
    <m/>
    <m/>
    <m/>
    <x v="0"/>
    <m/>
    <m/>
    <m/>
    <m/>
    <m/>
    <m/>
    <m/>
    <m/>
    <m/>
    <m/>
    <m/>
    <m/>
    <m/>
    <m/>
    <m/>
    <m/>
    <m/>
    <m/>
    <m/>
    <m/>
    <m/>
    <m/>
    <m/>
    <m/>
    <m/>
    <m/>
    <m/>
    <m/>
    <m/>
    <m/>
    <m/>
    <m/>
    <m/>
    <m/>
    <m/>
    <m/>
    <m/>
    <m/>
    <m/>
    <m/>
    <m/>
    <x v="0"/>
    <m/>
    <m/>
    <m/>
    <m/>
    <m/>
    <m/>
    <m/>
    <m/>
    <m/>
    <m/>
  </r>
  <r>
    <n v="1367"/>
    <s v="Screening And Consenting"/>
    <n v="1"/>
    <s v="siziphiwe"/>
    <x v="26"/>
    <d v="1899-12-30T12:59:00"/>
    <s v="Buffalo Flats"/>
    <n v="1"/>
    <n v="4"/>
    <s v="Not applicable"/>
    <s v="I confirm that I am at the gate / door"/>
    <s v=" -33.0213287"/>
    <s v="27.8687592"/>
    <s v="Yes"/>
    <m/>
    <s v="Read the script out loud to the person"/>
    <s v="Yes - the person who opened the door is the HoH"/>
    <s v="Read the script out loud to the HoH"/>
    <s v="Yes"/>
    <s v="Proceed"/>
    <s v="Wendy"/>
    <s v="Clarke"/>
    <n v="30"/>
    <d v="1993-01-09T00:00:00"/>
    <n v="30"/>
    <s v="Female"/>
    <s v="One or both"/>
    <s v="Yes"/>
    <s v="Proceed"/>
    <m/>
    <s v="Proceed"/>
    <s v="English"/>
    <s v="Yes"/>
    <s v="Yes"/>
    <s v="signature_2022-07-27_1104.png"/>
    <m/>
    <m/>
    <m/>
    <m/>
    <d v="2022-07-27T00:00:00"/>
    <n v="80000"/>
    <n v="1000"/>
    <n v="433"/>
    <n v="433"/>
    <n v="2330"/>
    <m/>
    <x v="1"/>
    <n v="84166"/>
    <s v="Proceed"/>
    <s v="Checked, completed"/>
    <s v="Checked, completed"/>
    <s v="Checked, completed"/>
    <n v="710402031"/>
    <s v="Myself (Participant)"/>
    <m/>
    <d v="1899-12-30T13:05:00"/>
    <s v="Complete"/>
  </r>
  <r>
    <n v="301"/>
    <m/>
    <m/>
    <m/>
    <x v="0"/>
    <m/>
    <m/>
    <m/>
    <m/>
    <m/>
    <m/>
    <m/>
    <m/>
    <m/>
    <m/>
    <m/>
    <m/>
    <m/>
    <m/>
    <m/>
    <m/>
    <m/>
    <m/>
    <m/>
    <m/>
    <m/>
    <m/>
    <m/>
    <m/>
    <m/>
    <m/>
    <m/>
    <m/>
    <m/>
    <m/>
    <m/>
    <m/>
    <m/>
    <m/>
    <m/>
    <m/>
    <m/>
    <m/>
    <m/>
    <m/>
    <m/>
    <x v="0"/>
    <m/>
    <m/>
    <m/>
    <m/>
    <m/>
    <m/>
    <m/>
    <m/>
    <m/>
    <m/>
  </r>
  <r>
    <n v="1375"/>
    <s v="Screening And Consenting"/>
    <n v="2"/>
    <s v="nozithembiso"/>
    <x v="32"/>
    <d v="1899-12-30T12:16:00"/>
    <s v="Buffalo Flats"/>
    <n v="6"/>
    <n v="1"/>
    <s v="Not applicable"/>
    <s v="I confirm that I am at the gate / door"/>
    <s v=" -33.0178664"/>
    <s v="27.8458371"/>
    <s v="Yes"/>
    <m/>
    <s v="Read the script out loud to the person"/>
    <s v="Yes - the person who opened the door is the HoH"/>
    <s v="Read the script out loud to the HoH"/>
    <s v="Yes"/>
    <s v="Proceed"/>
    <s v="Chaleen"/>
    <s v="Smith"/>
    <n v="30"/>
    <d v="1992-05-16T00:00:00"/>
    <n v="30"/>
    <s v="Female"/>
    <s v="One or both"/>
    <s v="Yes"/>
    <s v="Proceed"/>
    <m/>
    <s v="Proceed"/>
    <s v="English"/>
    <s v="Yes"/>
    <s v="Yes"/>
    <s v="signature_2022-07-29_1023.png"/>
    <m/>
    <m/>
    <m/>
    <m/>
    <d v="2022-07-29T00:00:00"/>
    <n v="80000"/>
    <n v="1000"/>
    <n v="476"/>
    <n v="476"/>
    <n v="2328"/>
    <m/>
    <x v="1"/>
    <n v="84250"/>
    <s v="Proceed"/>
    <s v="Checked, completed"/>
    <s v="Checked, completed"/>
    <s v="Checked, completed"/>
    <n v="728718259"/>
    <s v="Myself (Participant)"/>
    <m/>
    <d v="1899-12-30T12:25:00"/>
    <s v="Complete"/>
  </r>
  <r>
    <n v="302"/>
    <m/>
    <m/>
    <m/>
    <x v="0"/>
    <m/>
    <m/>
    <m/>
    <m/>
    <m/>
    <m/>
    <m/>
    <m/>
    <m/>
    <m/>
    <m/>
    <m/>
    <m/>
    <m/>
    <m/>
    <m/>
    <m/>
    <m/>
    <m/>
    <m/>
    <m/>
    <m/>
    <m/>
    <m/>
    <m/>
    <m/>
    <m/>
    <m/>
    <m/>
    <m/>
    <m/>
    <m/>
    <m/>
    <m/>
    <m/>
    <m/>
    <m/>
    <m/>
    <m/>
    <m/>
    <m/>
    <x v="0"/>
    <m/>
    <m/>
    <m/>
    <m/>
    <m/>
    <m/>
    <m/>
    <m/>
    <m/>
    <m/>
  </r>
  <r>
    <n v="1409"/>
    <s v="Screening And Consenting"/>
    <n v="1"/>
    <s v="zimkhitha"/>
    <x v="26"/>
    <d v="1899-12-30T15:18:00"/>
    <s v="Buffalo Flats"/>
    <n v="3"/>
    <n v="5"/>
    <s v="Not applicable"/>
    <s v="I confirm that I am at the gate / door"/>
    <s v=" -33.0084846"/>
    <s v="27.83984"/>
    <s v="Yes"/>
    <m/>
    <s v="Read the script out loud to the person"/>
    <s v="Yes - the person who opened the door is the HoH"/>
    <s v="Read the script out loud to the HoH"/>
    <s v="Yes"/>
    <s v="Proceed"/>
    <s v="Sheron"/>
    <s v="Drays"/>
    <n v="30"/>
    <d v="1992-05-12T00:00:00"/>
    <n v="30"/>
    <s v="Female"/>
    <s v="One or both"/>
    <s v="Yes"/>
    <s v="Proceed"/>
    <m/>
    <s v="Proceed"/>
    <s v="English"/>
    <s v="Yes"/>
    <s v="Yes"/>
    <s v="signature_2022-07-27_1322.png"/>
    <m/>
    <m/>
    <m/>
    <m/>
    <d v="2022-07-27T00:00:00"/>
    <n v="80000"/>
    <n v="1000"/>
    <n v="294"/>
    <n v="294"/>
    <n v="2330"/>
    <m/>
    <x v="1"/>
    <n v="83888"/>
    <s v="Proceed"/>
    <s v="Checked, completed"/>
    <s v="Checked, completed"/>
    <s v="Checked, completed"/>
    <n v="836357744"/>
    <s v="Myself (Participant)"/>
    <m/>
    <d v="1899-12-30T15:23:00"/>
    <s v="Unverified"/>
  </r>
  <r>
    <n v="303"/>
    <m/>
    <m/>
    <m/>
    <x v="0"/>
    <m/>
    <m/>
    <m/>
    <m/>
    <m/>
    <m/>
    <m/>
    <m/>
    <m/>
    <m/>
    <m/>
    <m/>
    <m/>
    <m/>
    <m/>
    <m/>
    <m/>
    <m/>
    <m/>
    <m/>
    <m/>
    <m/>
    <m/>
    <m/>
    <m/>
    <m/>
    <m/>
    <m/>
    <m/>
    <m/>
    <m/>
    <m/>
    <m/>
    <m/>
    <m/>
    <m/>
    <m/>
    <m/>
    <m/>
    <m/>
    <m/>
    <x v="0"/>
    <m/>
    <m/>
    <m/>
    <m/>
    <m/>
    <m/>
    <m/>
    <m/>
    <m/>
    <m/>
  </r>
  <r>
    <n v="1435"/>
    <s v="Screening And Consenting"/>
    <n v="1"/>
    <s v="lona"/>
    <x v="31"/>
    <d v="1899-12-30T09:12:00"/>
    <s v="Mdantsane"/>
    <n v="10"/>
    <n v="4"/>
    <s v="Not applicable"/>
    <s v="I confirm that I am at the gate / door"/>
    <s v=" -32.9301859"/>
    <s v="27.7530776"/>
    <s v="Yes"/>
    <m/>
    <s v="Read the script out loud to the person"/>
    <s v="Yes - the person who opened the door is the HoH"/>
    <s v="Read the script out loud to the HoH"/>
    <s v="Yes"/>
    <s v="Proceed"/>
    <s v="Camagu"/>
    <s v="Bauli"/>
    <n v="30"/>
    <d v="1991-12-19T00:00:00"/>
    <n v="31"/>
    <s v="Male"/>
    <s v="One or both"/>
    <s v="Yes"/>
    <s v="Proceed"/>
    <m/>
    <s v="Proceed"/>
    <s v="Xhosa"/>
    <s v="Yes"/>
    <s v="Yes"/>
    <m/>
    <s v="signature_2022-07-28_0715.png"/>
    <m/>
    <m/>
    <m/>
    <d v="2022-07-28T00:00:00"/>
    <n v="50000"/>
    <n v="2000"/>
    <n v="660"/>
    <n v="660"/>
    <n v="2329"/>
    <m/>
    <x v="1"/>
    <n v="55619"/>
    <s v="Proceed"/>
    <s v="Checked, completed"/>
    <s v="Checked, completed"/>
    <s v="Checked, completed"/>
    <n v="614045219"/>
    <s v="Myself (Participant)"/>
    <m/>
    <d v="1899-12-30T09:17:00"/>
    <s v="Unverified"/>
  </r>
  <r>
    <n v="304"/>
    <m/>
    <m/>
    <m/>
    <x v="0"/>
    <m/>
    <m/>
    <m/>
    <m/>
    <m/>
    <m/>
    <m/>
    <m/>
    <m/>
    <m/>
    <m/>
    <m/>
    <m/>
    <m/>
    <m/>
    <m/>
    <m/>
    <m/>
    <m/>
    <m/>
    <m/>
    <m/>
    <m/>
    <m/>
    <m/>
    <m/>
    <m/>
    <m/>
    <m/>
    <m/>
    <m/>
    <m/>
    <m/>
    <m/>
    <m/>
    <m/>
    <m/>
    <m/>
    <m/>
    <m/>
    <m/>
    <x v="0"/>
    <m/>
    <m/>
    <m/>
    <m/>
    <m/>
    <m/>
    <m/>
    <m/>
    <m/>
    <m/>
  </r>
  <r>
    <n v="1447"/>
    <s v="Screening And Consenting"/>
    <n v="1"/>
    <s v="zimbini"/>
    <x v="31"/>
    <d v="1899-12-30T11:02:00"/>
    <s v="Mdantsane"/>
    <n v="13"/>
    <n v="9"/>
    <s v="Not applicable"/>
    <s v="I confirm that I am at the gate / door"/>
    <s v=" -32.9282878"/>
    <s v="27.7160325"/>
    <s v="Yes"/>
    <m/>
    <s v="Read the script out loud to the person"/>
    <s v="Yes - the person who opened the door is the HoH"/>
    <s v="Read the script out loud to the HoH"/>
    <s v="Yes"/>
    <s v="Proceed"/>
    <s v="Thembalethu "/>
    <s v="Sinda"/>
    <n v="30"/>
    <d v="1992-07-21T00:00:00"/>
    <n v="30"/>
    <s v="Male"/>
    <s v="One or both"/>
    <s v="Yes"/>
    <s v="Proceed"/>
    <m/>
    <s v="Proceed"/>
    <s v="English"/>
    <s v="Yes"/>
    <s v="Yes"/>
    <s v="signature_2022-07-28_0904.png"/>
    <m/>
    <m/>
    <m/>
    <m/>
    <d v="2022-07-28T00:00:00"/>
    <n v="50000"/>
    <n v="2000"/>
    <n v="550"/>
    <n v="550"/>
    <n v="2329"/>
    <m/>
    <x v="1"/>
    <n v="55399"/>
    <s v="Proceed"/>
    <s v="Checked, completed"/>
    <s v="Checked, completed"/>
    <s v="Checked, completed"/>
    <n v="731479635"/>
    <s v="Myself (Participant)"/>
    <m/>
    <d v="1899-12-30T11:05:00"/>
    <s v="Complete"/>
  </r>
  <r>
    <n v="305"/>
    <m/>
    <m/>
    <m/>
    <x v="0"/>
    <m/>
    <m/>
    <m/>
    <m/>
    <m/>
    <m/>
    <m/>
    <m/>
    <m/>
    <m/>
    <m/>
    <m/>
    <m/>
    <m/>
    <m/>
    <m/>
    <m/>
    <m/>
    <m/>
    <m/>
    <m/>
    <m/>
    <m/>
    <m/>
    <m/>
    <m/>
    <m/>
    <m/>
    <m/>
    <m/>
    <m/>
    <m/>
    <m/>
    <m/>
    <m/>
    <m/>
    <m/>
    <m/>
    <m/>
    <m/>
    <m/>
    <x v="0"/>
    <m/>
    <m/>
    <m/>
    <m/>
    <m/>
    <m/>
    <m/>
    <m/>
    <m/>
    <m/>
  </r>
  <r>
    <n v="1467"/>
    <s v="Screening And Consenting"/>
    <n v="3"/>
    <s v="zimbini"/>
    <x v="27"/>
    <d v="1899-12-30T08:39:00"/>
    <s v="Mdantsane"/>
    <n v="13"/>
    <n v="3"/>
    <s v="Not applicable"/>
    <s v="I confirm that I am at the gate / door"/>
    <s v=" -32.9304007"/>
    <s v="27.7163433"/>
    <s v="Yes"/>
    <m/>
    <s v="Read the script out loud to the person"/>
    <s v="Yes - the person who opened the door is the HoH"/>
    <s v="Read the script out loud to the HoH"/>
    <s v="Yes"/>
    <s v="Proceed"/>
    <s v="Sinethemba"/>
    <s v="Madolwana"/>
    <n v="30"/>
    <d v="1992-03-12T00:00:00"/>
    <n v="30"/>
    <s v="Male"/>
    <s v="One or both"/>
    <s v="Yes"/>
    <s v="Proceed"/>
    <m/>
    <s v="Proceed"/>
    <s v="English"/>
    <s v="Yes"/>
    <s v="Yes"/>
    <s v="signature_2022-07-30_0641.png"/>
    <m/>
    <m/>
    <m/>
    <m/>
    <d v="2022-07-30T00:00:00"/>
    <n v="50000"/>
    <n v="2000"/>
    <n v="693"/>
    <n v="693"/>
    <n v="2327"/>
    <m/>
    <x v="1"/>
    <n v="55683"/>
    <s v="Proceed"/>
    <s v="Checked, completed"/>
    <s v="Checked, completed"/>
    <s v="Checked, completed"/>
    <n v="789666369"/>
    <s v="Myself (Participant)"/>
    <m/>
    <d v="1899-12-30T08:43:00"/>
    <s v="Unverified"/>
  </r>
  <r>
    <n v="306"/>
    <m/>
    <m/>
    <m/>
    <x v="0"/>
    <m/>
    <m/>
    <m/>
    <m/>
    <m/>
    <m/>
    <m/>
    <m/>
    <m/>
    <m/>
    <m/>
    <m/>
    <m/>
    <m/>
    <m/>
    <m/>
    <m/>
    <m/>
    <m/>
    <m/>
    <m/>
    <m/>
    <m/>
    <m/>
    <m/>
    <m/>
    <m/>
    <m/>
    <m/>
    <m/>
    <m/>
    <m/>
    <m/>
    <m/>
    <m/>
    <m/>
    <m/>
    <m/>
    <m/>
    <m/>
    <m/>
    <x v="0"/>
    <m/>
    <m/>
    <m/>
    <m/>
    <m/>
    <m/>
    <m/>
    <m/>
    <m/>
    <m/>
  </r>
  <r>
    <n v="1482"/>
    <s v="Screening And Consenting"/>
    <n v="1"/>
    <s v="siziphiwe"/>
    <x v="31"/>
    <d v="1899-12-30T15:17:00"/>
    <s v="Buffalo Flats"/>
    <n v="1"/>
    <n v="4"/>
    <s v="Not applicable"/>
    <s v="I confirm that I am at the gate / door"/>
    <s v=" -33.021834"/>
    <s v="27.8687505"/>
    <s v="Yes"/>
    <m/>
    <s v="Read the script out loud to the person"/>
    <s v="Yes - the person who opened the door is calling the HoH"/>
    <s v="Read the script out loud to the HoH"/>
    <s v="Yes"/>
    <s v="Proceed"/>
    <s v="Nicolene"/>
    <s v="Canham"/>
    <n v="30"/>
    <d v="1992-09-03T00:00:00"/>
    <n v="30"/>
    <s v="Female"/>
    <s v="One or both"/>
    <s v="Yes"/>
    <s v="Proceed"/>
    <m/>
    <s v="Proceed"/>
    <s v="English"/>
    <s v="Yes"/>
    <s v="Yes"/>
    <s v="signature_2022-07-28_1321.png"/>
    <m/>
    <m/>
    <m/>
    <m/>
    <d v="2022-07-28T00:00:00"/>
    <n v="80000"/>
    <n v="1000"/>
    <n v="295"/>
    <n v="295"/>
    <n v="2329"/>
    <m/>
    <x v="1"/>
    <n v="83889"/>
    <s v="Proceed"/>
    <s v="Checked, completed"/>
    <s v="Checked, completed"/>
    <s v="Checked, completed"/>
    <n v="736191895"/>
    <s v="Partner/Spouse"/>
    <m/>
    <d v="1899-12-30T15:22:00"/>
    <s v="Unverified"/>
  </r>
  <r>
    <n v="307"/>
    <m/>
    <m/>
    <m/>
    <x v="0"/>
    <m/>
    <m/>
    <m/>
    <m/>
    <m/>
    <m/>
    <m/>
    <m/>
    <m/>
    <m/>
    <m/>
    <m/>
    <m/>
    <m/>
    <m/>
    <m/>
    <m/>
    <m/>
    <m/>
    <m/>
    <m/>
    <m/>
    <m/>
    <m/>
    <m/>
    <m/>
    <m/>
    <m/>
    <m/>
    <m/>
    <m/>
    <m/>
    <m/>
    <m/>
    <m/>
    <m/>
    <m/>
    <m/>
    <m/>
    <m/>
    <m/>
    <x v="0"/>
    <m/>
    <m/>
    <m/>
    <m/>
    <m/>
    <m/>
    <m/>
    <m/>
    <m/>
    <m/>
  </r>
  <r>
    <n v="1505"/>
    <s v="Screening And Consenting"/>
    <n v="1"/>
    <s v="vuyolwethu"/>
    <x v="32"/>
    <d v="1899-12-30T10:37:00"/>
    <s v="Mdantsane"/>
    <n v="8"/>
    <n v="1"/>
    <s v="Not applicable"/>
    <s v="I confirm that I am at the gate / door"/>
    <s v=" -32.9308674"/>
    <s v="27.7348881"/>
    <s v="Yes"/>
    <m/>
    <s v="Read the script out loud to the person"/>
    <s v="Yes - the person who opened the door is the HoH"/>
    <s v="Read the script out loud to the HoH"/>
    <s v="Yes"/>
    <s v="Proceed"/>
    <s v="Sabelo"/>
    <s v="Kotobe"/>
    <n v="30"/>
    <d v="1992-02-03T00:00:00"/>
    <n v="30"/>
    <s v="Male"/>
    <s v="One or both"/>
    <s v="Yes"/>
    <s v="Proceed"/>
    <m/>
    <s v="Proceed"/>
    <s v="English"/>
    <s v="Yes"/>
    <s v="Yes"/>
    <s v="signature_2022-07-29_0840.png"/>
    <m/>
    <m/>
    <m/>
    <m/>
    <d v="2022-07-29T00:00:00"/>
    <n v="50000"/>
    <n v="2000"/>
    <n v="575"/>
    <n v="575"/>
    <n v="2328"/>
    <m/>
    <x v="1"/>
    <n v="55448"/>
    <s v="Proceed"/>
    <s v="Checked, completed"/>
    <s v="Checked, completed"/>
    <s v="Checked, completed"/>
    <n v="714563980"/>
    <s v="Myself (Participant)"/>
    <m/>
    <d v="1899-12-30T10:41:00"/>
    <s v="Complete"/>
  </r>
  <r>
    <n v="308"/>
    <m/>
    <m/>
    <m/>
    <x v="0"/>
    <m/>
    <m/>
    <m/>
    <m/>
    <m/>
    <m/>
    <m/>
    <m/>
    <m/>
    <m/>
    <m/>
    <m/>
    <m/>
    <m/>
    <m/>
    <m/>
    <m/>
    <m/>
    <m/>
    <m/>
    <m/>
    <m/>
    <m/>
    <m/>
    <m/>
    <m/>
    <m/>
    <m/>
    <m/>
    <m/>
    <m/>
    <m/>
    <m/>
    <m/>
    <m/>
    <m/>
    <m/>
    <m/>
    <m/>
    <m/>
    <m/>
    <x v="0"/>
    <m/>
    <m/>
    <m/>
    <m/>
    <m/>
    <m/>
    <m/>
    <m/>
    <m/>
    <m/>
  </r>
  <r>
    <n v="1572"/>
    <s v="Screening And Consenting"/>
    <n v="1"/>
    <s v="nosibusiso"/>
    <x v="27"/>
    <d v="1899-12-30T10:51:00"/>
    <s v="Buffalo Flats"/>
    <n v="6"/>
    <n v="2"/>
    <s v="Not applicable"/>
    <s v="I confirm that I am at the gate / door"/>
    <s v=" -33.0196807"/>
    <s v="27.8469595"/>
    <s v="Yes"/>
    <m/>
    <s v="Read the script out loud to the person"/>
    <s v="Yes - the person who opened the door is the HoH"/>
    <s v="Read the script out loud to the HoH"/>
    <s v="Yes"/>
    <s v="Proceed"/>
    <s v="Peter "/>
    <s v="Samuel "/>
    <n v="30"/>
    <d v="1992-09-14T00:00:00"/>
    <n v="30"/>
    <s v="Male"/>
    <s v="One or both"/>
    <s v="Yes"/>
    <s v="Proceed"/>
    <m/>
    <s v="Proceed"/>
    <s v="English"/>
    <s v="Yes"/>
    <s v="Yes"/>
    <s v="signature_2022-07-30_0910.png"/>
    <m/>
    <m/>
    <m/>
    <m/>
    <d v="2022-07-30T00:00:00"/>
    <n v="80000"/>
    <n v="2000"/>
    <n v="561"/>
    <n v="561"/>
    <n v="2327"/>
    <m/>
    <x v="1"/>
    <n v="85419"/>
    <s v="Proceed"/>
    <s v="Checked, completed"/>
    <s v="Checked, completed"/>
    <s v="Checked, completed"/>
    <n v="635879264"/>
    <s v="Myself (Participant)"/>
    <m/>
    <d v="1899-12-30T11:10:00"/>
    <s v="Unverified"/>
  </r>
  <r>
    <n v="309"/>
    <m/>
    <m/>
    <m/>
    <x v="0"/>
    <m/>
    <m/>
    <m/>
    <m/>
    <m/>
    <m/>
    <m/>
    <m/>
    <m/>
    <m/>
    <m/>
    <m/>
    <m/>
    <m/>
    <m/>
    <m/>
    <m/>
    <m/>
    <m/>
    <m/>
    <m/>
    <m/>
    <m/>
    <m/>
    <m/>
    <m/>
    <m/>
    <m/>
    <m/>
    <m/>
    <m/>
    <m/>
    <m/>
    <m/>
    <m/>
    <m/>
    <m/>
    <m/>
    <m/>
    <m/>
    <m/>
    <x v="0"/>
    <m/>
    <m/>
    <m/>
    <m/>
    <m/>
    <m/>
    <m/>
    <m/>
    <m/>
    <m/>
  </r>
  <r>
    <n v="309"/>
    <s v="Screening And Consenting"/>
    <n v="1"/>
    <s v="zukisani"/>
    <x v="18"/>
    <d v="1899-12-30T13:32:00"/>
    <s v="Mdantsane"/>
    <n v="7"/>
    <n v="3"/>
    <s v="Not applicable"/>
    <s v="I confirm that I am at the gate / door"/>
    <s v=" -32.9497396"/>
    <s v="27.7822306"/>
    <s v="No"/>
    <s v="I confirm"/>
    <m/>
    <m/>
    <m/>
    <m/>
    <m/>
    <m/>
    <m/>
    <m/>
    <m/>
    <m/>
    <m/>
    <m/>
    <m/>
    <m/>
    <m/>
    <m/>
    <m/>
    <m/>
    <m/>
    <m/>
    <m/>
    <m/>
    <m/>
    <m/>
    <m/>
    <n v="50000"/>
    <m/>
    <n v="400"/>
    <n v="400"/>
    <n v="2357"/>
    <m/>
    <x v="0"/>
    <m/>
    <m/>
    <m/>
    <m/>
    <m/>
    <m/>
    <m/>
    <m/>
    <d v="1899-12-30T13:32:00"/>
    <s v="Unverified"/>
  </r>
  <r>
    <n v="309"/>
    <s v="Screening And Consenting"/>
    <n v="2"/>
    <s v="zukisani"/>
    <x v="28"/>
    <d v="1899-12-30T09:31:00"/>
    <s v="Mdantsane"/>
    <n v="7"/>
    <n v="3"/>
    <s v="Not applicable"/>
    <s v="I confirm that I am at the gate / door"/>
    <s v=" -32.9473005"/>
    <s v="27.7804663"/>
    <s v="Yes"/>
    <m/>
    <s v="Read the script out loud to the person"/>
    <s v="Yes - the person who opened the door is the HoH"/>
    <s v="Read the script out loud to the HoH"/>
    <s v="No"/>
    <m/>
    <m/>
    <m/>
    <m/>
    <m/>
    <m/>
    <m/>
    <m/>
    <m/>
    <m/>
    <m/>
    <m/>
    <m/>
    <m/>
    <m/>
    <m/>
    <m/>
    <m/>
    <m/>
    <m/>
    <m/>
    <n v="50000"/>
    <m/>
    <n v="641"/>
    <n v="641"/>
    <n v="2356"/>
    <m/>
    <x v="0"/>
    <m/>
    <m/>
    <m/>
    <m/>
    <m/>
    <m/>
    <m/>
    <m/>
    <d v="1899-12-30T09:31:00"/>
    <s v="Unverified"/>
  </r>
  <r>
    <n v="310"/>
    <m/>
    <m/>
    <m/>
    <x v="0"/>
    <m/>
    <m/>
    <m/>
    <m/>
    <m/>
    <m/>
    <m/>
    <m/>
    <m/>
    <m/>
    <m/>
    <m/>
    <m/>
    <m/>
    <m/>
    <m/>
    <m/>
    <m/>
    <m/>
    <m/>
    <m/>
    <m/>
    <m/>
    <m/>
    <m/>
    <m/>
    <m/>
    <m/>
    <m/>
    <m/>
    <m/>
    <m/>
    <m/>
    <m/>
    <m/>
    <m/>
    <m/>
    <m/>
    <m/>
    <m/>
    <m/>
    <x v="0"/>
    <m/>
    <m/>
    <m/>
    <m/>
    <m/>
    <m/>
    <m/>
    <m/>
    <m/>
    <m/>
  </r>
  <r>
    <n v="310"/>
    <s v="Screening And Consenting"/>
    <n v="1"/>
    <s v="zukisani"/>
    <x v="18"/>
    <d v="1899-12-30T13:34:00"/>
    <s v="Mdantsane"/>
    <n v="7"/>
    <n v="3"/>
    <s v="Not applicable"/>
    <s v="I confirm that I am at the gate / door"/>
    <s v=" -32.9497396"/>
    <s v="27.7822306"/>
    <s v="No"/>
    <s v="I confirm"/>
    <m/>
    <m/>
    <m/>
    <m/>
    <m/>
    <m/>
    <m/>
    <m/>
    <m/>
    <m/>
    <m/>
    <m/>
    <m/>
    <m/>
    <m/>
    <m/>
    <m/>
    <m/>
    <m/>
    <m/>
    <m/>
    <m/>
    <m/>
    <m/>
    <m/>
    <n v="50000"/>
    <m/>
    <n v="398"/>
    <n v="398"/>
    <n v="2357"/>
    <m/>
    <x v="0"/>
    <m/>
    <m/>
    <m/>
    <m/>
    <m/>
    <m/>
    <m/>
    <m/>
    <d v="1899-12-30T13:34:00"/>
    <s v="Unverified"/>
  </r>
  <r>
    <n v="310"/>
    <s v="Screening And Consenting"/>
    <n v="2"/>
    <s v="zukisani"/>
    <x v="28"/>
    <d v="1899-12-30T09:37:00"/>
    <s v="Mdantsane"/>
    <n v="7"/>
    <n v="3"/>
    <s v="Not applicable"/>
    <s v="I confirm that I am at the gate / door"/>
    <s v=" -32.9520352"/>
    <s v="27.7767341"/>
    <s v="No"/>
    <s v="I confirm"/>
    <m/>
    <m/>
    <m/>
    <m/>
    <m/>
    <m/>
    <m/>
    <m/>
    <m/>
    <m/>
    <m/>
    <m/>
    <m/>
    <m/>
    <m/>
    <m/>
    <m/>
    <m/>
    <m/>
    <m/>
    <m/>
    <m/>
    <m/>
    <m/>
    <m/>
    <n v="50000"/>
    <m/>
    <n v="635"/>
    <n v="635"/>
    <n v="2356"/>
    <m/>
    <x v="0"/>
    <m/>
    <m/>
    <m/>
    <m/>
    <m/>
    <m/>
    <m/>
    <m/>
    <d v="1899-12-30T09:37:00"/>
    <s v="Unverified"/>
  </r>
  <r>
    <n v="1605"/>
    <s v="Screening And Consenting"/>
    <n v="1"/>
    <s v="zukisani"/>
    <x v="11"/>
    <d v="1899-12-30T09:16:00"/>
    <s v="Scenery Park"/>
    <n v="1"/>
    <n v="2"/>
    <s v="Not applicable"/>
    <s v="I confirm that I am at the gate / door"/>
    <s v=" -32.9995772"/>
    <s v="27.835515"/>
    <s v="Yes"/>
    <m/>
    <s v="Read the script out loud to the person"/>
    <s v="Yes - the person who opened the door is calling the HoH"/>
    <s v="Read the script out loud to the HoH"/>
    <s v="Yes"/>
    <s v="Proceed"/>
    <s v="Olwethu"/>
    <s v="Feni"/>
    <n v="30"/>
    <d v="1992-09-16T00:00:00"/>
    <n v="30"/>
    <s v="Female"/>
    <s v="One or both"/>
    <s v="Yes"/>
    <s v="Proceed"/>
    <m/>
    <s v="Proceed"/>
    <s v="Xhosa"/>
    <s v="Yes"/>
    <s v="Yes"/>
    <m/>
    <s v="signature_2022-08-02_0719.png"/>
    <m/>
    <m/>
    <m/>
    <d v="2022-08-02T00:00:00"/>
    <n v="20000"/>
    <n v="1000"/>
    <n v="656"/>
    <n v="656"/>
    <n v="2324"/>
    <m/>
    <x v="1"/>
    <n v="24606"/>
    <s v="Proceed"/>
    <s v="Checked, completed"/>
    <s v="Checked, completed"/>
    <s v="Checked, completed"/>
    <n v="633899648"/>
    <s v="Myself (Participant)"/>
    <m/>
    <d v="1899-12-30T09:20:00"/>
    <s v="Complete"/>
  </r>
  <r>
    <n v="311"/>
    <m/>
    <m/>
    <m/>
    <x v="0"/>
    <m/>
    <m/>
    <m/>
    <m/>
    <m/>
    <m/>
    <m/>
    <m/>
    <m/>
    <m/>
    <m/>
    <m/>
    <m/>
    <m/>
    <m/>
    <m/>
    <m/>
    <m/>
    <m/>
    <m/>
    <m/>
    <m/>
    <m/>
    <m/>
    <m/>
    <m/>
    <m/>
    <m/>
    <m/>
    <m/>
    <m/>
    <m/>
    <m/>
    <m/>
    <m/>
    <m/>
    <m/>
    <m/>
    <m/>
    <m/>
    <m/>
    <x v="0"/>
    <m/>
    <m/>
    <m/>
    <m/>
    <m/>
    <m/>
    <m/>
    <m/>
    <m/>
    <m/>
  </r>
  <r>
    <n v="311"/>
    <s v="Screening And Consenting"/>
    <n v="1"/>
    <s v="zimbini"/>
    <x v="18"/>
    <d v="1899-12-30T13:45:00"/>
    <s v="Mdantsane"/>
    <n v="6"/>
    <n v="6"/>
    <s v="Not applicable"/>
    <s v="I confirm that I am at the gate / door"/>
    <s v=" -32.9306338"/>
    <s v="27.7746604"/>
    <s v="No"/>
    <s v="I confirm"/>
    <m/>
    <m/>
    <m/>
    <m/>
    <m/>
    <m/>
    <m/>
    <m/>
    <m/>
    <m/>
    <m/>
    <m/>
    <m/>
    <m/>
    <m/>
    <m/>
    <m/>
    <m/>
    <m/>
    <m/>
    <m/>
    <m/>
    <m/>
    <m/>
    <m/>
    <n v="50000"/>
    <m/>
    <n v="387"/>
    <n v="387"/>
    <n v="2357"/>
    <m/>
    <x v="0"/>
    <m/>
    <m/>
    <m/>
    <m/>
    <m/>
    <m/>
    <m/>
    <m/>
    <d v="1899-12-30T13:46:00"/>
    <s v="Unverified"/>
  </r>
  <r>
    <n v="1757"/>
    <s v="Screening And Consenting"/>
    <n v="1"/>
    <s v="likhona"/>
    <x v="12"/>
    <d v="1899-12-30T13:31:00"/>
    <s v="Nompumelelo"/>
    <n v="4"/>
    <n v="4"/>
    <s v="Not applicable"/>
    <s v="I confirm that I am at the gate / door"/>
    <s v=" -32.9514049"/>
    <s v="27.9262253"/>
    <s v="Yes"/>
    <m/>
    <s v="Read the script out loud to the person"/>
    <s v="Yes - the person who opened the door is the HoH"/>
    <s v="Read the script out loud to the HoH"/>
    <s v="Yes"/>
    <s v="Proceed"/>
    <s v="Busiswa"/>
    <s v="Ngcebetsha"/>
    <n v="30"/>
    <d v="1992-04-08T00:00:00"/>
    <n v="30"/>
    <s v="Female"/>
    <s v="One or both"/>
    <s v="Yes"/>
    <s v="Proceed"/>
    <m/>
    <s v="Proceed"/>
    <s v="English"/>
    <s v="Yes"/>
    <s v="Yes"/>
    <s v="signature_2022-08-03_1136.png"/>
    <m/>
    <m/>
    <m/>
    <m/>
    <d v="2022-08-03T00:00:00"/>
    <n v="30000"/>
    <n v="1000"/>
    <n v="401"/>
    <n v="401"/>
    <n v="2323"/>
    <m/>
    <x v="1"/>
    <n v="34095"/>
    <s v="Proceed"/>
    <s v="Checked, completed"/>
    <s v="Checked, completed"/>
    <s v="Checked, completed"/>
    <n v="0"/>
    <s v="Myself (Participant)"/>
    <m/>
    <d v="1899-12-30T13:38:00"/>
    <s v="Unverified"/>
  </r>
  <r>
    <n v="312"/>
    <m/>
    <m/>
    <m/>
    <x v="0"/>
    <m/>
    <m/>
    <m/>
    <m/>
    <m/>
    <m/>
    <m/>
    <m/>
    <m/>
    <m/>
    <m/>
    <m/>
    <m/>
    <m/>
    <m/>
    <m/>
    <m/>
    <m/>
    <m/>
    <m/>
    <m/>
    <m/>
    <m/>
    <m/>
    <m/>
    <m/>
    <m/>
    <m/>
    <m/>
    <m/>
    <m/>
    <m/>
    <m/>
    <m/>
    <m/>
    <m/>
    <m/>
    <m/>
    <m/>
    <m/>
    <m/>
    <x v="0"/>
    <m/>
    <m/>
    <m/>
    <m/>
    <m/>
    <m/>
    <m/>
    <m/>
    <m/>
    <m/>
  </r>
  <r>
    <n v="312"/>
    <s v="Screening And Consenting"/>
    <n v="1"/>
    <s v="zimbini"/>
    <x v="18"/>
    <d v="1899-12-30T13:47:00"/>
    <s v="Mdantsane"/>
    <n v="6"/>
    <n v="6"/>
    <s v="Not applicable"/>
    <s v="I confirm that I am at the gate / door"/>
    <s v=" -32.9306338"/>
    <s v="27.7746604"/>
    <s v="Yes"/>
    <m/>
    <s v="Read the script out loud to the person"/>
    <s v="No"/>
    <m/>
    <m/>
    <m/>
    <m/>
    <m/>
    <m/>
    <m/>
    <m/>
    <m/>
    <m/>
    <m/>
    <m/>
    <m/>
    <m/>
    <m/>
    <m/>
    <m/>
    <m/>
    <m/>
    <m/>
    <m/>
    <m/>
    <m/>
    <n v="50000"/>
    <m/>
    <n v="385"/>
    <n v="385"/>
    <n v="2357"/>
    <m/>
    <x v="0"/>
    <m/>
    <m/>
    <m/>
    <m/>
    <m/>
    <m/>
    <m/>
    <m/>
    <d v="1899-12-30T13:48:00"/>
    <s v="Unverified"/>
  </r>
  <r>
    <n v="312"/>
    <s v="Screening And Consenting"/>
    <n v="2"/>
    <s v="zimbini"/>
    <x v="28"/>
    <d v="1899-12-30T11:10:00"/>
    <s v="Mdantsane"/>
    <n v="6"/>
    <n v="6"/>
    <s v="Not applicable"/>
    <s v="I confirm that I am at the gate / door"/>
    <s v=" -32.9319696"/>
    <s v="27.7818642"/>
    <s v="No"/>
    <s v="I confirm"/>
    <m/>
    <m/>
    <m/>
    <m/>
    <m/>
    <m/>
    <m/>
    <m/>
    <m/>
    <m/>
    <m/>
    <m/>
    <m/>
    <m/>
    <m/>
    <m/>
    <m/>
    <m/>
    <m/>
    <m/>
    <m/>
    <m/>
    <m/>
    <m/>
    <m/>
    <n v="50000"/>
    <m/>
    <n v="542"/>
    <n v="542"/>
    <n v="2356"/>
    <m/>
    <x v="0"/>
    <m/>
    <m/>
    <m/>
    <m/>
    <m/>
    <m/>
    <m/>
    <m/>
    <d v="1899-12-30T11:10:00"/>
    <s v="Unverified"/>
  </r>
  <r>
    <n v="312"/>
    <s v="Screening And Consenting"/>
    <n v="3"/>
    <s v="busisiwe"/>
    <x v="14"/>
    <d v="1899-12-30T11:15:00"/>
    <s v="Mdantsane"/>
    <n v="6"/>
    <n v="6"/>
    <s v="Not applicable"/>
    <s v="I confirm that I am at the gate / door"/>
    <s v=" -32.9308233"/>
    <s v="27.7743548"/>
    <s v="No"/>
    <s v="I confirm"/>
    <m/>
    <m/>
    <m/>
    <m/>
    <m/>
    <m/>
    <m/>
    <m/>
    <m/>
    <m/>
    <m/>
    <m/>
    <m/>
    <m/>
    <m/>
    <m/>
    <m/>
    <m/>
    <m/>
    <m/>
    <m/>
    <m/>
    <m/>
    <m/>
    <m/>
    <n v="50000"/>
    <m/>
    <n v="537"/>
    <n v="537"/>
    <n v="2352"/>
    <m/>
    <x v="0"/>
    <m/>
    <m/>
    <m/>
    <m/>
    <m/>
    <m/>
    <m/>
    <m/>
    <d v="1899-12-30T11:16:00"/>
    <s v="Unverified"/>
  </r>
  <r>
    <n v="313"/>
    <m/>
    <m/>
    <m/>
    <x v="0"/>
    <m/>
    <m/>
    <m/>
    <m/>
    <m/>
    <m/>
    <m/>
    <m/>
    <m/>
    <m/>
    <m/>
    <m/>
    <m/>
    <m/>
    <m/>
    <m/>
    <m/>
    <m/>
    <m/>
    <m/>
    <m/>
    <m/>
    <m/>
    <m/>
    <m/>
    <m/>
    <m/>
    <m/>
    <m/>
    <m/>
    <m/>
    <m/>
    <m/>
    <m/>
    <m/>
    <m/>
    <m/>
    <m/>
    <m/>
    <m/>
    <m/>
    <x v="0"/>
    <m/>
    <m/>
    <m/>
    <m/>
    <m/>
    <m/>
    <m/>
    <m/>
    <m/>
    <m/>
  </r>
  <r>
    <n v="1759"/>
    <s v="Screening And Consenting"/>
    <n v="1"/>
    <s v="nosiphiwo"/>
    <x v="12"/>
    <d v="1899-12-30T13:50:00"/>
    <s v="Buffalo Flats"/>
    <n v="7"/>
    <n v="4"/>
    <s v="Not applicable"/>
    <s v="I confirm that I am at the gate / door"/>
    <s v=" -33.0290403"/>
    <s v="27.846345"/>
    <s v="Yes"/>
    <m/>
    <s v="Read the script out loud to the person"/>
    <s v="Yes - the person who opened the door is the HoH"/>
    <s v="Read the script out loud to the HoH"/>
    <s v="Yes"/>
    <s v="Proceed"/>
    <s v="Khayalethu"/>
    <s v="Sikade"/>
    <n v="30"/>
    <d v="1992-11-11T00:00:00"/>
    <n v="30"/>
    <s v="Male"/>
    <s v="One or both"/>
    <s v="Yes"/>
    <s v="Proceed"/>
    <m/>
    <s v="Proceed"/>
    <s v="English"/>
    <s v="Yes"/>
    <s v="Yes"/>
    <s v="signature_2022-08-03_1152.png"/>
    <m/>
    <m/>
    <m/>
    <m/>
    <d v="2022-08-03T00:00:00"/>
    <n v="80000"/>
    <n v="2000"/>
    <n v="382"/>
    <n v="382"/>
    <n v="2323"/>
    <m/>
    <x v="1"/>
    <n v="85057"/>
    <s v="Proceed"/>
    <s v="Checked, completed"/>
    <s v="Checked, completed"/>
    <s v="Checked, completed"/>
    <n v="836914753"/>
    <s v="Myself (Participant)"/>
    <m/>
    <d v="1899-12-30T13:53:00"/>
    <s v="Unverified"/>
  </r>
  <r>
    <n v="314"/>
    <m/>
    <m/>
    <m/>
    <x v="0"/>
    <m/>
    <m/>
    <m/>
    <m/>
    <m/>
    <m/>
    <m/>
    <m/>
    <m/>
    <m/>
    <m/>
    <m/>
    <m/>
    <m/>
    <m/>
    <m/>
    <m/>
    <m/>
    <m/>
    <m/>
    <m/>
    <m/>
    <m/>
    <m/>
    <m/>
    <m/>
    <m/>
    <m/>
    <m/>
    <m/>
    <m/>
    <m/>
    <m/>
    <m/>
    <m/>
    <m/>
    <m/>
    <m/>
    <m/>
    <m/>
    <m/>
    <x v="0"/>
    <m/>
    <m/>
    <m/>
    <m/>
    <m/>
    <m/>
    <m/>
    <m/>
    <m/>
    <m/>
  </r>
  <r>
    <n v="62"/>
    <s v="Screening And Consenting"/>
    <n v="1"/>
    <s v="thembelihle"/>
    <x v="7"/>
    <d v="1899-12-30T10:28:00"/>
    <s v="Mdantsane"/>
    <n v="1"/>
    <n v="3"/>
    <s v="Not applicable"/>
    <s v="I confirm that I am at the gate / door"/>
    <s v=" -32.9397342"/>
    <s v="27.7803541"/>
    <s v="Yes"/>
    <m/>
    <s v="Read the script out loud to the person"/>
    <s v="Yes - the person who opened the door is the HoH"/>
    <s v="Read the script out loud to the HoH"/>
    <s v="Yes"/>
    <s v="Proceed"/>
    <s v="Lubabalo"/>
    <s v="Dyakopu"/>
    <n v="31"/>
    <d v="1991-02-02T00:00:00"/>
    <n v="31"/>
    <s v="Male"/>
    <s v="One or both"/>
    <s v="Yes"/>
    <s v="Proceed"/>
    <m/>
    <s v="Proceed"/>
    <s v="English"/>
    <s v="Yes"/>
    <s v="Yes"/>
    <s v="signature_2022-06-15_0834.png"/>
    <m/>
    <m/>
    <m/>
    <m/>
    <d v="2022-06-15T00:00:00"/>
    <n v="50000"/>
    <n v="2000"/>
    <n v="584"/>
    <n v="584"/>
    <n v="2372"/>
    <m/>
    <x v="1"/>
    <n v="55509"/>
    <s v="Proceed"/>
    <s v="Checked, completed"/>
    <s v="Checked, completed"/>
    <s v="Checked, completed"/>
    <n v="847868423"/>
    <s v="Myself (Participant)"/>
    <m/>
    <d v="1899-12-30T10:36:00"/>
    <s v="Unverified"/>
  </r>
  <r>
    <n v="315"/>
    <m/>
    <m/>
    <m/>
    <x v="0"/>
    <m/>
    <m/>
    <m/>
    <m/>
    <m/>
    <m/>
    <m/>
    <m/>
    <m/>
    <m/>
    <m/>
    <m/>
    <m/>
    <m/>
    <m/>
    <m/>
    <m/>
    <m/>
    <m/>
    <m/>
    <m/>
    <m/>
    <m/>
    <m/>
    <m/>
    <m/>
    <m/>
    <m/>
    <m/>
    <m/>
    <m/>
    <m/>
    <m/>
    <m/>
    <m/>
    <m/>
    <m/>
    <m/>
    <m/>
    <m/>
    <m/>
    <x v="0"/>
    <m/>
    <m/>
    <m/>
    <m/>
    <m/>
    <m/>
    <m/>
    <m/>
    <m/>
    <m/>
  </r>
  <r>
    <n v="77"/>
    <s v="Screening And Consenting"/>
    <n v="2"/>
    <s v="thembelihle"/>
    <x v="2"/>
    <d v="1899-12-30T10:37:00"/>
    <s v="Mdantsane"/>
    <n v="1"/>
    <n v="3"/>
    <s v="Not applicable"/>
    <s v="I confirm that I am at the gate / door"/>
    <s v=" -32.9465433"/>
    <s v="27.7752683"/>
    <s v="Yes"/>
    <m/>
    <s v="Read the script out loud to the person"/>
    <s v="Yes - the person who opened the door is the HoH"/>
    <s v="Read the script out loud to the HoH"/>
    <s v="Yes"/>
    <s v="Proceed"/>
    <s v="Vuyiseka"/>
    <s v="Didi"/>
    <n v="31"/>
    <d v="1991-09-15T00:00:00"/>
    <n v="31"/>
    <s v="Female"/>
    <s v="One or both"/>
    <s v="Yes"/>
    <s v="Proceed"/>
    <m/>
    <s v="Proceed"/>
    <s v="English"/>
    <s v="Yes"/>
    <s v="Yes"/>
    <s v="signature_2022-06-18_0846.png"/>
    <m/>
    <m/>
    <m/>
    <m/>
    <d v="2022-06-18T00:00:00"/>
    <n v="50000"/>
    <n v="1000"/>
    <n v="575"/>
    <n v="575"/>
    <n v="2369"/>
    <m/>
    <x v="1"/>
    <n v="54488"/>
    <m/>
    <m/>
    <m/>
    <m/>
    <m/>
    <m/>
    <m/>
    <d v="1899-12-30T10:47:00"/>
    <s v="Unverified"/>
  </r>
  <r>
    <n v="316"/>
    <m/>
    <m/>
    <m/>
    <x v="0"/>
    <m/>
    <m/>
    <m/>
    <m/>
    <m/>
    <m/>
    <m/>
    <m/>
    <m/>
    <m/>
    <m/>
    <m/>
    <m/>
    <m/>
    <m/>
    <m/>
    <m/>
    <m/>
    <m/>
    <m/>
    <m/>
    <m/>
    <m/>
    <m/>
    <m/>
    <m/>
    <m/>
    <m/>
    <m/>
    <m/>
    <m/>
    <m/>
    <m/>
    <m/>
    <m/>
    <m/>
    <m/>
    <m/>
    <m/>
    <m/>
    <m/>
    <x v="0"/>
    <m/>
    <m/>
    <m/>
    <m/>
    <m/>
    <m/>
    <m/>
    <m/>
    <m/>
    <m/>
  </r>
  <r>
    <n v="92"/>
    <s v="Screening And Consenting"/>
    <n v="2"/>
    <s v="asemahle"/>
    <x v="3"/>
    <d v="1899-12-30T12:31:00"/>
    <s v="Mdantsane"/>
    <n v="2"/>
    <n v="1"/>
    <s v="Not applicable"/>
    <s v="I confirm that I am at the gate / door"/>
    <s v=" -32.9456573"/>
    <s v="27.7749018"/>
    <s v="Yes"/>
    <m/>
    <s v="Read the script out loud to the person"/>
    <s v="Yes - the person who opened the door is the HoH"/>
    <s v="Read the script out loud to the HoH"/>
    <s v="Yes"/>
    <s v="Proceed"/>
    <s v="Mfuneko"/>
    <s v="Maru"/>
    <n v="31"/>
    <d v="1991-03-03T00:00:00"/>
    <n v="31"/>
    <s v="Male"/>
    <s v="One or both"/>
    <s v="Yes"/>
    <s v="Proceed"/>
    <m/>
    <s v="Proceed"/>
    <s v="English"/>
    <s v="Yes"/>
    <s v="Yes"/>
    <s v="signature_2022-06-21_1037.png"/>
    <m/>
    <m/>
    <m/>
    <m/>
    <d v="2022-06-21T00:00:00"/>
    <n v="50000"/>
    <n v="2000"/>
    <n v="461"/>
    <n v="461"/>
    <n v="2366"/>
    <m/>
    <x v="1"/>
    <n v="55257"/>
    <s v="Proceed"/>
    <s v="Checked, completed"/>
    <s v="Checked, completed"/>
    <s v="Checked, completed"/>
    <n v="781208962"/>
    <s v="Myself (Participant)"/>
    <m/>
    <d v="1899-12-30T12:37:00"/>
    <s v="Unverified"/>
  </r>
  <r>
    <n v="317"/>
    <m/>
    <m/>
    <m/>
    <x v="0"/>
    <m/>
    <m/>
    <m/>
    <m/>
    <m/>
    <m/>
    <m/>
    <m/>
    <m/>
    <m/>
    <m/>
    <m/>
    <m/>
    <m/>
    <m/>
    <m/>
    <m/>
    <m/>
    <m/>
    <m/>
    <m/>
    <m/>
    <m/>
    <m/>
    <m/>
    <m/>
    <m/>
    <m/>
    <m/>
    <m/>
    <m/>
    <m/>
    <m/>
    <m/>
    <m/>
    <m/>
    <m/>
    <m/>
    <m/>
    <m/>
    <m/>
    <x v="0"/>
    <m/>
    <m/>
    <m/>
    <m/>
    <m/>
    <m/>
    <m/>
    <m/>
    <m/>
    <m/>
  </r>
  <r>
    <n v="93"/>
    <s v="Screening And Consenting"/>
    <n v="1"/>
    <s v="zukisani"/>
    <x v="7"/>
    <d v="1899-12-30T13:19:00"/>
    <s v="Mdantsane"/>
    <n v="3"/>
    <n v="2"/>
    <s v="Not applicable"/>
    <s v="I confirm that I am at the gate / door"/>
    <m/>
    <m/>
    <s v="Yes"/>
    <m/>
    <s v="Read the script out loud to the person"/>
    <s v="Yes - the person who opened the door is the HoH"/>
    <s v="Read the script out loud to the HoH"/>
    <s v="Yes"/>
    <s v="Proceed"/>
    <s v="Siphelele"/>
    <s v="Tsotso"/>
    <n v="31"/>
    <d v="1991-09-02T00:00:00"/>
    <n v="31"/>
    <s v="Male"/>
    <s v="One or both"/>
    <s v="Yes"/>
    <s v="Proceed"/>
    <m/>
    <s v="Proceed"/>
    <s v="English"/>
    <s v="Yes"/>
    <s v="Yes"/>
    <s v="signature_2022-06-15_1126.png"/>
    <m/>
    <m/>
    <m/>
    <m/>
    <d v="2022-06-15T00:00:00"/>
    <n v="50000"/>
    <n v="2000"/>
    <n v="413"/>
    <n v="413"/>
    <n v="2372"/>
    <m/>
    <x v="1"/>
    <n v="55167"/>
    <s v="Proceed"/>
    <s v="Checked, completed"/>
    <s v="Checked, completed"/>
    <s v="Checked, completed"/>
    <n v="640382744"/>
    <s v="Myself (Participant)"/>
    <m/>
    <d v="1899-12-30T13:29:00"/>
    <s v="Unverified"/>
  </r>
  <r>
    <n v="318"/>
    <m/>
    <m/>
    <m/>
    <x v="0"/>
    <m/>
    <m/>
    <m/>
    <m/>
    <m/>
    <m/>
    <m/>
    <m/>
    <m/>
    <m/>
    <m/>
    <m/>
    <m/>
    <m/>
    <m/>
    <m/>
    <m/>
    <m/>
    <m/>
    <m/>
    <m/>
    <m/>
    <m/>
    <m/>
    <m/>
    <m/>
    <m/>
    <m/>
    <m/>
    <m/>
    <m/>
    <m/>
    <m/>
    <m/>
    <m/>
    <m/>
    <m/>
    <m/>
    <m/>
    <m/>
    <m/>
    <x v="0"/>
    <m/>
    <m/>
    <m/>
    <m/>
    <m/>
    <m/>
    <m/>
    <m/>
    <m/>
    <m/>
  </r>
  <r>
    <n v="135"/>
    <s v="Screening And Consenting"/>
    <n v="1"/>
    <s v="likhona"/>
    <x v="19"/>
    <d v="1899-12-30T11:10:00"/>
    <s v="Mdantsane"/>
    <n v="3"/>
    <n v="5"/>
    <s v="Not applicable"/>
    <s v="I confirm that I am at the gate / door"/>
    <s v=" -32.9406355"/>
    <s v="27.7671838"/>
    <s v="Yes"/>
    <m/>
    <s v="Read the script out loud to the person"/>
    <s v="Yes - the person who opened the door is the HoH"/>
    <s v="Read the script out loud to the HoH"/>
    <s v="Yes"/>
    <s v="Proceed"/>
    <s v="Hlumisa"/>
    <s v="Duma"/>
    <n v="31"/>
    <d v="1990-06-19T00:00:00"/>
    <n v="32"/>
    <s v="Female"/>
    <s v="One or both"/>
    <s v="Yes"/>
    <s v="Proceed"/>
    <m/>
    <s v="Proceed"/>
    <s v="English"/>
    <s v="Yes"/>
    <s v="Yes"/>
    <s v="signature_2022-06-22_1108.png"/>
    <m/>
    <m/>
    <m/>
    <m/>
    <d v="2022-06-22T00:00:00"/>
    <n v="50000"/>
    <n v="1000"/>
    <n v="542"/>
    <n v="542"/>
    <n v="2365"/>
    <m/>
    <x v="1"/>
    <n v="54418"/>
    <m/>
    <m/>
    <m/>
    <m/>
    <m/>
    <m/>
    <m/>
    <d v="1899-12-30T11:11:00"/>
    <s v="Unverified"/>
  </r>
  <r>
    <n v="319"/>
    <m/>
    <m/>
    <m/>
    <x v="0"/>
    <m/>
    <m/>
    <m/>
    <m/>
    <m/>
    <m/>
    <m/>
    <m/>
    <m/>
    <m/>
    <m/>
    <m/>
    <m/>
    <m/>
    <m/>
    <m/>
    <m/>
    <m/>
    <m/>
    <m/>
    <m/>
    <m/>
    <m/>
    <m/>
    <m/>
    <m/>
    <m/>
    <m/>
    <m/>
    <m/>
    <m/>
    <m/>
    <m/>
    <m/>
    <m/>
    <m/>
    <m/>
    <m/>
    <m/>
    <m/>
    <m/>
    <x v="0"/>
    <m/>
    <m/>
    <m/>
    <m/>
    <m/>
    <m/>
    <m/>
    <m/>
    <m/>
    <m/>
  </r>
  <r>
    <n v="319"/>
    <s v="Screening And Consenting"/>
    <n v="1"/>
    <s v="lona"/>
    <x v="28"/>
    <d v="1899-12-30T09:59:00"/>
    <s v="Mdantsane"/>
    <n v="6"/>
    <n v="8"/>
    <s v="Not applicable"/>
    <s v="I confirm that I am at the gate / door"/>
    <s v=" -32.9338561"/>
    <s v="27.7664467"/>
    <s v="No"/>
    <s v="I confirm"/>
    <m/>
    <m/>
    <m/>
    <m/>
    <m/>
    <m/>
    <m/>
    <m/>
    <m/>
    <m/>
    <m/>
    <m/>
    <m/>
    <m/>
    <m/>
    <m/>
    <m/>
    <m/>
    <m/>
    <m/>
    <m/>
    <m/>
    <m/>
    <m/>
    <m/>
    <n v="50000"/>
    <m/>
    <n v="613"/>
    <n v="613"/>
    <n v="2356"/>
    <m/>
    <x v="0"/>
    <m/>
    <m/>
    <m/>
    <m/>
    <m/>
    <m/>
    <m/>
    <m/>
    <d v="1899-12-30T09:59:00"/>
    <s v="Unverified"/>
  </r>
  <r>
    <n v="179"/>
    <s v="Screening And Consenting"/>
    <n v="1"/>
    <s v="zukisani"/>
    <x v="13"/>
    <d v="1899-12-30T15:29:00"/>
    <s v="Mdantsane"/>
    <n v="5"/>
    <n v="10"/>
    <s v="Not applicable"/>
    <s v="I confirm that I am at the gate / door"/>
    <m/>
    <m/>
    <s v="Yes"/>
    <m/>
    <s v="Read the script out loud to the person"/>
    <s v="Yes - the person who opened the door is the HoH"/>
    <s v="Read the script out loud to the HoH"/>
    <s v="Yes"/>
    <s v="Proceed"/>
    <s v="Asanda"/>
    <s v="Macingwana"/>
    <n v="31"/>
    <d v="1991-12-11T00:00:00"/>
    <n v="31"/>
    <s v="Female"/>
    <s v="One or both"/>
    <s v="Yes"/>
    <s v="Proceed"/>
    <m/>
    <s v="Proceed"/>
    <s v="Xhosa"/>
    <s v="Yes"/>
    <s v="Yes"/>
    <m/>
    <s v="signature_2022-06-23_1331.png"/>
    <m/>
    <m/>
    <m/>
    <d v="2022-06-23T00:00:00"/>
    <n v="50000"/>
    <n v="1000"/>
    <n v="283"/>
    <n v="283"/>
    <n v="2364"/>
    <m/>
    <x v="1"/>
    <n v="53899"/>
    <s v="Proceed"/>
    <s v="Checked, completed"/>
    <s v="Checked, completed"/>
    <s v="Checked, completed"/>
    <n v="671397508"/>
    <s v="Myself (Participant)"/>
    <m/>
    <d v="1899-12-30T15:31:00"/>
    <s v="Unverified"/>
  </r>
  <r>
    <n v="320"/>
    <m/>
    <m/>
    <m/>
    <x v="0"/>
    <m/>
    <m/>
    <m/>
    <m/>
    <m/>
    <m/>
    <m/>
    <m/>
    <m/>
    <m/>
    <m/>
    <m/>
    <m/>
    <m/>
    <m/>
    <m/>
    <m/>
    <m/>
    <m/>
    <m/>
    <m/>
    <m/>
    <m/>
    <m/>
    <m/>
    <m/>
    <m/>
    <m/>
    <m/>
    <m/>
    <m/>
    <m/>
    <m/>
    <m/>
    <m/>
    <m/>
    <m/>
    <m/>
    <m/>
    <m/>
    <m/>
    <x v="0"/>
    <m/>
    <m/>
    <m/>
    <m/>
    <m/>
    <m/>
    <m/>
    <m/>
    <m/>
    <m/>
  </r>
  <r>
    <n v="320"/>
    <s v="Screening And Consenting"/>
    <n v="1"/>
    <s v="yethu"/>
    <x v="28"/>
    <d v="1899-12-30T09:58:00"/>
    <s v="Mdantsane"/>
    <n v="6"/>
    <n v="8"/>
    <s v="Not applicable"/>
    <s v="I confirm that I am at the gate / door"/>
    <s v=" -32.9339308"/>
    <s v="27.7664589"/>
    <s v="No"/>
    <s v="I confirm"/>
    <m/>
    <m/>
    <m/>
    <m/>
    <m/>
    <m/>
    <m/>
    <m/>
    <m/>
    <m/>
    <m/>
    <m/>
    <m/>
    <m/>
    <m/>
    <m/>
    <m/>
    <m/>
    <m/>
    <m/>
    <m/>
    <m/>
    <m/>
    <m/>
    <m/>
    <n v="50000"/>
    <m/>
    <n v="614"/>
    <n v="614"/>
    <n v="2356"/>
    <m/>
    <x v="0"/>
    <m/>
    <m/>
    <m/>
    <m/>
    <m/>
    <m/>
    <m/>
    <m/>
    <d v="1899-12-30T10:00:00"/>
    <s v="Unverified"/>
  </r>
  <r>
    <n v="320"/>
    <s v="Screening And Consenting"/>
    <n v="2"/>
    <s v="yethu"/>
    <x v="28"/>
    <d v="1899-12-30T10:01:00"/>
    <s v="Mdantsane"/>
    <n v="6"/>
    <n v="8"/>
    <s v="Not applicable"/>
    <s v="I confirm that I am at the gate / door"/>
    <s v=" -32.9339308"/>
    <s v="27.7664589"/>
    <s v="No"/>
    <s v="I confirm"/>
    <m/>
    <m/>
    <m/>
    <m/>
    <m/>
    <m/>
    <m/>
    <m/>
    <m/>
    <m/>
    <m/>
    <m/>
    <m/>
    <m/>
    <m/>
    <m/>
    <m/>
    <m/>
    <m/>
    <m/>
    <m/>
    <m/>
    <m/>
    <m/>
    <m/>
    <n v="50000"/>
    <m/>
    <n v="611"/>
    <n v="611"/>
    <n v="2356"/>
    <m/>
    <x v="0"/>
    <m/>
    <m/>
    <m/>
    <m/>
    <m/>
    <m/>
    <m/>
    <m/>
    <d v="1899-12-30T10:02:00"/>
    <s v="Unverified"/>
  </r>
  <r>
    <n v="320"/>
    <s v="Screening And Consenting"/>
    <n v="3"/>
    <s v="yethu"/>
    <x v="28"/>
    <d v="1899-12-30T10:02:00"/>
    <s v="Mdantsane"/>
    <n v="6"/>
    <n v="8"/>
    <s v="Not applicable"/>
    <s v="I confirm that I am at the gate / door"/>
    <s v=" -32.9339308"/>
    <s v="27.7664589"/>
    <s v="No"/>
    <s v="I confirm"/>
    <m/>
    <m/>
    <m/>
    <m/>
    <m/>
    <m/>
    <m/>
    <m/>
    <m/>
    <m/>
    <m/>
    <m/>
    <m/>
    <m/>
    <m/>
    <m/>
    <m/>
    <m/>
    <m/>
    <m/>
    <m/>
    <m/>
    <m/>
    <m/>
    <m/>
    <n v="50000"/>
    <m/>
    <n v="610"/>
    <n v="610"/>
    <n v="2356"/>
    <m/>
    <x v="0"/>
    <m/>
    <m/>
    <m/>
    <m/>
    <m/>
    <m/>
    <m/>
    <m/>
    <d v="1899-12-30T10:03:00"/>
    <s v="Unverified"/>
  </r>
  <r>
    <n v="320"/>
    <s v="Screening And Consenting"/>
    <n v="4"/>
    <s v="yethu"/>
    <x v="14"/>
    <d v="1899-12-30T14:09:00"/>
    <s v="Mdantsane"/>
    <n v="6"/>
    <n v="8"/>
    <s v="Not applicable"/>
    <s v="I confirm that I am at the gate / door"/>
    <s v=" -32.9270236"/>
    <s v="27.7510813"/>
    <s v="No"/>
    <s v="I confirm"/>
    <m/>
    <m/>
    <m/>
    <m/>
    <m/>
    <m/>
    <m/>
    <m/>
    <m/>
    <m/>
    <m/>
    <m/>
    <m/>
    <m/>
    <m/>
    <m/>
    <m/>
    <m/>
    <m/>
    <m/>
    <m/>
    <m/>
    <m/>
    <m/>
    <m/>
    <n v="50000"/>
    <m/>
    <n v="363"/>
    <n v="363"/>
    <n v="2352"/>
    <m/>
    <x v="0"/>
    <m/>
    <m/>
    <m/>
    <m/>
    <m/>
    <m/>
    <m/>
    <m/>
    <d v="1899-12-30T14:10:00"/>
    <s v="Unverified"/>
  </r>
  <r>
    <n v="321"/>
    <m/>
    <m/>
    <m/>
    <x v="0"/>
    <m/>
    <m/>
    <m/>
    <m/>
    <m/>
    <m/>
    <m/>
    <m/>
    <m/>
    <m/>
    <m/>
    <m/>
    <m/>
    <m/>
    <m/>
    <m/>
    <m/>
    <m/>
    <m/>
    <m/>
    <m/>
    <m/>
    <m/>
    <m/>
    <m/>
    <m/>
    <m/>
    <m/>
    <m/>
    <m/>
    <m/>
    <m/>
    <m/>
    <m/>
    <m/>
    <m/>
    <m/>
    <m/>
    <m/>
    <m/>
    <m/>
    <x v="0"/>
    <m/>
    <m/>
    <m/>
    <m/>
    <m/>
    <m/>
    <m/>
    <m/>
    <m/>
    <m/>
  </r>
  <r>
    <n v="187"/>
    <s v="Screening And Consenting"/>
    <n v="1"/>
    <s v="onelam"/>
    <x v="8"/>
    <d v="1899-12-30T10:55:00"/>
    <s v="Mdantsane"/>
    <n v="5"/>
    <n v="10"/>
    <s v="Not applicable"/>
    <s v="I confirm that I am at the gate / door"/>
    <m/>
    <m/>
    <s v="Yes"/>
    <m/>
    <s v="Read the script out loud to the person"/>
    <s v="Yes - the person who opened the door is the HoH"/>
    <s v="Read the script out loud to the HoH"/>
    <s v="Yes"/>
    <s v="Proceed"/>
    <s v="Abongile"/>
    <s v="Limekaya"/>
    <n v="31"/>
    <d v="1991-11-11T00:00:00"/>
    <n v="31"/>
    <s v="Female"/>
    <s v="One or both"/>
    <s v="Yes"/>
    <s v="Proceed"/>
    <m/>
    <s v="Proceed"/>
    <s v="Xhosa"/>
    <s v="Yes"/>
    <s v="Yes"/>
    <m/>
    <s v="signature_2022-06-28_0907.png"/>
    <m/>
    <m/>
    <m/>
    <d v="2022-06-28T00:00:00"/>
    <n v="50000"/>
    <n v="1000"/>
    <n v="557"/>
    <n v="557"/>
    <n v="2359"/>
    <m/>
    <x v="1"/>
    <n v="54442"/>
    <s v="Proceed"/>
    <s v="Checked, completed"/>
    <s v="Checked, completed"/>
    <s v="Checked, completed"/>
    <n v="657288726"/>
    <s v="Myself (Participant)"/>
    <m/>
    <d v="1899-12-30T10:49:00"/>
    <s v="Unverified"/>
  </r>
  <r>
    <n v="322"/>
    <m/>
    <m/>
    <m/>
    <x v="0"/>
    <m/>
    <m/>
    <m/>
    <m/>
    <m/>
    <m/>
    <m/>
    <m/>
    <m/>
    <m/>
    <m/>
    <m/>
    <m/>
    <m/>
    <m/>
    <m/>
    <m/>
    <m/>
    <m/>
    <m/>
    <m/>
    <m/>
    <m/>
    <m/>
    <m/>
    <m/>
    <m/>
    <m/>
    <m/>
    <m/>
    <m/>
    <m/>
    <m/>
    <m/>
    <m/>
    <m/>
    <m/>
    <m/>
    <m/>
    <m/>
    <m/>
    <x v="0"/>
    <m/>
    <m/>
    <m/>
    <m/>
    <m/>
    <m/>
    <m/>
    <m/>
    <m/>
    <m/>
  </r>
  <r>
    <n v="310"/>
    <s v="Screening And Consenting"/>
    <n v="3"/>
    <s v="onelam"/>
    <x v="14"/>
    <d v="1899-12-30T10:42:00"/>
    <s v="Mdantsane"/>
    <n v="7"/>
    <n v="3"/>
    <s v="Not applicable"/>
    <s v="I confirm that I am at the gate / door"/>
    <s v=" -32.9520352"/>
    <s v="27.7767341"/>
    <s v="Yes"/>
    <m/>
    <s v="Read the script out loud to the person"/>
    <s v="Yes - the person who opened the door is the HoH"/>
    <s v="Read the script out loud to the HoH"/>
    <s v="Yes"/>
    <s v="Proceed"/>
    <s v="Vuyo"/>
    <s v="Mkhehlana"/>
    <n v="31"/>
    <d v="1991-09-05T00:00:00"/>
    <n v="31"/>
    <s v="Male"/>
    <s v="One or both"/>
    <s v="Yes"/>
    <s v="Proceed"/>
    <m/>
    <s v="Proceed"/>
    <s v="English"/>
    <s v="Yes"/>
    <s v="Yes"/>
    <s v="signature_2022-07-05_0844.png"/>
    <m/>
    <m/>
    <m/>
    <m/>
    <d v="2022-07-05T00:00:00"/>
    <n v="50000"/>
    <n v="2000"/>
    <n v="570"/>
    <n v="570"/>
    <n v="2352"/>
    <m/>
    <x v="1"/>
    <n v="55461"/>
    <s v="Proceed"/>
    <s v="Checked, completed"/>
    <s v="Checked, completed"/>
    <s v="Checked, completed"/>
    <n v="843400146"/>
    <s v="Myself (Participant)"/>
    <m/>
    <d v="1899-12-30T10:45:00"/>
    <s v="Unverified"/>
  </r>
  <r>
    <n v="323"/>
    <m/>
    <m/>
    <m/>
    <x v="0"/>
    <m/>
    <m/>
    <m/>
    <m/>
    <m/>
    <m/>
    <m/>
    <m/>
    <m/>
    <m/>
    <m/>
    <m/>
    <m/>
    <m/>
    <m/>
    <m/>
    <m/>
    <m/>
    <m/>
    <m/>
    <m/>
    <m/>
    <m/>
    <m/>
    <m/>
    <m/>
    <m/>
    <m/>
    <m/>
    <m/>
    <m/>
    <m/>
    <m/>
    <m/>
    <m/>
    <m/>
    <m/>
    <m/>
    <m/>
    <m/>
    <m/>
    <x v="0"/>
    <m/>
    <m/>
    <m/>
    <m/>
    <m/>
    <m/>
    <m/>
    <m/>
    <m/>
    <m/>
  </r>
  <r>
    <n v="350"/>
    <s v="Screening And Consenting"/>
    <n v="1"/>
    <s v="asemahle"/>
    <x v="28"/>
    <d v="1899-12-30T13:45:00"/>
    <s v="Mdantsane"/>
    <n v="6"/>
    <n v="3"/>
    <s v="Not applicable"/>
    <s v="I confirm that I am at the gate / door"/>
    <s v=" -32.9281618"/>
    <s v="27.7724712"/>
    <s v="Yes"/>
    <m/>
    <s v="Read the script out loud to the person"/>
    <s v="Yes - the person who opened the door is the HoH"/>
    <s v="Read the script out loud to the HoH"/>
    <s v="Yes"/>
    <s v="Proceed"/>
    <s v="Nolusindiso"/>
    <s v="Maseti"/>
    <n v="31"/>
    <d v="1991-06-08T00:00:00"/>
    <n v="31"/>
    <s v="Female"/>
    <s v="One or both"/>
    <s v="Yes"/>
    <s v="Proceed"/>
    <m/>
    <s v="Proceed"/>
    <s v="English"/>
    <s v="Yes"/>
    <s v="Yes"/>
    <s v="signature_2022-07-01_1150.png"/>
    <m/>
    <m/>
    <m/>
    <m/>
    <d v="2022-07-01T00:00:00"/>
    <n v="50000"/>
    <n v="1000"/>
    <n v="387"/>
    <n v="387"/>
    <n v="2356"/>
    <m/>
    <x v="1"/>
    <n v="54099"/>
    <s v="Proceed"/>
    <s v="Checked, completed"/>
    <s v="Checked, completed"/>
    <s v="Checked, completed"/>
    <n v="799608195"/>
    <s v="Myself (Participant)"/>
    <m/>
    <d v="1899-12-30T13:51:00"/>
    <s v="Unverified"/>
  </r>
  <r>
    <n v="324"/>
    <m/>
    <m/>
    <m/>
    <x v="0"/>
    <m/>
    <m/>
    <m/>
    <m/>
    <m/>
    <m/>
    <m/>
    <m/>
    <m/>
    <m/>
    <m/>
    <m/>
    <m/>
    <m/>
    <m/>
    <m/>
    <m/>
    <m/>
    <m/>
    <m/>
    <m/>
    <m/>
    <m/>
    <m/>
    <m/>
    <m/>
    <m/>
    <m/>
    <m/>
    <m/>
    <m/>
    <m/>
    <m/>
    <m/>
    <m/>
    <m/>
    <m/>
    <m/>
    <m/>
    <m/>
    <m/>
    <x v="0"/>
    <m/>
    <m/>
    <m/>
    <m/>
    <m/>
    <m/>
    <m/>
    <m/>
    <m/>
    <m/>
  </r>
  <r>
    <n v="395"/>
    <s v="Screening And Consenting"/>
    <n v="2"/>
    <s v="mihlem"/>
    <x v="4"/>
    <d v="1899-12-30T10:13:00"/>
    <s v="Mdantsane"/>
    <n v="7"/>
    <n v="8"/>
    <s v="Not applicable"/>
    <s v="I confirm that I am at the gate / door"/>
    <s v=" -32.9455584"/>
    <s v="27.782584"/>
    <s v="Yes"/>
    <m/>
    <s v="Read the script out loud to the person"/>
    <s v="Yes - the person who opened the door is the HoH"/>
    <s v="Read the script out loud to the HoH"/>
    <s v="Yes"/>
    <s v="Proceed"/>
    <s v="Nosphiwo"/>
    <s v="Joja"/>
    <n v="31"/>
    <d v="1991-08-24T00:00:00"/>
    <n v="31"/>
    <s v="Female"/>
    <s v="One or both"/>
    <s v="Yes"/>
    <s v="Proceed"/>
    <m/>
    <s v="Proceed"/>
    <s v="English"/>
    <s v="Yes"/>
    <s v="Yes"/>
    <s v="signature_2022-07-06_0815.png"/>
    <m/>
    <m/>
    <m/>
    <m/>
    <d v="2022-07-06T00:00:00"/>
    <n v="50000"/>
    <n v="1000"/>
    <n v="599"/>
    <n v="599"/>
    <n v="2351"/>
    <m/>
    <x v="1"/>
    <n v="54518"/>
    <s v="Proceed"/>
    <s v="Checked, completed"/>
    <s v="Checked, completed"/>
    <s v="Checked, completed"/>
    <n v="672873541"/>
    <s v="Myself (Participant)"/>
    <m/>
    <d v="1899-12-30T10:17:00"/>
    <s v="Unverified"/>
  </r>
  <r>
    <n v="325"/>
    <m/>
    <m/>
    <m/>
    <x v="0"/>
    <m/>
    <m/>
    <m/>
    <m/>
    <m/>
    <m/>
    <m/>
    <m/>
    <m/>
    <m/>
    <m/>
    <m/>
    <m/>
    <m/>
    <m/>
    <m/>
    <m/>
    <m/>
    <m/>
    <m/>
    <m/>
    <m/>
    <m/>
    <m/>
    <m/>
    <m/>
    <m/>
    <m/>
    <m/>
    <m/>
    <m/>
    <m/>
    <m/>
    <m/>
    <m/>
    <m/>
    <m/>
    <m/>
    <m/>
    <m/>
    <m/>
    <x v="0"/>
    <m/>
    <m/>
    <m/>
    <m/>
    <m/>
    <m/>
    <m/>
    <m/>
    <m/>
    <m/>
  </r>
  <r>
    <n v="439"/>
    <s v="Screening And Consenting"/>
    <n v="1"/>
    <s v="likhona"/>
    <x v="4"/>
    <d v="1899-12-30T12:20:00"/>
    <s v="Ducats"/>
    <n v="1"/>
    <n v="1"/>
    <s v="Not applicable"/>
    <s v="I confirm that I am at the gate / door"/>
    <s v=" -32.9223292"/>
    <s v="27.9048461"/>
    <s v="Yes"/>
    <m/>
    <s v="Read the script out loud to the person"/>
    <s v="Yes - the person who opened the door is the HoH"/>
    <s v="Read the script out loud to the HoH"/>
    <s v="Yes"/>
    <s v="Proceed"/>
    <s v="Pumeza"/>
    <s v="Nobanda"/>
    <n v="31"/>
    <d v="1991-09-27T00:00:00"/>
    <n v="31"/>
    <s v="Female"/>
    <s v="One or both"/>
    <s v="Yes"/>
    <s v="Proceed"/>
    <m/>
    <s v="Proceed"/>
    <s v="English"/>
    <s v="Yes"/>
    <s v="Yes"/>
    <s v="signature_2022-07-06_1023.png"/>
    <m/>
    <m/>
    <m/>
    <m/>
    <d v="2022-07-06T00:00:00"/>
    <n v="40000"/>
    <n v="1000"/>
    <n v="472"/>
    <n v="472"/>
    <n v="2351"/>
    <m/>
    <x v="1"/>
    <n v="44264"/>
    <s v="Proceed"/>
    <s v="Checked, completed"/>
    <s v="Checked, completed"/>
    <s v="Checked, completed"/>
    <n v="733255235"/>
    <s v="Myself (Participant)"/>
    <m/>
    <d v="1899-12-30T12:23:00"/>
    <s v="Unverified"/>
  </r>
  <r>
    <n v="326"/>
    <m/>
    <m/>
    <m/>
    <x v="0"/>
    <m/>
    <m/>
    <m/>
    <m/>
    <m/>
    <m/>
    <m/>
    <m/>
    <m/>
    <m/>
    <m/>
    <m/>
    <m/>
    <m/>
    <m/>
    <m/>
    <m/>
    <m/>
    <m/>
    <m/>
    <m/>
    <m/>
    <m/>
    <m/>
    <m/>
    <m/>
    <m/>
    <m/>
    <m/>
    <m/>
    <m/>
    <m/>
    <m/>
    <m/>
    <m/>
    <m/>
    <m/>
    <m/>
    <m/>
    <m/>
    <m/>
    <x v="0"/>
    <m/>
    <m/>
    <m/>
    <m/>
    <m/>
    <m/>
    <m/>
    <m/>
    <m/>
    <m/>
  </r>
  <r>
    <n v="460"/>
    <s v="Screening And Consenting"/>
    <n v="1"/>
    <s v="lona"/>
    <x v="22"/>
    <d v="1899-12-30T10:00:00"/>
    <s v="Nompumelelo"/>
    <n v="1"/>
    <n v="9"/>
    <s v="Not applicable"/>
    <s v="I confirm that I am at the gate / door"/>
    <s v=" -32.9558909"/>
    <s v="27.9255829"/>
    <s v="Yes"/>
    <m/>
    <s v="Read the script out loud to the person"/>
    <s v="Yes - the person who opened the door is calling the HoH"/>
    <s v="Read the script out loud to the HoH"/>
    <s v="Yes"/>
    <s v="Proceed"/>
    <s v="Dorcas"/>
    <s v="September"/>
    <n v="31"/>
    <d v="1991-09-09T00:00:00"/>
    <n v="31"/>
    <s v="Female"/>
    <s v="One or both"/>
    <s v="Yes"/>
    <s v="Proceed"/>
    <m/>
    <s v="Proceed"/>
    <s v="Xhosa"/>
    <s v="Yes"/>
    <s v="Yes"/>
    <m/>
    <s v="signature_2022-07-07_0803.png"/>
    <m/>
    <m/>
    <m/>
    <d v="2022-07-07T00:00:00"/>
    <n v="30000"/>
    <n v="1000"/>
    <n v="612"/>
    <n v="612"/>
    <n v="2350"/>
    <m/>
    <x v="1"/>
    <n v="34543"/>
    <s v="Proceed"/>
    <s v="Checked, completed"/>
    <s v="Checked, completed"/>
    <s v="Checked, completed"/>
    <n v="834965254"/>
    <s v="Myself (Participant)"/>
    <m/>
    <d v="1899-12-30T10:05:00"/>
    <s v="Unverified"/>
  </r>
  <r>
    <n v="327"/>
    <m/>
    <m/>
    <m/>
    <x v="0"/>
    <m/>
    <m/>
    <m/>
    <m/>
    <m/>
    <m/>
    <m/>
    <m/>
    <m/>
    <m/>
    <m/>
    <m/>
    <m/>
    <m/>
    <m/>
    <m/>
    <m/>
    <m/>
    <m/>
    <m/>
    <m/>
    <m/>
    <m/>
    <m/>
    <m/>
    <m/>
    <m/>
    <m/>
    <m/>
    <m/>
    <m/>
    <m/>
    <m/>
    <m/>
    <m/>
    <m/>
    <m/>
    <m/>
    <m/>
    <m/>
    <m/>
    <x v="0"/>
    <m/>
    <m/>
    <m/>
    <m/>
    <m/>
    <m/>
    <m/>
    <m/>
    <m/>
    <m/>
  </r>
  <r>
    <n v="514"/>
    <s v="Screening And Consenting"/>
    <n v="1"/>
    <s v="zimbini"/>
    <x v="20"/>
    <d v="1899-12-30T08:46:00"/>
    <s v="Mdantsane"/>
    <n v="4"/>
    <n v="7"/>
    <s v="Not applicable"/>
    <s v="I confirm that I am at the gate / door"/>
    <s v=" -32.9378093"/>
    <s v="27.7778334"/>
    <s v="Yes"/>
    <m/>
    <s v="Read the script out loud to the person"/>
    <s v="Yes - the person who opened the door is the HoH"/>
    <s v="Read the script out loud to the HoH"/>
    <s v="Yes"/>
    <s v="Proceed"/>
    <s v="Sanelisekile"/>
    <s v="Baba"/>
    <n v="31"/>
    <d v="1991-01-15T00:00:00"/>
    <n v="31"/>
    <s v="Female"/>
    <s v="One or both"/>
    <s v="Yes"/>
    <s v="Proceed"/>
    <m/>
    <s v="Proceed"/>
    <s v="English"/>
    <s v="Yes"/>
    <s v="Yes"/>
    <s v="signature_2022-07-09_0649.png"/>
    <m/>
    <m/>
    <m/>
    <m/>
    <d v="2022-07-09T00:00:00"/>
    <n v="50000"/>
    <n v="1000"/>
    <n v="686"/>
    <n v="686"/>
    <n v="2348"/>
    <m/>
    <x v="1"/>
    <n v="54689"/>
    <s v="Proceed"/>
    <s v="Checked, completed"/>
    <s v="Checked, completed"/>
    <s v="Checked, completed"/>
    <n v="810545450"/>
    <s v="Myself (Participant)"/>
    <m/>
    <d v="1899-12-30T08:50:00"/>
    <s v="Unverified"/>
  </r>
  <r>
    <n v="328"/>
    <m/>
    <m/>
    <m/>
    <x v="0"/>
    <m/>
    <m/>
    <m/>
    <m/>
    <m/>
    <m/>
    <m/>
    <m/>
    <m/>
    <m/>
    <m/>
    <m/>
    <m/>
    <m/>
    <m/>
    <m/>
    <m/>
    <m/>
    <m/>
    <m/>
    <m/>
    <m/>
    <m/>
    <m/>
    <m/>
    <m/>
    <m/>
    <m/>
    <m/>
    <m/>
    <m/>
    <m/>
    <m/>
    <m/>
    <m/>
    <m/>
    <m/>
    <m/>
    <m/>
    <m/>
    <m/>
    <x v="0"/>
    <m/>
    <m/>
    <m/>
    <m/>
    <m/>
    <m/>
    <m/>
    <m/>
    <m/>
    <m/>
  </r>
  <r>
    <n v="658"/>
    <s v="Screening And Consenting"/>
    <n v="1"/>
    <s v="thembelihle"/>
    <x v="6"/>
    <d v="1899-12-30T13:21:00"/>
    <s v="Mdantsane"/>
    <n v="11"/>
    <n v="3"/>
    <s v="Not applicable"/>
    <s v="I confirm that I am at the gate / door"/>
    <s v=" -32.9193347"/>
    <s v="27.7449291"/>
    <s v="Yes"/>
    <m/>
    <s v="Read the script out loud to the person"/>
    <s v="Yes - the person who opened the door is the HoH"/>
    <s v="Read the script out loud to the HoH"/>
    <s v="Yes"/>
    <s v="Proceed"/>
    <s v="Lwazi"/>
    <s v="Gqiba"/>
    <n v="31"/>
    <d v="1991-05-23T00:00:00"/>
    <n v="31"/>
    <s v="Male"/>
    <s v="One or both"/>
    <s v="Yes"/>
    <s v="Proceed"/>
    <m/>
    <s v="Proceed"/>
    <s v="English"/>
    <s v="Yes"/>
    <s v="Yes"/>
    <s v="signature_2022-07-12_1126.png"/>
    <m/>
    <m/>
    <m/>
    <m/>
    <d v="2022-07-12T00:00:00"/>
    <n v="50000"/>
    <n v="2000"/>
    <n v="411"/>
    <n v="411"/>
    <n v="2345"/>
    <m/>
    <x v="1"/>
    <n v="55136"/>
    <s v="Proceed"/>
    <s v="Checked, completed"/>
    <s v="Checked, completed"/>
    <s v="Checked, completed"/>
    <n v="658809521"/>
    <s v="Myself (Participant)"/>
    <m/>
    <d v="1899-12-30T13:26:00"/>
    <s v="Unverified"/>
  </r>
  <r>
    <n v="329"/>
    <m/>
    <m/>
    <m/>
    <x v="0"/>
    <m/>
    <m/>
    <m/>
    <m/>
    <m/>
    <m/>
    <m/>
    <m/>
    <m/>
    <m/>
    <m/>
    <m/>
    <m/>
    <m/>
    <m/>
    <m/>
    <m/>
    <m/>
    <m/>
    <m/>
    <m/>
    <m/>
    <m/>
    <m/>
    <m/>
    <m/>
    <m/>
    <m/>
    <m/>
    <m/>
    <m/>
    <m/>
    <m/>
    <m/>
    <m/>
    <m/>
    <m/>
    <m/>
    <m/>
    <m/>
    <m/>
    <x v="0"/>
    <m/>
    <m/>
    <m/>
    <m/>
    <m/>
    <m/>
    <m/>
    <m/>
    <m/>
    <m/>
  </r>
  <r>
    <n v="1029"/>
    <s v="Screening And Consenting"/>
    <n v="1"/>
    <s v="mihlem"/>
    <x v="16"/>
    <d v="1899-12-30T13:31:00"/>
    <s v="Mdantsane"/>
    <n v="11"/>
    <n v="7"/>
    <s v="Not applicable"/>
    <s v="I confirm that I am at the gate / door"/>
    <s v=" -32.9229121"/>
    <s v="27.7385703"/>
    <s v="Yes"/>
    <m/>
    <s v="Read the script out loud to the person"/>
    <s v="Yes - the person who opened the door is the HoH"/>
    <s v="Read the script out loud to the HoH"/>
    <s v="Yes"/>
    <s v="Proceed"/>
    <s v="Siyabonga"/>
    <s v="Loli"/>
    <n v="31"/>
    <d v="1991-03-16T00:00:00"/>
    <n v="31"/>
    <s v="Male"/>
    <s v="One or both"/>
    <s v="Yes"/>
    <s v="Proceed"/>
    <m/>
    <s v="Proceed"/>
    <s v="English"/>
    <s v="Yes"/>
    <s v="Yes"/>
    <s v="signature_2022-07-20_1133.png"/>
    <m/>
    <m/>
    <m/>
    <m/>
    <d v="2022-07-20T00:00:00"/>
    <n v="50000"/>
    <n v="2000"/>
    <n v="401"/>
    <n v="401"/>
    <n v="2337"/>
    <m/>
    <x v="1"/>
    <n v="55108"/>
    <s v="Proceed"/>
    <s v="Checked, completed"/>
    <s v="Checked, completed"/>
    <s v="Checked, completed"/>
    <n v="635802834"/>
    <s v="Myself (Participant)"/>
    <m/>
    <d v="1899-12-30T13:34:00"/>
    <s v="Complete"/>
  </r>
  <r>
    <n v="330"/>
    <m/>
    <m/>
    <m/>
    <x v="0"/>
    <m/>
    <m/>
    <m/>
    <m/>
    <m/>
    <m/>
    <m/>
    <m/>
    <m/>
    <m/>
    <m/>
    <m/>
    <m/>
    <m/>
    <m/>
    <m/>
    <m/>
    <m/>
    <m/>
    <m/>
    <m/>
    <m/>
    <m/>
    <m/>
    <m/>
    <m/>
    <m/>
    <m/>
    <m/>
    <m/>
    <m/>
    <m/>
    <m/>
    <m/>
    <m/>
    <m/>
    <m/>
    <m/>
    <m/>
    <m/>
    <m/>
    <x v="0"/>
    <m/>
    <m/>
    <m/>
    <m/>
    <m/>
    <m/>
    <m/>
    <m/>
    <m/>
    <m/>
  </r>
  <r>
    <n v="330"/>
    <s v="Screening And Consenting"/>
    <n v="1"/>
    <s v="lona"/>
    <x v="28"/>
    <d v="1899-12-30T10:43:00"/>
    <s v="Mdantsane"/>
    <n v="6"/>
    <n v="8"/>
    <s v="Not applicable"/>
    <s v="I confirm that I am at the gate / door"/>
    <s v=" -32.9340721"/>
    <s v="27.7666696"/>
    <s v="Yes"/>
    <m/>
    <s v="Read the script out loud to the person"/>
    <s v="Yes - the person who opened the door is calling the HoH"/>
    <s v="Read the script out loud to the HoH"/>
    <s v="No"/>
    <m/>
    <m/>
    <m/>
    <m/>
    <m/>
    <m/>
    <m/>
    <m/>
    <m/>
    <m/>
    <m/>
    <m/>
    <m/>
    <m/>
    <m/>
    <m/>
    <m/>
    <m/>
    <m/>
    <m/>
    <m/>
    <n v="50000"/>
    <m/>
    <n v="569"/>
    <n v="569"/>
    <n v="2356"/>
    <m/>
    <x v="0"/>
    <m/>
    <m/>
    <m/>
    <m/>
    <m/>
    <m/>
    <m/>
    <m/>
    <d v="1899-12-30T10:45:00"/>
    <s v="Unverified"/>
  </r>
  <r>
    <n v="330"/>
    <s v="Screening And Consenting"/>
    <n v="2"/>
    <s v="lona"/>
    <x v="14"/>
    <d v="1899-12-30T14:15:00"/>
    <s v="Mdantsane"/>
    <n v="6"/>
    <n v="8"/>
    <s v="Not applicable"/>
    <s v="I confirm that I am at the gate / door"/>
    <s v=" -32.9337309"/>
    <s v="27.7667828"/>
    <s v="No"/>
    <s v="I confirm"/>
    <m/>
    <m/>
    <m/>
    <m/>
    <m/>
    <m/>
    <m/>
    <m/>
    <m/>
    <m/>
    <m/>
    <m/>
    <m/>
    <m/>
    <m/>
    <m/>
    <m/>
    <m/>
    <m/>
    <m/>
    <m/>
    <m/>
    <m/>
    <m/>
    <m/>
    <n v="50000"/>
    <m/>
    <n v="357"/>
    <n v="357"/>
    <n v="2352"/>
    <m/>
    <x v="0"/>
    <m/>
    <m/>
    <m/>
    <m/>
    <m/>
    <m/>
    <m/>
    <m/>
    <d v="1899-12-30T14:16:00"/>
    <s v="Unverified"/>
  </r>
  <r>
    <n v="1046"/>
    <s v="Screening And Consenting"/>
    <n v="1"/>
    <s v="zukisani"/>
    <x v="16"/>
    <d v="1899-12-30T14:52:00"/>
    <s v="Nompumelelo"/>
    <n v="2"/>
    <n v="7"/>
    <s v="Not applicable"/>
    <s v="I confirm that I am at the gate / door"/>
    <s v=" -32.9555817"/>
    <s v="27.9209523"/>
    <s v="Yes"/>
    <m/>
    <s v="Read the script out loud to the person"/>
    <s v="Yes - the person who opened the door is the HoH"/>
    <s v="Read the script out loud to the HoH"/>
    <s v="Yes"/>
    <s v="Proceed"/>
    <s v="Ziyanda"/>
    <s v="Tofu"/>
    <n v="31"/>
    <d v="1991-05-06T00:00:00"/>
    <n v="31"/>
    <s v="Female"/>
    <s v="One or both"/>
    <s v="Yes"/>
    <s v="Proceed"/>
    <m/>
    <s v="Proceed"/>
    <s v="English"/>
    <s v="Yes"/>
    <s v="Yes"/>
    <s v="signature_2022-07-20_1254.png"/>
    <m/>
    <m/>
    <m/>
    <m/>
    <d v="2022-07-20T00:00:00"/>
    <n v="30000"/>
    <n v="1000"/>
    <n v="320"/>
    <n v="320"/>
    <n v="2337"/>
    <m/>
    <x v="1"/>
    <n v="33946"/>
    <s v="Proceed"/>
    <s v="Checked, completed"/>
    <s v="Checked, completed"/>
    <s v="Checked, completed"/>
    <n v="736360208"/>
    <s v="Myself (Participant)"/>
    <m/>
    <d v="1899-12-30T14:56:00"/>
    <s v="Complete"/>
  </r>
  <r>
    <n v="331"/>
    <m/>
    <m/>
    <m/>
    <x v="0"/>
    <m/>
    <m/>
    <m/>
    <m/>
    <m/>
    <m/>
    <m/>
    <m/>
    <m/>
    <m/>
    <m/>
    <m/>
    <m/>
    <m/>
    <m/>
    <m/>
    <m/>
    <m/>
    <m/>
    <m/>
    <m/>
    <m/>
    <m/>
    <m/>
    <m/>
    <m/>
    <m/>
    <m/>
    <m/>
    <m/>
    <m/>
    <m/>
    <m/>
    <m/>
    <m/>
    <m/>
    <m/>
    <m/>
    <m/>
    <m/>
    <m/>
    <x v="0"/>
    <m/>
    <m/>
    <m/>
    <m/>
    <m/>
    <m/>
    <m/>
    <m/>
    <m/>
    <m/>
  </r>
  <r>
    <n v="331"/>
    <s v="Screening And Consenting"/>
    <n v="1"/>
    <s v="ntombizodwa"/>
    <x v="28"/>
    <d v="1899-12-30T10:50:00"/>
    <s v="Mdantsane"/>
    <n v="7"/>
    <n v="1"/>
    <s v="Not applicable"/>
    <s v="I confirm that I am at the gate / door"/>
    <s v=" -32.9517105"/>
    <s v="27.7822306"/>
    <s v="No"/>
    <s v="I confirm"/>
    <m/>
    <m/>
    <m/>
    <m/>
    <m/>
    <m/>
    <m/>
    <m/>
    <m/>
    <m/>
    <m/>
    <m/>
    <m/>
    <m/>
    <m/>
    <m/>
    <m/>
    <m/>
    <m/>
    <m/>
    <m/>
    <m/>
    <m/>
    <m/>
    <m/>
    <n v="50000"/>
    <m/>
    <n v="562"/>
    <n v="562"/>
    <n v="2356"/>
    <m/>
    <x v="0"/>
    <m/>
    <m/>
    <m/>
    <m/>
    <m/>
    <m/>
    <m/>
    <m/>
    <d v="1899-12-30T10:50:00"/>
    <s v="Unverified"/>
  </r>
  <r>
    <n v="331"/>
    <s v="Screening And Consenting"/>
    <n v="2"/>
    <s v="ntombizodwa"/>
    <x v="14"/>
    <d v="1899-12-30T10:53:00"/>
    <s v="Mdantsane"/>
    <n v="7"/>
    <n v="1"/>
    <s v="Not applicable"/>
    <s v="I confirm that I am at the gate / door"/>
    <s v=" -32.952199"/>
    <s v="27.7774736"/>
    <s v="No"/>
    <s v="I confirm"/>
    <m/>
    <m/>
    <m/>
    <m/>
    <m/>
    <m/>
    <m/>
    <m/>
    <m/>
    <m/>
    <m/>
    <m/>
    <m/>
    <m/>
    <m/>
    <m/>
    <m/>
    <m/>
    <m/>
    <m/>
    <m/>
    <m/>
    <m/>
    <m/>
    <m/>
    <n v="50000"/>
    <m/>
    <n v="559"/>
    <n v="559"/>
    <n v="2352"/>
    <m/>
    <x v="0"/>
    <m/>
    <m/>
    <m/>
    <m/>
    <m/>
    <m/>
    <m/>
    <m/>
    <d v="1899-12-30T10:54:00"/>
    <s v="Unverified"/>
  </r>
  <r>
    <n v="331"/>
    <s v="Screening And Consenting"/>
    <n v="3"/>
    <s v="ntombizodwa"/>
    <x v="4"/>
    <d v="1899-12-30T09:33:00"/>
    <s v="Mdantsane"/>
    <n v="7"/>
    <n v="1"/>
    <s v="Not applicable"/>
    <s v="I confirm that I am at the gate / door"/>
    <s v=" -32.9482602"/>
    <s v="27.7801424"/>
    <s v="No"/>
    <s v="I confirm"/>
    <m/>
    <m/>
    <m/>
    <m/>
    <m/>
    <m/>
    <m/>
    <m/>
    <m/>
    <m/>
    <m/>
    <m/>
    <m/>
    <m/>
    <m/>
    <m/>
    <m/>
    <m/>
    <m/>
    <m/>
    <m/>
    <m/>
    <m/>
    <m/>
    <m/>
    <n v="50000"/>
    <m/>
    <n v="639"/>
    <n v="639"/>
    <n v="2351"/>
    <m/>
    <x v="0"/>
    <m/>
    <m/>
    <m/>
    <m/>
    <m/>
    <m/>
    <m/>
    <m/>
    <d v="1899-12-30T09:34:00"/>
    <s v="Unverified"/>
  </r>
  <r>
    <n v="332"/>
    <m/>
    <m/>
    <m/>
    <x v="0"/>
    <m/>
    <m/>
    <m/>
    <m/>
    <m/>
    <m/>
    <m/>
    <m/>
    <m/>
    <m/>
    <m/>
    <m/>
    <m/>
    <m/>
    <m/>
    <m/>
    <m/>
    <m/>
    <m/>
    <m/>
    <m/>
    <m/>
    <m/>
    <m/>
    <m/>
    <m/>
    <m/>
    <m/>
    <m/>
    <m/>
    <m/>
    <m/>
    <m/>
    <m/>
    <m/>
    <m/>
    <m/>
    <m/>
    <m/>
    <m/>
    <m/>
    <x v="0"/>
    <m/>
    <m/>
    <m/>
    <m/>
    <m/>
    <m/>
    <m/>
    <m/>
    <m/>
    <m/>
  </r>
  <r>
    <n v="1107"/>
    <s v="Screening And Consenting"/>
    <n v="2"/>
    <s v="vuyolwethu"/>
    <x v="17"/>
    <d v="1899-12-30T09:43:00"/>
    <s v="Mdantsane"/>
    <n v="9"/>
    <n v="1"/>
    <s v="Not applicable"/>
    <s v="I confirm that I am at the gate / door"/>
    <s v=" -32.9372767"/>
    <s v="27.7558917"/>
    <s v="Yes"/>
    <m/>
    <s v="Read the script out loud to the person"/>
    <s v="Yes - the person who opened the door is the HoH"/>
    <s v="Read the script out loud to the HoH"/>
    <s v="Yes"/>
    <s v="Proceed"/>
    <s v="Zenande"/>
    <s v="Dliphi"/>
    <n v="31"/>
    <d v="1992-02-07T00:00:00"/>
    <n v="30"/>
    <s v="Female"/>
    <s v="One or both"/>
    <s v="Yes"/>
    <s v="Proceed"/>
    <m/>
    <s v="Proceed"/>
    <s v="English"/>
    <s v="Yes"/>
    <s v="Yes"/>
    <s v="signature_2022-07-22_0746.png"/>
    <m/>
    <m/>
    <m/>
    <m/>
    <d v="2022-07-22T00:00:00"/>
    <n v="50000"/>
    <n v="1000"/>
    <n v="629"/>
    <n v="629"/>
    <n v="2335"/>
    <m/>
    <x v="1"/>
    <n v="54562"/>
    <s v="Proceed"/>
    <s v="Checked, completed"/>
    <s v="Checked, completed"/>
    <s v="Checked, completed"/>
    <n v="713274850"/>
    <s v="Myself (Participant)"/>
    <m/>
    <d v="1899-12-30T09:47:00"/>
    <s v="Complete"/>
  </r>
  <r>
    <n v="333"/>
    <m/>
    <m/>
    <m/>
    <x v="0"/>
    <m/>
    <m/>
    <m/>
    <m/>
    <m/>
    <m/>
    <m/>
    <m/>
    <m/>
    <m/>
    <m/>
    <m/>
    <m/>
    <m/>
    <m/>
    <m/>
    <m/>
    <m/>
    <m/>
    <m/>
    <m/>
    <m/>
    <m/>
    <m/>
    <m/>
    <m/>
    <m/>
    <m/>
    <m/>
    <m/>
    <m/>
    <m/>
    <m/>
    <m/>
    <m/>
    <m/>
    <m/>
    <m/>
    <m/>
    <m/>
    <m/>
    <x v="0"/>
    <m/>
    <m/>
    <m/>
    <m/>
    <m/>
    <m/>
    <m/>
    <m/>
    <m/>
    <m/>
  </r>
  <r>
    <n v="1223"/>
    <s v="Screening And Consenting"/>
    <n v="1"/>
    <s v="zukisani"/>
    <x v="24"/>
    <d v="1899-12-30T10:36:00"/>
    <s v="Nompumelelo"/>
    <n v="4"/>
    <n v="1"/>
    <s v="Not applicable"/>
    <s v="I confirm that I am at the gate / door"/>
    <s v=" -32.9503247"/>
    <s v="27.922662"/>
    <s v="Yes"/>
    <m/>
    <s v="Read the script out loud to the person"/>
    <s v="Yes - the person who opened the door is the HoH"/>
    <s v="Read the script out loud to the HoH"/>
    <s v="Yes"/>
    <s v="Proceed"/>
    <s v="Vuyiseka"/>
    <s v="William "/>
    <n v="31"/>
    <d v="1991-08-27T00:00:00"/>
    <n v="31"/>
    <s v="Female"/>
    <s v="One or both"/>
    <s v="Yes"/>
    <s v="Proceed"/>
    <m/>
    <s v="Proceed"/>
    <s v="English"/>
    <s v="Yes"/>
    <s v="Yes"/>
    <s v="signature_2022-07-23_0840.png"/>
    <m/>
    <m/>
    <m/>
    <m/>
    <d v="2022-07-23T00:00:00"/>
    <n v="30000"/>
    <n v="1000"/>
    <n v="576"/>
    <n v="576"/>
    <n v="2334"/>
    <m/>
    <x v="1"/>
    <n v="34455"/>
    <s v="Proceed"/>
    <s v="Checked, completed"/>
    <s v="Checked, completed"/>
    <s v="Checked, completed"/>
    <n v="617313617"/>
    <s v="Myself (Participant)"/>
    <m/>
    <d v="1899-12-30T10:41:00"/>
    <s v="Complete"/>
  </r>
  <r>
    <n v="334"/>
    <m/>
    <m/>
    <m/>
    <x v="0"/>
    <m/>
    <m/>
    <m/>
    <m/>
    <m/>
    <m/>
    <m/>
    <m/>
    <m/>
    <m/>
    <m/>
    <m/>
    <m/>
    <m/>
    <m/>
    <m/>
    <m/>
    <m/>
    <m/>
    <m/>
    <m/>
    <m/>
    <m/>
    <m/>
    <m/>
    <m/>
    <m/>
    <m/>
    <m/>
    <m/>
    <m/>
    <m/>
    <m/>
    <m/>
    <m/>
    <m/>
    <m/>
    <m/>
    <m/>
    <m/>
    <m/>
    <x v="0"/>
    <m/>
    <m/>
    <m/>
    <m/>
    <m/>
    <m/>
    <m/>
    <m/>
    <m/>
    <m/>
  </r>
  <r>
    <n v="1322"/>
    <s v="Screening And Consenting"/>
    <n v="1"/>
    <s v="thembelihle"/>
    <x v="26"/>
    <d v="1899-12-30T09:24:00"/>
    <s v="Mdantsane"/>
    <n v="10"/>
    <n v="4"/>
    <s v="Not applicable"/>
    <s v="I confirm that I am at the gate / door"/>
    <s v=" -32.9303042"/>
    <s v="27.7539924"/>
    <s v="Yes"/>
    <m/>
    <s v="Read the script out loud to the person"/>
    <s v="Yes - the person who opened the door is the HoH"/>
    <s v="Read the script out loud to the HoH"/>
    <s v="Yes"/>
    <s v="Proceed"/>
    <s v="Ncumisa "/>
    <s v="Cosa"/>
    <n v="31"/>
    <d v="1991-03-27T00:00:00"/>
    <n v="31"/>
    <s v="Female"/>
    <s v="One or both"/>
    <s v="Yes"/>
    <s v="Proceed"/>
    <m/>
    <s v="Proceed"/>
    <s v="English"/>
    <s v="Yes"/>
    <s v="Yes"/>
    <s v="signature_2022-07-27_0729.png"/>
    <m/>
    <m/>
    <m/>
    <m/>
    <d v="2022-07-27T00:00:00"/>
    <n v="50000"/>
    <n v="1000"/>
    <n v="648"/>
    <n v="648"/>
    <n v="2330"/>
    <m/>
    <x v="1"/>
    <n v="54595"/>
    <s v="Proceed"/>
    <s v="Checked, completed"/>
    <s v="Checked, completed"/>
    <s v="Checked, completed"/>
    <n v="724851324"/>
    <s v="Myself (Participant)"/>
    <m/>
    <d v="1899-12-30T09:30:00"/>
    <s v="Complete"/>
  </r>
  <r>
    <n v="335"/>
    <m/>
    <m/>
    <m/>
    <x v="0"/>
    <m/>
    <m/>
    <m/>
    <m/>
    <m/>
    <m/>
    <m/>
    <m/>
    <m/>
    <m/>
    <m/>
    <m/>
    <m/>
    <m/>
    <m/>
    <m/>
    <m/>
    <m/>
    <m/>
    <m/>
    <m/>
    <m/>
    <m/>
    <m/>
    <m/>
    <m/>
    <m/>
    <m/>
    <m/>
    <m/>
    <m/>
    <m/>
    <m/>
    <m/>
    <m/>
    <m/>
    <m/>
    <m/>
    <m/>
    <m/>
    <m/>
    <x v="0"/>
    <m/>
    <m/>
    <m/>
    <m/>
    <m/>
    <m/>
    <m/>
    <m/>
    <m/>
    <m/>
  </r>
  <r>
    <n v="1353"/>
    <s v="Screening And Consenting"/>
    <n v="1"/>
    <s v="mihlem"/>
    <x v="26"/>
    <d v="1899-12-30T12:14:00"/>
    <s v="Mdantsane"/>
    <n v="13"/>
    <n v="9"/>
    <s v="Not applicable"/>
    <s v="I confirm that I am at the gate / door"/>
    <s v=" -32.9286024"/>
    <s v="27.715798"/>
    <s v="Yes"/>
    <m/>
    <s v="Read the script out loud to the person"/>
    <s v="Yes - the person who opened the door is the HoH"/>
    <s v="Read the script out loud to the HoH"/>
    <s v="Yes"/>
    <s v="Proceed"/>
    <s v="Nomalanti"/>
    <s v="Qwanti"/>
    <n v="31"/>
    <d v="1991-12-19T00:00:00"/>
    <n v="31"/>
    <s v="Female"/>
    <s v="One or both"/>
    <s v="Yes"/>
    <s v="Proceed"/>
    <m/>
    <s v="Proceed"/>
    <s v="English"/>
    <s v="Yes"/>
    <s v="Yes"/>
    <s v="signature_2022-07-27_1016.png"/>
    <m/>
    <m/>
    <m/>
    <m/>
    <d v="2022-07-27T00:00:00"/>
    <n v="50000"/>
    <n v="1000"/>
    <n v="478"/>
    <n v="478"/>
    <n v="2330"/>
    <m/>
    <x v="1"/>
    <n v="54255"/>
    <s v="Proceed"/>
    <s v="Checked, completed"/>
    <s v="Checked, completed"/>
    <s v="Checked, completed"/>
    <n v="817835631"/>
    <s v="Myself (Participant)"/>
    <m/>
    <d v="1899-12-30T12:18:00"/>
    <s v="Complete"/>
  </r>
  <r>
    <n v="336"/>
    <m/>
    <m/>
    <m/>
    <x v="0"/>
    <m/>
    <m/>
    <m/>
    <m/>
    <m/>
    <m/>
    <m/>
    <m/>
    <m/>
    <m/>
    <m/>
    <m/>
    <m/>
    <m/>
    <m/>
    <m/>
    <m/>
    <m/>
    <m/>
    <m/>
    <m/>
    <m/>
    <m/>
    <m/>
    <m/>
    <m/>
    <m/>
    <m/>
    <m/>
    <m/>
    <m/>
    <m/>
    <m/>
    <m/>
    <m/>
    <m/>
    <m/>
    <m/>
    <m/>
    <m/>
    <m/>
    <x v="0"/>
    <m/>
    <m/>
    <m/>
    <m/>
    <m/>
    <m/>
    <m/>
    <m/>
    <m/>
    <m/>
  </r>
  <r>
    <n v="1363"/>
    <s v="Screening And Consenting"/>
    <n v="1"/>
    <s v="ntombizodwa"/>
    <x v="26"/>
    <d v="1899-12-30T12:44:00"/>
    <s v="Ndevana"/>
    <n v="3"/>
    <n v="7"/>
    <s v="Not applicable"/>
    <s v="I confirm that I am at the gate / door"/>
    <s v=" -32.9154225"/>
    <s v="27.496548"/>
    <s v="Yes"/>
    <m/>
    <s v="Read the script out loud to the person"/>
    <s v="Yes - the person who opened the door is the HoH"/>
    <s v="Read the script out loud to the HoH"/>
    <s v="Yes"/>
    <s v="Proceed"/>
    <s v="Vuyokazi"/>
    <s v="Fuleni"/>
    <n v="31"/>
    <d v="1991-03-25T00:00:00"/>
    <n v="31"/>
    <s v="Female"/>
    <s v="One or both"/>
    <s v="Yes"/>
    <s v="Proceed"/>
    <m/>
    <s v="Proceed"/>
    <s v="Xhosa"/>
    <s v="Yes"/>
    <s v="Yes"/>
    <m/>
    <s v="signature_2022-07-27_1048.png"/>
    <m/>
    <m/>
    <m/>
    <d v="2022-07-27T00:00:00"/>
    <n v="60000"/>
    <n v="1000"/>
    <n v="448"/>
    <n v="448"/>
    <n v="2330"/>
    <m/>
    <x v="1"/>
    <n v="64195"/>
    <s v="Proceed"/>
    <s v="Checked, completed"/>
    <s v="Checked, completed"/>
    <s v="Checked, completed"/>
    <n v="763214552"/>
    <s v="Myself (Participant)"/>
    <m/>
    <d v="1899-12-30T12:49:00"/>
    <s v="Complete"/>
  </r>
  <r>
    <n v="337"/>
    <m/>
    <m/>
    <m/>
    <x v="0"/>
    <m/>
    <m/>
    <m/>
    <m/>
    <m/>
    <m/>
    <m/>
    <m/>
    <m/>
    <m/>
    <m/>
    <m/>
    <m/>
    <m/>
    <m/>
    <m/>
    <m/>
    <m/>
    <m/>
    <m/>
    <m/>
    <m/>
    <m/>
    <m/>
    <m/>
    <m/>
    <m/>
    <m/>
    <m/>
    <m/>
    <m/>
    <m/>
    <m/>
    <m/>
    <m/>
    <m/>
    <m/>
    <m/>
    <m/>
    <m/>
    <m/>
    <x v="0"/>
    <m/>
    <m/>
    <m/>
    <m/>
    <m/>
    <m/>
    <m/>
    <m/>
    <m/>
    <m/>
  </r>
  <r>
    <n v="337"/>
    <s v="Screening And Consenting"/>
    <n v="1"/>
    <s v="nosibusiso"/>
    <x v="28"/>
    <d v="1899-12-30T11:20:00"/>
    <s v="Mdantsane"/>
    <n v="7"/>
    <n v="7"/>
    <s v="Not applicable"/>
    <s v="I confirm that I am at the gate / door"/>
    <s v=" -32.947663"/>
    <s v="27.7802278"/>
    <s v="Yes"/>
    <m/>
    <s v="Read the script out loud to the person"/>
    <s v="Yes - the person who opened the door is the HoH"/>
    <s v="Read the script out loud to the HoH"/>
    <s v="No"/>
    <m/>
    <m/>
    <m/>
    <m/>
    <m/>
    <m/>
    <m/>
    <m/>
    <m/>
    <m/>
    <m/>
    <m/>
    <m/>
    <m/>
    <m/>
    <m/>
    <m/>
    <m/>
    <m/>
    <m/>
    <m/>
    <n v="50000"/>
    <m/>
    <n v="532"/>
    <n v="532"/>
    <n v="2356"/>
    <m/>
    <x v="0"/>
    <m/>
    <m/>
    <m/>
    <m/>
    <m/>
    <m/>
    <m/>
    <m/>
    <d v="1899-12-30T11:29:00"/>
    <s v="Unverified"/>
  </r>
  <r>
    <n v="338"/>
    <m/>
    <m/>
    <m/>
    <x v="0"/>
    <m/>
    <m/>
    <m/>
    <m/>
    <m/>
    <m/>
    <m/>
    <m/>
    <m/>
    <m/>
    <m/>
    <m/>
    <m/>
    <m/>
    <m/>
    <m/>
    <m/>
    <m/>
    <m/>
    <m/>
    <m/>
    <m/>
    <m/>
    <m/>
    <m/>
    <m/>
    <m/>
    <m/>
    <m/>
    <m/>
    <m/>
    <m/>
    <m/>
    <m/>
    <m/>
    <m/>
    <m/>
    <m/>
    <m/>
    <m/>
    <m/>
    <x v="0"/>
    <m/>
    <m/>
    <m/>
    <m/>
    <m/>
    <m/>
    <m/>
    <m/>
    <m/>
    <m/>
  </r>
  <r>
    <n v="338"/>
    <s v="Screening And Consenting"/>
    <n v="1"/>
    <s v="zimbini"/>
    <x v="28"/>
    <d v="1899-12-30T11:25:00"/>
    <s v="Mdantsane"/>
    <n v="6"/>
    <n v="6"/>
    <s v="Not applicable"/>
    <s v="I confirm that I am at the gate / door"/>
    <s v=" -32.9308724"/>
    <s v="27.7745823"/>
    <s v="Yes"/>
    <m/>
    <s v="Read the script out loud to the person"/>
    <s v="Yes - the person who opened the door is the HoH"/>
    <s v="Read the script out loud to the HoH"/>
    <s v="No"/>
    <m/>
    <m/>
    <m/>
    <m/>
    <m/>
    <m/>
    <m/>
    <m/>
    <m/>
    <m/>
    <m/>
    <m/>
    <m/>
    <m/>
    <m/>
    <m/>
    <m/>
    <m/>
    <m/>
    <m/>
    <m/>
    <n v="50000"/>
    <m/>
    <n v="527"/>
    <n v="527"/>
    <n v="2356"/>
    <m/>
    <x v="0"/>
    <m/>
    <m/>
    <m/>
    <m/>
    <m/>
    <m/>
    <m/>
    <m/>
    <d v="1899-12-30T11:26:00"/>
    <s v="Unverified"/>
  </r>
  <r>
    <n v="339"/>
    <m/>
    <m/>
    <m/>
    <x v="0"/>
    <m/>
    <m/>
    <m/>
    <m/>
    <m/>
    <m/>
    <m/>
    <m/>
    <m/>
    <m/>
    <m/>
    <m/>
    <m/>
    <m/>
    <m/>
    <m/>
    <m/>
    <m/>
    <m/>
    <m/>
    <m/>
    <m/>
    <m/>
    <m/>
    <m/>
    <m/>
    <m/>
    <m/>
    <m/>
    <m/>
    <m/>
    <m/>
    <m/>
    <m/>
    <m/>
    <m/>
    <m/>
    <m/>
    <m/>
    <m/>
    <m/>
    <x v="0"/>
    <m/>
    <m/>
    <m/>
    <m/>
    <m/>
    <m/>
    <m/>
    <m/>
    <m/>
    <m/>
  </r>
  <r>
    <n v="1472"/>
    <s v="Screening And Consenting"/>
    <n v="1"/>
    <s v="sinazo"/>
    <x v="31"/>
    <d v="1899-12-30T13:52:00"/>
    <s v="Nompumelelo"/>
    <n v="4"/>
    <n v="2"/>
    <s v="Not applicable"/>
    <s v="I confirm that I am at the gate / door"/>
    <s v=" -32.9505586"/>
    <s v="27.9202605"/>
    <s v="Yes"/>
    <m/>
    <s v="Read the script out loud to the person"/>
    <s v="Yes - the person who opened the door is the HoH"/>
    <s v="Read the script out loud to the HoH"/>
    <s v="Yes"/>
    <s v="Proceed"/>
    <s v="Akhona"/>
    <s v="Mambu"/>
    <n v="31"/>
    <d v="1992-01-16T00:00:00"/>
    <n v="31"/>
    <s v="Female"/>
    <s v="One or both"/>
    <s v="Yes"/>
    <s v="Proceed"/>
    <m/>
    <s v="Proceed"/>
    <s v="English"/>
    <s v="Yes"/>
    <s v="Yes"/>
    <s v="signature_2022-07-28_1155.png"/>
    <m/>
    <m/>
    <m/>
    <m/>
    <d v="2022-07-28T00:00:00"/>
    <n v="30000"/>
    <n v="1000"/>
    <n v="380"/>
    <n v="380"/>
    <n v="2329"/>
    <m/>
    <x v="1"/>
    <n v="34058"/>
    <s v="Proceed"/>
    <s v="Checked, completed"/>
    <s v="Checked, completed"/>
    <s v="Checked, completed"/>
    <n v="737223875"/>
    <s v="Myself (Participant)"/>
    <m/>
    <d v="1899-12-30T13:55:00"/>
    <s v="Unverified"/>
  </r>
  <r>
    <n v="340"/>
    <m/>
    <m/>
    <m/>
    <x v="0"/>
    <m/>
    <m/>
    <m/>
    <m/>
    <m/>
    <m/>
    <m/>
    <m/>
    <m/>
    <m/>
    <m/>
    <m/>
    <m/>
    <m/>
    <m/>
    <m/>
    <m/>
    <m/>
    <m/>
    <m/>
    <m/>
    <m/>
    <m/>
    <m/>
    <m/>
    <m/>
    <m/>
    <m/>
    <m/>
    <m/>
    <m/>
    <m/>
    <m/>
    <m/>
    <m/>
    <m/>
    <m/>
    <m/>
    <m/>
    <m/>
    <m/>
    <x v="0"/>
    <m/>
    <m/>
    <m/>
    <m/>
    <m/>
    <m/>
    <m/>
    <m/>
    <m/>
    <m/>
  </r>
  <r>
    <n v="1540"/>
    <s v="Screening And Consenting"/>
    <n v="1"/>
    <s v="sinazo"/>
    <x v="32"/>
    <d v="1899-12-30T14:23:00"/>
    <s v="Nompumelelo"/>
    <n v="4"/>
    <n v="2"/>
    <s v="Not applicable"/>
    <s v="I confirm that I am at the gate / door"/>
    <s v=" -32.9519626"/>
    <s v="27.9232261"/>
    <s v="Yes"/>
    <m/>
    <s v="Read the script out loud to the person"/>
    <s v="Yes - the person who opened the door is the HoH"/>
    <s v="Read the script out loud to the HoH"/>
    <s v="Yes"/>
    <s v="Proceed"/>
    <s v="Siyabonga"/>
    <s v="Hoya"/>
    <n v="31"/>
    <d v="1991-03-08T00:00:00"/>
    <n v="31"/>
    <s v="Male"/>
    <s v="One or both"/>
    <s v="Yes"/>
    <s v="Proceed"/>
    <m/>
    <s v="Proceed"/>
    <s v="English"/>
    <s v="Yes"/>
    <s v="Yes"/>
    <s v="signature_2022-07-29_1228.png"/>
    <m/>
    <m/>
    <m/>
    <m/>
    <d v="2022-07-29T00:00:00"/>
    <n v="30000"/>
    <n v="2000"/>
    <n v="349"/>
    <n v="349"/>
    <n v="2328"/>
    <m/>
    <x v="1"/>
    <n v="34995"/>
    <s v="Proceed"/>
    <s v="Checked, completed"/>
    <s v="Checked, completed"/>
    <s v="Checked, completed"/>
    <n v="834958010"/>
    <s v="Myself (Participant)"/>
    <m/>
    <d v="1899-12-30T14:29:00"/>
    <s v="Unverified"/>
  </r>
  <r>
    <n v="341"/>
    <m/>
    <m/>
    <m/>
    <x v="0"/>
    <m/>
    <m/>
    <m/>
    <m/>
    <m/>
    <m/>
    <m/>
    <m/>
    <m/>
    <m/>
    <m/>
    <m/>
    <m/>
    <m/>
    <m/>
    <m/>
    <m/>
    <m/>
    <m/>
    <m/>
    <m/>
    <m/>
    <m/>
    <m/>
    <m/>
    <m/>
    <m/>
    <m/>
    <m/>
    <m/>
    <m/>
    <m/>
    <m/>
    <m/>
    <m/>
    <m/>
    <m/>
    <m/>
    <m/>
    <m/>
    <m/>
    <x v="0"/>
    <m/>
    <m/>
    <m/>
    <m/>
    <m/>
    <m/>
    <m/>
    <m/>
    <m/>
    <m/>
  </r>
  <r>
    <n v="1587"/>
    <s v="Screening And Consenting"/>
    <n v="1"/>
    <s v="thembelihle"/>
    <x v="27"/>
    <d v="1899-12-30T12:45:00"/>
    <s v="Mdantsane"/>
    <n v="10"/>
    <n v="5"/>
    <s v="Not applicable"/>
    <s v="I confirm that I am at the gate / door"/>
    <s v=" -32.9375433"/>
    <s v="27.7524807"/>
    <s v="Yes"/>
    <m/>
    <s v="Read the script out loud to the person"/>
    <s v="Yes - the person who opened the door is the HoH"/>
    <s v="Read the script out loud to the HoH"/>
    <s v="Yes"/>
    <s v="Proceed"/>
    <s v="Bubele "/>
    <s v="Yalezo"/>
    <n v="31"/>
    <d v="1991-12-08T00:00:00"/>
    <n v="31"/>
    <s v="Male"/>
    <s v="One or both"/>
    <s v="Yes"/>
    <s v="Proceed"/>
    <m/>
    <s v="Proceed"/>
    <s v="English"/>
    <s v="Yes"/>
    <s v="Yes"/>
    <s v="signature_2022-07-30_1047.png"/>
    <m/>
    <m/>
    <m/>
    <m/>
    <d v="2022-07-30T00:00:00"/>
    <n v="50000"/>
    <n v="2000"/>
    <n v="447"/>
    <n v="447"/>
    <n v="2327"/>
    <m/>
    <x v="1"/>
    <n v="55190"/>
    <s v="Proceed"/>
    <s v="Checked, completed"/>
    <s v="Checked, completed"/>
    <s v="Checked, completed"/>
    <n v="721988425"/>
    <s v="Myself (Participant)"/>
    <m/>
    <d v="1899-12-30T12:47:00"/>
    <s v="Unverified"/>
  </r>
  <r>
    <n v="342"/>
    <m/>
    <m/>
    <m/>
    <x v="0"/>
    <m/>
    <m/>
    <m/>
    <m/>
    <m/>
    <m/>
    <m/>
    <m/>
    <m/>
    <m/>
    <m/>
    <m/>
    <m/>
    <m/>
    <m/>
    <m/>
    <m/>
    <m/>
    <m/>
    <m/>
    <m/>
    <m/>
    <m/>
    <m/>
    <m/>
    <m/>
    <m/>
    <m/>
    <m/>
    <m/>
    <m/>
    <m/>
    <m/>
    <m/>
    <m/>
    <m/>
    <m/>
    <m/>
    <m/>
    <m/>
    <m/>
    <x v="0"/>
    <m/>
    <m/>
    <m/>
    <m/>
    <m/>
    <m/>
    <m/>
    <m/>
    <m/>
    <m/>
  </r>
  <r>
    <n v="342"/>
    <s v="Screening And Consenting"/>
    <n v="1"/>
    <s v="onelam"/>
    <x v="28"/>
    <d v="1899-12-30T12:31:00"/>
    <s v="Mdantsane"/>
    <n v="7"/>
    <n v="3"/>
    <s v="Not applicable"/>
    <s v="I confirm that I am at the gate / door"/>
    <s v=" -32.9497396"/>
    <s v="27.7822306"/>
    <s v="No"/>
    <s v="I confirm"/>
    <m/>
    <m/>
    <m/>
    <m/>
    <m/>
    <m/>
    <m/>
    <m/>
    <m/>
    <m/>
    <m/>
    <m/>
    <m/>
    <m/>
    <m/>
    <m/>
    <m/>
    <m/>
    <m/>
    <m/>
    <m/>
    <m/>
    <m/>
    <m/>
    <m/>
    <n v="50000"/>
    <m/>
    <n v="461"/>
    <n v="461"/>
    <n v="2356"/>
    <m/>
    <x v="0"/>
    <m/>
    <m/>
    <m/>
    <m/>
    <m/>
    <m/>
    <m/>
    <m/>
    <d v="1899-12-30T12:32:00"/>
    <s v="Unverified"/>
  </r>
  <r>
    <n v="1606"/>
    <s v="Screening And Consenting"/>
    <n v="1"/>
    <s v="nosibusiso"/>
    <x v="11"/>
    <d v="1899-12-30T09:17:00"/>
    <s v="Scenery Park"/>
    <n v="1"/>
    <n v="1"/>
    <s v="Not applicable"/>
    <s v="I confirm that I am at the gate / door"/>
    <s v=" -32.9961032"/>
    <s v="27.830093"/>
    <s v="Yes"/>
    <m/>
    <s v="Read the script out loud to the person"/>
    <s v="Yes - the person who opened the door is the HoH"/>
    <s v="Read the script out loud to the HoH"/>
    <s v="Yes"/>
    <s v="Proceed"/>
    <s v="Bongiwe"/>
    <s v="Yali"/>
    <n v="31"/>
    <d v="1991-04-24T00:00:00"/>
    <n v="31"/>
    <s v="Female"/>
    <s v="One or both"/>
    <s v="Yes"/>
    <s v="Proceed"/>
    <m/>
    <s v="Proceed"/>
    <s v="English"/>
    <s v="Yes"/>
    <s v="Yes"/>
    <s v="signature_2022-08-02_0722.png"/>
    <m/>
    <m/>
    <m/>
    <m/>
    <d v="2022-08-02T00:00:00"/>
    <n v="20000"/>
    <n v="1000"/>
    <n v="655"/>
    <n v="655"/>
    <n v="2324"/>
    <m/>
    <x v="1"/>
    <n v="24603"/>
    <s v="Proceed"/>
    <s v="Checked, completed"/>
    <s v="Checked, completed"/>
    <s v="Checked, completed"/>
    <n v="605657271"/>
    <s v="Myself (Participant)"/>
    <m/>
    <d v="1899-12-30T09:23:00"/>
    <s v="Complete"/>
  </r>
  <r>
    <n v="343"/>
    <m/>
    <m/>
    <m/>
    <x v="0"/>
    <m/>
    <m/>
    <m/>
    <m/>
    <m/>
    <m/>
    <m/>
    <m/>
    <m/>
    <m/>
    <m/>
    <m/>
    <m/>
    <m/>
    <m/>
    <m/>
    <m/>
    <m/>
    <m/>
    <m/>
    <m/>
    <m/>
    <m/>
    <m/>
    <m/>
    <m/>
    <m/>
    <m/>
    <m/>
    <m/>
    <m/>
    <m/>
    <m/>
    <m/>
    <m/>
    <m/>
    <m/>
    <m/>
    <m/>
    <m/>
    <m/>
    <x v="0"/>
    <m/>
    <m/>
    <m/>
    <m/>
    <m/>
    <m/>
    <m/>
    <m/>
    <m/>
    <m/>
  </r>
  <r>
    <n v="1647"/>
    <s v="Screening And Consenting"/>
    <n v="1"/>
    <s v="busisiwe"/>
    <x v="11"/>
    <d v="1899-12-30T11:34:00"/>
    <s v="Mdantsane"/>
    <n v="13"/>
    <n v="4"/>
    <s v="Not applicable"/>
    <s v="I confirm that I am at the gate / door"/>
    <s v=" -32.9205532"/>
    <s v="27.7117546"/>
    <s v="Yes"/>
    <m/>
    <s v="Read the script out loud to the person"/>
    <s v="Yes - the person who opened the door is the HoH"/>
    <s v="Read the script out loud to the HoH"/>
    <s v="Yes"/>
    <s v="Proceed"/>
    <s v="Thobelani"/>
    <s v="Mvuli"/>
    <n v="31"/>
    <d v="1991-10-16T00:00:00"/>
    <n v="31"/>
    <s v="Male"/>
    <s v="One or both"/>
    <s v="Yes"/>
    <s v="Proceed"/>
    <m/>
    <s v="Proceed"/>
    <s v="English"/>
    <s v="Yes"/>
    <s v="Yes"/>
    <s v="signature_2022-08-02_0935.png"/>
    <m/>
    <m/>
    <m/>
    <m/>
    <d v="2022-08-02T00:00:00"/>
    <n v="50000"/>
    <n v="2000"/>
    <n v="518"/>
    <n v="518"/>
    <n v="2324"/>
    <m/>
    <x v="1"/>
    <n v="55329"/>
    <s v="Proceed"/>
    <s v="Checked, completed"/>
    <s v="Checked, completed"/>
    <s v="Checked, completed"/>
    <n v="0"/>
    <s v="Myself (Participant)"/>
    <m/>
    <d v="1899-12-30T11:36:00"/>
    <s v="Complete"/>
  </r>
  <r>
    <n v="344"/>
    <m/>
    <m/>
    <m/>
    <x v="0"/>
    <m/>
    <m/>
    <m/>
    <m/>
    <m/>
    <m/>
    <m/>
    <m/>
    <m/>
    <m/>
    <m/>
    <m/>
    <m/>
    <m/>
    <m/>
    <m/>
    <m/>
    <m/>
    <m/>
    <m/>
    <m/>
    <m/>
    <m/>
    <m/>
    <m/>
    <m/>
    <m/>
    <m/>
    <m/>
    <m/>
    <m/>
    <m/>
    <m/>
    <m/>
    <m/>
    <m/>
    <m/>
    <m/>
    <m/>
    <m/>
    <m/>
    <x v="0"/>
    <m/>
    <m/>
    <m/>
    <m/>
    <m/>
    <m/>
    <m/>
    <m/>
    <m/>
    <m/>
  </r>
  <r>
    <n v="344"/>
    <s v="Screening And Consenting"/>
    <n v="1"/>
    <s v="onelam"/>
    <x v="28"/>
    <d v="1899-12-30T12:38:00"/>
    <s v="Mdantsane"/>
    <n v="7"/>
    <n v="3"/>
    <s v="Not applicable"/>
    <s v="I confirm that I am at the gate / door"/>
    <s v=" -32.9520352"/>
    <s v="27.7767341"/>
    <s v="Yes"/>
    <m/>
    <s v="Read the script out loud to the person"/>
    <s v="No"/>
    <m/>
    <m/>
    <m/>
    <m/>
    <m/>
    <m/>
    <m/>
    <m/>
    <m/>
    <m/>
    <m/>
    <m/>
    <m/>
    <m/>
    <m/>
    <m/>
    <m/>
    <m/>
    <m/>
    <m/>
    <m/>
    <m/>
    <m/>
    <n v="50000"/>
    <m/>
    <n v="454"/>
    <n v="454"/>
    <n v="2356"/>
    <m/>
    <x v="0"/>
    <m/>
    <m/>
    <m/>
    <m/>
    <m/>
    <m/>
    <m/>
    <m/>
    <d v="1899-12-30T12:39:00"/>
    <s v="Unverified"/>
  </r>
  <r>
    <n v="32"/>
    <s v="Screening And Consenting"/>
    <n v="3"/>
    <s v="nosibusiso"/>
    <x v="3"/>
    <d v="1899-12-30T12:49:00"/>
    <s v="Mdantsane"/>
    <n v="1"/>
    <n v="2"/>
    <s v="Not applicable"/>
    <s v="I confirm that I am at the gate / door"/>
    <s v=" -32.9374236"/>
    <s v="27.781372"/>
    <s v="Yes"/>
    <m/>
    <s v="Read the script out loud to the person"/>
    <s v="Yes - the person who opened the door is the HoH"/>
    <s v="Read the script out loud to the HoH"/>
    <s v="Yes"/>
    <s v="Proceed"/>
    <s v="Nondyebo"/>
    <s v="Dungu"/>
    <n v="32"/>
    <d v="1990-06-27T00:00:00"/>
    <n v="32"/>
    <s v="Female"/>
    <s v="One or both"/>
    <s v="Yes"/>
    <s v="Proceed"/>
    <m/>
    <s v="Proceed"/>
    <s v="English"/>
    <s v="Yes"/>
    <s v="Yes"/>
    <s v="signature_2022-06-21_1056.png"/>
    <m/>
    <m/>
    <m/>
    <m/>
    <d v="2022-06-21T00:00:00"/>
    <n v="50000"/>
    <n v="1000"/>
    <n v="443"/>
    <n v="443"/>
    <n v="2366"/>
    <m/>
    <x v="1"/>
    <n v="54220"/>
    <s v="Proceed"/>
    <s v="Checked, completed"/>
    <s v="Checked, completed"/>
    <s v="Checked, completed"/>
    <n v="834129569"/>
    <s v="Myself (Participant)"/>
    <m/>
    <d v="1899-12-30T12:58:00"/>
    <s v="Unverified"/>
  </r>
  <r>
    <n v="345"/>
    <m/>
    <m/>
    <m/>
    <x v="0"/>
    <m/>
    <m/>
    <m/>
    <m/>
    <m/>
    <m/>
    <m/>
    <m/>
    <m/>
    <m/>
    <m/>
    <m/>
    <m/>
    <m/>
    <m/>
    <m/>
    <m/>
    <m/>
    <m/>
    <m/>
    <m/>
    <m/>
    <m/>
    <m/>
    <m/>
    <m/>
    <m/>
    <m/>
    <m/>
    <m/>
    <m/>
    <m/>
    <m/>
    <m/>
    <m/>
    <m/>
    <m/>
    <m/>
    <m/>
    <m/>
    <m/>
    <x v="0"/>
    <m/>
    <m/>
    <m/>
    <m/>
    <m/>
    <m/>
    <m/>
    <m/>
    <m/>
    <m/>
  </r>
  <r>
    <n v="345"/>
    <s v="Screening And Consenting"/>
    <n v="1"/>
    <s v="zukisani"/>
    <x v="28"/>
    <d v="1899-12-30T12:46:00"/>
    <s v="Mdantsane"/>
    <n v="7"/>
    <n v="3"/>
    <s v="Not applicable"/>
    <s v="I confirm that I am at the gate / door"/>
    <s v=" -32.9520352"/>
    <s v="27.7767341"/>
    <s v="Yes"/>
    <m/>
    <s v="Read the script out loud to the person"/>
    <s v="Yes - the person who opened the door is calling the HoH"/>
    <s v="Read the script out loud to the HoH"/>
    <s v="No"/>
    <m/>
    <m/>
    <m/>
    <m/>
    <m/>
    <m/>
    <m/>
    <m/>
    <m/>
    <m/>
    <m/>
    <m/>
    <m/>
    <m/>
    <m/>
    <m/>
    <m/>
    <m/>
    <m/>
    <m/>
    <m/>
    <n v="50000"/>
    <m/>
    <n v="446"/>
    <n v="446"/>
    <n v="2356"/>
    <m/>
    <x v="0"/>
    <m/>
    <m/>
    <m/>
    <m/>
    <m/>
    <m/>
    <m/>
    <m/>
    <d v="1899-12-30T12:46:00"/>
    <s v="Unverified"/>
  </r>
  <r>
    <n v="345"/>
    <s v="Screening And Consenting"/>
    <n v="2"/>
    <s v="onelam"/>
    <x v="14"/>
    <d v="1899-12-30T12:39:00"/>
    <s v="Mdantsane"/>
    <n v="7"/>
    <n v="3"/>
    <s v="Not applicable"/>
    <s v="I confirm that I am at the gate / door"/>
    <s v=" -32.9478576"/>
    <s v="27.780532"/>
    <s v="No"/>
    <s v="I confirm"/>
    <m/>
    <m/>
    <m/>
    <m/>
    <m/>
    <m/>
    <m/>
    <m/>
    <m/>
    <m/>
    <m/>
    <m/>
    <m/>
    <m/>
    <m/>
    <m/>
    <m/>
    <m/>
    <m/>
    <m/>
    <m/>
    <m/>
    <m/>
    <m/>
    <m/>
    <n v="50000"/>
    <m/>
    <n v="453"/>
    <n v="453"/>
    <n v="2352"/>
    <m/>
    <x v="0"/>
    <m/>
    <m/>
    <m/>
    <m/>
    <m/>
    <m/>
    <m/>
    <m/>
    <d v="1899-12-30T12:40:00"/>
    <s v="Unverified"/>
  </r>
  <r>
    <n v="345"/>
    <s v="Screening And Consenting"/>
    <n v="3"/>
    <s v="siyanda"/>
    <x v="4"/>
    <d v="1899-12-30T11:08:00"/>
    <s v="Mdantsane"/>
    <n v="7"/>
    <n v="3"/>
    <s v="Not applicable"/>
    <s v="I confirm that I am at the gate / door"/>
    <s v=" -32.943976"/>
    <s v="27.7792473"/>
    <s v="No"/>
    <s v="I confirm"/>
    <m/>
    <m/>
    <m/>
    <m/>
    <m/>
    <m/>
    <m/>
    <m/>
    <m/>
    <m/>
    <m/>
    <m/>
    <m/>
    <m/>
    <m/>
    <m/>
    <m/>
    <m/>
    <m/>
    <m/>
    <m/>
    <m/>
    <m/>
    <m/>
    <m/>
    <n v="50000"/>
    <m/>
    <n v="544"/>
    <n v="544"/>
    <n v="2351"/>
    <m/>
    <x v="0"/>
    <m/>
    <m/>
    <m/>
    <m/>
    <m/>
    <m/>
    <m/>
    <m/>
    <d v="1899-12-30T11:08:00"/>
    <s v="Unverified"/>
  </r>
  <r>
    <n v="346"/>
    <m/>
    <m/>
    <m/>
    <x v="0"/>
    <m/>
    <m/>
    <m/>
    <m/>
    <m/>
    <m/>
    <m/>
    <m/>
    <m/>
    <m/>
    <m/>
    <m/>
    <m/>
    <m/>
    <m/>
    <m/>
    <m/>
    <m/>
    <m/>
    <m/>
    <m/>
    <m/>
    <m/>
    <m/>
    <m/>
    <m/>
    <m/>
    <m/>
    <m/>
    <m/>
    <m/>
    <m/>
    <m/>
    <m/>
    <m/>
    <m/>
    <m/>
    <m/>
    <m/>
    <m/>
    <m/>
    <x v="0"/>
    <m/>
    <m/>
    <m/>
    <m/>
    <m/>
    <m/>
    <m/>
    <m/>
    <m/>
    <m/>
  </r>
  <r>
    <n v="63"/>
    <s v="Screening And Consenting"/>
    <n v="1"/>
    <s v="vuyelwa"/>
    <x v="7"/>
    <d v="1899-12-30T10:33:00"/>
    <s v="Mdantsane"/>
    <n v="1"/>
    <n v="3"/>
    <s v="Not applicable"/>
    <s v="I confirm that I am at the gate / door"/>
    <s v=" -32.9397374"/>
    <s v="27.7803204"/>
    <s v="Yes"/>
    <m/>
    <s v="Read the script out loud to the person"/>
    <s v="Yes - the person who opened the door is the HoH"/>
    <s v="Read the script out loud to the HoH"/>
    <s v="Yes"/>
    <s v="Proceed"/>
    <s v="Nobulali"/>
    <s v="Goje"/>
    <n v="32"/>
    <d v="1990-03-23T00:00:00"/>
    <n v="32"/>
    <s v="Female"/>
    <s v="One or both"/>
    <s v="Yes"/>
    <s v="Proceed"/>
    <m/>
    <s v="Proceed"/>
    <s v="Xhosa"/>
    <s v="Yes"/>
    <s v="Yes"/>
    <m/>
    <s v="signature_2022-06-15_0842.png"/>
    <m/>
    <m/>
    <m/>
    <d v="2022-06-15T00:00:00"/>
    <n v="50000"/>
    <n v="1000"/>
    <n v="579"/>
    <n v="579"/>
    <n v="2372"/>
    <m/>
    <x v="1"/>
    <n v="54498"/>
    <s v="Proceed"/>
    <s v="Checked, completed"/>
    <s v="Checked, completed"/>
    <s v="Checked, completed"/>
    <n v="640860719"/>
    <s v="Myself (Participant)"/>
    <m/>
    <d v="1899-12-30T10:43:00"/>
    <s v="Unverified"/>
  </r>
  <r>
    <n v="347"/>
    <m/>
    <m/>
    <m/>
    <x v="0"/>
    <m/>
    <m/>
    <m/>
    <m/>
    <m/>
    <m/>
    <m/>
    <m/>
    <m/>
    <m/>
    <m/>
    <m/>
    <m/>
    <m/>
    <m/>
    <m/>
    <m/>
    <m/>
    <m/>
    <m/>
    <m/>
    <m/>
    <m/>
    <m/>
    <m/>
    <m/>
    <m/>
    <m/>
    <m/>
    <m/>
    <m/>
    <m/>
    <m/>
    <m/>
    <m/>
    <m/>
    <m/>
    <m/>
    <m/>
    <m/>
    <m/>
    <x v="0"/>
    <m/>
    <m/>
    <m/>
    <m/>
    <m/>
    <m/>
    <m/>
    <m/>
    <m/>
    <m/>
  </r>
  <r>
    <n v="347"/>
    <s v="Screening And Consenting"/>
    <n v="1"/>
    <s v="likhona"/>
    <x v="28"/>
    <d v="1899-12-30T13:37:00"/>
    <s v="Mdantsane"/>
    <n v="7"/>
    <n v="4"/>
    <s v="Not applicable"/>
    <s v="I confirm that I am at the gate / door"/>
    <s v=" -32.9432175"/>
    <s v="27.785122"/>
    <s v="No"/>
    <s v="I confirm"/>
    <m/>
    <m/>
    <m/>
    <m/>
    <m/>
    <m/>
    <m/>
    <m/>
    <m/>
    <m/>
    <m/>
    <m/>
    <m/>
    <m/>
    <m/>
    <m/>
    <m/>
    <m/>
    <m/>
    <m/>
    <m/>
    <m/>
    <m/>
    <m/>
    <m/>
    <n v="50000"/>
    <m/>
    <n v="395"/>
    <n v="395"/>
    <n v="2356"/>
    <m/>
    <x v="0"/>
    <m/>
    <m/>
    <m/>
    <m/>
    <m/>
    <m/>
    <m/>
    <m/>
    <d v="1899-12-30T13:37:00"/>
    <s v="Unverified"/>
  </r>
  <r>
    <n v="100"/>
    <s v="Screening And Consenting"/>
    <n v="2"/>
    <s v="zukisani"/>
    <x v="3"/>
    <d v="1899-12-30T13:06:00"/>
    <s v="Mdantsane"/>
    <n v="3"/>
    <n v="2"/>
    <s v="Not applicable"/>
    <s v="I confirm that I am at the gate / door"/>
    <m/>
    <m/>
    <s v="Yes"/>
    <m/>
    <s v="Read the script out loud to the person"/>
    <s v="Yes - the person who opened the door is the HoH"/>
    <s v="Read the script out loud to the HoH"/>
    <s v="Yes"/>
    <s v="Proceed"/>
    <s v="Yonela"/>
    <s v="Macanda"/>
    <n v="32"/>
    <d v="1990-06-19T00:00:00"/>
    <n v="32"/>
    <s v="Female"/>
    <s v="One or both"/>
    <s v="Yes"/>
    <s v="Proceed"/>
    <m/>
    <s v="Proceed"/>
    <s v="Xhosa"/>
    <s v="Yes"/>
    <s v="Yes"/>
    <m/>
    <s v="signature_2022-06-21_1111.png"/>
    <m/>
    <m/>
    <m/>
    <d v="2022-06-21T00:00:00"/>
    <n v="50000"/>
    <n v="1000"/>
    <n v="426"/>
    <n v="426"/>
    <n v="2366"/>
    <m/>
    <x v="1"/>
    <n v="54186"/>
    <s v="Proceed"/>
    <s v="Checked, completed"/>
    <s v="Checked, completed"/>
    <s v="Checked, completed"/>
    <n v="780932474"/>
    <s v="Myself (Participant)"/>
    <m/>
    <d v="1899-12-30T13:14:00"/>
    <s v="Unverified"/>
  </r>
  <r>
    <n v="348"/>
    <m/>
    <m/>
    <m/>
    <x v="0"/>
    <m/>
    <m/>
    <m/>
    <m/>
    <m/>
    <m/>
    <m/>
    <m/>
    <m/>
    <m/>
    <m/>
    <m/>
    <m/>
    <m/>
    <m/>
    <m/>
    <m/>
    <m/>
    <m/>
    <m/>
    <m/>
    <m/>
    <m/>
    <m/>
    <m/>
    <m/>
    <m/>
    <m/>
    <m/>
    <m/>
    <m/>
    <m/>
    <m/>
    <m/>
    <m/>
    <m/>
    <m/>
    <m/>
    <m/>
    <m/>
    <m/>
    <x v="0"/>
    <m/>
    <m/>
    <m/>
    <m/>
    <m/>
    <m/>
    <m/>
    <m/>
    <m/>
    <m/>
  </r>
  <r>
    <n v="184"/>
    <s v="Screening And Consenting"/>
    <n v="1"/>
    <s v="sinazo"/>
    <x v="8"/>
    <d v="1899-12-30T14:13:00"/>
    <s v="Mdantsane"/>
    <n v="4"/>
    <n v="6"/>
    <s v="Not applicable"/>
    <s v="I confirm that I am at the gate / door"/>
    <s v=" -32.9346493"/>
    <s v="27.7757172"/>
    <s v="Yes"/>
    <m/>
    <s v="Read the script out loud to the person"/>
    <s v="Yes - the person who opened the door is the HoH"/>
    <s v="Read the script out loud to the HoH"/>
    <s v="Yes"/>
    <s v="Proceed"/>
    <s v="Siseko"/>
    <s v="Nomana"/>
    <n v="32"/>
    <d v="1990-02-16T00:00:00"/>
    <n v="32"/>
    <s v="Male"/>
    <s v="One or both"/>
    <s v="Yes"/>
    <s v="Proceed"/>
    <m/>
    <s v="Proceed"/>
    <s v="English"/>
    <s v="Yes"/>
    <s v="Yes"/>
    <s v="signature_2022-06-28_1215.png"/>
    <m/>
    <m/>
    <m/>
    <m/>
    <d v="2022-06-28T00:00:00"/>
    <n v="50000"/>
    <n v="2000"/>
    <n v="359"/>
    <n v="359"/>
    <n v="2359"/>
    <m/>
    <x v="1"/>
    <n v="55045"/>
    <s v="Proceed"/>
    <s v="Checked, completed"/>
    <s v="Checked, completed"/>
    <s v="Checked, completed"/>
    <n v="728290927"/>
    <s v="Myself (Participant)"/>
    <m/>
    <d v="1899-12-30T14:16:00"/>
    <s v="Unverified"/>
  </r>
  <r>
    <n v="349"/>
    <m/>
    <m/>
    <m/>
    <x v="0"/>
    <m/>
    <m/>
    <m/>
    <m/>
    <m/>
    <m/>
    <m/>
    <m/>
    <m/>
    <m/>
    <m/>
    <m/>
    <m/>
    <m/>
    <m/>
    <m/>
    <m/>
    <m/>
    <m/>
    <m/>
    <m/>
    <m/>
    <m/>
    <m/>
    <m/>
    <m/>
    <m/>
    <m/>
    <m/>
    <m/>
    <m/>
    <m/>
    <m/>
    <m/>
    <m/>
    <m/>
    <m/>
    <m/>
    <m/>
    <m/>
    <m/>
    <x v="0"/>
    <m/>
    <m/>
    <m/>
    <m/>
    <m/>
    <m/>
    <m/>
    <m/>
    <m/>
    <m/>
  </r>
  <r>
    <n v="349"/>
    <s v="Screening And Consenting"/>
    <n v="1"/>
    <s v="ntombizodwa"/>
    <x v="28"/>
    <d v="1899-12-30T13:41:00"/>
    <s v="Mdantsane"/>
    <n v="7"/>
    <n v="1"/>
    <s v="Not applicable"/>
    <s v="I confirm that I am at the gate / door"/>
    <s v=" -32.9484665"/>
    <s v="27.7797042"/>
    <s v="No"/>
    <s v="I confirm"/>
    <m/>
    <m/>
    <m/>
    <m/>
    <m/>
    <m/>
    <m/>
    <m/>
    <m/>
    <m/>
    <m/>
    <m/>
    <m/>
    <m/>
    <m/>
    <m/>
    <m/>
    <m/>
    <m/>
    <m/>
    <m/>
    <m/>
    <m/>
    <m/>
    <m/>
    <n v="50000"/>
    <m/>
    <n v="391"/>
    <n v="391"/>
    <n v="2356"/>
    <m/>
    <x v="0"/>
    <m/>
    <m/>
    <m/>
    <m/>
    <m/>
    <m/>
    <m/>
    <m/>
    <d v="1899-12-30T13:42:00"/>
    <s v="Unverified"/>
  </r>
  <r>
    <n v="349"/>
    <s v="Screening And Consenting"/>
    <n v="2"/>
    <s v="ntombizodwa"/>
    <x v="14"/>
    <d v="1899-12-30T12:23:00"/>
    <s v="Mdantsane"/>
    <n v="7"/>
    <n v="1"/>
    <s v="Not applicable"/>
    <s v="I confirm that I am at the gate / door"/>
    <s v=" -32.9496861"/>
    <s v="27.7732083"/>
    <s v="No"/>
    <s v="I confirm"/>
    <m/>
    <m/>
    <m/>
    <m/>
    <m/>
    <m/>
    <m/>
    <m/>
    <m/>
    <m/>
    <m/>
    <m/>
    <m/>
    <m/>
    <m/>
    <m/>
    <m/>
    <m/>
    <m/>
    <m/>
    <m/>
    <m/>
    <m/>
    <m/>
    <m/>
    <n v="50000"/>
    <m/>
    <n v="469"/>
    <n v="469"/>
    <n v="2352"/>
    <m/>
    <x v="0"/>
    <m/>
    <m/>
    <m/>
    <m/>
    <m/>
    <m/>
    <m/>
    <m/>
    <d v="1899-12-30T12:24:00"/>
    <s v="Unverified"/>
  </r>
  <r>
    <n v="349"/>
    <s v="Screening And Consenting"/>
    <n v="3"/>
    <s v="ntombizodwa"/>
    <x v="4"/>
    <d v="1899-12-30T09:23:00"/>
    <s v="Mdantsane"/>
    <n v="7"/>
    <n v="1"/>
    <s v="Not applicable"/>
    <s v="I confirm that I am at the gate / door"/>
    <s v=" -32.9516448"/>
    <s v="27.7766958"/>
    <s v="No"/>
    <s v="I confirm"/>
    <m/>
    <m/>
    <m/>
    <m/>
    <m/>
    <m/>
    <m/>
    <m/>
    <m/>
    <m/>
    <m/>
    <m/>
    <m/>
    <m/>
    <m/>
    <m/>
    <m/>
    <m/>
    <m/>
    <m/>
    <m/>
    <m/>
    <m/>
    <m/>
    <m/>
    <n v="50000"/>
    <m/>
    <n v="649"/>
    <n v="649"/>
    <n v="2351"/>
    <m/>
    <x v="0"/>
    <m/>
    <m/>
    <m/>
    <m/>
    <m/>
    <m/>
    <m/>
    <m/>
    <d v="1899-12-30T09:24:00"/>
    <s v="Unverified"/>
  </r>
  <r>
    <n v="350"/>
    <m/>
    <m/>
    <m/>
    <x v="0"/>
    <m/>
    <m/>
    <m/>
    <m/>
    <m/>
    <m/>
    <m/>
    <m/>
    <m/>
    <m/>
    <m/>
    <m/>
    <m/>
    <m/>
    <m/>
    <m/>
    <m/>
    <m/>
    <m/>
    <m/>
    <m/>
    <m/>
    <m/>
    <m/>
    <m/>
    <m/>
    <m/>
    <m/>
    <m/>
    <m/>
    <m/>
    <m/>
    <m/>
    <m/>
    <m/>
    <m/>
    <m/>
    <m/>
    <m/>
    <m/>
    <m/>
    <x v="0"/>
    <m/>
    <m/>
    <m/>
    <m/>
    <m/>
    <m/>
    <m/>
    <m/>
    <m/>
    <m/>
  </r>
  <r>
    <n v="205"/>
    <s v="Screening And Consenting"/>
    <n v="1"/>
    <s v="busisiwe"/>
    <x v="8"/>
    <d v="1899-12-30T13:29:00"/>
    <s v="Mdantsane"/>
    <n v="6"/>
    <n v="6"/>
    <s v="Not applicable"/>
    <s v="I confirm that I am at the gate / door"/>
    <s v=" -32.9308685"/>
    <s v="27.7743083"/>
    <s v="Yes"/>
    <m/>
    <s v="Read the script out loud to the person"/>
    <s v="Yes - the person who opened the door is the HoH"/>
    <s v="Read the script out loud to the HoH"/>
    <s v="Yes"/>
    <s v="Proceed"/>
    <s v="Thandisizwe"/>
    <s v="Mjaleni"/>
    <n v="32"/>
    <d v="1990-02-05T00:00:00"/>
    <n v="32"/>
    <s v="Male"/>
    <s v="One or both"/>
    <s v="Yes"/>
    <s v="Proceed"/>
    <m/>
    <s v="Proceed"/>
    <s v="English"/>
    <s v="Yes"/>
    <s v="Yes"/>
    <s v="signature_2022-06-28_1132.png"/>
    <m/>
    <m/>
    <m/>
    <m/>
    <d v="2022-06-28T00:00:00"/>
    <n v="50000"/>
    <n v="2000"/>
    <n v="403"/>
    <n v="403"/>
    <n v="2359"/>
    <m/>
    <x v="1"/>
    <n v="55133"/>
    <s v="Proceed"/>
    <s v="Checked, completed"/>
    <s v="Checked, completed"/>
    <s v="Checked, completed"/>
    <n v="677435565"/>
    <s v="Myself (Participant)"/>
    <m/>
    <d v="1899-12-30T13:33:00"/>
    <s v="Unverified"/>
  </r>
  <r>
    <n v="351"/>
    <m/>
    <m/>
    <m/>
    <x v="0"/>
    <m/>
    <m/>
    <m/>
    <m/>
    <m/>
    <m/>
    <m/>
    <m/>
    <m/>
    <m/>
    <m/>
    <m/>
    <m/>
    <m/>
    <m/>
    <m/>
    <m/>
    <m/>
    <m/>
    <m/>
    <m/>
    <m/>
    <m/>
    <m/>
    <m/>
    <m/>
    <m/>
    <m/>
    <m/>
    <m/>
    <m/>
    <m/>
    <m/>
    <m/>
    <m/>
    <m/>
    <m/>
    <m/>
    <m/>
    <m/>
    <m/>
    <x v="0"/>
    <m/>
    <m/>
    <m/>
    <m/>
    <m/>
    <m/>
    <m/>
    <m/>
    <m/>
    <m/>
  </r>
  <r>
    <n v="351"/>
    <s v="Screening And Consenting"/>
    <n v="1"/>
    <s v="likhona"/>
    <x v="28"/>
    <d v="1899-12-30T13:48:00"/>
    <s v="Mdantsane"/>
    <n v="7"/>
    <n v="4"/>
    <s v="Not applicable"/>
    <s v="I confirm that I am at the gate / door"/>
    <s v=" -32.9431858"/>
    <s v="27.7853661"/>
    <s v="Yes"/>
    <m/>
    <s v="Read the script out loud to the person"/>
    <s v="Yes - the person who opened the door is the HoH"/>
    <s v="Read the script out loud to the HoH"/>
    <s v="Yes"/>
    <s v="Proceed"/>
    <m/>
    <m/>
    <m/>
    <m/>
    <m/>
    <m/>
    <m/>
    <m/>
    <m/>
    <m/>
    <m/>
    <m/>
    <m/>
    <m/>
    <m/>
    <m/>
    <m/>
    <m/>
    <m/>
    <m/>
    <n v="50000"/>
    <m/>
    <n v="384"/>
    <n v="384"/>
    <n v="2356"/>
    <m/>
    <x v="0"/>
    <m/>
    <m/>
    <m/>
    <m/>
    <m/>
    <m/>
    <m/>
    <m/>
    <d v="1899-12-30T13:49:00"/>
    <s v="Unverified"/>
  </r>
  <r>
    <n v="351"/>
    <s v="Screening And Consenting"/>
    <n v="2"/>
    <s v="zola"/>
    <x v="14"/>
    <d v="1899-12-30T12:15:00"/>
    <s v="Mdantsane"/>
    <n v="7"/>
    <n v="4"/>
    <s v="Not applicable"/>
    <s v="I confirm that I am at the gate / door"/>
    <s v=" -32.9432164"/>
    <s v="27.7854175"/>
    <s v="No"/>
    <s v="I confirm"/>
    <m/>
    <m/>
    <m/>
    <m/>
    <m/>
    <m/>
    <m/>
    <m/>
    <m/>
    <m/>
    <m/>
    <m/>
    <m/>
    <m/>
    <m/>
    <m/>
    <m/>
    <m/>
    <m/>
    <m/>
    <m/>
    <m/>
    <m/>
    <m/>
    <m/>
    <n v="50000"/>
    <m/>
    <n v="477"/>
    <n v="477"/>
    <n v="2352"/>
    <m/>
    <x v="0"/>
    <m/>
    <m/>
    <m/>
    <m/>
    <m/>
    <m/>
    <m/>
    <m/>
    <d v="1899-12-30T12:16:00"/>
    <s v="Unverified"/>
  </r>
  <r>
    <n v="351"/>
    <s v="Screening And Consenting"/>
    <n v="3"/>
    <s v="zola"/>
    <x v="4"/>
    <d v="1899-12-30T10:22:00"/>
    <s v="Mdantsane"/>
    <n v="7"/>
    <n v="4"/>
    <s v="Not applicable"/>
    <s v="I confirm that I am at the gate / door"/>
    <s v=" -32.9432162"/>
    <s v="27.7853225"/>
    <s v="Yes"/>
    <m/>
    <s v="Read the script out loud to the person"/>
    <s v="No"/>
    <m/>
    <m/>
    <m/>
    <m/>
    <m/>
    <m/>
    <m/>
    <m/>
    <m/>
    <m/>
    <m/>
    <m/>
    <m/>
    <m/>
    <m/>
    <m/>
    <m/>
    <m/>
    <m/>
    <m/>
    <m/>
    <m/>
    <m/>
    <n v="50000"/>
    <m/>
    <n v="590"/>
    <n v="590"/>
    <n v="2351"/>
    <m/>
    <x v="0"/>
    <m/>
    <m/>
    <m/>
    <m/>
    <m/>
    <m/>
    <m/>
    <m/>
    <d v="1899-12-30T10:23:00"/>
    <s v="Unverified"/>
  </r>
  <r>
    <n v="352"/>
    <m/>
    <m/>
    <m/>
    <x v="0"/>
    <m/>
    <m/>
    <m/>
    <m/>
    <m/>
    <m/>
    <m/>
    <m/>
    <m/>
    <m/>
    <m/>
    <m/>
    <m/>
    <m/>
    <m/>
    <m/>
    <m/>
    <m/>
    <m/>
    <m/>
    <m/>
    <m/>
    <m/>
    <m/>
    <m/>
    <m/>
    <m/>
    <m/>
    <m/>
    <m/>
    <m/>
    <m/>
    <m/>
    <m/>
    <m/>
    <m/>
    <m/>
    <m/>
    <m/>
    <m/>
    <m/>
    <x v="0"/>
    <m/>
    <m/>
    <m/>
    <m/>
    <m/>
    <m/>
    <m/>
    <m/>
    <m/>
    <m/>
  </r>
  <r>
    <n v="352"/>
    <s v="Screening And Consenting"/>
    <n v="1"/>
    <s v="vuyelwa"/>
    <x v="28"/>
    <d v="1899-12-30T13:48:00"/>
    <s v="Mdantsane"/>
    <n v="7"/>
    <n v="1"/>
    <s v="Not applicable"/>
    <s v="I confirm that I am at the gate / door"/>
    <s v=" -32.9520352"/>
    <s v="27.7767341"/>
    <s v="No"/>
    <s v="I confirm"/>
    <m/>
    <m/>
    <m/>
    <m/>
    <m/>
    <m/>
    <m/>
    <m/>
    <m/>
    <m/>
    <m/>
    <m/>
    <m/>
    <m/>
    <m/>
    <m/>
    <m/>
    <m/>
    <m/>
    <m/>
    <m/>
    <m/>
    <m/>
    <m/>
    <m/>
    <n v="50000"/>
    <m/>
    <n v="384"/>
    <n v="384"/>
    <n v="2356"/>
    <m/>
    <x v="0"/>
    <m/>
    <m/>
    <m/>
    <m/>
    <m/>
    <m/>
    <m/>
    <m/>
    <d v="1899-12-30T13:48:00"/>
    <s v="Unverified"/>
  </r>
  <r>
    <n v="352"/>
    <s v="Screening And Consenting"/>
    <n v="2"/>
    <s v="vuyelwa"/>
    <x v="14"/>
    <d v="1899-12-30T12:21:00"/>
    <s v="Mdantsane"/>
    <n v="7"/>
    <n v="1"/>
    <s v="Not applicable"/>
    <s v="I confirm that I am at the gate / door"/>
    <s v=" -32.9496861"/>
    <s v="27.7732083"/>
    <s v="No"/>
    <s v="I confirm"/>
    <m/>
    <m/>
    <m/>
    <m/>
    <m/>
    <m/>
    <m/>
    <m/>
    <m/>
    <m/>
    <m/>
    <m/>
    <m/>
    <m/>
    <m/>
    <m/>
    <m/>
    <m/>
    <m/>
    <m/>
    <m/>
    <m/>
    <m/>
    <m/>
    <m/>
    <n v="50000"/>
    <m/>
    <n v="471"/>
    <n v="471"/>
    <n v="2352"/>
    <m/>
    <x v="0"/>
    <m/>
    <m/>
    <m/>
    <m/>
    <m/>
    <m/>
    <m/>
    <m/>
    <d v="1899-12-30T12:21:00"/>
    <s v="Unverified"/>
  </r>
  <r>
    <n v="352"/>
    <s v="Screening And Consenting"/>
    <n v="3"/>
    <s v="vuyelwa"/>
    <x v="4"/>
    <d v="1899-12-30T09:22:00"/>
    <s v="Mdantsane"/>
    <n v="7"/>
    <n v="1"/>
    <s v="Not applicable"/>
    <s v="I confirm that I am at the gate / door"/>
    <s v=" -32.9486104"/>
    <s v="27.7797164"/>
    <s v="No"/>
    <s v="I confirm"/>
    <m/>
    <m/>
    <m/>
    <m/>
    <m/>
    <m/>
    <m/>
    <m/>
    <m/>
    <m/>
    <m/>
    <m/>
    <m/>
    <m/>
    <m/>
    <m/>
    <m/>
    <m/>
    <m/>
    <m/>
    <m/>
    <m/>
    <m/>
    <m/>
    <m/>
    <n v="50000"/>
    <m/>
    <n v="650"/>
    <n v="650"/>
    <n v="2351"/>
    <m/>
    <x v="0"/>
    <m/>
    <m/>
    <m/>
    <m/>
    <m/>
    <m/>
    <m/>
    <m/>
    <d v="1899-12-30T09:22:00"/>
    <s v="Unverified"/>
  </r>
  <r>
    <n v="353"/>
    <m/>
    <m/>
    <m/>
    <x v="0"/>
    <m/>
    <m/>
    <m/>
    <m/>
    <m/>
    <m/>
    <m/>
    <m/>
    <m/>
    <m/>
    <m/>
    <m/>
    <m/>
    <m/>
    <m/>
    <m/>
    <m/>
    <m/>
    <m/>
    <m/>
    <m/>
    <m/>
    <m/>
    <m/>
    <m/>
    <m/>
    <m/>
    <m/>
    <m/>
    <m/>
    <m/>
    <m/>
    <m/>
    <m/>
    <m/>
    <m/>
    <m/>
    <m/>
    <m/>
    <m/>
    <m/>
    <x v="0"/>
    <m/>
    <m/>
    <m/>
    <m/>
    <m/>
    <m/>
    <m/>
    <m/>
    <m/>
    <m/>
  </r>
  <r>
    <n v="353"/>
    <s v="Screening And Consenting"/>
    <n v="1"/>
    <s v="ntombizodwa"/>
    <x v="28"/>
    <d v="1899-12-30T13:57:00"/>
    <s v="Mdantsane"/>
    <n v="7"/>
    <n v="1"/>
    <s v="Not applicable"/>
    <s v="I confirm that I am at the gate / door"/>
    <s v=" -32.952199"/>
    <s v="27.7774736"/>
    <s v="No"/>
    <s v="I confirm"/>
    <m/>
    <m/>
    <m/>
    <m/>
    <m/>
    <m/>
    <m/>
    <m/>
    <m/>
    <m/>
    <m/>
    <m/>
    <m/>
    <m/>
    <m/>
    <m/>
    <m/>
    <m/>
    <m/>
    <m/>
    <m/>
    <m/>
    <m/>
    <m/>
    <m/>
    <n v="50000"/>
    <m/>
    <n v="375"/>
    <n v="375"/>
    <n v="2356"/>
    <m/>
    <x v="0"/>
    <m/>
    <m/>
    <m/>
    <m/>
    <m/>
    <m/>
    <m/>
    <m/>
    <d v="1899-12-30T13:58:00"/>
    <s v="Unverified"/>
  </r>
  <r>
    <n v="353"/>
    <s v="Screening And Consenting"/>
    <n v="2"/>
    <s v="ntombizodwa"/>
    <x v="14"/>
    <d v="1899-12-30T12:19:00"/>
    <s v="Mdantsane"/>
    <n v="7"/>
    <n v="1"/>
    <s v="Not applicable"/>
    <s v="I confirm that I am at the gate / door"/>
    <s v=" -32.9496861"/>
    <s v="27.7732083"/>
    <s v="No"/>
    <s v="I confirm"/>
    <m/>
    <m/>
    <m/>
    <m/>
    <m/>
    <m/>
    <m/>
    <m/>
    <m/>
    <m/>
    <m/>
    <m/>
    <m/>
    <m/>
    <m/>
    <m/>
    <m/>
    <m/>
    <m/>
    <m/>
    <m/>
    <m/>
    <m/>
    <m/>
    <m/>
    <n v="50000"/>
    <m/>
    <n v="473"/>
    <n v="473"/>
    <n v="2352"/>
    <m/>
    <x v="0"/>
    <m/>
    <m/>
    <m/>
    <m/>
    <m/>
    <m/>
    <m/>
    <m/>
    <d v="1899-12-30T12:19:00"/>
    <s v="Unverified"/>
  </r>
  <r>
    <n v="353"/>
    <s v="Screening And Consenting"/>
    <n v="3"/>
    <s v="ntombizodwa"/>
    <x v="4"/>
    <d v="1899-12-30T09:26:00"/>
    <s v="Mdantsane"/>
    <n v="7"/>
    <n v="1"/>
    <s v="Not applicable"/>
    <s v="I confirm that I am at the gate / door"/>
    <s v=" -32.9516448"/>
    <s v="27.7766958"/>
    <s v="No"/>
    <s v="I confirm"/>
    <m/>
    <m/>
    <m/>
    <m/>
    <m/>
    <m/>
    <m/>
    <m/>
    <m/>
    <m/>
    <m/>
    <m/>
    <m/>
    <m/>
    <m/>
    <m/>
    <m/>
    <m/>
    <m/>
    <m/>
    <m/>
    <m/>
    <m/>
    <m/>
    <m/>
    <n v="50000"/>
    <m/>
    <n v="646"/>
    <n v="646"/>
    <n v="2351"/>
    <m/>
    <x v="0"/>
    <m/>
    <m/>
    <m/>
    <m/>
    <m/>
    <m/>
    <m/>
    <m/>
    <d v="1899-12-30T09:26:00"/>
    <s v="Unverified"/>
  </r>
  <r>
    <n v="354"/>
    <m/>
    <m/>
    <m/>
    <x v="0"/>
    <m/>
    <m/>
    <m/>
    <m/>
    <m/>
    <m/>
    <m/>
    <m/>
    <m/>
    <m/>
    <m/>
    <m/>
    <m/>
    <m/>
    <m/>
    <m/>
    <m/>
    <m/>
    <m/>
    <m/>
    <m/>
    <m/>
    <m/>
    <m/>
    <m/>
    <m/>
    <m/>
    <m/>
    <m/>
    <m/>
    <m/>
    <m/>
    <m/>
    <m/>
    <m/>
    <m/>
    <m/>
    <m/>
    <m/>
    <m/>
    <m/>
    <x v="0"/>
    <m/>
    <m/>
    <m/>
    <m/>
    <m/>
    <m/>
    <m/>
    <m/>
    <m/>
    <m/>
  </r>
  <r>
    <n v="218"/>
    <s v="Screening And Consenting"/>
    <n v="3"/>
    <s v="zola"/>
    <x v="18"/>
    <d v="1899-12-30T10:22:00"/>
    <s v="Mdantsane"/>
    <n v="3"/>
    <n v="6"/>
    <s v="Not applicable"/>
    <s v="I confirm that I am at the gate / door"/>
    <s v=" -32.940068"/>
    <s v="27.7694514"/>
    <s v="Yes"/>
    <m/>
    <s v="Read the script out loud to the person"/>
    <s v="Yes - the person who opened the door is the HoH"/>
    <s v="Read the script out loud to the HoH"/>
    <s v="Yes"/>
    <s v="Proceed"/>
    <s v="Athenkosi "/>
    <s v="Ngcolomba"/>
    <n v="32"/>
    <d v="1990-02-19T00:00:00"/>
    <n v="32"/>
    <s v="Male"/>
    <s v="One or both"/>
    <s v="Yes"/>
    <s v="Proceed"/>
    <m/>
    <s v="Proceed"/>
    <s v="English"/>
    <s v="Yes"/>
    <s v="Yes"/>
    <s v="signature_2022-06-30_0830.png"/>
    <m/>
    <m/>
    <m/>
    <m/>
    <d v="2022-06-30T00:00:00"/>
    <n v="50000"/>
    <n v="2000"/>
    <n v="590"/>
    <n v="590"/>
    <n v="2357"/>
    <m/>
    <x v="1"/>
    <n v="55505"/>
    <s v="Proceed"/>
    <s v="Checked, completed"/>
    <s v="Checked, completed"/>
    <s v="Checked, completed"/>
    <n v="810592399"/>
    <s v="Myself (Participant)"/>
    <m/>
    <d v="1899-12-30T10:31:00"/>
    <s v="Unverified"/>
  </r>
  <r>
    <n v="355"/>
    <m/>
    <m/>
    <m/>
    <x v="0"/>
    <m/>
    <m/>
    <m/>
    <m/>
    <m/>
    <m/>
    <m/>
    <m/>
    <m/>
    <m/>
    <m/>
    <m/>
    <m/>
    <m/>
    <m/>
    <m/>
    <m/>
    <m/>
    <m/>
    <m/>
    <m/>
    <m/>
    <m/>
    <m/>
    <m/>
    <m/>
    <m/>
    <m/>
    <m/>
    <m/>
    <m/>
    <m/>
    <m/>
    <m/>
    <m/>
    <m/>
    <m/>
    <m/>
    <m/>
    <m/>
    <m/>
    <x v="0"/>
    <m/>
    <m/>
    <m/>
    <m/>
    <m/>
    <m/>
    <m/>
    <m/>
    <m/>
    <m/>
  </r>
  <r>
    <n v="355"/>
    <s v="Screening And Consenting"/>
    <n v="1"/>
    <s v="vuyelwa"/>
    <x v="28"/>
    <d v="1899-12-30T14:04:00"/>
    <s v="Mdantsane"/>
    <n v="7"/>
    <n v="1"/>
    <s v="Not applicable"/>
    <s v="I confirm that I am at the gate / door"/>
    <s v=" -32.9517105"/>
    <s v="27.7767341"/>
    <s v="No"/>
    <s v="I confirm"/>
    <m/>
    <m/>
    <m/>
    <m/>
    <m/>
    <m/>
    <m/>
    <m/>
    <m/>
    <m/>
    <m/>
    <m/>
    <m/>
    <m/>
    <m/>
    <m/>
    <m/>
    <m/>
    <m/>
    <m/>
    <m/>
    <m/>
    <m/>
    <m/>
    <m/>
    <n v="50000"/>
    <m/>
    <n v="368"/>
    <n v="368"/>
    <n v="2356"/>
    <m/>
    <x v="0"/>
    <m/>
    <m/>
    <m/>
    <m/>
    <m/>
    <m/>
    <m/>
    <m/>
    <d v="1899-12-30T14:04:00"/>
    <s v="Unverified"/>
  </r>
  <r>
    <n v="355"/>
    <s v="Screening And Consenting"/>
    <n v="2"/>
    <s v="vuyelwa"/>
    <x v="14"/>
    <d v="1899-12-30T12:17:00"/>
    <s v="Mdantsane"/>
    <n v="7"/>
    <n v="1"/>
    <s v="Not applicable"/>
    <s v="I confirm that I am at the gate / door"/>
    <s v=" -32.9484612"/>
    <s v="27.7799057"/>
    <s v="No"/>
    <s v="I confirm"/>
    <m/>
    <m/>
    <m/>
    <m/>
    <m/>
    <m/>
    <m/>
    <m/>
    <m/>
    <m/>
    <m/>
    <m/>
    <m/>
    <m/>
    <m/>
    <m/>
    <m/>
    <m/>
    <m/>
    <m/>
    <m/>
    <m/>
    <m/>
    <m/>
    <m/>
    <n v="50000"/>
    <m/>
    <n v="475"/>
    <n v="475"/>
    <n v="2352"/>
    <m/>
    <x v="0"/>
    <m/>
    <m/>
    <m/>
    <m/>
    <m/>
    <m/>
    <m/>
    <m/>
    <d v="1899-12-30T12:18:00"/>
    <s v="Unverified"/>
  </r>
  <r>
    <n v="355"/>
    <s v="Screening And Consenting"/>
    <n v="3"/>
    <s v="vuyelwa"/>
    <x v="4"/>
    <d v="1899-12-30T09:27:00"/>
    <s v="Mdantsane"/>
    <n v="7"/>
    <n v="1"/>
    <s v="Not applicable"/>
    <s v="I confirm that I am at the gate / door"/>
    <s v=" -32.9485085"/>
    <s v="27.7798532"/>
    <s v="No"/>
    <s v="I confirm"/>
    <m/>
    <m/>
    <m/>
    <m/>
    <m/>
    <m/>
    <m/>
    <m/>
    <m/>
    <m/>
    <m/>
    <m/>
    <m/>
    <m/>
    <m/>
    <m/>
    <m/>
    <m/>
    <m/>
    <m/>
    <m/>
    <m/>
    <m/>
    <m/>
    <m/>
    <n v="50000"/>
    <m/>
    <n v="645"/>
    <n v="645"/>
    <n v="2351"/>
    <m/>
    <x v="0"/>
    <m/>
    <m/>
    <m/>
    <m/>
    <m/>
    <m/>
    <m/>
    <m/>
    <d v="1899-12-30T09:27:00"/>
    <s v="Unverified"/>
  </r>
  <r>
    <n v="356"/>
    <m/>
    <m/>
    <m/>
    <x v="0"/>
    <m/>
    <m/>
    <m/>
    <m/>
    <m/>
    <m/>
    <m/>
    <m/>
    <m/>
    <m/>
    <m/>
    <m/>
    <m/>
    <m/>
    <m/>
    <m/>
    <m/>
    <m/>
    <m/>
    <m/>
    <m/>
    <m/>
    <m/>
    <m/>
    <m/>
    <m/>
    <m/>
    <m/>
    <m/>
    <m/>
    <m/>
    <m/>
    <m/>
    <m/>
    <m/>
    <m/>
    <m/>
    <m/>
    <m/>
    <m/>
    <m/>
    <x v="0"/>
    <m/>
    <m/>
    <m/>
    <m/>
    <m/>
    <m/>
    <m/>
    <m/>
    <m/>
    <m/>
  </r>
  <r>
    <n v="356"/>
    <s v="Screening And Consenting"/>
    <n v="1"/>
    <s v="vuyelwa"/>
    <x v="28"/>
    <d v="1899-12-30T14:09:00"/>
    <s v="Mdantsane"/>
    <n v="7"/>
    <n v="1"/>
    <s v="Not applicable"/>
    <s v="I confirm that I am at the gate / door"/>
    <s v=" -32.9517105"/>
    <s v="27.7767341"/>
    <s v="No"/>
    <s v="I confirm"/>
    <m/>
    <m/>
    <m/>
    <m/>
    <m/>
    <m/>
    <m/>
    <m/>
    <m/>
    <m/>
    <m/>
    <m/>
    <m/>
    <m/>
    <m/>
    <m/>
    <m/>
    <m/>
    <m/>
    <m/>
    <m/>
    <m/>
    <m/>
    <m/>
    <m/>
    <n v="50000"/>
    <m/>
    <n v="363"/>
    <n v="363"/>
    <n v="2356"/>
    <m/>
    <x v="0"/>
    <m/>
    <m/>
    <m/>
    <m/>
    <m/>
    <m/>
    <m/>
    <m/>
    <d v="1899-12-30T14:12:00"/>
    <s v="Unverified"/>
  </r>
  <r>
    <n v="356"/>
    <s v="Screening And Consenting"/>
    <n v="2"/>
    <s v="vuyelwa"/>
    <x v="14"/>
    <d v="1899-12-30T12:14:00"/>
    <s v="Mdantsane"/>
    <n v="7"/>
    <n v="1"/>
    <s v="Not applicable"/>
    <s v="I confirm that I am at the gate / door"/>
    <s v=" -32.9496861"/>
    <s v="27.7732083"/>
    <s v="No"/>
    <s v="I confirm"/>
    <m/>
    <m/>
    <m/>
    <m/>
    <m/>
    <m/>
    <m/>
    <m/>
    <m/>
    <m/>
    <m/>
    <m/>
    <m/>
    <m/>
    <m/>
    <m/>
    <m/>
    <m/>
    <m/>
    <m/>
    <m/>
    <m/>
    <m/>
    <m/>
    <m/>
    <n v="50000"/>
    <m/>
    <n v="478"/>
    <n v="478"/>
    <n v="2352"/>
    <m/>
    <x v="0"/>
    <m/>
    <m/>
    <m/>
    <m/>
    <m/>
    <m/>
    <m/>
    <m/>
    <d v="1899-12-30T12:15:00"/>
    <s v="Unverified"/>
  </r>
  <r>
    <n v="356"/>
    <s v="Screening And Consenting"/>
    <n v="3"/>
    <s v="vuyelwa"/>
    <x v="4"/>
    <d v="1899-12-30T09:28:00"/>
    <s v="Mdantsane"/>
    <n v="7"/>
    <n v="1"/>
    <s v="Not applicable"/>
    <s v="I confirm that I am at the gate / door"/>
    <s v=" -32.9520352"/>
    <s v="27.7767341"/>
    <s v="No"/>
    <s v="I confirm"/>
    <m/>
    <m/>
    <m/>
    <m/>
    <m/>
    <m/>
    <m/>
    <m/>
    <m/>
    <m/>
    <m/>
    <m/>
    <m/>
    <m/>
    <m/>
    <m/>
    <m/>
    <m/>
    <m/>
    <m/>
    <m/>
    <m/>
    <m/>
    <m/>
    <m/>
    <n v="50000"/>
    <m/>
    <n v="644"/>
    <n v="644"/>
    <n v="2351"/>
    <m/>
    <x v="0"/>
    <m/>
    <m/>
    <m/>
    <m/>
    <m/>
    <m/>
    <m/>
    <m/>
    <d v="1899-12-30T09:28:00"/>
    <s v="Unverified"/>
  </r>
  <r>
    <n v="357"/>
    <m/>
    <m/>
    <m/>
    <x v="0"/>
    <m/>
    <m/>
    <m/>
    <m/>
    <m/>
    <m/>
    <m/>
    <m/>
    <m/>
    <m/>
    <m/>
    <m/>
    <m/>
    <m/>
    <m/>
    <m/>
    <m/>
    <m/>
    <m/>
    <m/>
    <m/>
    <m/>
    <m/>
    <m/>
    <m/>
    <m/>
    <m/>
    <m/>
    <m/>
    <m/>
    <m/>
    <m/>
    <m/>
    <m/>
    <m/>
    <m/>
    <m/>
    <m/>
    <m/>
    <m/>
    <m/>
    <x v="0"/>
    <m/>
    <m/>
    <m/>
    <m/>
    <m/>
    <m/>
    <m/>
    <m/>
    <m/>
    <m/>
  </r>
  <r>
    <n v="235"/>
    <s v="Screening And Consenting"/>
    <n v="2"/>
    <s v="nosibusiso"/>
    <x v="18"/>
    <d v="1899-12-30T10:12:00"/>
    <s v="Mdantsane"/>
    <n v="6"/>
    <n v="9"/>
    <s v="Not applicable"/>
    <s v="I confirm that I am at the gate / door"/>
    <s v=" -32.9333253"/>
    <s v="27.7727026"/>
    <s v="Yes"/>
    <m/>
    <s v="Read the script out loud to the person"/>
    <s v="Yes - the person who opened the door is the HoH"/>
    <s v="Read the script out loud to the HoH"/>
    <s v="Yes"/>
    <s v="Proceed"/>
    <s v="Hluko"/>
    <s v="Fuba"/>
    <n v="32"/>
    <d v="1990-12-06T00:00:00"/>
    <n v="32"/>
    <s v="Male"/>
    <s v="One or both"/>
    <s v="Yes"/>
    <s v="Proceed"/>
    <m/>
    <s v="Proceed"/>
    <s v="English"/>
    <s v="Yes"/>
    <s v="Yes"/>
    <s v="signature_2022-06-30_0816.png"/>
    <m/>
    <m/>
    <m/>
    <m/>
    <d v="2022-06-30T00:00:00"/>
    <n v="50000"/>
    <n v="2000"/>
    <n v="600"/>
    <n v="600"/>
    <n v="2357"/>
    <m/>
    <x v="1"/>
    <n v="55525"/>
    <s v="Proceed"/>
    <s v="Checked, completed"/>
    <s v="Checked, completed"/>
    <s v="Checked, completed"/>
    <n v="729425822"/>
    <s v="Myself (Participant)"/>
    <m/>
    <d v="1899-12-30T10:18:00"/>
    <s v="Unverified"/>
  </r>
  <r>
    <n v="358"/>
    <m/>
    <m/>
    <m/>
    <x v="0"/>
    <m/>
    <m/>
    <m/>
    <m/>
    <m/>
    <m/>
    <m/>
    <m/>
    <m/>
    <m/>
    <m/>
    <m/>
    <m/>
    <m/>
    <m/>
    <m/>
    <m/>
    <m/>
    <m/>
    <m/>
    <m/>
    <m/>
    <m/>
    <m/>
    <m/>
    <m/>
    <m/>
    <m/>
    <m/>
    <m/>
    <m/>
    <m/>
    <m/>
    <m/>
    <m/>
    <m/>
    <m/>
    <m/>
    <m/>
    <m/>
    <m/>
    <x v="0"/>
    <m/>
    <m/>
    <m/>
    <m/>
    <m/>
    <m/>
    <m/>
    <m/>
    <m/>
    <m/>
  </r>
  <r>
    <n v="358"/>
    <s v="Screening And Consenting"/>
    <n v="1"/>
    <s v="ntombizodwa"/>
    <x v="28"/>
    <d v="1899-12-30T14:18:00"/>
    <s v="Mdantsane"/>
    <n v="7"/>
    <n v="1"/>
    <s v="Not applicable"/>
    <s v="I confirm that I am at the gate / door"/>
    <s v=" -32.9496861"/>
    <s v="27.7732083"/>
    <s v="No"/>
    <s v="I confirm"/>
    <m/>
    <m/>
    <m/>
    <m/>
    <m/>
    <m/>
    <m/>
    <m/>
    <m/>
    <m/>
    <m/>
    <m/>
    <m/>
    <m/>
    <m/>
    <m/>
    <m/>
    <m/>
    <m/>
    <m/>
    <m/>
    <m/>
    <m/>
    <m/>
    <m/>
    <n v="50000"/>
    <m/>
    <n v="354"/>
    <n v="354"/>
    <n v="2356"/>
    <m/>
    <x v="0"/>
    <m/>
    <m/>
    <m/>
    <m/>
    <m/>
    <m/>
    <m/>
    <m/>
    <d v="1899-12-30T14:18:00"/>
    <s v="Unverified"/>
  </r>
  <r>
    <n v="358"/>
    <s v="Screening And Consenting"/>
    <n v="2"/>
    <s v="ntombizodwa"/>
    <x v="14"/>
    <d v="1899-12-30T12:15:00"/>
    <s v="Mdantsane"/>
    <n v="7"/>
    <n v="1"/>
    <s v="Not applicable"/>
    <s v="I confirm that I am at the gate / door"/>
    <s v=" -32.9496861"/>
    <s v="27.7732083"/>
    <s v="No"/>
    <s v="I confirm"/>
    <m/>
    <m/>
    <m/>
    <m/>
    <m/>
    <m/>
    <m/>
    <m/>
    <m/>
    <m/>
    <m/>
    <m/>
    <m/>
    <m/>
    <m/>
    <m/>
    <m/>
    <m/>
    <m/>
    <m/>
    <m/>
    <m/>
    <m/>
    <m/>
    <m/>
    <n v="50000"/>
    <m/>
    <n v="477"/>
    <n v="477"/>
    <n v="2352"/>
    <m/>
    <x v="0"/>
    <m/>
    <m/>
    <m/>
    <m/>
    <m/>
    <m/>
    <m/>
    <m/>
    <d v="1899-12-30T12:16:00"/>
    <s v="Unverified"/>
  </r>
  <r>
    <n v="358"/>
    <s v="Screening And Consenting"/>
    <n v="3"/>
    <s v="ntombizodwa"/>
    <x v="4"/>
    <d v="1899-12-30T09:29:00"/>
    <s v="Mdantsane"/>
    <n v="7"/>
    <n v="1"/>
    <s v="Not applicable"/>
    <s v="I confirm that I am at the gate / door"/>
    <s v=" -32.9483815"/>
    <s v="27.7799799"/>
    <s v="No"/>
    <s v="I confirm"/>
    <m/>
    <m/>
    <m/>
    <m/>
    <m/>
    <m/>
    <m/>
    <m/>
    <m/>
    <m/>
    <m/>
    <m/>
    <m/>
    <m/>
    <m/>
    <m/>
    <m/>
    <m/>
    <m/>
    <m/>
    <m/>
    <m/>
    <m/>
    <m/>
    <m/>
    <n v="50000"/>
    <m/>
    <n v="643"/>
    <n v="643"/>
    <n v="2351"/>
    <m/>
    <x v="0"/>
    <m/>
    <m/>
    <m/>
    <m/>
    <m/>
    <m/>
    <m/>
    <m/>
    <d v="1899-12-30T09:29:00"/>
    <s v="Unverified"/>
  </r>
  <r>
    <n v="359"/>
    <m/>
    <m/>
    <m/>
    <x v="0"/>
    <m/>
    <m/>
    <m/>
    <m/>
    <m/>
    <m/>
    <m/>
    <m/>
    <m/>
    <m/>
    <m/>
    <m/>
    <m/>
    <m/>
    <m/>
    <m/>
    <m/>
    <m/>
    <m/>
    <m/>
    <m/>
    <m/>
    <m/>
    <m/>
    <m/>
    <m/>
    <m/>
    <m/>
    <m/>
    <m/>
    <m/>
    <m/>
    <m/>
    <m/>
    <m/>
    <m/>
    <m/>
    <m/>
    <m/>
    <m/>
    <m/>
    <x v="0"/>
    <m/>
    <m/>
    <m/>
    <m/>
    <m/>
    <m/>
    <m/>
    <m/>
    <m/>
    <m/>
  </r>
  <r>
    <n v="359"/>
    <s v="Screening And Consenting"/>
    <n v="1"/>
    <s v="ntombizodwa"/>
    <x v="28"/>
    <d v="1899-12-30T14:25:00"/>
    <s v="Mdantsane"/>
    <n v="7"/>
    <n v="1"/>
    <s v="Not applicable"/>
    <s v="I confirm that I am at the gate / door"/>
    <s v=" -32.948422"/>
    <s v="27.7800418"/>
    <s v="No"/>
    <s v="I confirm"/>
    <m/>
    <m/>
    <m/>
    <m/>
    <m/>
    <m/>
    <m/>
    <m/>
    <m/>
    <m/>
    <m/>
    <m/>
    <m/>
    <m/>
    <m/>
    <m/>
    <m/>
    <m/>
    <m/>
    <m/>
    <m/>
    <m/>
    <m/>
    <m/>
    <m/>
    <n v="50000"/>
    <m/>
    <n v="347"/>
    <n v="347"/>
    <n v="2356"/>
    <m/>
    <x v="0"/>
    <m/>
    <m/>
    <m/>
    <m/>
    <m/>
    <m/>
    <m/>
    <m/>
    <d v="1899-12-30T14:26:00"/>
    <s v="Unverified"/>
  </r>
  <r>
    <n v="359"/>
    <s v="Screening And Consenting"/>
    <n v="2"/>
    <s v="ntombizodwa"/>
    <x v="14"/>
    <d v="1899-12-30T12:09:00"/>
    <s v="Mdantsane"/>
    <n v="7"/>
    <n v="1"/>
    <s v="Not applicable"/>
    <s v="I confirm that I am at the gate / door"/>
    <s v=" -32.9496861"/>
    <s v="27.7732083"/>
    <s v="No"/>
    <s v="I confirm"/>
    <m/>
    <m/>
    <m/>
    <m/>
    <m/>
    <m/>
    <m/>
    <m/>
    <m/>
    <m/>
    <m/>
    <m/>
    <m/>
    <m/>
    <m/>
    <m/>
    <m/>
    <m/>
    <m/>
    <m/>
    <m/>
    <m/>
    <m/>
    <m/>
    <m/>
    <n v="50000"/>
    <m/>
    <n v="483"/>
    <n v="483"/>
    <n v="2352"/>
    <m/>
    <x v="0"/>
    <m/>
    <m/>
    <m/>
    <m/>
    <m/>
    <m/>
    <m/>
    <m/>
    <d v="1899-12-30T12:09:00"/>
    <s v="Unverified"/>
  </r>
  <r>
    <n v="359"/>
    <s v="Screening And Consenting"/>
    <n v="3"/>
    <s v="ntombizodwa"/>
    <x v="4"/>
    <d v="1899-12-30T09:30:00"/>
    <s v="Mdantsane"/>
    <n v="7"/>
    <n v="1"/>
    <s v="Not applicable"/>
    <s v="I confirm that I am at the gate / door"/>
    <s v=" -32.9483815"/>
    <s v="27.7799799"/>
    <s v="No"/>
    <s v="I confirm"/>
    <m/>
    <m/>
    <m/>
    <m/>
    <m/>
    <m/>
    <m/>
    <m/>
    <m/>
    <m/>
    <m/>
    <m/>
    <m/>
    <m/>
    <m/>
    <m/>
    <m/>
    <m/>
    <m/>
    <m/>
    <m/>
    <m/>
    <m/>
    <m/>
    <m/>
    <n v="50000"/>
    <m/>
    <n v="642"/>
    <n v="642"/>
    <n v="2351"/>
    <m/>
    <x v="0"/>
    <m/>
    <m/>
    <m/>
    <m/>
    <m/>
    <m/>
    <m/>
    <m/>
    <d v="1899-12-30T09:30:00"/>
    <s v="Unverified"/>
  </r>
  <r>
    <n v="360"/>
    <m/>
    <m/>
    <m/>
    <x v="0"/>
    <m/>
    <m/>
    <m/>
    <m/>
    <m/>
    <m/>
    <m/>
    <m/>
    <m/>
    <m/>
    <m/>
    <m/>
    <m/>
    <m/>
    <m/>
    <m/>
    <m/>
    <m/>
    <m/>
    <m/>
    <m/>
    <m/>
    <m/>
    <m/>
    <m/>
    <m/>
    <m/>
    <m/>
    <m/>
    <m/>
    <m/>
    <m/>
    <m/>
    <m/>
    <m/>
    <m/>
    <m/>
    <m/>
    <m/>
    <m/>
    <m/>
    <x v="0"/>
    <m/>
    <m/>
    <m/>
    <m/>
    <m/>
    <m/>
    <m/>
    <m/>
    <m/>
    <m/>
  </r>
  <r>
    <n v="360"/>
    <s v="Screening And Consenting"/>
    <n v="1"/>
    <s v="vuyelwa"/>
    <x v="28"/>
    <d v="1899-12-30T14:25:00"/>
    <s v="Mdantsane"/>
    <n v="7"/>
    <n v="1"/>
    <s v="Not applicable"/>
    <s v="I confirm that I am at the gate / door"/>
    <s v=" -32.9517105"/>
    <s v="27.7767341"/>
    <s v="Yes"/>
    <m/>
    <s v="Read the script out loud to the person"/>
    <s v="No"/>
    <m/>
    <m/>
    <m/>
    <m/>
    <m/>
    <m/>
    <m/>
    <m/>
    <m/>
    <m/>
    <m/>
    <m/>
    <m/>
    <m/>
    <m/>
    <m/>
    <m/>
    <m/>
    <m/>
    <m/>
    <m/>
    <m/>
    <m/>
    <n v="50000"/>
    <m/>
    <n v="347"/>
    <n v="347"/>
    <n v="2356"/>
    <m/>
    <x v="0"/>
    <m/>
    <m/>
    <m/>
    <m/>
    <m/>
    <m/>
    <m/>
    <m/>
    <d v="1899-12-30T14:26:00"/>
    <s v="Unverified"/>
  </r>
  <r>
    <n v="360"/>
    <s v="Screening And Consenting"/>
    <n v="2"/>
    <s v="vuyelwa"/>
    <x v="14"/>
    <d v="1899-12-30T12:06:00"/>
    <s v="Mdantsane"/>
    <n v="7"/>
    <n v="1"/>
    <s v="Not applicable"/>
    <s v="I confirm that I am at the gate / door"/>
    <s v=" -32.9482586"/>
    <s v="27.7803539"/>
    <s v="No"/>
    <s v="I confirm"/>
    <m/>
    <m/>
    <m/>
    <m/>
    <m/>
    <m/>
    <m/>
    <m/>
    <m/>
    <m/>
    <m/>
    <m/>
    <m/>
    <m/>
    <m/>
    <m/>
    <m/>
    <m/>
    <m/>
    <m/>
    <m/>
    <m/>
    <m/>
    <m/>
    <m/>
    <n v="50000"/>
    <m/>
    <n v="486"/>
    <n v="486"/>
    <n v="2352"/>
    <m/>
    <x v="0"/>
    <m/>
    <m/>
    <m/>
    <m/>
    <m/>
    <m/>
    <m/>
    <m/>
    <d v="1899-12-30T12:07:00"/>
    <s v="Unverified"/>
  </r>
  <r>
    <n v="360"/>
    <s v="Screening And Consenting"/>
    <n v="3"/>
    <s v="vuyelwa"/>
    <x v="4"/>
    <d v="1899-12-30T09:31:00"/>
    <s v="Mdantsane"/>
    <n v="7"/>
    <n v="1"/>
    <s v="Not applicable"/>
    <s v="I confirm that I am at the gate / door"/>
    <s v=" -32.9520352"/>
    <s v="27.7767341"/>
    <s v="No"/>
    <s v="I confirm"/>
    <m/>
    <m/>
    <m/>
    <m/>
    <m/>
    <m/>
    <m/>
    <m/>
    <m/>
    <m/>
    <m/>
    <m/>
    <m/>
    <m/>
    <m/>
    <m/>
    <m/>
    <m/>
    <m/>
    <m/>
    <m/>
    <m/>
    <m/>
    <m/>
    <m/>
    <n v="50000"/>
    <m/>
    <n v="641"/>
    <n v="641"/>
    <n v="2351"/>
    <m/>
    <x v="0"/>
    <m/>
    <m/>
    <m/>
    <m/>
    <m/>
    <m/>
    <m/>
    <m/>
    <d v="1899-12-30T09:32:00"/>
    <s v="Unverified"/>
  </r>
  <r>
    <n v="361"/>
    <m/>
    <m/>
    <m/>
    <x v="0"/>
    <m/>
    <m/>
    <m/>
    <m/>
    <m/>
    <m/>
    <m/>
    <m/>
    <m/>
    <m/>
    <m/>
    <m/>
    <m/>
    <m/>
    <m/>
    <m/>
    <m/>
    <m/>
    <m/>
    <m/>
    <m/>
    <m/>
    <m/>
    <m/>
    <m/>
    <m/>
    <m/>
    <m/>
    <m/>
    <m/>
    <m/>
    <m/>
    <m/>
    <m/>
    <m/>
    <m/>
    <m/>
    <m/>
    <m/>
    <m/>
    <m/>
    <x v="0"/>
    <m/>
    <m/>
    <m/>
    <m/>
    <m/>
    <m/>
    <m/>
    <m/>
    <m/>
    <m/>
  </r>
  <r>
    <n v="361"/>
    <s v="Screening And Consenting"/>
    <n v="1"/>
    <s v="nomvuyo"/>
    <x v="28"/>
    <d v="1899-12-30T14:27:00"/>
    <s v="Mdantsane"/>
    <n v="7"/>
    <n v="8"/>
    <s v="Not applicable"/>
    <s v="I confirm that I am at the gate / door"/>
    <s v=" -32.9458788"/>
    <s v="27.7817352"/>
    <s v="No"/>
    <s v="I confirm"/>
    <m/>
    <m/>
    <m/>
    <m/>
    <m/>
    <m/>
    <m/>
    <m/>
    <m/>
    <m/>
    <m/>
    <m/>
    <m/>
    <m/>
    <m/>
    <m/>
    <m/>
    <m/>
    <m/>
    <m/>
    <m/>
    <m/>
    <m/>
    <m/>
    <m/>
    <n v="50000"/>
    <m/>
    <n v="345"/>
    <n v="345"/>
    <n v="2356"/>
    <m/>
    <x v="0"/>
    <m/>
    <m/>
    <m/>
    <m/>
    <m/>
    <m/>
    <m/>
    <m/>
    <d v="1899-12-30T14:29:00"/>
    <s v="Unverified"/>
  </r>
  <r>
    <n v="361"/>
    <s v="Screening And Consenting"/>
    <n v="2"/>
    <s v="nomvuyo"/>
    <x v="14"/>
    <d v="1899-12-30T10:59:00"/>
    <s v="Mdantsane"/>
    <n v="7"/>
    <n v="8"/>
    <s v="Not applicable"/>
    <s v="I confirm that I am at the gate / door"/>
    <s v=" -32.9457745"/>
    <s v="27.7818092"/>
    <s v="Yes"/>
    <m/>
    <s v="Read the script out loud to the person"/>
    <s v="Yes - the person who opened the door is the HoH"/>
    <s v="Read the script out loud to the HoH"/>
    <s v="No"/>
    <m/>
    <m/>
    <m/>
    <m/>
    <m/>
    <m/>
    <m/>
    <m/>
    <m/>
    <m/>
    <m/>
    <m/>
    <m/>
    <m/>
    <m/>
    <m/>
    <m/>
    <m/>
    <m/>
    <m/>
    <m/>
    <n v="50000"/>
    <m/>
    <n v="553"/>
    <n v="553"/>
    <n v="2352"/>
    <m/>
    <x v="0"/>
    <m/>
    <m/>
    <m/>
    <m/>
    <m/>
    <m/>
    <m/>
    <m/>
    <d v="1899-12-30T11:00:00"/>
    <s v="Unverified"/>
  </r>
  <r>
    <n v="361"/>
    <s v="Screening And Consenting"/>
    <n v="3"/>
    <s v="mihlem"/>
    <x v="4"/>
    <d v="1899-12-30T11:00:00"/>
    <s v="Mdantsane"/>
    <n v="7"/>
    <n v="8"/>
    <s v="Not applicable"/>
    <s v="I confirm that I am at the gate / door"/>
    <s v=" -32.9455719"/>
    <s v="27.7827841"/>
    <s v="No"/>
    <s v="I confirm"/>
    <m/>
    <m/>
    <m/>
    <m/>
    <m/>
    <m/>
    <m/>
    <m/>
    <m/>
    <m/>
    <m/>
    <m/>
    <m/>
    <m/>
    <m/>
    <m/>
    <m/>
    <m/>
    <m/>
    <m/>
    <m/>
    <m/>
    <m/>
    <m/>
    <m/>
    <n v="50000"/>
    <m/>
    <n v="552"/>
    <n v="552"/>
    <n v="2351"/>
    <m/>
    <x v="0"/>
    <m/>
    <m/>
    <m/>
    <m/>
    <m/>
    <m/>
    <m/>
    <m/>
    <d v="1899-12-30T11:00:00"/>
    <s v="Unverified"/>
  </r>
  <r>
    <n v="362"/>
    <m/>
    <m/>
    <m/>
    <x v="0"/>
    <m/>
    <m/>
    <m/>
    <m/>
    <m/>
    <m/>
    <m/>
    <m/>
    <m/>
    <m/>
    <m/>
    <m/>
    <m/>
    <m/>
    <m/>
    <m/>
    <m/>
    <m/>
    <m/>
    <m/>
    <m/>
    <m/>
    <m/>
    <m/>
    <m/>
    <m/>
    <m/>
    <m/>
    <m/>
    <m/>
    <m/>
    <m/>
    <m/>
    <m/>
    <m/>
    <m/>
    <m/>
    <m/>
    <m/>
    <m/>
    <m/>
    <x v="0"/>
    <m/>
    <m/>
    <m/>
    <m/>
    <m/>
    <m/>
    <m/>
    <m/>
    <m/>
    <m/>
  </r>
  <r>
    <n v="362"/>
    <s v="Screening And Consenting"/>
    <n v="1"/>
    <s v="nomvuyo"/>
    <x v="28"/>
    <d v="1899-12-30T14:32:00"/>
    <s v="Mdantsane"/>
    <n v="7"/>
    <n v="8"/>
    <s v="Not applicable"/>
    <s v="I confirm that I am at the gate / door"/>
    <s v=" -32.9458373"/>
    <s v="27.7818733"/>
    <s v="Yes"/>
    <m/>
    <s v="Read the script out loud to the person"/>
    <s v="Yes - the person who opened the door is the HoH"/>
    <s v="Read the script out loud to the HoH"/>
    <s v="No"/>
    <m/>
    <m/>
    <m/>
    <m/>
    <m/>
    <m/>
    <m/>
    <m/>
    <m/>
    <m/>
    <m/>
    <m/>
    <m/>
    <m/>
    <m/>
    <m/>
    <m/>
    <m/>
    <m/>
    <m/>
    <m/>
    <n v="50000"/>
    <m/>
    <n v="340"/>
    <n v="340"/>
    <n v="2356"/>
    <m/>
    <x v="0"/>
    <m/>
    <m/>
    <m/>
    <m/>
    <m/>
    <m/>
    <m/>
    <m/>
    <d v="1899-12-30T14:35:00"/>
    <s v="Unverified"/>
  </r>
  <r>
    <n v="363"/>
    <m/>
    <m/>
    <m/>
    <x v="0"/>
    <m/>
    <m/>
    <m/>
    <m/>
    <m/>
    <m/>
    <m/>
    <m/>
    <m/>
    <m/>
    <m/>
    <m/>
    <m/>
    <m/>
    <m/>
    <m/>
    <m/>
    <m/>
    <m/>
    <m/>
    <m/>
    <m/>
    <m/>
    <m/>
    <m/>
    <m/>
    <m/>
    <m/>
    <m/>
    <m/>
    <m/>
    <m/>
    <m/>
    <m/>
    <m/>
    <m/>
    <m/>
    <m/>
    <m/>
    <m/>
    <m/>
    <x v="0"/>
    <m/>
    <m/>
    <m/>
    <m/>
    <m/>
    <m/>
    <m/>
    <m/>
    <m/>
    <m/>
  </r>
  <r>
    <n v="505"/>
    <s v="Screening And Consenting"/>
    <n v="1"/>
    <s v="vuyolwethu"/>
    <x v="22"/>
    <d v="1899-12-30T14:46:00"/>
    <s v="Ducats"/>
    <n v="1"/>
    <n v="4"/>
    <s v="Not applicable"/>
    <s v="I confirm that I am at the gate / door"/>
    <s v=" -32.9219974"/>
    <s v="27.9059409"/>
    <s v="Yes"/>
    <m/>
    <s v="Read the script out loud to the person"/>
    <s v="Yes - the person who opened the door is the HoH"/>
    <s v="Read the script out loud to the HoH"/>
    <s v="Yes"/>
    <s v="Proceed"/>
    <s v="Esther"/>
    <s v="Dambamukomo"/>
    <n v="32"/>
    <d v="1990-09-07T00:00:00"/>
    <n v="32"/>
    <s v="Female"/>
    <s v="One or both"/>
    <s v="Yes"/>
    <s v="Proceed"/>
    <m/>
    <s v="Proceed"/>
    <s v="English"/>
    <s v="Yes"/>
    <s v="Yes"/>
    <s v="signature_2022-07-07_1248.png"/>
    <m/>
    <m/>
    <m/>
    <m/>
    <d v="2022-07-07T00:00:00"/>
    <n v="40000"/>
    <n v="1000"/>
    <n v="326"/>
    <n v="326"/>
    <n v="2350"/>
    <m/>
    <x v="1"/>
    <n v="43970"/>
    <s v="Proceed"/>
    <s v="Checked, completed"/>
    <s v="Checked, completed"/>
    <s v="Checked, completed"/>
    <n v="656555396"/>
    <s v="Myself (Participant)"/>
    <m/>
    <d v="1899-12-30T14:49:00"/>
    <s v="Unverified"/>
  </r>
  <r>
    <n v="364"/>
    <m/>
    <m/>
    <m/>
    <x v="0"/>
    <m/>
    <m/>
    <m/>
    <m/>
    <m/>
    <m/>
    <m/>
    <m/>
    <m/>
    <m/>
    <m/>
    <m/>
    <m/>
    <m/>
    <m/>
    <m/>
    <m/>
    <m/>
    <m/>
    <m/>
    <m/>
    <m/>
    <m/>
    <m/>
    <m/>
    <m/>
    <m/>
    <m/>
    <m/>
    <m/>
    <m/>
    <m/>
    <m/>
    <m/>
    <m/>
    <m/>
    <m/>
    <m/>
    <m/>
    <m/>
    <m/>
    <x v="0"/>
    <m/>
    <m/>
    <m/>
    <m/>
    <m/>
    <m/>
    <m/>
    <m/>
    <m/>
    <m/>
  </r>
  <r>
    <n v="364"/>
    <s v="Screening And Consenting"/>
    <n v="1"/>
    <s v="ntombizodwa"/>
    <x v="28"/>
    <d v="1899-12-30T14:38:00"/>
    <s v="Mdantsane"/>
    <n v="7"/>
    <n v="1"/>
    <s v="Not applicable"/>
    <s v="I confirm that I am at the gate / door"/>
    <s v=" -32.9483391"/>
    <s v="27.7732083"/>
    <s v="No"/>
    <s v="I confirm"/>
    <m/>
    <m/>
    <m/>
    <m/>
    <m/>
    <m/>
    <m/>
    <m/>
    <m/>
    <m/>
    <m/>
    <m/>
    <m/>
    <m/>
    <m/>
    <m/>
    <m/>
    <m/>
    <m/>
    <m/>
    <m/>
    <m/>
    <m/>
    <m/>
    <m/>
    <n v="50000"/>
    <m/>
    <n v="334"/>
    <n v="334"/>
    <n v="2356"/>
    <m/>
    <x v="0"/>
    <m/>
    <m/>
    <m/>
    <m/>
    <m/>
    <m/>
    <m/>
    <m/>
    <d v="1899-12-30T14:38:00"/>
    <s v="Unverified"/>
  </r>
  <r>
    <n v="364"/>
    <s v="Screening And Consenting"/>
    <n v="2"/>
    <s v="ntombizodwa"/>
    <x v="14"/>
    <d v="1899-12-30T12:03:00"/>
    <s v="Mdantsane"/>
    <n v="7"/>
    <n v="1"/>
    <s v="Not applicable"/>
    <s v="I confirm that I am at the gate / door"/>
    <s v=" -32.9496861"/>
    <s v="27.7732083"/>
    <s v="No"/>
    <s v="I confirm"/>
    <m/>
    <m/>
    <m/>
    <m/>
    <m/>
    <m/>
    <m/>
    <m/>
    <m/>
    <m/>
    <m/>
    <m/>
    <m/>
    <m/>
    <m/>
    <m/>
    <m/>
    <m/>
    <m/>
    <m/>
    <m/>
    <m/>
    <m/>
    <m/>
    <m/>
    <n v="50000"/>
    <m/>
    <n v="489"/>
    <n v="489"/>
    <n v="2352"/>
    <m/>
    <x v="0"/>
    <m/>
    <m/>
    <m/>
    <m/>
    <m/>
    <m/>
    <m/>
    <m/>
    <d v="1899-12-30T12:03:00"/>
    <s v="Unverified"/>
  </r>
  <r>
    <n v="364"/>
    <s v="Screening And Consenting"/>
    <n v="3"/>
    <s v="ntombizodwa"/>
    <x v="4"/>
    <d v="1899-12-30T09:35:00"/>
    <s v="Mdantsane"/>
    <n v="7"/>
    <n v="1"/>
    <s v="Not applicable"/>
    <s v="I confirm that I am at the gate / door"/>
    <s v=" -32.9482121"/>
    <s v="27.7800502"/>
    <s v="No"/>
    <s v="I confirm"/>
    <m/>
    <m/>
    <m/>
    <m/>
    <m/>
    <m/>
    <m/>
    <m/>
    <m/>
    <m/>
    <m/>
    <m/>
    <m/>
    <m/>
    <m/>
    <m/>
    <m/>
    <m/>
    <m/>
    <m/>
    <m/>
    <m/>
    <m/>
    <m/>
    <m/>
    <n v="50000"/>
    <m/>
    <n v="637"/>
    <n v="637"/>
    <n v="2351"/>
    <m/>
    <x v="0"/>
    <m/>
    <m/>
    <m/>
    <m/>
    <m/>
    <m/>
    <m/>
    <m/>
    <d v="1899-12-30T09:36:00"/>
    <s v="Unverified"/>
  </r>
  <r>
    <n v="365"/>
    <m/>
    <m/>
    <m/>
    <x v="0"/>
    <m/>
    <m/>
    <m/>
    <m/>
    <m/>
    <m/>
    <m/>
    <m/>
    <m/>
    <m/>
    <m/>
    <m/>
    <m/>
    <m/>
    <m/>
    <m/>
    <m/>
    <m/>
    <m/>
    <m/>
    <m/>
    <m/>
    <m/>
    <m/>
    <m/>
    <m/>
    <m/>
    <m/>
    <m/>
    <m/>
    <m/>
    <m/>
    <m/>
    <m/>
    <m/>
    <m/>
    <m/>
    <m/>
    <m/>
    <m/>
    <m/>
    <x v="0"/>
    <m/>
    <m/>
    <m/>
    <m/>
    <m/>
    <m/>
    <m/>
    <m/>
    <m/>
    <m/>
  </r>
  <r>
    <n v="572"/>
    <s v="Screening And Consenting"/>
    <n v="1"/>
    <s v="vuyolwethu"/>
    <x v="5"/>
    <d v="1899-12-30T15:16:00"/>
    <s v="Ducats"/>
    <n v="1"/>
    <n v="2"/>
    <s v="Not applicable"/>
    <s v="I confirm that I am at the gate / door"/>
    <s v=" -32.9245223"/>
    <s v="27.9029528"/>
    <s v="Yes"/>
    <m/>
    <s v="Read the script out loud to the person"/>
    <s v="Yes - the person who opened the door is calling the HoH"/>
    <s v="Read the script out loud to the HoH"/>
    <s v="Yes"/>
    <s v="Proceed"/>
    <s v="Ayanda"/>
    <s v="Zenda"/>
    <n v="32"/>
    <d v="1990-05-12T00:00:00"/>
    <n v="32"/>
    <s v="Female"/>
    <s v="One or both"/>
    <s v="Yes"/>
    <s v="Proceed"/>
    <m/>
    <s v="Proceed"/>
    <s v="English"/>
    <s v="Yes"/>
    <s v="Yes"/>
    <s v="signature_2022-07-08_1319.png"/>
    <m/>
    <m/>
    <m/>
    <m/>
    <d v="2022-07-08T00:00:00"/>
    <n v="40000"/>
    <n v="1000"/>
    <n v="296"/>
    <n v="296"/>
    <n v="2349"/>
    <m/>
    <x v="1"/>
    <n v="43909"/>
    <s v="Proceed"/>
    <s v="Checked, completed"/>
    <s v="Checked, completed"/>
    <s v="Checked, completed"/>
    <n v="735081501"/>
    <s v="Myself (Participant)"/>
    <m/>
    <d v="1899-12-30T15:20:00"/>
    <s v="Unverified"/>
  </r>
  <r>
    <n v="366"/>
    <m/>
    <m/>
    <m/>
    <x v="0"/>
    <m/>
    <m/>
    <m/>
    <m/>
    <m/>
    <m/>
    <m/>
    <m/>
    <m/>
    <m/>
    <m/>
    <m/>
    <m/>
    <m/>
    <m/>
    <m/>
    <m/>
    <m/>
    <m/>
    <m/>
    <m/>
    <m/>
    <m/>
    <m/>
    <m/>
    <m/>
    <m/>
    <m/>
    <m/>
    <m/>
    <m/>
    <m/>
    <m/>
    <m/>
    <m/>
    <m/>
    <m/>
    <m/>
    <m/>
    <m/>
    <m/>
    <x v="0"/>
    <m/>
    <m/>
    <m/>
    <m/>
    <m/>
    <m/>
    <m/>
    <m/>
    <m/>
    <m/>
  </r>
  <r>
    <n v="366"/>
    <s v="Screening And Consenting"/>
    <n v="1"/>
    <s v="vuyelwa"/>
    <x v="28"/>
    <d v="1899-12-30T14:44:00"/>
    <s v="Mdantsane"/>
    <n v="7"/>
    <n v="1"/>
    <s v="Not applicable"/>
    <s v="I confirm that I am at the gate / door"/>
    <s v=" -32.9497396"/>
    <s v="27.7822306"/>
    <s v="No"/>
    <s v="I confirm"/>
    <m/>
    <m/>
    <m/>
    <m/>
    <m/>
    <m/>
    <m/>
    <m/>
    <m/>
    <m/>
    <m/>
    <m/>
    <m/>
    <m/>
    <m/>
    <m/>
    <m/>
    <m/>
    <m/>
    <m/>
    <m/>
    <m/>
    <m/>
    <m/>
    <m/>
    <n v="50000"/>
    <m/>
    <n v="328"/>
    <n v="328"/>
    <n v="2356"/>
    <m/>
    <x v="0"/>
    <m/>
    <m/>
    <m/>
    <m/>
    <m/>
    <m/>
    <m/>
    <m/>
    <d v="1899-12-30T14:45:00"/>
    <s v="Unverified"/>
  </r>
  <r>
    <n v="634"/>
    <s v="Screening And Consenting"/>
    <n v="2"/>
    <s v="asemahle"/>
    <x v="6"/>
    <d v="1899-12-30T10:32:00"/>
    <s v="Ducats"/>
    <n v="2"/>
    <n v="6"/>
    <s v="Not applicable"/>
    <s v="I confirm that I am at the gate / door"/>
    <s v=" -32.9303922"/>
    <s v="27.905307"/>
    <s v="Yes"/>
    <m/>
    <s v="Read the script out loud to the person"/>
    <s v="Yes - the person who opened the door is the HoH"/>
    <s v="Read the script out loud to the HoH"/>
    <s v="Yes"/>
    <s v="Proceed"/>
    <s v="Siphokazi"/>
    <s v="Maqhinga"/>
    <n v="32"/>
    <d v="1990-01-07T00:00:00"/>
    <n v="33"/>
    <s v="Female"/>
    <s v="One or both"/>
    <s v="Yes"/>
    <s v="Proceed"/>
    <m/>
    <s v="Proceed"/>
    <s v="English"/>
    <s v="Yes"/>
    <s v="Yes"/>
    <s v="signature_2022-07-12_0836.png"/>
    <m/>
    <m/>
    <m/>
    <m/>
    <d v="2022-07-12T00:00:00"/>
    <n v="40000"/>
    <n v="1000"/>
    <n v="580"/>
    <n v="580"/>
    <n v="2345"/>
    <m/>
    <x v="1"/>
    <n v="44473"/>
    <s v="Proceed"/>
    <s v="Checked, completed"/>
    <s v="Checked, completed"/>
    <s v="Checked, completed"/>
    <n v="834360104"/>
    <s v="Myself (Participant)"/>
    <m/>
    <d v="1899-12-30T10:37:00"/>
    <s v="Unverified"/>
  </r>
  <r>
    <n v="367"/>
    <m/>
    <m/>
    <m/>
    <x v="0"/>
    <m/>
    <m/>
    <m/>
    <m/>
    <m/>
    <m/>
    <m/>
    <m/>
    <m/>
    <m/>
    <m/>
    <m/>
    <m/>
    <m/>
    <m/>
    <m/>
    <m/>
    <m/>
    <m/>
    <m/>
    <m/>
    <m/>
    <m/>
    <m/>
    <m/>
    <m/>
    <m/>
    <m/>
    <m/>
    <m/>
    <m/>
    <m/>
    <m/>
    <m/>
    <m/>
    <m/>
    <m/>
    <m/>
    <m/>
    <m/>
    <m/>
    <x v="0"/>
    <m/>
    <m/>
    <m/>
    <m/>
    <m/>
    <m/>
    <m/>
    <m/>
    <m/>
    <m/>
  </r>
  <r>
    <n v="367"/>
    <s v="Screening And Consenting"/>
    <n v="1"/>
    <s v="vuyelwa"/>
    <x v="28"/>
    <d v="1899-12-30T14:46:00"/>
    <s v="Mdantsane"/>
    <n v="7"/>
    <n v="1"/>
    <s v="Not applicable"/>
    <s v="I confirm that I am at the gate / door"/>
    <s v=" -32.9497396"/>
    <s v="27.7822306"/>
    <s v="No"/>
    <s v="I confirm"/>
    <m/>
    <m/>
    <m/>
    <m/>
    <m/>
    <m/>
    <m/>
    <m/>
    <m/>
    <m/>
    <m/>
    <m/>
    <m/>
    <m/>
    <m/>
    <m/>
    <m/>
    <m/>
    <m/>
    <m/>
    <m/>
    <m/>
    <m/>
    <m/>
    <m/>
    <n v="50000"/>
    <m/>
    <n v="326"/>
    <n v="326"/>
    <n v="2356"/>
    <m/>
    <x v="0"/>
    <m/>
    <m/>
    <m/>
    <m/>
    <m/>
    <m/>
    <m/>
    <m/>
    <d v="1899-12-30T14:46:00"/>
    <s v="Unverified"/>
  </r>
  <r>
    <n v="680"/>
    <s v="Screening And Consenting"/>
    <n v="2"/>
    <s v="yethu"/>
    <x v="15"/>
    <d v="1899-12-30T10:38:00"/>
    <s v="Ndevana"/>
    <n v="1"/>
    <n v="5"/>
    <s v="Not applicable"/>
    <s v="I confirm that I am at the gate / door"/>
    <s v=" -32.9000326"/>
    <s v="27.5120458"/>
    <s v="Yes"/>
    <m/>
    <s v="Read the script out loud to the person"/>
    <s v="Yes - the person who opened the door is the HoH"/>
    <s v="Read the script out loud to the HoH"/>
    <s v="Yes"/>
    <s v="Proceed"/>
    <s v="Nocawe"/>
    <s v="Sahluko"/>
    <n v="32"/>
    <d v="1990-12-12T00:00:00"/>
    <n v="32"/>
    <s v="Female"/>
    <s v="One or both"/>
    <s v="Yes"/>
    <s v="Proceed"/>
    <m/>
    <s v="Proceed"/>
    <s v="Xhosa"/>
    <s v="Yes"/>
    <s v="Yes"/>
    <m/>
    <s v="signature_2022-07-13_0844.png"/>
    <m/>
    <m/>
    <m/>
    <d v="2022-07-13T00:00:00"/>
    <n v="60000"/>
    <n v="1000"/>
    <n v="574"/>
    <n v="574"/>
    <n v="2344"/>
    <m/>
    <x v="1"/>
    <n v="64460"/>
    <s v="Proceed"/>
    <s v="Checked, completed"/>
    <s v="Checked, completed"/>
    <s v="Checked, completed"/>
    <n v="604583927"/>
    <s v="Sibling"/>
    <m/>
    <d v="1899-12-30T10:45:00"/>
    <s v="Unverified"/>
  </r>
  <r>
    <n v="368"/>
    <m/>
    <m/>
    <m/>
    <x v="0"/>
    <m/>
    <m/>
    <m/>
    <m/>
    <m/>
    <m/>
    <m/>
    <m/>
    <m/>
    <m/>
    <m/>
    <m/>
    <m/>
    <m/>
    <m/>
    <m/>
    <m/>
    <m/>
    <m/>
    <m/>
    <m/>
    <m/>
    <m/>
    <m/>
    <m/>
    <m/>
    <m/>
    <m/>
    <m/>
    <m/>
    <m/>
    <m/>
    <m/>
    <m/>
    <m/>
    <m/>
    <m/>
    <m/>
    <m/>
    <m/>
    <m/>
    <x v="0"/>
    <m/>
    <m/>
    <m/>
    <m/>
    <m/>
    <m/>
    <m/>
    <m/>
    <m/>
    <m/>
  </r>
  <r>
    <n v="710"/>
    <s v="Screening And Consenting"/>
    <n v="2"/>
    <s v="onelam"/>
    <x v="10"/>
    <d v="1899-12-30T10:46:00"/>
    <s v="Nompumelelo"/>
    <n v="2"/>
    <n v="6"/>
    <s v="Not applicable"/>
    <s v="I confirm that I am at the gate / door"/>
    <s v=" -32.9588952"/>
    <s v="27.9205619"/>
    <s v="Yes"/>
    <m/>
    <s v="Read the script out loud to the person"/>
    <s v="Yes - the person who opened the door is the HoH"/>
    <s v="Read the script out loud to the HoH"/>
    <s v="Yes"/>
    <s v="Proceed"/>
    <s v="Sinazo"/>
    <s v="Qamra"/>
    <n v="32"/>
    <d v="1990-09-15T00:00:00"/>
    <n v="32"/>
    <s v="Female"/>
    <s v="One or both"/>
    <s v="Yes"/>
    <s v="Proceed"/>
    <m/>
    <s v="Proceed"/>
    <s v="English"/>
    <s v="Yes"/>
    <s v="Yes"/>
    <s v="signature_2022-07-14_0848.png"/>
    <m/>
    <m/>
    <m/>
    <m/>
    <d v="2022-07-14T00:00:00"/>
    <n v="30000"/>
    <n v="1000"/>
    <n v="566"/>
    <n v="566"/>
    <n v="2343"/>
    <m/>
    <x v="1"/>
    <n v="34443"/>
    <s v="Proceed"/>
    <s v="Checked, completed"/>
    <s v="Checked, completed"/>
    <s v="Checked, completed"/>
    <n v="837660588"/>
    <s v="Myself (Participant)"/>
    <m/>
    <d v="1899-12-30T10:48:00"/>
    <s v="Unverified"/>
  </r>
  <r>
    <n v="369"/>
    <m/>
    <m/>
    <m/>
    <x v="0"/>
    <m/>
    <m/>
    <m/>
    <m/>
    <m/>
    <m/>
    <m/>
    <m/>
    <m/>
    <m/>
    <m/>
    <m/>
    <m/>
    <m/>
    <m/>
    <m/>
    <m/>
    <m/>
    <m/>
    <m/>
    <m/>
    <m/>
    <m/>
    <m/>
    <m/>
    <m/>
    <m/>
    <m/>
    <m/>
    <m/>
    <m/>
    <m/>
    <m/>
    <m/>
    <m/>
    <m/>
    <m/>
    <m/>
    <m/>
    <m/>
    <m/>
    <x v="0"/>
    <m/>
    <m/>
    <m/>
    <m/>
    <m/>
    <m/>
    <m/>
    <m/>
    <m/>
    <m/>
  </r>
  <r>
    <n v="969"/>
    <s v="Screening And Consenting"/>
    <n v="1"/>
    <s v="likhona"/>
    <x v="29"/>
    <d v="1899-12-30T15:42:00"/>
    <s v="Nompumelelo"/>
    <n v="3"/>
    <n v="2"/>
    <s v="Not applicable"/>
    <s v="I confirm that I am at the gate / door"/>
    <s v=" -32.9525393"/>
    <s v="27.9216709"/>
    <s v="Yes"/>
    <m/>
    <s v="Read the script out loud to the person"/>
    <s v="Yes - the person who opened the door is the HoH"/>
    <s v="Read the script out loud to the HoH"/>
    <s v="Yes"/>
    <s v="Proceed"/>
    <s v="Beauty "/>
    <s v="Nyenzere"/>
    <n v="32"/>
    <d v="1990-12-22T00:00:00"/>
    <n v="32"/>
    <s v="Female"/>
    <s v="One or both"/>
    <s v="Yes"/>
    <s v="Proceed"/>
    <m/>
    <s v="Proceed"/>
    <s v="English"/>
    <s v="Yes"/>
    <s v="Yes"/>
    <s v="signature_2022-07-19_1345.png"/>
    <m/>
    <m/>
    <m/>
    <m/>
    <d v="2022-07-19T00:00:00"/>
    <n v="30000"/>
    <n v="1000"/>
    <n v="270"/>
    <n v="270"/>
    <n v="2338"/>
    <m/>
    <x v="1"/>
    <n v="33846"/>
    <s v="Proceed"/>
    <s v="Checked, completed"/>
    <s v="Checked, completed"/>
    <s v="Checked, completed"/>
    <n v="732570857"/>
    <s v="Myself (Participant)"/>
    <m/>
    <d v="1899-12-30T15:47:00"/>
    <s v="Complete"/>
  </r>
  <r>
    <n v="370"/>
    <m/>
    <m/>
    <m/>
    <x v="0"/>
    <m/>
    <m/>
    <m/>
    <m/>
    <m/>
    <m/>
    <m/>
    <m/>
    <m/>
    <m/>
    <m/>
    <m/>
    <m/>
    <m/>
    <m/>
    <m/>
    <m/>
    <m/>
    <m/>
    <m/>
    <m/>
    <m/>
    <m/>
    <m/>
    <m/>
    <m/>
    <m/>
    <m/>
    <m/>
    <m/>
    <m/>
    <m/>
    <m/>
    <m/>
    <m/>
    <m/>
    <m/>
    <m/>
    <m/>
    <m/>
    <m/>
    <x v="0"/>
    <m/>
    <m/>
    <m/>
    <m/>
    <m/>
    <m/>
    <m/>
    <m/>
    <m/>
    <m/>
  </r>
  <r>
    <n v="370"/>
    <s v="Screening And Consenting"/>
    <n v="1"/>
    <s v="likhona"/>
    <x v="28"/>
    <d v="1899-12-30T15:09:00"/>
    <s v="Mdantsane"/>
    <n v="7"/>
    <n v="4"/>
    <s v="Not applicable"/>
    <s v="I confirm that I am at the gate / door"/>
    <s v=" -32.9431101"/>
    <s v="27.7855695"/>
    <s v="Yes"/>
    <m/>
    <s v="Read the script out loud to the person"/>
    <s v="Yes - the person who opened the door is the HoH"/>
    <s v="Read the script out loud to the HoH"/>
    <s v="No"/>
    <m/>
    <m/>
    <m/>
    <m/>
    <m/>
    <m/>
    <m/>
    <m/>
    <m/>
    <m/>
    <m/>
    <m/>
    <m/>
    <m/>
    <m/>
    <m/>
    <m/>
    <m/>
    <m/>
    <m/>
    <m/>
    <n v="50000"/>
    <m/>
    <n v="303"/>
    <n v="303"/>
    <n v="2356"/>
    <m/>
    <x v="0"/>
    <m/>
    <m/>
    <m/>
    <m/>
    <m/>
    <m/>
    <m/>
    <m/>
    <d v="1899-12-30T15:09:00"/>
    <s v="Unverified"/>
  </r>
  <r>
    <n v="371"/>
    <m/>
    <m/>
    <m/>
    <x v="0"/>
    <m/>
    <m/>
    <m/>
    <m/>
    <m/>
    <m/>
    <m/>
    <m/>
    <m/>
    <m/>
    <m/>
    <m/>
    <m/>
    <m/>
    <m/>
    <m/>
    <m/>
    <m/>
    <m/>
    <m/>
    <m/>
    <m/>
    <m/>
    <m/>
    <m/>
    <m/>
    <m/>
    <m/>
    <m/>
    <m/>
    <m/>
    <m/>
    <m/>
    <m/>
    <m/>
    <m/>
    <m/>
    <m/>
    <m/>
    <m/>
    <m/>
    <x v="0"/>
    <m/>
    <m/>
    <m/>
    <m/>
    <m/>
    <m/>
    <m/>
    <m/>
    <m/>
    <m/>
  </r>
  <r>
    <n v="371"/>
    <s v="Screening And Consenting"/>
    <n v="1"/>
    <s v="likhona"/>
    <x v="28"/>
    <d v="1899-12-30T15:13:00"/>
    <s v="Mdantsane"/>
    <n v="7"/>
    <n v="4"/>
    <s v="Not applicable"/>
    <s v="I confirm that I am at the gate / door"/>
    <s v=" -32.9432936"/>
    <s v="27.785751"/>
    <s v="No"/>
    <s v="I confirm"/>
    <m/>
    <m/>
    <m/>
    <m/>
    <m/>
    <m/>
    <m/>
    <m/>
    <m/>
    <m/>
    <m/>
    <m/>
    <m/>
    <m/>
    <m/>
    <m/>
    <m/>
    <m/>
    <m/>
    <m/>
    <m/>
    <m/>
    <m/>
    <m/>
    <m/>
    <n v="50000"/>
    <m/>
    <n v="299"/>
    <n v="299"/>
    <n v="2356"/>
    <m/>
    <x v="0"/>
    <m/>
    <m/>
    <m/>
    <m/>
    <m/>
    <m/>
    <m/>
    <m/>
    <d v="1899-12-30T15:13:00"/>
    <s v="Unverified"/>
  </r>
  <r>
    <n v="371"/>
    <s v="Screening And Consenting"/>
    <n v="2"/>
    <s v="zola"/>
    <x v="14"/>
    <d v="1899-12-30T10:48:00"/>
    <s v="Mdantsane"/>
    <n v="7"/>
    <n v="4"/>
    <s v="Not applicable"/>
    <s v="I confirm that I am at the gate / door"/>
    <s v=" -32.9430314"/>
    <s v="27.7855296"/>
    <s v="No"/>
    <s v="I confirm"/>
    <m/>
    <m/>
    <m/>
    <m/>
    <m/>
    <m/>
    <m/>
    <m/>
    <m/>
    <m/>
    <m/>
    <m/>
    <m/>
    <m/>
    <m/>
    <m/>
    <m/>
    <m/>
    <m/>
    <m/>
    <m/>
    <m/>
    <m/>
    <m/>
    <m/>
    <n v="50000"/>
    <m/>
    <n v="564"/>
    <n v="564"/>
    <n v="2352"/>
    <m/>
    <x v="0"/>
    <m/>
    <m/>
    <m/>
    <m/>
    <m/>
    <m/>
    <m/>
    <m/>
    <d v="1899-12-30T10:48:00"/>
    <s v="Unverified"/>
  </r>
  <r>
    <n v="371"/>
    <s v="Screening And Consenting"/>
    <n v="3"/>
    <s v="zola"/>
    <x v="4"/>
    <d v="1899-12-30T10:18:00"/>
    <s v="Mdantsane"/>
    <n v="7"/>
    <n v="4"/>
    <s v="Not applicable"/>
    <s v="I confirm that I am at the gate / door"/>
    <s v=" -32.9432803"/>
    <s v="27.785469"/>
    <s v="No"/>
    <s v="I confirm"/>
    <m/>
    <m/>
    <m/>
    <m/>
    <m/>
    <m/>
    <m/>
    <m/>
    <m/>
    <m/>
    <m/>
    <m/>
    <m/>
    <m/>
    <m/>
    <m/>
    <m/>
    <m/>
    <m/>
    <m/>
    <m/>
    <m/>
    <m/>
    <m/>
    <m/>
    <n v="50000"/>
    <m/>
    <n v="594"/>
    <n v="594"/>
    <n v="2351"/>
    <m/>
    <x v="0"/>
    <m/>
    <m/>
    <m/>
    <m/>
    <m/>
    <m/>
    <m/>
    <m/>
    <d v="1899-12-30T10:19:00"/>
    <s v="Unverified"/>
  </r>
  <r>
    <n v="372"/>
    <m/>
    <m/>
    <m/>
    <x v="0"/>
    <m/>
    <m/>
    <m/>
    <m/>
    <m/>
    <m/>
    <m/>
    <m/>
    <m/>
    <m/>
    <m/>
    <m/>
    <m/>
    <m/>
    <m/>
    <m/>
    <m/>
    <m/>
    <m/>
    <m/>
    <m/>
    <m/>
    <m/>
    <m/>
    <m/>
    <m/>
    <m/>
    <m/>
    <m/>
    <m/>
    <m/>
    <m/>
    <m/>
    <m/>
    <m/>
    <m/>
    <m/>
    <m/>
    <m/>
    <m/>
    <m/>
    <x v="0"/>
    <m/>
    <m/>
    <m/>
    <m/>
    <m/>
    <m/>
    <m/>
    <m/>
    <m/>
    <m/>
  </r>
  <r>
    <n v="372"/>
    <s v="Screening And Consenting"/>
    <n v="1"/>
    <s v="asemahle"/>
    <x v="28"/>
    <d v="1899-12-30T15:29:00"/>
    <s v="Mdantsane"/>
    <n v="6"/>
    <n v="3"/>
    <s v="Not applicable"/>
    <s v="I confirm that I am at the gate / door"/>
    <s v=" -32.9283357"/>
    <s v="27.77254"/>
    <s v="No"/>
    <s v="I confirm"/>
    <m/>
    <m/>
    <m/>
    <m/>
    <m/>
    <m/>
    <m/>
    <m/>
    <m/>
    <m/>
    <m/>
    <m/>
    <m/>
    <m/>
    <m/>
    <m/>
    <m/>
    <m/>
    <m/>
    <m/>
    <m/>
    <m/>
    <m/>
    <m/>
    <m/>
    <n v="50000"/>
    <m/>
    <n v="283"/>
    <n v="283"/>
    <n v="2356"/>
    <m/>
    <x v="0"/>
    <m/>
    <m/>
    <m/>
    <m/>
    <m/>
    <m/>
    <m/>
    <m/>
    <d v="1899-12-30T15:30:00"/>
    <s v="Unverified"/>
  </r>
  <r>
    <n v="372"/>
    <s v="Screening And Consenting"/>
    <n v="2"/>
    <s v="asemahle"/>
    <x v="14"/>
    <d v="1899-12-30T11:15:00"/>
    <s v="Mdantsane"/>
    <n v="6"/>
    <n v="3"/>
    <s v="Not applicable"/>
    <s v="I confirm that I am at the gate / door"/>
    <s v=" -32.9280616"/>
    <s v="27.7718399"/>
    <s v="No"/>
    <s v="I confirm"/>
    <m/>
    <m/>
    <m/>
    <m/>
    <m/>
    <m/>
    <m/>
    <m/>
    <m/>
    <m/>
    <m/>
    <m/>
    <m/>
    <m/>
    <m/>
    <m/>
    <m/>
    <m/>
    <m/>
    <m/>
    <m/>
    <m/>
    <m/>
    <m/>
    <m/>
    <n v="50000"/>
    <m/>
    <n v="537"/>
    <n v="537"/>
    <n v="2352"/>
    <m/>
    <x v="0"/>
    <m/>
    <m/>
    <m/>
    <m/>
    <m/>
    <m/>
    <m/>
    <m/>
    <d v="1899-12-30T11:15:00"/>
    <s v="Unverified"/>
  </r>
  <r>
    <n v="973"/>
    <s v="Screening And Consenting"/>
    <n v="2"/>
    <s v="vuyelwa"/>
    <x v="16"/>
    <d v="1899-12-30T15:55:00"/>
    <s v="Ndevana"/>
    <n v="2"/>
    <n v="7"/>
    <s v="Not applicable"/>
    <s v="I confirm that I am at the gate / door"/>
    <s v=" -32.9272243"/>
    <s v="27.4828855"/>
    <s v="Yes"/>
    <m/>
    <s v="Read the script out loud to the person"/>
    <s v="Yes - the person who opened the door is the HoH"/>
    <s v="Read the script out loud to the HoH"/>
    <s v="Yes"/>
    <s v="Proceed"/>
    <s v="Mzovuyo"/>
    <s v="Filipu"/>
    <n v="32"/>
    <d v="1990-03-19T00:00:00"/>
    <n v="32"/>
    <s v="Male"/>
    <s v="One or both"/>
    <s v="Yes"/>
    <s v="Proceed"/>
    <m/>
    <s v="Proceed"/>
    <s v="English"/>
    <s v="Yes"/>
    <s v="Yes"/>
    <s v="signature_2022-07-20_1402.png"/>
    <m/>
    <m/>
    <m/>
    <m/>
    <d v="2022-07-20T00:00:00"/>
    <n v="60000"/>
    <n v="2000"/>
    <n v="257"/>
    <n v="257"/>
    <n v="2337"/>
    <m/>
    <x v="1"/>
    <n v="64819"/>
    <s v="Proceed"/>
    <s v="Checked, completed"/>
    <s v="Checked, completed"/>
    <s v="Checked, completed"/>
    <n v="603463786"/>
    <s v="Myself (Participant)"/>
    <m/>
    <d v="1899-12-30T16:03:00"/>
    <s v="Complete"/>
  </r>
  <r>
    <n v="373"/>
    <m/>
    <m/>
    <m/>
    <x v="0"/>
    <m/>
    <m/>
    <m/>
    <m/>
    <m/>
    <m/>
    <m/>
    <m/>
    <m/>
    <m/>
    <m/>
    <m/>
    <m/>
    <m/>
    <m/>
    <m/>
    <m/>
    <m/>
    <m/>
    <m/>
    <m/>
    <m/>
    <m/>
    <m/>
    <m/>
    <m/>
    <m/>
    <m/>
    <m/>
    <m/>
    <m/>
    <m/>
    <m/>
    <m/>
    <m/>
    <m/>
    <m/>
    <m/>
    <m/>
    <m/>
    <m/>
    <x v="0"/>
    <m/>
    <m/>
    <m/>
    <m/>
    <m/>
    <m/>
    <m/>
    <m/>
    <m/>
    <m/>
  </r>
  <r>
    <n v="373"/>
    <s v="Screening And Consenting"/>
    <n v="1"/>
    <s v="siziphiwe"/>
    <x v="14"/>
    <d v="1899-12-30T11:01:00"/>
    <s v="Mdantsane"/>
    <n v="5"/>
    <n v="12"/>
    <s v="Not applicable"/>
    <s v="I confirm that I am at the gate / door"/>
    <s v=" -32.9369104"/>
    <s v="27.7724209"/>
    <s v="Yes"/>
    <m/>
    <s v="Read the script out loud to the person"/>
    <s v="Yes - the person who opened the door is the HoH"/>
    <s v="Read the script out loud to the HoH"/>
    <s v="No"/>
    <m/>
    <m/>
    <m/>
    <m/>
    <m/>
    <m/>
    <m/>
    <m/>
    <m/>
    <m/>
    <m/>
    <m/>
    <m/>
    <m/>
    <m/>
    <m/>
    <m/>
    <m/>
    <m/>
    <m/>
    <m/>
    <n v="50000"/>
    <m/>
    <n v="551"/>
    <n v="551"/>
    <n v="2352"/>
    <m/>
    <x v="0"/>
    <m/>
    <m/>
    <m/>
    <m/>
    <m/>
    <m/>
    <m/>
    <m/>
    <d v="1899-12-30T11:02:00"/>
    <s v="Unverified"/>
  </r>
  <r>
    <n v="374"/>
    <m/>
    <m/>
    <m/>
    <x v="0"/>
    <m/>
    <m/>
    <m/>
    <m/>
    <m/>
    <m/>
    <m/>
    <m/>
    <m/>
    <m/>
    <m/>
    <m/>
    <m/>
    <m/>
    <m/>
    <m/>
    <m/>
    <m/>
    <m/>
    <m/>
    <m/>
    <m/>
    <m/>
    <m/>
    <m/>
    <m/>
    <m/>
    <m/>
    <m/>
    <m/>
    <m/>
    <m/>
    <m/>
    <m/>
    <m/>
    <m/>
    <m/>
    <m/>
    <m/>
    <m/>
    <m/>
    <x v="0"/>
    <m/>
    <m/>
    <m/>
    <m/>
    <m/>
    <m/>
    <m/>
    <m/>
    <m/>
    <m/>
  </r>
  <r>
    <n v="374"/>
    <s v="Screening And Consenting"/>
    <n v="1"/>
    <s v="siziphiwe"/>
    <x v="14"/>
    <d v="1899-12-30T11:06:00"/>
    <s v="Mdantsane"/>
    <n v="5"/>
    <n v="12"/>
    <s v="Not applicable"/>
    <s v="I confirm that I am at the gate / door"/>
    <s v=" -32.936675"/>
    <s v="27.772404"/>
    <s v="Yes"/>
    <m/>
    <s v="Read the script out loud to the person"/>
    <s v="Yes - the person who opened the door is the HoH"/>
    <s v="Read the script out loud to the HoH"/>
    <s v="No"/>
    <m/>
    <m/>
    <m/>
    <m/>
    <m/>
    <m/>
    <m/>
    <m/>
    <m/>
    <m/>
    <m/>
    <m/>
    <m/>
    <m/>
    <m/>
    <m/>
    <m/>
    <m/>
    <m/>
    <m/>
    <m/>
    <n v="50000"/>
    <m/>
    <n v="546"/>
    <n v="546"/>
    <n v="2352"/>
    <m/>
    <x v="0"/>
    <m/>
    <m/>
    <m/>
    <m/>
    <m/>
    <m/>
    <m/>
    <m/>
    <d v="1899-12-30T11:10:00"/>
    <s v="Unverified"/>
  </r>
  <r>
    <n v="375"/>
    <m/>
    <m/>
    <m/>
    <x v="0"/>
    <m/>
    <m/>
    <m/>
    <m/>
    <m/>
    <m/>
    <m/>
    <m/>
    <m/>
    <m/>
    <m/>
    <m/>
    <m/>
    <m/>
    <m/>
    <m/>
    <m/>
    <m/>
    <m/>
    <m/>
    <m/>
    <m/>
    <m/>
    <m/>
    <m/>
    <m/>
    <m/>
    <m/>
    <m/>
    <m/>
    <m/>
    <m/>
    <m/>
    <m/>
    <m/>
    <m/>
    <m/>
    <m/>
    <m/>
    <m/>
    <m/>
    <x v="0"/>
    <m/>
    <m/>
    <m/>
    <m/>
    <m/>
    <m/>
    <m/>
    <m/>
    <m/>
    <m/>
  </r>
  <r>
    <n v="375"/>
    <s v="Screening And Consenting"/>
    <n v="1"/>
    <s v="nomvuyo"/>
    <x v="14"/>
    <d v="1899-12-30T11:09:00"/>
    <s v="Mdantsane"/>
    <n v="7"/>
    <n v="8"/>
    <s v="Not applicable"/>
    <s v="I confirm that I am at the gate / door"/>
    <s v=" -32.9456614"/>
    <s v="27.7819587"/>
    <s v="No"/>
    <s v="I confirm"/>
    <m/>
    <m/>
    <m/>
    <m/>
    <m/>
    <m/>
    <m/>
    <m/>
    <m/>
    <m/>
    <m/>
    <m/>
    <m/>
    <m/>
    <m/>
    <m/>
    <m/>
    <m/>
    <m/>
    <m/>
    <m/>
    <m/>
    <m/>
    <m/>
    <m/>
    <n v="50000"/>
    <m/>
    <n v="543"/>
    <n v="543"/>
    <n v="2352"/>
    <m/>
    <x v="0"/>
    <m/>
    <m/>
    <m/>
    <m/>
    <m/>
    <m/>
    <m/>
    <m/>
    <d v="1899-12-30T11:10:00"/>
    <s v="Unverified"/>
  </r>
  <r>
    <n v="375"/>
    <s v="Screening And Consenting"/>
    <n v="2"/>
    <s v="mihlem"/>
    <x v="4"/>
    <d v="1899-12-30T11:05:00"/>
    <s v="Mdantsane"/>
    <n v="7"/>
    <n v="8"/>
    <s v="Not applicable"/>
    <s v="I confirm that I am at the gate / door"/>
    <s v=" -32.9456946"/>
    <s v="27.7820022"/>
    <s v="No"/>
    <s v="I confirm"/>
    <m/>
    <m/>
    <m/>
    <m/>
    <m/>
    <m/>
    <m/>
    <m/>
    <m/>
    <m/>
    <m/>
    <m/>
    <m/>
    <m/>
    <m/>
    <m/>
    <m/>
    <m/>
    <m/>
    <m/>
    <m/>
    <m/>
    <m/>
    <m/>
    <m/>
    <n v="50000"/>
    <m/>
    <n v="547"/>
    <n v="547"/>
    <n v="2351"/>
    <m/>
    <x v="0"/>
    <m/>
    <m/>
    <m/>
    <m/>
    <m/>
    <m/>
    <m/>
    <m/>
    <d v="1899-12-30T11:05:00"/>
    <s v="Unverified"/>
  </r>
  <r>
    <n v="375"/>
    <s v="Screening And Consenting"/>
    <n v="3"/>
    <s v="mihlem"/>
    <x v="22"/>
    <d v="1899-12-30T09:35:00"/>
    <s v="Mdantsane"/>
    <n v="7"/>
    <n v="8"/>
    <s v="Not applicable"/>
    <s v="I confirm that I am at the gate / door"/>
    <s v=" -32.9457525"/>
    <s v="27.7817469"/>
    <s v="No"/>
    <s v="I confirm"/>
    <m/>
    <m/>
    <m/>
    <m/>
    <m/>
    <m/>
    <m/>
    <m/>
    <m/>
    <m/>
    <m/>
    <m/>
    <m/>
    <m/>
    <m/>
    <m/>
    <m/>
    <m/>
    <m/>
    <m/>
    <m/>
    <m/>
    <m/>
    <m/>
    <m/>
    <n v="50000"/>
    <m/>
    <n v="637"/>
    <n v="637"/>
    <n v="2350"/>
    <m/>
    <x v="0"/>
    <m/>
    <m/>
    <m/>
    <m/>
    <m/>
    <m/>
    <m/>
    <m/>
    <d v="1899-12-30T09:36:00"/>
    <s v="Unverified"/>
  </r>
  <r>
    <n v="376"/>
    <m/>
    <m/>
    <m/>
    <x v="0"/>
    <m/>
    <m/>
    <m/>
    <m/>
    <m/>
    <m/>
    <m/>
    <m/>
    <m/>
    <m/>
    <m/>
    <m/>
    <m/>
    <m/>
    <m/>
    <m/>
    <m/>
    <m/>
    <m/>
    <m/>
    <m/>
    <m/>
    <m/>
    <m/>
    <m/>
    <m/>
    <m/>
    <m/>
    <m/>
    <m/>
    <m/>
    <m/>
    <m/>
    <m/>
    <m/>
    <m/>
    <m/>
    <m/>
    <m/>
    <m/>
    <m/>
    <x v="0"/>
    <m/>
    <m/>
    <m/>
    <m/>
    <m/>
    <m/>
    <m/>
    <m/>
    <m/>
    <m/>
  </r>
  <r>
    <n v="376"/>
    <s v="Screening And Consenting"/>
    <n v="1"/>
    <s v="siziphiwe"/>
    <x v="14"/>
    <d v="1899-12-30T11:11:00"/>
    <s v="Mdantsane"/>
    <n v="5"/>
    <n v="12"/>
    <s v="Not applicable"/>
    <s v="I confirm that I am at the gate / door"/>
    <s v=" -32.9366256"/>
    <s v="27.7725287"/>
    <s v="Yes"/>
    <m/>
    <s v="Read the script out loud to the person"/>
    <s v="Yes - the person who opened the door is the HoH"/>
    <s v="Read the script out loud to the HoH"/>
    <s v="No"/>
    <m/>
    <m/>
    <m/>
    <m/>
    <m/>
    <m/>
    <m/>
    <m/>
    <m/>
    <m/>
    <m/>
    <m/>
    <m/>
    <m/>
    <m/>
    <m/>
    <m/>
    <m/>
    <m/>
    <m/>
    <m/>
    <n v="50000"/>
    <m/>
    <n v="541"/>
    <n v="541"/>
    <n v="2352"/>
    <m/>
    <x v="0"/>
    <m/>
    <m/>
    <m/>
    <m/>
    <m/>
    <m/>
    <m/>
    <m/>
    <d v="1899-12-30T11:12:00"/>
    <s v="Unverified"/>
  </r>
  <r>
    <n v="377"/>
    <m/>
    <m/>
    <m/>
    <x v="0"/>
    <m/>
    <m/>
    <m/>
    <m/>
    <m/>
    <m/>
    <m/>
    <m/>
    <m/>
    <m/>
    <m/>
    <m/>
    <m/>
    <m/>
    <m/>
    <m/>
    <m/>
    <m/>
    <m/>
    <m/>
    <m/>
    <m/>
    <m/>
    <m/>
    <m/>
    <m/>
    <m/>
    <m/>
    <m/>
    <m/>
    <m/>
    <m/>
    <m/>
    <m/>
    <m/>
    <m/>
    <m/>
    <m/>
    <m/>
    <m/>
    <m/>
    <x v="0"/>
    <m/>
    <m/>
    <m/>
    <m/>
    <m/>
    <m/>
    <m/>
    <m/>
    <m/>
    <m/>
  </r>
  <r>
    <n v="991"/>
    <s v="Screening And Consenting"/>
    <n v="1"/>
    <s v="siziphiwe"/>
    <x v="16"/>
    <d v="1899-12-30T08:59:00"/>
    <s v="Buffalo Flats"/>
    <n v="2"/>
    <n v="10"/>
    <s v="Not applicable"/>
    <s v="I confirm that I am at the gate / door"/>
    <s v=" -33.0110125"/>
    <s v="27.8430622"/>
    <s v="Yes"/>
    <m/>
    <s v="Read the script out loud to the person"/>
    <s v="Yes - the person who opened the door is calling the HoH"/>
    <s v="Read the script out loud to the HoH"/>
    <s v="Yes"/>
    <s v="Proceed"/>
    <s v="Michelle "/>
    <s v="Lottering"/>
    <n v="32"/>
    <d v="1990-03-29T00:00:00"/>
    <n v="32"/>
    <s v="Female"/>
    <s v="One or both"/>
    <s v="Yes"/>
    <s v="Proceed"/>
    <m/>
    <s v="Proceed"/>
    <s v="English"/>
    <s v="Yes"/>
    <s v="Yes"/>
    <s v="signature_2022-07-20_0710.png"/>
    <m/>
    <m/>
    <m/>
    <m/>
    <d v="2022-07-20T00:00:00"/>
    <n v="80000"/>
    <n v="1000"/>
    <n v="673"/>
    <n v="673"/>
    <n v="2337"/>
    <m/>
    <x v="1"/>
    <n v="84651"/>
    <s v="Proceed"/>
    <s v="Checked, completed"/>
    <s v="Checked, completed"/>
    <s v="Checked, completed"/>
    <n v="791970068"/>
    <s v="Myself (Participant)"/>
    <m/>
    <d v="1899-12-30T09:11:00"/>
    <s v="Complete"/>
  </r>
  <r>
    <n v="378"/>
    <m/>
    <m/>
    <m/>
    <x v="0"/>
    <m/>
    <m/>
    <m/>
    <m/>
    <m/>
    <m/>
    <m/>
    <m/>
    <m/>
    <m/>
    <m/>
    <m/>
    <m/>
    <m/>
    <m/>
    <m/>
    <m/>
    <m/>
    <m/>
    <m/>
    <m/>
    <m/>
    <m/>
    <m/>
    <m/>
    <m/>
    <m/>
    <m/>
    <m/>
    <m/>
    <m/>
    <m/>
    <m/>
    <m/>
    <m/>
    <m/>
    <m/>
    <m/>
    <m/>
    <m/>
    <m/>
    <x v="0"/>
    <m/>
    <m/>
    <m/>
    <m/>
    <m/>
    <m/>
    <m/>
    <m/>
    <m/>
    <m/>
  </r>
  <r>
    <n v="378"/>
    <s v="Screening And Consenting"/>
    <n v="1"/>
    <s v="nomvuyo"/>
    <x v="14"/>
    <d v="1899-12-30T11:15:00"/>
    <s v="Mdantsane"/>
    <n v="7"/>
    <n v="8"/>
    <s v="Not applicable"/>
    <s v="I confirm that I am at the gate / door"/>
    <s v=" -32.9456186"/>
    <s v="27.7820331"/>
    <s v="Yes"/>
    <m/>
    <s v="Read the script out loud to the person"/>
    <s v="No"/>
    <m/>
    <m/>
    <m/>
    <m/>
    <m/>
    <m/>
    <m/>
    <m/>
    <m/>
    <m/>
    <m/>
    <m/>
    <m/>
    <m/>
    <m/>
    <m/>
    <m/>
    <m/>
    <m/>
    <m/>
    <m/>
    <m/>
    <m/>
    <n v="50000"/>
    <m/>
    <n v="537"/>
    <n v="537"/>
    <n v="2352"/>
    <m/>
    <x v="0"/>
    <m/>
    <m/>
    <m/>
    <m/>
    <m/>
    <m/>
    <m/>
    <m/>
    <d v="1899-12-30T11:16:00"/>
    <s v="Unverified"/>
  </r>
  <r>
    <n v="378"/>
    <s v="Screening And Consenting"/>
    <n v="2"/>
    <s v="mihlem"/>
    <x v="4"/>
    <d v="1899-12-30T11:08:00"/>
    <s v="Mdantsane"/>
    <n v="7"/>
    <n v="8"/>
    <s v="Not applicable"/>
    <s v="I confirm that I am at the gate / door"/>
    <s v=" -32.9456087"/>
    <s v="27.7820398"/>
    <s v="Yes"/>
    <m/>
    <s v="Read the script out loud to the person"/>
    <s v="No"/>
    <m/>
    <m/>
    <m/>
    <m/>
    <m/>
    <m/>
    <m/>
    <m/>
    <m/>
    <m/>
    <m/>
    <m/>
    <m/>
    <m/>
    <m/>
    <m/>
    <m/>
    <m/>
    <m/>
    <m/>
    <m/>
    <m/>
    <m/>
    <n v="50000"/>
    <m/>
    <n v="544"/>
    <n v="544"/>
    <n v="2351"/>
    <m/>
    <x v="0"/>
    <m/>
    <m/>
    <m/>
    <m/>
    <m/>
    <m/>
    <m/>
    <m/>
    <d v="1899-12-30T11:09:00"/>
    <s v="Unverified"/>
  </r>
  <r>
    <n v="378"/>
    <s v="Screening And Consenting"/>
    <n v="3"/>
    <s v="mihlem"/>
    <x v="22"/>
    <d v="1899-12-30T09:39:00"/>
    <s v="Mdantsane"/>
    <n v="7"/>
    <n v="8"/>
    <s v="Not applicable"/>
    <s v="I confirm that I am at the gate / door"/>
    <s v=" -32.9457525"/>
    <s v="27.7817469"/>
    <s v="No"/>
    <s v="I confirm"/>
    <m/>
    <m/>
    <m/>
    <m/>
    <m/>
    <m/>
    <m/>
    <m/>
    <m/>
    <m/>
    <m/>
    <m/>
    <m/>
    <m/>
    <m/>
    <m/>
    <m/>
    <m/>
    <m/>
    <m/>
    <m/>
    <m/>
    <m/>
    <m/>
    <m/>
    <n v="50000"/>
    <m/>
    <n v="633"/>
    <n v="633"/>
    <n v="2350"/>
    <m/>
    <x v="0"/>
    <m/>
    <m/>
    <m/>
    <m/>
    <m/>
    <m/>
    <m/>
    <m/>
    <d v="1899-12-30T09:39:00"/>
    <s v="Unverified"/>
  </r>
  <r>
    <n v="379"/>
    <m/>
    <m/>
    <m/>
    <x v="0"/>
    <m/>
    <m/>
    <m/>
    <m/>
    <m/>
    <m/>
    <m/>
    <m/>
    <m/>
    <m/>
    <m/>
    <m/>
    <m/>
    <m/>
    <m/>
    <m/>
    <m/>
    <m/>
    <m/>
    <m/>
    <m/>
    <m/>
    <m/>
    <m/>
    <m/>
    <m/>
    <m/>
    <m/>
    <m/>
    <m/>
    <m/>
    <m/>
    <m/>
    <m/>
    <m/>
    <m/>
    <m/>
    <m/>
    <m/>
    <m/>
    <m/>
    <x v="0"/>
    <m/>
    <m/>
    <m/>
    <m/>
    <m/>
    <m/>
    <m/>
    <m/>
    <m/>
    <m/>
  </r>
  <r>
    <n v="1024"/>
    <s v="Screening And Consenting"/>
    <n v="1"/>
    <s v="nosibusiso"/>
    <x v="16"/>
    <d v="1899-12-30T12:59:00"/>
    <s v="Buffalo Flats"/>
    <n v="3"/>
    <n v="1"/>
    <s v="Not applicable"/>
    <s v="I confirm that I am at the gate / door"/>
    <s v=" -33.0074363"/>
    <s v="27.8417639"/>
    <s v="Yes"/>
    <m/>
    <s v="Read the script out loud to the person"/>
    <s v="Yes - the person who opened the door is the HoH"/>
    <s v="Read the script out loud to the HoH"/>
    <s v="Yes"/>
    <s v="Proceed"/>
    <s v="Kaley"/>
    <s v="Jackson "/>
    <n v="32"/>
    <d v="1990-09-16T00:00:00"/>
    <n v="32"/>
    <s v="Female"/>
    <s v="One or both"/>
    <s v="Yes"/>
    <s v="Proceed"/>
    <m/>
    <s v="Proceed"/>
    <s v="English"/>
    <s v="Yes"/>
    <s v="Yes"/>
    <s v="signature_2022-07-20_1105.png"/>
    <m/>
    <m/>
    <m/>
    <m/>
    <d v="2022-07-20T00:00:00"/>
    <n v="80000"/>
    <n v="1000"/>
    <n v="433"/>
    <n v="433"/>
    <n v="2337"/>
    <m/>
    <x v="1"/>
    <n v="84171"/>
    <s v="Proceed"/>
    <s v="Checked, completed"/>
    <s v="Checked, completed"/>
    <s v="Checked, completed"/>
    <n v="782062739"/>
    <s v="Myself (Participant)"/>
    <m/>
    <d v="1899-12-30T13:05:00"/>
    <s v="Complete"/>
  </r>
  <r>
    <n v="380"/>
    <m/>
    <m/>
    <m/>
    <x v="0"/>
    <m/>
    <m/>
    <m/>
    <m/>
    <m/>
    <m/>
    <m/>
    <m/>
    <m/>
    <m/>
    <m/>
    <m/>
    <m/>
    <m/>
    <m/>
    <m/>
    <m/>
    <m/>
    <m/>
    <m/>
    <m/>
    <m/>
    <m/>
    <m/>
    <m/>
    <m/>
    <m/>
    <m/>
    <m/>
    <m/>
    <m/>
    <m/>
    <m/>
    <m/>
    <m/>
    <m/>
    <m/>
    <m/>
    <m/>
    <m/>
    <m/>
    <x v="0"/>
    <m/>
    <m/>
    <m/>
    <m/>
    <m/>
    <m/>
    <m/>
    <m/>
    <m/>
    <m/>
  </r>
  <r>
    <n v="1105"/>
    <s v="Screening And Consenting"/>
    <n v="2"/>
    <s v="nosiphiwo"/>
    <x v="17"/>
    <d v="1899-12-30T13:18:00"/>
    <s v="Buffalo Flats"/>
    <n v="4"/>
    <n v="2"/>
    <s v="Not applicable"/>
    <s v="I confirm that I am at the gate / door"/>
    <s v=" -33.0083801"/>
    <s v="27.8375608"/>
    <s v="Yes"/>
    <m/>
    <s v="Read the script out loud to the person"/>
    <s v="Yes - the person who opened the door is the HoH"/>
    <s v="Read the script out loud to the HoH"/>
    <s v="Yes"/>
    <s v="Proceed"/>
    <s v="Ayanda"/>
    <s v="Tsotso"/>
    <n v="32"/>
    <d v="1990-12-15T00:00:00"/>
    <n v="32"/>
    <s v="Male"/>
    <s v="One or both"/>
    <s v="Yes"/>
    <s v="Proceed"/>
    <m/>
    <s v="Proceed"/>
    <s v="English"/>
    <s v="Yes"/>
    <s v="Yes"/>
    <s v="signature_2022-07-22_1121.png"/>
    <m/>
    <m/>
    <m/>
    <m/>
    <d v="2022-07-22T00:00:00"/>
    <n v="80000"/>
    <n v="2000"/>
    <n v="414"/>
    <n v="414"/>
    <n v="2335"/>
    <m/>
    <x v="1"/>
    <n v="85131"/>
    <s v="Proceed"/>
    <s v="Checked, completed"/>
    <s v="Checked, completed"/>
    <s v="Checked, completed"/>
    <n v="836933216"/>
    <s v="Myself (Participant)"/>
    <m/>
    <d v="1899-12-30T13:22:00"/>
    <s v="Complete"/>
  </r>
  <r>
    <n v="381"/>
    <m/>
    <m/>
    <m/>
    <x v="0"/>
    <m/>
    <m/>
    <m/>
    <m/>
    <m/>
    <m/>
    <m/>
    <m/>
    <m/>
    <m/>
    <m/>
    <m/>
    <m/>
    <m/>
    <m/>
    <m/>
    <m/>
    <m/>
    <m/>
    <m/>
    <m/>
    <m/>
    <m/>
    <m/>
    <m/>
    <m/>
    <m/>
    <m/>
    <m/>
    <m/>
    <m/>
    <m/>
    <m/>
    <m/>
    <m/>
    <m/>
    <m/>
    <m/>
    <m/>
    <m/>
    <m/>
    <x v="0"/>
    <m/>
    <m/>
    <m/>
    <m/>
    <m/>
    <m/>
    <m/>
    <m/>
    <m/>
    <m/>
  </r>
  <r>
    <n v="381"/>
    <s v="Screening And Consenting"/>
    <n v="1"/>
    <s v="nomvuyo"/>
    <x v="14"/>
    <d v="1899-12-30T11:25:00"/>
    <s v="Mdantsane"/>
    <n v="7"/>
    <n v="8"/>
    <s v="Not applicable"/>
    <s v="I confirm that I am at the gate / door"/>
    <s v=" -32.945571"/>
    <s v="27.7821773"/>
    <s v="Yes"/>
    <m/>
    <s v="Read the script out loud to the person"/>
    <s v="No"/>
    <m/>
    <m/>
    <m/>
    <m/>
    <m/>
    <m/>
    <m/>
    <m/>
    <m/>
    <m/>
    <m/>
    <m/>
    <m/>
    <m/>
    <m/>
    <m/>
    <m/>
    <m/>
    <m/>
    <m/>
    <m/>
    <m/>
    <m/>
    <n v="50000"/>
    <m/>
    <n v="527"/>
    <n v="527"/>
    <n v="2352"/>
    <m/>
    <x v="0"/>
    <m/>
    <m/>
    <m/>
    <m/>
    <m/>
    <m/>
    <m/>
    <m/>
    <d v="1899-12-30T11:26:00"/>
    <s v="Unverified"/>
  </r>
  <r>
    <n v="381"/>
    <s v="Screening And Consenting"/>
    <n v="2"/>
    <s v="mihlem"/>
    <x v="4"/>
    <d v="1899-12-30T11:12:00"/>
    <s v="Mdantsane"/>
    <n v="7"/>
    <n v="8"/>
    <s v="Not applicable"/>
    <s v="I confirm that I am at the gate / door"/>
    <s v=" -32.9456184"/>
    <s v="27.7821659"/>
    <s v="No"/>
    <s v="I confirm"/>
    <m/>
    <m/>
    <m/>
    <m/>
    <m/>
    <m/>
    <m/>
    <m/>
    <m/>
    <m/>
    <m/>
    <m/>
    <m/>
    <m/>
    <m/>
    <m/>
    <m/>
    <m/>
    <m/>
    <m/>
    <m/>
    <m/>
    <m/>
    <m/>
    <m/>
    <n v="50000"/>
    <m/>
    <n v="540"/>
    <n v="540"/>
    <n v="2351"/>
    <m/>
    <x v="0"/>
    <m/>
    <m/>
    <m/>
    <m/>
    <m/>
    <m/>
    <m/>
    <m/>
    <d v="1899-12-30T11:14:00"/>
    <s v="Unverified"/>
  </r>
  <r>
    <n v="1153"/>
    <s v="Screening And Consenting"/>
    <n v="1"/>
    <s v="nozithembiso"/>
    <x v="17"/>
    <d v="1899-12-30T11:17:00"/>
    <s v="Buffalo Flats"/>
    <n v="4"/>
    <n v="1"/>
    <s v="D"/>
    <s v="I confirm that I am at the gate / door"/>
    <s v=" -33.0106521"/>
    <s v="27.8312396"/>
    <s v="Yes"/>
    <m/>
    <s v="Read the script out loud to the person"/>
    <s v="Yes - the person who opened the door is the HoH"/>
    <s v="Read the script out loud to the HoH"/>
    <s v="Yes"/>
    <s v="Proceed"/>
    <s v="Anele"/>
    <s v="Vice"/>
    <n v="32"/>
    <d v="1990-07-21T00:00:00"/>
    <n v="32"/>
    <s v="Female"/>
    <s v="One or both"/>
    <s v="Yes"/>
    <s v="Proceed"/>
    <m/>
    <s v="Proceed"/>
    <s v="English"/>
    <s v="Yes"/>
    <s v="Yes"/>
    <s v="signature_2022-07-22_0922.png"/>
    <m/>
    <m/>
    <m/>
    <m/>
    <d v="2022-07-22T00:00:00"/>
    <n v="80000"/>
    <n v="1000"/>
    <n v="535"/>
    <n v="535"/>
    <n v="2335"/>
    <m/>
    <x v="1"/>
    <n v="84373"/>
    <s v="Proceed"/>
    <s v="Checked, completed"/>
    <s v="Checked, completed"/>
    <s v="Checked, completed"/>
    <n v="736083285"/>
    <s v="Myself (Participant)"/>
    <m/>
    <d v="1899-12-30T11:23:00"/>
    <s v="Complete"/>
  </r>
  <r>
    <n v="382"/>
    <m/>
    <m/>
    <m/>
    <x v="0"/>
    <m/>
    <m/>
    <m/>
    <m/>
    <m/>
    <m/>
    <m/>
    <m/>
    <m/>
    <m/>
    <m/>
    <m/>
    <m/>
    <m/>
    <m/>
    <m/>
    <m/>
    <m/>
    <m/>
    <m/>
    <m/>
    <m/>
    <m/>
    <m/>
    <m/>
    <m/>
    <m/>
    <m/>
    <m/>
    <m/>
    <m/>
    <m/>
    <m/>
    <m/>
    <m/>
    <m/>
    <m/>
    <m/>
    <m/>
    <m/>
    <m/>
    <x v="0"/>
    <m/>
    <m/>
    <m/>
    <m/>
    <m/>
    <m/>
    <m/>
    <m/>
    <m/>
    <m/>
  </r>
  <r>
    <n v="382"/>
    <s v="Screening And Consenting"/>
    <n v="1"/>
    <s v="nomvuyo"/>
    <x v="14"/>
    <d v="1899-12-30T11:32:00"/>
    <s v="Mdantsane"/>
    <n v="7"/>
    <n v="8"/>
    <s v="Not applicable"/>
    <s v="I confirm that I am at the gate / door"/>
    <s v=" -32.9454121"/>
    <s v="27.7821669"/>
    <s v="No"/>
    <s v="I confirm"/>
    <m/>
    <m/>
    <m/>
    <m/>
    <m/>
    <m/>
    <m/>
    <m/>
    <m/>
    <m/>
    <m/>
    <m/>
    <m/>
    <m/>
    <m/>
    <m/>
    <m/>
    <m/>
    <m/>
    <m/>
    <m/>
    <m/>
    <m/>
    <m/>
    <m/>
    <n v="50000"/>
    <m/>
    <n v="520"/>
    <n v="520"/>
    <n v="2352"/>
    <m/>
    <x v="0"/>
    <m/>
    <m/>
    <m/>
    <m/>
    <m/>
    <m/>
    <m/>
    <m/>
    <d v="1899-12-30T11:33:00"/>
    <s v="Unverified"/>
  </r>
  <r>
    <n v="382"/>
    <s v="Screening And Consenting"/>
    <n v="2"/>
    <s v="mihlem"/>
    <x v="4"/>
    <d v="1899-12-30T11:19:00"/>
    <s v="Mdantsane"/>
    <n v="7"/>
    <n v="8"/>
    <s v="Not applicable"/>
    <s v="I confirm that I am at the gate / door"/>
    <s v=" -32.9454417"/>
    <s v="27.7822423"/>
    <s v="No"/>
    <s v="I confirm"/>
    <m/>
    <m/>
    <m/>
    <m/>
    <m/>
    <m/>
    <m/>
    <m/>
    <m/>
    <m/>
    <m/>
    <m/>
    <m/>
    <m/>
    <m/>
    <m/>
    <m/>
    <m/>
    <m/>
    <m/>
    <m/>
    <m/>
    <m/>
    <m/>
    <m/>
    <n v="50000"/>
    <m/>
    <n v="533"/>
    <n v="533"/>
    <n v="2351"/>
    <m/>
    <x v="0"/>
    <m/>
    <m/>
    <m/>
    <m/>
    <m/>
    <m/>
    <m/>
    <m/>
    <d v="1899-12-30T11:19:00"/>
    <s v="Unverified"/>
  </r>
  <r>
    <n v="382"/>
    <s v="Screening And Consenting"/>
    <n v="3"/>
    <s v="mihlem"/>
    <x v="22"/>
    <d v="1899-12-30T10:13:00"/>
    <s v="Mdantsane"/>
    <n v="7"/>
    <n v="8"/>
    <s v="Not applicable"/>
    <s v="I confirm that I am at the gate / door"/>
    <s v=" -32.9457525"/>
    <s v="27.7817469"/>
    <s v="No"/>
    <s v="I confirm"/>
    <m/>
    <m/>
    <m/>
    <m/>
    <m/>
    <m/>
    <m/>
    <m/>
    <m/>
    <m/>
    <m/>
    <m/>
    <m/>
    <m/>
    <m/>
    <m/>
    <m/>
    <m/>
    <m/>
    <m/>
    <m/>
    <m/>
    <m/>
    <m/>
    <m/>
    <n v="50000"/>
    <m/>
    <n v="599"/>
    <n v="599"/>
    <n v="2350"/>
    <m/>
    <x v="0"/>
    <m/>
    <m/>
    <m/>
    <m/>
    <m/>
    <m/>
    <m/>
    <m/>
    <d v="1899-12-30T10:15:00"/>
    <s v="Unverified"/>
  </r>
  <r>
    <n v="383"/>
    <m/>
    <m/>
    <m/>
    <x v="0"/>
    <m/>
    <m/>
    <m/>
    <m/>
    <m/>
    <m/>
    <m/>
    <m/>
    <m/>
    <m/>
    <m/>
    <m/>
    <m/>
    <m/>
    <m/>
    <m/>
    <m/>
    <m/>
    <m/>
    <m/>
    <m/>
    <m/>
    <m/>
    <m/>
    <m/>
    <m/>
    <m/>
    <m/>
    <m/>
    <m/>
    <m/>
    <m/>
    <m/>
    <m/>
    <m/>
    <m/>
    <m/>
    <m/>
    <m/>
    <m/>
    <m/>
    <x v="0"/>
    <m/>
    <m/>
    <m/>
    <m/>
    <m/>
    <m/>
    <m/>
    <m/>
    <m/>
    <m/>
  </r>
  <r>
    <n v="1232"/>
    <s v="Screening And Consenting"/>
    <n v="1"/>
    <s v="busisiwe"/>
    <x v="24"/>
    <d v="1899-12-30T11:07:00"/>
    <s v="Mdantsane"/>
    <n v="9"/>
    <n v="2"/>
    <s v="Not applicable"/>
    <s v="I confirm that I am at the gate / door"/>
    <s v=" -32.9365544"/>
    <s v="27.7571467"/>
    <s v="Yes"/>
    <m/>
    <s v="Read the script out loud to the person"/>
    <s v="Yes - the person who opened the door is the HoH"/>
    <s v="Read the script out loud to the HoH"/>
    <s v="Yes"/>
    <s v="Proceed"/>
    <s v="Xhanti"/>
    <s v="Hoyo"/>
    <n v="32"/>
    <d v="1990-09-11T00:00:00"/>
    <n v="32"/>
    <s v="Male"/>
    <s v="One or both"/>
    <s v="Yes"/>
    <s v="Proceed"/>
    <m/>
    <s v="Proceed"/>
    <s v="English"/>
    <s v="Yes"/>
    <s v="Yes"/>
    <s v="signature_2022-07-23_0909.png"/>
    <m/>
    <m/>
    <m/>
    <m/>
    <d v="2022-07-23T00:00:00"/>
    <n v="50000"/>
    <n v="2000"/>
    <n v="545"/>
    <n v="545"/>
    <n v="2334"/>
    <m/>
    <x v="1"/>
    <n v="55392"/>
    <s v="Proceed"/>
    <s v="Checked, completed"/>
    <s v="Checked, completed"/>
    <s v="Checked, completed"/>
    <n v="789666369"/>
    <s v="Myself (Participant)"/>
    <m/>
    <d v="1899-12-30T11:10:00"/>
    <s v="Complete"/>
  </r>
  <r>
    <n v="384"/>
    <m/>
    <m/>
    <m/>
    <x v="0"/>
    <m/>
    <m/>
    <m/>
    <m/>
    <m/>
    <m/>
    <m/>
    <m/>
    <m/>
    <m/>
    <m/>
    <m/>
    <m/>
    <m/>
    <m/>
    <m/>
    <m/>
    <m/>
    <m/>
    <m/>
    <m/>
    <m/>
    <m/>
    <m/>
    <m/>
    <m/>
    <m/>
    <m/>
    <m/>
    <m/>
    <m/>
    <m/>
    <m/>
    <m/>
    <m/>
    <m/>
    <m/>
    <m/>
    <m/>
    <m/>
    <m/>
    <x v="0"/>
    <m/>
    <m/>
    <m/>
    <m/>
    <m/>
    <m/>
    <m/>
    <m/>
    <m/>
    <m/>
  </r>
  <r>
    <n v="1291"/>
    <s v="Screening And Consenting"/>
    <n v="1"/>
    <s v="thembelihle"/>
    <x v="25"/>
    <d v="1899-12-30T09:51:00"/>
    <s v="Mdantsane"/>
    <n v="11"/>
    <n v="3"/>
    <s v="Not applicable"/>
    <s v="I confirm that I am at the gate / door"/>
    <s v=" -32.918814"/>
    <s v="27.7442078"/>
    <s v="Yes"/>
    <m/>
    <s v="Read the script out loud to the person"/>
    <s v="Yes - the person who opened the door is the HoH"/>
    <s v="Read the script out loud to the HoH"/>
    <s v="Yes"/>
    <s v="Proceed"/>
    <s v="Lunga"/>
    <s v="Dotye"/>
    <n v="32"/>
    <d v="1990-08-26T00:00:00"/>
    <n v="32"/>
    <s v="Male"/>
    <s v="One or both"/>
    <s v="Yes"/>
    <s v="Proceed"/>
    <m/>
    <s v="Proceed"/>
    <s v="English"/>
    <s v="Yes"/>
    <s v="Yes"/>
    <s v="signature_2022-07-26_0756.png"/>
    <m/>
    <m/>
    <m/>
    <m/>
    <d v="2022-07-26T00:00:00"/>
    <n v="50000"/>
    <n v="2000"/>
    <n v="621"/>
    <n v="621"/>
    <n v="2331"/>
    <m/>
    <x v="1"/>
    <n v="55541"/>
    <s v="Proceed"/>
    <s v="Checked, completed"/>
    <s v="Checked, completed"/>
    <s v="Checked, completed"/>
    <n v="737465275"/>
    <s v="Myself (Participant)"/>
    <m/>
    <d v="1899-12-30T09:59:00"/>
    <s v="Complete"/>
  </r>
  <r>
    <n v="385"/>
    <m/>
    <m/>
    <m/>
    <x v="0"/>
    <m/>
    <m/>
    <m/>
    <m/>
    <m/>
    <m/>
    <m/>
    <m/>
    <m/>
    <m/>
    <m/>
    <m/>
    <m/>
    <m/>
    <m/>
    <m/>
    <m/>
    <m/>
    <m/>
    <m/>
    <m/>
    <m/>
    <m/>
    <m/>
    <m/>
    <m/>
    <m/>
    <m/>
    <m/>
    <m/>
    <m/>
    <m/>
    <m/>
    <m/>
    <m/>
    <m/>
    <m/>
    <m/>
    <m/>
    <m/>
    <m/>
    <x v="0"/>
    <m/>
    <m/>
    <m/>
    <m/>
    <m/>
    <m/>
    <m/>
    <m/>
    <m/>
    <m/>
  </r>
  <r>
    <n v="1337"/>
    <s v="Screening And Consenting"/>
    <n v="1"/>
    <s v="siziphiwe"/>
    <x v="26"/>
    <d v="1899-12-30T10:23:00"/>
    <s v="Buffalo Flats"/>
    <n v="1"/>
    <n v="4"/>
    <s v="Not applicable"/>
    <s v="I confirm that I am at the gate / door"/>
    <s v=" -33.0212837"/>
    <s v="27.8689759"/>
    <s v="Yes"/>
    <m/>
    <s v="Read the script out loud to the person"/>
    <s v="Yes - the person who opened the door is calling the HoH"/>
    <s v="Read the script out loud to the HoH"/>
    <s v="Yes"/>
    <s v="Proceed"/>
    <s v="Dylan"/>
    <s v="Bezuidenhout"/>
    <n v="32"/>
    <d v="1990-08-05T00:00:00"/>
    <n v="32"/>
    <s v="Female"/>
    <s v="One or both"/>
    <s v="Yes"/>
    <s v="Proceed"/>
    <m/>
    <s v="Proceed"/>
    <s v="English"/>
    <s v="Yes"/>
    <s v="Yes"/>
    <s v="signature_2022-07-27_0834.png"/>
    <m/>
    <m/>
    <m/>
    <m/>
    <d v="2022-07-27T00:00:00"/>
    <n v="80000"/>
    <n v="1000"/>
    <n v="589"/>
    <n v="589"/>
    <n v="2330"/>
    <m/>
    <x v="1"/>
    <n v="84476"/>
    <s v="Proceed"/>
    <s v="Checked, completed"/>
    <s v="Checked, completed"/>
    <s v="Checked, completed"/>
    <n v="786258164"/>
    <s v="Myself (Participant)"/>
    <m/>
    <d v="1899-12-30T10:34:00"/>
    <s v="Complete"/>
  </r>
  <r>
    <n v="386"/>
    <m/>
    <m/>
    <m/>
    <x v="0"/>
    <m/>
    <m/>
    <m/>
    <m/>
    <m/>
    <m/>
    <m/>
    <m/>
    <m/>
    <m/>
    <m/>
    <m/>
    <m/>
    <m/>
    <m/>
    <m/>
    <m/>
    <m/>
    <m/>
    <m/>
    <m/>
    <m/>
    <m/>
    <m/>
    <m/>
    <m/>
    <m/>
    <m/>
    <m/>
    <m/>
    <m/>
    <m/>
    <m/>
    <m/>
    <m/>
    <m/>
    <m/>
    <m/>
    <m/>
    <m/>
    <m/>
    <x v="0"/>
    <m/>
    <m/>
    <m/>
    <m/>
    <m/>
    <m/>
    <m/>
    <m/>
    <m/>
    <m/>
  </r>
  <r>
    <n v="386"/>
    <s v="Screening And Consenting"/>
    <n v="1"/>
    <s v="nomvuyo"/>
    <x v="14"/>
    <d v="1899-12-30T12:30:00"/>
    <s v="Mdantsane"/>
    <n v="7"/>
    <n v="8"/>
    <s v="Not applicable"/>
    <s v="I confirm that I am at the gate / door"/>
    <s v=" -32.9455518"/>
    <s v="27.7826042"/>
    <s v="Yes"/>
    <m/>
    <s v="Read the script out loud to the person"/>
    <s v="Yes - the person who opened the door is the HoH"/>
    <s v="Read the script out loud to the HoH"/>
    <s v="No"/>
    <m/>
    <m/>
    <m/>
    <m/>
    <m/>
    <m/>
    <m/>
    <m/>
    <m/>
    <m/>
    <m/>
    <m/>
    <m/>
    <m/>
    <m/>
    <m/>
    <m/>
    <m/>
    <m/>
    <m/>
    <m/>
    <n v="50000"/>
    <m/>
    <n v="462"/>
    <n v="462"/>
    <n v="2352"/>
    <m/>
    <x v="0"/>
    <m/>
    <m/>
    <m/>
    <m/>
    <m/>
    <m/>
    <m/>
    <m/>
    <d v="1899-12-30T12:30:00"/>
    <s v="Unverified"/>
  </r>
  <r>
    <n v="387"/>
    <m/>
    <m/>
    <m/>
    <x v="0"/>
    <m/>
    <m/>
    <m/>
    <m/>
    <m/>
    <m/>
    <m/>
    <m/>
    <m/>
    <m/>
    <m/>
    <m/>
    <m/>
    <m/>
    <m/>
    <m/>
    <m/>
    <m/>
    <m/>
    <m/>
    <m/>
    <m/>
    <m/>
    <m/>
    <m/>
    <m/>
    <m/>
    <m/>
    <m/>
    <m/>
    <m/>
    <m/>
    <m/>
    <m/>
    <m/>
    <m/>
    <m/>
    <m/>
    <m/>
    <m/>
    <m/>
    <x v="0"/>
    <m/>
    <m/>
    <m/>
    <m/>
    <m/>
    <m/>
    <m/>
    <m/>
    <m/>
    <m/>
  </r>
  <r>
    <n v="387"/>
    <s v="Screening And Consenting"/>
    <n v="1"/>
    <s v="nomvuyo"/>
    <x v="14"/>
    <d v="1899-12-30T12:33:00"/>
    <s v="Mdantsane"/>
    <n v="7"/>
    <n v="8"/>
    <s v="Not applicable"/>
    <s v="I confirm that I am at the gate / door"/>
    <s v=" -32.945606"/>
    <s v="27.7826738"/>
    <s v="No"/>
    <s v="I confirm"/>
    <m/>
    <m/>
    <m/>
    <m/>
    <m/>
    <m/>
    <m/>
    <m/>
    <m/>
    <m/>
    <m/>
    <m/>
    <m/>
    <m/>
    <m/>
    <m/>
    <m/>
    <m/>
    <m/>
    <m/>
    <m/>
    <m/>
    <m/>
    <m/>
    <m/>
    <n v="50000"/>
    <m/>
    <n v="459"/>
    <n v="459"/>
    <n v="2352"/>
    <m/>
    <x v="0"/>
    <m/>
    <m/>
    <m/>
    <m/>
    <m/>
    <m/>
    <m/>
    <m/>
    <d v="1899-12-30T12:33:00"/>
    <s v="Unverified"/>
  </r>
  <r>
    <n v="387"/>
    <s v="Screening And Consenting"/>
    <n v="2"/>
    <s v="mihlem"/>
    <x v="4"/>
    <d v="1899-12-30T10:45:00"/>
    <s v="Mdantsane"/>
    <n v="7"/>
    <n v="8"/>
    <s v="Not applicable"/>
    <s v="I confirm that I am at the gate / door"/>
    <s v=" -32.9456103"/>
    <s v="27.7826475"/>
    <s v="No"/>
    <s v="I confirm"/>
    <m/>
    <m/>
    <m/>
    <m/>
    <m/>
    <m/>
    <m/>
    <m/>
    <m/>
    <m/>
    <m/>
    <m/>
    <m/>
    <m/>
    <m/>
    <m/>
    <m/>
    <m/>
    <m/>
    <m/>
    <m/>
    <m/>
    <m/>
    <m/>
    <m/>
    <n v="50000"/>
    <m/>
    <n v="567"/>
    <n v="567"/>
    <n v="2351"/>
    <m/>
    <x v="0"/>
    <m/>
    <m/>
    <m/>
    <m/>
    <m/>
    <m/>
    <m/>
    <m/>
    <d v="1899-12-30T10:46:00"/>
    <s v="Unverified"/>
  </r>
  <r>
    <n v="387"/>
    <s v="Screening And Consenting"/>
    <n v="3"/>
    <s v="mihlem"/>
    <x v="22"/>
    <d v="1899-12-30T10:22:00"/>
    <s v="Mdantsane"/>
    <n v="7"/>
    <n v="8"/>
    <s v="Not applicable"/>
    <s v="I confirm that I am at the gate / door"/>
    <s v=" -32.9456043"/>
    <s v="27.7826552"/>
    <s v="No"/>
    <s v="I confirm"/>
    <m/>
    <m/>
    <m/>
    <m/>
    <m/>
    <m/>
    <m/>
    <m/>
    <m/>
    <m/>
    <m/>
    <m/>
    <m/>
    <m/>
    <m/>
    <m/>
    <m/>
    <m/>
    <m/>
    <m/>
    <m/>
    <m/>
    <m/>
    <m/>
    <m/>
    <n v="50000"/>
    <m/>
    <n v="590"/>
    <n v="590"/>
    <n v="2350"/>
    <m/>
    <x v="0"/>
    <m/>
    <m/>
    <m/>
    <m/>
    <m/>
    <m/>
    <m/>
    <m/>
    <d v="1899-12-30T10:22:00"/>
    <s v="Unverified"/>
  </r>
  <r>
    <n v="388"/>
    <m/>
    <m/>
    <m/>
    <x v="0"/>
    <m/>
    <m/>
    <m/>
    <m/>
    <m/>
    <m/>
    <m/>
    <m/>
    <m/>
    <m/>
    <m/>
    <m/>
    <m/>
    <m/>
    <m/>
    <m/>
    <m/>
    <m/>
    <m/>
    <m/>
    <m/>
    <m/>
    <m/>
    <m/>
    <m/>
    <m/>
    <m/>
    <m/>
    <m/>
    <m/>
    <m/>
    <m/>
    <m/>
    <m/>
    <m/>
    <m/>
    <m/>
    <m/>
    <m/>
    <m/>
    <m/>
    <x v="0"/>
    <m/>
    <m/>
    <m/>
    <m/>
    <m/>
    <m/>
    <m/>
    <m/>
    <m/>
    <m/>
  </r>
  <r>
    <n v="388"/>
    <s v="Screening And Consenting"/>
    <n v="1"/>
    <s v="ntombizodwa"/>
    <x v="14"/>
    <d v="1899-12-30T12:34:00"/>
    <s v="Mdantsane"/>
    <n v="7"/>
    <n v="1"/>
    <s v="Not applicable"/>
    <s v="I confirm that I am at the gate / door"/>
    <s v=" -32.9480481"/>
    <s v="27.7805326"/>
    <s v="No"/>
    <s v="I confirm"/>
    <m/>
    <m/>
    <m/>
    <m/>
    <m/>
    <m/>
    <m/>
    <m/>
    <m/>
    <m/>
    <m/>
    <m/>
    <m/>
    <m/>
    <m/>
    <m/>
    <m/>
    <m/>
    <m/>
    <m/>
    <m/>
    <m/>
    <m/>
    <m/>
    <m/>
    <n v="50000"/>
    <m/>
    <n v="458"/>
    <n v="458"/>
    <n v="2352"/>
    <m/>
    <x v="0"/>
    <m/>
    <m/>
    <m/>
    <m/>
    <m/>
    <m/>
    <m/>
    <m/>
    <d v="1899-12-30T12:34:00"/>
    <s v="Unverified"/>
  </r>
  <r>
    <n v="388"/>
    <s v="Screening And Consenting"/>
    <n v="2"/>
    <s v="ntombizodwa"/>
    <x v="4"/>
    <d v="1899-12-30T09:39:00"/>
    <s v="Mdantsane"/>
    <n v="7"/>
    <n v="1"/>
    <s v="Not applicable"/>
    <s v="I confirm that I am at the gate / door"/>
    <s v=" -32.9480805"/>
    <s v="27.7805945"/>
    <s v="Yes"/>
    <m/>
    <s v="Read the script out loud to the person"/>
    <s v="Yes - the person who opened the door is the HoH"/>
    <s v="Read the script out loud to the HoH"/>
    <s v="No"/>
    <m/>
    <m/>
    <m/>
    <m/>
    <m/>
    <m/>
    <m/>
    <m/>
    <m/>
    <m/>
    <m/>
    <m/>
    <m/>
    <m/>
    <m/>
    <m/>
    <m/>
    <m/>
    <m/>
    <m/>
    <m/>
    <n v="50000"/>
    <m/>
    <n v="633"/>
    <n v="633"/>
    <n v="2351"/>
    <m/>
    <x v="0"/>
    <m/>
    <m/>
    <m/>
    <m/>
    <m/>
    <m/>
    <m/>
    <m/>
    <d v="1899-12-30T09:40:00"/>
    <s v="Unverified"/>
  </r>
  <r>
    <n v="389"/>
    <m/>
    <m/>
    <m/>
    <x v="0"/>
    <m/>
    <m/>
    <m/>
    <m/>
    <m/>
    <m/>
    <m/>
    <m/>
    <m/>
    <m/>
    <m/>
    <m/>
    <m/>
    <m/>
    <m/>
    <m/>
    <m/>
    <m/>
    <m/>
    <m/>
    <m/>
    <m/>
    <m/>
    <m/>
    <m/>
    <m/>
    <m/>
    <m/>
    <m/>
    <m/>
    <m/>
    <m/>
    <m/>
    <m/>
    <m/>
    <m/>
    <m/>
    <m/>
    <m/>
    <m/>
    <m/>
    <x v="0"/>
    <m/>
    <m/>
    <m/>
    <m/>
    <m/>
    <m/>
    <m/>
    <m/>
    <m/>
    <m/>
  </r>
  <r>
    <n v="1388"/>
    <s v="Screening And Consenting"/>
    <n v="2"/>
    <s v="asemahle"/>
    <x v="31"/>
    <d v="1899-12-30T08:54:00"/>
    <s v="Buffalo Flats"/>
    <n v="6"/>
    <n v="1"/>
    <s v="Not applicable"/>
    <s v="I confirm that I am at the gate / door"/>
    <s v=" -33.018117"/>
    <s v="27.8466585"/>
    <s v="Yes"/>
    <m/>
    <s v="Read the script out loud to the person"/>
    <s v="Yes - the person who opened the door is the HoH"/>
    <s v="Read the script out loud to the HoH"/>
    <s v="Yes"/>
    <s v="Proceed"/>
    <s v="Stephenie"/>
    <s v="Alexander "/>
    <n v="32"/>
    <d v="1990-02-27T00:00:00"/>
    <n v="32"/>
    <s v="Female"/>
    <s v="One or both"/>
    <s v="Yes"/>
    <s v="Proceed"/>
    <m/>
    <s v="Proceed"/>
    <s v="English"/>
    <s v="Yes"/>
    <s v="Yes"/>
    <s v="signature_2022-07-28_0656.png"/>
    <m/>
    <m/>
    <m/>
    <m/>
    <d v="2022-07-28T00:00:00"/>
    <n v="80000"/>
    <n v="1000"/>
    <n v="678"/>
    <n v="678"/>
    <n v="2329"/>
    <m/>
    <x v="1"/>
    <n v="84653"/>
    <s v="Proceed"/>
    <s v="Checked, completed"/>
    <s v="Checked, completed"/>
    <s v="Checked, completed"/>
    <n v="695229841"/>
    <s v="Myself (Participant)"/>
    <m/>
    <d v="1899-12-30T08:57:00"/>
    <s v="Complete"/>
  </r>
  <r>
    <n v="390"/>
    <m/>
    <m/>
    <m/>
    <x v="0"/>
    <m/>
    <m/>
    <m/>
    <m/>
    <m/>
    <m/>
    <m/>
    <m/>
    <m/>
    <m/>
    <m/>
    <m/>
    <m/>
    <m/>
    <m/>
    <m/>
    <m/>
    <m/>
    <m/>
    <m/>
    <m/>
    <m/>
    <m/>
    <m/>
    <m/>
    <m/>
    <m/>
    <m/>
    <m/>
    <m/>
    <m/>
    <m/>
    <m/>
    <m/>
    <m/>
    <m/>
    <m/>
    <m/>
    <m/>
    <m/>
    <m/>
    <x v="0"/>
    <m/>
    <m/>
    <m/>
    <m/>
    <m/>
    <m/>
    <m/>
    <m/>
    <m/>
    <m/>
  </r>
  <r>
    <n v="1400"/>
    <s v="Screening And Consenting"/>
    <n v="3"/>
    <s v="onelam"/>
    <x v="32"/>
    <d v="1899-12-30T12:32:00"/>
    <s v="Buffalo Flats"/>
    <n v="1"/>
    <n v="8"/>
    <s v="Not applicable"/>
    <s v="I confirm that I am at the gate / door"/>
    <s v=" -33.021841"/>
    <s v="27.8807409"/>
    <s v="Yes"/>
    <m/>
    <s v="Read the script out loud to the person"/>
    <s v="Yes - the person who opened the door is the HoH"/>
    <s v="Read the script out loud to the HoH"/>
    <s v="Yes"/>
    <s v="Proceed"/>
    <s v="Vusumzi"/>
    <s v="Stuurman"/>
    <n v="32"/>
    <d v="1990-04-03T00:00:00"/>
    <n v="32"/>
    <s v="Male"/>
    <s v="One or both"/>
    <s v="Yes"/>
    <s v="Proceed"/>
    <m/>
    <s v="Proceed"/>
    <s v="English"/>
    <s v="Yes"/>
    <s v="Yes"/>
    <s v="signature_2022-07-29_1040.png"/>
    <m/>
    <m/>
    <m/>
    <m/>
    <d v="2022-07-29T00:00:00"/>
    <n v="80000"/>
    <n v="2000"/>
    <n v="460"/>
    <n v="460"/>
    <n v="2328"/>
    <m/>
    <x v="1"/>
    <n v="85216"/>
    <s v="Proceed"/>
    <s v="Checked, completed"/>
    <s v="Checked, completed"/>
    <s v="Checked, completed"/>
    <n v="632444985"/>
    <s v="Myself (Participant)"/>
    <m/>
    <d v="1899-12-30T12:41:00"/>
    <s v="Unverified"/>
  </r>
  <r>
    <n v="391"/>
    <m/>
    <m/>
    <m/>
    <x v="0"/>
    <m/>
    <m/>
    <m/>
    <m/>
    <m/>
    <m/>
    <m/>
    <m/>
    <m/>
    <m/>
    <m/>
    <m/>
    <m/>
    <m/>
    <m/>
    <m/>
    <m/>
    <m/>
    <m/>
    <m/>
    <m/>
    <m/>
    <m/>
    <m/>
    <m/>
    <m/>
    <m/>
    <m/>
    <m/>
    <m/>
    <m/>
    <m/>
    <m/>
    <m/>
    <m/>
    <m/>
    <m/>
    <m/>
    <m/>
    <m/>
    <m/>
    <x v="0"/>
    <m/>
    <m/>
    <m/>
    <m/>
    <m/>
    <m/>
    <m/>
    <m/>
    <m/>
    <m/>
  </r>
  <r>
    <n v="1473"/>
    <s v="Screening And Consenting"/>
    <n v="1"/>
    <s v="thembelihle"/>
    <x v="31"/>
    <d v="1899-12-30T13:52:00"/>
    <s v="Mdantsane"/>
    <n v="10"/>
    <n v="4"/>
    <s v="Not applicable"/>
    <s v="I confirm that I am at the gate / door"/>
    <s v=" -32.9297237"/>
    <s v="27.7529475"/>
    <s v="Yes"/>
    <m/>
    <s v="Read the script out loud to the person"/>
    <s v="Yes - the person who opened the door is the HoH"/>
    <s v="Read the script out loud to the HoH"/>
    <s v="Yes"/>
    <s v="Proceed"/>
    <s v="Avela"/>
    <s v="Badi"/>
    <n v="32"/>
    <d v="1990-09-08T00:00:00"/>
    <n v="32"/>
    <s v="Female"/>
    <s v="One or both"/>
    <s v="Yes"/>
    <s v="Proceed"/>
    <m/>
    <s v="Proceed"/>
    <s v="English"/>
    <s v="Yes"/>
    <s v="Yes"/>
    <s v="signature_2022-07-28_1154.png"/>
    <m/>
    <m/>
    <m/>
    <m/>
    <d v="2022-07-28T00:00:00"/>
    <n v="50000"/>
    <n v="1000"/>
    <n v="380"/>
    <n v="380"/>
    <n v="2329"/>
    <m/>
    <x v="1"/>
    <n v="54057"/>
    <s v="Proceed"/>
    <s v="Checked, completed"/>
    <s v="Checked, completed"/>
    <s v="Checked, completed"/>
    <n v="716660504"/>
    <s v="Myself (Participant)"/>
    <m/>
    <d v="1899-12-30T13:55:00"/>
    <s v="Unverified"/>
  </r>
  <r>
    <n v="392"/>
    <m/>
    <m/>
    <m/>
    <x v="0"/>
    <m/>
    <m/>
    <m/>
    <m/>
    <m/>
    <m/>
    <m/>
    <m/>
    <m/>
    <m/>
    <m/>
    <m/>
    <m/>
    <m/>
    <m/>
    <m/>
    <m/>
    <m/>
    <m/>
    <m/>
    <m/>
    <m/>
    <m/>
    <m/>
    <m/>
    <m/>
    <m/>
    <m/>
    <m/>
    <m/>
    <m/>
    <m/>
    <m/>
    <m/>
    <m/>
    <m/>
    <m/>
    <m/>
    <m/>
    <m/>
    <m/>
    <x v="0"/>
    <m/>
    <m/>
    <m/>
    <m/>
    <m/>
    <m/>
    <m/>
    <m/>
    <m/>
    <m/>
  </r>
  <r>
    <n v="392"/>
    <s v="Screening And Consenting"/>
    <n v="1"/>
    <s v="nomvuyo"/>
    <x v="14"/>
    <d v="1899-12-30T12:38:00"/>
    <s v="Mdantsane"/>
    <n v="7"/>
    <n v="8"/>
    <s v="Not applicable"/>
    <s v="I confirm that I am at the gate / door"/>
    <s v=" -32.9456431"/>
    <s v="27.7827251"/>
    <s v="No"/>
    <s v="I confirm"/>
    <m/>
    <m/>
    <m/>
    <m/>
    <m/>
    <m/>
    <m/>
    <m/>
    <m/>
    <m/>
    <m/>
    <m/>
    <m/>
    <m/>
    <m/>
    <m/>
    <m/>
    <m/>
    <m/>
    <m/>
    <m/>
    <m/>
    <m/>
    <m/>
    <m/>
    <n v="50000"/>
    <m/>
    <n v="454"/>
    <n v="454"/>
    <n v="2352"/>
    <m/>
    <x v="0"/>
    <m/>
    <m/>
    <m/>
    <m/>
    <m/>
    <m/>
    <m/>
    <m/>
    <d v="1899-12-30T12:39:00"/>
    <s v="Unverified"/>
  </r>
  <r>
    <n v="392"/>
    <s v="Screening And Consenting"/>
    <n v="2"/>
    <s v="mihlem"/>
    <x v="4"/>
    <d v="1899-12-30T10:49:00"/>
    <s v="Mdantsane"/>
    <n v="7"/>
    <n v="8"/>
    <s v="Not applicable"/>
    <s v="I confirm that I am at the gate / door"/>
    <s v=" -32.9456103"/>
    <s v="27.7826475"/>
    <s v="No"/>
    <s v="I confirm"/>
    <m/>
    <m/>
    <m/>
    <m/>
    <m/>
    <m/>
    <m/>
    <m/>
    <m/>
    <m/>
    <m/>
    <m/>
    <m/>
    <m/>
    <m/>
    <m/>
    <m/>
    <m/>
    <m/>
    <m/>
    <m/>
    <m/>
    <m/>
    <m/>
    <m/>
    <n v="50000"/>
    <m/>
    <n v="563"/>
    <n v="563"/>
    <n v="2351"/>
    <m/>
    <x v="0"/>
    <m/>
    <m/>
    <m/>
    <m/>
    <m/>
    <m/>
    <m/>
    <m/>
    <d v="1899-12-30T10:50:00"/>
    <s v="Unverified"/>
  </r>
  <r>
    <n v="392"/>
    <s v="Screening And Consenting"/>
    <n v="3"/>
    <s v="mihlem"/>
    <x v="22"/>
    <d v="1899-12-30T10:24:00"/>
    <s v="Mdantsane"/>
    <n v="7"/>
    <n v="8"/>
    <s v="Not applicable"/>
    <s v="I confirm that I am at the gate / door"/>
    <s v=" -32.9456043"/>
    <s v="27.7826552"/>
    <s v="No"/>
    <s v="I confirm"/>
    <m/>
    <m/>
    <m/>
    <m/>
    <m/>
    <m/>
    <m/>
    <m/>
    <m/>
    <m/>
    <m/>
    <m/>
    <m/>
    <m/>
    <m/>
    <m/>
    <m/>
    <m/>
    <m/>
    <m/>
    <m/>
    <m/>
    <m/>
    <m/>
    <m/>
    <n v="50000"/>
    <m/>
    <n v="588"/>
    <n v="588"/>
    <n v="2350"/>
    <m/>
    <x v="0"/>
    <m/>
    <m/>
    <m/>
    <m/>
    <m/>
    <m/>
    <m/>
    <m/>
    <d v="1899-12-30T10:24:00"/>
    <s v="Unverified"/>
  </r>
  <r>
    <n v="393"/>
    <m/>
    <m/>
    <m/>
    <x v="0"/>
    <m/>
    <m/>
    <m/>
    <m/>
    <m/>
    <m/>
    <m/>
    <m/>
    <m/>
    <m/>
    <m/>
    <m/>
    <m/>
    <m/>
    <m/>
    <m/>
    <m/>
    <m/>
    <m/>
    <m/>
    <m/>
    <m/>
    <m/>
    <m/>
    <m/>
    <m/>
    <m/>
    <m/>
    <m/>
    <m/>
    <m/>
    <m/>
    <m/>
    <m/>
    <m/>
    <m/>
    <m/>
    <m/>
    <m/>
    <m/>
    <m/>
    <x v="0"/>
    <m/>
    <m/>
    <m/>
    <m/>
    <m/>
    <m/>
    <m/>
    <m/>
    <m/>
    <m/>
  </r>
  <r>
    <n v="393"/>
    <s v="Screening And Consenting"/>
    <n v="1"/>
    <s v="nomvuyo"/>
    <x v="14"/>
    <d v="1899-12-30T12:42:00"/>
    <s v="Mdantsane"/>
    <n v="7"/>
    <n v="8"/>
    <s v="Not applicable"/>
    <s v="I confirm that I am at the gate / door"/>
    <s v=" -32.9417156"/>
    <s v="27.7858949"/>
    <s v="Yes"/>
    <m/>
    <s v="Read the script out loud to the person"/>
    <s v="No"/>
    <m/>
    <m/>
    <m/>
    <m/>
    <m/>
    <m/>
    <m/>
    <m/>
    <m/>
    <m/>
    <m/>
    <m/>
    <m/>
    <m/>
    <m/>
    <m/>
    <m/>
    <m/>
    <m/>
    <m/>
    <m/>
    <m/>
    <m/>
    <n v="50000"/>
    <m/>
    <n v="450"/>
    <n v="450"/>
    <n v="2352"/>
    <m/>
    <x v="0"/>
    <m/>
    <m/>
    <m/>
    <m/>
    <m/>
    <m/>
    <m/>
    <m/>
    <d v="1899-12-30T12:42:00"/>
    <s v="Unverified"/>
  </r>
  <r>
    <n v="393"/>
    <s v="Screening And Consenting"/>
    <n v="2"/>
    <s v="mihlem"/>
    <x v="4"/>
    <d v="1899-12-30T10:42:00"/>
    <s v="Mdantsane"/>
    <n v="7"/>
    <n v="8"/>
    <s v="Not applicable"/>
    <s v="I confirm that I am at the gate / door"/>
    <s v=" -32.9456783"/>
    <s v="27.7826464"/>
    <s v="Yes"/>
    <m/>
    <s v="Read the script out loud to the person"/>
    <s v="No"/>
    <m/>
    <m/>
    <m/>
    <m/>
    <m/>
    <m/>
    <m/>
    <m/>
    <m/>
    <m/>
    <m/>
    <m/>
    <m/>
    <m/>
    <m/>
    <m/>
    <m/>
    <m/>
    <m/>
    <m/>
    <m/>
    <m/>
    <m/>
    <n v="50000"/>
    <m/>
    <n v="570"/>
    <n v="570"/>
    <n v="2351"/>
    <m/>
    <x v="0"/>
    <m/>
    <m/>
    <m/>
    <m/>
    <m/>
    <m/>
    <m/>
    <m/>
    <d v="1899-12-30T10:43:00"/>
    <s v="Unverified"/>
  </r>
  <r>
    <n v="1480"/>
    <s v="Screening And Consenting"/>
    <n v="1"/>
    <s v="zimbini"/>
    <x v="31"/>
    <d v="1899-12-30T15:01:00"/>
    <s v="Mdantsane"/>
    <n v="13"/>
    <n v="7"/>
    <s v="Not applicable"/>
    <s v="I confirm that I am at the gate / door"/>
    <s v=" -32.9288507"/>
    <s v="27.7184866"/>
    <s v="Yes"/>
    <m/>
    <s v="Read the script out loud to the person"/>
    <s v="Yes - the person who opened the door is the HoH"/>
    <s v="Read the script out loud to the HoH"/>
    <s v="Yes"/>
    <s v="Proceed"/>
    <s v="Enoch "/>
    <s v="Melana"/>
    <n v="32"/>
    <d v="1990-03-23T00:00:00"/>
    <n v="32"/>
    <s v="Male"/>
    <s v="One or both"/>
    <s v="Yes"/>
    <s v="Proceed"/>
    <m/>
    <s v="Proceed"/>
    <s v="English"/>
    <s v="Yes"/>
    <s v="Yes"/>
    <s v="signature_2022-07-28_1305.png"/>
    <m/>
    <m/>
    <m/>
    <m/>
    <d v="2022-07-28T00:00:00"/>
    <n v="50000"/>
    <n v="2000"/>
    <n v="311"/>
    <n v="311"/>
    <n v="2329"/>
    <m/>
    <x v="1"/>
    <n v="54919"/>
    <s v="Proceed"/>
    <s v="Checked, completed"/>
    <s v="Checked, completed"/>
    <s v="Checked, completed"/>
    <n v="781261743"/>
    <s v="Myself (Participant)"/>
    <m/>
    <d v="1899-12-30T15:06:00"/>
    <s v="Unverified"/>
  </r>
  <r>
    <n v="394"/>
    <m/>
    <m/>
    <m/>
    <x v="0"/>
    <m/>
    <m/>
    <m/>
    <m/>
    <m/>
    <m/>
    <m/>
    <m/>
    <m/>
    <m/>
    <m/>
    <m/>
    <m/>
    <m/>
    <m/>
    <m/>
    <m/>
    <m/>
    <m/>
    <m/>
    <m/>
    <m/>
    <m/>
    <m/>
    <m/>
    <m/>
    <m/>
    <m/>
    <m/>
    <m/>
    <m/>
    <m/>
    <m/>
    <m/>
    <m/>
    <m/>
    <m/>
    <m/>
    <m/>
    <m/>
    <m/>
    <x v="0"/>
    <m/>
    <m/>
    <m/>
    <m/>
    <m/>
    <m/>
    <m/>
    <m/>
    <m/>
    <m/>
  </r>
  <r>
    <n v="394"/>
    <s v="Screening And Consenting"/>
    <n v="1"/>
    <s v="onelam"/>
    <x v="14"/>
    <d v="1899-12-30T12:45:00"/>
    <s v="Mdantsane"/>
    <n v="7"/>
    <n v="3"/>
    <s v="Not applicable"/>
    <s v="I confirm that I am at the gate / door"/>
    <s v=" -32.9520352"/>
    <s v="27.7767341"/>
    <s v="Yes"/>
    <m/>
    <s v="Read the script out loud to the person"/>
    <s v="Yes - the person who opened the door is the HoH"/>
    <s v="Read the script out loud to the HoH"/>
    <s v="No"/>
    <m/>
    <m/>
    <m/>
    <m/>
    <m/>
    <m/>
    <m/>
    <m/>
    <m/>
    <m/>
    <m/>
    <m/>
    <m/>
    <m/>
    <m/>
    <m/>
    <m/>
    <m/>
    <m/>
    <m/>
    <m/>
    <n v="50000"/>
    <m/>
    <n v="447"/>
    <n v="447"/>
    <n v="2352"/>
    <m/>
    <x v="0"/>
    <m/>
    <m/>
    <m/>
    <m/>
    <m/>
    <m/>
    <m/>
    <m/>
    <d v="1899-12-30T12:45:00"/>
    <s v="Unverified"/>
  </r>
  <r>
    <n v="395"/>
    <m/>
    <m/>
    <m/>
    <x v="0"/>
    <m/>
    <m/>
    <m/>
    <m/>
    <m/>
    <m/>
    <m/>
    <m/>
    <m/>
    <m/>
    <m/>
    <m/>
    <m/>
    <m/>
    <m/>
    <m/>
    <m/>
    <m/>
    <m/>
    <m/>
    <m/>
    <m/>
    <m/>
    <m/>
    <m/>
    <m/>
    <m/>
    <m/>
    <m/>
    <m/>
    <m/>
    <m/>
    <m/>
    <m/>
    <m/>
    <m/>
    <m/>
    <m/>
    <m/>
    <m/>
    <m/>
    <x v="0"/>
    <m/>
    <m/>
    <m/>
    <m/>
    <m/>
    <m/>
    <m/>
    <m/>
    <m/>
    <m/>
  </r>
  <r>
    <n v="395"/>
    <s v="Screening And Consenting"/>
    <n v="1"/>
    <s v="nomvuyo"/>
    <x v="14"/>
    <d v="1899-12-30T12:46:00"/>
    <s v="Mdantsane"/>
    <n v="7"/>
    <n v="8"/>
    <s v="Not applicable"/>
    <s v="I confirm that I am at the gate / door"/>
    <s v=" -32.9456436"/>
    <s v="27.7827016"/>
    <s v="No"/>
    <s v="I confirm"/>
    <m/>
    <m/>
    <m/>
    <m/>
    <m/>
    <m/>
    <m/>
    <m/>
    <m/>
    <m/>
    <m/>
    <m/>
    <m/>
    <m/>
    <m/>
    <m/>
    <m/>
    <m/>
    <m/>
    <m/>
    <m/>
    <m/>
    <m/>
    <m/>
    <m/>
    <n v="50000"/>
    <m/>
    <n v="446"/>
    <n v="446"/>
    <n v="2352"/>
    <m/>
    <x v="0"/>
    <m/>
    <m/>
    <m/>
    <m/>
    <m/>
    <m/>
    <m/>
    <m/>
    <d v="1899-12-30T12:46:00"/>
    <s v="Unverified"/>
  </r>
  <r>
    <n v="1529"/>
    <s v="Screening And Consenting"/>
    <n v="1"/>
    <s v="thembelihle"/>
    <x v="32"/>
    <d v="1899-12-30T12:42:00"/>
    <s v="Mdantsane"/>
    <n v="10"/>
    <n v="5"/>
    <s v="Not applicable"/>
    <s v="I confirm that I am at the gate / door"/>
    <s v=" -32.9381563"/>
    <s v="27.7526128"/>
    <s v="Yes"/>
    <m/>
    <s v="Read the script out loud to the person"/>
    <s v="Yes - the person who opened the door is the HoH"/>
    <s v="Read the script out loud to the HoH"/>
    <s v="Yes"/>
    <s v="Proceed"/>
    <s v="Abongile"/>
    <s v="Phakamile"/>
    <n v="32"/>
    <d v="1990-05-20T00:00:00"/>
    <n v="32"/>
    <s v="Female"/>
    <s v="One or both"/>
    <s v="Yes"/>
    <s v="Proceed"/>
    <m/>
    <s v="Proceed"/>
    <s v="English"/>
    <s v="Yes"/>
    <s v="Yes"/>
    <s v="signature_2022-07-29_1044.png"/>
    <m/>
    <m/>
    <m/>
    <m/>
    <d v="2022-07-29T00:00:00"/>
    <n v="50000"/>
    <n v="1000"/>
    <n v="450"/>
    <n v="450"/>
    <n v="2328"/>
    <m/>
    <x v="1"/>
    <n v="54196"/>
    <s v="Proceed"/>
    <s v="Checked, completed"/>
    <s v="Checked, completed"/>
    <s v="Checked, completed"/>
    <n v="789023680"/>
    <s v="Myself (Participant)"/>
    <m/>
    <d v="1899-12-30T12:45:00"/>
    <s v="Unverified"/>
  </r>
  <r>
    <n v="396"/>
    <m/>
    <m/>
    <m/>
    <x v="0"/>
    <m/>
    <m/>
    <m/>
    <m/>
    <m/>
    <m/>
    <m/>
    <m/>
    <m/>
    <m/>
    <m/>
    <m/>
    <m/>
    <m/>
    <m/>
    <m/>
    <m/>
    <m/>
    <m/>
    <m/>
    <m/>
    <m/>
    <m/>
    <m/>
    <m/>
    <m/>
    <m/>
    <m/>
    <m/>
    <m/>
    <m/>
    <m/>
    <m/>
    <m/>
    <m/>
    <m/>
    <m/>
    <m/>
    <m/>
    <m/>
    <m/>
    <x v="0"/>
    <m/>
    <m/>
    <m/>
    <m/>
    <m/>
    <m/>
    <m/>
    <m/>
    <m/>
    <m/>
  </r>
  <r>
    <n v="396"/>
    <s v="Screening And Consenting"/>
    <n v="1"/>
    <s v="nomvuyo"/>
    <x v="14"/>
    <d v="1899-12-30T12:51:00"/>
    <s v="Mdantsane"/>
    <n v="7"/>
    <n v="8"/>
    <s v="Not applicable"/>
    <s v="I confirm that I am at the gate / door"/>
    <s v=" -32.945575"/>
    <s v="27.7825408"/>
    <s v="No"/>
    <s v="I confirm"/>
    <m/>
    <m/>
    <m/>
    <m/>
    <m/>
    <m/>
    <m/>
    <m/>
    <m/>
    <m/>
    <m/>
    <m/>
    <m/>
    <m/>
    <m/>
    <m/>
    <m/>
    <m/>
    <m/>
    <m/>
    <m/>
    <m/>
    <m/>
    <m/>
    <m/>
    <n v="50000"/>
    <m/>
    <n v="441"/>
    <n v="441"/>
    <n v="2352"/>
    <m/>
    <x v="0"/>
    <m/>
    <m/>
    <m/>
    <m/>
    <m/>
    <m/>
    <m/>
    <m/>
    <d v="1899-12-30T12:51:00"/>
    <s v="Unverified"/>
  </r>
  <r>
    <n v="396"/>
    <s v="Screening And Consenting"/>
    <n v="2"/>
    <s v="mihlem"/>
    <x v="4"/>
    <d v="1899-12-30T10:47:00"/>
    <s v="Mdantsane"/>
    <n v="7"/>
    <n v="8"/>
    <s v="Not applicable"/>
    <s v="I confirm that I am at the gate / door"/>
    <s v=" -32.9456103"/>
    <s v="27.7826475"/>
    <s v="No"/>
    <s v="I confirm"/>
    <m/>
    <m/>
    <m/>
    <m/>
    <m/>
    <m/>
    <m/>
    <m/>
    <m/>
    <m/>
    <m/>
    <m/>
    <m/>
    <m/>
    <m/>
    <m/>
    <m/>
    <m/>
    <m/>
    <m/>
    <m/>
    <m/>
    <m/>
    <m/>
    <m/>
    <n v="50000"/>
    <m/>
    <n v="565"/>
    <n v="565"/>
    <n v="2351"/>
    <m/>
    <x v="0"/>
    <m/>
    <m/>
    <m/>
    <m/>
    <m/>
    <m/>
    <m/>
    <m/>
    <d v="1899-12-30T10:48:00"/>
    <s v="Unverified"/>
  </r>
  <r>
    <n v="397"/>
    <m/>
    <m/>
    <m/>
    <x v="0"/>
    <m/>
    <m/>
    <m/>
    <m/>
    <m/>
    <m/>
    <m/>
    <m/>
    <m/>
    <m/>
    <m/>
    <m/>
    <m/>
    <m/>
    <m/>
    <m/>
    <m/>
    <m/>
    <m/>
    <m/>
    <m/>
    <m/>
    <m/>
    <m/>
    <m/>
    <m/>
    <m/>
    <m/>
    <m/>
    <m/>
    <m/>
    <m/>
    <m/>
    <m/>
    <m/>
    <m/>
    <m/>
    <m/>
    <m/>
    <m/>
    <m/>
    <x v="0"/>
    <m/>
    <m/>
    <m/>
    <m/>
    <m/>
    <m/>
    <m/>
    <m/>
    <m/>
    <m/>
  </r>
  <r>
    <n v="397"/>
    <s v="Screening And Consenting"/>
    <n v="1"/>
    <s v="nomvuyo"/>
    <x v="14"/>
    <d v="1899-12-30T12:56:00"/>
    <s v="Mdantsane"/>
    <n v="7"/>
    <n v="8"/>
    <s v="Not applicable"/>
    <s v="I confirm that I am at the gate / door"/>
    <s v=" -32.9456654"/>
    <s v="27.7825498"/>
    <s v="Yes"/>
    <m/>
    <s v="Read the script out loud to the person"/>
    <s v="Yes - the person who opened the door is the HoH"/>
    <s v="Read the script out loud to the HoH"/>
    <s v="Yes"/>
    <s v="Proceed"/>
    <m/>
    <m/>
    <m/>
    <m/>
    <m/>
    <m/>
    <m/>
    <m/>
    <m/>
    <m/>
    <m/>
    <m/>
    <m/>
    <m/>
    <m/>
    <m/>
    <m/>
    <m/>
    <m/>
    <m/>
    <n v="50000"/>
    <m/>
    <n v="436"/>
    <n v="436"/>
    <n v="2352"/>
    <m/>
    <x v="0"/>
    <m/>
    <m/>
    <m/>
    <m/>
    <m/>
    <m/>
    <m/>
    <m/>
    <m/>
    <s v="Unverified"/>
  </r>
  <r>
    <n v="397"/>
    <s v="Screening And Consenting"/>
    <n v="2"/>
    <s v="mihlem"/>
    <x v="4"/>
    <d v="1899-12-30T10:00:00"/>
    <s v="Mdantsane"/>
    <n v="7"/>
    <n v="8"/>
    <s v="Not applicable"/>
    <s v="I confirm that I am at the gate / door"/>
    <s v=" -32.9457235"/>
    <s v="27.7825434"/>
    <s v="Yes"/>
    <m/>
    <s v="Read the script out loud to the person"/>
    <s v="Yes - the person who opened the door is the HoH"/>
    <s v="Read the script out loud to the HoH"/>
    <s v="No"/>
    <m/>
    <m/>
    <m/>
    <m/>
    <m/>
    <m/>
    <m/>
    <m/>
    <m/>
    <m/>
    <m/>
    <m/>
    <m/>
    <m/>
    <m/>
    <m/>
    <m/>
    <m/>
    <m/>
    <m/>
    <m/>
    <n v="50000"/>
    <m/>
    <n v="612"/>
    <n v="612"/>
    <n v="2351"/>
    <m/>
    <x v="0"/>
    <m/>
    <m/>
    <m/>
    <m/>
    <m/>
    <m/>
    <m/>
    <m/>
    <d v="1899-12-30T10:00:00"/>
    <s v="Unverified"/>
  </r>
  <r>
    <n v="398"/>
    <m/>
    <m/>
    <m/>
    <x v="0"/>
    <m/>
    <m/>
    <m/>
    <m/>
    <m/>
    <m/>
    <m/>
    <m/>
    <m/>
    <m/>
    <m/>
    <m/>
    <m/>
    <m/>
    <m/>
    <m/>
    <m/>
    <m/>
    <m/>
    <m/>
    <m/>
    <m/>
    <m/>
    <m/>
    <m/>
    <m/>
    <m/>
    <m/>
    <m/>
    <m/>
    <m/>
    <m/>
    <m/>
    <m/>
    <m/>
    <m/>
    <m/>
    <m/>
    <m/>
    <m/>
    <m/>
    <x v="0"/>
    <m/>
    <m/>
    <m/>
    <m/>
    <m/>
    <m/>
    <m/>
    <m/>
    <m/>
    <m/>
  </r>
  <r>
    <n v="398"/>
    <s v="Screening And Consenting"/>
    <n v="1"/>
    <s v="sinazo"/>
    <x v="14"/>
    <d v="1899-12-30T13:05:00"/>
    <s v="Mdantsane"/>
    <n v="3"/>
    <n v="1"/>
    <s v="B"/>
    <s v="I confirm that I am at the gate / door"/>
    <s v=" -32.9396735"/>
    <s v="27.7703399"/>
    <s v="Yes"/>
    <m/>
    <s v="Read the script out loud to the person"/>
    <s v="Yes - the person who opened the door is the HoH"/>
    <s v="Read the script out loud to the HoH"/>
    <s v="No"/>
    <m/>
    <m/>
    <m/>
    <m/>
    <m/>
    <m/>
    <m/>
    <m/>
    <m/>
    <m/>
    <m/>
    <m/>
    <m/>
    <m/>
    <m/>
    <m/>
    <m/>
    <m/>
    <m/>
    <m/>
    <m/>
    <n v="50000"/>
    <m/>
    <n v="427"/>
    <n v="427"/>
    <n v="2352"/>
    <m/>
    <x v="0"/>
    <m/>
    <m/>
    <m/>
    <m/>
    <m/>
    <m/>
    <m/>
    <m/>
    <d v="1899-12-30T13:05:00"/>
    <s v="Unverified"/>
  </r>
  <r>
    <n v="399"/>
    <m/>
    <m/>
    <m/>
    <x v="0"/>
    <m/>
    <m/>
    <m/>
    <m/>
    <m/>
    <m/>
    <m/>
    <m/>
    <m/>
    <m/>
    <m/>
    <m/>
    <m/>
    <m/>
    <m/>
    <m/>
    <m/>
    <m/>
    <m/>
    <m/>
    <m/>
    <m/>
    <m/>
    <m/>
    <m/>
    <m/>
    <m/>
    <m/>
    <m/>
    <m/>
    <m/>
    <m/>
    <m/>
    <m/>
    <m/>
    <m/>
    <m/>
    <m/>
    <m/>
    <m/>
    <m/>
    <x v="0"/>
    <m/>
    <m/>
    <m/>
    <m/>
    <m/>
    <m/>
    <m/>
    <m/>
    <m/>
    <m/>
  </r>
  <r>
    <n v="1563"/>
    <s v="Screening And Consenting"/>
    <n v="1"/>
    <s v="siyanda"/>
    <x v="27"/>
    <d v="1899-12-30T10:27:00"/>
    <s v="Mdantsane"/>
    <n v="8"/>
    <n v="1"/>
    <s v="Not applicable"/>
    <s v="I confirm that I am at the gate / door"/>
    <s v=" -32.9309457"/>
    <s v="27.7351746"/>
    <s v="Yes"/>
    <m/>
    <s v="Read the script out loud to the person"/>
    <s v="Yes - the person who opened the door is the HoH"/>
    <s v="Read the script out loud to the HoH"/>
    <s v="Yes"/>
    <s v="Proceed"/>
    <s v="Xolani"/>
    <s v="Mgojo"/>
    <n v="32"/>
    <d v="1990-12-19T00:00:00"/>
    <n v="32"/>
    <s v="Male"/>
    <s v="One or both"/>
    <s v="Yes"/>
    <s v="Proceed"/>
    <m/>
    <s v="Proceed"/>
    <s v="English"/>
    <s v="Yes"/>
    <s v="Yes"/>
    <s v="signature_2022-07-30_0829.png"/>
    <m/>
    <m/>
    <m/>
    <m/>
    <d v="2022-07-30T00:00:00"/>
    <n v="50000"/>
    <n v="2000"/>
    <n v="585"/>
    <n v="585"/>
    <n v="2327"/>
    <m/>
    <x v="1"/>
    <n v="55465"/>
    <s v="Proceed"/>
    <s v="Checked, completed"/>
    <s v="Checked, completed"/>
    <s v="Checked, completed"/>
    <n v="783691258"/>
    <s v="Myself (Participant)"/>
    <m/>
    <d v="1899-12-30T10:29:00"/>
    <s v="Unverified"/>
  </r>
  <r>
    <n v="400"/>
    <m/>
    <m/>
    <m/>
    <x v="0"/>
    <m/>
    <m/>
    <m/>
    <m/>
    <m/>
    <m/>
    <m/>
    <m/>
    <m/>
    <m/>
    <m/>
    <m/>
    <m/>
    <m/>
    <m/>
    <m/>
    <m/>
    <m/>
    <m/>
    <m/>
    <m/>
    <m/>
    <m/>
    <m/>
    <m/>
    <m/>
    <m/>
    <m/>
    <m/>
    <m/>
    <m/>
    <m/>
    <m/>
    <m/>
    <m/>
    <m/>
    <m/>
    <m/>
    <m/>
    <m/>
    <m/>
    <x v="0"/>
    <m/>
    <m/>
    <m/>
    <m/>
    <m/>
    <m/>
    <m/>
    <m/>
    <m/>
    <m/>
  </r>
  <r>
    <n v="1574"/>
    <s v="Screening And Consenting"/>
    <n v="1"/>
    <s v="sinazo"/>
    <x v="27"/>
    <d v="1899-12-30T11:06:00"/>
    <s v="Nompumelelo"/>
    <n v="4"/>
    <n v="2"/>
    <s v="Not applicable"/>
    <s v="I confirm that I am at the gate / door"/>
    <s v=" -32.9517948"/>
    <s v="27.9232002"/>
    <s v="Yes"/>
    <m/>
    <s v="Read the script out loud to the person"/>
    <s v="Yes - the person who opened the door is the HoH"/>
    <s v="Read the script out loud to the HoH"/>
    <s v="Yes"/>
    <s v="Proceed"/>
    <s v="Marikeni"/>
    <s v="Kawu"/>
    <n v="32"/>
    <d v="1990-02-05T00:00:00"/>
    <n v="32"/>
    <s v="Male"/>
    <s v="One or both"/>
    <s v="Yes"/>
    <s v="Proceed"/>
    <m/>
    <s v="Proceed"/>
    <s v="English"/>
    <s v="Yes"/>
    <s v="Yes"/>
    <s v="signature_2022-07-30_0911.png"/>
    <m/>
    <m/>
    <m/>
    <m/>
    <d v="2022-07-30T00:00:00"/>
    <n v="30000"/>
    <n v="2000"/>
    <n v="546"/>
    <n v="546"/>
    <n v="2327"/>
    <m/>
    <x v="1"/>
    <n v="35387"/>
    <s v="Proceed"/>
    <s v="Checked, completed"/>
    <s v="Checked, completed"/>
    <s v="Checked, completed"/>
    <n v="780219423"/>
    <s v="Myself (Participant)"/>
    <m/>
    <d v="1899-12-30T11:12:00"/>
    <s v="Unverified"/>
  </r>
  <r>
    <n v="401"/>
    <m/>
    <m/>
    <m/>
    <x v="0"/>
    <m/>
    <m/>
    <m/>
    <m/>
    <m/>
    <m/>
    <m/>
    <m/>
    <m/>
    <m/>
    <m/>
    <m/>
    <m/>
    <m/>
    <m/>
    <m/>
    <m/>
    <m/>
    <m/>
    <m/>
    <m/>
    <m/>
    <m/>
    <m/>
    <m/>
    <m/>
    <m/>
    <m/>
    <m/>
    <m/>
    <m/>
    <m/>
    <m/>
    <m/>
    <m/>
    <m/>
    <m/>
    <m/>
    <m/>
    <m/>
    <m/>
    <x v="0"/>
    <m/>
    <m/>
    <m/>
    <m/>
    <m/>
    <m/>
    <m/>
    <m/>
    <m/>
    <m/>
  </r>
  <r>
    <n v="1590"/>
    <s v="Screening And Consenting"/>
    <n v="1"/>
    <s v="lona"/>
    <x v="27"/>
    <d v="1899-12-30T13:21:00"/>
    <s v="Mdantsane"/>
    <n v="10"/>
    <n v="5"/>
    <s v="Not applicable"/>
    <s v="I confirm that I am at the gate / door"/>
    <s v=" -32.9377672"/>
    <s v="27.7522337"/>
    <s v="Yes"/>
    <m/>
    <s v="Read the script out loud to the person"/>
    <s v="Yes - the person who opened the door is the HoH"/>
    <s v="Read the script out loud to the HoH"/>
    <s v="Yes"/>
    <s v="Proceed"/>
    <s v="Zonke"/>
    <s v="Nyakiso"/>
    <n v="32"/>
    <d v="1990-08-22T00:00:00"/>
    <n v="32"/>
    <s v="Female"/>
    <s v="One or both"/>
    <s v="Yes"/>
    <s v="Proceed"/>
    <m/>
    <s v="Proceed"/>
    <s v="English"/>
    <s v="Yes"/>
    <s v="Yes"/>
    <s v="signature_2022-07-30_1124.png"/>
    <m/>
    <m/>
    <m/>
    <m/>
    <d v="2022-07-30T00:00:00"/>
    <n v="50000"/>
    <n v="1000"/>
    <n v="411"/>
    <n v="411"/>
    <n v="2327"/>
    <m/>
    <x v="1"/>
    <n v="54117"/>
    <s v="Proceed"/>
    <s v="Checked, completed"/>
    <s v="Checked, completed"/>
    <s v="Checked, completed"/>
    <n v="796325569"/>
    <s v="Myself (Participant)"/>
    <m/>
    <d v="1899-12-30T13:25:00"/>
    <s v="Unverified"/>
  </r>
  <r>
    <n v="402"/>
    <m/>
    <m/>
    <m/>
    <x v="0"/>
    <m/>
    <m/>
    <m/>
    <m/>
    <m/>
    <m/>
    <m/>
    <m/>
    <m/>
    <m/>
    <m/>
    <m/>
    <m/>
    <m/>
    <m/>
    <m/>
    <m/>
    <m/>
    <m/>
    <m/>
    <m/>
    <m/>
    <m/>
    <m/>
    <m/>
    <m/>
    <m/>
    <m/>
    <m/>
    <m/>
    <m/>
    <m/>
    <m/>
    <m/>
    <m/>
    <m/>
    <m/>
    <m/>
    <m/>
    <m/>
    <m/>
    <x v="0"/>
    <m/>
    <m/>
    <m/>
    <m/>
    <m/>
    <m/>
    <m/>
    <m/>
    <m/>
    <m/>
  </r>
  <r>
    <n v="402"/>
    <s v="Screening And Consenting"/>
    <n v="1"/>
    <s v="nosibusiso"/>
    <x v="14"/>
    <d v="1899-12-30T13:35:00"/>
    <s v="Mdantsane"/>
    <n v="5"/>
    <n v="12"/>
    <s v="Not applicable"/>
    <s v="I confirm that I am at the gate / door"/>
    <s v=" -32.9366597"/>
    <s v="27.7723415"/>
    <s v="Yes"/>
    <m/>
    <s v="Read the script out loud to the person"/>
    <s v="No"/>
    <m/>
    <m/>
    <m/>
    <m/>
    <m/>
    <m/>
    <m/>
    <m/>
    <m/>
    <m/>
    <m/>
    <m/>
    <m/>
    <m/>
    <m/>
    <m/>
    <m/>
    <m/>
    <m/>
    <m/>
    <m/>
    <m/>
    <m/>
    <n v="50000"/>
    <m/>
    <n v="397"/>
    <n v="397"/>
    <n v="2352"/>
    <m/>
    <x v="0"/>
    <m/>
    <m/>
    <m/>
    <m/>
    <m/>
    <m/>
    <m/>
    <m/>
    <d v="1899-12-30T13:36:00"/>
    <s v="Unverified"/>
  </r>
  <r>
    <n v="402"/>
    <s v="Screening And Consenting"/>
    <n v="2"/>
    <s v="busisiwe"/>
    <x v="20"/>
    <d v="1899-12-30T12:47:00"/>
    <s v="Mdantsane"/>
    <n v="5"/>
    <n v="12"/>
    <s v="Not applicable"/>
    <s v="I confirm that I am at the gate / door"/>
    <s v=" -32.9364296"/>
    <s v="27.7724446"/>
    <s v="No"/>
    <s v="I confirm"/>
    <m/>
    <m/>
    <m/>
    <m/>
    <m/>
    <m/>
    <m/>
    <m/>
    <m/>
    <m/>
    <m/>
    <m/>
    <m/>
    <m/>
    <m/>
    <m/>
    <m/>
    <m/>
    <m/>
    <m/>
    <m/>
    <m/>
    <m/>
    <m/>
    <m/>
    <n v="50000"/>
    <m/>
    <n v="445"/>
    <n v="445"/>
    <n v="2348"/>
    <m/>
    <x v="0"/>
    <m/>
    <m/>
    <m/>
    <m/>
    <m/>
    <m/>
    <m/>
    <m/>
    <d v="1899-12-30T12:48:00"/>
    <s v="Unverified"/>
  </r>
  <r>
    <n v="402"/>
    <s v="Screening And Consenting"/>
    <n v="3"/>
    <s v="busisiwe"/>
    <x v="6"/>
    <d v="1899-12-30T11:28:00"/>
    <s v="Mdantsane"/>
    <n v="5"/>
    <n v="12"/>
    <s v="Not applicable"/>
    <s v="I confirm that I am at the gate / door"/>
    <s v=" -32.9369516"/>
    <s v="27.7721628"/>
    <s v="No"/>
    <s v="I confirm"/>
    <m/>
    <m/>
    <m/>
    <m/>
    <m/>
    <m/>
    <m/>
    <m/>
    <m/>
    <m/>
    <m/>
    <m/>
    <m/>
    <m/>
    <m/>
    <m/>
    <m/>
    <m/>
    <m/>
    <m/>
    <m/>
    <m/>
    <m/>
    <m/>
    <m/>
    <n v="50000"/>
    <m/>
    <n v="524"/>
    <n v="524"/>
    <n v="2345"/>
    <m/>
    <x v="0"/>
    <m/>
    <m/>
    <m/>
    <m/>
    <m/>
    <m/>
    <m/>
    <m/>
    <d v="1899-12-30T11:29:00"/>
    <s v="Unverified"/>
  </r>
  <r>
    <n v="403"/>
    <m/>
    <m/>
    <m/>
    <x v="0"/>
    <m/>
    <m/>
    <m/>
    <m/>
    <m/>
    <m/>
    <m/>
    <m/>
    <m/>
    <m/>
    <m/>
    <m/>
    <m/>
    <m/>
    <m/>
    <m/>
    <m/>
    <m/>
    <m/>
    <m/>
    <m/>
    <m/>
    <m/>
    <m/>
    <m/>
    <m/>
    <m/>
    <m/>
    <m/>
    <m/>
    <m/>
    <m/>
    <m/>
    <m/>
    <m/>
    <m/>
    <m/>
    <m/>
    <m/>
    <m/>
    <m/>
    <x v="0"/>
    <m/>
    <m/>
    <m/>
    <m/>
    <m/>
    <m/>
    <m/>
    <m/>
    <m/>
    <m/>
  </r>
  <r>
    <n v="403"/>
    <s v="Screening And Consenting"/>
    <n v="1"/>
    <s v="siziphiwe"/>
    <x v="14"/>
    <d v="1899-12-30T13:44:00"/>
    <s v="Mdantsane"/>
    <n v="5"/>
    <n v="12"/>
    <s v="Not applicable"/>
    <s v="I confirm that I am at the gate / door"/>
    <s v=" -32.9369057"/>
    <s v="27.7721418"/>
    <s v="No"/>
    <s v="I confirm"/>
    <m/>
    <m/>
    <m/>
    <m/>
    <m/>
    <m/>
    <m/>
    <m/>
    <m/>
    <m/>
    <m/>
    <m/>
    <m/>
    <m/>
    <m/>
    <m/>
    <m/>
    <m/>
    <m/>
    <m/>
    <m/>
    <m/>
    <m/>
    <m/>
    <m/>
    <n v="50000"/>
    <m/>
    <n v="388"/>
    <n v="388"/>
    <n v="2352"/>
    <m/>
    <x v="0"/>
    <m/>
    <m/>
    <m/>
    <m/>
    <m/>
    <m/>
    <m/>
    <m/>
    <d v="1899-12-30T13:45:00"/>
    <s v="Unverified"/>
  </r>
  <r>
    <n v="1591"/>
    <s v="Screening And Consenting"/>
    <n v="1"/>
    <s v="zimbini"/>
    <x v="27"/>
    <d v="1899-12-30T13:22:00"/>
    <s v="Mdantsane"/>
    <n v="13"/>
    <n v="4"/>
    <s v="Not applicable"/>
    <s v="I confirm that I am at the gate / door"/>
    <s v=" -32.9205536"/>
    <s v="27.7109559"/>
    <s v="Yes"/>
    <m/>
    <s v="Read the script out loud to the person"/>
    <s v="Yes - the person who opened the door is the HoH"/>
    <s v="Read the script out loud to the HoH"/>
    <s v="Yes"/>
    <s v="Proceed"/>
    <s v="Vuyiseka"/>
    <s v="Mdoda"/>
    <n v="32"/>
    <d v="1990-09-02T00:00:00"/>
    <n v="32"/>
    <s v="Female"/>
    <s v="One or both"/>
    <s v="Yes"/>
    <s v="Proceed"/>
    <m/>
    <s v="Proceed"/>
    <s v="English"/>
    <s v="Yes"/>
    <s v="Yes"/>
    <s v="signature_2022-07-30_1124.png"/>
    <m/>
    <m/>
    <m/>
    <m/>
    <d v="2022-07-30T00:00:00"/>
    <n v="50000"/>
    <n v="1000"/>
    <n v="410"/>
    <n v="410"/>
    <n v="2327"/>
    <m/>
    <x v="1"/>
    <n v="54115"/>
    <s v="Proceed"/>
    <s v="Checked, completed"/>
    <s v="Checked, completed"/>
    <s v="Checked, completed"/>
    <n v="638452176"/>
    <s v="Myself (Participant)"/>
    <m/>
    <d v="1899-12-30T13:24:00"/>
    <s v="Unverified"/>
  </r>
  <r>
    <n v="404"/>
    <m/>
    <m/>
    <m/>
    <x v="0"/>
    <m/>
    <m/>
    <m/>
    <m/>
    <m/>
    <m/>
    <m/>
    <m/>
    <m/>
    <m/>
    <m/>
    <m/>
    <m/>
    <m/>
    <m/>
    <m/>
    <m/>
    <m/>
    <m/>
    <m/>
    <m/>
    <m/>
    <m/>
    <m/>
    <m/>
    <m/>
    <m/>
    <m/>
    <m/>
    <m/>
    <m/>
    <m/>
    <m/>
    <m/>
    <m/>
    <m/>
    <m/>
    <m/>
    <m/>
    <m/>
    <m/>
    <x v="0"/>
    <m/>
    <m/>
    <m/>
    <m/>
    <m/>
    <m/>
    <m/>
    <m/>
    <m/>
    <m/>
  </r>
  <r>
    <n v="404"/>
    <s v="Screening And Consenting"/>
    <n v="1"/>
    <s v="siziphiwe"/>
    <x v="14"/>
    <d v="1899-12-30T13:47:00"/>
    <s v="Mdantsane"/>
    <n v="5"/>
    <n v="12"/>
    <s v="Not applicable"/>
    <s v="I confirm that I am at the gate / door"/>
    <s v=" -32.9370206"/>
    <s v="27.7720357"/>
    <s v="No"/>
    <s v="I confirm"/>
    <m/>
    <m/>
    <m/>
    <m/>
    <m/>
    <m/>
    <m/>
    <m/>
    <m/>
    <m/>
    <m/>
    <m/>
    <m/>
    <m/>
    <m/>
    <m/>
    <m/>
    <m/>
    <m/>
    <m/>
    <m/>
    <m/>
    <m/>
    <m/>
    <m/>
    <n v="50000"/>
    <m/>
    <n v="385"/>
    <n v="385"/>
    <n v="2352"/>
    <m/>
    <x v="0"/>
    <m/>
    <m/>
    <m/>
    <m/>
    <m/>
    <m/>
    <m/>
    <m/>
    <d v="1899-12-30T13:47:00"/>
    <s v="Unverified"/>
  </r>
  <r>
    <n v="404"/>
    <s v="Screening And Consenting"/>
    <n v="2"/>
    <s v="busisiwe"/>
    <x v="20"/>
    <d v="1899-12-30T12:59:00"/>
    <s v="Mdantsane"/>
    <n v="5"/>
    <n v="12"/>
    <s v="Not applicable"/>
    <s v="I confirm that I am at the gate / door"/>
    <s v=" -32.9368861"/>
    <s v="27.7719502"/>
    <s v="No"/>
    <s v="I confirm"/>
    <m/>
    <m/>
    <m/>
    <m/>
    <m/>
    <m/>
    <m/>
    <m/>
    <m/>
    <m/>
    <m/>
    <m/>
    <m/>
    <m/>
    <m/>
    <m/>
    <m/>
    <m/>
    <m/>
    <m/>
    <m/>
    <m/>
    <m/>
    <m/>
    <m/>
    <n v="50000"/>
    <m/>
    <n v="433"/>
    <n v="433"/>
    <n v="2348"/>
    <m/>
    <x v="0"/>
    <m/>
    <m/>
    <m/>
    <m/>
    <m/>
    <m/>
    <m/>
    <m/>
    <d v="1899-12-30T13:00:00"/>
    <s v="Unverified"/>
  </r>
  <r>
    <n v="404"/>
    <s v="Screening And Consenting"/>
    <n v="3"/>
    <s v="busisiwe"/>
    <x v="6"/>
    <d v="1899-12-30T11:18:00"/>
    <s v="Mdantsane"/>
    <n v="5"/>
    <n v="12"/>
    <s v="Not applicable"/>
    <s v="I confirm that I am at the gate / door"/>
    <s v=" -32.9366835"/>
    <s v="27.7781899"/>
    <s v="No"/>
    <s v="I confirm"/>
    <m/>
    <m/>
    <m/>
    <m/>
    <m/>
    <m/>
    <m/>
    <m/>
    <m/>
    <m/>
    <m/>
    <m/>
    <m/>
    <m/>
    <m/>
    <m/>
    <m/>
    <m/>
    <m/>
    <m/>
    <m/>
    <m/>
    <m/>
    <m/>
    <m/>
    <n v="50000"/>
    <m/>
    <n v="534"/>
    <n v="534"/>
    <n v="2345"/>
    <m/>
    <x v="0"/>
    <m/>
    <m/>
    <m/>
    <m/>
    <m/>
    <m/>
    <m/>
    <m/>
    <d v="1899-12-30T11:19:00"/>
    <s v="Unverified"/>
  </r>
  <r>
    <n v="405"/>
    <m/>
    <m/>
    <m/>
    <x v="0"/>
    <m/>
    <m/>
    <m/>
    <m/>
    <m/>
    <m/>
    <m/>
    <m/>
    <m/>
    <m/>
    <m/>
    <m/>
    <m/>
    <m/>
    <m/>
    <m/>
    <m/>
    <m/>
    <m/>
    <m/>
    <m/>
    <m/>
    <m/>
    <m/>
    <m/>
    <m/>
    <m/>
    <m/>
    <m/>
    <m/>
    <m/>
    <m/>
    <m/>
    <m/>
    <m/>
    <m/>
    <m/>
    <m/>
    <m/>
    <m/>
    <m/>
    <x v="0"/>
    <m/>
    <m/>
    <m/>
    <m/>
    <m/>
    <m/>
    <m/>
    <m/>
    <m/>
    <m/>
  </r>
  <r>
    <n v="405"/>
    <s v="Screening And Consenting"/>
    <n v="1"/>
    <s v="nomvuyo"/>
    <x v="14"/>
    <d v="1899-12-30T13:51:00"/>
    <s v="Mdantsane"/>
    <n v="7"/>
    <n v="8"/>
    <s v="Not applicable"/>
    <s v="I confirm that I am at the gate / door"/>
    <s v=" -32.9458089"/>
    <s v="27.7824654"/>
    <s v="No"/>
    <s v="I confirm"/>
    <m/>
    <m/>
    <m/>
    <m/>
    <m/>
    <m/>
    <m/>
    <m/>
    <m/>
    <m/>
    <m/>
    <m/>
    <m/>
    <m/>
    <m/>
    <m/>
    <m/>
    <m/>
    <m/>
    <m/>
    <m/>
    <m/>
    <m/>
    <m/>
    <m/>
    <n v="50000"/>
    <m/>
    <n v="381"/>
    <n v="381"/>
    <n v="2352"/>
    <m/>
    <x v="0"/>
    <m/>
    <m/>
    <m/>
    <m/>
    <m/>
    <m/>
    <m/>
    <m/>
    <d v="1899-12-30T13:51:00"/>
    <s v="Unverified"/>
  </r>
  <r>
    <n v="405"/>
    <s v="Screening And Consenting"/>
    <n v="2"/>
    <s v="mihlem"/>
    <x v="4"/>
    <d v="1899-12-30T09:54:00"/>
    <s v="Mdantsane"/>
    <n v="7"/>
    <n v="8"/>
    <s v="Not applicable"/>
    <s v="I confirm that I am at the gate / door"/>
    <s v=" -32.9459691"/>
    <s v="27.7825014"/>
    <s v="Yes"/>
    <m/>
    <s v="Read the script out loud to the person"/>
    <s v="No"/>
    <m/>
    <m/>
    <m/>
    <m/>
    <m/>
    <m/>
    <m/>
    <m/>
    <m/>
    <m/>
    <m/>
    <m/>
    <m/>
    <m/>
    <m/>
    <m/>
    <m/>
    <m/>
    <m/>
    <m/>
    <m/>
    <m/>
    <m/>
    <n v="50000"/>
    <m/>
    <n v="618"/>
    <n v="618"/>
    <n v="2351"/>
    <m/>
    <x v="0"/>
    <m/>
    <m/>
    <m/>
    <m/>
    <m/>
    <m/>
    <m/>
    <m/>
    <d v="1899-12-30T09:55:00"/>
    <s v="Unverified"/>
  </r>
  <r>
    <n v="405"/>
    <s v="Screening And Consenting"/>
    <n v="3"/>
    <s v="mihlem"/>
    <x v="22"/>
    <d v="1899-12-30T11:02:00"/>
    <s v="Mdantsane"/>
    <n v="7"/>
    <n v="8"/>
    <s v="Not applicable"/>
    <s v="I confirm that I am at the gate / door"/>
    <s v=" -32.9456043"/>
    <s v="27.7826552"/>
    <s v="Yes"/>
    <m/>
    <s v="Read the script out loud to the person"/>
    <s v="Yes - the person who opened the door is the HoH"/>
    <s v="Read the script out loud to the HoH"/>
    <s v="No"/>
    <m/>
    <m/>
    <m/>
    <m/>
    <m/>
    <m/>
    <m/>
    <m/>
    <m/>
    <m/>
    <m/>
    <m/>
    <m/>
    <m/>
    <m/>
    <m/>
    <m/>
    <m/>
    <m/>
    <m/>
    <m/>
    <n v="50000"/>
    <m/>
    <n v="550"/>
    <n v="550"/>
    <n v="2350"/>
    <m/>
    <x v="0"/>
    <m/>
    <m/>
    <m/>
    <m/>
    <m/>
    <m/>
    <m/>
    <m/>
    <d v="1899-12-30T11:03:00"/>
    <s v="Unverified"/>
  </r>
  <r>
    <n v="406"/>
    <m/>
    <m/>
    <m/>
    <x v="0"/>
    <m/>
    <m/>
    <m/>
    <m/>
    <m/>
    <m/>
    <m/>
    <m/>
    <m/>
    <m/>
    <m/>
    <m/>
    <m/>
    <m/>
    <m/>
    <m/>
    <m/>
    <m/>
    <m/>
    <m/>
    <m/>
    <m/>
    <m/>
    <m/>
    <m/>
    <m/>
    <m/>
    <m/>
    <m/>
    <m/>
    <m/>
    <m/>
    <m/>
    <m/>
    <m/>
    <m/>
    <m/>
    <m/>
    <m/>
    <m/>
    <m/>
    <x v="0"/>
    <m/>
    <m/>
    <m/>
    <m/>
    <m/>
    <m/>
    <m/>
    <m/>
    <m/>
    <m/>
  </r>
  <r>
    <n v="406"/>
    <s v="Screening And Consenting"/>
    <n v="1"/>
    <s v="siziphiwe"/>
    <x v="14"/>
    <d v="1899-12-30T13:55:00"/>
    <s v="Mdantsane"/>
    <n v="5"/>
    <n v="12"/>
    <s v="Not applicable"/>
    <s v="I confirm that I am at the gate / door"/>
    <s v=" -32.9369918"/>
    <s v="27.7726897"/>
    <s v="No"/>
    <s v="I confirm"/>
    <m/>
    <m/>
    <m/>
    <m/>
    <m/>
    <m/>
    <m/>
    <m/>
    <m/>
    <m/>
    <m/>
    <m/>
    <m/>
    <m/>
    <m/>
    <m/>
    <m/>
    <m/>
    <m/>
    <m/>
    <m/>
    <m/>
    <m/>
    <m/>
    <m/>
    <n v="50000"/>
    <m/>
    <n v="377"/>
    <n v="377"/>
    <n v="2352"/>
    <m/>
    <x v="0"/>
    <m/>
    <m/>
    <m/>
    <m/>
    <m/>
    <m/>
    <m/>
    <m/>
    <d v="1899-12-30T13:55:00"/>
    <s v="Unverified"/>
  </r>
  <r>
    <n v="1604"/>
    <s v="Screening And Consenting"/>
    <n v="2"/>
    <s v="onelam"/>
    <x v="12"/>
    <d v="1899-12-30T10:36:00"/>
    <s v="Scenery Park"/>
    <n v="1"/>
    <n v="2"/>
    <s v="Not applicable"/>
    <s v="I confirm that I am at the gate / door"/>
    <s v=" -32.9995271"/>
    <s v="27.8354424"/>
    <s v="Yes"/>
    <m/>
    <s v="Read the script out loud to the person"/>
    <s v="Yes - the person who opened the door is the HoH"/>
    <s v="Read the script out loud to the HoH"/>
    <s v="Yes"/>
    <s v="Proceed"/>
    <s v="Siyamamkela"/>
    <s v="Mketi"/>
    <n v="32"/>
    <d v="1991-01-20T00:00:00"/>
    <n v="32"/>
    <s v="Female"/>
    <s v="One or both"/>
    <s v="Yes"/>
    <s v="Proceed"/>
    <m/>
    <s v="Proceed"/>
    <s v="English"/>
    <s v="Yes"/>
    <s v="Yes"/>
    <s v="signature_2022-08-03_0838.png"/>
    <m/>
    <m/>
    <m/>
    <m/>
    <d v="2022-08-03T00:00:00"/>
    <n v="20000"/>
    <n v="1000"/>
    <n v="576"/>
    <n v="576"/>
    <n v="2323"/>
    <m/>
    <x v="1"/>
    <n v="24443"/>
    <s v="Proceed"/>
    <s v="Checked, completed"/>
    <s v="Checked, completed"/>
    <s v="Checked, completed"/>
    <n v="714479303"/>
    <s v="Myself (Participant)"/>
    <m/>
    <d v="1899-12-30T10:39:00"/>
    <s v="Complete"/>
  </r>
  <r>
    <n v="407"/>
    <m/>
    <m/>
    <m/>
    <x v="0"/>
    <m/>
    <m/>
    <m/>
    <m/>
    <m/>
    <m/>
    <m/>
    <m/>
    <m/>
    <m/>
    <m/>
    <m/>
    <m/>
    <m/>
    <m/>
    <m/>
    <m/>
    <m/>
    <m/>
    <m/>
    <m/>
    <m/>
    <m/>
    <m/>
    <m/>
    <m/>
    <m/>
    <m/>
    <m/>
    <m/>
    <m/>
    <m/>
    <m/>
    <m/>
    <m/>
    <m/>
    <m/>
    <m/>
    <m/>
    <m/>
    <m/>
    <x v="0"/>
    <m/>
    <m/>
    <m/>
    <m/>
    <m/>
    <m/>
    <m/>
    <m/>
    <m/>
    <m/>
  </r>
  <r>
    <n v="407"/>
    <s v="Screening And Consenting"/>
    <n v="1"/>
    <s v="siziphiwe"/>
    <x v="14"/>
    <d v="1899-12-30T13:57:00"/>
    <s v="Mdantsane"/>
    <n v="5"/>
    <n v="12"/>
    <s v="Not applicable"/>
    <s v="I confirm that I am at the gate / door"/>
    <s v=" -32.9369918"/>
    <s v="27.7726897"/>
    <s v="No"/>
    <s v="I confirm"/>
    <m/>
    <m/>
    <m/>
    <m/>
    <m/>
    <m/>
    <m/>
    <m/>
    <m/>
    <m/>
    <m/>
    <m/>
    <m/>
    <m/>
    <m/>
    <m/>
    <m/>
    <m/>
    <m/>
    <m/>
    <m/>
    <m/>
    <m/>
    <m/>
    <m/>
    <n v="50000"/>
    <m/>
    <n v="375"/>
    <n v="375"/>
    <n v="2352"/>
    <m/>
    <x v="0"/>
    <m/>
    <m/>
    <m/>
    <m/>
    <m/>
    <m/>
    <m/>
    <m/>
    <d v="1899-12-30T13:59:00"/>
    <s v="Unverified"/>
  </r>
  <r>
    <n v="407"/>
    <s v="Screening And Consenting"/>
    <n v="2"/>
    <s v="zimbini"/>
    <x v="20"/>
    <d v="1899-12-30T14:14:00"/>
    <s v="Mdantsane"/>
    <n v="5"/>
    <n v="12"/>
    <s v="Not applicable"/>
    <s v="I confirm that I am at the gate / door"/>
    <s v=" -32.936935"/>
    <s v="27.772763"/>
    <s v="No"/>
    <s v="I confirm"/>
    <m/>
    <m/>
    <m/>
    <m/>
    <m/>
    <m/>
    <m/>
    <m/>
    <m/>
    <m/>
    <m/>
    <m/>
    <m/>
    <m/>
    <m/>
    <m/>
    <m/>
    <m/>
    <m/>
    <m/>
    <m/>
    <m/>
    <m/>
    <m/>
    <m/>
    <n v="50000"/>
    <m/>
    <n v="358"/>
    <n v="358"/>
    <n v="2348"/>
    <m/>
    <x v="0"/>
    <m/>
    <m/>
    <m/>
    <m/>
    <m/>
    <m/>
    <m/>
    <m/>
    <d v="1899-12-30T14:16:00"/>
    <s v="Unverified"/>
  </r>
  <r>
    <n v="407"/>
    <s v="Screening And Consenting"/>
    <n v="3"/>
    <s v="busisiwe"/>
    <x v="6"/>
    <d v="1899-12-30T11:06:00"/>
    <s v="Mdantsane"/>
    <n v="5"/>
    <n v="12"/>
    <s v="Not applicable"/>
    <s v="I confirm that I am at the gate / door"/>
    <s v=" -32.9366835"/>
    <s v="27.7781899"/>
    <s v="No"/>
    <s v="I confirm"/>
    <m/>
    <m/>
    <m/>
    <m/>
    <m/>
    <m/>
    <m/>
    <m/>
    <m/>
    <m/>
    <m/>
    <m/>
    <m/>
    <m/>
    <m/>
    <m/>
    <m/>
    <m/>
    <m/>
    <m/>
    <m/>
    <m/>
    <m/>
    <m/>
    <m/>
    <n v="50000"/>
    <m/>
    <n v="546"/>
    <n v="546"/>
    <n v="2345"/>
    <m/>
    <x v="0"/>
    <m/>
    <m/>
    <m/>
    <m/>
    <m/>
    <m/>
    <m/>
    <m/>
    <d v="1899-12-30T11:06:00"/>
    <s v="Unverified"/>
  </r>
  <r>
    <n v="408"/>
    <m/>
    <m/>
    <m/>
    <x v="0"/>
    <m/>
    <m/>
    <m/>
    <m/>
    <m/>
    <m/>
    <m/>
    <m/>
    <m/>
    <m/>
    <m/>
    <m/>
    <m/>
    <m/>
    <m/>
    <m/>
    <m/>
    <m/>
    <m/>
    <m/>
    <m/>
    <m/>
    <m/>
    <m/>
    <m/>
    <m/>
    <m/>
    <m/>
    <m/>
    <m/>
    <m/>
    <m/>
    <m/>
    <m/>
    <m/>
    <m/>
    <m/>
    <m/>
    <m/>
    <m/>
    <m/>
    <x v="0"/>
    <m/>
    <m/>
    <m/>
    <m/>
    <m/>
    <m/>
    <m/>
    <m/>
    <m/>
    <m/>
  </r>
  <r>
    <n v="1635"/>
    <s v="Screening And Consenting"/>
    <n v="2"/>
    <s v="zukisani"/>
    <x v="12"/>
    <d v="1899-12-30T15:53:00"/>
    <s v="Scenery Park"/>
    <n v="1"/>
    <n v="2"/>
    <s v="Not applicable"/>
    <s v="I confirm that I am at the gate / door"/>
    <s v=" -32.9996587"/>
    <s v="27.8356958"/>
    <s v="Yes"/>
    <m/>
    <s v="Read the script out loud to the person"/>
    <s v="Yes - the person who opened the door is the HoH"/>
    <s v="Read the script out loud to the HoH"/>
    <s v="Yes"/>
    <s v="Proceed"/>
    <s v="Bulelani"/>
    <s v="Mthetho"/>
    <n v="32"/>
    <d v="1990-02-13T00:00:00"/>
    <n v="32"/>
    <s v="Male"/>
    <s v="One or both"/>
    <s v="Yes"/>
    <s v="Proceed"/>
    <m/>
    <s v="Proceed"/>
    <s v="English"/>
    <s v="Yes"/>
    <s v="Yes"/>
    <s v="signature_2022-08-03_1358.png"/>
    <m/>
    <m/>
    <m/>
    <m/>
    <d v="2022-08-03T00:00:00"/>
    <n v="20000"/>
    <n v="2000"/>
    <n v="259"/>
    <n v="259"/>
    <n v="2323"/>
    <m/>
    <x v="1"/>
    <n v="24809"/>
    <s v="Proceed"/>
    <s v="Checked, completed"/>
    <s v="Checked, completed"/>
    <s v="Checked, completed"/>
    <n v="63558996"/>
    <s v="Myself (Participant)"/>
    <m/>
    <d v="1899-12-30T15:59:00"/>
    <s v="Complete"/>
  </r>
  <r>
    <n v="409"/>
    <m/>
    <m/>
    <m/>
    <x v="0"/>
    <m/>
    <m/>
    <m/>
    <m/>
    <m/>
    <m/>
    <m/>
    <m/>
    <m/>
    <m/>
    <m/>
    <m/>
    <m/>
    <m/>
    <m/>
    <m/>
    <m/>
    <m/>
    <m/>
    <m/>
    <m/>
    <m/>
    <m/>
    <m/>
    <m/>
    <m/>
    <m/>
    <m/>
    <m/>
    <m/>
    <m/>
    <m/>
    <m/>
    <m/>
    <m/>
    <m/>
    <m/>
    <m/>
    <m/>
    <m/>
    <m/>
    <x v="0"/>
    <m/>
    <m/>
    <m/>
    <m/>
    <m/>
    <m/>
    <m/>
    <m/>
    <m/>
    <m/>
  </r>
  <r>
    <n v="409"/>
    <s v="Screening And Consenting"/>
    <n v="1"/>
    <s v="nomvuyo"/>
    <x v="14"/>
    <d v="1899-12-30T14:11:00"/>
    <s v="Mdantsane"/>
    <n v="7"/>
    <n v="8"/>
    <s v="Not applicable"/>
    <s v="I confirm that I am at the gate / door"/>
    <s v=" -32.9459776"/>
    <s v="27.7818272"/>
    <s v="No"/>
    <s v="I confirm"/>
    <m/>
    <m/>
    <m/>
    <m/>
    <m/>
    <m/>
    <m/>
    <m/>
    <m/>
    <m/>
    <m/>
    <m/>
    <m/>
    <m/>
    <m/>
    <m/>
    <m/>
    <m/>
    <m/>
    <m/>
    <m/>
    <m/>
    <m/>
    <m/>
    <m/>
    <n v="50000"/>
    <m/>
    <n v="361"/>
    <n v="361"/>
    <n v="2352"/>
    <m/>
    <x v="0"/>
    <m/>
    <m/>
    <m/>
    <m/>
    <m/>
    <m/>
    <m/>
    <m/>
    <d v="1899-12-30T14:12:00"/>
    <s v="Unverified"/>
  </r>
  <r>
    <n v="409"/>
    <s v="Screening And Consenting"/>
    <n v="2"/>
    <s v="mihlem"/>
    <x v="4"/>
    <d v="1899-12-30T09:33:00"/>
    <s v="Mdantsane"/>
    <n v="7"/>
    <n v="8"/>
    <s v="Not applicable"/>
    <s v="I confirm that I am at the gate / door"/>
    <s v=" -32.9459921"/>
    <s v="27.7819819"/>
    <s v="Yes"/>
    <m/>
    <s v="Read the script out loud to the person"/>
    <s v="Yes - the person who opened the door is the HoH"/>
    <s v="Read the script out loud to the HoH"/>
    <s v="No"/>
    <m/>
    <m/>
    <m/>
    <m/>
    <m/>
    <m/>
    <m/>
    <m/>
    <m/>
    <m/>
    <m/>
    <m/>
    <m/>
    <m/>
    <m/>
    <m/>
    <m/>
    <m/>
    <m/>
    <m/>
    <m/>
    <n v="50000"/>
    <m/>
    <n v="639"/>
    <n v="639"/>
    <n v="2351"/>
    <m/>
    <x v="0"/>
    <m/>
    <m/>
    <m/>
    <m/>
    <m/>
    <m/>
    <m/>
    <m/>
    <d v="1899-12-30T09:33:00"/>
    <s v="Unverified"/>
  </r>
  <r>
    <n v="410"/>
    <m/>
    <m/>
    <m/>
    <x v="0"/>
    <m/>
    <m/>
    <m/>
    <m/>
    <m/>
    <m/>
    <m/>
    <m/>
    <m/>
    <m/>
    <m/>
    <m/>
    <m/>
    <m/>
    <m/>
    <m/>
    <m/>
    <m/>
    <m/>
    <m/>
    <m/>
    <m/>
    <m/>
    <m/>
    <m/>
    <m/>
    <m/>
    <m/>
    <m/>
    <m/>
    <m/>
    <m/>
    <m/>
    <m/>
    <m/>
    <m/>
    <m/>
    <m/>
    <m/>
    <m/>
    <m/>
    <x v="0"/>
    <m/>
    <m/>
    <m/>
    <m/>
    <m/>
    <m/>
    <m/>
    <m/>
    <m/>
    <m/>
  </r>
  <r>
    <n v="410"/>
    <s v="Screening And Consenting"/>
    <n v="1"/>
    <s v="nomvuyo"/>
    <x v="14"/>
    <d v="1899-12-30T14:19:00"/>
    <s v="Mdantsane"/>
    <n v="7"/>
    <n v="8"/>
    <s v="Not applicable"/>
    <s v="I confirm that I am at the gate / door"/>
    <s v=" -32.9458449"/>
    <s v="27.7820101"/>
    <s v="Yes"/>
    <m/>
    <s v="Read the script out loud to the person"/>
    <s v="Yes - the person who opened the door is calling the HoH"/>
    <s v="Read the script out loud to the HoH"/>
    <s v="No"/>
    <m/>
    <m/>
    <m/>
    <m/>
    <m/>
    <m/>
    <m/>
    <m/>
    <m/>
    <m/>
    <m/>
    <m/>
    <m/>
    <m/>
    <m/>
    <m/>
    <m/>
    <m/>
    <m/>
    <m/>
    <m/>
    <n v="50000"/>
    <m/>
    <n v="353"/>
    <n v="353"/>
    <n v="2352"/>
    <m/>
    <x v="0"/>
    <m/>
    <m/>
    <m/>
    <m/>
    <m/>
    <m/>
    <m/>
    <m/>
    <d v="1899-12-30T14:20:00"/>
    <s v="Unverified"/>
  </r>
  <r>
    <n v="411"/>
    <m/>
    <m/>
    <m/>
    <x v="0"/>
    <m/>
    <m/>
    <m/>
    <m/>
    <m/>
    <m/>
    <m/>
    <m/>
    <m/>
    <m/>
    <m/>
    <m/>
    <m/>
    <m/>
    <m/>
    <m/>
    <m/>
    <m/>
    <m/>
    <m/>
    <m/>
    <m/>
    <m/>
    <m/>
    <m/>
    <m/>
    <m/>
    <m/>
    <m/>
    <m/>
    <m/>
    <m/>
    <m/>
    <m/>
    <m/>
    <m/>
    <m/>
    <m/>
    <m/>
    <m/>
    <m/>
    <x v="0"/>
    <m/>
    <m/>
    <m/>
    <m/>
    <m/>
    <m/>
    <m/>
    <m/>
    <m/>
    <m/>
  </r>
  <r>
    <n v="411"/>
    <s v="Screening And Consenting"/>
    <n v="1"/>
    <s v="nomvuyo"/>
    <x v="14"/>
    <d v="1899-12-30T14:24:00"/>
    <s v="Mdantsane"/>
    <n v="7"/>
    <n v="8"/>
    <s v="Not applicable"/>
    <s v="I confirm that I am at the gate / door"/>
    <s v=" -32.9459028"/>
    <s v="27.7821461"/>
    <s v="No"/>
    <s v="I confirm"/>
    <m/>
    <m/>
    <m/>
    <m/>
    <m/>
    <m/>
    <m/>
    <m/>
    <m/>
    <m/>
    <m/>
    <m/>
    <m/>
    <m/>
    <m/>
    <m/>
    <m/>
    <m/>
    <m/>
    <m/>
    <m/>
    <m/>
    <m/>
    <m/>
    <m/>
    <n v="50000"/>
    <m/>
    <n v="348"/>
    <n v="348"/>
    <n v="2352"/>
    <m/>
    <x v="0"/>
    <m/>
    <m/>
    <m/>
    <m/>
    <m/>
    <m/>
    <m/>
    <m/>
    <d v="1899-12-30T14:25:00"/>
    <s v="Unverified"/>
  </r>
  <r>
    <n v="411"/>
    <s v="Screening And Consenting"/>
    <n v="2"/>
    <s v="mihlem"/>
    <x v="4"/>
    <d v="1899-12-30T09:39:00"/>
    <s v="Mdantsane"/>
    <n v="7"/>
    <n v="8"/>
    <s v="Not applicable"/>
    <s v="I confirm that I am at the gate / door"/>
    <s v=" -32.9460262"/>
    <s v="27.782133"/>
    <s v="Yes"/>
    <m/>
    <s v="Read the script out loud to the person"/>
    <s v="Yes - the person who opened the door is the HoH"/>
    <s v="Read the script out loud to the HoH"/>
    <s v="No"/>
    <m/>
    <m/>
    <m/>
    <m/>
    <m/>
    <m/>
    <m/>
    <m/>
    <m/>
    <m/>
    <m/>
    <m/>
    <m/>
    <m/>
    <m/>
    <m/>
    <m/>
    <m/>
    <m/>
    <m/>
    <m/>
    <n v="50000"/>
    <m/>
    <n v="633"/>
    <n v="633"/>
    <n v="2351"/>
    <m/>
    <x v="0"/>
    <m/>
    <m/>
    <m/>
    <m/>
    <m/>
    <m/>
    <m/>
    <m/>
    <d v="1899-12-30T09:40:00"/>
    <s v="Unverified"/>
  </r>
  <r>
    <n v="412"/>
    <m/>
    <m/>
    <m/>
    <x v="0"/>
    <m/>
    <m/>
    <m/>
    <m/>
    <m/>
    <m/>
    <m/>
    <m/>
    <m/>
    <m/>
    <m/>
    <m/>
    <m/>
    <m/>
    <m/>
    <m/>
    <m/>
    <m/>
    <m/>
    <m/>
    <m/>
    <m/>
    <m/>
    <m/>
    <m/>
    <m/>
    <m/>
    <m/>
    <m/>
    <m/>
    <m/>
    <m/>
    <m/>
    <m/>
    <m/>
    <m/>
    <m/>
    <m/>
    <m/>
    <m/>
    <m/>
    <x v="0"/>
    <m/>
    <m/>
    <m/>
    <m/>
    <m/>
    <m/>
    <m/>
    <m/>
    <m/>
    <m/>
  </r>
  <r>
    <n v="1677"/>
    <s v="Screening And Consenting"/>
    <n v="1"/>
    <s v="zimkhitha"/>
    <x v="11"/>
    <d v="1899-12-30T13:55:00"/>
    <s v="Scenery Park"/>
    <n v="1"/>
    <n v="1"/>
    <s v="Not applicable"/>
    <s v="I confirm that I am at the gate / door"/>
    <s v=" -32.9961077"/>
    <s v="27.8304745"/>
    <s v="Yes"/>
    <m/>
    <s v="Read the script out loud to the person"/>
    <s v="Yes - the person who opened the door is the HoH"/>
    <s v="Read the script out loud to the HoH"/>
    <s v="Yes"/>
    <s v="Proceed"/>
    <s v="Yandiswa"/>
    <s v="Ngavu"/>
    <n v="32"/>
    <d v="1990-10-04T00:00:00"/>
    <n v="32"/>
    <s v="Female"/>
    <s v="One or both"/>
    <s v="Yes"/>
    <s v="Proceed"/>
    <m/>
    <s v="Proceed"/>
    <s v="English"/>
    <s v="Yes"/>
    <s v="Yes"/>
    <s v="signature_2022-08-02_1158.png"/>
    <m/>
    <m/>
    <m/>
    <m/>
    <d v="2022-08-02T00:00:00"/>
    <n v="20000"/>
    <n v="1000"/>
    <n v="377"/>
    <n v="377"/>
    <n v="2324"/>
    <m/>
    <x v="1"/>
    <n v="24046"/>
    <s v="Proceed"/>
    <s v="Checked, completed"/>
    <s v="Checked, completed"/>
    <s v="Checked, completed"/>
    <n v="728523364"/>
    <s v="Myself (Participant)"/>
    <m/>
    <d v="1899-12-30T13:59:00"/>
    <s v="Complete"/>
  </r>
  <r>
    <n v="413"/>
    <m/>
    <m/>
    <m/>
    <x v="0"/>
    <m/>
    <m/>
    <m/>
    <m/>
    <m/>
    <m/>
    <m/>
    <m/>
    <m/>
    <m/>
    <m/>
    <m/>
    <m/>
    <m/>
    <m/>
    <m/>
    <m/>
    <m/>
    <m/>
    <m/>
    <m/>
    <m/>
    <m/>
    <m/>
    <m/>
    <m/>
    <m/>
    <m/>
    <m/>
    <m/>
    <m/>
    <m/>
    <m/>
    <m/>
    <m/>
    <m/>
    <m/>
    <m/>
    <m/>
    <m/>
    <m/>
    <x v="0"/>
    <m/>
    <m/>
    <m/>
    <m/>
    <m/>
    <m/>
    <m/>
    <m/>
    <m/>
    <m/>
  </r>
  <r>
    <n v="1721"/>
    <s v="Screening And Consenting"/>
    <n v="1"/>
    <s v="sinazo"/>
    <x v="12"/>
    <d v="1899-12-30T10:35:00"/>
    <s v="Nompumelelo"/>
    <n v="4"/>
    <n v="4"/>
    <s v="Not applicable"/>
    <s v="I confirm that I am at the gate / door"/>
    <s v=" -32.9511994"/>
    <s v="27.925934"/>
    <s v="Yes"/>
    <m/>
    <s v="Read the script out loud to the person"/>
    <s v="Yes - the person who opened the door is the HoH"/>
    <s v="Read the script out loud to the HoH"/>
    <s v="Yes"/>
    <s v="Proceed"/>
    <s v="Onke"/>
    <s v="Myataza"/>
    <n v="32"/>
    <d v="1990-01-07T00:00:00"/>
    <n v="33"/>
    <s v="Male"/>
    <s v="One or both"/>
    <s v="Yes"/>
    <s v="Proceed"/>
    <m/>
    <s v="Proceed"/>
    <s v="English"/>
    <s v="Yes"/>
    <s v="Yes"/>
    <s v="signature_2022-08-03_0840.png"/>
    <m/>
    <m/>
    <m/>
    <m/>
    <d v="2022-08-03T00:00:00"/>
    <n v="30000"/>
    <n v="2000"/>
    <n v="577"/>
    <n v="577"/>
    <n v="2323"/>
    <m/>
    <x v="1"/>
    <n v="35445"/>
    <s v="Proceed"/>
    <s v="Checked, completed"/>
    <s v="Checked, completed"/>
    <s v="Checked, completed"/>
    <n v="792155516"/>
    <s v="Myself (Participant)"/>
    <m/>
    <d v="1899-12-30T10:41:00"/>
    <s v="Complete"/>
  </r>
  <r>
    <n v="414"/>
    <m/>
    <m/>
    <m/>
    <x v="0"/>
    <m/>
    <m/>
    <m/>
    <m/>
    <m/>
    <m/>
    <m/>
    <m/>
    <m/>
    <m/>
    <m/>
    <m/>
    <m/>
    <m/>
    <m/>
    <m/>
    <m/>
    <m/>
    <m/>
    <m/>
    <m/>
    <m/>
    <m/>
    <m/>
    <m/>
    <m/>
    <m/>
    <m/>
    <m/>
    <m/>
    <m/>
    <m/>
    <m/>
    <m/>
    <m/>
    <m/>
    <m/>
    <m/>
    <m/>
    <m/>
    <m/>
    <x v="0"/>
    <m/>
    <m/>
    <m/>
    <m/>
    <m/>
    <m/>
    <m/>
    <m/>
    <m/>
    <m/>
  </r>
  <r>
    <n v="414"/>
    <s v="Screening And Consenting"/>
    <n v="1"/>
    <s v="nomvuyo"/>
    <x v="14"/>
    <d v="1899-12-30T14:59:00"/>
    <s v="Mdantsane"/>
    <n v="7"/>
    <n v="8"/>
    <s v="Not applicable"/>
    <s v="I confirm that I am at the gate / door"/>
    <s v=" -32.9459605"/>
    <s v="27.7822797"/>
    <s v="Yes"/>
    <m/>
    <s v="Read the script out loud to the person"/>
    <s v="Yes - the person who opened the door is the HoH"/>
    <s v="Read the script out loud to the HoH"/>
    <s v="No"/>
    <m/>
    <m/>
    <m/>
    <m/>
    <m/>
    <m/>
    <m/>
    <m/>
    <m/>
    <m/>
    <m/>
    <m/>
    <m/>
    <m/>
    <m/>
    <m/>
    <m/>
    <m/>
    <m/>
    <m/>
    <m/>
    <n v="50000"/>
    <m/>
    <n v="313"/>
    <n v="313"/>
    <n v="2352"/>
    <m/>
    <x v="0"/>
    <m/>
    <m/>
    <m/>
    <m/>
    <m/>
    <m/>
    <m/>
    <m/>
    <d v="1899-12-30T15:00:00"/>
    <s v="Unverified"/>
  </r>
  <r>
    <n v="415"/>
    <m/>
    <m/>
    <m/>
    <x v="0"/>
    <m/>
    <m/>
    <m/>
    <m/>
    <m/>
    <m/>
    <m/>
    <m/>
    <m/>
    <m/>
    <m/>
    <m/>
    <m/>
    <m/>
    <m/>
    <m/>
    <m/>
    <m/>
    <m/>
    <m/>
    <m/>
    <m/>
    <m/>
    <m/>
    <m/>
    <m/>
    <m/>
    <m/>
    <m/>
    <m/>
    <m/>
    <m/>
    <m/>
    <m/>
    <m/>
    <m/>
    <m/>
    <m/>
    <m/>
    <m/>
    <m/>
    <x v="0"/>
    <m/>
    <m/>
    <m/>
    <m/>
    <m/>
    <m/>
    <m/>
    <m/>
    <m/>
    <m/>
  </r>
  <r>
    <n v="415"/>
    <s v="Screening And Consenting"/>
    <n v="1"/>
    <s v="nomvuyo"/>
    <x v="14"/>
    <d v="1899-12-30T15:08:00"/>
    <s v="Mdantsane"/>
    <n v="7"/>
    <n v="8"/>
    <s v="Not applicable"/>
    <s v="I confirm that I am at the gate / door"/>
    <s v=" -32.9459852"/>
    <s v="27.7825379"/>
    <s v="Yes"/>
    <m/>
    <s v="Read the script out loud to the person"/>
    <s v="Yes - the person who opened the door is the HoH"/>
    <s v="Read the script out loud to the HoH"/>
    <s v="No"/>
    <m/>
    <m/>
    <m/>
    <m/>
    <m/>
    <m/>
    <m/>
    <m/>
    <m/>
    <m/>
    <m/>
    <m/>
    <m/>
    <m/>
    <m/>
    <m/>
    <m/>
    <m/>
    <m/>
    <m/>
    <m/>
    <n v="50000"/>
    <m/>
    <n v="304"/>
    <n v="304"/>
    <n v="2352"/>
    <m/>
    <x v="0"/>
    <m/>
    <m/>
    <m/>
    <m/>
    <m/>
    <m/>
    <m/>
    <m/>
    <d v="1899-12-30T15:09:00"/>
    <s v="Unverified"/>
  </r>
  <r>
    <n v="416"/>
    <m/>
    <m/>
    <m/>
    <x v="0"/>
    <m/>
    <m/>
    <m/>
    <m/>
    <m/>
    <m/>
    <m/>
    <m/>
    <m/>
    <m/>
    <m/>
    <m/>
    <m/>
    <m/>
    <m/>
    <m/>
    <m/>
    <m/>
    <m/>
    <m/>
    <m/>
    <m/>
    <m/>
    <m/>
    <m/>
    <m/>
    <m/>
    <m/>
    <m/>
    <m/>
    <m/>
    <m/>
    <m/>
    <m/>
    <m/>
    <m/>
    <m/>
    <m/>
    <m/>
    <m/>
    <m/>
    <x v="0"/>
    <m/>
    <m/>
    <m/>
    <m/>
    <m/>
    <m/>
    <m/>
    <m/>
    <m/>
    <m/>
  </r>
  <r>
    <n v="416"/>
    <s v="Screening And Consenting"/>
    <n v="1"/>
    <s v="nomvuyo"/>
    <x v="14"/>
    <d v="1899-12-30T15:15:00"/>
    <s v="Mdantsane"/>
    <n v="7"/>
    <n v="8"/>
    <s v="Not applicable"/>
    <s v="I confirm that I am at the gate / door"/>
    <s v=" -32.946073"/>
    <s v="27.7826862"/>
    <s v="No"/>
    <s v="I confirm"/>
    <m/>
    <m/>
    <m/>
    <m/>
    <m/>
    <m/>
    <m/>
    <m/>
    <m/>
    <m/>
    <m/>
    <m/>
    <m/>
    <m/>
    <m/>
    <m/>
    <m/>
    <m/>
    <m/>
    <m/>
    <m/>
    <m/>
    <m/>
    <m/>
    <m/>
    <n v="50000"/>
    <m/>
    <n v="297"/>
    <n v="297"/>
    <n v="2352"/>
    <m/>
    <x v="0"/>
    <m/>
    <m/>
    <m/>
    <m/>
    <m/>
    <m/>
    <m/>
    <m/>
    <d v="1899-12-30T15:16:00"/>
    <s v="Unverified"/>
  </r>
  <r>
    <n v="416"/>
    <s v="Screening And Consenting"/>
    <n v="2"/>
    <s v="mihlem"/>
    <x v="4"/>
    <d v="1899-12-30T09:49:00"/>
    <s v="Mdantsane"/>
    <n v="7"/>
    <n v="8"/>
    <s v="Not applicable"/>
    <s v="I confirm that I am at the gate / door"/>
    <s v=" -32.9460151"/>
    <s v="27.7824874"/>
    <s v="Yes"/>
    <m/>
    <s v="Read the script out loud to the person"/>
    <s v="No"/>
    <m/>
    <m/>
    <m/>
    <m/>
    <m/>
    <m/>
    <m/>
    <m/>
    <m/>
    <m/>
    <m/>
    <m/>
    <m/>
    <m/>
    <m/>
    <m/>
    <m/>
    <m/>
    <m/>
    <m/>
    <m/>
    <m/>
    <m/>
    <n v="50000"/>
    <m/>
    <n v="623"/>
    <n v="623"/>
    <n v="2351"/>
    <m/>
    <x v="0"/>
    <m/>
    <m/>
    <m/>
    <m/>
    <m/>
    <m/>
    <m/>
    <m/>
    <d v="1899-12-30T09:50:00"/>
    <s v="Unverified"/>
  </r>
  <r>
    <n v="1734"/>
    <s v="Screening And Consenting"/>
    <n v="1"/>
    <s v="nosiphiwo"/>
    <x v="12"/>
    <d v="1899-12-30T12:05:00"/>
    <s v="Buffalo Flats"/>
    <n v="7"/>
    <n v="4"/>
    <s v="Not applicable"/>
    <s v="I confirm that I am at the gate / door"/>
    <s v=" -33.017623"/>
    <s v="27.8422906"/>
    <s v="Yes"/>
    <m/>
    <s v="Read the script out loud to the person"/>
    <s v="Yes - the person who opened the door is the HoH"/>
    <s v="Read the script out loud to the HoH"/>
    <s v="Yes"/>
    <s v="Proceed"/>
    <s v="Luyanda"/>
    <s v="Mtikrakra"/>
    <n v="32"/>
    <d v="1990-09-09T00:00:00"/>
    <n v="32"/>
    <s v="Male"/>
    <s v="One or both"/>
    <s v="Yes"/>
    <s v="Proceed"/>
    <m/>
    <s v="Proceed"/>
    <s v="English"/>
    <s v="Yes"/>
    <s v="Yes"/>
    <s v="signature_2022-08-03_1007.png"/>
    <m/>
    <m/>
    <m/>
    <m/>
    <d v="2022-08-03T00:00:00"/>
    <n v="80000"/>
    <n v="2000"/>
    <n v="487"/>
    <n v="487"/>
    <n v="2323"/>
    <m/>
    <x v="1"/>
    <n v="85265"/>
    <s v="Proceed"/>
    <s v="Checked, completed"/>
    <s v="Checked, completed"/>
    <s v="Checked, completed"/>
    <n v="8288653144"/>
    <s v="Myself (Participant)"/>
    <m/>
    <d v="1899-12-30T12:08:00"/>
    <s v="Unverified"/>
  </r>
  <r>
    <n v="417"/>
    <m/>
    <m/>
    <m/>
    <x v="0"/>
    <m/>
    <m/>
    <m/>
    <m/>
    <m/>
    <m/>
    <m/>
    <m/>
    <m/>
    <m/>
    <m/>
    <m/>
    <m/>
    <m/>
    <m/>
    <m/>
    <m/>
    <m/>
    <m/>
    <m/>
    <m/>
    <m/>
    <m/>
    <m/>
    <m/>
    <m/>
    <m/>
    <m/>
    <m/>
    <m/>
    <m/>
    <m/>
    <m/>
    <m/>
    <m/>
    <m/>
    <m/>
    <m/>
    <m/>
    <m/>
    <m/>
    <x v="0"/>
    <m/>
    <m/>
    <m/>
    <m/>
    <m/>
    <m/>
    <m/>
    <m/>
    <m/>
    <m/>
  </r>
  <r>
    <n v="1742"/>
    <s v="Screening And Consenting"/>
    <n v="1"/>
    <s v="nomvuyo"/>
    <x v="12"/>
    <d v="1899-12-30T12:32:00"/>
    <s v="Scenery Park"/>
    <n v="1"/>
    <n v="3"/>
    <s v="Not applicable"/>
    <s v="I confirm that I am at the gate / door"/>
    <s v=" -33.0010806"/>
    <s v="27.8344639"/>
    <s v="Yes"/>
    <m/>
    <s v="Read the script out loud to the person"/>
    <s v="Yes - the person who opened the door is calling the HoH"/>
    <s v="Read the script out loud to the HoH"/>
    <s v="Yes"/>
    <s v="Proceed"/>
    <s v="Zoleka"/>
    <s v="Gayiza"/>
    <n v="32"/>
    <d v="1990-10-10T00:00:00"/>
    <n v="32"/>
    <s v="Female"/>
    <s v="One or both"/>
    <s v="Yes"/>
    <s v="Proceed"/>
    <m/>
    <s v="Proceed"/>
    <s v="English"/>
    <s v="Yes"/>
    <s v="Yes"/>
    <s v="signature_2022-08-03_1050.png"/>
    <m/>
    <m/>
    <m/>
    <m/>
    <d v="2022-08-03T00:00:00"/>
    <n v="20000"/>
    <n v="1000"/>
    <n v="460"/>
    <n v="460"/>
    <n v="2323"/>
    <m/>
    <x v="1"/>
    <n v="24211"/>
    <s v="Proceed"/>
    <s v="Checked, completed"/>
    <s v="Checked, completed"/>
    <s v="Checked, completed"/>
    <n v="788801268"/>
    <s v="Myself (Participant)"/>
    <m/>
    <d v="1899-12-30T12:53:00"/>
    <s v="Complete"/>
  </r>
  <r>
    <n v="418"/>
    <m/>
    <m/>
    <m/>
    <x v="0"/>
    <m/>
    <m/>
    <m/>
    <m/>
    <m/>
    <m/>
    <m/>
    <m/>
    <m/>
    <m/>
    <m/>
    <m/>
    <m/>
    <m/>
    <m/>
    <m/>
    <m/>
    <m/>
    <m/>
    <m/>
    <m/>
    <m/>
    <m/>
    <m/>
    <m/>
    <m/>
    <m/>
    <m/>
    <m/>
    <m/>
    <m/>
    <m/>
    <m/>
    <m/>
    <m/>
    <m/>
    <m/>
    <m/>
    <m/>
    <m/>
    <m/>
    <x v="0"/>
    <m/>
    <m/>
    <m/>
    <m/>
    <m/>
    <m/>
    <m/>
    <m/>
    <m/>
    <m/>
  </r>
  <r>
    <n v="1751"/>
    <s v="Screening And Consenting"/>
    <n v="1"/>
    <s v="mihlem"/>
    <x v="12"/>
    <d v="1899-12-30T13:11:00"/>
    <s v="Mdantsane"/>
    <n v="13"/>
    <n v="4"/>
    <s v="Not applicable"/>
    <s v="I confirm that I am at the gate / door"/>
    <s v=" -32.9210364"/>
    <s v="27.7116358"/>
    <s v="Yes"/>
    <m/>
    <s v="Read the script out loud to the person"/>
    <s v="Yes - the person who opened the door is the HoH"/>
    <s v="Read the script out loud to the HoH"/>
    <s v="Yes"/>
    <s v="Proceed"/>
    <s v="Lukholo"/>
    <s v="Ndlela"/>
    <n v="32"/>
    <d v="1990-08-22T00:00:00"/>
    <n v="32"/>
    <s v="Male"/>
    <s v="One or both"/>
    <s v="Yes"/>
    <s v="Proceed"/>
    <m/>
    <s v="Proceed"/>
    <s v="English"/>
    <s v="Yes"/>
    <s v="Yes"/>
    <s v="signature_2022-08-03_1112.png"/>
    <m/>
    <m/>
    <m/>
    <m/>
    <d v="2022-08-03T00:00:00"/>
    <n v="50000"/>
    <n v="2000"/>
    <n v="421"/>
    <n v="421"/>
    <n v="2323"/>
    <m/>
    <x v="1"/>
    <n v="55133"/>
    <s v="Proceed"/>
    <s v="Checked, completed"/>
    <s v="Checked, completed"/>
    <s v="Checked, completed"/>
    <n v="0"/>
    <s v="Myself (Participant)"/>
    <m/>
    <d v="1899-12-30T13:13:00"/>
    <s v="Complete"/>
  </r>
  <r>
    <n v="419"/>
    <m/>
    <m/>
    <m/>
    <x v="0"/>
    <m/>
    <m/>
    <m/>
    <m/>
    <m/>
    <m/>
    <m/>
    <m/>
    <m/>
    <m/>
    <m/>
    <m/>
    <m/>
    <m/>
    <m/>
    <m/>
    <m/>
    <m/>
    <m/>
    <m/>
    <m/>
    <m/>
    <m/>
    <m/>
    <m/>
    <m/>
    <m/>
    <m/>
    <m/>
    <m/>
    <m/>
    <m/>
    <m/>
    <m/>
    <m/>
    <m/>
    <m/>
    <m/>
    <m/>
    <m/>
    <m/>
    <x v="0"/>
    <m/>
    <m/>
    <m/>
    <m/>
    <m/>
    <m/>
    <m/>
    <m/>
    <m/>
    <m/>
  </r>
  <r>
    <n v="419"/>
    <s v="Screening And Consenting"/>
    <n v="1"/>
    <s v="zimbini"/>
    <x v="14"/>
    <d v="1899-12-30T16:21:00"/>
    <s v="Mdantsane"/>
    <n v="4"/>
    <n v="7"/>
    <s v="Not applicable"/>
    <s v="I confirm that I am at the gate / door"/>
    <s v=" -32.9363277"/>
    <s v="27.7775778"/>
    <s v="No"/>
    <s v="I confirm"/>
    <m/>
    <m/>
    <m/>
    <m/>
    <m/>
    <m/>
    <m/>
    <m/>
    <m/>
    <m/>
    <m/>
    <m/>
    <m/>
    <m/>
    <m/>
    <m/>
    <m/>
    <m/>
    <m/>
    <m/>
    <m/>
    <m/>
    <m/>
    <m/>
    <m/>
    <n v="50000"/>
    <m/>
    <n v="231"/>
    <n v="231"/>
    <n v="2352"/>
    <m/>
    <x v="0"/>
    <m/>
    <m/>
    <m/>
    <m/>
    <m/>
    <m/>
    <m/>
    <m/>
    <d v="1899-12-30T16:21:00"/>
    <s v="Unverified"/>
  </r>
  <r>
    <n v="419"/>
    <s v="Screening And Consenting"/>
    <n v="2"/>
    <s v="busisiwe"/>
    <x v="4"/>
    <d v="1899-12-30T10:25:00"/>
    <s v="Mdantsane"/>
    <n v="4"/>
    <n v="7"/>
    <s v="Not applicable"/>
    <s v="I confirm that I am at the gate / door"/>
    <s v=" -32.939356"/>
    <s v="27.7720238"/>
    <s v="No"/>
    <s v="I confirm"/>
    <m/>
    <m/>
    <m/>
    <m/>
    <m/>
    <m/>
    <m/>
    <m/>
    <m/>
    <m/>
    <m/>
    <m/>
    <m/>
    <m/>
    <m/>
    <m/>
    <m/>
    <m/>
    <m/>
    <m/>
    <m/>
    <m/>
    <m/>
    <m/>
    <m/>
    <n v="50000"/>
    <m/>
    <n v="587"/>
    <n v="587"/>
    <n v="2351"/>
    <m/>
    <x v="0"/>
    <m/>
    <m/>
    <m/>
    <m/>
    <m/>
    <m/>
    <m/>
    <m/>
    <d v="1899-12-30T10:25:00"/>
    <s v="Unverified"/>
  </r>
  <r>
    <n v="419"/>
    <s v="Screening And Consenting"/>
    <n v="3"/>
    <s v="zimbini"/>
    <x v="22"/>
    <d v="1899-12-30T13:41:00"/>
    <s v="Mdantsane"/>
    <n v="4"/>
    <n v="7"/>
    <s v="Not applicable"/>
    <s v="I confirm that I am at the gate / door"/>
    <s v=" -32.9377879"/>
    <s v="27.7777577"/>
    <s v="No"/>
    <s v="I confirm"/>
    <m/>
    <m/>
    <m/>
    <m/>
    <m/>
    <m/>
    <m/>
    <m/>
    <m/>
    <m/>
    <m/>
    <m/>
    <m/>
    <m/>
    <m/>
    <m/>
    <m/>
    <m/>
    <m/>
    <m/>
    <m/>
    <m/>
    <m/>
    <m/>
    <m/>
    <n v="50000"/>
    <m/>
    <n v="391"/>
    <n v="391"/>
    <n v="2350"/>
    <m/>
    <x v="0"/>
    <m/>
    <m/>
    <m/>
    <m/>
    <m/>
    <m/>
    <m/>
    <m/>
    <d v="1899-12-30T13:42:00"/>
    <s v="Unverified"/>
  </r>
  <r>
    <n v="420"/>
    <m/>
    <m/>
    <m/>
    <x v="0"/>
    <m/>
    <m/>
    <m/>
    <m/>
    <m/>
    <m/>
    <m/>
    <m/>
    <m/>
    <m/>
    <m/>
    <m/>
    <m/>
    <m/>
    <m/>
    <m/>
    <m/>
    <m/>
    <m/>
    <m/>
    <m/>
    <m/>
    <m/>
    <m/>
    <m/>
    <m/>
    <m/>
    <m/>
    <m/>
    <m/>
    <m/>
    <m/>
    <m/>
    <m/>
    <m/>
    <m/>
    <m/>
    <m/>
    <m/>
    <m/>
    <m/>
    <x v="0"/>
    <m/>
    <m/>
    <m/>
    <m/>
    <m/>
    <m/>
    <m/>
    <m/>
    <m/>
    <m/>
  </r>
  <r>
    <n v="420"/>
    <s v="Screening And Consenting"/>
    <n v="1"/>
    <s v="zimbini"/>
    <x v="14"/>
    <d v="1899-12-30T16:22:00"/>
    <s v="Mdantsane"/>
    <n v="4"/>
    <n v="7"/>
    <s v="Not applicable"/>
    <s v="I confirm that I am at the gate / door"/>
    <s v=" -32.9363277"/>
    <s v="27.7775778"/>
    <s v="Yes"/>
    <m/>
    <s v="Read the script out loud to the person"/>
    <s v="Yes - the person who opened the door is the HoH"/>
    <s v="Read the script out loud to the HoH"/>
    <s v="No"/>
    <m/>
    <m/>
    <m/>
    <m/>
    <m/>
    <m/>
    <m/>
    <m/>
    <m/>
    <m/>
    <m/>
    <m/>
    <m/>
    <m/>
    <m/>
    <m/>
    <m/>
    <m/>
    <m/>
    <m/>
    <m/>
    <n v="50000"/>
    <m/>
    <n v="230"/>
    <n v="230"/>
    <n v="2352"/>
    <m/>
    <x v="0"/>
    <m/>
    <m/>
    <m/>
    <m/>
    <m/>
    <m/>
    <m/>
    <m/>
    <d v="1899-12-30T16:22:00"/>
    <s v="Unverified"/>
  </r>
  <r>
    <n v="421"/>
    <m/>
    <m/>
    <m/>
    <x v="0"/>
    <m/>
    <m/>
    <m/>
    <m/>
    <m/>
    <m/>
    <m/>
    <m/>
    <m/>
    <m/>
    <m/>
    <m/>
    <m/>
    <m/>
    <m/>
    <m/>
    <m/>
    <m/>
    <m/>
    <m/>
    <m/>
    <m/>
    <m/>
    <m/>
    <m/>
    <m/>
    <m/>
    <m/>
    <m/>
    <m/>
    <m/>
    <m/>
    <m/>
    <m/>
    <m/>
    <m/>
    <m/>
    <m/>
    <m/>
    <m/>
    <m/>
    <x v="0"/>
    <m/>
    <m/>
    <m/>
    <m/>
    <m/>
    <m/>
    <m/>
    <m/>
    <m/>
    <m/>
  </r>
  <r>
    <n v="1755"/>
    <s v="Screening And Consenting"/>
    <n v="1"/>
    <s v="siyanda"/>
    <x v="12"/>
    <d v="1899-12-30T13:21:00"/>
    <s v="Mdantsane"/>
    <n v="8"/>
    <n v="3"/>
    <s v="Not applicable"/>
    <s v="I confirm that I am at the gate / door"/>
    <s v=" -32.9297145"/>
    <s v="27.7342569"/>
    <s v="Yes"/>
    <m/>
    <s v="Read the script out loud to the person"/>
    <s v="Yes - the person who opened the door is the HoH"/>
    <s v="Read the script out loud to the HoH"/>
    <s v="Yes"/>
    <s v="Proceed"/>
    <s v="Somila"/>
    <s v="Jozela"/>
    <n v="32"/>
    <d v="1990-02-22T00:00:00"/>
    <n v="32"/>
    <s v="Male"/>
    <s v="One or both"/>
    <s v="Yes"/>
    <s v="Proceed"/>
    <m/>
    <s v="Proceed"/>
    <s v="English"/>
    <s v="Yes"/>
    <s v="Yes"/>
    <s v="signature_2022-08-03_1123.png"/>
    <m/>
    <m/>
    <m/>
    <m/>
    <d v="2022-08-03T00:00:00"/>
    <n v="50000"/>
    <n v="2000"/>
    <n v="411"/>
    <n v="411"/>
    <n v="2323"/>
    <m/>
    <x v="1"/>
    <n v="55113"/>
    <s v="Proceed"/>
    <s v="Checked, completed"/>
    <s v="Checked, completed"/>
    <s v="Checked, completed"/>
    <n v="734699230"/>
    <s v="Myself (Participant)"/>
    <m/>
    <d v="1899-12-30T13:23:00"/>
    <s v="Unverified"/>
  </r>
  <r>
    <n v="422"/>
    <m/>
    <m/>
    <m/>
    <x v="0"/>
    <m/>
    <m/>
    <m/>
    <m/>
    <m/>
    <m/>
    <m/>
    <m/>
    <m/>
    <m/>
    <m/>
    <m/>
    <m/>
    <m/>
    <m/>
    <m/>
    <m/>
    <m/>
    <m/>
    <m/>
    <m/>
    <m/>
    <m/>
    <m/>
    <m/>
    <m/>
    <m/>
    <m/>
    <m/>
    <m/>
    <m/>
    <m/>
    <m/>
    <m/>
    <m/>
    <m/>
    <m/>
    <m/>
    <m/>
    <m/>
    <m/>
    <x v="0"/>
    <m/>
    <m/>
    <m/>
    <m/>
    <m/>
    <m/>
    <m/>
    <m/>
    <m/>
    <m/>
  </r>
  <r>
    <n v="422"/>
    <s v="Screening And Consenting"/>
    <n v="1"/>
    <s v="onelam"/>
    <x v="4"/>
    <d v="1899-12-30T09:27:00"/>
    <s v="Nompumelelo"/>
    <n v="1"/>
    <n v="3"/>
    <s v="Not applicable"/>
    <s v="I confirm that I am at the gate / door"/>
    <s v=" -32.9521615"/>
    <s v="27.9269139"/>
    <s v="No"/>
    <s v="I confirm"/>
    <m/>
    <m/>
    <m/>
    <m/>
    <m/>
    <m/>
    <m/>
    <m/>
    <m/>
    <m/>
    <m/>
    <m/>
    <m/>
    <m/>
    <m/>
    <m/>
    <m/>
    <m/>
    <m/>
    <m/>
    <m/>
    <m/>
    <m/>
    <m/>
    <m/>
    <n v="30000"/>
    <m/>
    <n v="645"/>
    <n v="645"/>
    <n v="2351"/>
    <m/>
    <x v="0"/>
    <m/>
    <m/>
    <m/>
    <m/>
    <m/>
    <m/>
    <m/>
    <m/>
    <d v="1899-12-30T09:28:00"/>
    <s v="Unverified"/>
  </r>
  <r>
    <n v="22"/>
    <s v="Screening And Consenting"/>
    <n v="1"/>
    <s v="zukisani"/>
    <x v="1"/>
    <d v="1899-12-30T11:43:00"/>
    <s v="Mdantsane"/>
    <n v="2"/>
    <n v="2"/>
    <s v="Not applicable"/>
    <s v="I confirm that I am at the gate / door"/>
    <s v=" -32.9732074"/>
    <s v="27.9266885"/>
    <s v="Yes"/>
    <m/>
    <s v="Read the script out loud to the person"/>
    <s v="Yes - the person who opened the door is the HoH"/>
    <s v="Read the script out loud to the HoH"/>
    <s v="Yes"/>
    <s v="Proceed"/>
    <s v="Olwethu"/>
    <s v="Nqola"/>
    <n v="33"/>
    <d v="1989-07-21T00:00:00"/>
    <n v="33"/>
    <s v="Male"/>
    <s v="One or both"/>
    <s v="Yes"/>
    <s v="Proceed"/>
    <m/>
    <s v="Proceed"/>
    <s v="English"/>
    <s v="Yes"/>
    <s v="Yes"/>
    <s v="signature_2022-06-14_0956.png"/>
    <m/>
    <m/>
    <m/>
    <m/>
    <d v="2022-06-14T00:00:00"/>
    <n v="50000"/>
    <n v="2000"/>
    <n v="509"/>
    <n v="509"/>
    <n v="2373"/>
    <m/>
    <x v="1"/>
    <n v="55358"/>
    <s v="Proceed"/>
    <s v="Checked, completed"/>
    <s v="Checked, completed"/>
    <s v="Checked, completed"/>
    <n v="638226878"/>
    <s v="Myself (Participant)"/>
    <m/>
    <d v="1899-12-30T11:46:00"/>
    <s v="Unverified"/>
  </r>
  <r>
    <n v="423"/>
    <m/>
    <m/>
    <m/>
    <x v="0"/>
    <m/>
    <m/>
    <m/>
    <m/>
    <m/>
    <m/>
    <m/>
    <m/>
    <m/>
    <m/>
    <m/>
    <m/>
    <m/>
    <m/>
    <m/>
    <m/>
    <m/>
    <m/>
    <m/>
    <m/>
    <m/>
    <m/>
    <m/>
    <m/>
    <m/>
    <m/>
    <m/>
    <m/>
    <m/>
    <m/>
    <m/>
    <m/>
    <m/>
    <m/>
    <m/>
    <m/>
    <m/>
    <m/>
    <m/>
    <m/>
    <m/>
    <x v="0"/>
    <m/>
    <m/>
    <m/>
    <m/>
    <m/>
    <m/>
    <m/>
    <m/>
    <m/>
    <m/>
  </r>
  <r>
    <n v="188"/>
    <s v="Screening And Consenting"/>
    <n v="1"/>
    <s v="zola"/>
    <x v="8"/>
    <d v="1899-12-30T11:06:00"/>
    <s v="Mdantsane"/>
    <n v="3"/>
    <n v="6"/>
    <s v="Not applicable"/>
    <s v="I confirm that I am at the gate / door"/>
    <s v=" -32.940511"/>
    <s v="27.7697281"/>
    <s v="Yes"/>
    <m/>
    <s v="Read the script out loud to the person"/>
    <s v="Yes - the person who opened the door is the HoH"/>
    <s v="Read the script out loud to the HoH"/>
    <s v="Yes"/>
    <s v="Proceed"/>
    <s v="Sibongiseni"/>
    <s v="Fetsha"/>
    <n v="33"/>
    <d v="1989-07-27T00:00:00"/>
    <n v="33"/>
    <s v="Female"/>
    <s v="One or both"/>
    <s v="Yes"/>
    <s v="Proceed"/>
    <m/>
    <s v="Proceed"/>
    <s v="English"/>
    <s v="Yes"/>
    <s v="Yes"/>
    <s v="signature_2022-06-28_0911.png"/>
    <m/>
    <m/>
    <m/>
    <m/>
    <d v="2022-06-28T00:00:00"/>
    <n v="50000"/>
    <n v="1000"/>
    <n v="546"/>
    <n v="546"/>
    <n v="2359"/>
    <m/>
    <x v="1"/>
    <n v="54418"/>
    <s v="Proceed"/>
    <s v="Checked, completed"/>
    <s v="Checked, completed"/>
    <s v="Checked, completed"/>
    <n v="635932344"/>
    <s v="Myself (Participant)"/>
    <m/>
    <d v="1899-12-30T11:12:00"/>
    <s v="Unverified"/>
  </r>
  <r>
    <n v="424"/>
    <m/>
    <m/>
    <m/>
    <x v="0"/>
    <m/>
    <m/>
    <m/>
    <m/>
    <m/>
    <m/>
    <m/>
    <m/>
    <m/>
    <m/>
    <m/>
    <m/>
    <m/>
    <m/>
    <m/>
    <m/>
    <m/>
    <m/>
    <m/>
    <m/>
    <m/>
    <m/>
    <m/>
    <m/>
    <m/>
    <m/>
    <m/>
    <m/>
    <m/>
    <m/>
    <m/>
    <m/>
    <m/>
    <m/>
    <m/>
    <m/>
    <m/>
    <m/>
    <m/>
    <m/>
    <m/>
    <x v="0"/>
    <m/>
    <m/>
    <m/>
    <m/>
    <m/>
    <m/>
    <m/>
    <m/>
    <m/>
    <m/>
  </r>
  <r>
    <n v="233"/>
    <s v="Screening And Consenting"/>
    <n v="1"/>
    <s v="siyanda"/>
    <x v="9"/>
    <d v="1899-12-30T10:06:00"/>
    <s v="Mdantsane"/>
    <n v="6"/>
    <n v="7"/>
    <s v="Not applicable"/>
    <s v="I confirm that I am at the gate / door"/>
    <s v=" -32.9392743"/>
    <s v="27.7671941"/>
    <s v="Yes"/>
    <m/>
    <s v="Read the script out loud to the person"/>
    <s v="Yes - the person who opened the door is the HoH"/>
    <s v="Read the script out loud to the HoH"/>
    <s v="Yes"/>
    <s v="Proceed"/>
    <s v="Siphiwe"/>
    <s v="Lusizi"/>
    <n v="33"/>
    <d v="1989-05-08T00:00:00"/>
    <n v="33"/>
    <s v="Male"/>
    <s v="One or both"/>
    <s v="Yes"/>
    <s v="Proceed"/>
    <m/>
    <s v="Proceed"/>
    <s v="English"/>
    <s v="Yes"/>
    <s v="Yes"/>
    <s v="signature_2022-06-29_0810.png"/>
    <m/>
    <m/>
    <m/>
    <m/>
    <d v="2022-06-29T00:00:00"/>
    <n v="50000"/>
    <n v="2000"/>
    <n v="606"/>
    <n v="606"/>
    <n v="2358"/>
    <m/>
    <x v="1"/>
    <n v="55537"/>
    <s v="Proceed"/>
    <s v="Checked, completed"/>
    <s v="Checked, completed"/>
    <s v="Checked, completed"/>
    <n v="695957780"/>
    <s v="Myself (Participant)"/>
    <m/>
    <d v="1899-12-30T10:10:00"/>
    <s v="Unverified"/>
  </r>
  <r>
    <n v="425"/>
    <m/>
    <m/>
    <m/>
    <x v="0"/>
    <m/>
    <m/>
    <m/>
    <m/>
    <m/>
    <m/>
    <m/>
    <m/>
    <m/>
    <m/>
    <m/>
    <m/>
    <m/>
    <m/>
    <m/>
    <m/>
    <m/>
    <m/>
    <m/>
    <m/>
    <m/>
    <m/>
    <m/>
    <m/>
    <m/>
    <m/>
    <m/>
    <m/>
    <m/>
    <m/>
    <m/>
    <m/>
    <m/>
    <m/>
    <m/>
    <m/>
    <m/>
    <m/>
    <m/>
    <m/>
    <m/>
    <x v="0"/>
    <m/>
    <m/>
    <m/>
    <m/>
    <m/>
    <m/>
    <m/>
    <m/>
    <m/>
    <m/>
  </r>
  <r>
    <n v="425"/>
    <s v="Screening And Consenting"/>
    <n v="1"/>
    <s v="likhona"/>
    <x v="4"/>
    <d v="1899-12-30T10:09:00"/>
    <s v="Ducats"/>
    <n v="1"/>
    <n v="1"/>
    <s v="Not applicable"/>
    <s v="I confirm that I am at the gate / door"/>
    <s v=" -32.9223492"/>
    <s v="27.9045445"/>
    <s v="No"/>
    <s v="I confirm"/>
    <m/>
    <m/>
    <m/>
    <m/>
    <m/>
    <m/>
    <m/>
    <m/>
    <m/>
    <m/>
    <m/>
    <m/>
    <m/>
    <m/>
    <m/>
    <m/>
    <m/>
    <m/>
    <m/>
    <m/>
    <m/>
    <m/>
    <m/>
    <m/>
    <m/>
    <n v="40000"/>
    <m/>
    <n v="603"/>
    <n v="603"/>
    <n v="2351"/>
    <m/>
    <x v="0"/>
    <m/>
    <m/>
    <m/>
    <m/>
    <m/>
    <m/>
    <m/>
    <m/>
    <d v="1899-12-30T10:10:00"/>
    <s v="Unverified"/>
  </r>
  <r>
    <n v="425"/>
    <s v="Screening And Consenting"/>
    <n v="2"/>
    <s v="likhona"/>
    <x v="22"/>
    <d v="1899-12-30T10:23:00"/>
    <s v="Ducats"/>
    <n v="1"/>
    <n v="1"/>
    <s v="Not applicable"/>
    <s v="I confirm that I am at the gate / door"/>
    <s v=" -32.949629"/>
    <s v="27.9119015"/>
    <s v="Yes"/>
    <m/>
    <s v="Read the script out loud to the person"/>
    <s v="Yes - the person who opened the door is the HoH"/>
    <s v="Read the script out loud to the HoH"/>
    <s v="No"/>
    <m/>
    <m/>
    <m/>
    <m/>
    <m/>
    <m/>
    <m/>
    <m/>
    <m/>
    <m/>
    <m/>
    <m/>
    <m/>
    <m/>
    <m/>
    <m/>
    <m/>
    <m/>
    <m/>
    <m/>
    <m/>
    <n v="40000"/>
    <m/>
    <n v="589"/>
    <n v="589"/>
    <n v="2350"/>
    <m/>
    <x v="0"/>
    <m/>
    <m/>
    <m/>
    <m/>
    <m/>
    <m/>
    <m/>
    <m/>
    <d v="1899-12-30T10:24:00"/>
    <s v="Unverified"/>
  </r>
  <r>
    <n v="426"/>
    <m/>
    <m/>
    <m/>
    <x v="0"/>
    <m/>
    <m/>
    <m/>
    <m/>
    <m/>
    <m/>
    <m/>
    <m/>
    <m/>
    <m/>
    <m/>
    <m/>
    <m/>
    <m/>
    <m/>
    <m/>
    <m/>
    <m/>
    <m/>
    <m/>
    <m/>
    <m/>
    <m/>
    <m/>
    <m/>
    <m/>
    <m/>
    <m/>
    <m/>
    <m/>
    <m/>
    <m/>
    <m/>
    <m/>
    <m/>
    <m/>
    <m/>
    <m/>
    <m/>
    <m/>
    <m/>
    <x v="0"/>
    <m/>
    <m/>
    <m/>
    <m/>
    <m/>
    <m/>
    <m/>
    <m/>
    <m/>
    <m/>
  </r>
  <r>
    <n v="264"/>
    <s v="Screening And Consenting"/>
    <n v="1"/>
    <s v="sinazo"/>
    <x v="9"/>
    <d v="1899-12-30T12:04:00"/>
    <s v="Mdantsane"/>
    <n v="4"/>
    <n v="6"/>
    <s v="Not applicable"/>
    <s v="I confirm that I am at the gate / door"/>
    <s v=" -32.9348216"/>
    <s v="27.7757377"/>
    <s v="Yes"/>
    <m/>
    <s v="Read the script out loud to the person"/>
    <s v="Yes - the person who opened the door is the HoH"/>
    <s v="Read the script out loud to the HoH"/>
    <s v="Yes"/>
    <s v="Proceed"/>
    <s v="Thobela"/>
    <s v="Mafa"/>
    <n v="33"/>
    <d v="1989-11-15T00:00:00"/>
    <n v="33"/>
    <s v="Male"/>
    <s v="One or both"/>
    <s v="Yes"/>
    <s v="Proceed"/>
    <m/>
    <s v="Proceed"/>
    <s v="English"/>
    <s v="Yes"/>
    <s v="Yes"/>
    <s v="signature_2022-06-29_1008.png"/>
    <m/>
    <m/>
    <m/>
    <m/>
    <d v="2022-06-29T00:00:00"/>
    <n v="50000"/>
    <n v="2000"/>
    <n v="488"/>
    <n v="488"/>
    <n v="2358"/>
    <m/>
    <x v="1"/>
    <n v="55301"/>
    <s v="Proceed"/>
    <s v="Checked, completed"/>
    <s v="Checked, completed"/>
    <s v="Checked, completed"/>
    <n v="635454195"/>
    <s v="Myself (Participant)"/>
    <m/>
    <d v="1899-12-30T12:06:00"/>
    <s v="Unverified"/>
  </r>
  <r>
    <n v="427"/>
    <m/>
    <m/>
    <m/>
    <x v="0"/>
    <m/>
    <m/>
    <m/>
    <m/>
    <m/>
    <m/>
    <m/>
    <m/>
    <m/>
    <m/>
    <m/>
    <m/>
    <m/>
    <m/>
    <m/>
    <m/>
    <m/>
    <m/>
    <m/>
    <m/>
    <m/>
    <m/>
    <m/>
    <m/>
    <m/>
    <m/>
    <m/>
    <m/>
    <m/>
    <m/>
    <m/>
    <m/>
    <m/>
    <m/>
    <m/>
    <m/>
    <m/>
    <m/>
    <m/>
    <m/>
    <m/>
    <x v="0"/>
    <m/>
    <m/>
    <m/>
    <m/>
    <m/>
    <m/>
    <m/>
    <m/>
    <m/>
    <m/>
  </r>
  <r>
    <n v="346"/>
    <s v="Screening And Consenting"/>
    <n v="1"/>
    <s v="vuyolwethu"/>
    <x v="28"/>
    <d v="1899-12-30T13:28:00"/>
    <s v="Mdantsane"/>
    <n v="6"/>
    <n v="7"/>
    <s v="Not applicable"/>
    <s v="I confirm that I am at the gate / door"/>
    <s v=" -32.9344007"/>
    <s v="27.7628375"/>
    <s v="Yes"/>
    <m/>
    <s v="Read the script out loud to the person"/>
    <s v="Yes - the person who opened the door is calling the HoH"/>
    <s v="Read the script out loud to the HoH"/>
    <s v="Yes"/>
    <s v="Proceed"/>
    <s v="Yonela"/>
    <s v="Jako"/>
    <n v="33"/>
    <d v="1989-07-10T00:00:00"/>
    <n v="33"/>
    <s v="Female"/>
    <s v="One or both"/>
    <s v="Yes"/>
    <s v="Proceed"/>
    <m/>
    <s v="Proceed"/>
    <s v="English"/>
    <s v="Yes"/>
    <s v="Yes"/>
    <s v="signature_2022-07-01_1132.png"/>
    <m/>
    <m/>
    <m/>
    <m/>
    <d v="2022-07-01T00:00:00"/>
    <n v="50000"/>
    <n v="1000"/>
    <n v="404"/>
    <n v="404"/>
    <n v="2356"/>
    <m/>
    <x v="1"/>
    <n v="54131"/>
    <s v="Proceed"/>
    <s v="Checked, completed"/>
    <s v="Checked, completed"/>
    <s v="Checked, completed"/>
    <n v="739193413"/>
    <s v="Myself (Participant)"/>
    <m/>
    <d v="1899-12-30T13:32:00"/>
    <s v="Unverified"/>
  </r>
  <r>
    <n v="428"/>
    <m/>
    <m/>
    <m/>
    <x v="0"/>
    <m/>
    <m/>
    <m/>
    <m/>
    <m/>
    <m/>
    <m/>
    <m/>
    <m/>
    <m/>
    <m/>
    <m/>
    <m/>
    <m/>
    <m/>
    <m/>
    <m/>
    <m/>
    <m/>
    <m/>
    <m/>
    <m/>
    <m/>
    <m/>
    <m/>
    <m/>
    <m/>
    <m/>
    <m/>
    <m/>
    <m/>
    <m/>
    <m/>
    <m/>
    <m/>
    <m/>
    <m/>
    <m/>
    <m/>
    <m/>
    <m/>
    <x v="0"/>
    <m/>
    <m/>
    <m/>
    <m/>
    <m/>
    <m/>
    <m/>
    <m/>
    <m/>
    <m/>
  </r>
  <r>
    <n v="399"/>
    <s v="Screening And Consenting"/>
    <n v="1"/>
    <s v="nomvuyo"/>
    <x v="14"/>
    <d v="1899-12-30T13:07:00"/>
    <s v="Mdantsane"/>
    <n v="7"/>
    <n v="8"/>
    <s v="Not applicable"/>
    <s v="I confirm that I am at the gate / door"/>
    <s v=" -32.9457174"/>
    <s v="27.7824672"/>
    <s v="Yes"/>
    <m/>
    <s v="Read the script out loud to the person"/>
    <s v="Yes - the person who opened the door is the HoH"/>
    <s v="Read the script out loud to the HoH"/>
    <s v="Yes"/>
    <s v="Proceed"/>
    <s v="Ntombophelo"/>
    <s v="Nyanda"/>
    <n v="33"/>
    <d v="1989-07-20T00:00:00"/>
    <n v="33"/>
    <s v="Female"/>
    <s v="One or both"/>
    <s v="Yes"/>
    <s v="Proceed"/>
    <m/>
    <s v="Proceed"/>
    <s v="English"/>
    <s v="Yes"/>
    <s v="Yes"/>
    <s v="signature_2022-07-05_1110.png"/>
    <m/>
    <m/>
    <m/>
    <m/>
    <d v="2022-07-05T00:00:00"/>
    <n v="50000"/>
    <n v="1000"/>
    <n v="425"/>
    <n v="425"/>
    <n v="2352"/>
    <m/>
    <x v="1"/>
    <n v="54169"/>
    <s v="Proceed"/>
    <s v="Checked, completed"/>
    <s v="Checked, completed"/>
    <s v="Checked, completed"/>
    <n v="603039886"/>
    <s v="Myself (Participant)"/>
    <m/>
    <d v="1899-12-30T13:10:00"/>
    <s v="Unverified"/>
  </r>
  <r>
    <n v="429"/>
    <m/>
    <m/>
    <m/>
    <x v="0"/>
    <m/>
    <m/>
    <m/>
    <m/>
    <m/>
    <m/>
    <m/>
    <m/>
    <m/>
    <m/>
    <m/>
    <m/>
    <m/>
    <m/>
    <m/>
    <m/>
    <m/>
    <m/>
    <m/>
    <m/>
    <m/>
    <m/>
    <m/>
    <m/>
    <m/>
    <m/>
    <m/>
    <m/>
    <m/>
    <m/>
    <m/>
    <m/>
    <m/>
    <m/>
    <m/>
    <m/>
    <m/>
    <m/>
    <m/>
    <m/>
    <m/>
    <x v="0"/>
    <m/>
    <m/>
    <m/>
    <m/>
    <m/>
    <m/>
    <m/>
    <m/>
    <m/>
    <m/>
  </r>
  <r>
    <n v="413"/>
    <s v="Screening And Consenting"/>
    <n v="1"/>
    <s v="nomvuyo"/>
    <x v="14"/>
    <d v="1899-12-30T14:30:00"/>
    <s v="Mdantsane"/>
    <n v="7"/>
    <n v="8"/>
    <s v="Not applicable"/>
    <s v="I confirm that I am at the gate / door"/>
    <s v=" -32.9460042"/>
    <s v="27.7822578"/>
    <s v="Yes"/>
    <m/>
    <s v="Read the script out loud to the person"/>
    <s v="Yes - the person who opened the door is the HoH"/>
    <s v="Read the script out loud to the HoH"/>
    <s v="Yes"/>
    <s v="Proceed"/>
    <s v="Sakhumzi"/>
    <s v="Xhipholo"/>
    <n v="33"/>
    <d v="1989-10-10T00:00:00"/>
    <n v="33"/>
    <s v="Male"/>
    <s v="One or both"/>
    <s v="Yes"/>
    <s v="Proceed"/>
    <m/>
    <s v="Proceed"/>
    <s v="English"/>
    <s v="Yes"/>
    <s v="Yes"/>
    <s v="signature_2022-07-05_1235.png"/>
    <m/>
    <m/>
    <m/>
    <m/>
    <d v="2022-07-05T00:00:00"/>
    <n v="50000"/>
    <n v="2000"/>
    <n v="342"/>
    <n v="342"/>
    <n v="2352"/>
    <m/>
    <x v="1"/>
    <n v="55003"/>
    <s v="Proceed"/>
    <s v="Checked, completed"/>
    <s v="Checked, completed"/>
    <s v="Checked, completed"/>
    <n v="746759944"/>
    <s v="Myself (Participant)"/>
    <m/>
    <d v="1899-12-30T14:36:00"/>
    <s v="Unverified"/>
  </r>
  <r>
    <n v="430"/>
    <m/>
    <m/>
    <m/>
    <x v="0"/>
    <m/>
    <m/>
    <m/>
    <m/>
    <m/>
    <m/>
    <m/>
    <m/>
    <m/>
    <m/>
    <m/>
    <m/>
    <m/>
    <m/>
    <m/>
    <m/>
    <m/>
    <m/>
    <m/>
    <m/>
    <m/>
    <m/>
    <m/>
    <m/>
    <m/>
    <m/>
    <m/>
    <m/>
    <m/>
    <m/>
    <m/>
    <m/>
    <m/>
    <m/>
    <m/>
    <m/>
    <m/>
    <m/>
    <m/>
    <m/>
    <m/>
    <x v="0"/>
    <m/>
    <m/>
    <m/>
    <m/>
    <m/>
    <m/>
    <m/>
    <m/>
    <m/>
    <m/>
  </r>
  <r>
    <n v="430"/>
    <s v="Screening And Consenting"/>
    <n v="1"/>
    <s v="likhona"/>
    <x v="4"/>
    <d v="1899-12-30T10:59:00"/>
    <s v="Ducats"/>
    <n v="1"/>
    <n v="1"/>
    <s v="Not applicable"/>
    <s v="I confirm that I am at the gate / door"/>
    <s v=" -32.92238"/>
    <s v="27.9046707"/>
    <s v="No"/>
    <s v="I confirm"/>
    <m/>
    <m/>
    <m/>
    <m/>
    <m/>
    <m/>
    <m/>
    <m/>
    <m/>
    <m/>
    <m/>
    <m/>
    <m/>
    <m/>
    <m/>
    <m/>
    <m/>
    <m/>
    <m/>
    <m/>
    <m/>
    <m/>
    <m/>
    <m/>
    <m/>
    <n v="40000"/>
    <m/>
    <n v="553"/>
    <n v="553"/>
    <n v="2351"/>
    <m/>
    <x v="0"/>
    <m/>
    <m/>
    <m/>
    <m/>
    <m/>
    <m/>
    <m/>
    <m/>
    <d v="1899-12-30T10:59:00"/>
    <s v="Unverified"/>
  </r>
  <r>
    <n v="430"/>
    <s v="Screening And Consenting"/>
    <n v="2"/>
    <s v="asemahle"/>
    <x v="5"/>
    <d v="1899-12-30T13:29:00"/>
    <s v="Ducats"/>
    <n v="1"/>
    <n v="1"/>
    <s v="Not applicable"/>
    <s v="I confirm that I am at the gate / door"/>
    <s v=" -32.9223615"/>
    <s v="27.904599"/>
    <s v="Yes"/>
    <m/>
    <s v="Read the script out loud to the person"/>
    <s v="Yes - the person who opened the door is the HoH"/>
    <s v="Read the script out loud to the HoH"/>
    <s v="No"/>
    <m/>
    <m/>
    <m/>
    <m/>
    <m/>
    <m/>
    <m/>
    <m/>
    <m/>
    <m/>
    <m/>
    <m/>
    <m/>
    <m/>
    <m/>
    <m/>
    <m/>
    <m/>
    <m/>
    <m/>
    <m/>
    <n v="40000"/>
    <m/>
    <n v="403"/>
    <n v="403"/>
    <n v="2349"/>
    <m/>
    <x v="0"/>
    <m/>
    <m/>
    <m/>
    <m/>
    <m/>
    <m/>
    <m/>
    <m/>
    <d v="1899-12-30T13:30:00"/>
    <s v="Unverified"/>
  </r>
  <r>
    <n v="430"/>
    <s v="Screening And Consenting"/>
    <n v="3"/>
    <s v="asemahle"/>
    <x v="20"/>
    <d v="1899-12-30T11:03:00"/>
    <s v="Ducats"/>
    <n v="1"/>
    <n v="1"/>
    <s v="Not applicable"/>
    <s v="I confirm that I am at the gate / door"/>
    <s v=" -32.922191"/>
    <s v="27.90416"/>
    <s v="Yes"/>
    <m/>
    <s v="Read the script out loud to the person"/>
    <s v="No"/>
    <m/>
    <m/>
    <m/>
    <m/>
    <m/>
    <m/>
    <m/>
    <m/>
    <m/>
    <m/>
    <m/>
    <m/>
    <m/>
    <m/>
    <m/>
    <m/>
    <m/>
    <m/>
    <m/>
    <m/>
    <m/>
    <m/>
    <m/>
    <n v="40000"/>
    <m/>
    <n v="549"/>
    <n v="549"/>
    <n v="2348"/>
    <m/>
    <x v="0"/>
    <m/>
    <m/>
    <m/>
    <m/>
    <m/>
    <m/>
    <m/>
    <m/>
    <d v="1899-12-30T11:03:00"/>
    <s v="Unverified"/>
  </r>
  <r>
    <n v="431"/>
    <m/>
    <m/>
    <m/>
    <x v="0"/>
    <m/>
    <m/>
    <m/>
    <m/>
    <m/>
    <m/>
    <m/>
    <m/>
    <m/>
    <m/>
    <m/>
    <m/>
    <m/>
    <m/>
    <m/>
    <m/>
    <m/>
    <m/>
    <m/>
    <m/>
    <m/>
    <m/>
    <m/>
    <m/>
    <m/>
    <m/>
    <m/>
    <m/>
    <m/>
    <m/>
    <m/>
    <m/>
    <m/>
    <m/>
    <m/>
    <m/>
    <m/>
    <m/>
    <m/>
    <m/>
    <m/>
    <x v="0"/>
    <m/>
    <m/>
    <m/>
    <m/>
    <m/>
    <m/>
    <m/>
    <m/>
    <m/>
    <m/>
  </r>
  <r>
    <n v="437"/>
    <s v="Screening And Consenting"/>
    <n v="1"/>
    <s v="zimbini"/>
    <x v="4"/>
    <d v="1899-12-30T11:59:00"/>
    <s v="Mdantsane"/>
    <n v="4"/>
    <n v="7"/>
    <s v="Not applicable"/>
    <s v="I confirm that I am at the gate / door"/>
    <s v=" -32.9365263"/>
    <s v="27.7774687"/>
    <s v="Yes"/>
    <m/>
    <s v="Read the script out loud to the person"/>
    <s v="Yes - the person who opened the door is the HoH"/>
    <s v="Read the script out loud to the HoH"/>
    <s v="Yes"/>
    <s v="Proceed"/>
    <s v=" Andisiwe"/>
    <s v="Hula"/>
    <n v="33"/>
    <d v="1989-02-02T00:00:00"/>
    <n v="33"/>
    <s v="Female"/>
    <s v="One or both"/>
    <s v="Yes"/>
    <s v="Proceed"/>
    <m/>
    <s v="Proceed"/>
    <s v="English"/>
    <s v="Yes"/>
    <s v="Yes"/>
    <s v="signature_2022-07-06_1004.png"/>
    <m/>
    <m/>
    <m/>
    <m/>
    <d v="2022-07-06T00:00:00"/>
    <n v="50000"/>
    <n v="1000"/>
    <n v="493"/>
    <n v="493"/>
    <n v="2351"/>
    <m/>
    <x v="1"/>
    <n v="54304"/>
    <s v="Proceed"/>
    <s v="Checked, completed"/>
    <s v="Checked, completed"/>
    <s v="Checked, completed"/>
    <n v="639557092"/>
    <s v="Myself (Participant)"/>
    <m/>
    <d v="1899-12-30T12:04:00"/>
    <s v="Unverified"/>
  </r>
  <r>
    <n v="432"/>
    <m/>
    <m/>
    <m/>
    <x v="0"/>
    <m/>
    <m/>
    <m/>
    <m/>
    <m/>
    <m/>
    <m/>
    <m/>
    <m/>
    <m/>
    <m/>
    <m/>
    <m/>
    <m/>
    <m/>
    <m/>
    <m/>
    <m/>
    <m/>
    <m/>
    <m/>
    <m/>
    <m/>
    <m/>
    <m/>
    <m/>
    <m/>
    <m/>
    <m/>
    <m/>
    <m/>
    <m/>
    <m/>
    <m/>
    <m/>
    <m/>
    <m/>
    <m/>
    <m/>
    <m/>
    <m/>
    <x v="0"/>
    <m/>
    <m/>
    <m/>
    <m/>
    <m/>
    <m/>
    <m/>
    <m/>
    <m/>
    <m/>
  </r>
  <r>
    <n v="432"/>
    <s v="Screening And Consenting"/>
    <n v="1"/>
    <s v="zukisani"/>
    <x v="4"/>
    <d v="1899-12-30T11:24:00"/>
    <s v="Nompumelelo"/>
    <n v="1"/>
    <n v="6"/>
    <s v="Not applicable"/>
    <s v="I confirm that I am at the gate / door"/>
    <s v=" -32.9551379"/>
    <s v="27.9320398"/>
    <s v="No"/>
    <s v="I confirm"/>
    <m/>
    <m/>
    <m/>
    <m/>
    <m/>
    <m/>
    <m/>
    <m/>
    <m/>
    <m/>
    <m/>
    <m/>
    <m/>
    <m/>
    <m/>
    <m/>
    <m/>
    <m/>
    <m/>
    <m/>
    <m/>
    <m/>
    <m/>
    <m/>
    <m/>
    <n v="30000"/>
    <m/>
    <n v="528"/>
    <n v="528"/>
    <n v="2351"/>
    <m/>
    <x v="0"/>
    <m/>
    <m/>
    <m/>
    <m/>
    <m/>
    <m/>
    <m/>
    <m/>
    <d v="1899-12-30T11:24:00"/>
    <s v="Unverified"/>
  </r>
  <r>
    <n v="432"/>
    <s v="Screening And Consenting"/>
    <n v="2"/>
    <s v="onelam"/>
    <x v="22"/>
    <d v="1899-12-30T13:22:00"/>
    <s v="Nompumelelo"/>
    <n v="1"/>
    <n v="6"/>
    <s v="Not applicable"/>
    <s v="I confirm that I am at the gate / door"/>
    <s v=" -32.9548202"/>
    <s v="27.9266923"/>
    <s v="No"/>
    <s v="I confirm"/>
    <m/>
    <m/>
    <m/>
    <m/>
    <m/>
    <m/>
    <m/>
    <m/>
    <m/>
    <m/>
    <m/>
    <m/>
    <m/>
    <m/>
    <m/>
    <m/>
    <m/>
    <m/>
    <m/>
    <m/>
    <m/>
    <m/>
    <m/>
    <m/>
    <m/>
    <n v="30000"/>
    <m/>
    <n v="410"/>
    <n v="410"/>
    <n v="2350"/>
    <m/>
    <x v="0"/>
    <m/>
    <m/>
    <m/>
    <m/>
    <m/>
    <m/>
    <m/>
    <m/>
    <d v="1899-12-30T13:22:00"/>
    <s v="Unverified"/>
  </r>
  <r>
    <n v="432"/>
    <s v="Screening And Consenting"/>
    <n v="3"/>
    <s v="zukisani"/>
    <x v="5"/>
    <d v="1899-12-30T09:43:00"/>
    <s v="Nompumelelo"/>
    <n v="1"/>
    <n v="6"/>
    <s v="Not applicable"/>
    <s v="I confirm that I am at the gate / door"/>
    <s v=" -32.9548217"/>
    <s v="27.9267191"/>
    <s v="No"/>
    <s v="I confirm"/>
    <m/>
    <m/>
    <m/>
    <m/>
    <m/>
    <m/>
    <m/>
    <m/>
    <m/>
    <m/>
    <m/>
    <m/>
    <m/>
    <m/>
    <m/>
    <m/>
    <m/>
    <m/>
    <m/>
    <m/>
    <m/>
    <m/>
    <m/>
    <m/>
    <m/>
    <n v="30000"/>
    <m/>
    <n v="629"/>
    <n v="629"/>
    <n v="2349"/>
    <m/>
    <x v="0"/>
    <m/>
    <m/>
    <m/>
    <m/>
    <m/>
    <m/>
    <m/>
    <m/>
    <d v="1899-12-30T09:43:00"/>
    <s v="Unverified"/>
  </r>
  <r>
    <n v="433"/>
    <m/>
    <m/>
    <m/>
    <x v="0"/>
    <m/>
    <m/>
    <m/>
    <m/>
    <m/>
    <m/>
    <m/>
    <m/>
    <m/>
    <m/>
    <m/>
    <m/>
    <m/>
    <m/>
    <m/>
    <m/>
    <m/>
    <m/>
    <m/>
    <m/>
    <m/>
    <m/>
    <m/>
    <m/>
    <m/>
    <m/>
    <m/>
    <m/>
    <m/>
    <m/>
    <m/>
    <m/>
    <m/>
    <m/>
    <m/>
    <m/>
    <m/>
    <m/>
    <m/>
    <m/>
    <m/>
    <x v="0"/>
    <m/>
    <m/>
    <m/>
    <m/>
    <m/>
    <m/>
    <m/>
    <m/>
    <m/>
    <m/>
  </r>
  <r>
    <n v="569"/>
    <s v="Screening And Consenting"/>
    <n v="1"/>
    <s v="nozithembiso"/>
    <x v="5"/>
    <d v="1899-12-30T14:33:00"/>
    <s v="Ducats"/>
    <n v="1"/>
    <n v="2"/>
    <s v="Not applicable"/>
    <s v="I confirm that I am at the gate / door"/>
    <s v=" -32.9237489"/>
    <s v="27.9036826"/>
    <s v="Yes"/>
    <m/>
    <s v="Read the script out loud to the person"/>
    <s v="Yes - the person who opened the door is calling the HoH"/>
    <s v="Read the script out loud to the HoH"/>
    <s v="Yes"/>
    <s v="Proceed"/>
    <s v="Zonke "/>
    <s v="Jiba"/>
    <n v="33"/>
    <d v="1988-06-01T00:00:00"/>
    <n v="34"/>
    <s v="Female"/>
    <s v="One or both"/>
    <s v="Yes"/>
    <s v="Proceed"/>
    <m/>
    <s v="Proceed"/>
    <s v="Xhosa"/>
    <s v="Yes"/>
    <s v="Yes"/>
    <m/>
    <s v="signature_2022-07-08_1247.png"/>
    <m/>
    <m/>
    <m/>
    <d v="2022-07-08T00:00:00"/>
    <n v="40000"/>
    <n v="1000"/>
    <n v="339"/>
    <n v="339"/>
    <n v="2349"/>
    <m/>
    <x v="1"/>
    <n v="43994"/>
    <s v="Proceed"/>
    <s v="Checked, completed"/>
    <s v="Checked, completed"/>
    <s v="Checked, completed"/>
    <n v="813108244"/>
    <s v="Myself (Participant)"/>
    <m/>
    <d v="1899-12-30T14:55:00"/>
    <s v="Unverified"/>
  </r>
  <r>
    <n v="434"/>
    <m/>
    <m/>
    <m/>
    <x v="0"/>
    <m/>
    <m/>
    <m/>
    <m/>
    <m/>
    <m/>
    <m/>
    <m/>
    <m/>
    <m/>
    <m/>
    <m/>
    <m/>
    <m/>
    <m/>
    <m/>
    <m/>
    <m/>
    <m/>
    <m/>
    <m/>
    <m/>
    <m/>
    <m/>
    <m/>
    <m/>
    <m/>
    <m/>
    <m/>
    <m/>
    <m/>
    <m/>
    <m/>
    <m/>
    <m/>
    <m/>
    <m/>
    <m/>
    <m/>
    <m/>
    <m/>
    <x v="0"/>
    <m/>
    <m/>
    <m/>
    <m/>
    <m/>
    <m/>
    <m/>
    <m/>
    <m/>
    <m/>
  </r>
  <r>
    <n v="574"/>
    <s v="Screening And Consenting"/>
    <n v="1"/>
    <s v="nosiphiwo"/>
    <x v="5"/>
    <d v="1899-12-30T15:31:00"/>
    <s v="Nompumelelo"/>
    <n v="2"/>
    <n v="2"/>
    <s v="Not applicable"/>
    <s v="I confirm that I am at the gate / door"/>
    <s v=" -32.9583898"/>
    <s v="27.9238712"/>
    <s v="Yes"/>
    <m/>
    <s v="Read the script out loud to the person"/>
    <s v="Yes - the person who opened the door is calling the HoH"/>
    <s v="Read the script out loud to the HoH"/>
    <s v="Yes"/>
    <s v="Proceed"/>
    <s v="Bongani"/>
    <s v="Njemla"/>
    <n v="33"/>
    <d v="1989-05-03T00:00:00"/>
    <n v="33"/>
    <s v="Male"/>
    <s v="One or both"/>
    <s v="Yes"/>
    <s v="Proceed"/>
    <m/>
    <s v="Proceed"/>
    <s v="English"/>
    <s v="Yes"/>
    <s v="Yes"/>
    <s v="signature_2022-07-08_1340.png"/>
    <m/>
    <m/>
    <m/>
    <m/>
    <d v="2022-07-08T00:00:00"/>
    <n v="30000"/>
    <n v="2000"/>
    <n v="281"/>
    <n v="281"/>
    <n v="2349"/>
    <m/>
    <x v="1"/>
    <n v="34878"/>
    <s v="Proceed"/>
    <s v="Checked, completed"/>
    <s v="Checked, completed"/>
    <s v="Checked, completed"/>
    <n v="783664388"/>
    <s v="Myself (Participant)"/>
    <m/>
    <d v="1899-12-30T15:41:00"/>
    <s v="Unverified"/>
  </r>
  <r>
    <n v="435"/>
    <m/>
    <m/>
    <m/>
    <x v="0"/>
    <m/>
    <m/>
    <m/>
    <m/>
    <m/>
    <m/>
    <m/>
    <m/>
    <m/>
    <m/>
    <m/>
    <m/>
    <m/>
    <m/>
    <m/>
    <m/>
    <m/>
    <m/>
    <m/>
    <m/>
    <m/>
    <m/>
    <m/>
    <m/>
    <m/>
    <m/>
    <m/>
    <m/>
    <m/>
    <m/>
    <m/>
    <m/>
    <m/>
    <m/>
    <m/>
    <m/>
    <m/>
    <m/>
    <m/>
    <m/>
    <m/>
    <x v="0"/>
    <m/>
    <m/>
    <m/>
    <m/>
    <m/>
    <m/>
    <m/>
    <m/>
    <m/>
    <m/>
  </r>
  <r>
    <n v="583"/>
    <s v="Screening And Consenting"/>
    <n v="1"/>
    <s v="lona"/>
    <x v="20"/>
    <d v="1899-12-30T09:48:00"/>
    <s v="Nompumelelo"/>
    <n v="2"/>
    <n v="4"/>
    <s v="Not applicable"/>
    <s v="I confirm that I am at the gate / door"/>
    <s v=" -32.9565322"/>
    <s v="27.9228152"/>
    <s v="Yes"/>
    <m/>
    <s v="Read the script out loud to the person"/>
    <s v="Yes - the person who opened the door is the HoH"/>
    <s v="Read the script out loud to the HoH"/>
    <s v="Yes"/>
    <s v="Proceed"/>
    <s v="Ludwe"/>
    <s v="Banzi"/>
    <n v="33"/>
    <d v="1989-07-10T00:00:00"/>
    <n v="33"/>
    <s v="Male"/>
    <s v="One or both"/>
    <s v="Yes"/>
    <s v="Proceed"/>
    <m/>
    <s v="Proceed"/>
    <s v="Xhosa"/>
    <s v="Yes"/>
    <s v="Yes"/>
    <m/>
    <s v="signature_2022-07-09_0752.png"/>
    <m/>
    <m/>
    <m/>
    <d v="2022-07-09T00:00:00"/>
    <n v="30000"/>
    <n v="2000"/>
    <n v="624"/>
    <n v="624"/>
    <n v="2348"/>
    <m/>
    <x v="1"/>
    <n v="35563"/>
    <s v="Proceed"/>
    <s v="Checked, completed"/>
    <s v="Checked, completed"/>
    <s v="Checked, completed"/>
    <n v="794536488"/>
    <s v="Myself (Participant)"/>
    <m/>
    <d v="1899-12-30T09:53:00"/>
    <s v="Unverified"/>
  </r>
  <r>
    <n v="436"/>
    <m/>
    <m/>
    <m/>
    <x v="0"/>
    <m/>
    <m/>
    <m/>
    <m/>
    <m/>
    <m/>
    <m/>
    <m/>
    <m/>
    <m/>
    <m/>
    <m/>
    <m/>
    <m/>
    <m/>
    <m/>
    <m/>
    <m/>
    <m/>
    <m/>
    <m/>
    <m/>
    <m/>
    <m/>
    <m/>
    <m/>
    <m/>
    <m/>
    <m/>
    <m/>
    <m/>
    <m/>
    <m/>
    <m/>
    <m/>
    <m/>
    <m/>
    <m/>
    <m/>
    <m/>
    <m/>
    <x v="0"/>
    <m/>
    <m/>
    <m/>
    <m/>
    <m/>
    <m/>
    <m/>
    <m/>
    <m/>
    <m/>
  </r>
  <r>
    <n v="436"/>
    <s v="Screening And Consenting"/>
    <n v="1"/>
    <s v="busisiwe"/>
    <x v="4"/>
    <d v="1899-12-30T11:52:00"/>
    <s v="Mdantsane"/>
    <n v="4"/>
    <n v="7"/>
    <s v="Not applicable"/>
    <s v="I confirm that I am at the gate / door"/>
    <s v=" -32.936649"/>
    <s v="27.7773301"/>
    <s v="Yes"/>
    <m/>
    <s v="Read the script out loud to the person"/>
    <s v="Yes - the person who opened the door is the HoH"/>
    <s v="Read the script out loud to the HoH"/>
    <s v="No"/>
    <m/>
    <m/>
    <m/>
    <m/>
    <m/>
    <m/>
    <m/>
    <m/>
    <m/>
    <m/>
    <m/>
    <m/>
    <m/>
    <m/>
    <m/>
    <m/>
    <m/>
    <m/>
    <m/>
    <m/>
    <m/>
    <n v="50000"/>
    <m/>
    <n v="500"/>
    <n v="500"/>
    <n v="2351"/>
    <m/>
    <x v="0"/>
    <m/>
    <m/>
    <m/>
    <m/>
    <m/>
    <m/>
    <m/>
    <m/>
    <d v="1899-12-30T11:52:00"/>
    <s v="Unverified"/>
  </r>
  <r>
    <n v="437"/>
    <m/>
    <m/>
    <m/>
    <x v="0"/>
    <m/>
    <m/>
    <m/>
    <m/>
    <m/>
    <m/>
    <m/>
    <m/>
    <m/>
    <m/>
    <m/>
    <m/>
    <m/>
    <m/>
    <m/>
    <m/>
    <m/>
    <m/>
    <m/>
    <m/>
    <m/>
    <m/>
    <m/>
    <m/>
    <m/>
    <m/>
    <m/>
    <m/>
    <m/>
    <m/>
    <m/>
    <m/>
    <m/>
    <m/>
    <m/>
    <m/>
    <m/>
    <m/>
    <m/>
    <m/>
    <m/>
    <x v="0"/>
    <m/>
    <m/>
    <m/>
    <m/>
    <m/>
    <m/>
    <m/>
    <m/>
    <m/>
    <m/>
  </r>
  <r>
    <n v="603"/>
    <s v="Screening And Consenting"/>
    <n v="1"/>
    <s v="thembelihle"/>
    <x v="20"/>
    <d v="1899-12-30T11:13:00"/>
    <s v="Ducats"/>
    <n v="1"/>
    <n v="8"/>
    <s v="Not applicable"/>
    <s v="I confirm that I am at the gate / door"/>
    <s v=" -32.9210755"/>
    <s v="27.904091"/>
    <s v="Yes"/>
    <m/>
    <s v="Read the script out loud to the person"/>
    <s v="Yes - the person who opened the door is the HoH"/>
    <s v="Read the script out loud to the HoH"/>
    <s v="Yes"/>
    <s v="Proceed"/>
    <s v="Ziyanda"/>
    <s v="Masango"/>
    <n v="33"/>
    <d v="1989-03-10T00:00:00"/>
    <n v="33"/>
    <s v="Female"/>
    <s v="One or both"/>
    <s v="Yes"/>
    <s v="Proceed"/>
    <m/>
    <s v="Proceed"/>
    <s v="English"/>
    <s v="Yes"/>
    <s v="Yes"/>
    <s v="signature_2022-07-09_0919.png"/>
    <m/>
    <m/>
    <m/>
    <m/>
    <d v="2022-07-09T00:00:00"/>
    <n v="40000"/>
    <n v="1000"/>
    <n v="539"/>
    <n v="539"/>
    <n v="2348"/>
    <m/>
    <x v="1"/>
    <n v="44393"/>
    <s v="Proceed"/>
    <s v="Checked, completed"/>
    <s v="Checked, completed"/>
    <s v="Checked, completed"/>
    <n v="603354908"/>
    <s v="Myself (Participant)"/>
    <m/>
    <d v="1899-12-30T11:19:00"/>
    <s v="Unverified"/>
  </r>
  <r>
    <n v="438"/>
    <m/>
    <m/>
    <m/>
    <x v="0"/>
    <m/>
    <m/>
    <m/>
    <m/>
    <m/>
    <m/>
    <m/>
    <m/>
    <m/>
    <m/>
    <m/>
    <m/>
    <m/>
    <m/>
    <m/>
    <m/>
    <m/>
    <m/>
    <m/>
    <m/>
    <m/>
    <m/>
    <m/>
    <m/>
    <m/>
    <m/>
    <m/>
    <m/>
    <m/>
    <m/>
    <m/>
    <m/>
    <m/>
    <m/>
    <m/>
    <m/>
    <m/>
    <m/>
    <m/>
    <m/>
    <m/>
    <x v="0"/>
    <m/>
    <m/>
    <m/>
    <m/>
    <m/>
    <m/>
    <m/>
    <m/>
    <m/>
    <m/>
  </r>
  <r>
    <n v="657"/>
    <s v="Screening And Consenting"/>
    <n v="1"/>
    <s v="nosiphiwo"/>
    <x v="6"/>
    <d v="1899-12-30T13:16:00"/>
    <s v="Nompumelelo"/>
    <n v="2"/>
    <n v="2"/>
    <s v="Not applicable"/>
    <s v="I confirm that I am at the gate / door"/>
    <s v=" -32.9587222"/>
    <s v="27.923661"/>
    <s v="Yes"/>
    <m/>
    <s v="Read the script out loud to the person"/>
    <s v="Yes - the person who opened the door is the HoH"/>
    <s v="Read the script out loud to the HoH"/>
    <s v="Yes"/>
    <s v="Proceed"/>
    <s v="Nonelela"/>
    <s v="Yaso"/>
    <n v="33"/>
    <d v="1989-03-03T00:00:00"/>
    <n v="33"/>
    <s v="Female"/>
    <s v="One or both"/>
    <s v="Yes"/>
    <s v="Proceed"/>
    <m/>
    <s v="Proceed"/>
    <s v="English"/>
    <s v="Yes"/>
    <s v="Yes"/>
    <s v="signature_2022-07-12_1122.png"/>
    <m/>
    <m/>
    <m/>
    <m/>
    <d v="2022-07-12T00:00:00"/>
    <n v="30000"/>
    <n v="1000"/>
    <n v="416"/>
    <n v="416"/>
    <n v="2345"/>
    <m/>
    <x v="1"/>
    <n v="34144"/>
    <s v="Proceed"/>
    <s v="Checked, completed"/>
    <s v="Checked, completed"/>
    <s v="Checked, completed"/>
    <n v="0"/>
    <s v="Other"/>
    <s v="The participant doesn't have cellphone "/>
    <d v="1899-12-30T13:22:00"/>
    <s v="Unverified"/>
  </r>
  <r>
    <n v="439"/>
    <m/>
    <m/>
    <m/>
    <x v="0"/>
    <m/>
    <m/>
    <m/>
    <m/>
    <m/>
    <m/>
    <m/>
    <m/>
    <m/>
    <m/>
    <m/>
    <m/>
    <m/>
    <m/>
    <m/>
    <m/>
    <m/>
    <m/>
    <m/>
    <m/>
    <m/>
    <m/>
    <m/>
    <m/>
    <m/>
    <m/>
    <m/>
    <m/>
    <m/>
    <m/>
    <m/>
    <m/>
    <m/>
    <m/>
    <m/>
    <m/>
    <m/>
    <m/>
    <m/>
    <m/>
    <m/>
    <x v="0"/>
    <m/>
    <m/>
    <m/>
    <m/>
    <m/>
    <m/>
    <m/>
    <m/>
    <m/>
    <m/>
  </r>
  <r>
    <n v="753"/>
    <s v="Screening And Consenting"/>
    <n v="1"/>
    <s v="nozithembiso"/>
    <x v="10"/>
    <d v="1899-12-30T10:42:00"/>
    <s v="Buffalo Flats"/>
    <n v="4"/>
    <n v="9"/>
    <s v="A"/>
    <s v="I confirm that I am at the gate / door"/>
    <s v=" -33.0108186"/>
    <s v="27.8305684"/>
    <s v="Yes"/>
    <m/>
    <s v="Read the script out loud to the person"/>
    <s v="Yes - the person who opened the door is calling the HoH"/>
    <s v="Read the script out loud to the HoH"/>
    <s v="Yes"/>
    <s v="Proceed"/>
    <s v="Yamkela"/>
    <s v="Phupha"/>
    <n v="33"/>
    <d v="1990-01-08T00:00:00"/>
    <n v="33"/>
    <s v="Male"/>
    <s v="One or both"/>
    <s v="Yes"/>
    <s v="Proceed"/>
    <m/>
    <s v="Proceed"/>
    <s v="English"/>
    <s v="Yes"/>
    <s v="No"/>
    <m/>
    <m/>
    <s v="Sisipho Fumene"/>
    <s v="signature_2022-07-14_0846.png"/>
    <m/>
    <d v="2022-07-14T00:00:00"/>
    <n v="80000"/>
    <n v="2000"/>
    <n v="570"/>
    <n v="570"/>
    <n v="2343"/>
    <m/>
    <x v="1"/>
    <n v="85450"/>
    <s v="Proceed"/>
    <s v="Checked, completed"/>
    <s v="Checked, completed"/>
    <s v="Checked, completed"/>
    <n v="604103777"/>
    <s v="Myself (Participant)"/>
    <m/>
    <d v="1899-12-30T10:47:00"/>
    <s v="Unverified"/>
  </r>
  <r>
    <n v="440"/>
    <m/>
    <m/>
    <m/>
    <x v="0"/>
    <m/>
    <m/>
    <m/>
    <m/>
    <m/>
    <m/>
    <m/>
    <m/>
    <m/>
    <m/>
    <m/>
    <m/>
    <m/>
    <m/>
    <m/>
    <m/>
    <m/>
    <m/>
    <m/>
    <m/>
    <m/>
    <m/>
    <m/>
    <m/>
    <m/>
    <m/>
    <m/>
    <m/>
    <m/>
    <m/>
    <m/>
    <m/>
    <m/>
    <m/>
    <m/>
    <m/>
    <m/>
    <m/>
    <m/>
    <m/>
    <m/>
    <x v="0"/>
    <m/>
    <m/>
    <m/>
    <m/>
    <m/>
    <m/>
    <m/>
    <m/>
    <m/>
    <m/>
  </r>
  <r>
    <n v="440"/>
    <s v="Screening And Consenting"/>
    <n v="1"/>
    <s v="nosibusiso"/>
    <x v="4"/>
    <d v="1899-12-30T12:21:00"/>
    <s v="Mdantsane"/>
    <n v="5"/>
    <n v="12"/>
    <s v="Not applicable"/>
    <s v="I confirm that I am at the gate / door"/>
    <s v=" -32.9393439"/>
    <s v="27.7722339"/>
    <s v="Yes"/>
    <m/>
    <s v="Read the script out loud to the person"/>
    <s v="Yes - the person who opened the door is the HoH"/>
    <s v="Read the script out loud to the HoH"/>
    <s v="No"/>
    <m/>
    <m/>
    <m/>
    <m/>
    <m/>
    <m/>
    <m/>
    <m/>
    <m/>
    <m/>
    <m/>
    <m/>
    <m/>
    <m/>
    <m/>
    <m/>
    <m/>
    <m/>
    <m/>
    <m/>
    <m/>
    <n v="50000"/>
    <m/>
    <n v="471"/>
    <n v="471"/>
    <n v="2351"/>
    <m/>
    <x v="0"/>
    <m/>
    <m/>
    <m/>
    <m/>
    <m/>
    <m/>
    <m/>
    <m/>
    <d v="1899-12-30T12:23:00"/>
    <s v="Unverified"/>
  </r>
  <r>
    <n v="441"/>
    <m/>
    <m/>
    <m/>
    <x v="0"/>
    <m/>
    <m/>
    <m/>
    <m/>
    <m/>
    <m/>
    <m/>
    <m/>
    <m/>
    <m/>
    <m/>
    <m/>
    <m/>
    <m/>
    <m/>
    <m/>
    <m/>
    <m/>
    <m/>
    <m/>
    <m/>
    <m/>
    <m/>
    <m/>
    <m/>
    <m/>
    <m/>
    <m/>
    <m/>
    <m/>
    <m/>
    <m/>
    <m/>
    <m/>
    <m/>
    <m/>
    <m/>
    <m/>
    <m/>
    <m/>
    <m/>
    <x v="0"/>
    <m/>
    <m/>
    <m/>
    <m/>
    <m/>
    <m/>
    <m/>
    <m/>
    <m/>
    <m/>
  </r>
  <r>
    <n v="441"/>
    <s v="Screening And Consenting"/>
    <n v="1"/>
    <s v="onelam"/>
    <x v="4"/>
    <d v="1899-12-30T12:38:00"/>
    <s v="Nompumelelo"/>
    <n v="1"/>
    <n v="6"/>
    <s v="Not applicable"/>
    <s v="I confirm that I am at the gate / door"/>
    <s v=" -32.9547086"/>
    <s v="27.9268134"/>
    <s v="Yes"/>
    <m/>
    <s v="Read the script out loud to the person"/>
    <s v="No"/>
    <m/>
    <m/>
    <m/>
    <m/>
    <m/>
    <m/>
    <m/>
    <m/>
    <m/>
    <m/>
    <m/>
    <m/>
    <m/>
    <m/>
    <m/>
    <m/>
    <m/>
    <m/>
    <m/>
    <m/>
    <m/>
    <m/>
    <m/>
    <n v="30000"/>
    <m/>
    <n v="454"/>
    <n v="454"/>
    <n v="2351"/>
    <m/>
    <x v="0"/>
    <m/>
    <m/>
    <m/>
    <m/>
    <m/>
    <m/>
    <m/>
    <m/>
    <d v="1899-12-30T12:39:00"/>
    <s v="Unverified"/>
  </r>
  <r>
    <n v="441"/>
    <s v="Screening And Consenting"/>
    <n v="2"/>
    <s v="onelam"/>
    <x v="22"/>
    <d v="1899-12-30T13:24:00"/>
    <s v="Nompumelelo"/>
    <n v="1"/>
    <n v="6"/>
    <s v="Not applicable"/>
    <s v="I confirm that I am at the gate / door"/>
    <s v=" -32.9547604"/>
    <s v="27.9267406"/>
    <s v="Yes"/>
    <m/>
    <s v="Read the script out loud to the person"/>
    <s v="No"/>
    <m/>
    <m/>
    <m/>
    <m/>
    <m/>
    <m/>
    <m/>
    <m/>
    <m/>
    <m/>
    <m/>
    <m/>
    <m/>
    <m/>
    <m/>
    <m/>
    <m/>
    <m/>
    <m/>
    <m/>
    <m/>
    <m/>
    <m/>
    <n v="30000"/>
    <m/>
    <n v="408"/>
    <n v="408"/>
    <n v="2350"/>
    <m/>
    <x v="0"/>
    <m/>
    <m/>
    <m/>
    <m/>
    <m/>
    <m/>
    <m/>
    <m/>
    <d v="1899-12-30T13:24:00"/>
    <s v="Unverified"/>
  </r>
  <r>
    <n v="441"/>
    <s v="Screening And Consenting"/>
    <n v="3"/>
    <s v="zukisani"/>
    <x v="5"/>
    <d v="1899-12-30T09:47:00"/>
    <s v="Nompumelelo"/>
    <n v="1"/>
    <n v="6"/>
    <s v="Not applicable"/>
    <s v="I confirm that I am at the gate / door"/>
    <s v=" -32.9546692"/>
    <s v="27.9267201"/>
    <s v="Yes"/>
    <m/>
    <s v="Read the script out loud to the person"/>
    <s v="No"/>
    <m/>
    <m/>
    <m/>
    <m/>
    <m/>
    <m/>
    <m/>
    <m/>
    <m/>
    <m/>
    <m/>
    <m/>
    <m/>
    <m/>
    <m/>
    <m/>
    <m/>
    <m/>
    <m/>
    <m/>
    <m/>
    <m/>
    <m/>
    <n v="30000"/>
    <m/>
    <n v="625"/>
    <n v="625"/>
    <n v="2349"/>
    <m/>
    <x v="0"/>
    <m/>
    <m/>
    <m/>
    <m/>
    <m/>
    <m/>
    <m/>
    <m/>
    <d v="1899-12-30T09:47:00"/>
    <s v="Unverified"/>
  </r>
  <r>
    <n v="442"/>
    <m/>
    <m/>
    <m/>
    <x v="0"/>
    <m/>
    <m/>
    <m/>
    <m/>
    <m/>
    <m/>
    <m/>
    <m/>
    <m/>
    <m/>
    <m/>
    <m/>
    <m/>
    <m/>
    <m/>
    <m/>
    <m/>
    <m/>
    <m/>
    <m/>
    <m/>
    <m/>
    <m/>
    <m/>
    <m/>
    <m/>
    <m/>
    <m/>
    <m/>
    <m/>
    <m/>
    <m/>
    <m/>
    <m/>
    <m/>
    <m/>
    <m/>
    <m/>
    <m/>
    <m/>
    <m/>
    <x v="0"/>
    <m/>
    <m/>
    <m/>
    <m/>
    <m/>
    <m/>
    <m/>
    <m/>
    <m/>
    <m/>
  </r>
  <r>
    <n v="814"/>
    <s v="Screening And Consenting"/>
    <n v="2"/>
    <s v="zukisani"/>
    <x v="30"/>
    <d v="1899-12-30T08:38:00"/>
    <s v="Nompumelelo"/>
    <n v="3"/>
    <n v="1"/>
    <s v="Not applicable"/>
    <s v="I confirm that I am at the gate / door"/>
    <s v=" -32.9537702"/>
    <s v="27.922432"/>
    <s v="Yes"/>
    <m/>
    <s v="Read the script out loud to the person"/>
    <s v="Yes - the person who opened the door is the HoH"/>
    <s v="Read the script out loud to the HoH"/>
    <s v="Yes"/>
    <s v="Proceed"/>
    <s v="Thulani"/>
    <s v="Xaba"/>
    <n v="33"/>
    <d v="1989-11-07T00:00:00"/>
    <n v="33"/>
    <s v="Male"/>
    <s v="One or both"/>
    <s v="Yes"/>
    <s v="Proceed"/>
    <m/>
    <s v="Proceed"/>
    <s v="English"/>
    <s v="Yes"/>
    <s v="Yes"/>
    <s v="signature_2022-07-16_0643.png"/>
    <m/>
    <m/>
    <m/>
    <m/>
    <d v="2022-07-16T00:00:00"/>
    <n v="30000"/>
    <n v="2000"/>
    <n v="694"/>
    <n v="694"/>
    <n v="2341"/>
    <m/>
    <x v="1"/>
    <n v="35696"/>
    <s v="Proceed"/>
    <s v="Checked, completed"/>
    <s v="Checked, completed"/>
    <s v="Checked, completed"/>
    <n v="633577306"/>
    <s v="Myself (Participant)"/>
    <m/>
    <d v="1899-12-30T08:44:00"/>
    <s v="Complete"/>
  </r>
  <r>
    <n v="443"/>
    <m/>
    <m/>
    <m/>
    <x v="0"/>
    <m/>
    <m/>
    <m/>
    <m/>
    <m/>
    <m/>
    <m/>
    <m/>
    <m/>
    <m/>
    <m/>
    <m/>
    <m/>
    <m/>
    <m/>
    <m/>
    <m/>
    <m/>
    <m/>
    <m/>
    <m/>
    <m/>
    <m/>
    <m/>
    <m/>
    <m/>
    <m/>
    <m/>
    <m/>
    <m/>
    <m/>
    <m/>
    <m/>
    <m/>
    <m/>
    <m/>
    <m/>
    <m/>
    <m/>
    <m/>
    <m/>
    <x v="0"/>
    <m/>
    <m/>
    <m/>
    <m/>
    <m/>
    <m/>
    <m/>
    <m/>
    <m/>
    <m/>
  </r>
  <r>
    <n v="443"/>
    <s v="Screening And Consenting"/>
    <n v="1"/>
    <s v="onelam"/>
    <x v="4"/>
    <d v="1899-12-30T12:42:00"/>
    <s v="Nompumelelo"/>
    <n v="1"/>
    <n v="6"/>
    <s v="Not applicable"/>
    <s v="I confirm that I am at the gate / door"/>
    <s v=" -32.9546374"/>
    <s v="27.9267783"/>
    <s v="No"/>
    <s v="I confirm"/>
    <m/>
    <m/>
    <m/>
    <m/>
    <m/>
    <m/>
    <m/>
    <m/>
    <m/>
    <m/>
    <m/>
    <m/>
    <m/>
    <m/>
    <m/>
    <m/>
    <m/>
    <m/>
    <m/>
    <m/>
    <m/>
    <m/>
    <m/>
    <m/>
    <m/>
    <n v="30000"/>
    <m/>
    <n v="450"/>
    <n v="450"/>
    <n v="2351"/>
    <m/>
    <x v="0"/>
    <m/>
    <m/>
    <m/>
    <m/>
    <m/>
    <m/>
    <m/>
    <m/>
    <d v="1899-12-30T12:43:00"/>
    <s v="Unverified"/>
  </r>
  <r>
    <n v="443"/>
    <s v="Screening And Consenting"/>
    <n v="2"/>
    <s v="onelam"/>
    <x v="22"/>
    <d v="1899-12-30T13:19:00"/>
    <s v="Nompumelelo"/>
    <n v="1"/>
    <n v="6"/>
    <s v="Not applicable"/>
    <s v="I confirm that I am at the gate / door"/>
    <s v=" -32.9551379"/>
    <s v="27.9320398"/>
    <s v="No"/>
    <s v="I confirm"/>
    <m/>
    <m/>
    <m/>
    <m/>
    <m/>
    <m/>
    <m/>
    <m/>
    <m/>
    <m/>
    <m/>
    <m/>
    <m/>
    <m/>
    <m/>
    <m/>
    <m/>
    <m/>
    <m/>
    <m/>
    <m/>
    <m/>
    <m/>
    <m/>
    <m/>
    <n v="30000"/>
    <m/>
    <n v="413"/>
    <n v="413"/>
    <n v="2350"/>
    <m/>
    <x v="0"/>
    <m/>
    <m/>
    <m/>
    <m/>
    <m/>
    <m/>
    <m/>
    <m/>
    <d v="1899-12-30T13:20:00"/>
    <s v="Unverified"/>
  </r>
  <r>
    <n v="443"/>
    <s v="Screening And Consenting"/>
    <n v="3"/>
    <s v="zukisani"/>
    <x v="5"/>
    <d v="1899-12-30T09:54:00"/>
    <s v="Nompumelelo"/>
    <n v="1"/>
    <n v="6"/>
    <s v="Not applicable"/>
    <s v="I confirm that I am at the gate / door"/>
    <s v=" -32.954752"/>
    <s v="27.926759"/>
    <s v="No"/>
    <s v="I confirm"/>
    <m/>
    <m/>
    <m/>
    <m/>
    <m/>
    <m/>
    <m/>
    <m/>
    <m/>
    <m/>
    <m/>
    <m/>
    <m/>
    <m/>
    <m/>
    <m/>
    <m/>
    <m/>
    <m/>
    <m/>
    <m/>
    <m/>
    <m/>
    <m/>
    <m/>
    <n v="30000"/>
    <m/>
    <n v="618"/>
    <n v="618"/>
    <n v="2349"/>
    <m/>
    <x v="0"/>
    <m/>
    <m/>
    <m/>
    <m/>
    <m/>
    <m/>
    <m/>
    <m/>
    <d v="1899-12-30T09:54:00"/>
    <s v="Unverified"/>
  </r>
  <r>
    <n v="444"/>
    <m/>
    <m/>
    <m/>
    <x v="0"/>
    <m/>
    <m/>
    <m/>
    <m/>
    <m/>
    <m/>
    <m/>
    <m/>
    <m/>
    <m/>
    <m/>
    <m/>
    <m/>
    <m/>
    <m/>
    <m/>
    <m/>
    <m/>
    <m/>
    <m/>
    <m/>
    <m/>
    <m/>
    <m/>
    <m/>
    <m/>
    <m/>
    <m/>
    <m/>
    <m/>
    <m/>
    <m/>
    <m/>
    <m/>
    <m/>
    <m/>
    <m/>
    <m/>
    <m/>
    <m/>
    <m/>
    <x v="0"/>
    <m/>
    <m/>
    <m/>
    <m/>
    <m/>
    <m/>
    <m/>
    <m/>
    <m/>
    <m/>
  </r>
  <r>
    <n v="883"/>
    <s v="Screening And Consenting"/>
    <n v="1"/>
    <s v="thembelihle"/>
    <x v="23"/>
    <d v="1899-12-30T14:48:00"/>
    <s v="Mdantsane"/>
    <n v="12"/>
    <n v="2"/>
    <s v="Not applicable"/>
    <s v="I confirm that I am at the gate / door"/>
    <s v=" -32.9288575"/>
    <s v="27.7383975"/>
    <s v="Yes"/>
    <m/>
    <s v="Read the script out loud to the person"/>
    <s v="Yes - the person who opened the door is the HoH"/>
    <s v="Read the script out loud to the HoH"/>
    <s v="Yes"/>
    <s v="Proceed"/>
    <s v="Siyandiswa "/>
    <s v="Mafu"/>
    <n v="33"/>
    <d v="1989-04-26T00:00:00"/>
    <n v="33"/>
    <s v="Female"/>
    <s v="One or both"/>
    <s v="Yes"/>
    <s v="Proceed"/>
    <m/>
    <s v="Proceed"/>
    <s v="English"/>
    <s v="Yes"/>
    <s v="Yes"/>
    <s v="signature_2022-07-15_1255.png"/>
    <m/>
    <m/>
    <m/>
    <m/>
    <d v="2022-07-15T00:00:00"/>
    <n v="50000"/>
    <n v="1000"/>
    <n v="324"/>
    <n v="324"/>
    <n v="2342"/>
    <m/>
    <x v="1"/>
    <n v="53957"/>
    <s v="Proceed"/>
    <s v="Checked, completed"/>
    <s v="Checked, completed"/>
    <s v="Checked, completed"/>
    <n v="718085645"/>
    <s v="Myself (Participant)"/>
    <m/>
    <d v="1899-12-30T14:51:00"/>
    <s v="Unverified"/>
  </r>
  <r>
    <n v="445"/>
    <m/>
    <m/>
    <m/>
    <x v="0"/>
    <m/>
    <m/>
    <m/>
    <m/>
    <m/>
    <m/>
    <m/>
    <m/>
    <m/>
    <m/>
    <m/>
    <m/>
    <m/>
    <m/>
    <m/>
    <m/>
    <m/>
    <m/>
    <m/>
    <m/>
    <m/>
    <m/>
    <m/>
    <m/>
    <m/>
    <m/>
    <m/>
    <m/>
    <m/>
    <m/>
    <m/>
    <m/>
    <m/>
    <m/>
    <m/>
    <m/>
    <m/>
    <m/>
    <m/>
    <m/>
    <m/>
    <x v="0"/>
    <m/>
    <m/>
    <m/>
    <m/>
    <m/>
    <m/>
    <m/>
    <m/>
    <m/>
    <m/>
  </r>
  <r>
    <n v="445"/>
    <s v="Screening And Consenting"/>
    <n v="1"/>
    <s v="onelam"/>
    <x v="4"/>
    <d v="1899-12-30T12:48:00"/>
    <s v="Nompumelelo"/>
    <n v="1"/>
    <n v="6"/>
    <s v="Not applicable"/>
    <s v="I confirm that I am at the gate / door"/>
    <s v=" -32.9551379"/>
    <s v="27.9320398"/>
    <s v="No"/>
    <s v="I confirm"/>
    <m/>
    <m/>
    <m/>
    <m/>
    <m/>
    <m/>
    <m/>
    <m/>
    <m/>
    <m/>
    <m/>
    <m/>
    <m/>
    <m/>
    <m/>
    <m/>
    <m/>
    <m/>
    <m/>
    <m/>
    <m/>
    <m/>
    <m/>
    <m/>
    <m/>
    <n v="30000"/>
    <m/>
    <n v="444"/>
    <n v="444"/>
    <n v="2351"/>
    <m/>
    <x v="0"/>
    <m/>
    <m/>
    <m/>
    <m/>
    <m/>
    <m/>
    <m/>
    <m/>
    <d v="1899-12-30T12:49:00"/>
    <s v="Unverified"/>
  </r>
  <r>
    <n v="898"/>
    <s v="Screening And Consenting"/>
    <n v="2"/>
    <s v="onelam"/>
    <x v="29"/>
    <d v="1899-12-30T11:29:00"/>
    <s v="Nompumelelo"/>
    <n v="3"/>
    <n v="1"/>
    <s v="Not applicable"/>
    <s v="I confirm that I am at the gate / door"/>
    <s v=" -32.9541845"/>
    <s v="27.9225322"/>
    <s v="Yes"/>
    <m/>
    <s v="Read the script out loud to the person"/>
    <s v="Yes - the person who opened the door is the HoH"/>
    <s v="Read the script out loud to the HoH"/>
    <s v="Yes"/>
    <s v="Proceed"/>
    <s v="Thulani"/>
    <s v="Solani"/>
    <n v="33"/>
    <d v="1989-12-05T00:00:00"/>
    <n v="33"/>
    <s v="Male"/>
    <s v="One or both"/>
    <s v="Yes"/>
    <s v="Proceed"/>
    <m/>
    <s v="Proceed"/>
    <s v="English"/>
    <s v="Yes"/>
    <s v="Yes"/>
    <s v="signature_2022-07-19_0932.png"/>
    <m/>
    <m/>
    <m/>
    <m/>
    <d v="2022-07-19T00:00:00"/>
    <n v="30000"/>
    <n v="2000"/>
    <n v="523"/>
    <n v="523"/>
    <n v="2338"/>
    <m/>
    <x v="1"/>
    <n v="35351"/>
    <s v="Proceed"/>
    <s v="Checked, completed"/>
    <s v="Checked, completed"/>
    <s v="Checked, completed"/>
    <n v="742071136"/>
    <s v="Myself (Participant)"/>
    <m/>
    <d v="1899-12-30T11:34:00"/>
    <s v="Complete"/>
  </r>
  <r>
    <n v="446"/>
    <m/>
    <m/>
    <m/>
    <x v="0"/>
    <m/>
    <m/>
    <m/>
    <m/>
    <m/>
    <m/>
    <m/>
    <m/>
    <m/>
    <m/>
    <m/>
    <m/>
    <m/>
    <m/>
    <m/>
    <m/>
    <m/>
    <m/>
    <m/>
    <m/>
    <m/>
    <m/>
    <m/>
    <m/>
    <m/>
    <m/>
    <m/>
    <m/>
    <m/>
    <m/>
    <m/>
    <m/>
    <m/>
    <m/>
    <m/>
    <m/>
    <m/>
    <m/>
    <m/>
    <m/>
    <m/>
    <x v="0"/>
    <m/>
    <m/>
    <m/>
    <m/>
    <m/>
    <m/>
    <m/>
    <m/>
    <m/>
    <m/>
  </r>
  <r>
    <n v="446"/>
    <s v="Screening And Consenting"/>
    <n v="1"/>
    <s v="zukisani"/>
    <x v="4"/>
    <d v="1899-12-30T12:57:00"/>
    <s v="Nompumelelo"/>
    <n v="1"/>
    <n v="6"/>
    <s v="Not applicable"/>
    <s v="I confirm that I am at the gate / door"/>
    <s v=" -32.9551379"/>
    <s v="27.9320398"/>
    <s v="No"/>
    <s v="I confirm"/>
    <m/>
    <m/>
    <m/>
    <m/>
    <m/>
    <m/>
    <m/>
    <m/>
    <m/>
    <m/>
    <m/>
    <m/>
    <m/>
    <m/>
    <m/>
    <m/>
    <m/>
    <m/>
    <m/>
    <m/>
    <m/>
    <m/>
    <m/>
    <m/>
    <m/>
    <n v="30000"/>
    <m/>
    <n v="435"/>
    <n v="435"/>
    <n v="2351"/>
    <m/>
    <x v="0"/>
    <m/>
    <m/>
    <m/>
    <m/>
    <m/>
    <m/>
    <m/>
    <m/>
    <d v="1899-12-30T12:58:00"/>
    <s v="Unverified"/>
  </r>
  <r>
    <n v="937"/>
    <s v="Screening And Consenting"/>
    <n v="1"/>
    <s v="lwazi"/>
    <x v="29"/>
    <d v="1899-12-30T10:53:00"/>
    <s v="Buffalo Flats"/>
    <n v="4"/>
    <n v="1"/>
    <s v="C"/>
    <s v="I confirm that I am at the gate / door"/>
    <s v=" -33.0105925"/>
    <s v="27.8317847"/>
    <s v="Yes"/>
    <m/>
    <s v="Read the script out loud to the person"/>
    <s v="Yes - the person who opened the door is the HoH"/>
    <s v="Read the script out loud to the HoH"/>
    <s v="Yes"/>
    <s v="Proceed"/>
    <s v="Thandile"/>
    <s v="Nonkala"/>
    <n v="33"/>
    <d v="1989-12-14T00:00:00"/>
    <n v="33"/>
    <s v="Male"/>
    <s v="One or both"/>
    <s v="Yes"/>
    <s v="Proceed"/>
    <m/>
    <s v="Proceed"/>
    <s v="English"/>
    <s v="Yes"/>
    <s v="Yes"/>
    <s v="signature_2022-07-19_0859.png"/>
    <m/>
    <m/>
    <m/>
    <m/>
    <d v="2022-07-19T00:00:00"/>
    <n v="80000"/>
    <n v="2000"/>
    <n v="559"/>
    <n v="559"/>
    <n v="2338"/>
    <m/>
    <x v="1"/>
    <n v="85423"/>
    <s v="Proceed"/>
    <s v="Checked, completed"/>
    <s v="Checked, completed"/>
    <s v="Checked, completed"/>
    <n v="7387545688"/>
    <s v="Myself (Participant)"/>
    <m/>
    <d v="1899-12-30T11:00:00"/>
    <s v="Complete"/>
  </r>
  <r>
    <n v="447"/>
    <m/>
    <m/>
    <m/>
    <x v="0"/>
    <m/>
    <m/>
    <m/>
    <m/>
    <m/>
    <m/>
    <m/>
    <m/>
    <m/>
    <m/>
    <m/>
    <m/>
    <m/>
    <m/>
    <m/>
    <m/>
    <m/>
    <m/>
    <m/>
    <m/>
    <m/>
    <m/>
    <m/>
    <m/>
    <m/>
    <m/>
    <m/>
    <m/>
    <m/>
    <m/>
    <m/>
    <m/>
    <m/>
    <m/>
    <m/>
    <m/>
    <m/>
    <m/>
    <m/>
    <m/>
    <m/>
    <x v="0"/>
    <m/>
    <m/>
    <m/>
    <m/>
    <m/>
    <m/>
    <m/>
    <m/>
    <m/>
    <m/>
  </r>
  <r>
    <n v="945"/>
    <s v="Screening And Consenting"/>
    <n v="3"/>
    <s v="zola"/>
    <x v="21"/>
    <d v="1899-12-30T09:33:00"/>
    <s v="Ndevana"/>
    <n v="2"/>
    <n v="7"/>
    <s v="Not applicable"/>
    <s v="I confirm that I am at the gate / door"/>
    <s v=" -32.9299606"/>
    <s v="27.4745417"/>
    <s v="Yes"/>
    <m/>
    <s v="Read the script out loud to the person"/>
    <s v="Yes - the person who opened the door is the HoH"/>
    <s v="Read the script out loud to the HoH"/>
    <s v="Yes"/>
    <s v="Proceed"/>
    <s v="Unathi"/>
    <s v="Ngadlela"/>
    <n v="33"/>
    <d v="1989-04-21T00:00:00"/>
    <n v="33"/>
    <s v="Female"/>
    <s v="One or both"/>
    <s v="Yes"/>
    <s v="Proceed"/>
    <m/>
    <s v="Proceed"/>
    <s v="English"/>
    <s v="Yes"/>
    <s v="Yes"/>
    <s v="signature_2022-07-21_0738.png"/>
    <m/>
    <m/>
    <m/>
    <m/>
    <d v="2022-07-21T00:00:00"/>
    <n v="60000"/>
    <n v="1000"/>
    <n v="639"/>
    <n v="639"/>
    <n v="2336"/>
    <m/>
    <x v="1"/>
    <n v="64581"/>
    <s v="Proceed"/>
    <s v="Checked, completed"/>
    <s v="Checked, completed"/>
    <s v="Checked, completed"/>
    <n v="783615034"/>
    <s v="Myself (Participant)"/>
    <m/>
    <d v="1899-12-30T09:39:00"/>
    <s v="Complete"/>
  </r>
  <r>
    <n v="448"/>
    <m/>
    <m/>
    <m/>
    <x v="0"/>
    <m/>
    <m/>
    <m/>
    <m/>
    <m/>
    <m/>
    <m/>
    <m/>
    <m/>
    <m/>
    <m/>
    <m/>
    <m/>
    <m/>
    <m/>
    <m/>
    <m/>
    <m/>
    <m/>
    <m/>
    <m/>
    <m/>
    <m/>
    <m/>
    <m/>
    <m/>
    <m/>
    <m/>
    <m/>
    <m/>
    <m/>
    <m/>
    <m/>
    <m/>
    <m/>
    <m/>
    <m/>
    <m/>
    <m/>
    <m/>
    <m/>
    <x v="0"/>
    <m/>
    <m/>
    <m/>
    <m/>
    <m/>
    <m/>
    <m/>
    <m/>
    <m/>
    <m/>
  </r>
  <r>
    <n v="448"/>
    <s v="Screening And Consenting"/>
    <n v="1"/>
    <s v="zukisani"/>
    <x v="4"/>
    <d v="1899-12-30T13:12:00"/>
    <s v="Nompumelelo"/>
    <n v="1"/>
    <n v="6"/>
    <s v="Not applicable"/>
    <s v="I confirm that I am at the gate / door"/>
    <s v=" -32.9526902"/>
    <s v="27.9327721"/>
    <s v="Yes"/>
    <m/>
    <s v="Read the script out loud to the person"/>
    <s v="Yes - the person who opened the door is calling the HoH"/>
    <s v="Read the script out loud to the HoH"/>
    <s v="No"/>
    <m/>
    <m/>
    <m/>
    <m/>
    <m/>
    <m/>
    <m/>
    <m/>
    <m/>
    <m/>
    <m/>
    <m/>
    <m/>
    <m/>
    <m/>
    <m/>
    <m/>
    <m/>
    <m/>
    <m/>
    <m/>
    <n v="30000"/>
    <m/>
    <n v="420"/>
    <n v="420"/>
    <n v="2351"/>
    <m/>
    <x v="0"/>
    <m/>
    <m/>
    <m/>
    <m/>
    <m/>
    <m/>
    <m/>
    <m/>
    <d v="1899-12-30T13:12:00"/>
    <s v="Unverified"/>
  </r>
  <r>
    <n v="982"/>
    <s v="Screening And Consenting"/>
    <n v="1"/>
    <s v="zukisani"/>
    <x v="29"/>
    <d v="1899-12-30T16:50:00"/>
    <s v="Nompumelelo"/>
    <n v="3"/>
    <n v="1"/>
    <s v="Not applicable"/>
    <s v="I confirm that I am at the gate / door"/>
    <s v=" -32.954206"/>
    <s v="27.9225661"/>
    <s v="Yes"/>
    <m/>
    <s v="Read the script out loud to the person"/>
    <s v="Yes - the person who opened the door is calling the HoH"/>
    <s v="Read the script out loud to the HoH"/>
    <s v="Yes"/>
    <s v="Proceed"/>
    <s v="Unathi"/>
    <s v="Tatu"/>
    <n v="33"/>
    <d v="1989-10-09T00:00:00"/>
    <n v="33"/>
    <s v="Female"/>
    <s v="One or both"/>
    <s v="Yes"/>
    <s v="Proceed"/>
    <m/>
    <s v="Proceed"/>
    <s v="English"/>
    <s v="Yes"/>
    <s v="Yes"/>
    <s v="signature_2022-07-19_1452.png"/>
    <m/>
    <m/>
    <m/>
    <m/>
    <d v="2022-07-19T00:00:00"/>
    <n v="30000"/>
    <n v="1000"/>
    <n v="202"/>
    <n v="202"/>
    <n v="2338"/>
    <m/>
    <x v="1"/>
    <n v="33709"/>
    <s v="Proceed"/>
    <s v="Checked, completed"/>
    <s v="Checked, completed"/>
    <s v="Checked, completed"/>
    <n v="604145007"/>
    <s v="Myself (Participant)"/>
    <m/>
    <d v="1899-12-30T16:52:00"/>
    <s v="Complete"/>
  </r>
  <r>
    <n v="449"/>
    <m/>
    <m/>
    <m/>
    <x v="0"/>
    <m/>
    <m/>
    <m/>
    <m/>
    <m/>
    <m/>
    <m/>
    <m/>
    <m/>
    <m/>
    <m/>
    <m/>
    <m/>
    <m/>
    <m/>
    <m/>
    <m/>
    <m/>
    <m/>
    <m/>
    <m/>
    <m/>
    <m/>
    <m/>
    <m/>
    <m/>
    <m/>
    <m/>
    <m/>
    <m/>
    <m/>
    <m/>
    <m/>
    <m/>
    <m/>
    <m/>
    <m/>
    <m/>
    <m/>
    <m/>
    <m/>
    <x v="0"/>
    <m/>
    <m/>
    <m/>
    <m/>
    <m/>
    <m/>
    <m/>
    <m/>
    <m/>
    <m/>
  </r>
  <r>
    <n v="449"/>
    <s v="Screening And Consenting"/>
    <n v="1"/>
    <s v="zukisani"/>
    <x v="4"/>
    <d v="1899-12-30T13:17:00"/>
    <s v="Nompumelelo"/>
    <n v="1"/>
    <n v="6"/>
    <s v="Not applicable"/>
    <s v="I confirm that I am at the gate / door"/>
    <s v=" -32.9551379"/>
    <s v="27.9320398"/>
    <s v="No"/>
    <s v="I confirm"/>
    <m/>
    <m/>
    <m/>
    <m/>
    <m/>
    <m/>
    <m/>
    <m/>
    <m/>
    <m/>
    <m/>
    <m/>
    <m/>
    <m/>
    <m/>
    <m/>
    <m/>
    <m/>
    <m/>
    <m/>
    <m/>
    <m/>
    <m/>
    <m/>
    <m/>
    <n v="30000"/>
    <m/>
    <n v="415"/>
    <n v="415"/>
    <n v="2351"/>
    <m/>
    <x v="0"/>
    <m/>
    <m/>
    <m/>
    <m/>
    <m/>
    <m/>
    <m/>
    <m/>
    <d v="1899-12-30T13:18:00"/>
    <s v="Unverified"/>
  </r>
  <r>
    <n v="449"/>
    <s v="Screening And Consenting"/>
    <n v="2"/>
    <s v="zukisani"/>
    <x v="22"/>
    <d v="1899-12-30T13:16:00"/>
    <s v="Nompumelelo"/>
    <n v="1"/>
    <n v="6"/>
    <s v="Not applicable"/>
    <s v="I confirm that I am at the gate / door"/>
    <s v=" -32.9546995"/>
    <s v="27.9265548"/>
    <s v="No"/>
    <s v="I confirm"/>
    <m/>
    <m/>
    <m/>
    <m/>
    <m/>
    <m/>
    <m/>
    <m/>
    <m/>
    <m/>
    <m/>
    <m/>
    <m/>
    <m/>
    <m/>
    <m/>
    <m/>
    <m/>
    <m/>
    <m/>
    <m/>
    <m/>
    <m/>
    <m/>
    <m/>
    <n v="30000"/>
    <m/>
    <n v="416"/>
    <n v="416"/>
    <n v="2350"/>
    <m/>
    <x v="0"/>
    <m/>
    <m/>
    <m/>
    <m/>
    <m/>
    <m/>
    <m/>
    <m/>
    <d v="1899-12-30T13:17:00"/>
    <s v="Unverified"/>
  </r>
  <r>
    <n v="449"/>
    <s v="Screening And Consenting"/>
    <n v="3"/>
    <s v="zukisani"/>
    <x v="5"/>
    <d v="1899-12-30T09:21:00"/>
    <s v="Nompumelelo"/>
    <n v="1"/>
    <n v="6"/>
    <s v="Not applicable"/>
    <s v="I confirm that I am at the gate / door"/>
    <s v=" -32.9546417"/>
    <s v="27.9265616"/>
    <s v="No"/>
    <s v="I confirm"/>
    <m/>
    <m/>
    <m/>
    <m/>
    <m/>
    <m/>
    <m/>
    <m/>
    <m/>
    <m/>
    <m/>
    <m/>
    <m/>
    <m/>
    <m/>
    <m/>
    <m/>
    <m/>
    <m/>
    <m/>
    <m/>
    <m/>
    <m/>
    <m/>
    <m/>
    <n v="30000"/>
    <m/>
    <n v="651"/>
    <n v="651"/>
    <n v="2349"/>
    <m/>
    <x v="0"/>
    <m/>
    <m/>
    <m/>
    <m/>
    <m/>
    <m/>
    <m/>
    <m/>
    <d v="1899-12-30T09:21:00"/>
    <s v="Unverified"/>
  </r>
  <r>
    <n v="450"/>
    <m/>
    <m/>
    <m/>
    <x v="0"/>
    <m/>
    <m/>
    <m/>
    <m/>
    <m/>
    <m/>
    <m/>
    <m/>
    <m/>
    <m/>
    <m/>
    <m/>
    <m/>
    <m/>
    <m/>
    <m/>
    <m/>
    <m/>
    <m/>
    <m/>
    <m/>
    <m/>
    <m/>
    <m/>
    <m/>
    <m/>
    <m/>
    <m/>
    <m/>
    <m/>
    <m/>
    <m/>
    <m/>
    <m/>
    <m/>
    <m/>
    <m/>
    <m/>
    <m/>
    <m/>
    <m/>
    <x v="0"/>
    <m/>
    <m/>
    <m/>
    <m/>
    <m/>
    <m/>
    <m/>
    <m/>
    <m/>
    <m/>
  </r>
  <r>
    <n v="450"/>
    <s v="Screening And Consenting"/>
    <n v="1"/>
    <s v="zukisani"/>
    <x v="4"/>
    <d v="1899-12-30T13:22:00"/>
    <s v="Nompumelelo"/>
    <n v="1"/>
    <n v="6"/>
    <s v="Not applicable"/>
    <s v="I confirm that I am at the gate / door"/>
    <s v=" -32.9551379"/>
    <s v="27.9320398"/>
    <s v="No"/>
    <s v="I confirm"/>
    <m/>
    <m/>
    <m/>
    <m/>
    <m/>
    <m/>
    <m/>
    <m/>
    <m/>
    <m/>
    <m/>
    <m/>
    <m/>
    <m/>
    <m/>
    <m/>
    <m/>
    <m/>
    <m/>
    <m/>
    <m/>
    <m/>
    <m/>
    <m/>
    <m/>
    <n v="30000"/>
    <m/>
    <n v="410"/>
    <n v="410"/>
    <n v="2351"/>
    <m/>
    <x v="0"/>
    <m/>
    <m/>
    <m/>
    <m/>
    <m/>
    <m/>
    <m/>
    <m/>
    <d v="1899-12-30T13:22:00"/>
    <s v="Unverified"/>
  </r>
  <r>
    <n v="450"/>
    <s v="Screening And Consenting"/>
    <n v="2"/>
    <s v="onelam"/>
    <x v="22"/>
    <d v="1899-12-30T12:21:00"/>
    <s v="Nompumelelo"/>
    <n v="1"/>
    <n v="6"/>
    <s v="Not applicable"/>
    <s v="I confirm that I am at the gate / door"/>
    <s v=" -32.9547238"/>
    <s v="27.9264744"/>
    <s v="No"/>
    <s v="I confirm"/>
    <m/>
    <m/>
    <m/>
    <m/>
    <m/>
    <m/>
    <m/>
    <m/>
    <m/>
    <m/>
    <m/>
    <m/>
    <m/>
    <m/>
    <m/>
    <m/>
    <m/>
    <m/>
    <m/>
    <m/>
    <m/>
    <m/>
    <m/>
    <m/>
    <m/>
    <n v="30000"/>
    <m/>
    <n v="471"/>
    <n v="471"/>
    <n v="2350"/>
    <m/>
    <x v="0"/>
    <m/>
    <m/>
    <m/>
    <m/>
    <m/>
    <m/>
    <m/>
    <m/>
    <d v="1899-12-30T12:21:00"/>
    <s v="Unverified"/>
  </r>
  <r>
    <n v="450"/>
    <s v="Screening And Consenting"/>
    <n v="3"/>
    <s v="zukisani"/>
    <x v="5"/>
    <d v="1899-12-30T09:38:00"/>
    <s v="Nompumelelo"/>
    <n v="1"/>
    <n v="6"/>
    <s v="Not applicable"/>
    <s v="I confirm that I am at the gate / door"/>
    <s v=" -32.9546676"/>
    <s v="27.9267129"/>
    <s v="No"/>
    <s v="I confirm"/>
    <m/>
    <m/>
    <m/>
    <m/>
    <m/>
    <m/>
    <m/>
    <m/>
    <m/>
    <m/>
    <m/>
    <m/>
    <m/>
    <m/>
    <m/>
    <m/>
    <m/>
    <m/>
    <m/>
    <m/>
    <m/>
    <m/>
    <m/>
    <m/>
    <m/>
    <n v="30000"/>
    <m/>
    <n v="634"/>
    <n v="634"/>
    <n v="2349"/>
    <m/>
    <x v="0"/>
    <m/>
    <m/>
    <m/>
    <m/>
    <m/>
    <m/>
    <m/>
    <m/>
    <d v="1899-12-30T09:38:00"/>
    <s v="Unverified"/>
  </r>
  <r>
    <n v="451"/>
    <m/>
    <m/>
    <m/>
    <x v="0"/>
    <m/>
    <m/>
    <m/>
    <m/>
    <m/>
    <m/>
    <m/>
    <m/>
    <m/>
    <m/>
    <m/>
    <m/>
    <m/>
    <m/>
    <m/>
    <m/>
    <m/>
    <m/>
    <m/>
    <m/>
    <m/>
    <m/>
    <m/>
    <m/>
    <m/>
    <m/>
    <m/>
    <m/>
    <m/>
    <m/>
    <m/>
    <m/>
    <m/>
    <m/>
    <m/>
    <m/>
    <m/>
    <m/>
    <m/>
    <m/>
    <m/>
    <x v="0"/>
    <m/>
    <m/>
    <m/>
    <m/>
    <m/>
    <m/>
    <m/>
    <m/>
    <m/>
    <m/>
  </r>
  <r>
    <n v="990"/>
    <s v="Screening And Consenting"/>
    <n v="1"/>
    <s v="zukisani"/>
    <x v="16"/>
    <d v="1899-12-30T08:57:00"/>
    <s v="Nompumelelo"/>
    <n v="3"/>
    <n v="1"/>
    <s v="Not applicable"/>
    <s v="I confirm that I am at the gate / door"/>
    <s v=" -32.9540136"/>
    <s v="27.9225043"/>
    <s v="Yes"/>
    <m/>
    <s v="Read the script out loud to the person"/>
    <s v="Yes - the person who opened the door is the HoH"/>
    <s v="Read the script out loud to the HoH"/>
    <s v="Yes"/>
    <s v="Proceed"/>
    <s v="Morgado"/>
    <s v="Malete"/>
    <n v="33"/>
    <d v="1989-04-15T00:00:00"/>
    <n v="33"/>
    <s v="Male"/>
    <s v="One or both"/>
    <s v="Yes"/>
    <s v="Proceed"/>
    <m/>
    <s v="Proceed"/>
    <s v="English"/>
    <s v="Yes"/>
    <s v="Yes"/>
    <s v="signature_2022-07-20_0702.png"/>
    <m/>
    <m/>
    <m/>
    <m/>
    <d v="2022-07-20T00:00:00"/>
    <n v="30000"/>
    <n v="2000"/>
    <n v="675"/>
    <n v="675"/>
    <n v="2337"/>
    <m/>
    <x v="1"/>
    <n v="35654"/>
    <s v="Proceed"/>
    <s v="Checked, completed"/>
    <s v="Checked, completed"/>
    <s v="Checked, completed"/>
    <n v="735029425"/>
    <s v="Myself (Participant)"/>
    <m/>
    <d v="1899-12-30T08:58:00"/>
    <s v="Complete"/>
  </r>
  <r>
    <n v="452"/>
    <m/>
    <m/>
    <m/>
    <x v="0"/>
    <m/>
    <m/>
    <m/>
    <m/>
    <m/>
    <m/>
    <m/>
    <m/>
    <m/>
    <m/>
    <m/>
    <m/>
    <m/>
    <m/>
    <m/>
    <m/>
    <m/>
    <m/>
    <m/>
    <m/>
    <m/>
    <m/>
    <m/>
    <m/>
    <m/>
    <m/>
    <m/>
    <m/>
    <m/>
    <m/>
    <m/>
    <m/>
    <m/>
    <m/>
    <m/>
    <m/>
    <m/>
    <m/>
    <m/>
    <m/>
    <m/>
    <x v="0"/>
    <m/>
    <m/>
    <m/>
    <m/>
    <m/>
    <m/>
    <m/>
    <m/>
    <m/>
    <m/>
  </r>
  <r>
    <n v="452"/>
    <s v="Screening And Consenting"/>
    <n v="1"/>
    <s v="likhona"/>
    <x v="4"/>
    <d v="1899-12-30T13:31:00"/>
    <s v="Ducats"/>
    <n v="1"/>
    <n v="1"/>
    <s v="Not applicable"/>
    <s v="I confirm that I am at the gate / door"/>
    <s v=" -32.9223007"/>
    <s v="27.9046906"/>
    <s v="No"/>
    <s v="I confirm"/>
    <m/>
    <m/>
    <m/>
    <m/>
    <m/>
    <m/>
    <m/>
    <m/>
    <m/>
    <m/>
    <m/>
    <m/>
    <m/>
    <m/>
    <m/>
    <m/>
    <m/>
    <m/>
    <m/>
    <m/>
    <m/>
    <m/>
    <m/>
    <m/>
    <m/>
    <n v="40000"/>
    <m/>
    <n v="401"/>
    <n v="401"/>
    <n v="2351"/>
    <m/>
    <x v="0"/>
    <m/>
    <m/>
    <m/>
    <m/>
    <m/>
    <m/>
    <m/>
    <m/>
    <d v="1899-12-30T13:31:00"/>
    <s v="Unverified"/>
  </r>
  <r>
    <n v="452"/>
    <s v="Screening And Consenting"/>
    <n v="2"/>
    <s v="likhona"/>
    <x v="22"/>
    <d v="1899-12-30T10:35:00"/>
    <s v="Ducats"/>
    <n v="1"/>
    <n v="1"/>
    <s v="Not applicable"/>
    <s v="I confirm that I am at the gate / door"/>
    <s v=" -32.9223117"/>
    <s v="27.9045705"/>
    <s v="No"/>
    <s v="I confirm"/>
    <m/>
    <m/>
    <m/>
    <m/>
    <m/>
    <m/>
    <m/>
    <m/>
    <m/>
    <m/>
    <m/>
    <m/>
    <m/>
    <m/>
    <m/>
    <m/>
    <m/>
    <m/>
    <m/>
    <m/>
    <m/>
    <m/>
    <m/>
    <m/>
    <m/>
    <n v="40000"/>
    <m/>
    <n v="577"/>
    <n v="577"/>
    <n v="2350"/>
    <m/>
    <x v="0"/>
    <m/>
    <m/>
    <m/>
    <m/>
    <m/>
    <m/>
    <m/>
    <m/>
    <d v="1899-12-30T10:36:00"/>
    <s v="Unverified"/>
  </r>
  <r>
    <n v="452"/>
    <s v="Screening And Consenting"/>
    <n v="3"/>
    <s v="asemahle"/>
    <x v="5"/>
    <d v="1899-12-30T13:32:00"/>
    <s v="Ducats"/>
    <n v="1"/>
    <n v="1"/>
    <s v="Not applicable"/>
    <s v="I confirm that I am at the gate / door"/>
    <s v=" -32.9222743"/>
    <s v="27.9047263"/>
    <s v="No"/>
    <s v="I confirm"/>
    <m/>
    <m/>
    <m/>
    <m/>
    <m/>
    <m/>
    <m/>
    <m/>
    <m/>
    <m/>
    <m/>
    <m/>
    <m/>
    <m/>
    <m/>
    <m/>
    <m/>
    <m/>
    <m/>
    <m/>
    <m/>
    <m/>
    <m/>
    <m/>
    <m/>
    <n v="40000"/>
    <m/>
    <n v="400"/>
    <n v="400"/>
    <n v="2349"/>
    <m/>
    <x v="0"/>
    <m/>
    <m/>
    <m/>
    <m/>
    <m/>
    <m/>
    <m/>
    <m/>
    <d v="1899-12-30T13:33:00"/>
    <s v="Unverified"/>
  </r>
  <r>
    <n v="452"/>
    <s v="Screening And Consenting"/>
    <n v="4"/>
    <s v="asemahle"/>
    <x v="20"/>
    <d v="1899-12-30T10:57:00"/>
    <s v="Ducats"/>
    <n v="1"/>
    <n v="1"/>
    <s v="Not applicable"/>
    <s v="I confirm that I am at the gate / door"/>
    <s v=" -32.9221756"/>
    <s v="27.9041554"/>
    <s v="No"/>
    <s v="I confirm"/>
    <m/>
    <m/>
    <m/>
    <m/>
    <m/>
    <m/>
    <m/>
    <m/>
    <m/>
    <m/>
    <m/>
    <m/>
    <m/>
    <m/>
    <m/>
    <m/>
    <m/>
    <m/>
    <m/>
    <m/>
    <m/>
    <m/>
    <m/>
    <m/>
    <m/>
    <n v="40000"/>
    <m/>
    <n v="555"/>
    <n v="555"/>
    <n v="2348"/>
    <m/>
    <x v="0"/>
    <m/>
    <m/>
    <m/>
    <m/>
    <m/>
    <m/>
    <m/>
    <m/>
    <d v="1899-12-30T11:00:00"/>
    <s v="Unverified"/>
  </r>
  <r>
    <n v="453"/>
    <m/>
    <m/>
    <m/>
    <x v="0"/>
    <m/>
    <m/>
    <m/>
    <m/>
    <m/>
    <m/>
    <m/>
    <m/>
    <m/>
    <m/>
    <m/>
    <m/>
    <m/>
    <m/>
    <m/>
    <m/>
    <m/>
    <m/>
    <m/>
    <m/>
    <m/>
    <m/>
    <m/>
    <m/>
    <m/>
    <m/>
    <m/>
    <m/>
    <m/>
    <m/>
    <m/>
    <m/>
    <m/>
    <m/>
    <m/>
    <m/>
    <m/>
    <m/>
    <m/>
    <m/>
    <m/>
    <x v="0"/>
    <m/>
    <m/>
    <m/>
    <m/>
    <m/>
    <m/>
    <m/>
    <m/>
    <m/>
    <m/>
  </r>
  <r>
    <n v="1017"/>
    <s v="Screening And Consenting"/>
    <n v="2"/>
    <s v="asemahle"/>
    <x v="26"/>
    <d v="1899-12-30T10:19:00"/>
    <s v="Buffalo Flats"/>
    <n v="6"/>
    <n v="1"/>
    <s v="Not applicable"/>
    <s v="I confirm that I am at the gate / door"/>
    <s v=" -33.0180898"/>
    <s v="27.8459777"/>
    <s v="Yes"/>
    <m/>
    <s v="Read the script out loud to the person"/>
    <s v="Yes - the person who opened the door is the HoH"/>
    <s v="Read the script out loud to the HoH"/>
    <s v="Yes"/>
    <s v="Proceed"/>
    <s v="Venessa"/>
    <s v="Aswroo"/>
    <n v="33"/>
    <d v="1989-07-07T00:00:00"/>
    <n v="33"/>
    <s v="Female"/>
    <s v="One or both"/>
    <s v="Yes"/>
    <s v="Proceed"/>
    <m/>
    <s v="Proceed"/>
    <s v="English"/>
    <s v="Yes"/>
    <s v="Yes"/>
    <s v="signature_2022-07-27_0821.png"/>
    <m/>
    <m/>
    <m/>
    <m/>
    <d v="2022-07-27T00:00:00"/>
    <n v="80000"/>
    <n v="1000"/>
    <n v="593"/>
    <n v="593"/>
    <n v="2330"/>
    <m/>
    <x v="1"/>
    <n v="84483"/>
    <s v="Proceed"/>
    <s v="Checked, completed"/>
    <s v="Checked, completed"/>
    <s v="Checked, completed"/>
    <n v="676132241"/>
    <s v="Myself (Participant)"/>
    <m/>
    <d v="1899-12-30T10:22:00"/>
    <s v="Complete"/>
  </r>
  <r>
    <n v="454"/>
    <m/>
    <m/>
    <m/>
    <x v="0"/>
    <m/>
    <m/>
    <m/>
    <m/>
    <m/>
    <m/>
    <m/>
    <m/>
    <m/>
    <m/>
    <m/>
    <m/>
    <m/>
    <m/>
    <m/>
    <m/>
    <m/>
    <m/>
    <m/>
    <m/>
    <m/>
    <m/>
    <m/>
    <m/>
    <m/>
    <m/>
    <m/>
    <m/>
    <m/>
    <m/>
    <m/>
    <m/>
    <m/>
    <m/>
    <m/>
    <m/>
    <m/>
    <m/>
    <m/>
    <m/>
    <m/>
    <x v="0"/>
    <m/>
    <m/>
    <m/>
    <m/>
    <m/>
    <m/>
    <m/>
    <m/>
    <m/>
    <m/>
  </r>
  <r>
    <n v="454"/>
    <s v="Screening And Consenting"/>
    <n v="1"/>
    <s v="busisiwe"/>
    <x v="4"/>
    <d v="1899-12-30T13:54:00"/>
    <s v="Mdantsane"/>
    <n v="4"/>
    <n v="7"/>
    <s v="Not applicable"/>
    <s v="I confirm that I am at the gate / door"/>
    <s v=" -32.9362003"/>
    <s v="27.7773456"/>
    <s v="Yes"/>
    <m/>
    <s v="Read the script out loud to the person"/>
    <s v="Yes - the person who opened the door is the HoH"/>
    <s v="Read the script out loud to the HoH"/>
    <s v="No"/>
    <m/>
    <m/>
    <m/>
    <m/>
    <m/>
    <m/>
    <m/>
    <m/>
    <m/>
    <m/>
    <m/>
    <m/>
    <m/>
    <m/>
    <m/>
    <m/>
    <m/>
    <m/>
    <m/>
    <m/>
    <m/>
    <n v="50000"/>
    <m/>
    <n v="378"/>
    <n v="378"/>
    <n v="2351"/>
    <m/>
    <x v="0"/>
    <m/>
    <m/>
    <m/>
    <m/>
    <m/>
    <m/>
    <m/>
    <m/>
    <d v="1899-12-30T13:58:00"/>
    <s v="Unverified"/>
  </r>
  <r>
    <n v="455"/>
    <m/>
    <m/>
    <m/>
    <x v="0"/>
    <m/>
    <m/>
    <m/>
    <m/>
    <m/>
    <m/>
    <m/>
    <m/>
    <m/>
    <m/>
    <m/>
    <m/>
    <m/>
    <m/>
    <m/>
    <m/>
    <m/>
    <m/>
    <m/>
    <m/>
    <m/>
    <m/>
    <m/>
    <m/>
    <m/>
    <m/>
    <m/>
    <m/>
    <m/>
    <m/>
    <m/>
    <m/>
    <m/>
    <m/>
    <m/>
    <m/>
    <m/>
    <m/>
    <m/>
    <m/>
    <m/>
    <x v="0"/>
    <m/>
    <m/>
    <m/>
    <m/>
    <m/>
    <m/>
    <m/>
    <m/>
    <m/>
    <m/>
  </r>
  <r>
    <n v="1018"/>
    <s v="Screening And Consenting"/>
    <n v="1"/>
    <s v="onelam"/>
    <x v="16"/>
    <d v="1899-12-30T12:08:00"/>
    <s v="Nompumelelo"/>
    <n v="2"/>
    <n v="7"/>
    <s v="Not applicable"/>
    <s v="I confirm that I am at the gate / door"/>
    <s v=" -32.953459"/>
    <s v="27.9269139"/>
    <s v="Yes"/>
    <m/>
    <s v="Read the script out loud to the person"/>
    <s v="Yes - the person who opened the door is the HoH"/>
    <s v="Read the script out loud to the HoH"/>
    <s v="Yes"/>
    <s v="Proceed"/>
    <s v="Busisiwe"/>
    <s v="Sonamzi"/>
    <n v="33"/>
    <d v="1989-10-12T00:00:00"/>
    <n v="33"/>
    <s v="Female"/>
    <s v="One or both"/>
    <s v="Yes"/>
    <s v="Proceed"/>
    <m/>
    <s v="Proceed"/>
    <s v="English"/>
    <s v="Yes"/>
    <s v="Yes"/>
    <s v="signature_2022-07-20_1011.png"/>
    <m/>
    <m/>
    <m/>
    <m/>
    <d v="2022-07-20T00:00:00"/>
    <n v="30000"/>
    <n v="1000"/>
    <n v="484"/>
    <n v="484"/>
    <n v="2337"/>
    <m/>
    <x v="1"/>
    <n v="34272"/>
    <s v="Proceed"/>
    <s v="Checked, completed"/>
    <s v="Checked, completed"/>
    <s v="Checked, completed"/>
    <n v="791136272"/>
    <s v="Myself (Participant)"/>
    <m/>
    <d v="1899-12-30T12:12:00"/>
    <s v="Complete"/>
  </r>
  <r>
    <n v="456"/>
    <m/>
    <m/>
    <m/>
    <x v="0"/>
    <m/>
    <m/>
    <m/>
    <m/>
    <m/>
    <m/>
    <m/>
    <m/>
    <m/>
    <m/>
    <m/>
    <m/>
    <m/>
    <m/>
    <m/>
    <m/>
    <m/>
    <m/>
    <m/>
    <m/>
    <m/>
    <m/>
    <m/>
    <m/>
    <m/>
    <m/>
    <m/>
    <m/>
    <m/>
    <m/>
    <m/>
    <m/>
    <m/>
    <m/>
    <m/>
    <m/>
    <m/>
    <m/>
    <m/>
    <m/>
    <m/>
    <x v="0"/>
    <m/>
    <m/>
    <m/>
    <m/>
    <m/>
    <m/>
    <m/>
    <m/>
    <m/>
    <m/>
  </r>
  <r>
    <n v="456"/>
    <s v="Screening And Consenting"/>
    <n v="1"/>
    <s v="zukisani"/>
    <x v="4"/>
    <d v="1899-12-30T14:59:00"/>
    <s v="Nompumelelo"/>
    <n v="1"/>
    <n v="7"/>
    <s v="Not applicable"/>
    <s v="I confirm that I am at the gate / door"/>
    <s v=" -32.964721"/>
    <s v="27.9313075"/>
    <s v="No"/>
    <s v="I confirm"/>
    <m/>
    <m/>
    <m/>
    <m/>
    <m/>
    <m/>
    <m/>
    <m/>
    <m/>
    <m/>
    <m/>
    <m/>
    <m/>
    <m/>
    <m/>
    <m/>
    <m/>
    <m/>
    <m/>
    <m/>
    <m/>
    <m/>
    <m/>
    <m/>
    <m/>
    <n v="30000"/>
    <m/>
    <n v="313"/>
    <n v="313"/>
    <n v="2351"/>
    <m/>
    <x v="0"/>
    <m/>
    <m/>
    <m/>
    <m/>
    <m/>
    <m/>
    <m/>
    <m/>
    <d v="1899-12-30T15:00:00"/>
    <s v="Unverified"/>
  </r>
  <r>
    <n v="456"/>
    <s v="Screening And Consenting"/>
    <n v="2"/>
    <s v="onelam"/>
    <x v="22"/>
    <d v="1899-12-30T14:42:00"/>
    <s v="Nompumelelo"/>
    <n v="1"/>
    <n v="7"/>
    <s v="Not applicable"/>
    <s v="I confirm that I am at the gate / door"/>
    <s v=" -32.954107"/>
    <s v="27.924849"/>
    <s v="No"/>
    <s v="I confirm"/>
    <m/>
    <m/>
    <m/>
    <m/>
    <m/>
    <m/>
    <m/>
    <m/>
    <m/>
    <m/>
    <m/>
    <m/>
    <m/>
    <m/>
    <m/>
    <m/>
    <m/>
    <m/>
    <m/>
    <m/>
    <m/>
    <m/>
    <m/>
    <m/>
    <m/>
    <n v="30000"/>
    <m/>
    <n v="330"/>
    <n v="330"/>
    <n v="2350"/>
    <m/>
    <x v="0"/>
    <m/>
    <m/>
    <m/>
    <m/>
    <m/>
    <m/>
    <m/>
    <m/>
    <d v="1899-12-30T14:43:00"/>
    <s v="Unverified"/>
  </r>
  <r>
    <n v="1020"/>
    <s v="Screening And Consenting"/>
    <n v="1"/>
    <s v="mihlem"/>
    <x v="16"/>
    <d v="1899-12-30T12:13:00"/>
    <s v="Mdantsane"/>
    <n v="11"/>
    <n v="7"/>
    <s v="Not applicable"/>
    <s v="I confirm that I am at the gate / door"/>
    <s v=" -32.922796"/>
    <s v="27.7381927"/>
    <s v="Yes"/>
    <m/>
    <s v="Read the script out loud to the person"/>
    <s v="Yes - the person who opened the door is the HoH"/>
    <s v="Read the script out loud to the HoH"/>
    <s v="Yes"/>
    <s v="Proceed"/>
    <s v="Annelisa"/>
    <s v="Ntonga"/>
    <n v="33"/>
    <d v="1989-08-27T00:00:00"/>
    <n v="33"/>
    <s v="Female"/>
    <s v="One or both"/>
    <s v="Yes"/>
    <s v="Proceed"/>
    <m/>
    <s v="Proceed"/>
    <s v="English"/>
    <s v="Yes"/>
    <s v="Yes"/>
    <s v="signature_2022-07-20_1015.png"/>
    <m/>
    <m/>
    <m/>
    <m/>
    <d v="2022-07-20T00:00:00"/>
    <n v="50000"/>
    <n v="1000"/>
    <n v="479"/>
    <n v="479"/>
    <n v="2337"/>
    <m/>
    <x v="1"/>
    <n v="54262"/>
    <s v="Proceed"/>
    <s v="Checked, completed"/>
    <s v="Checked, completed"/>
    <s v="Checked, completed"/>
    <n v="839882754"/>
    <s v="Myself (Participant)"/>
    <m/>
    <d v="1899-12-30T12:16:00"/>
    <s v="Complete"/>
  </r>
  <r>
    <n v="457"/>
    <m/>
    <m/>
    <m/>
    <x v="0"/>
    <m/>
    <m/>
    <m/>
    <m/>
    <m/>
    <m/>
    <m/>
    <m/>
    <m/>
    <m/>
    <m/>
    <m/>
    <m/>
    <m/>
    <m/>
    <m/>
    <m/>
    <m/>
    <m/>
    <m/>
    <m/>
    <m/>
    <m/>
    <m/>
    <m/>
    <m/>
    <m/>
    <m/>
    <m/>
    <m/>
    <m/>
    <m/>
    <m/>
    <m/>
    <m/>
    <m/>
    <m/>
    <m/>
    <m/>
    <m/>
    <m/>
    <x v="0"/>
    <m/>
    <m/>
    <m/>
    <m/>
    <m/>
    <m/>
    <m/>
    <m/>
    <m/>
    <m/>
  </r>
  <r>
    <n v="457"/>
    <s v="Screening And Consenting"/>
    <n v="1"/>
    <s v="zimbini"/>
    <x v="22"/>
    <d v="1899-12-30T09:35:00"/>
    <s v="Mdantsane"/>
    <n v="4"/>
    <n v="7"/>
    <s v="Not applicable"/>
    <s v="I confirm that I am at the gate / door"/>
    <s v=" -32.9366862"/>
    <s v="27.7772223"/>
    <s v="No"/>
    <s v="I confirm"/>
    <m/>
    <m/>
    <m/>
    <m/>
    <m/>
    <m/>
    <m/>
    <m/>
    <m/>
    <m/>
    <m/>
    <m/>
    <m/>
    <m/>
    <m/>
    <m/>
    <m/>
    <m/>
    <m/>
    <m/>
    <m/>
    <m/>
    <m/>
    <m/>
    <m/>
    <n v="50000"/>
    <m/>
    <n v="637"/>
    <n v="637"/>
    <n v="2350"/>
    <m/>
    <x v="0"/>
    <m/>
    <m/>
    <m/>
    <m/>
    <m/>
    <m/>
    <m/>
    <m/>
    <d v="1899-12-30T09:36:00"/>
    <s v="Unverified"/>
  </r>
  <r>
    <n v="457"/>
    <s v="Screening And Consenting"/>
    <n v="2"/>
    <s v="busisiwe"/>
    <x v="6"/>
    <d v="1899-12-30T10:39:00"/>
    <s v="Mdantsane"/>
    <n v="4"/>
    <n v="7"/>
    <s v="Not applicable"/>
    <s v="I confirm that I am at the gate / door"/>
    <s v=" -32.9366835"/>
    <s v="27.7781899"/>
    <s v="No"/>
    <s v="I confirm"/>
    <m/>
    <m/>
    <m/>
    <m/>
    <m/>
    <m/>
    <m/>
    <m/>
    <m/>
    <m/>
    <m/>
    <m/>
    <m/>
    <m/>
    <m/>
    <m/>
    <m/>
    <m/>
    <m/>
    <m/>
    <m/>
    <m/>
    <m/>
    <m/>
    <m/>
    <n v="50000"/>
    <m/>
    <n v="573"/>
    <n v="573"/>
    <n v="2345"/>
    <m/>
    <x v="0"/>
    <m/>
    <m/>
    <m/>
    <m/>
    <m/>
    <m/>
    <m/>
    <m/>
    <d v="1899-12-30T10:40:00"/>
    <s v="Unverified"/>
  </r>
  <r>
    <n v="457"/>
    <s v="Screening And Consenting"/>
    <n v="3"/>
    <s v="mihlem"/>
    <x v="23"/>
    <d v="1899-12-30T13:26:00"/>
    <s v="Mdantsane"/>
    <n v="4"/>
    <n v="7"/>
    <s v="Not applicable"/>
    <s v="I confirm that I am at the gate / door"/>
    <s v=" -32.9351668"/>
    <s v="27.7419307"/>
    <s v="No"/>
    <s v="I confirm"/>
    <m/>
    <m/>
    <m/>
    <m/>
    <m/>
    <m/>
    <m/>
    <m/>
    <m/>
    <m/>
    <m/>
    <m/>
    <m/>
    <m/>
    <m/>
    <m/>
    <m/>
    <m/>
    <m/>
    <m/>
    <m/>
    <m/>
    <m/>
    <m/>
    <m/>
    <n v="50000"/>
    <m/>
    <n v="406"/>
    <n v="406"/>
    <n v="2342"/>
    <m/>
    <x v="0"/>
    <m/>
    <m/>
    <m/>
    <m/>
    <m/>
    <m/>
    <m/>
    <m/>
    <d v="1899-12-30T13:29:00"/>
    <s v="Unverified"/>
  </r>
  <r>
    <n v="458"/>
    <m/>
    <m/>
    <m/>
    <x v="0"/>
    <m/>
    <m/>
    <m/>
    <m/>
    <m/>
    <m/>
    <m/>
    <m/>
    <m/>
    <m/>
    <m/>
    <m/>
    <m/>
    <m/>
    <m/>
    <m/>
    <m/>
    <m/>
    <m/>
    <m/>
    <m/>
    <m/>
    <m/>
    <m/>
    <m/>
    <m/>
    <m/>
    <m/>
    <m/>
    <m/>
    <m/>
    <m/>
    <m/>
    <m/>
    <m/>
    <m/>
    <m/>
    <m/>
    <m/>
    <m/>
    <m/>
    <x v="0"/>
    <m/>
    <m/>
    <m/>
    <m/>
    <m/>
    <m/>
    <m/>
    <m/>
    <m/>
    <m/>
  </r>
  <r>
    <n v="1058"/>
    <s v="Screening And Consenting"/>
    <n v="2"/>
    <s v="nomvuyo"/>
    <x v="21"/>
    <d v="1899-12-30T08:31:00"/>
    <s v="Buffalo Flats"/>
    <n v="2"/>
    <n v="10"/>
    <s v="Not applicable"/>
    <s v="I confirm that I am at the gate / door"/>
    <s v=" -33.0108629"/>
    <s v="27.8429271"/>
    <s v="Yes"/>
    <m/>
    <s v="Read the script out loud to the person"/>
    <s v="Yes - the person who opened the door is the HoH"/>
    <s v="Read the script out loud to the HoH"/>
    <s v="Yes"/>
    <s v="Proceed"/>
    <s v="Valdez"/>
    <s v="Shumnunigam"/>
    <n v="33"/>
    <d v="1989-03-10T00:00:00"/>
    <n v="33"/>
    <s v="Female"/>
    <s v="One or both"/>
    <s v="Yes"/>
    <s v="Proceed"/>
    <m/>
    <s v="Proceed"/>
    <s v="English"/>
    <s v="Yes"/>
    <s v="Yes"/>
    <s v="signature_2022-07-21_0637.png"/>
    <m/>
    <m/>
    <m/>
    <m/>
    <d v="2022-07-21T00:00:00"/>
    <n v="80000"/>
    <n v="1000"/>
    <n v="701"/>
    <n v="701"/>
    <n v="2336"/>
    <m/>
    <x v="1"/>
    <n v="84705"/>
    <s v="Proceed"/>
    <s v="Checked, completed"/>
    <s v="Checked, completed"/>
    <s v="Checked, completed"/>
    <n v="7315108342"/>
    <s v="Myself (Participant)"/>
    <m/>
    <d v="1899-12-30T08:39:00"/>
    <s v="Complete"/>
  </r>
  <r>
    <n v="459"/>
    <m/>
    <m/>
    <m/>
    <x v="0"/>
    <m/>
    <m/>
    <m/>
    <m/>
    <m/>
    <m/>
    <m/>
    <m/>
    <m/>
    <m/>
    <m/>
    <m/>
    <m/>
    <m/>
    <m/>
    <m/>
    <m/>
    <m/>
    <m/>
    <m/>
    <m/>
    <m/>
    <m/>
    <m/>
    <m/>
    <m/>
    <m/>
    <m/>
    <m/>
    <m/>
    <m/>
    <m/>
    <m/>
    <m/>
    <m/>
    <m/>
    <m/>
    <m/>
    <m/>
    <m/>
    <m/>
    <x v="0"/>
    <m/>
    <m/>
    <m/>
    <m/>
    <m/>
    <m/>
    <m/>
    <m/>
    <m/>
    <m/>
  </r>
  <r>
    <n v="1132"/>
    <s v="Screening And Consenting"/>
    <n v="1"/>
    <s v="likhona"/>
    <x v="21"/>
    <d v="1899-12-30T15:36:00"/>
    <s v="Nompumelelo"/>
    <n v="3"/>
    <n v="3"/>
    <s v="Not applicable"/>
    <s v="I confirm that I am at the gate / door"/>
    <s v=" -32.9544185"/>
    <s v="27.9248145"/>
    <s v="Yes"/>
    <m/>
    <s v="Read the script out loud to the person"/>
    <s v="Yes - the person who opened the door is the HoH"/>
    <s v="Read the script out loud to the HoH"/>
    <s v="Yes"/>
    <s v="Proceed"/>
    <s v="Athenkosi "/>
    <s v="Mancoba"/>
    <n v="33"/>
    <d v="1989-03-31T00:00:00"/>
    <n v="33"/>
    <s v="Male"/>
    <s v="One or both"/>
    <s v="Yes"/>
    <s v="Proceed"/>
    <m/>
    <s v="Proceed"/>
    <s v="English"/>
    <s v="Yes"/>
    <s v="Yes"/>
    <s v="signature_2022-07-21_1342.png"/>
    <m/>
    <m/>
    <m/>
    <m/>
    <d v="2022-07-21T00:00:00"/>
    <n v="30000"/>
    <n v="2000"/>
    <n v="276"/>
    <n v="276"/>
    <n v="2336"/>
    <m/>
    <x v="1"/>
    <n v="34855"/>
    <s v="Proceed"/>
    <s v="Checked, completed"/>
    <s v="Checked, completed"/>
    <s v="Checked, completed"/>
    <n v="835749855"/>
    <s v="Myself (Participant)"/>
    <m/>
    <d v="1899-12-30T15:42:00"/>
    <s v="Unverified"/>
  </r>
  <r>
    <n v="460"/>
    <m/>
    <m/>
    <m/>
    <x v="0"/>
    <m/>
    <m/>
    <m/>
    <m/>
    <m/>
    <m/>
    <m/>
    <m/>
    <m/>
    <m/>
    <m/>
    <m/>
    <m/>
    <m/>
    <m/>
    <m/>
    <m/>
    <m/>
    <m/>
    <m/>
    <m/>
    <m/>
    <m/>
    <m/>
    <m/>
    <m/>
    <m/>
    <m/>
    <m/>
    <m/>
    <m/>
    <m/>
    <m/>
    <m/>
    <m/>
    <m/>
    <m/>
    <m/>
    <m/>
    <m/>
    <m/>
    <x v="0"/>
    <m/>
    <m/>
    <m/>
    <m/>
    <m/>
    <m/>
    <m/>
    <m/>
    <m/>
    <m/>
  </r>
  <r>
    <n v="1197"/>
    <s v="Screening And Consenting"/>
    <n v="1"/>
    <s v="likhona"/>
    <x v="17"/>
    <d v="1899-12-30T15:32:00"/>
    <s v="Nompumelelo"/>
    <n v="3"/>
    <n v="3"/>
    <s v="Not applicable"/>
    <s v="I confirm that I am at the gate / door"/>
    <s v=" -32.9538651"/>
    <s v="27.9244669"/>
    <s v="Yes"/>
    <m/>
    <s v="Read the script out loud to the person"/>
    <s v="Yes - the person who opened the door is the HoH"/>
    <s v="Read the script out loud to the HoH"/>
    <s v="Yes"/>
    <s v="Proceed"/>
    <s v="Sonia"/>
    <s v="Gadzebe"/>
    <n v="33"/>
    <d v="1989-03-09T00:00:00"/>
    <n v="33"/>
    <s v="Female"/>
    <s v="One or both"/>
    <s v="Yes"/>
    <s v="Proceed"/>
    <m/>
    <s v="Proceed"/>
    <s v="English"/>
    <s v="Yes"/>
    <s v="Yes"/>
    <s v="signature_2022-07-22_1335.png"/>
    <m/>
    <m/>
    <m/>
    <m/>
    <d v="2022-07-22T00:00:00"/>
    <n v="30000"/>
    <n v="1000"/>
    <n v="280"/>
    <n v="280"/>
    <n v="2335"/>
    <m/>
    <x v="1"/>
    <n v="33862"/>
    <s v="Proceed"/>
    <s v="Checked, completed"/>
    <s v="Checked, completed"/>
    <s v="Checked, completed"/>
    <n v="780146398"/>
    <s v="Myself (Participant)"/>
    <m/>
    <d v="1899-12-30T15:36:00"/>
    <s v="Unverified"/>
  </r>
  <r>
    <n v="461"/>
    <m/>
    <m/>
    <m/>
    <x v="0"/>
    <m/>
    <m/>
    <m/>
    <m/>
    <m/>
    <m/>
    <m/>
    <m/>
    <m/>
    <m/>
    <m/>
    <m/>
    <m/>
    <m/>
    <m/>
    <m/>
    <m/>
    <m/>
    <m/>
    <m/>
    <m/>
    <m/>
    <m/>
    <m/>
    <m/>
    <m/>
    <m/>
    <m/>
    <m/>
    <m/>
    <m/>
    <m/>
    <m/>
    <m/>
    <m/>
    <m/>
    <m/>
    <m/>
    <m/>
    <m/>
    <m/>
    <x v="0"/>
    <m/>
    <m/>
    <m/>
    <m/>
    <m/>
    <m/>
    <m/>
    <m/>
    <m/>
    <m/>
  </r>
  <r>
    <n v="1222"/>
    <s v="Screening And Consenting"/>
    <n v="1"/>
    <s v="siziphiwe"/>
    <x v="24"/>
    <d v="1899-12-30T10:33:00"/>
    <s v="Buffalo Flats"/>
    <n v="1"/>
    <n v="5"/>
    <s v="Not applicable"/>
    <s v="I confirm that I am at the gate / door"/>
    <s v=" -33.0220756"/>
    <s v="27.8794812"/>
    <s v="Yes"/>
    <m/>
    <s v="Read the script out loud to the person"/>
    <s v="Yes - the person who opened the door is the HoH"/>
    <s v="Read the script out loud to the HoH"/>
    <s v="Yes"/>
    <s v="Proceed"/>
    <s v="Lydia"/>
    <s v="Mehlomakhulu"/>
    <n v="33"/>
    <d v="1990-01-19T00:00:00"/>
    <n v="33"/>
    <s v="Female"/>
    <s v="One or both"/>
    <s v="Yes"/>
    <s v="Proceed"/>
    <m/>
    <s v="Proceed"/>
    <s v="Xhosa"/>
    <s v="Yes"/>
    <s v="Yes"/>
    <m/>
    <s v="signature_2022-07-23_0836.png"/>
    <m/>
    <m/>
    <m/>
    <d v="2022-07-23T00:00:00"/>
    <n v="80000"/>
    <n v="1000"/>
    <n v="579"/>
    <n v="579"/>
    <n v="2334"/>
    <m/>
    <x v="1"/>
    <n v="84459"/>
    <s v="Proceed"/>
    <s v="Checked, completed"/>
    <s v="Checked, completed"/>
    <s v="Checked, completed"/>
    <n v="732088544"/>
    <s v="Myself (Participant)"/>
    <m/>
    <d v="1899-12-30T10:38:00"/>
    <s v="Complete"/>
  </r>
  <r>
    <n v="462"/>
    <m/>
    <m/>
    <m/>
    <x v="0"/>
    <m/>
    <m/>
    <m/>
    <m/>
    <m/>
    <m/>
    <m/>
    <m/>
    <m/>
    <m/>
    <m/>
    <m/>
    <m/>
    <m/>
    <m/>
    <m/>
    <m/>
    <m/>
    <m/>
    <m/>
    <m/>
    <m/>
    <m/>
    <m/>
    <m/>
    <m/>
    <m/>
    <m/>
    <m/>
    <m/>
    <m/>
    <m/>
    <m/>
    <m/>
    <m/>
    <m/>
    <m/>
    <m/>
    <m/>
    <m/>
    <m/>
    <x v="0"/>
    <m/>
    <m/>
    <m/>
    <m/>
    <m/>
    <m/>
    <m/>
    <m/>
    <m/>
    <m/>
  </r>
  <r>
    <n v="1285"/>
    <s v="Screening And Consenting"/>
    <n v="1"/>
    <s v="zukisani"/>
    <x v="24"/>
    <d v="1899-12-30T15:16:00"/>
    <s v="Nompumelelo"/>
    <n v="4"/>
    <n v="1"/>
    <s v="Not applicable"/>
    <s v="I confirm that I am at the gate / door"/>
    <s v=" -32.9504266"/>
    <s v="27.9223261"/>
    <s v="Yes"/>
    <m/>
    <s v="Read the script out loud to the person"/>
    <s v="Yes - the person who opened the door is calling the HoH"/>
    <s v="Read the script out loud to the HoH"/>
    <s v="Yes"/>
    <s v="Proceed"/>
    <s v="Nomboniso"/>
    <s v="Qhonono"/>
    <n v="33"/>
    <d v="1989-10-15T00:00:00"/>
    <n v="33"/>
    <s v="Female"/>
    <s v="One or both"/>
    <s v="Yes"/>
    <s v="Proceed"/>
    <m/>
    <s v="Proceed"/>
    <s v="English"/>
    <s v="Yes"/>
    <s v="Yes"/>
    <s v="signature_2022-07-23_1317.png"/>
    <m/>
    <m/>
    <m/>
    <m/>
    <d v="2022-07-23T00:00:00"/>
    <n v="30000"/>
    <n v="1000"/>
    <n v="296"/>
    <n v="296"/>
    <n v="2334"/>
    <m/>
    <x v="1"/>
    <n v="33893"/>
    <s v="Proceed"/>
    <s v="Checked, completed"/>
    <s v="Checked, completed"/>
    <s v="Checked, completed"/>
    <n v="608529718"/>
    <s v="Myself (Participant)"/>
    <m/>
    <d v="1899-12-30T15:18:00"/>
    <s v="Complete"/>
  </r>
  <r>
    <n v="463"/>
    <m/>
    <m/>
    <m/>
    <x v="0"/>
    <m/>
    <m/>
    <m/>
    <m/>
    <m/>
    <m/>
    <m/>
    <m/>
    <m/>
    <m/>
    <m/>
    <m/>
    <m/>
    <m/>
    <m/>
    <m/>
    <m/>
    <m/>
    <m/>
    <m/>
    <m/>
    <m/>
    <m/>
    <m/>
    <m/>
    <m/>
    <m/>
    <m/>
    <m/>
    <m/>
    <m/>
    <m/>
    <m/>
    <m/>
    <m/>
    <m/>
    <m/>
    <m/>
    <m/>
    <m/>
    <m/>
    <x v="0"/>
    <m/>
    <m/>
    <m/>
    <m/>
    <m/>
    <m/>
    <m/>
    <m/>
    <m/>
    <m/>
  </r>
  <r>
    <n v="463"/>
    <s v="Screening And Consenting"/>
    <n v="1"/>
    <s v="lwazi"/>
    <x v="22"/>
    <d v="1899-12-30T10:20:00"/>
    <s v="Nompumelelo"/>
    <n v="1"/>
    <n v="2"/>
    <s v="Not applicable"/>
    <s v="I confirm that I am at the gate / door"/>
    <s v=" -32.9570817"/>
    <s v="27.925207"/>
    <s v="No"/>
    <s v="I confirm"/>
    <m/>
    <m/>
    <m/>
    <m/>
    <m/>
    <m/>
    <m/>
    <m/>
    <m/>
    <m/>
    <m/>
    <m/>
    <m/>
    <m/>
    <m/>
    <m/>
    <m/>
    <m/>
    <m/>
    <m/>
    <m/>
    <m/>
    <m/>
    <m/>
    <m/>
    <n v="30000"/>
    <m/>
    <n v="592"/>
    <n v="592"/>
    <n v="2350"/>
    <m/>
    <x v="0"/>
    <m/>
    <m/>
    <m/>
    <m/>
    <m/>
    <m/>
    <m/>
    <m/>
    <d v="1899-12-30T10:20:00"/>
    <s v="Unverified"/>
  </r>
  <r>
    <n v="1300"/>
    <s v="Screening And Consenting"/>
    <n v="1"/>
    <s v="likhona"/>
    <x v="25"/>
    <d v="1899-12-30T12:06:00"/>
    <s v="Nompumelelo"/>
    <n v="3"/>
    <n v="3"/>
    <s v="Not applicable"/>
    <s v="I confirm that I am at the gate / door"/>
    <s v=" -32.9539415"/>
    <s v="27.9245507"/>
    <s v="Yes"/>
    <m/>
    <s v="Read the script out loud to the person"/>
    <s v="Yes - the person who opened the door is the HoH"/>
    <s v="Read the script out loud to the HoH"/>
    <s v="Yes"/>
    <s v="Proceed"/>
    <s v="Zola"/>
    <s v="Mendile"/>
    <n v="33"/>
    <d v="1989-04-23T00:00:00"/>
    <n v="33"/>
    <s v="Male"/>
    <s v="One or both"/>
    <s v="Yes"/>
    <s v="Proceed"/>
    <m/>
    <s v="Proceed"/>
    <s v="English"/>
    <s v="Yes"/>
    <s v="Yes"/>
    <s v="signature_2022-07-26_1009.png"/>
    <m/>
    <m/>
    <m/>
    <m/>
    <d v="2022-07-26T00:00:00"/>
    <n v="30000"/>
    <n v="2000"/>
    <n v="486"/>
    <n v="486"/>
    <n v="2331"/>
    <m/>
    <x v="1"/>
    <n v="35270"/>
    <s v="Proceed"/>
    <s v="Checked, completed"/>
    <s v="Checked, completed"/>
    <s v="Checked, completed"/>
    <n v="832486914"/>
    <s v="Myself (Participant)"/>
    <m/>
    <d v="1899-12-30T12:09:00"/>
    <s v="Complete"/>
  </r>
  <r>
    <n v="464"/>
    <m/>
    <m/>
    <m/>
    <x v="0"/>
    <m/>
    <m/>
    <m/>
    <m/>
    <m/>
    <m/>
    <m/>
    <m/>
    <m/>
    <m/>
    <m/>
    <m/>
    <m/>
    <m/>
    <m/>
    <m/>
    <m/>
    <m/>
    <m/>
    <m/>
    <m/>
    <m/>
    <m/>
    <m/>
    <m/>
    <m/>
    <m/>
    <m/>
    <m/>
    <m/>
    <m/>
    <m/>
    <m/>
    <m/>
    <m/>
    <m/>
    <m/>
    <m/>
    <m/>
    <m/>
    <m/>
    <x v="0"/>
    <m/>
    <m/>
    <m/>
    <m/>
    <m/>
    <m/>
    <m/>
    <m/>
    <m/>
    <m/>
  </r>
  <r>
    <n v="1442"/>
    <s v="Screening And Consenting"/>
    <n v="1"/>
    <s v="thembelihle"/>
    <x v="31"/>
    <d v="1899-12-30T10:25:00"/>
    <s v="Mdantsane"/>
    <n v="10"/>
    <n v="4"/>
    <s v="Not applicable"/>
    <s v="I confirm that I am at the gate / door"/>
    <s v=" -32.9301757"/>
    <s v="27.7530455"/>
    <s v="Yes"/>
    <m/>
    <s v="Read the script out loud to the person"/>
    <s v="Yes - the person who opened the door is the HoH"/>
    <s v="Read the script out loud to the HoH"/>
    <s v="Yes"/>
    <s v="Proceed"/>
    <s v="Aviwe"/>
    <s v="Mlenze"/>
    <n v="33"/>
    <d v="1989-09-10T00:00:00"/>
    <n v="33"/>
    <s v="Male"/>
    <s v="One or both"/>
    <s v="Yes"/>
    <s v="Proceed"/>
    <m/>
    <s v="Proceed"/>
    <s v="English"/>
    <s v="Yes"/>
    <s v="Yes"/>
    <s v="signature_2022-07-28_0827.png"/>
    <m/>
    <m/>
    <m/>
    <m/>
    <d v="2022-07-28T00:00:00"/>
    <n v="50000"/>
    <n v="2000"/>
    <n v="587"/>
    <n v="587"/>
    <n v="2329"/>
    <m/>
    <x v="1"/>
    <n v="55470"/>
    <s v="Proceed"/>
    <s v="Checked, completed"/>
    <s v="Checked, completed"/>
    <s v="Checked, completed"/>
    <n v="634681274"/>
    <s v="Myself (Participant)"/>
    <m/>
    <d v="1899-12-30T10:27:00"/>
    <s v="Complete"/>
  </r>
  <r>
    <n v="465"/>
    <m/>
    <m/>
    <m/>
    <x v="0"/>
    <m/>
    <m/>
    <m/>
    <m/>
    <m/>
    <m/>
    <m/>
    <m/>
    <m/>
    <m/>
    <m/>
    <m/>
    <m/>
    <m/>
    <m/>
    <m/>
    <m/>
    <m/>
    <m/>
    <m/>
    <m/>
    <m/>
    <m/>
    <m/>
    <m/>
    <m/>
    <m/>
    <m/>
    <m/>
    <m/>
    <m/>
    <m/>
    <m/>
    <m/>
    <m/>
    <m/>
    <m/>
    <m/>
    <m/>
    <m/>
    <m/>
    <x v="0"/>
    <m/>
    <m/>
    <m/>
    <m/>
    <m/>
    <m/>
    <m/>
    <m/>
    <m/>
    <m/>
  </r>
  <r>
    <n v="1544"/>
    <s v="Screening And Consenting"/>
    <n v="1"/>
    <s v="lwazi"/>
    <x v="32"/>
    <d v="1899-12-30T14:57:00"/>
    <s v="Buffalo Flats"/>
    <n v="6"/>
    <n v="4"/>
    <s v="Not applicable"/>
    <s v="I confirm that I am at the gate / door"/>
    <s v=" -33.016738"/>
    <s v="27.8499952"/>
    <s v="Yes"/>
    <m/>
    <s v="Read the script out loud to the person"/>
    <s v="Yes - the person who opened the door is the HoH"/>
    <s v="Read the script out loud to the HoH"/>
    <s v="Yes"/>
    <s v="Proceed"/>
    <s v="Emalda"/>
    <s v="Coetzee"/>
    <n v="33"/>
    <d v="1988-12-08T00:00:00"/>
    <n v="34"/>
    <s v="Female"/>
    <s v="One or both"/>
    <s v="Yes"/>
    <s v="Proceed"/>
    <m/>
    <s v="Proceed"/>
    <s v="English"/>
    <s v="Yes"/>
    <s v="Yes"/>
    <s v="signature_2022-07-29_1300.png"/>
    <m/>
    <m/>
    <m/>
    <m/>
    <d v="2022-07-29T00:00:00"/>
    <n v="80000"/>
    <n v="1000"/>
    <n v="315"/>
    <n v="315"/>
    <n v="2328"/>
    <m/>
    <x v="1"/>
    <n v="83925"/>
    <s v="Proceed"/>
    <s v="Checked, completed"/>
    <s v="Checked, completed"/>
    <s v="Checked, completed"/>
    <n v="813181853"/>
    <s v="Myself (Participant)"/>
    <m/>
    <d v="1899-12-30T15:01:00"/>
    <s v="Unverified"/>
  </r>
  <r>
    <n v="466"/>
    <m/>
    <m/>
    <m/>
    <x v="0"/>
    <m/>
    <m/>
    <m/>
    <m/>
    <m/>
    <m/>
    <m/>
    <m/>
    <m/>
    <m/>
    <m/>
    <m/>
    <m/>
    <m/>
    <m/>
    <m/>
    <m/>
    <m/>
    <m/>
    <m/>
    <m/>
    <m/>
    <m/>
    <m/>
    <m/>
    <m/>
    <m/>
    <m/>
    <m/>
    <m/>
    <m/>
    <m/>
    <m/>
    <m/>
    <m/>
    <m/>
    <m/>
    <m/>
    <m/>
    <m/>
    <m/>
    <x v="0"/>
    <m/>
    <m/>
    <m/>
    <m/>
    <m/>
    <m/>
    <m/>
    <m/>
    <m/>
    <m/>
  </r>
  <r>
    <n v="1585"/>
    <s v="Screening And Consenting"/>
    <n v="1"/>
    <s v="siyanda"/>
    <x v="27"/>
    <d v="1899-12-30T12:31:00"/>
    <s v="Mdantsane"/>
    <n v="8"/>
    <n v="1"/>
    <s v="Not applicable"/>
    <s v="I confirm that I am at the gate / door"/>
    <s v=" -32.9309991"/>
    <s v="27.7349329"/>
    <s v="Yes"/>
    <m/>
    <s v="Read the script out loud to the person"/>
    <s v="Yes - the person who opened the door is the HoH"/>
    <s v="Read the script out loud to the HoH"/>
    <s v="Yes"/>
    <s v="Proceed"/>
    <s v="Ntombikhona"/>
    <s v="Lethuli"/>
    <n v="33"/>
    <d v="1989-04-16T00:00:00"/>
    <n v="33"/>
    <s v="Female"/>
    <s v="One or both"/>
    <s v="Yes"/>
    <s v="Proceed"/>
    <m/>
    <s v="Proceed"/>
    <s v="Xhosa"/>
    <s v="Yes"/>
    <s v="Yes"/>
    <m/>
    <s v="signature_2022-07-30_1034.png"/>
    <m/>
    <m/>
    <m/>
    <d v="2022-07-30T00:00:00"/>
    <n v="50000"/>
    <n v="1000"/>
    <n v="461"/>
    <n v="461"/>
    <n v="2327"/>
    <m/>
    <x v="1"/>
    <n v="54216"/>
    <s v="Proceed"/>
    <s v="Checked, completed"/>
    <s v="Checked, completed"/>
    <s v="Checked, completed"/>
    <n v="785761084"/>
    <s v="Myself (Participant)"/>
    <m/>
    <d v="1899-12-30T12:34:00"/>
    <s v="Unverified"/>
  </r>
  <r>
    <n v="467"/>
    <m/>
    <m/>
    <m/>
    <x v="0"/>
    <m/>
    <m/>
    <m/>
    <m/>
    <m/>
    <m/>
    <m/>
    <m/>
    <m/>
    <m/>
    <m/>
    <m/>
    <m/>
    <m/>
    <m/>
    <m/>
    <m/>
    <m/>
    <m/>
    <m/>
    <m/>
    <m/>
    <m/>
    <m/>
    <m/>
    <m/>
    <m/>
    <m/>
    <m/>
    <m/>
    <m/>
    <m/>
    <m/>
    <m/>
    <m/>
    <m/>
    <m/>
    <m/>
    <m/>
    <m/>
    <m/>
    <x v="0"/>
    <m/>
    <m/>
    <m/>
    <m/>
    <m/>
    <m/>
    <m/>
    <m/>
    <m/>
    <m/>
  </r>
  <r>
    <n v="467"/>
    <s v="Screening And Consenting"/>
    <n v="1"/>
    <s v="lwazi"/>
    <x v="22"/>
    <d v="1899-12-30T10:30:00"/>
    <s v="Nompumelelo"/>
    <n v="1"/>
    <n v="2"/>
    <s v="Not applicable"/>
    <s v="I confirm that I am at the gate / door"/>
    <s v=" -32.9568759"/>
    <s v="27.9254749"/>
    <s v="Yes"/>
    <m/>
    <s v="Read the script out loud to the person"/>
    <s v="No"/>
    <m/>
    <m/>
    <m/>
    <m/>
    <m/>
    <m/>
    <m/>
    <m/>
    <m/>
    <m/>
    <m/>
    <m/>
    <m/>
    <m/>
    <m/>
    <m/>
    <m/>
    <m/>
    <m/>
    <m/>
    <m/>
    <m/>
    <m/>
    <n v="30000"/>
    <m/>
    <n v="582"/>
    <n v="582"/>
    <n v="2350"/>
    <m/>
    <x v="0"/>
    <m/>
    <m/>
    <m/>
    <m/>
    <m/>
    <m/>
    <m/>
    <m/>
    <d v="1899-12-30T10:31:00"/>
    <s v="Unverified"/>
  </r>
  <r>
    <n v="467"/>
    <s v="Screening And Consenting"/>
    <n v="2"/>
    <s v="lwazi"/>
    <x v="20"/>
    <d v="1899-12-30T13:19:00"/>
    <s v="Nompumelelo"/>
    <n v="1"/>
    <n v="2"/>
    <s v="Not applicable"/>
    <s v="I confirm that I am at the gate / door"/>
    <s v=" -32.9549337"/>
    <s v="27.9261816"/>
    <s v="Yes"/>
    <m/>
    <s v="Read the script out loud to the person"/>
    <s v="Yes - the person who opened the door is the HoH"/>
    <s v="Read the script out loud to the HoH"/>
    <s v="No"/>
    <m/>
    <m/>
    <m/>
    <m/>
    <m/>
    <m/>
    <m/>
    <m/>
    <m/>
    <m/>
    <m/>
    <m/>
    <m/>
    <m/>
    <m/>
    <m/>
    <m/>
    <m/>
    <m/>
    <m/>
    <m/>
    <n v="30000"/>
    <m/>
    <n v="413"/>
    <n v="413"/>
    <n v="2348"/>
    <m/>
    <x v="0"/>
    <m/>
    <m/>
    <m/>
    <m/>
    <m/>
    <m/>
    <m/>
    <m/>
    <d v="1899-12-30T13:22:00"/>
    <s v="Unverified"/>
  </r>
  <r>
    <n v="468"/>
    <m/>
    <m/>
    <m/>
    <x v="0"/>
    <m/>
    <m/>
    <m/>
    <m/>
    <m/>
    <m/>
    <m/>
    <m/>
    <m/>
    <m/>
    <m/>
    <m/>
    <m/>
    <m/>
    <m/>
    <m/>
    <m/>
    <m/>
    <m/>
    <m/>
    <m/>
    <m/>
    <m/>
    <m/>
    <m/>
    <m/>
    <m/>
    <m/>
    <m/>
    <m/>
    <m/>
    <m/>
    <m/>
    <m/>
    <m/>
    <m/>
    <m/>
    <m/>
    <m/>
    <m/>
    <m/>
    <x v="0"/>
    <m/>
    <m/>
    <m/>
    <m/>
    <m/>
    <m/>
    <m/>
    <m/>
    <m/>
    <m/>
  </r>
  <r>
    <n v="1623"/>
    <s v="Screening And Consenting"/>
    <n v="1"/>
    <s v="likhona"/>
    <x v="11"/>
    <d v="1899-12-30T09:58:00"/>
    <s v="Nompumelelo"/>
    <n v="4"/>
    <n v="4"/>
    <s v="Not applicable"/>
    <s v="I confirm that I am at the gate / door"/>
    <s v=" -32.951398"/>
    <s v="27.926197"/>
    <s v="Yes"/>
    <m/>
    <s v="Read the script out loud to the person"/>
    <s v="Yes - the person who opened the door is the HoH"/>
    <s v="Read the script out loud to the HoH"/>
    <s v="Yes"/>
    <s v="Proceed"/>
    <s v="Lindiwe"/>
    <s v="Kolisi"/>
    <n v="33"/>
    <d v="1989-08-20T00:00:00"/>
    <n v="33"/>
    <s v="Female"/>
    <s v="One or both"/>
    <s v="Yes"/>
    <s v="Proceed"/>
    <m/>
    <s v="Proceed"/>
    <s v="English"/>
    <s v="Yes"/>
    <s v="Yes"/>
    <s v="signature_2022-08-02_0804.png"/>
    <m/>
    <m/>
    <m/>
    <m/>
    <d v="2022-08-02T00:00:00"/>
    <n v="30000"/>
    <n v="1000"/>
    <n v="614"/>
    <n v="614"/>
    <n v="2324"/>
    <m/>
    <x v="1"/>
    <n v="34519"/>
    <s v="Proceed"/>
    <s v="Checked, completed"/>
    <s v="Checked, completed"/>
    <s v="Checked, completed"/>
    <n v="792149281"/>
    <s v="Myself (Participant)"/>
    <m/>
    <d v="1899-12-30T10:05:00"/>
    <s v="Complete"/>
  </r>
  <r>
    <n v="469"/>
    <m/>
    <m/>
    <m/>
    <x v="0"/>
    <m/>
    <m/>
    <m/>
    <m/>
    <m/>
    <m/>
    <m/>
    <m/>
    <m/>
    <m/>
    <m/>
    <m/>
    <m/>
    <m/>
    <m/>
    <m/>
    <m/>
    <m/>
    <m/>
    <m/>
    <m/>
    <m/>
    <m/>
    <m/>
    <m/>
    <m/>
    <m/>
    <m/>
    <m/>
    <m/>
    <m/>
    <m/>
    <m/>
    <m/>
    <m/>
    <m/>
    <m/>
    <m/>
    <m/>
    <m/>
    <m/>
    <x v="0"/>
    <m/>
    <m/>
    <m/>
    <m/>
    <m/>
    <m/>
    <m/>
    <m/>
    <m/>
    <m/>
  </r>
  <r>
    <n v="469"/>
    <s v="Screening And Consenting"/>
    <n v="1"/>
    <s v="lwazi"/>
    <x v="22"/>
    <d v="1899-12-30T10:33:00"/>
    <s v="Nompumelelo"/>
    <n v="1"/>
    <n v="2"/>
    <s v="Not applicable"/>
    <s v="I confirm that I am at the gate / door"/>
    <s v=" -32.957009"/>
    <s v="27.925377"/>
    <s v="No"/>
    <s v="I confirm"/>
    <m/>
    <m/>
    <m/>
    <m/>
    <m/>
    <m/>
    <m/>
    <m/>
    <m/>
    <m/>
    <m/>
    <m/>
    <m/>
    <m/>
    <m/>
    <m/>
    <m/>
    <m/>
    <m/>
    <m/>
    <m/>
    <m/>
    <m/>
    <m/>
    <m/>
    <n v="30000"/>
    <m/>
    <n v="579"/>
    <n v="579"/>
    <n v="2350"/>
    <m/>
    <x v="0"/>
    <m/>
    <m/>
    <m/>
    <m/>
    <m/>
    <m/>
    <m/>
    <m/>
    <d v="1899-12-30T10:33:00"/>
    <s v="Unverified"/>
  </r>
  <r>
    <n v="1722"/>
    <s v="Screening And Consenting"/>
    <n v="1"/>
    <s v="nosibusiso"/>
    <x v="12"/>
    <d v="1899-12-30T10:54:00"/>
    <s v="Scenery Park"/>
    <n v="1"/>
    <n v="1"/>
    <s v="Not applicable"/>
    <s v="I confirm that I am at the gate / door"/>
    <s v=" -32.9963298"/>
    <s v="27.8302948"/>
    <s v="Yes"/>
    <m/>
    <s v="Read the script out loud to the person"/>
    <s v="Yes - the person who opened the door is the HoH"/>
    <s v="Read the script out loud to the HoH"/>
    <s v="Yes"/>
    <s v="Proceed"/>
    <s v="Vuyisile"/>
    <s v="Mpentsheni"/>
    <n v="33"/>
    <d v="1989-04-14T00:00:00"/>
    <n v="33"/>
    <s v="Male"/>
    <s v="One or both"/>
    <s v="Yes"/>
    <s v="Proceed"/>
    <m/>
    <s v="Proceed"/>
    <s v="English"/>
    <s v="Yes"/>
    <s v="Yes"/>
    <s v="signature_2022-08-03_0857.png"/>
    <m/>
    <m/>
    <m/>
    <m/>
    <d v="2022-08-03T00:00:00"/>
    <n v="20000"/>
    <n v="2000"/>
    <n v="558"/>
    <n v="558"/>
    <n v="2323"/>
    <m/>
    <x v="1"/>
    <n v="25406"/>
    <s v="Proceed"/>
    <s v="Checked, completed"/>
    <s v="Checked, completed"/>
    <s v="Checked, completed"/>
    <n v="650832468"/>
    <s v="Myself (Participant)"/>
    <m/>
    <d v="1899-12-30T11:00:00"/>
    <s v="Unverified"/>
  </r>
  <r>
    <n v="470"/>
    <m/>
    <m/>
    <m/>
    <x v="0"/>
    <m/>
    <m/>
    <m/>
    <m/>
    <m/>
    <m/>
    <m/>
    <m/>
    <m/>
    <m/>
    <m/>
    <m/>
    <m/>
    <m/>
    <m/>
    <m/>
    <m/>
    <m/>
    <m/>
    <m/>
    <m/>
    <m/>
    <m/>
    <m/>
    <m/>
    <m/>
    <m/>
    <m/>
    <m/>
    <m/>
    <m/>
    <m/>
    <m/>
    <m/>
    <m/>
    <m/>
    <m/>
    <m/>
    <m/>
    <m/>
    <m/>
    <x v="0"/>
    <m/>
    <m/>
    <m/>
    <m/>
    <m/>
    <m/>
    <m/>
    <m/>
    <m/>
    <m/>
  </r>
  <r>
    <n v="24"/>
    <s v="Screening And Consenting"/>
    <n v="2"/>
    <s v="busisiwe"/>
    <x v="2"/>
    <d v="1899-12-30T10:43:00"/>
    <s v="Mdantsane"/>
    <n v="4"/>
    <n v="2"/>
    <s v="Not applicable"/>
    <s v="I confirm that I am at the gate / door"/>
    <s v=" -32.9391549"/>
    <s v="27.7718101"/>
    <s v="Yes"/>
    <m/>
    <s v="Read the script out loud to the person"/>
    <s v="Yes - the person who opened the door is the HoH"/>
    <s v="Read the script out loud to the HoH"/>
    <s v="Yes"/>
    <s v="Proceed"/>
    <s v="Avela"/>
    <s v="Qamarhwana"/>
    <n v="34"/>
    <d v="1988-08-08T00:00:00"/>
    <n v="34"/>
    <s v="Male"/>
    <s v="One or both"/>
    <s v="Yes"/>
    <s v="Proceed"/>
    <m/>
    <s v="Proceed"/>
    <s v="English"/>
    <s v="Yes"/>
    <s v="Yes"/>
    <s v="signature_2022-06-18_0846.png"/>
    <m/>
    <m/>
    <m/>
    <m/>
    <d v="2022-06-18T00:00:00"/>
    <n v="50000"/>
    <n v="2000"/>
    <n v="569"/>
    <n v="569"/>
    <n v="2369"/>
    <m/>
    <x v="1"/>
    <n v="55473"/>
    <s v="Proceed"/>
    <s v="Checked, completed"/>
    <s v="Checked, completed"/>
    <s v="Checked, completed"/>
    <n v="73833951"/>
    <s v="Myself (Participant)"/>
    <m/>
    <d v="1899-12-30T10:47:00"/>
    <s v="Unverified"/>
  </r>
  <r>
    <n v="471"/>
    <m/>
    <m/>
    <m/>
    <x v="0"/>
    <m/>
    <m/>
    <m/>
    <m/>
    <m/>
    <m/>
    <m/>
    <m/>
    <m/>
    <m/>
    <m/>
    <m/>
    <m/>
    <m/>
    <m/>
    <m/>
    <m/>
    <m/>
    <m/>
    <m/>
    <m/>
    <m/>
    <m/>
    <m/>
    <m/>
    <m/>
    <m/>
    <m/>
    <m/>
    <m/>
    <m/>
    <m/>
    <m/>
    <m/>
    <m/>
    <m/>
    <m/>
    <m/>
    <m/>
    <m/>
    <m/>
    <x v="0"/>
    <m/>
    <m/>
    <m/>
    <m/>
    <m/>
    <m/>
    <m/>
    <m/>
    <m/>
    <m/>
  </r>
  <r>
    <n v="207"/>
    <s v="Screening And Consenting"/>
    <n v="1"/>
    <s v="nozithembiso"/>
    <x v="8"/>
    <d v="1899-12-30T13:38:00"/>
    <s v="Mdantsane"/>
    <n v="6"/>
    <n v="3"/>
    <s v="Not applicable"/>
    <s v="I confirm that I am at the gate / door"/>
    <s v=" -32.9285038"/>
    <s v="27.7718792"/>
    <s v="Yes"/>
    <m/>
    <s v="Read the script out loud to the person"/>
    <s v="Yes - the person who opened the door is the HoH"/>
    <s v="Read the script out loud to the HoH"/>
    <s v="Yes"/>
    <s v="Proceed"/>
    <s v="Tabo"/>
    <s v="Mlomo"/>
    <n v="34"/>
    <d v="1988-04-05T00:00:00"/>
    <n v="34"/>
    <s v="Male"/>
    <s v="One or both"/>
    <s v="Yes"/>
    <s v="Proceed"/>
    <m/>
    <s v="Proceed"/>
    <s v="English"/>
    <s v="Yes"/>
    <s v="Yes"/>
    <s v="signature_2022-06-28_1140.png"/>
    <m/>
    <m/>
    <m/>
    <m/>
    <d v="2022-06-28T00:00:00"/>
    <n v="50000"/>
    <n v="2000"/>
    <n v="394"/>
    <n v="394"/>
    <n v="2359"/>
    <m/>
    <x v="1"/>
    <n v="55113"/>
    <s v="Proceed"/>
    <s v="Checked, completed"/>
    <s v="Checked, completed"/>
    <s v="Checked, completed"/>
    <n v="782513652"/>
    <s v="Myself (Participant)"/>
    <m/>
    <d v="1899-12-30T13:40:00"/>
    <s v="Unverified"/>
  </r>
  <r>
    <n v="472"/>
    <m/>
    <m/>
    <m/>
    <x v="0"/>
    <m/>
    <m/>
    <m/>
    <m/>
    <m/>
    <m/>
    <m/>
    <m/>
    <m/>
    <m/>
    <m/>
    <m/>
    <m/>
    <m/>
    <m/>
    <m/>
    <m/>
    <m/>
    <m/>
    <m/>
    <m/>
    <m/>
    <m/>
    <m/>
    <m/>
    <m/>
    <m/>
    <m/>
    <m/>
    <m/>
    <m/>
    <m/>
    <m/>
    <m/>
    <m/>
    <m/>
    <m/>
    <m/>
    <m/>
    <m/>
    <m/>
    <x v="0"/>
    <m/>
    <m/>
    <m/>
    <m/>
    <m/>
    <m/>
    <m/>
    <m/>
    <m/>
    <m/>
  </r>
  <r>
    <n v="222"/>
    <s v="Screening And Consenting"/>
    <n v="1"/>
    <s v="nozithembiso"/>
    <x v="8"/>
    <d v="1899-12-30T14:52:00"/>
    <s v="Mdantsane"/>
    <n v="6"/>
    <n v="3"/>
    <s v="Not applicable"/>
    <s v="I confirm that I am at the gate / door"/>
    <s v=" -32.9285644"/>
    <s v="27.7720391"/>
    <s v="Yes"/>
    <m/>
    <s v="Read the script out loud to the person"/>
    <s v="Yes - the person who opened the door is the HoH"/>
    <s v="Read the script out loud to the HoH"/>
    <s v="Yes"/>
    <s v="Proceed"/>
    <s v="Siphelo"/>
    <s v="Nogogo"/>
    <n v="34"/>
    <d v="1988-07-09T00:00:00"/>
    <n v="34"/>
    <s v="Male"/>
    <s v="One or both"/>
    <s v="Yes"/>
    <s v="Proceed"/>
    <m/>
    <s v="Proceed"/>
    <s v="English"/>
    <s v="Yes"/>
    <s v="Yes"/>
    <s v="signature_2022-06-28_1255.png"/>
    <m/>
    <m/>
    <m/>
    <m/>
    <d v="2022-06-28T00:00:00"/>
    <n v="50000"/>
    <n v="2000"/>
    <n v="320"/>
    <n v="320"/>
    <n v="2359"/>
    <m/>
    <x v="1"/>
    <n v="54965"/>
    <s v="Proceed"/>
    <s v="Checked, completed"/>
    <s v="Checked, completed"/>
    <s v="Checked, completed"/>
    <n v="782559730"/>
    <s v="Myself (Participant)"/>
    <m/>
    <d v="1899-12-30T14:56:00"/>
    <s v="Unverified"/>
  </r>
  <r>
    <n v="473"/>
    <m/>
    <m/>
    <m/>
    <x v="0"/>
    <m/>
    <m/>
    <m/>
    <m/>
    <m/>
    <m/>
    <m/>
    <m/>
    <m/>
    <m/>
    <m/>
    <m/>
    <m/>
    <m/>
    <m/>
    <m/>
    <m/>
    <m/>
    <m/>
    <m/>
    <m/>
    <m/>
    <m/>
    <m/>
    <m/>
    <m/>
    <m/>
    <m/>
    <m/>
    <m/>
    <m/>
    <m/>
    <m/>
    <m/>
    <m/>
    <m/>
    <m/>
    <m/>
    <m/>
    <m/>
    <m/>
    <x v="0"/>
    <m/>
    <m/>
    <m/>
    <m/>
    <m/>
    <m/>
    <m/>
    <m/>
    <m/>
    <m/>
  </r>
  <r>
    <n v="266"/>
    <s v="Screening And Consenting"/>
    <n v="1"/>
    <s v="yethu"/>
    <x v="18"/>
    <d v="1899-12-30T10:46:00"/>
    <s v="Mdantsane"/>
    <n v="6"/>
    <n v="8"/>
    <s v="Not applicable"/>
    <s v="I confirm that I am at the gate / door"/>
    <s v=" -32.9335604"/>
    <s v="27.7669428"/>
    <s v="Yes"/>
    <m/>
    <s v="Read the script out loud to the person"/>
    <s v="Yes - the person who opened the door is calling the HoH"/>
    <s v="Read the script out loud to the HoH"/>
    <s v="Yes"/>
    <s v="Proceed"/>
    <s v="Anele"/>
    <s v="Daweti"/>
    <n v="34"/>
    <d v="1988-01-17T00:00:00"/>
    <n v="34"/>
    <s v="Male"/>
    <s v="One or both"/>
    <s v="Yes"/>
    <s v="Proceed"/>
    <m/>
    <s v="Proceed"/>
    <s v="Xhosa"/>
    <s v="Yes"/>
    <s v="Yes"/>
    <m/>
    <s v="signature_2022-06-30_0852.png"/>
    <m/>
    <m/>
    <m/>
    <d v="2022-06-30T00:00:00"/>
    <n v="50000"/>
    <n v="2000"/>
    <n v="566"/>
    <n v="566"/>
    <n v="2357"/>
    <m/>
    <x v="1"/>
    <n v="55455"/>
    <s v="Proceed"/>
    <s v="Checked, completed"/>
    <s v="Checked, completed"/>
    <s v="Checked, completed"/>
    <n v="849770312"/>
    <s v="Myself (Participant)"/>
    <m/>
    <d v="1899-12-30T10:53:00"/>
    <s v="Unverified"/>
  </r>
  <r>
    <n v="474"/>
    <m/>
    <m/>
    <m/>
    <x v="0"/>
    <m/>
    <m/>
    <m/>
    <m/>
    <m/>
    <m/>
    <m/>
    <m/>
    <m/>
    <m/>
    <m/>
    <m/>
    <m/>
    <m/>
    <m/>
    <m/>
    <m/>
    <m/>
    <m/>
    <m/>
    <m/>
    <m/>
    <m/>
    <m/>
    <m/>
    <m/>
    <m/>
    <m/>
    <m/>
    <m/>
    <m/>
    <m/>
    <m/>
    <m/>
    <m/>
    <m/>
    <m/>
    <m/>
    <m/>
    <m/>
    <m/>
    <x v="0"/>
    <m/>
    <m/>
    <m/>
    <m/>
    <m/>
    <m/>
    <m/>
    <m/>
    <m/>
    <m/>
  </r>
  <r>
    <n v="290"/>
    <s v="Screening And Consenting"/>
    <n v="1"/>
    <s v="onelam"/>
    <x v="18"/>
    <d v="1899-12-30T10:59:00"/>
    <s v="Mdantsane"/>
    <n v="5"/>
    <n v="10"/>
    <s v="Not applicable"/>
    <s v="I confirm that I am at the gate / door"/>
    <s v=" -32.9320413"/>
    <s v="27.7694051"/>
    <s v="Yes"/>
    <m/>
    <s v="Read the script out loud to the person"/>
    <s v="Yes - the person who opened the door is the HoH"/>
    <s v="Read the script out loud to the HoH"/>
    <s v="Yes"/>
    <s v="Proceed"/>
    <s v="Thembakazi"/>
    <s v="Xanga"/>
    <n v="34"/>
    <d v="1988-09-21T00:00:00"/>
    <n v="34"/>
    <s v="Female"/>
    <s v="One or both"/>
    <s v="Yes"/>
    <s v="Proceed"/>
    <m/>
    <s v="Proceed"/>
    <s v="English"/>
    <s v="Yes"/>
    <s v="Yes"/>
    <s v="signature_2022-06-30_0903.png"/>
    <m/>
    <m/>
    <m/>
    <m/>
    <d v="2022-06-30T00:00:00"/>
    <n v="50000"/>
    <n v="1000"/>
    <n v="553"/>
    <n v="553"/>
    <n v="2357"/>
    <m/>
    <x v="1"/>
    <n v="54429"/>
    <s v="Proceed"/>
    <s v="Checked, completed"/>
    <s v="Checked, completed"/>
    <s v="Checked, completed"/>
    <n v="720693924"/>
    <s v="Myself (Participant)"/>
    <m/>
    <d v="1899-12-30T11:04:00"/>
    <s v="Unverified"/>
  </r>
  <r>
    <n v="475"/>
    <m/>
    <m/>
    <m/>
    <x v="0"/>
    <m/>
    <m/>
    <m/>
    <m/>
    <m/>
    <m/>
    <m/>
    <m/>
    <m/>
    <m/>
    <m/>
    <m/>
    <m/>
    <m/>
    <m/>
    <m/>
    <m/>
    <m/>
    <m/>
    <m/>
    <m/>
    <m/>
    <m/>
    <m/>
    <m/>
    <m/>
    <m/>
    <m/>
    <m/>
    <m/>
    <m/>
    <m/>
    <m/>
    <m/>
    <m/>
    <m/>
    <m/>
    <m/>
    <m/>
    <m/>
    <m/>
    <x v="0"/>
    <m/>
    <m/>
    <m/>
    <m/>
    <m/>
    <m/>
    <m/>
    <m/>
    <m/>
    <m/>
  </r>
  <r>
    <n v="294"/>
    <s v="Screening And Consenting"/>
    <n v="1"/>
    <s v="mihlem"/>
    <x v="28"/>
    <d v="1899-12-30T09:39:00"/>
    <s v="Mdantsane"/>
    <n v="6"/>
    <n v="5"/>
    <s v="Not applicable"/>
    <s v="I confirm that I am at the gate / door"/>
    <s v=" -32.930246"/>
    <s v="27.7760813"/>
    <s v="Yes"/>
    <m/>
    <s v="Read the script out loud to the person"/>
    <s v="Yes - the person who opened the door is the HoH"/>
    <s v="Read the script out loud to the HoH"/>
    <s v="Yes"/>
    <s v="Proceed"/>
    <s v="Nombongo"/>
    <s v="Filizwe"/>
    <n v="34"/>
    <d v="1988-05-25T00:00:00"/>
    <n v="34"/>
    <s v="Female"/>
    <s v="One or both"/>
    <s v="Yes"/>
    <s v="Proceed"/>
    <m/>
    <s v="Proceed"/>
    <s v="English"/>
    <s v="Yes"/>
    <s v="Yes"/>
    <s v="signature_2022-07-01_0741.png"/>
    <m/>
    <m/>
    <m/>
    <m/>
    <d v="2022-07-01T00:00:00"/>
    <n v="50000"/>
    <n v="1000"/>
    <n v="633"/>
    <n v="633"/>
    <n v="2356"/>
    <m/>
    <x v="1"/>
    <n v="54588"/>
    <s v="Proceed"/>
    <s v="Checked, completed"/>
    <s v="Checked, completed"/>
    <s v="Checked, completed"/>
    <n v="781172572"/>
    <s v="Myself (Participant)"/>
    <m/>
    <d v="1899-12-30T09:42:00"/>
    <s v="Unverified"/>
  </r>
  <r>
    <n v="476"/>
    <m/>
    <m/>
    <m/>
    <x v="0"/>
    <m/>
    <m/>
    <m/>
    <m/>
    <m/>
    <m/>
    <m/>
    <m/>
    <m/>
    <m/>
    <m/>
    <m/>
    <m/>
    <m/>
    <m/>
    <m/>
    <m/>
    <m/>
    <m/>
    <m/>
    <m/>
    <m/>
    <m/>
    <m/>
    <m/>
    <m/>
    <m/>
    <m/>
    <m/>
    <m/>
    <m/>
    <m/>
    <m/>
    <m/>
    <m/>
    <m/>
    <m/>
    <m/>
    <m/>
    <m/>
    <m/>
    <x v="0"/>
    <m/>
    <m/>
    <m/>
    <m/>
    <m/>
    <m/>
    <m/>
    <m/>
    <m/>
    <m/>
  </r>
  <r>
    <n v="319"/>
    <s v="Screening And Consenting"/>
    <n v="2"/>
    <s v="lona"/>
    <x v="14"/>
    <d v="1899-12-30T12:49:00"/>
    <s v="Mdantsane"/>
    <n v="6"/>
    <n v="8"/>
    <s v="Not applicable"/>
    <s v="I confirm that I am at the gate / door"/>
    <s v=" -32.9338635"/>
    <s v="27.7666659"/>
    <s v="Yes"/>
    <m/>
    <s v="Read the script out loud to the person"/>
    <s v="Yes - the person who opened the door is calling the HoH"/>
    <s v="Read the script out loud to the HoH"/>
    <s v="Yes"/>
    <s v="Proceed"/>
    <s v="Zandile"/>
    <s v="Sandi"/>
    <n v="34"/>
    <d v="1988-11-27T00:00:00"/>
    <n v="34"/>
    <s v="Female"/>
    <s v="One or both"/>
    <s v="Yes"/>
    <s v="Proceed"/>
    <m/>
    <s v="Proceed"/>
    <s v="Xhosa"/>
    <s v="Yes"/>
    <s v="Yes"/>
    <m/>
    <s v="signature_2022-07-05_1052.png"/>
    <m/>
    <m/>
    <m/>
    <d v="2022-07-05T00:00:00"/>
    <n v="50000"/>
    <n v="1000"/>
    <n v="443"/>
    <n v="443"/>
    <n v="2352"/>
    <m/>
    <x v="1"/>
    <n v="54204"/>
    <s v="Proceed"/>
    <s v="Checked, completed"/>
    <s v="Checked, completed"/>
    <s v="Checked, completed"/>
    <n v="694719902"/>
    <s v="Myself (Participant)"/>
    <m/>
    <d v="1899-12-30T12:54:00"/>
    <s v="Unverified"/>
  </r>
  <r>
    <n v="477"/>
    <m/>
    <m/>
    <m/>
    <x v="0"/>
    <m/>
    <m/>
    <m/>
    <m/>
    <m/>
    <m/>
    <m/>
    <m/>
    <m/>
    <m/>
    <m/>
    <m/>
    <m/>
    <m/>
    <m/>
    <m/>
    <m/>
    <m/>
    <m/>
    <m/>
    <m/>
    <m/>
    <m/>
    <m/>
    <m/>
    <m/>
    <m/>
    <m/>
    <m/>
    <m/>
    <m/>
    <m/>
    <m/>
    <m/>
    <m/>
    <m/>
    <m/>
    <m/>
    <m/>
    <m/>
    <m/>
    <x v="0"/>
    <m/>
    <m/>
    <m/>
    <m/>
    <m/>
    <m/>
    <m/>
    <m/>
    <m/>
    <m/>
  </r>
  <r>
    <n v="550"/>
    <s v="Screening And Consenting"/>
    <n v="1"/>
    <s v="lona"/>
    <x v="5"/>
    <d v="1899-12-30T12:57:00"/>
    <s v="Nompumelelo"/>
    <n v="2"/>
    <n v="4"/>
    <s v="Not applicable"/>
    <s v="I confirm that I am at the gate / door"/>
    <s v=" -32.9563732"/>
    <s v="27.9230014"/>
    <s v="Yes"/>
    <m/>
    <s v="Read the script out loud to the person"/>
    <s v="Yes - the person who opened the door is calling the HoH"/>
    <s v="Read the script out loud to the HoH"/>
    <s v="Yes"/>
    <s v="Proceed"/>
    <s v="Zandisile"/>
    <s v="Rhwaxa"/>
    <n v="34"/>
    <d v="1988-06-29T00:00:00"/>
    <n v="34"/>
    <s v="Male"/>
    <s v="One or both"/>
    <s v="Yes"/>
    <s v="Proceed"/>
    <m/>
    <s v="Proceed"/>
    <s v="Xhosa"/>
    <s v="Yes"/>
    <s v="Yes"/>
    <m/>
    <s v="signature_2022-07-08_1102.png"/>
    <m/>
    <m/>
    <m/>
    <d v="2022-07-08T00:00:00"/>
    <n v="30000"/>
    <n v="2000"/>
    <n v="435"/>
    <n v="435"/>
    <n v="2349"/>
    <m/>
    <x v="1"/>
    <n v="35185"/>
    <s v="Proceed"/>
    <s v="Checked, completed"/>
    <s v="Checked, completed"/>
    <s v="Checked, completed"/>
    <n v="720753965"/>
    <s v="Myself (Participant)"/>
    <m/>
    <d v="1899-12-30T13:03:00"/>
    <s v="Unverified"/>
  </r>
  <r>
    <n v="478"/>
    <m/>
    <m/>
    <m/>
    <x v="0"/>
    <m/>
    <m/>
    <m/>
    <m/>
    <m/>
    <m/>
    <m/>
    <m/>
    <m/>
    <m/>
    <m/>
    <m/>
    <m/>
    <m/>
    <m/>
    <m/>
    <m/>
    <m/>
    <m/>
    <m/>
    <m/>
    <m/>
    <m/>
    <m/>
    <m/>
    <m/>
    <m/>
    <m/>
    <m/>
    <m/>
    <m/>
    <m/>
    <m/>
    <m/>
    <m/>
    <m/>
    <m/>
    <m/>
    <m/>
    <m/>
    <m/>
    <x v="0"/>
    <m/>
    <m/>
    <m/>
    <m/>
    <m/>
    <m/>
    <m/>
    <m/>
    <m/>
    <m/>
  </r>
  <r>
    <n v="562"/>
    <s v="Screening And Consenting"/>
    <n v="1"/>
    <s v="nosibusiso"/>
    <x v="5"/>
    <d v="1899-12-30T13:59:00"/>
    <s v="Nompumelelo"/>
    <n v="2"/>
    <n v="4"/>
    <s v="Not applicable"/>
    <s v="I confirm that I am at the gate / door"/>
    <s v=" -32.956385"/>
    <s v="27.9230848"/>
    <s v="Yes"/>
    <m/>
    <s v="Read the script out loud to the person"/>
    <s v="Yes - the person who opened the door is the HoH"/>
    <s v="Read the script out loud to the HoH"/>
    <s v="Yes"/>
    <s v="Proceed"/>
    <s v="Emmanuel "/>
    <s v="Smith"/>
    <n v="34"/>
    <d v="1988-02-18T00:00:00"/>
    <n v="34"/>
    <s v="Male"/>
    <s v="One or both"/>
    <s v="Yes"/>
    <s v="Proceed"/>
    <m/>
    <s v="Proceed"/>
    <s v="English"/>
    <s v="Yes"/>
    <s v="Yes"/>
    <s v="signature_2022-07-08_1205.png"/>
    <m/>
    <m/>
    <m/>
    <m/>
    <d v="2022-07-08T00:00:00"/>
    <n v="30000"/>
    <n v="2000"/>
    <n v="373"/>
    <n v="373"/>
    <n v="2349"/>
    <m/>
    <x v="1"/>
    <n v="35061"/>
    <s v="Proceed"/>
    <s v="Checked, completed"/>
    <s v="Checked, completed"/>
    <s v="Checked, completed"/>
    <n v="9996999999"/>
    <s v="Myself (Participant)"/>
    <m/>
    <d v="1899-12-30T14:06:00"/>
    <s v="Unverified"/>
  </r>
  <r>
    <n v="479"/>
    <m/>
    <m/>
    <m/>
    <x v="0"/>
    <m/>
    <m/>
    <m/>
    <m/>
    <m/>
    <m/>
    <m/>
    <m/>
    <m/>
    <m/>
    <m/>
    <m/>
    <m/>
    <m/>
    <m/>
    <m/>
    <m/>
    <m/>
    <m/>
    <m/>
    <m/>
    <m/>
    <m/>
    <m/>
    <m/>
    <m/>
    <m/>
    <m/>
    <m/>
    <m/>
    <m/>
    <m/>
    <m/>
    <m/>
    <m/>
    <m/>
    <m/>
    <m/>
    <m/>
    <m/>
    <m/>
    <x v="0"/>
    <m/>
    <m/>
    <m/>
    <m/>
    <m/>
    <m/>
    <m/>
    <m/>
    <m/>
    <m/>
  </r>
  <r>
    <n v="480"/>
    <m/>
    <m/>
    <m/>
    <x v="0"/>
    <m/>
    <m/>
    <m/>
    <m/>
    <m/>
    <m/>
    <m/>
    <m/>
    <m/>
    <m/>
    <m/>
    <m/>
    <m/>
    <m/>
    <m/>
    <m/>
    <m/>
    <m/>
    <m/>
    <m/>
    <m/>
    <m/>
    <m/>
    <m/>
    <m/>
    <m/>
    <m/>
    <m/>
    <m/>
    <m/>
    <m/>
    <m/>
    <m/>
    <m/>
    <m/>
    <m/>
    <m/>
    <m/>
    <m/>
    <m/>
    <m/>
    <x v="0"/>
    <m/>
    <m/>
    <m/>
    <m/>
    <m/>
    <m/>
    <m/>
    <m/>
    <m/>
    <m/>
  </r>
  <r>
    <n v="629"/>
    <s v="Screening And Consenting"/>
    <n v="1"/>
    <s v="siziphiwe"/>
    <x v="20"/>
    <d v="1899-12-30T14:24:00"/>
    <s v="Ducats"/>
    <n v="2"/>
    <n v="2"/>
    <s v="Not applicable"/>
    <s v="I confirm that I am at the gate / door"/>
    <s v=" -32.9301817"/>
    <s v="27.9025747"/>
    <s v="Yes"/>
    <m/>
    <s v="Read the script out loud to the person"/>
    <s v="Yes - the person who opened the door is the HoH"/>
    <s v="Read the script out loud to the HoH"/>
    <s v="Yes"/>
    <s v="Proceed"/>
    <s v="Zintle"/>
    <s v="Mani"/>
    <n v="34"/>
    <d v="1988-02-14T00:00:00"/>
    <n v="34"/>
    <s v="Female"/>
    <s v="One or both"/>
    <s v="Yes"/>
    <s v="Proceed"/>
    <m/>
    <s v="Proceed"/>
    <s v="Xhosa"/>
    <s v="Yes"/>
    <s v="Yes"/>
    <m/>
    <s v="signature_2022-07-09_1230.png"/>
    <m/>
    <m/>
    <m/>
    <d v="2022-07-09T00:00:00"/>
    <n v="40000"/>
    <n v="1000"/>
    <n v="348"/>
    <n v="348"/>
    <n v="2348"/>
    <m/>
    <x v="1"/>
    <n v="44010"/>
    <s v="Proceed"/>
    <s v="Checked, completed"/>
    <s v="Checked, completed"/>
    <s v="Checked, completed"/>
    <n v="999999999"/>
    <s v="Myself (Participant)"/>
    <m/>
    <d v="1899-12-30T14:31:00"/>
    <s v="Unverified"/>
  </r>
  <r>
    <n v="481"/>
    <m/>
    <m/>
    <m/>
    <x v="0"/>
    <m/>
    <m/>
    <m/>
    <m/>
    <m/>
    <m/>
    <m/>
    <m/>
    <m/>
    <m/>
    <m/>
    <m/>
    <m/>
    <m/>
    <m/>
    <m/>
    <m/>
    <m/>
    <m/>
    <m/>
    <m/>
    <m/>
    <m/>
    <m/>
    <m/>
    <m/>
    <m/>
    <m/>
    <m/>
    <m/>
    <m/>
    <m/>
    <m/>
    <m/>
    <m/>
    <m/>
    <m/>
    <m/>
    <m/>
    <m/>
    <m/>
    <x v="0"/>
    <m/>
    <m/>
    <m/>
    <m/>
    <m/>
    <m/>
    <m/>
    <m/>
    <m/>
    <m/>
  </r>
  <r>
    <n v="643"/>
    <s v="Screening And Consenting"/>
    <n v="1"/>
    <s v="nosiphiwo"/>
    <x v="6"/>
    <d v="1899-12-30T11:30:00"/>
    <s v="Nompumelelo"/>
    <n v="2"/>
    <n v="2"/>
    <s v="Not applicable"/>
    <s v="I confirm that I am at the gate / door"/>
    <s v=" -32.958332"/>
    <s v="27.9237329"/>
    <s v="Yes"/>
    <m/>
    <s v="Read the script out loud to the person"/>
    <s v="Yes - the person who opened the door is the HoH"/>
    <s v="Read the script out loud to the HoH"/>
    <s v="Yes"/>
    <s v="Proceed"/>
    <s v="Sibusiso"/>
    <s v="Bhaqo"/>
    <n v="34"/>
    <d v="1988-08-13T00:00:00"/>
    <n v="34"/>
    <s v="Male"/>
    <s v="One or both"/>
    <s v="Yes"/>
    <s v="Proceed"/>
    <m/>
    <s v="Proceed"/>
    <s v="English"/>
    <s v="Yes"/>
    <s v="Yes"/>
    <s v="signature_2022-07-12_0935.png"/>
    <m/>
    <m/>
    <m/>
    <m/>
    <d v="2022-07-12T00:00:00"/>
    <n v="30000"/>
    <n v="2000"/>
    <n v="522"/>
    <n v="522"/>
    <n v="2345"/>
    <m/>
    <x v="1"/>
    <n v="35355"/>
    <s v="Proceed"/>
    <s v="Checked, completed"/>
    <s v="Checked, completed"/>
    <s v="Checked, completed"/>
    <n v="837060529"/>
    <s v="Myself (Participant)"/>
    <m/>
    <d v="1899-12-30T11:36:00"/>
    <s v="Unverified"/>
  </r>
  <r>
    <n v="482"/>
    <m/>
    <m/>
    <m/>
    <x v="0"/>
    <m/>
    <m/>
    <m/>
    <m/>
    <m/>
    <m/>
    <m/>
    <m/>
    <m/>
    <m/>
    <m/>
    <m/>
    <m/>
    <m/>
    <m/>
    <m/>
    <m/>
    <m/>
    <m/>
    <m/>
    <m/>
    <m/>
    <m/>
    <m/>
    <m/>
    <m/>
    <m/>
    <m/>
    <m/>
    <m/>
    <m/>
    <m/>
    <m/>
    <m/>
    <m/>
    <m/>
    <m/>
    <m/>
    <m/>
    <m/>
    <m/>
    <x v="0"/>
    <m/>
    <m/>
    <m/>
    <m/>
    <m/>
    <m/>
    <m/>
    <m/>
    <m/>
    <m/>
  </r>
  <r>
    <n v="649"/>
    <s v="Screening And Consenting"/>
    <n v="1"/>
    <s v="lona"/>
    <x v="6"/>
    <d v="1899-12-30T12:35:00"/>
    <s v="Mdantsane"/>
    <n v="11"/>
    <n v="3"/>
    <s v="Not applicable"/>
    <s v="I confirm that I am at the gate / door"/>
    <s v=" -32.9192999"/>
    <s v="27.7449535"/>
    <s v="Yes"/>
    <m/>
    <s v="Read the script out loud to the person"/>
    <s v="Yes - the person who opened the door is the HoH"/>
    <s v="Read the script out loud to the HoH"/>
    <s v="Yes"/>
    <s v="Proceed"/>
    <s v="Zikhona"/>
    <s v="Masumpa"/>
    <n v="34"/>
    <d v="1988-06-04T00:00:00"/>
    <n v="34"/>
    <s v="Female"/>
    <s v="One or both"/>
    <s v="Yes"/>
    <s v="Proceed"/>
    <m/>
    <s v="Proceed"/>
    <s v="English"/>
    <s v="Yes"/>
    <s v="Yes"/>
    <s v="signature_2022-07-12_1045.png"/>
    <m/>
    <m/>
    <m/>
    <m/>
    <d v="2022-07-12T00:00:00"/>
    <n v="50000"/>
    <n v="1000"/>
    <n v="457"/>
    <n v="457"/>
    <n v="2345"/>
    <m/>
    <x v="1"/>
    <n v="54225"/>
    <s v="Proceed"/>
    <s v="Checked, completed"/>
    <s v="Checked, completed"/>
    <s v="Checked, completed"/>
    <n v="764315057"/>
    <s v="Myself (Participant)"/>
    <m/>
    <d v="1899-12-30T12:46:00"/>
    <s v="Unverified"/>
  </r>
  <r>
    <n v="483"/>
    <m/>
    <m/>
    <m/>
    <x v="0"/>
    <m/>
    <m/>
    <m/>
    <m/>
    <m/>
    <m/>
    <m/>
    <m/>
    <m/>
    <m/>
    <m/>
    <m/>
    <m/>
    <m/>
    <m/>
    <m/>
    <m/>
    <m/>
    <m/>
    <m/>
    <m/>
    <m/>
    <m/>
    <m/>
    <m/>
    <m/>
    <m/>
    <m/>
    <m/>
    <m/>
    <m/>
    <m/>
    <m/>
    <m/>
    <m/>
    <m/>
    <m/>
    <m/>
    <m/>
    <m/>
    <m/>
    <x v="0"/>
    <m/>
    <m/>
    <m/>
    <m/>
    <m/>
    <m/>
    <m/>
    <m/>
    <m/>
    <m/>
  </r>
  <r>
    <n v="701"/>
    <s v="Screening And Consenting"/>
    <n v="1"/>
    <s v="zola"/>
    <x v="15"/>
    <d v="1899-12-30T12:00:00"/>
    <s v="Ndevana"/>
    <n v="2"/>
    <n v="1"/>
    <s v="Not applicable"/>
    <s v="I confirm that I am at the gate / door"/>
    <s v=" -32.9269018"/>
    <s v="27.4919492"/>
    <s v="Yes"/>
    <m/>
    <s v="Read the script out loud to the person"/>
    <s v="Yes - the person who opened the door is the HoH"/>
    <s v="Read the script out loud to the HoH"/>
    <s v="Yes"/>
    <s v="Proceed"/>
    <s v="Siphokazi"/>
    <s v="Qondani "/>
    <n v="34"/>
    <d v="1988-08-29T00:00:00"/>
    <n v="34"/>
    <s v="Female"/>
    <s v="One or both"/>
    <s v="Yes"/>
    <s v="Proceed"/>
    <m/>
    <s v="Proceed"/>
    <s v="Xhosa"/>
    <s v="Yes"/>
    <s v="Yes"/>
    <m/>
    <s v="signature_2022-07-13_1006.png"/>
    <m/>
    <m/>
    <m/>
    <d v="2022-07-13T00:00:00"/>
    <n v="60000"/>
    <n v="1000"/>
    <n v="492"/>
    <n v="492"/>
    <n v="2344"/>
    <m/>
    <x v="1"/>
    <n v="64294"/>
    <s v="Proceed"/>
    <s v="Checked, completed"/>
    <s v="Checked, completed"/>
    <s v="Checked, completed"/>
    <n v="638363268"/>
    <s v="Myself (Participant)"/>
    <m/>
    <d v="1899-12-30T12:07:00"/>
    <s v="Unverified"/>
  </r>
  <r>
    <n v="484"/>
    <m/>
    <m/>
    <m/>
    <x v="0"/>
    <m/>
    <m/>
    <m/>
    <m/>
    <m/>
    <m/>
    <m/>
    <m/>
    <m/>
    <m/>
    <m/>
    <m/>
    <m/>
    <m/>
    <m/>
    <m/>
    <m/>
    <m/>
    <m/>
    <m/>
    <m/>
    <m/>
    <m/>
    <m/>
    <m/>
    <m/>
    <m/>
    <m/>
    <m/>
    <m/>
    <m/>
    <m/>
    <m/>
    <m/>
    <m/>
    <m/>
    <m/>
    <m/>
    <m/>
    <m/>
    <m/>
    <x v="0"/>
    <m/>
    <m/>
    <m/>
    <m/>
    <m/>
    <m/>
    <m/>
    <m/>
    <m/>
    <m/>
  </r>
  <r>
    <n v="484"/>
    <s v="Screening And Consenting"/>
    <n v="1"/>
    <s v="lona"/>
    <x v="22"/>
    <d v="1899-12-30T11:48:00"/>
    <s v="Nompumelelo"/>
    <n v="1"/>
    <n v="9"/>
    <s v="Not applicable"/>
    <s v="I confirm that I am at the gate / door"/>
    <s v=" -32.9559551"/>
    <s v="27.9255233"/>
    <s v="Yes"/>
    <m/>
    <s v="Read the script out loud to the person"/>
    <s v="Yes - the person who opened the door is calling the HoH"/>
    <s v="Read the script out loud to the HoH"/>
    <s v="No"/>
    <m/>
    <m/>
    <m/>
    <m/>
    <m/>
    <m/>
    <m/>
    <m/>
    <m/>
    <m/>
    <m/>
    <m/>
    <m/>
    <m/>
    <m/>
    <m/>
    <m/>
    <m/>
    <m/>
    <m/>
    <m/>
    <n v="30000"/>
    <m/>
    <n v="504"/>
    <n v="504"/>
    <n v="2350"/>
    <m/>
    <x v="0"/>
    <m/>
    <m/>
    <m/>
    <m/>
    <m/>
    <m/>
    <m/>
    <m/>
    <d v="1899-12-30T11:49:00"/>
    <s v="Unverified"/>
  </r>
  <r>
    <n v="485"/>
    <m/>
    <m/>
    <m/>
    <x v="0"/>
    <m/>
    <m/>
    <m/>
    <m/>
    <m/>
    <m/>
    <m/>
    <m/>
    <m/>
    <m/>
    <m/>
    <m/>
    <m/>
    <m/>
    <m/>
    <m/>
    <m/>
    <m/>
    <m/>
    <m/>
    <m/>
    <m/>
    <m/>
    <m/>
    <m/>
    <m/>
    <m/>
    <m/>
    <m/>
    <m/>
    <m/>
    <m/>
    <m/>
    <m/>
    <m/>
    <m/>
    <m/>
    <m/>
    <m/>
    <m/>
    <m/>
    <x v="0"/>
    <m/>
    <m/>
    <m/>
    <m/>
    <m/>
    <m/>
    <m/>
    <m/>
    <m/>
    <m/>
  </r>
  <r>
    <n v="742"/>
    <s v="Screening And Consenting"/>
    <n v="1"/>
    <s v="siziphiwe"/>
    <x v="15"/>
    <d v="1899-12-30T16:06:00"/>
    <s v="Buffalo Flats"/>
    <n v="2"/>
    <n v="6"/>
    <s v="Not applicable"/>
    <s v="I confirm that I am at the gate / door"/>
    <s v=" -33.012519"/>
    <s v="27.8407561"/>
    <s v="Yes"/>
    <m/>
    <s v="Read the script out loud to the person"/>
    <s v="Yes - the person who opened the door is the HoH"/>
    <s v="Read the script out loud to the HoH"/>
    <s v="Yes"/>
    <s v="Proceed"/>
    <s v="Tasmine"/>
    <s v="Lindsay"/>
    <n v="34"/>
    <d v="1988-08-14T00:00:00"/>
    <n v="34"/>
    <s v="Female"/>
    <s v="One or both"/>
    <s v="Yes"/>
    <s v="Proceed"/>
    <m/>
    <s v="Proceed"/>
    <s v="English"/>
    <s v="Yes"/>
    <s v="Yes"/>
    <s v="signature_2022-07-13_1413.png"/>
    <m/>
    <m/>
    <m/>
    <m/>
    <d v="2022-07-13T00:00:00"/>
    <m/>
    <n v="1000"/>
    <n v="246"/>
    <n v="246"/>
    <n v="2344"/>
    <m/>
    <x v="1"/>
    <m/>
    <s v="Proceed"/>
    <s v="Checked, completed"/>
    <s v="Checked, completed"/>
    <s v="Checked, completed"/>
    <n v="734139683"/>
    <s v="Myself (Participant)"/>
    <m/>
    <d v="1899-12-30T16:14:00"/>
    <s v="Unverified"/>
  </r>
  <r>
    <n v="486"/>
    <m/>
    <m/>
    <m/>
    <x v="0"/>
    <m/>
    <m/>
    <m/>
    <m/>
    <m/>
    <m/>
    <m/>
    <m/>
    <m/>
    <m/>
    <m/>
    <m/>
    <m/>
    <m/>
    <m/>
    <m/>
    <m/>
    <m/>
    <m/>
    <m/>
    <m/>
    <m/>
    <m/>
    <m/>
    <m/>
    <m/>
    <m/>
    <m/>
    <m/>
    <m/>
    <m/>
    <m/>
    <m/>
    <m/>
    <m/>
    <m/>
    <m/>
    <m/>
    <m/>
    <m/>
    <m/>
    <x v="0"/>
    <m/>
    <m/>
    <m/>
    <m/>
    <m/>
    <m/>
    <m/>
    <m/>
    <m/>
    <m/>
  </r>
  <r>
    <n v="486"/>
    <s v="Screening And Consenting"/>
    <n v="1"/>
    <s v="nosibusiso"/>
    <x v="22"/>
    <d v="1899-12-30T11:51:00"/>
    <s v="Nompumelelo"/>
    <n v="1"/>
    <n v="9"/>
    <s v="Not applicable"/>
    <s v="I confirm that I am at the gate / door"/>
    <s v=" -32.9560148"/>
    <s v="27.9254789"/>
    <s v="Yes"/>
    <m/>
    <s v="Read the script out loud to the person"/>
    <s v="Yes - the person who opened the door is the HoH"/>
    <s v="Read the script out loud to the HoH"/>
    <s v="No"/>
    <m/>
    <m/>
    <m/>
    <m/>
    <m/>
    <m/>
    <m/>
    <m/>
    <m/>
    <m/>
    <m/>
    <m/>
    <m/>
    <m/>
    <m/>
    <m/>
    <m/>
    <m/>
    <m/>
    <m/>
    <m/>
    <n v="30000"/>
    <m/>
    <n v="501"/>
    <n v="501"/>
    <n v="2350"/>
    <m/>
    <x v="0"/>
    <m/>
    <m/>
    <m/>
    <m/>
    <m/>
    <m/>
    <m/>
    <m/>
    <d v="1899-12-30T11:52:00"/>
    <s v="Unverified"/>
  </r>
  <r>
    <n v="487"/>
    <m/>
    <m/>
    <m/>
    <x v="0"/>
    <m/>
    <m/>
    <m/>
    <m/>
    <m/>
    <m/>
    <m/>
    <m/>
    <m/>
    <m/>
    <m/>
    <m/>
    <m/>
    <m/>
    <m/>
    <m/>
    <m/>
    <m/>
    <m/>
    <m/>
    <m/>
    <m/>
    <m/>
    <m/>
    <m/>
    <m/>
    <m/>
    <m/>
    <m/>
    <m/>
    <m/>
    <m/>
    <m/>
    <m/>
    <m/>
    <m/>
    <m/>
    <m/>
    <m/>
    <m/>
    <m/>
    <x v="0"/>
    <m/>
    <m/>
    <m/>
    <m/>
    <m/>
    <m/>
    <m/>
    <m/>
    <m/>
    <m/>
  </r>
  <r>
    <n v="487"/>
    <s v="Screening And Consenting"/>
    <n v="1"/>
    <s v="lona"/>
    <x v="22"/>
    <d v="1899-12-30T11:56:00"/>
    <s v="Nompumelelo"/>
    <n v="1"/>
    <n v="9"/>
    <s v="Not applicable"/>
    <s v="I confirm that I am at the gate / door"/>
    <s v=" -32.9559551"/>
    <s v="27.9255233"/>
    <s v="No"/>
    <s v="I confirm"/>
    <m/>
    <m/>
    <m/>
    <m/>
    <m/>
    <m/>
    <m/>
    <m/>
    <m/>
    <m/>
    <m/>
    <m/>
    <m/>
    <m/>
    <m/>
    <m/>
    <m/>
    <m/>
    <m/>
    <m/>
    <m/>
    <m/>
    <m/>
    <m/>
    <m/>
    <n v="30000"/>
    <m/>
    <n v="496"/>
    <n v="496"/>
    <n v="2350"/>
    <m/>
    <x v="0"/>
    <m/>
    <m/>
    <m/>
    <m/>
    <m/>
    <m/>
    <m/>
    <m/>
    <d v="1899-12-30T11:56:00"/>
    <s v="Unverified"/>
  </r>
  <r>
    <n v="808"/>
    <s v="Screening And Consenting"/>
    <n v="1"/>
    <s v="nosibusiso"/>
    <x v="23"/>
    <d v="1899-12-30T08:32:00"/>
    <s v="Buffalo Flats"/>
    <n v="2"/>
    <n v="9"/>
    <s v="Not applicable"/>
    <s v="I confirm that I am at the gate / door"/>
    <s v=" -33.0139208"/>
    <s v="27.8424636"/>
    <s v="Yes"/>
    <m/>
    <s v="Read the script out loud to the person"/>
    <s v="Yes - the person who opened the door is the HoH"/>
    <s v="Read the script out loud to the HoH"/>
    <s v="Yes"/>
    <s v="Proceed"/>
    <s v="Nadia"/>
    <s v="Faltein"/>
    <n v="34"/>
    <d v="1988-07-29T00:00:00"/>
    <n v="34"/>
    <s v="Female"/>
    <s v="One or both"/>
    <s v="Yes"/>
    <s v="Proceed"/>
    <m/>
    <s v="Proceed"/>
    <s v="English"/>
    <s v="Yes"/>
    <s v="Yes"/>
    <s v="signature_2022-07-15_0641.png"/>
    <m/>
    <m/>
    <m/>
    <m/>
    <d v="2022-07-15T00:00:00"/>
    <n v="80000"/>
    <n v="1000"/>
    <n v="700"/>
    <n v="700"/>
    <n v="2342"/>
    <m/>
    <x v="1"/>
    <n v="84708"/>
    <s v="Proceed"/>
    <s v="Checked, completed"/>
    <s v="Checked, completed"/>
    <s v="Checked, completed"/>
    <n v="604045887"/>
    <s v="Myself (Participant)"/>
    <m/>
    <d v="1899-12-30T08:42:00"/>
    <s v="Complete"/>
  </r>
  <r>
    <n v="488"/>
    <m/>
    <m/>
    <m/>
    <x v="0"/>
    <m/>
    <m/>
    <m/>
    <m/>
    <m/>
    <m/>
    <m/>
    <m/>
    <m/>
    <m/>
    <m/>
    <m/>
    <m/>
    <m/>
    <m/>
    <m/>
    <m/>
    <m/>
    <m/>
    <m/>
    <m/>
    <m/>
    <m/>
    <m/>
    <m/>
    <m/>
    <m/>
    <m/>
    <m/>
    <m/>
    <m/>
    <m/>
    <m/>
    <m/>
    <m/>
    <m/>
    <m/>
    <m/>
    <m/>
    <m/>
    <m/>
    <x v="0"/>
    <m/>
    <m/>
    <m/>
    <m/>
    <m/>
    <m/>
    <m/>
    <m/>
    <m/>
    <m/>
  </r>
  <r>
    <n v="851"/>
    <s v="Screening And Consenting"/>
    <n v="1"/>
    <s v="mihlem"/>
    <x v="23"/>
    <d v="1899-12-30T11:46:00"/>
    <s v="Mdantsane"/>
    <n v="12"/>
    <n v="3"/>
    <s v="Not applicable"/>
    <s v="I confirm that I am at the gate / door"/>
    <s v=" -32.9271852"/>
    <s v="27.7402411"/>
    <s v="Yes"/>
    <m/>
    <s v="Read the script out loud to the person"/>
    <s v="Yes - the person who opened the door is the HoH"/>
    <s v="Read the script out loud to the HoH"/>
    <s v="Yes"/>
    <s v="Proceed"/>
    <s v="Sivuyile"/>
    <s v="Sonkononkono"/>
    <n v="34"/>
    <d v="1988-04-06T00:00:00"/>
    <n v="34"/>
    <s v="Male"/>
    <s v="One or both"/>
    <s v="Yes"/>
    <s v="Proceed"/>
    <m/>
    <s v="Proceed"/>
    <s v="English"/>
    <s v="Yes"/>
    <s v="Yes"/>
    <s v="signature_2022-07-15_0948.png"/>
    <m/>
    <m/>
    <m/>
    <m/>
    <d v="2022-07-15T00:00:00"/>
    <n v="50000"/>
    <n v="2000"/>
    <n v="506"/>
    <n v="506"/>
    <n v="2342"/>
    <m/>
    <x v="1"/>
    <n v="55320"/>
    <m/>
    <m/>
    <m/>
    <m/>
    <m/>
    <m/>
    <m/>
    <d v="1899-12-30T11:49:00"/>
    <s v="Unverified"/>
  </r>
  <r>
    <n v="489"/>
    <m/>
    <m/>
    <m/>
    <x v="0"/>
    <m/>
    <m/>
    <m/>
    <m/>
    <m/>
    <m/>
    <m/>
    <m/>
    <m/>
    <m/>
    <m/>
    <m/>
    <m/>
    <m/>
    <m/>
    <m/>
    <m/>
    <m/>
    <m/>
    <m/>
    <m/>
    <m/>
    <m/>
    <m/>
    <m/>
    <m/>
    <m/>
    <m/>
    <m/>
    <m/>
    <m/>
    <m/>
    <m/>
    <m/>
    <m/>
    <m/>
    <m/>
    <m/>
    <m/>
    <m/>
    <m/>
    <x v="0"/>
    <m/>
    <m/>
    <m/>
    <m/>
    <m/>
    <m/>
    <m/>
    <m/>
    <m/>
    <m/>
  </r>
  <r>
    <n v="873"/>
    <s v="Screening And Consenting"/>
    <n v="1"/>
    <s v="yethu"/>
    <x v="23"/>
    <d v="1899-12-30T13:21:00"/>
    <s v="Ndevana"/>
    <n v="2"/>
    <n v="6"/>
    <s v="Not applicable"/>
    <s v="I confirm that I am at the gate / door"/>
    <s v=" -32.9207889"/>
    <s v="27.5021283"/>
    <s v="Yes"/>
    <m/>
    <s v="Read the script out loud to the person"/>
    <s v="Yes - the person who opened the door is calling the HoH"/>
    <s v="Read the script out loud to the HoH"/>
    <s v="Yes"/>
    <s v="Proceed"/>
    <s v="Xola"/>
    <s v="Bonte"/>
    <n v="34"/>
    <d v="1988-09-15T00:00:00"/>
    <n v="34"/>
    <s v="Male"/>
    <s v="One or both"/>
    <s v="Yes"/>
    <s v="Proceed"/>
    <m/>
    <s v="Proceed"/>
    <s v="Xhosa"/>
    <s v="Yes"/>
    <s v="Yes"/>
    <m/>
    <s v="signature_2022-07-15_1133.png"/>
    <m/>
    <m/>
    <m/>
    <d v="2022-07-15T00:00:00"/>
    <n v="60000"/>
    <n v="2000"/>
    <n v="411"/>
    <n v="411"/>
    <n v="2342"/>
    <m/>
    <x v="1"/>
    <n v="65130"/>
    <s v="Proceed"/>
    <s v="Checked, completed"/>
    <s v="Checked, completed"/>
    <s v="Checked, completed"/>
    <n v="732213374"/>
    <s v="Sibling"/>
    <m/>
    <d v="1899-12-30T13:34:00"/>
    <s v="Unverified"/>
  </r>
  <r>
    <n v="490"/>
    <m/>
    <m/>
    <m/>
    <x v="0"/>
    <m/>
    <m/>
    <m/>
    <m/>
    <m/>
    <m/>
    <m/>
    <m/>
    <m/>
    <m/>
    <m/>
    <m/>
    <m/>
    <m/>
    <m/>
    <m/>
    <m/>
    <m/>
    <m/>
    <m/>
    <m/>
    <m/>
    <m/>
    <m/>
    <m/>
    <m/>
    <m/>
    <m/>
    <m/>
    <m/>
    <m/>
    <m/>
    <m/>
    <m/>
    <m/>
    <m/>
    <m/>
    <m/>
    <m/>
    <m/>
    <m/>
    <x v="0"/>
    <m/>
    <m/>
    <m/>
    <m/>
    <m/>
    <m/>
    <m/>
    <m/>
    <m/>
    <m/>
  </r>
  <r>
    <n v="490"/>
    <s v="Screening And Consenting"/>
    <n v="1"/>
    <s v="ntombizodwa"/>
    <x v="22"/>
    <d v="1899-12-30T12:13:00"/>
    <s v="Ndevana"/>
    <n v="1"/>
    <n v="1"/>
    <s v="Not applicable"/>
    <s v="I confirm that I am at the gate / door"/>
    <s v=" -32.9048309"/>
    <s v="27.5076381"/>
    <s v="Yes"/>
    <m/>
    <s v="Read the script out loud to the person"/>
    <s v="No"/>
    <m/>
    <m/>
    <m/>
    <m/>
    <m/>
    <m/>
    <m/>
    <m/>
    <m/>
    <m/>
    <m/>
    <m/>
    <m/>
    <m/>
    <m/>
    <m/>
    <m/>
    <m/>
    <m/>
    <m/>
    <m/>
    <m/>
    <m/>
    <n v="60000"/>
    <m/>
    <n v="479"/>
    <n v="479"/>
    <n v="2350"/>
    <m/>
    <x v="0"/>
    <m/>
    <m/>
    <m/>
    <m/>
    <m/>
    <m/>
    <m/>
    <m/>
    <d v="1899-12-30T12:21:00"/>
    <s v="Unverified"/>
  </r>
  <r>
    <n v="490"/>
    <s v="Screening And Consenting"/>
    <n v="2"/>
    <s v="ntombizodwa"/>
    <x v="5"/>
    <d v="1899-12-30T10:37:00"/>
    <s v="Ndevana"/>
    <n v="1"/>
    <n v="1"/>
    <s v="Not applicable"/>
    <s v="I confirm that I am at the gate / door"/>
    <s v=" -32.9046572"/>
    <s v="27.507657"/>
    <s v="No"/>
    <s v="I confirm"/>
    <m/>
    <m/>
    <m/>
    <m/>
    <m/>
    <m/>
    <m/>
    <m/>
    <m/>
    <m/>
    <m/>
    <m/>
    <m/>
    <m/>
    <m/>
    <m/>
    <m/>
    <m/>
    <m/>
    <m/>
    <m/>
    <m/>
    <m/>
    <m/>
    <m/>
    <n v="60000"/>
    <m/>
    <n v="575"/>
    <n v="575"/>
    <n v="2349"/>
    <m/>
    <x v="0"/>
    <m/>
    <m/>
    <m/>
    <m/>
    <m/>
    <m/>
    <m/>
    <m/>
    <d v="1899-12-30T10:38:00"/>
    <s v="Unverified"/>
  </r>
  <r>
    <n v="896"/>
    <s v="Screening And Consenting"/>
    <n v="2"/>
    <s v="yethu"/>
    <x v="30"/>
    <d v="1899-12-30T10:41:00"/>
    <s v="Ndevana"/>
    <n v="2"/>
    <n v="6"/>
    <s v="Not applicable"/>
    <s v="I confirm that I am at the gate / door"/>
    <s v=" -32.9208211"/>
    <s v="27.5023722"/>
    <s v="Yes"/>
    <m/>
    <s v="Read the script out loud to the person"/>
    <s v="Yes - the person who opened the door is the HoH"/>
    <s v="Read the script out loud to the HoH"/>
    <s v="Yes"/>
    <s v="Proceed"/>
    <s v="Sibabalo"/>
    <s v="Makeleni"/>
    <n v="34"/>
    <d v="1988-12-23T00:00:00"/>
    <n v="34"/>
    <s v="Male"/>
    <s v="One or both"/>
    <s v="Yes"/>
    <s v="Proceed"/>
    <m/>
    <s v="Proceed"/>
    <s v="Xhosa"/>
    <s v="Yes"/>
    <s v="Yes"/>
    <m/>
    <s v="signature_2022-07-16_0849.png"/>
    <m/>
    <m/>
    <m/>
    <d v="2022-07-16T00:00:00"/>
    <n v="60000"/>
    <n v="2000"/>
    <n v="571"/>
    <n v="571"/>
    <n v="2341"/>
    <m/>
    <x v="1"/>
    <n v="65449"/>
    <s v="Proceed"/>
    <s v="Checked, completed"/>
    <s v="Checked, completed"/>
    <s v="Checked, completed"/>
    <n v="732627864"/>
    <s v="Myself (Participant)"/>
    <m/>
    <d v="1899-12-30T10:49:00"/>
    <s v="Unverified"/>
  </r>
  <r>
    <n v="491"/>
    <m/>
    <m/>
    <m/>
    <x v="0"/>
    <m/>
    <m/>
    <m/>
    <m/>
    <m/>
    <m/>
    <m/>
    <m/>
    <m/>
    <m/>
    <m/>
    <m/>
    <m/>
    <m/>
    <m/>
    <m/>
    <m/>
    <m/>
    <m/>
    <m/>
    <m/>
    <m/>
    <m/>
    <m/>
    <m/>
    <m/>
    <m/>
    <m/>
    <m/>
    <m/>
    <m/>
    <m/>
    <m/>
    <m/>
    <m/>
    <m/>
    <m/>
    <m/>
    <m/>
    <m/>
    <m/>
    <x v="0"/>
    <m/>
    <m/>
    <m/>
    <m/>
    <m/>
    <m/>
    <m/>
    <m/>
    <m/>
    <m/>
  </r>
  <r>
    <n v="1062"/>
    <s v="Screening And Consenting"/>
    <n v="2"/>
    <s v="yethu"/>
    <x v="21"/>
    <d v="1899-12-30T13:47:00"/>
    <s v="Ndevana"/>
    <n v="2"/>
    <n v="6"/>
    <s v="Not applicable"/>
    <s v="I confirm that I am at the gate / door"/>
    <s v=" -32.9206192"/>
    <s v="27.5031746"/>
    <s v="Yes"/>
    <m/>
    <s v="Read the script out loud to the person"/>
    <s v="Yes - the person who opened the door is the HoH"/>
    <s v="Read the script out loud to the HoH"/>
    <s v="Yes"/>
    <s v="Proceed"/>
    <s v="Lindiswa"/>
    <s v="Mbeka"/>
    <n v="34"/>
    <d v="1988-06-19T00:00:00"/>
    <n v="34"/>
    <s v="Female"/>
    <s v="One or both"/>
    <s v="Yes"/>
    <s v="Proceed"/>
    <m/>
    <s v="Proceed"/>
    <s v="Xhosa"/>
    <s v="Yes"/>
    <s v="Yes"/>
    <m/>
    <s v="signature_2022-07-21_1151.png"/>
    <m/>
    <m/>
    <m/>
    <d v="2022-07-21T00:00:00"/>
    <n v="60000"/>
    <n v="1000"/>
    <n v="385"/>
    <n v="385"/>
    <n v="2336"/>
    <m/>
    <x v="1"/>
    <n v="64072"/>
    <s v="Proceed"/>
    <s v="Checked, completed"/>
    <s v="Checked, completed"/>
    <s v="Checked, completed"/>
    <n v="735519975"/>
    <s v="Myself (Participant)"/>
    <m/>
    <d v="1899-12-30T13:51:00"/>
    <s v="Complete"/>
  </r>
  <r>
    <n v="492"/>
    <m/>
    <m/>
    <m/>
    <x v="0"/>
    <m/>
    <m/>
    <m/>
    <m/>
    <m/>
    <m/>
    <m/>
    <m/>
    <m/>
    <m/>
    <m/>
    <m/>
    <m/>
    <m/>
    <m/>
    <m/>
    <m/>
    <m/>
    <m/>
    <m/>
    <m/>
    <m/>
    <m/>
    <m/>
    <m/>
    <m/>
    <m/>
    <m/>
    <m/>
    <m/>
    <m/>
    <m/>
    <m/>
    <m/>
    <m/>
    <m/>
    <m/>
    <m/>
    <m/>
    <m/>
    <m/>
    <x v="0"/>
    <m/>
    <m/>
    <m/>
    <m/>
    <m/>
    <m/>
    <m/>
    <m/>
    <m/>
    <m/>
  </r>
  <r>
    <n v="492"/>
    <s v="Screening And Consenting"/>
    <n v="1"/>
    <s v="yethu"/>
    <x v="22"/>
    <d v="1899-12-30T12:29:00"/>
    <s v="Ndevana"/>
    <n v="1"/>
    <n v="1"/>
    <s v="Not applicable"/>
    <s v="I confirm that I am at the gate / door"/>
    <s v=" -32.9046237"/>
    <s v="27.5075886"/>
    <s v="No"/>
    <s v="I confirm"/>
    <m/>
    <m/>
    <m/>
    <m/>
    <m/>
    <m/>
    <m/>
    <m/>
    <m/>
    <m/>
    <m/>
    <m/>
    <m/>
    <m/>
    <m/>
    <m/>
    <m/>
    <m/>
    <m/>
    <m/>
    <m/>
    <m/>
    <m/>
    <m/>
    <m/>
    <n v="60000"/>
    <m/>
    <n v="463"/>
    <n v="463"/>
    <n v="2350"/>
    <m/>
    <x v="0"/>
    <m/>
    <m/>
    <m/>
    <m/>
    <m/>
    <m/>
    <m/>
    <m/>
    <d v="1899-12-30T12:33:00"/>
    <s v="Unverified"/>
  </r>
  <r>
    <n v="492"/>
    <s v="Screening And Consenting"/>
    <n v="2"/>
    <s v="yethu"/>
    <x v="5"/>
    <d v="1899-12-30T10:35:00"/>
    <s v="Ndevana"/>
    <n v="1"/>
    <n v="1"/>
    <s v="Not applicable"/>
    <s v="I confirm that I am at the gate / door"/>
    <s v=" -32.9045737"/>
    <s v="27.5076105"/>
    <s v="No"/>
    <s v="I confirm"/>
    <m/>
    <m/>
    <m/>
    <m/>
    <m/>
    <m/>
    <m/>
    <m/>
    <m/>
    <m/>
    <m/>
    <m/>
    <m/>
    <m/>
    <m/>
    <m/>
    <m/>
    <m/>
    <m/>
    <m/>
    <m/>
    <m/>
    <m/>
    <m/>
    <m/>
    <n v="60000"/>
    <m/>
    <n v="577"/>
    <n v="577"/>
    <n v="2349"/>
    <m/>
    <x v="0"/>
    <m/>
    <m/>
    <m/>
    <m/>
    <m/>
    <m/>
    <m/>
    <m/>
    <d v="1899-12-30T10:36:00"/>
    <s v="Unverified"/>
  </r>
  <r>
    <n v="492"/>
    <s v="Screening And Consenting"/>
    <n v="3"/>
    <s v="yethu"/>
    <x v="20"/>
    <d v="1899-12-30T13:05:00"/>
    <s v="Ndevana"/>
    <n v="1"/>
    <n v="1"/>
    <s v="Not applicable"/>
    <s v="I confirm that I am at the gate / door"/>
    <s v=" -32.9045863"/>
    <s v="27.507647"/>
    <s v="No"/>
    <s v="I confirm"/>
    <m/>
    <m/>
    <m/>
    <m/>
    <m/>
    <m/>
    <m/>
    <m/>
    <m/>
    <m/>
    <m/>
    <m/>
    <m/>
    <m/>
    <m/>
    <m/>
    <m/>
    <m/>
    <m/>
    <m/>
    <m/>
    <m/>
    <m/>
    <m/>
    <m/>
    <n v="60000"/>
    <m/>
    <n v="427"/>
    <n v="427"/>
    <n v="2348"/>
    <m/>
    <x v="0"/>
    <m/>
    <m/>
    <m/>
    <m/>
    <m/>
    <m/>
    <m/>
    <m/>
    <d v="1899-12-30T13:05:00"/>
    <s v="Unverified"/>
  </r>
  <r>
    <n v="493"/>
    <m/>
    <m/>
    <m/>
    <x v="0"/>
    <m/>
    <m/>
    <m/>
    <m/>
    <m/>
    <m/>
    <m/>
    <m/>
    <m/>
    <m/>
    <m/>
    <m/>
    <m/>
    <m/>
    <m/>
    <m/>
    <m/>
    <m/>
    <m/>
    <m/>
    <m/>
    <m/>
    <m/>
    <m/>
    <m/>
    <m/>
    <m/>
    <m/>
    <m/>
    <m/>
    <m/>
    <m/>
    <m/>
    <m/>
    <m/>
    <m/>
    <m/>
    <m/>
    <m/>
    <m/>
    <m/>
    <x v="0"/>
    <m/>
    <m/>
    <m/>
    <m/>
    <m/>
    <m/>
    <m/>
    <m/>
    <m/>
    <m/>
  </r>
  <r>
    <n v="493"/>
    <s v="Screening And Consenting"/>
    <n v="1"/>
    <s v="sinazo"/>
    <x v="22"/>
    <d v="1899-12-30T12:31:00"/>
    <s v="Ducats"/>
    <n v="1"/>
    <n v="5"/>
    <s v="Not applicable"/>
    <s v="I confirm that I am at the gate / door"/>
    <s v=" -32.9217251"/>
    <s v="27.8998175"/>
    <s v="Yes"/>
    <m/>
    <s v="Read the script out loud to the person"/>
    <s v="Yes - the person who opened the door is the HoH"/>
    <s v="Read the script out loud to the HoH"/>
    <s v="No"/>
    <m/>
    <m/>
    <m/>
    <m/>
    <m/>
    <m/>
    <m/>
    <m/>
    <m/>
    <m/>
    <m/>
    <m/>
    <m/>
    <m/>
    <m/>
    <m/>
    <m/>
    <m/>
    <m/>
    <m/>
    <m/>
    <n v="40000"/>
    <m/>
    <n v="461"/>
    <n v="461"/>
    <n v="2350"/>
    <m/>
    <x v="0"/>
    <m/>
    <m/>
    <m/>
    <m/>
    <m/>
    <m/>
    <m/>
    <m/>
    <d v="1899-12-30T12:33:00"/>
    <s v="Unverified"/>
  </r>
  <r>
    <n v="494"/>
    <m/>
    <m/>
    <m/>
    <x v="0"/>
    <m/>
    <m/>
    <m/>
    <m/>
    <m/>
    <m/>
    <m/>
    <m/>
    <m/>
    <m/>
    <m/>
    <m/>
    <m/>
    <m/>
    <m/>
    <m/>
    <m/>
    <m/>
    <m/>
    <m/>
    <m/>
    <m/>
    <m/>
    <m/>
    <m/>
    <m/>
    <m/>
    <m/>
    <m/>
    <m/>
    <m/>
    <m/>
    <m/>
    <m/>
    <m/>
    <m/>
    <m/>
    <m/>
    <m/>
    <m/>
    <m/>
    <x v="0"/>
    <m/>
    <m/>
    <m/>
    <m/>
    <m/>
    <m/>
    <m/>
    <m/>
    <m/>
    <m/>
  </r>
  <r>
    <n v="1094"/>
    <s v="Screening And Consenting"/>
    <n v="1"/>
    <s v="vuyolwethu"/>
    <x v="21"/>
    <d v="1899-12-30T11:41:00"/>
    <s v="Mdantsane"/>
    <n v="9"/>
    <n v="1"/>
    <s v="Not applicable"/>
    <s v="I confirm that I am at the gate / door"/>
    <s v=" -32.9374769"/>
    <s v="27.7560245"/>
    <s v="Yes"/>
    <m/>
    <s v="Read the script out loud to the person"/>
    <s v="Yes - the person who opened the door is the HoH"/>
    <s v="Read the script out loud to the HoH"/>
    <s v="Yes"/>
    <s v="Proceed"/>
    <s v="Zolile"/>
    <s v="Mbityi"/>
    <n v="34"/>
    <d v="1988-07-10T00:00:00"/>
    <n v="34"/>
    <s v="Male"/>
    <s v="One or both"/>
    <s v="Yes"/>
    <s v="Proceed"/>
    <m/>
    <s v="Proceed"/>
    <s v="English"/>
    <s v="Yes"/>
    <s v="Yes"/>
    <s v="signature_2022-07-21_0947.png"/>
    <m/>
    <m/>
    <m/>
    <m/>
    <d v="2022-07-21T00:00:00"/>
    <n v="50000"/>
    <n v="2000"/>
    <n v="511"/>
    <n v="511"/>
    <n v="2336"/>
    <m/>
    <x v="1"/>
    <n v="55324"/>
    <s v="Proceed"/>
    <s v="Checked, completed"/>
    <s v="Checked, completed"/>
    <s v="Checked, completed"/>
    <n v="712365802"/>
    <s v="Myself (Participant)"/>
    <m/>
    <d v="1899-12-30T11:48:00"/>
    <s v="Complete"/>
  </r>
  <r>
    <n v="495"/>
    <m/>
    <m/>
    <m/>
    <x v="0"/>
    <m/>
    <m/>
    <m/>
    <m/>
    <m/>
    <m/>
    <m/>
    <m/>
    <m/>
    <m/>
    <m/>
    <m/>
    <m/>
    <m/>
    <m/>
    <m/>
    <m/>
    <m/>
    <m/>
    <m/>
    <m/>
    <m/>
    <m/>
    <m/>
    <m/>
    <m/>
    <m/>
    <m/>
    <m/>
    <m/>
    <m/>
    <m/>
    <m/>
    <m/>
    <m/>
    <m/>
    <m/>
    <m/>
    <m/>
    <m/>
    <m/>
    <x v="0"/>
    <m/>
    <m/>
    <m/>
    <m/>
    <m/>
    <m/>
    <m/>
    <m/>
    <m/>
    <m/>
  </r>
  <r>
    <n v="1160"/>
    <s v="Screening And Consenting"/>
    <n v="1"/>
    <s v="asemahle"/>
    <x v="17"/>
    <d v="1899-12-30T12:18:00"/>
    <s v="Buffalo Flats"/>
    <n v="4"/>
    <n v="1"/>
    <s v="D"/>
    <s v="I confirm that I am at the gate / door"/>
    <s v=" -33.0106143"/>
    <s v="27.8312193"/>
    <s v="Yes"/>
    <m/>
    <s v="Read the script out loud to the person"/>
    <s v="Yes - the person who opened the door is the HoH"/>
    <s v="Read the script out loud to the HoH"/>
    <s v="Yes"/>
    <s v="Proceed"/>
    <s v="Zubenathi"/>
    <s v="Geza"/>
    <n v="34"/>
    <d v="1988-08-03T00:00:00"/>
    <n v="34"/>
    <s v="Female"/>
    <s v="One or both"/>
    <s v="Yes"/>
    <s v="Proceed"/>
    <m/>
    <s v="Proceed"/>
    <s v="English"/>
    <s v="Yes"/>
    <s v="Yes"/>
    <s v="signature_2022-07-22_1024.png"/>
    <m/>
    <m/>
    <m/>
    <m/>
    <d v="2022-07-22T00:00:00"/>
    <n v="80000"/>
    <n v="1000"/>
    <n v="474"/>
    <n v="474"/>
    <n v="2335"/>
    <m/>
    <x v="1"/>
    <n v="84249"/>
    <s v="Proceed"/>
    <s v="Checked, completed"/>
    <s v="Checked, completed"/>
    <s v="Checked, completed"/>
    <n v="712548396"/>
    <s v="Partner/Spouse"/>
    <m/>
    <d v="1899-12-30T12:25:00"/>
    <s v="Complete"/>
  </r>
  <r>
    <n v="496"/>
    <m/>
    <m/>
    <m/>
    <x v="0"/>
    <m/>
    <m/>
    <m/>
    <m/>
    <m/>
    <m/>
    <m/>
    <m/>
    <m/>
    <m/>
    <m/>
    <m/>
    <m/>
    <m/>
    <m/>
    <m/>
    <m/>
    <m/>
    <m/>
    <m/>
    <m/>
    <m/>
    <m/>
    <m/>
    <m/>
    <m/>
    <m/>
    <m/>
    <m/>
    <m/>
    <m/>
    <m/>
    <m/>
    <m/>
    <m/>
    <m/>
    <m/>
    <m/>
    <m/>
    <m/>
    <m/>
    <x v="0"/>
    <m/>
    <m/>
    <m/>
    <m/>
    <m/>
    <m/>
    <m/>
    <m/>
    <m/>
    <m/>
  </r>
  <r>
    <n v="1297"/>
    <s v="Screening And Consenting"/>
    <n v="1"/>
    <s v="thembelihle"/>
    <x v="25"/>
    <d v="1899-12-30T11:51:00"/>
    <s v="Mdantsane"/>
    <n v="11"/>
    <n v="3"/>
    <s v="Not applicable"/>
    <s v="I confirm that I am at the gate / door"/>
    <s v=" -32.9185559"/>
    <s v="27.7441237"/>
    <s v="Yes"/>
    <m/>
    <s v="Read the script out loud to the person"/>
    <s v="Yes - the person who opened the door is the HoH"/>
    <s v="Read the script out loud to the HoH"/>
    <s v="Yes"/>
    <s v="Proceed"/>
    <s v="Noxolo"/>
    <s v="Nekene"/>
    <n v="34"/>
    <d v="1988-02-20T00:00:00"/>
    <n v="34"/>
    <s v="Female"/>
    <s v="One or both"/>
    <s v="Yes"/>
    <s v="Proceed"/>
    <m/>
    <s v="Proceed"/>
    <s v="English"/>
    <s v="Yes"/>
    <s v="Yes"/>
    <s v="signature_2022-07-26_0955.png"/>
    <m/>
    <m/>
    <m/>
    <m/>
    <d v="2022-07-26T00:00:00"/>
    <n v="50000"/>
    <n v="1000"/>
    <n v="501"/>
    <n v="501"/>
    <n v="2331"/>
    <m/>
    <x v="1"/>
    <n v="54299"/>
    <s v="Proceed"/>
    <s v="Checked, completed"/>
    <s v="Checked, completed"/>
    <s v="Checked, completed"/>
    <n v="649028456"/>
    <s v="Myself (Participant)"/>
    <m/>
    <d v="1899-12-30T11:57:00"/>
    <s v="Complete"/>
  </r>
  <r>
    <n v="497"/>
    <m/>
    <m/>
    <m/>
    <x v="0"/>
    <m/>
    <m/>
    <m/>
    <m/>
    <m/>
    <m/>
    <m/>
    <m/>
    <m/>
    <m/>
    <m/>
    <m/>
    <m/>
    <m/>
    <m/>
    <m/>
    <m/>
    <m/>
    <m/>
    <m/>
    <m/>
    <m/>
    <m/>
    <m/>
    <m/>
    <m/>
    <m/>
    <m/>
    <m/>
    <m/>
    <m/>
    <m/>
    <m/>
    <m/>
    <m/>
    <m/>
    <m/>
    <m/>
    <m/>
    <m/>
    <m/>
    <x v="0"/>
    <m/>
    <m/>
    <m/>
    <m/>
    <m/>
    <m/>
    <m/>
    <m/>
    <m/>
    <m/>
  </r>
  <r>
    <n v="1386"/>
    <s v="Screening And Consenting"/>
    <n v="1"/>
    <s v="yethu"/>
    <x v="26"/>
    <d v="1899-12-30T13:44:00"/>
    <s v="Ndevana"/>
    <n v="3"/>
    <n v="7"/>
    <s v="Not applicable"/>
    <s v="I confirm that I am at the gate / door"/>
    <s v=" -32.915166"/>
    <s v="27.4962604"/>
    <s v="Yes"/>
    <m/>
    <s v="Read the script out loud to the person"/>
    <s v="Yes - the person who opened the door is the HoH"/>
    <s v="Read the script out loud to the HoH"/>
    <s v="Yes"/>
    <s v="Proceed"/>
    <s v="Nomzamo"/>
    <s v="Ntwanambi"/>
    <n v="34"/>
    <d v="1988-10-10T00:00:00"/>
    <n v="34"/>
    <s v="Female"/>
    <s v="One or both"/>
    <s v="Yes"/>
    <s v="Proceed"/>
    <m/>
    <s v="Proceed"/>
    <s v="Xhosa"/>
    <s v="Yes"/>
    <s v="Yes"/>
    <m/>
    <s v="signature_2022-07-27_1154.png"/>
    <m/>
    <m/>
    <m/>
    <d v="2022-07-27T00:00:00"/>
    <n v="60000"/>
    <n v="1000"/>
    <n v="388"/>
    <n v="388"/>
    <n v="2330"/>
    <m/>
    <x v="1"/>
    <n v="64072"/>
    <s v="Proceed"/>
    <s v="Checked, completed"/>
    <s v="Checked, completed"/>
    <s v="Checked, completed"/>
    <n v="780504107"/>
    <s v="Myself (Participant)"/>
    <m/>
    <d v="1899-12-30T13:55:00"/>
    <s v="Complete"/>
  </r>
  <r>
    <n v="498"/>
    <m/>
    <m/>
    <m/>
    <x v="0"/>
    <m/>
    <m/>
    <m/>
    <m/>
    <m/>
    <m/>
    <m/>
    <m/>
    <m/>
    <m/>
    <m/>
    <m/>
    <m/>
    <m/>
    <m/>
    <m/>
    <m/>
    <m/>
    <m/>
    <m/>
    <m/>
    <m/>
    <m/>
    <m/>
    <m/>
    <m/>
    <m/>
    <m/>
    <m/>
    <m/>
    <m/>
    <m/>
    <m/>
    <m/>
    <m/>
    <m/>
    <m/>
    <m/>
    <m/>
    <m/>
    <m/>
    <x v="0"/>
    <m/>
    <m/>
    <m/>
    <m/>
    <m/>
    <m/>
    <m/>
    <m/>
    <m/>
    <m/>
  </r>
  <r>
    <n v="498"/>
    <s v="Screening And Consenting"/>
    <n v="1"/>
    <s v="lwazi"/>
    <x v="22"/>
    <d v="1899-12-30T12:52:00"/>
    <s v="Nompumelelo"/>
    <n v="1"/>
    <n v="2"/>
    <s v="Not applicable"/>
    <s v="I confirm that I am at the gate / door"/>
    <s v=" -32.9569546"/>
    <s v="27.9254032"/>
    <s v="No"/>
    <s v="I confirm"/>
    <m/>
    <m/>
    <m/>
    <m/>
    <m/>
    <m/>
    <m/>
    <m/>
    <m/>
    <m/>
    <m/>
    <m/>
    <m/>
    <m/>
    <m/>
    <m/>
    <m/>
    <m/>
    <m/>
    <m/>
    <m/>
    <m/>
    <m/>
    <m/>
    <m/>
    <n v="30000"/>
    <m/>
    <n v="440"/>
    <n v="440"/>
    <n v="2350"/>
    <m/>
    <x v="0"/>
    <m/>
    <m/>
    <m/>
    <m/>
    <m/>
    <m/>
    <m/>
    <m/>
    <d v="1899-12-30T12:52:00"/>
    <s v="Unverified"/>
  </r>
  <r>
    <n v="1390"/>
    <s v="Screening And Consenting"/>
    <n v="1"/>
    <s v="vuyolwethu"/>
    <x v="26"/>
    <d v="1899-12-30T13:57:00"/>
    <s v="Mdantsane"/>
    <n v="8"/>
    <n v="1"/>
    <s v="Not applicable"/>
    <s v="I confirm that I am at the gate / door"/>
    <s v=" -32.9303698"/>
    <s v="27.7352911"/>
    <s v="Yes"/>
    <m/>
    <s v="Read the script out loud to the person"/>
    <s v="Yes - the person who opened the door is the HoH"/>
    <s v="Read the script out loud to the HoH"/>
    <s v="Yes"/>
    <s v="Proceed"/>
    <s v="Thabisa"/>
    <s v="Melude"/>
    <n v="34"/>
    <d v="1988-07-10T00:00:00"/>
    <n v="34"/>
    <s v="Female"/>
    <s v="One or both"/>
    <s v="Yes"/>
    <s v="Proceed"/>
    <m/>
    <s v="Proceed"/>
    <s v="English"/>
    <s v="Yes"/>
    <s v="Yes"/>
    <s v="signature_2022-07-27_1203.png"/>
    <m/>
    <m/>
    <m/>
    <m/>
    <d v="2022-07-27T00:00:00"/>
    <n v="50000"/>
    <n v="1000"/>
    <n v="375"/>
    <n v="375"/>
    <n v="2330"/>
    <m/>
    <x v="1"/>
    <n v="54046"/>
    <s v="Proceed"/>
    <s v="Checked, completed"/>
    <s v="Checked, completed"/>
    <s v="Checked, completed"/>
    <n v="673354085"/>
    <s v="Myself (Participant)"/>
    <m/>
    <d v="1899-12-30T14:03:00"/>
    <s v="Complete"/>
  </r>
  <r>
    <n v="499"/>
    <m/>
    <m/>
    <m/>
    <x v="0"/>
    <m/>
    <m/>
    <m/>
    <m/>
    <m/>
    <m/>
    <m/>
    <m/>
    <m/>
    <m/>
    <m/>
    <m/>
    <m/>
    <m/>
    <m/>
    <m/>
    <m/>
    <m/>
    <m/>
    <m/>
    <m/>
    <m/>
    <m/>
    <m/>
    <m/>
    <m/>
    <m/>
    <m/>
    <m/>
    <m/>
    <m/>
    <m/>
    <m/>
    <m/>
    <m/>
    <m/>
    <m/>
    <m/>
    <m/>
    <m/>
    <m/>
    <x v="0"/>
    <m/>
    <m/>
    <m/>
    <m/>
    <m/>
    <m/>
    <m/>
    <m/>
    <m/>
    <m/>
  </r>
  <r>
    <n v="1427"/>
    <s v="Screening And Consenting"/>
    <n v="1"/>
    <s v="thembelihle"/>
    <x v="31"/>
    <d v="1899-12-30T08:17:00"/>
    <s v="Mdantsane"/>
    <n v="10"/>
    <n v="4"/>
    <s v="Not applicable"/>
    <s v="I confirm that I am at the gate / door"/>
    <s v=" -32.9303987"/>
    <s v="27.7535875"/>
    <s v="Yes"/>
    <m/>
    <s v="Read the script out loud to the person"/>
    <s v="Yes - the person who opened the door is calling the HoH"/>
    <s v="Read the script out loud to the HoH"/>
    <s v="Yes"/>
    <s v="Proceed"/>
    <s v="Sinazo"/>
    <s v="XATASI"/>
    <n v="34"/>
    <d v="1988-03-30T00:00:00"/>
    <n v="34"/>
    <s v="Female"/>
    <s v="One or both"/>
    <s v="Yes"/>
    <s v="Proceed"/>
    <m/>
    <s v="Proceed"/>
    <s v="English"/>
    <s v="Yes"/>
    <s v="Yes"/>
    <s v="signature_2022-07-28_0621.png"/>
    <m/>
    <m/>
    <m/>
    <m/>
    <d v="2022-07-28T00:00:00"/>
    <n v="50000"/>
    <n v="1000"/>
    <n v="715"/>
    <n v="715"/>
    <n v="2329"/>
    <m/>
    <x v="1"/>
    <n v="54725"/>
    <s v="Proceed"/>
    <s v="Checked, completed"/>
    <s v="Checked, completed"/>
    <s v="Checked, completed"/>
    <n v="652348085"/>
    <s v="Myself (Participant)"/>
    <m/>
    <d v="1899-12-30T08:22:00"/>
    <s v="Complete"/>
  </r>
  <r>
    <n v="500"/>
    <m/>
    <m/>
    <m/>
    <x v="0"/>
    <m/>
    <m/>
    <m/>
    <m/>
    <m/>
    <m/>
    <m/>
    <m/>
    <m/>
    <m/>
    <m/>
    <m/>
    <m/>
    <m/>
    <m/>
    <m/>
    <m/>
    <m/>
    <m/>
    <m/>
    <m/>
    <m/>
    <m/>
    <m/>
    <m/>
    <m/>
    <m/>
    <m/>
    <m/>
    <m/>
    <m/>
    <m/>
    <m/>
    <m/>
    <m/>
    <m/>
    <m/>
    <m/>
    <m/>
    <m/>
    <m/>
    <x v="0"/>
    <m/>
    <m/>
    <m/>
    <m/>
    <m/>
    <m/>
    <m/>
    <m/>
    <m/>
    <m/>
  </r>
  <r>
    <n v="500"/>
    <s v="Screening And Consenting"/>
    <n v="1"/>
    <s v="zimbini"/>
    <x v="22"/>
    <d v="1899-12-30T13:38:00"/>
    <s v="Mdantsane"/>
    <n v="4"/>
    <n v="7"/>
    <s v="Not applicable"/>
    <s v="I confirm that I am at the gate / door"/>
    <s v=" -32.9377879"/>
    <s v="27.7777577"/>
    <s v="No"/>
    <s v="I confirm"/>
    <m/>
    <m/>
    <m/>
    <m/>
    <m/>
    <m/>
    <m/>
    <m/>
    <m/>
    <m/>
    <m/>
    <m/>
    <m/>
    <m/>
    <m/>
    <m/>
    <m/>
    <m/>
    <m/>
    <m/>
    <m/>
    <m/>
    <m/>
    <m/>
    <m/>
    <n v="50000"/>
    <m/>
    <n v="394"/>
    <n v="394"/>
    <n v="2350"/>
    <m/>
    <x v="0"/>
    <m/>
    <m/>
    <m/>
    <m/>
    <m/>
    <m/>
    <m/>
    <m/>
    <d v="1899-12-30T13:39:00"/>
    <s v="Unverified"/>
  </r>
  <r>
    <n v="500"/>
    <s v="Screening And Consenting"/>
    <n v="2"/>
    <s v="busisiwe"/>
    <x v="5"/>
    <d v="1899-12-30T10:13:00"/>
    <s v="Mdantsane"/>
    <n v="4"/>
    <n v="7"/>
    <s v="Not applicable"/>
    <s v="I confirm that I am at the gate / door"/>
    <s v=" -32.9365869"/>
    <s v="27.7781983"/>
    <s v="No"/>
    <s v="I confirm"/>
    <m/>
    <m/>
    <m/>
    <m/>
    <m/>
    <m/>
    <m/>
    <m/>
    <m/>
    <m/>
    <m/>
    <m/>
    <m/>
    <m/>
    <m/>
    <m/>
    <m/>
    <m/>
    <m/>
    <m/>
    <m/>
    <m/>
    <m/>
    <m/>
    <m/>
    <n v="50000"/>
    <m/>
    <n v="599"/>
    <n v="599"/>
    <n v="2349"/>
    <m/>
    <x v="0"/>
    <m/>
    <m/>
    <m/>
    <m/>
    <m/>
    <m/>
    <m/>
    <m/>
    <d v="1899-12-30T10:14:00"/>
    <s v="Unverified"/>
  </r>
  <r>
    <n v="500"/>
    <s v="Screening And Consenting"/>
    <n v="3"/>
    <s v="busisiwe"/>
    <x v="20"/>
    <d v="1899-12-30T09:06:00"/>
    <s v="Mdantsane"/>
    <n v="4"/>
    <n v="7"/>
    <s v="Not applicable"/>
    <s v="I confirm that I am at the gate / door"/>
    <s v=" -32.9369145"/>
    <s v="27.7778646"/>
    <s v="No"/>
    <s v="I confirm"/>
    <m/>
    <m/>
    <m/>
    <m/>
    <m/>
    <m/>
    <m/>
    <m/>
    <m/>
    <m/>
    <m/>
    <m/>
    <m/>
    <m/>
    <m/>
    <m/>
    <m/>
    <m/>
    <m/>
    <m/>
    <m/>
    <m/>
    <m/>
    <m/>
    <m/>
    <n v="50000"/>
    <m/>
    <n v="666"/>
    <n v="666"/>
    <n v="2348"/>
    <m/>
    <x v="0"/>
    <m/>
    <m/>
    <m/>
    <m/>
    <m/>
    <m/>
    <m/>
    <m/>
    <d v="1899-12-30T09:07:00"/>
    <s v="Unverified"/>
  </r>
  <r>
    <n v="501"/>
    <m/>
    <m/>
    <m/>
    <x v="0"/>
    <m/>
    <m/>
    <m/>
    <m/>
    <m/>
    <m/>
    <m/>
    <m/>
    <m/>
    <m/>
    <m/>
    <m/>
    <m/>
    <m/>
    <m/>
    <m/>
    <m/>
    <m/>
    <m/>
    <m/>
    <m/>
    <m/>
    <m/>
    <m/>
    <m/>
    <m/>
    <m/>
    <m/>
    <m/>
    <m/>
    <m/>
    <m/>
    <m/>
    <m/>
    <m/>
    <m/>
    <m/>
    <m/>
    <m/>
    <m/>
    <m/>
    <x v="0"/>
    <m/>
    <m/>
    <m/>
    <m/>
    <m/>
    <m/>
    <m/>
    <m/>
    <m/>
    <m/>
  </r>
  <r>
    <n v="1538"/>
    <s v="Screening And Consenting"/>
    <n v="1"/>
    <s v="vuyolwethu"/>
    <x v="32"/>
    <d v="1899-12-30T13:58:00"/>
    <s v="Mdantsane"/>
    <n v="8"/>
    <n v="1"/>
    <s v="Not applicable"/>
    <s v="I confirm that I am at the gate / door"/>
    <s v=" -32.9309233"/>
    <s v="27.7348886"/>
    <s v="Yes"/>
    <m/>
    <s v="Read the script out loud to the person"/>
    <s v="Yes - the person who opened the door is the HoH"/>
    <s v="Read the script out loud to the HoH"/>
    <s v="Yes"/>
    <s v="Proceed"/>
    <s v="Siphamandla"/>
    <s v="Deyi"/>
    <n v="34"/>
    <d v="1988-07-17T00:00:00"/>
    <n v="34"/>
    <s v="Male"/>
    <s v="One or both"/>
    <s v="Yes"/>
    <s v="Proceed"/>
    <m/>
    <s v="Proceed"/>
    <s v="English"/>
    <s v="Yes"/>
    <s v="Yes"/>
    <s v="signature_2022-07-29_1201.png"/>
    <m/>
    <m/>
    <m/>
    <m/>
    <d v="2022-07-29T00:00:00"/>
    <n v="50000"/>
    <n v="2000"/>
    <n v="374"/>
    <n v="374"/>
    <n v="2328"/>
    <m/>
    <x v="1"/>
    <n v="55042"/>
    <s v="Proceed"/>
    <s v="Checked, completed"/>
    <s v="Checked, completed"/>
    <s v="Checked, completed"/>
    <n v="999999999"/>
    <s v="Other"/>
    <s v="Don't have a phone "/>
    <d v="1899-12-30T14:02:00"/>
    <s v="Unverified"/>
  </r>
  <r>
    <n v="502"/>
    <m/>
    <m/>
    <m/>
    <x v="0"/>
    <m/>
    <m/>
    <m/>
    <m/>
    <m/>
    <m/>
    <m/>
    <m/>
    <m/>
    <m/>
    <m/>
    <m/>
    <m/>
    <m/>
    <m/>
    <m/>
    <m/>
    <m/>
    <m/>
    <m/>
    <m/>
    <m/>
    <m/>
    <m/>
    <m/>
    <m/>
    <m/>
    <m/>
    <m/>
    <m/>
    <m/>
    <m/>
    <m/>
    <m/>
    <m/>
    <m/>
    <m/>
    <m/>
    <m/>
    <m/>
    <m/>
    <x v="0"/>
    <m/>
    <m/>
    <m/>
    <m/>
    <m/>
    <m/>
    <m/>
    <m/>
    <m/>
    <m/>
  </r>
  <r>
    <n v="1602"/>
    <s v="Screening And Consenting"/>
    <n v="1"/>
    <s v="lona"/>
    <x v="11"/>
    <d v="1899-12-30T08:58:00"/>
    <s v="Mdantsane"/>
    <n v="10"/>
    <n v="7"/>
    <s v="Not applicable"/>
    <s v="I confirm that I am at the gate / door"/>
    <s v=" -32.9386381"/>
    <s v="27.7521622"/>
    <s v="Yes"/>
    <m/>
    <s v="Read the script out loud to the person"/>
    <s v="Yes - the person who opened the door is the HoH"/>
    <s v="Read the script out loud to the HoH"/>
    <s v="Yes"/>
    <s v="Proceed"/>
    <s v="Sizwe "/>
    <s v="Nobambela"/>
    <n v="34"/>
    <d v="1988-08-10T00:00:00"/>
    <n v="34"/>
    <s v="Male"/>
    <s v="One or both"/>
    <s v="Yes"/>
    <s v="Proceed"/>
    <m/>
    <s v="Proceed"/>
    <s v="English"/>
    <s v="Yes"/>
    <s v="Yes"/>
    <s v="signature_2022-08-02_0701.png"/>
    <m/>
    <m/>
    <m/>
    <m/>
    <d v="2022-08-02T00:00:00"/>
    <n v="50000"/>
    <n v="2000"/>
    <n v="674"/>
    <n v="674"/>
    <n v="2324"/>
    <m/>
    <x v="1"/>
    <n v="55638"/>
    <s v="Proceed"/>
    <s v="Checked, completed"/>
    <s v="Checked, completed"/>
    <s v="Checked, completed"/>
    <n v="726903625"/>
    <s v="Myself (Participant)"/>
    <m/>
    <d v="1899-12-30T09:02:00"/>
    <s v="Complete"/>
  </r>
  <r>
    <n v="503"/>
    <m/>
    <m/>
    <m/>
    <x v="0"/>
    <m/>
    <m/>
    <m/>
    <m/>
    <m/>
    <m/>
    <m/>
    <m/>
    <m/>
    <m/>
    <m/>
    <m/>
    <m/>
    <m/>
    <m/>
    <m/>
    <m/>
    <m/>
    <m/>
    <m/>
    <m/>
    <m/>
    <m/>
    <m/>
    <m/>
    <m/>
    <m/>
    <m/>
    <m/>
    <m/>
    <m/>
    <m/>
    <m/>
    <m/>
    <m/>
    <m/>
    <m/>
    <m/>
    <m/>
    <m/>
    <m/>
    <x v="0"/>
    <m/>
    <m/>
    <m/>
    <m/>
    <m/>
    <m/>
    <m/>
    <m/>
    <m/>
    <m/>
  </r>
  <r>
    <n v="503"/>
    <s v="Screening And Consenting"/>
    <n v="1"/>
    <s v="thembelihle"/>
    <x v="22"/>
    <d v="1899-12-30T14:39:00"/>
    <s v="Ducats"/>
    <n v="1"/>
    <n v="8"/>
    <s v="Not applicable"/>
    <s v="I confirm that I am at the gate / door"/>
    <s v=" -32.9202143"/>
    <s v="27.9048616"/>
    <s v="Yes"/>
    <m/>
    <s v="Read the script out loud to the person"/>
    <s v="Yes - the person who opened the door is calling the HoH"/>
    <s v="Read the script out loud to the HoH"/>
    <s v="No"/>
    <m/>
    <m/>
    <m/>
    <m/>
    <m/>
    <m/>
    <m/>
    <m/>
    <m/>
    <m/>
    <m/>
    <m/>
    <m/>
    <m/>
    <m/>
    <m/>
    <m/>
    <m/>
    <m/>
    <m/>
    <m/>
    <n v="40000"/>
    <m/>
    <n v="333"/>
    <n v="333"/>
    <n v="2350"/>
    <m/>
    <x v="0"/>
    <m/>
    <m/>
    <m/>
    <m/>
    <m/>
    <m/>
    <m/>
    <m/>
    <d v="1899-12-30T14:42:00"/>
    <s v="Unverified"/>
  </r>
  <r>
    <n v="504"/>
    <m/>
    <m/>
    <m/>
    <x v="0"/>
    <m/>
    <m/>
    <m/>
    <m/>
    <m/>
    <m/>
    <m/>
    <m/>
    <m/>
    <m/>
    <m/>
    <m/>
    <m/>
    <m/>
    <m/>
    <m/>
    <m/>
    <m/>
    <m/>
    <m/>
    <m/>
    <m/>
    <m/>
    <m/>
    <m/>
    <m/>
    <m/>
    <m/>
    <m/>
    <m/>
    <m/>
    <m/>
    <m/>
    <m/>
    <m/>
    <m/>
    <m/>
    <m/>
    <m/>
    <m/>
    <m/>
    <x v="0"/>
    <m/>
    <m/>
    <m/>
    <m/>
    <m/>
    <m/>
    <m/>
    <m/>
    <m/>
    <m/>
  </r>
  <r>
    <n v="504"/>
    <s v="Screening And Consenting"/>
    <n v="1"/>
    <s v="sinazo"/>
    <x v="22"/>
    <d v="1899-12-30T14:42:00"/>
    <s v="Ducats"/>
    <n v="1"/>
    <n v="8"/>
    <s v="Not applicable"/>
    <s v="I confirm that I am at the gate / door"/>
    <s v=" -32.9209087"/>
    <s v="27.9050039"/>
    <s v="Yes"/>
    <m/>
    <s v="Read the script out loud to the person"/>
    <s v="Yes - the person who opened the door is the HoH"/>
    <s v="Read the script out loud to the HoH"/>
    <s v="No"/>
    <m/>
    <m/>
    <m/>
    <m/>
    <m/>
    <m/>
    <m/>
    <m/>
    <m/>
    <m/>
    <m/>
    <m/>
    <m/>
    <m/>
    <m/>
    <m/>
    <m/>
    <m/>
    <m/>
    <m/>
    <m/>
    <n v="40000"/>
    <m/>
    <n v="330"/>
    <n v="330"/>
    <n v="2350"/>
    <m/>
    <x v="0"/>
    <m/>
    <m/>
    <m/>
    <m/>
    <m/>
    <m/>
    <m/>
    <m/>
    <d v="1899-12-30T14:45:00"/>
    <s v="Unverified"/>
  </r>
  <r>
    <n v="505"/>
    <m/>
    <m/>
    <m/>
    <x v="0"/>
    <m/>
    <m/>
    <m/>
    <m/>
    <m/>
    <m/>
    <m/>
    <m/>
    <m/>
    <m/>
    <m/>
    <m/>
    <m/>
    <m/>
    <m/>
    <m/>
    <m/>
    <m/>
    <m/>
    <m/>
    <m/>
    <m/>
    <m/>
    <m/>
    <m/>
    <m/>
    <m/>
    <m/>
    <m/>
    <m/>
    <m/>
    <m/>
    <m/>
    <m/>
    <m/>
    <m/>
    <m/>
    <m/>
    <m/>
    <m/>
    <m/>
    <x v="0"/>
    <m/>
    <m/>
    <m/>
    <m/>
    <m/>
    <m/>
    <m/>
    <m/>
    <m/>
    <m/>
  </r>
  <r>
    <n v="1607"/>
    <s v="Screening And Consenting"/>
    <n v="1"/>
    <s v="siziphiwe"/>
    <x v="11"/>
    <d v="1899-12-30T09:23:00"/>
    <s v="Buffalo Flats"/>
    <n v="7"/>
    <n v="1"/>
    <s v="Not applicable"/>
    <s v="I confirm that I am at the gate / door"/>
    <s v=" -33.0216681"/>
    <s v="27.8473897"/>
    <s v="Yes"/>
    <m/>
    <s v="Read the script out loud to the person"/>
    <s v="Yes - the person who opened the door is the HoH"/>
    <s v="Read the script out loud to the HoH"/>
    <s v="Yes"/>
    <s v="Proceed"/>
    <s v="Cyrilliene"/>
    <s v="Pretorius"/>
    <n v="34"/>
    <d v="1988-11-16T00:00:00"/>
    <n v="34"/>
    <s v="Female"/>
    <s v="One or both"/>
    <s v="Yes"/>
    <s v="Proceed"/>
    <m/>
    <s v="Proceed"/>
    <s v="English"/>
    <s v="Yes"/>
    <s v="Yes"/>
    <s v="signature_2022-08-02_0728.png"/>
    <m/>
    <m/>
    <m/>
    <m/>
    <d v="2022-08-02T00:00:00"/>
    <n v="80000"/>
    <n v="1000"/>
    <n v="649"/>
    <n v="649"/>
    <n v="2324"/>
    <m/>
    <x v="1"/>
    <n v="84588"/>
    <s v="Proceed"/>
    <s v="Checked, completed"/>
    <s v="Checked, completed"/>
    <s v="Checked, completed"/>
    <n v="747373821"/>
    <s v="Myself (Participant)"/>
    <m/>
    <d v="1899-12-30T09:29:00"/>
    <s v="Unverified"/>
  </r>
  <r>
    <n v="506"/>
    <m/>
    <m/>
    <m/>
    <x v="0"/>
    <m/>
    <m/>
    <m/>
    <m/>
    <m/>
    <m/>
    <m/>
    <m/>
    <m/>
    <m/>
    <m/>
    <m/>
    <m/>
    <m/>
    <m/>
    <m/>
    <m/>
    <m/>
    <m/>
    <m/>
    <m/>
    <m/>
    <m/>
    <m/>
    <m/>
    <m/>
    <m/>
    <m/>
    <m/>
    <m/>
    <m/>
    <m/>
    <m/>
    <m/>
    <m/>
    <m/>
    <m/>
    <m/>
    <m/>
    <m/>
    <m/>
    <x v="0"/>
    <m/>
    <m/>
    <m/>
    <m/>
    <m/>
    <m/>
    <m/>
    <m/>
    <m/>
    <m/>
  </r>
  <r>
    <n v="1609"/>
    <s v="Screening And Consenting"/>
    <n v="1"/>
    <s v="nosiphiwo"/>
    <x v="11"/>
    <d v="1899-12-30T09:27:00"/>
    <s v="Buffalo Flats"/>
    <n v="6"/>
    <n v="4"/>
    <s v="Not applicable"/>
    <s v="I confirm that I am at the gate / door"/>
    <s v=" -33.0165402"/>
    <s v="27.8498926"/>
    <s v="Yes"/>
    <m/>
    <s v="Read the script out loud to the person"/>
    <s v="Yes - the person who opened the door is the HoH"/>
    <s v="Read the script out loud to the HoH"/>
    <s v="Yes"/>
    <s v="Proceed"/>
    <s v="Thuliswa"/>
    <s v="Nzimande"/>
    <n v="34"/>
    <d v="1988-09-20T00:00:00"/>
    <n v="34"/>
    <s v="Female"/>
    <s v="One or both"/>
    <s v="Yes"/>
    <s v="Proceed"/>
    <m/>
    <s v="Proceed"/>
    <s v="English"/>
    <s v="Yes"/>
    <s v="Yes"/>
    <s v="signature_2022-08-02_0859.png"/>
    <m/>
    <m/>
    <m/>
    <m/>
    <d v="2022-08-02T00:00:00"/>
    <n v="80000"/>
    <n v="1000"/>
    <n v="645"/>
    <n v="645"/>
    <n v="2324"/>
    <m/>
    <x v="1"/>
    <n v="84580"/>
    <s v="Proceed"/>
    <s v="Checked, completed"/>
    <s v="Checked, completed"/>
    <s v="Checked, completed"/>
    <n v="812506510"/>
    <s v="Myself (Participant)"/>
    <m/>
    <d v="1899-12-30T11:01:00"/>
    <s v="Unverified"/>
  </r>
  <r>
    <n v="507"/>
    <m/>
    <m/>
    <m/>
    <x v="0"/>
    <m/>
    <m/>
    <m/>
    <m/>
    <m/>
    <m/>
    <m/>
    <m/>
    <m/>
    <m/>
    <m/>
    <m/>
    <m/>
    <m/>
    <m/>
    <m/>
    <m/>
    <m/>
    <m/>
    <m/>
    <m/>
    <m/>
    <m/>
    <m/>
    <m/>
    <m/>
    <m/>
    <m/>
    <m/>
    <m/>
    <m/>
    <m/>
    <m/>
    <m/>
    <m/>
    <m/>
    <m/>
    <m/>
    <m/>
    <m/>
    <m/>
    <x v="0"/>
    <m/>
    <m/>
    <m/>
    <m/>
    <m/>
    <m/>
    <m/>
    <m/>
    <m/>
    <m/>
  </r>
  <r>
    <n v="1698"/>
    <s v="Screening And Consenting"/>
    <n v="1"/>
    <s v="likhona"/>
    <x v="11"/>
    <d v="1899-12-30T15:58:00"/>
    <s v="Nompumelelo"/>
    <n v="4"/>
    <n v="4"/>
    <s v="Not applicable"/>
    <s v="I confirm that I am at the gate / door"/>
    <s v=" -32.951242"/>
    <s v="27.9259303"/>
    <s v="Yes"/>
    <m/>
    <s v="Read the script out loud to the person"/>
    <s v="Yes - the person who opened the door is the HoH"/>
    <s v="Read the script out loud to the HoH"/>
    <s v="Yes"/>
    <s v="Proceed"/>
    <s v="Bongiwe"/>
    <s v="Nkomonye"/>
    <n v="34"/>
    <d v="1988-01-05T00:00:00"/>
    <n v="35"/>
    <s v="Female"/>
    <s v="One or both"/>
    <s v="Yes"/>
    <s v="Proceed"/>
    <m/>
    <s v="Proceed"/>
    <s v="English"/>
    <s v="Yes"/>
    <s v="Yes"/>
    <s v="signature_2022-08-02_1402.png"/>
    <m/>
    <m/>
    <m/>
    <m/>
    <d v="2022-08-02T00:00:00"/>
    <n v="30000"/>
    <n v="1000"/>
    <n v="254"/>
    <n v="254"/>
    <n v="2324"/>
    <m/>
    <x v="1"/>
    <n v="33798"/>
    <s v="Proceed"/>
    <s v="Checked, completed"/>
    <s v="Checked, completed"/>
    <s v="Checked, completed"/>
    <n v="789807974"/>
    <s v="Myself (Participant)"/>
    <m/>
    <d v="1899-12-30T16:02:00"/>
    <s v="Unverified"/>
  </r>
  <r>
    <n v="508"/>
    <m/>
    <m/>
    <m/>
    <x v="0"/>
    <m/>
    <m/>
    <m/>
    <m/>
    <m/>
    <m/>
    <m/>
    <m/>
    <m/>
    <m/>
    <m/>
    <m/>
    <m/>
    <m/>
    <m/>
    <m/>
    <m/>
    <m/>
    <m/>
    <m/>
    <m/>
    <m/>
    <m/>
    <m/>
    <m/>
    <m/>
    <m/>
    <m/>
    <m/>
    <m/>
    <m/>
    <m/>
    <m/>
    <m/>
    <m/>
    <m/>
    <m/>
    <m/>
    <m/>
    <m/>
    <m/>
    <x v="0"/>
    <m/>
    <m/>
    <m/>
    <m/>
    <m/>
    <m/>
    <m/>
    <m/>
    <m/>
    <m/>
  </r>
  <r>
    <n v="1719"/>
    <s v="Screening And Consenting"/>
    <n v="1"/>
    <s v="zimkhitha"/>
    <x v="12"/>
    <d v="1899-12-30T10:00:00"/>
    <s v="Scenery Park"/>
    <n v="1"/>
    <n v="1"/>
    <s v="Not applicable"/>
    <s v="I confirm that I am at the gate / door"/>
    <s v=" -32.9961499"/>
    <s v="27.8304875"/>
    <s v="Yes"/>
    <m/>
    <s v="Read the script out loud to the person"/>
    <s v="Yes - the person who opened the door is the HoH"/>
    <s v="Read the script out loud to the HoH"/>
    <s v="Yes"/>
    <s v="Proceed"/>
    <s v="Nyameko"/>
    <s v="Hadu"/>
    <n v="34"/>
    <d v="1989-01-05T00:00:00"/>
    <n v="34"/>
    <s v="Male"/>
    <s v="One or both"/>
    <s v="Yes"/>
    <s v="Proceed"/>
    <m/>
    <s v="Proceed"/>
    <s v="English"/>
    <s v="Yes"/>
    <s v="Yes"/>
    <s v="signature_2022-08-03_0807.png"/>
    <m/>
    <m/>
    <m/>
    <m/>
    <d v="2022-08-03T00:00:00"/>
    <n v="20000"/>
    <n v="2000"/>
    <n v="612"/>
    <n v="612"/>
    <n v="2323"/>
    <m/>
    <x v="1"/>
    <n v="25513"/>
    <s v="Proceed"/>
    <s v="Checked, completed"/>
    <s v="Checked, completed"/>
    <s v="Checked, completed"/>
    <n v="817782450"/>
    <s v="Myself (Participant)"/>
    <m/>
    <d v="1899-12-30T10:07:00"/>
    <s v="Complete"/>
  </r>
  <r>
    <n v="509"/>
    <m/>
    <m/>
    <m/>
    <x v="0"/>
    <m/>
    <m/>
    <m/>
    <m/>
    <m/>
    <m/>
    <m/>
    <m/>
    <m/>
    <m/>
    <m/>
    <m/>
    <m/>
    <m/>
    <m/>
    <m/>
    <m/>
    <m/>
    <m/>
    <m/>
    <m/>
    <m/>
    <m/>
    <m/>
    <m/>
    <m/>
    <m/>
    <m/>
    <m/>
    <m/>
    <m/>
    <m/>
    <m/>
    <m/>
    <m/>
    <m/>
    <m/>
    <m/>
    <m/>
    <m/>
    <m/>
    <x v="0"/>
    <m/>
    <m/>
    <m/>
    <m/>
    <m/>
    <m/>
    <m/>
    <m/>
    <m/>
    <m/>
  </r>
  <r>
    <n v="1727"/>
    <s v="Screening And Consenting"/>
    <n v="1"/>
    <s v="nozithembiso"/>
    <x v="12"/>
    <d v="1899-12-30T11:21:00"/>
    <s v="Buffalo Flats"/>
    <n v="7"/>
    <n v="3"/>
    <s v="Not applicable"/>
    <s v="I confirm that I am at the gate / door"/>
    <s v=" -33.0195433"/>
    <s v="27.843516"/>
    <s v="Yes"/>
    <m/>
    <s v="Read the script out loud to the person"/>
    <s v="Yes - the person who opened the door is the HoH"/>
    <s v="Read the script out loud to the HoH"/>
    <s v="Yes"/>
    <s v="Proceed"/>
    <s v="Zanele"/>
    <s v="Booi"/>
    <n v="34"/>
    <d v="1988-08-11T00:00:00"/>
    <n v="34"/>
    <s v="Female"/>
    <s v="One or both"/>
    <s v="Yes"/>
    <s v="Proceed"/>
    <m/>
    <s v="Proceed"/>
    <s v="English"/>
    <s v="Yes"/>
    <s v="Yes"/>
    <s v="signature_2022-08-03_0925.png"/>
    <m/>
    <m/>
    <m/>
    <m/>
    <d v="2022-08-03T00:00:00"/>
    <n v="80000"/>
    <n v="1000"/>
    <n v="531"/>
    <n v="531"/>
    <n v="2323"/>
    <m/>
    <x v="1"/>
    <n v="84351"/>
    <s v="Proceed"/>
    <s v="Checked, completed"/>
    <s v="Checked, completed"/>
    <s v="Checked, completed"/>
    <n v="711003210"/>
    <s v="Myself (Participant)"/>
    <m/>
    <d v="1899-12-30T11:26:00"/>
    <s v="Complete"/>
  </r>
  <r>
    <n v="510"/>
    <m/>
    <m/>
    <m/>
    <x v="0"/>
    <m/>
    <m/>
    <m/>
    <m/>
    <m/>
    <m/>
    <m/>
    <m/>
    <m/>
    <m/>
    <m/>
    <m/>
    <m/>
    <m/>
    <m/>
    <m/>
    <m/>
    <m/>
    <m/>
    <m/>
    <m/>
    <m/>
    <m/>
    <m/>
    <m/>
    <m/>
    <m/>
    <m/>
    <m/>
    <m/>
    <m/>
    <m/>
    <m/>
    <m/>
    <m/>
    <m/>
    <m/>
    <m/>
    <m/>
    <m/>
    <m/>
    <x v="0"/>
    <m/>
    <m/>
    <m/>
    <m/>
    <m/>
    <m/>
    <m/>
    <m/>
    <m/>
    <m/>
  </r>
  <r>
    <n v="510"/>
    <s v="Screening And Consenting"/>
    <n v="1"/>
    <s v="busisiwe"/>
    <x v="5"/>
    <d v="1899-12-30T10:01:00"/>
    <s v="Mdantsane"/>
    <n v="4"/>
    <n v="7"/>
    <s v="Not applicable"/>
    <s v="I confirm that I am at the gate / door"/>
    <s v=" -32.9378093"/>
    <s v="27.7778334"/>
    <s v="No"/>
    <s v="I confirm"/>
    <m/>
    <m/>
    <m/>
    <m/>
    <m/>
    <m/>
    <m/>
    <m/>
    <m/>
    <m/>
    <m/>
    <m/>
    <m/>
    <m/>
    <m/>
    <m/>
    <m/>
    <m/>
    <m/>
    <m/>
    <m/>
    <m/>
    <m/>
    <m/>
    <m/>
    <n v="50000"/>
    <m/>
    <n v="611"/>
    <n v="611"/>
    <n v="2349"/>
    <m/>
    <x v="0"/>
    <m/>
    <m/>
    <m/>
    <m/>
    <m/>
    <m/>
    <m/>
    <m/>
    <d v="1899-12-30T10:01:00"/>
    <s v="Unverified"/>
  </r>
  <r>
    <n v="98"/>
    <s v="Screening And Consenting"/>
    <n v="1"/>
    <s v="vuyolwethu"/>
    <x v="7"/>
    <d v="1899-12-30T13:51:00"/>
    <s v="Mdantsane"/>
    <n v="1"/>
    <n v="1"/>
    <s v="A"/>
    <s v="I confirm that I am at the gate / door"/>
    <s v=" -32.9398956"/>
    <s v="27.7823943"/>
    <s v="Yes"/>
    <m/>
    <s v="Read the script out loud to the person"/>
    <s v="Yes - the person who opened the door is calling the HoH"/>
    <s v="Read the script out loud to the HoH"/>
    <s v="Yes"/>
    <s v="Proceed"/>
    <s v="Zwelethu"/>
    <s v="Koka"/>
    <n v="35"/>
    <d v="1987-03-10T00:00:00"/>
    <n v="35"/>
    <s v="Male"/>
    <s v="One or both"/>
    <s v="Yes"/>
    <s v="Proceed"/>
    <m/>
    <s v="Proceed"/>
    <s v="English"/>
    <s v="Yes"/>
    <s v="Yes"/>
    <s v="signature_2022-06-15_1155.png"/>
    <m/>
    <m/>
    <m/>
    <m/>
    <d v="2022-06-15T00:00:00"/>
    <n v="50000"/>
    <n v="2000"/>
    <n v="381"/>
    <n v="381"/>
    <n v="2372"/>
    <m/>
    <x v="1"/>
    <n v="55099"/>
    <s v="Proceed"/>
    <s v="Checked, completed"/>
    <s v="Checked, completed"/>
    <s v="Checked, completed"/>
    <n v="732508266"/>
    <s v="Myself (Participant)"/>
    <m/>
    <d v="1899-12-30T13:56:00"/>
    <s v="Unverified"/>
  </r>
  <r>
    <n v="511"/>
    <m/>
    <m/>
    <m/>
    <x v="0"/>
    <m/>
    <m/>
    <m/>
    <m/>
    <m/>
    <m/>
    <m/>
    <m/>
    <m/>
    <m/>
    <m/>
    <m/>
    <m/>
    <m/>
    <m/>
    <m/>
    <m/>
    <m/>
    <m/>
    <m/>
    <m/>
    <m/>
    <m/>
    <m/>
    <m/>
    <m/>
    <m/>
    <m/>
    <m/>
    <m/>
    <m/>
    <m/>
    <m/>
    <m/>
    <m/>
    <m/>
    <m/>
    <m/>
    <m/>
    <m/>
    <m/>
    <x v="0"/>
    <m/>
    <m/>
    <m/>
    <m/>
    <m/>
    <m/>
    <m/>
    <m/>
    <m/>
    <m/>
  </r>
  <r>
    <n v="124"/>
    <s v="Screening And Consenting"/>
    <n v="1"/>
    <s v="lwazi"/>
    <x v="3"/>
    <d v="1899-12-30T13:06:00"/>
    <s v="Mdantsane"/>
    <n v="2"/>
    <n v="5"/>
    <s v="Not applicable"/>
    <s v="I confirm that I am at the gate / door"/>
    <s v=" -32.9448053"/>
    <s v="27.7750825"/>
    <s v="Yes"/>
    <m/>
    <s v="Read the script out loud to the person"/>
    <s v="Yes - the person who opened the door is calling the HoH"/>
    <s v="Read the script out loud to the HoH"/>
    <s v="Yes"/>
    <s v="Proceed"/>
    <s v="Andile"/>
    <s v="Ngqola"/>
    <n v="35"/>
    <d v="1987-03-21T00:00:00"/>
    <n v="35"/>
    <s v="Male"/>
    <s v="One or both"/>
    <s v="Yes"/>
    <s v="Proceed"/>
    <m/>
    <s v="Proceed"/>
    <s v="English"/>
    <s v="Yes"/>
    <s v="Yes"/>
    <s v="signature_2022-06-21_1111.png"/>
    <m/>
    <m/>
    <m/>
    <m/>
    <d v="2022-06-21T00:00:00"/>
    <n v="50000"/>
    <n v="2000"/>
    <n v="426"/>
    <n v="426"/>
    <n v="2366"/>
    <m/>
    <x v="1"/>
    <n v="55183"/>
    <s v="Proceed"/>
    <s v="Checked, completed"/>
    <s v="Checked, completed"/>
    <s v="Checked, completed"/>
    <n v="781084244"/>
    <s v="Myself (Participant)"/>
    <m/>
    <d v="1899-12-30T13:12:00"/>
    <s v="Unverified"/>
  </r>
  <r>
    <n v="512"/>
    <m/>
    <m/>
    <m/>
    <x v="0"/>
    <m/>
    <m/>
    <m/>
    <m/>
    <m/>
    <m/>
    <m/>
    <m/>
    <m/>
    <m/>
    <m/>
    <m/>
    <m/>
    <m/>
    <m/>
    <m/>
    <m/>
    <m/>
    <m/>
    <m/>
    <m/>
    <m/>
    <m/>
    <m/>
    <m/>
    <m/>
    <m/>
    <m/>
    <m/>
    <m/>
    <m/>
    <m/>
    <m/>
    <m/>
    <m/>
    <m/>
    <m/>
    <m/>
    <m/>
    <m/>
    <m/>
    <x v="0"/>
    <m/>
    <m/>
    <m/>
    <m/>
    <m/>
    <m/>
    <m/>
    <m/>
    <m/>
    <m/>
  </r>
  <r>
    <n v="132"/>
    <s v="Screening And Consenting"/>
    <n v="2"/>
    <s v="nozithembiso"/>
    <x v="19"/>
    <d v="1899-12-30T12:50:00"/>
    <s v="Mdantsane"/>
    <n v="2"/>
    <n v="1"/>
    <s v="Not applicable"/>
    <s v="I confirm that I am at the gate / door"/>
    <s v=" -32.9439626"/>
    <s v="27.7657404"/>
    <s v="Yes"/>
    <m/>
    <s v="Read the script out loud to the person"/>
    <s v="Yes - the person who opened the door is the HoH"/>
    <s v="Read the script out loud to the HoH"/>
    <s v="Yes"/>
    <s v="Proceed"/>
    <s v="Zimbini"/>
    <s v="Bheyile"/>
    <n v="35"/>
    <d v="1987-03-27T00:00:00"/>
    <n v="35"/>
    <s v="Female"/>
    <s v="One or both"/>
    <s v="Yes"/>
    <s v="Proceed"/>
    <m/>
    <s v="Proceed"/>
    <s v="English"/>
    <s v="Yes"/>
    <s v="Yes"/>
    <s v="signature_2022-06-22_1053.png"/>
    <m/>
    <m/>
    <m/>
    <m/>
    <d v="2022-06-22T00:00:00"/>
    <n v="50000"/>
    <n v="1000"/>
    <n v="442"/>
    <n v="442"/>
    <n v="2365"/>
    <m/>
    <x v="1"/>
    <n v="54214"/>
    <s v="Proceed"/>
    <s v="Checked, completed"/>
    <s v="Checked, completed"/>
    <s v="Checked, completed"/>
    <n v="737664402"/>
    <s v="Myself (Participant)"/>
    <m/>
    <d v="1899-12-30T12:54:00"/>
    <s v="Unverified"/>
  </r>
  <r>
    <n v="513"/>
    <m/>
    <m/>
    <m/>
    <x v="0"/>
    <m/>
    <m/>
    <m/>
    <m/>
    <m/>
    <m/>
    <m/>
    <m/>
    <m/>
    <m/>
    <m/>
    <m/>
    <m/>
    <m/>
    <m/>
    <m/>
    <m/>
    <m/>
    <m/>
    <m/>
    <m/>
    <m/>
    <m/>
    <m/>
    <m/>
    <m/>
    <m/>
    <m/>
    <m/>
    <m/>
    <m/>
    <m/>
    <m/>
    <m/>
    <m/>
    <m/>
    <m/>
    <m/>
    <m/>
    <m/>
    <m/>
    <x v="0"/>
    <m/>
    <m/>
    <m/>
    <m/>
    <m/>
    <m/>
    <m/>
    <m/>
    <m/>
    <m/>
  </r>
  <r>
    <n v="513"/>
    <s v="Screening And Consenting"/>
    <n v="1"/>
    <s v="asemahle"/>
    <x v="5"/>
    <d v="1899-12-30T10:07:00"/>
    <s v="Ducats"/>
    <n v="1"/>
    <n v="1"/>
    <s v="Not applicable"/>
    <s v="I confirm that I am at the gate / door"/>
    <s v=" -32.9229469"/>
    <s v="27.9042186"/>
    <s v="Yes"/>
    <m/>
    <s v="Read the script out loud to the person"/>
    <s v="Yes - the person who opened the door is the HoH"/>
    <s v="Read the script out loud to the HoH"/>
    <s v="No"/>
    <m/>
    <m/>
    <m/>
    <m/>
    <m/>
    <m/>
    <m/>
    <m/>
    <m/>
    <m/>
    <m/>
    <m/>
    <m/>
    <m/>
    <m/>
    <m/>
    <m/>
    <m/>
    <m/>
    <m/>
    <m/>
    <n v="40000"/>
    <m/>
    <n v="605"/>
    <n v="605"/>
    <n v="2349"/>
    <m/>
    <x v="0"/>
    <m/>
    <m/>
    <m/>
    <m/>
    <m/>
    <m/>
    <m/>
    <m/>
    <d v="1899-12-30T10:07:00"/>
    <s v="Unverified"/>
  </r>
  <r>
    <n v="514"/>
    <m/>
    <m/>
    <m/>
    <x v="0"/>
    <m/>
    <m/>
    <m/>
    <m/>
    <m/>
    <m/>
    <m/>
    <m/>
    <m/>
    <m/>
    <m/>
    <m/>
    <m/>
    <m/>
    <m/>
    <m/>
    <m/>
    <m/>
    <m/>
    <m/>
    <m/>
    <m/>
    <m/>
    <m/>
    <m/>
    <m/>
    <m/>
    <m/>
    <m/>
    <m/>
    <m/>
    <m/>
    <m/>
    <m/>
    <m/>
    <m/>
    <m/>
    <m/>
    <m/>
    <m/>
    <m/>
    <x v="0"/>
    <m/>
    <m/>
    <m/>
    <m/>
    <m/>
    <m/>
    <m/>
    <m/>
    <m/>
    <m/>
  </r>
  <r>
    <n v="269"/>
    <s v="Screening And Consenting"/>
    <n v="1"/>
    <s v="nozithembiso"/>
    <x v="9"/>
    <d v="1899-12-30T12:20:00"/>
    <s v="Mdantsane"/>
    <n v="6"/>
    <n v="3"/>
    <s v="Not applicable"/>
    <s v="I confirm that I am at the gate / door"/>
    <s v=" -32.9283151"/>
    <s v="27.7719521"/>
    <s v="Yes"/>
    <m/>
    <s v="Read the script out loud to the person"/>
    <s v="Yes - the person who opened the door is the HoH"/>
    <s v="Read the script out loud to the HoH"/>
    <s v="Yes"/>
    <s v="Proceed"/>
    <s v="Nosiphiwo"/>
    <s v="Zindlu"/>
    <n v="35"/>
    <d v="1987-09-21T00:00:00"/>
    <n v="35"/>
    <s v="Female"/>
    <s v="One or both"/>
    <s v="Yes"/>
    <s v="Proceed"/>
    <m/>
    <s v="Proceed"/>
    <s v="English"/>
    <s v="Yes"/>
    <s v="Yes"/>
    <s v="signature_2022-06-29_1031.png"/>
    <m/>
    <m/>
    <m/>
    <m/>
    <d v="2022-06-29T00:00:00"/>
    <n v="50000"/>
    <n v="1000"/>
    <n v="472"/>
    <n v="472"/>
    <n v="2358"/>
    <m/>
    <x v="1"/>
    <n v="54267"/>
    <s v="Proceed"/>
    <s v="Checked, completed"/>
    <s v="Checked, completed"/>
    <s v="Checked, completed"/>
    <n v="730523108"/>
    <s v="Myself (Participant)"/>
    <m/>
    <d v="1899-12-30T12:32:00"/>
    <s v="Unverified"/>
  </r>
  <r>
    <n v="515"/>
    <m/>
    <m/>
    <m/>
    <x v="0"/>
    <m/>
    <m/>
    <m/>
    <m/>
    <m/>
    <m/>
    <m/>
    <m/>
    <m/>
    <m/>
    <m/>
    <m/>
    <m/>
    <m/>
    <m/>
    <m/>
    <m/>
    <m/>
    <m/>
    <m/>
    <m/>
    <m/>
    <m/>
    <m/>
    <m/>
    <m/>
    <m/>
    <m/>
    <m/>
    <m/>
    <m/>
    <m/>
    <m/>
    <m/>
    <m/>
    <m/>
    <m/>
    <m/>
    <m/>
    <m/>
    <m/>
    <x v="0"/>
    <m/>
    <m/>
    <m/>
    <m/>
    <m/>
    <m/>
    <m/>
    <m/>
    <m/>
    <m/>
  </r>
  <r>
    <n v="515"/>
    <s v="Screening And Consenting"/>
    <n v="1"/>
    <s v="asemahle"/>
    <x v="5"/>
    <d v="1899-12-30T10:11:00"/>
    <s v="Ducats"/>
    <n v="1"/>
    <n v="1"/>
    <s v="Not applicable"/>
    <s v="I confirm that I am at the gate / door"/>
    <s v=" -32.9229969"/>
    <s v="27.9042776"/>
    <s v="Yes"/>
    <m/>
    <s v="Read the script out loud to the person"/>
    <s v="No"/>
    <m/>
    <m/>
    <m/>
    <m/>
    <m/>
    <m/>
    <m/>
    <m/>
    <m/>
    <m/>
    <m/>
    <m/>
    <m/>
    <m/>
    <m/>
    <m/>
    <m/>
    <m/>
    <m/>
    <m/>
    <m/>
    <m/>
    <m/>
    <n v="40000"/>
    <m/>
    <n v="601"/>
    <n v="601"/>
    <n v="2349"/>
    <m/>
    <x v="0"/>
    <m/>
    <m/>
    <m/>
    <m/>
    <m/>
    <m/>
    <m/>
    <m/>
    <d v="1899-12-30T10:12:00"/>
    <s v="Unverified"/>
  </r>
  <r>
    <n v="515"/>
    <s v="Screening And Consenting"/>
    <n v="2"/>
    <s v="asemahle"/>
    <x v="20"/>
    <d v="1899-12-30T09:50:00"/>
    <s v="Ducats"/>
    <n v="1"/>
    <n v="1"/>
    <s v="Not applicable"/>
    <s v="I confirm that I am at the gate / door"/>
    <s v=" -32.9230359"/>
    <s v="27.9041411"/>
    <s v="Yes"/>
    <m/>
    <s v="Read the script out loud to the person"/>
    <s v="Yes - the person who opened the door is the HoH"/>
    <s v="Read the script out loud to the HoH"/>
    <s v="No"/>
    <m/>
    <m/>
    <m/>
    <m/>
    <m/>
    <m/>
    <m/>
    <m/>
    <m/>
    <m/>
    <m/>
    <m/>
    <m/>
    <m/>
    <m/>
    <m/>
    <m/>
    <m/>
    <m/>
    <m/>
    <m/>
    <n v="40000"/>
    <m/>
    <n v="622"/>
    <n v="622"/>
    <n v="2348"/>
    <m/>
    <x v="0"/>
    <m/>
    <m/>
    <m/>
    <m/>
    <m/>
    <m/>
    <m/>
    <m/>
    <d v="1899-12-30T09:50:00"/>
    <s v="Unverified"/>
  </r>
  <r>
    <n v="516"/>
    <m/>
    <m/>
    <m/>
    <x v="0"/>
    <m/>
    <m/>
    <m/>
    <m/>
    <m/>
    <m/>
    <m/>
    <m/>
    <m/>
    <m/>
    <m/>
    <m/>
    <m/>
    <m/>
    <m/>
    <m/>
    <m/>
    <m/>
    <m/>
    <m/>
    <m/>
    <m/>
    <m/>
    <m/>
    <m/>
    <m/>
    <m/>
    <m/>
    <m/>
    <m/>
    <m/>
    <m/>
    <m/>
    <m/>
    <m/>
    <m/>
    <m/>
    <m/>
    <m/>
    <m/>
    <m/>
    <x v="0"/>
    <m/>
    <m/>
    <m/>
    <m/>
    <m/>
    <m/>
    <m/>
    <m/>
    <m/>
    <m/>
  </r>
  <r>
    <n v="516"/>
    <s v="Screening And Consenting"/>
    <n v="1"/>
    <s v="asemahle"/>
    <x v="5"/>
    <d v="1899-12-30T10:13:00"/>
    <s v="Ducats"/>
    <n v="1"/>
    <n v="1"/>
    <s v="Not applicable"/>
    <s v="I confirm that I am at the gate / door"/>
    <s v=" -32.9230297"/>
    <s v="27.9042463"/>
    <s v="No"/>
    <s v="I confirm"/>
    <m/>
    <m/>
    <m/>
    <m/>
    <m/>
    <m/>
    <m/>
    <m/>
    <m/>
    <m/>
    <m/>
    <m/>
    <m/>
    <m/>
    <m/>
    <m/>
    <m/>
    <m/>
    <m/>
    <m/>
    <m/>
    <m/>
    <m/>
    <m/>
    <m/>
    <n v="40000"/>
    <m/>
    <n v="599"/>
    <n v="599"/>
    <n v="2349"/>
    <m/>
    <x v="0"/>
    <m/>
    <m/>
    <m/>
    <m/>
    <m/>
    <m/>
    <m/>
    <m/>
    <d v="1899-12-30T10:14:00"/>
    <s v="Unverified"/>
  </r>
  <r>
    <n v="516"/>
    <s v="Screening And Consenting"/>
    <n v="2"/>
    <s v="asemahle"/>
    <x v="20"/>
    <d v="1899-12-30T09:47:00"/>
    <s v="Ducats"/>
    <n v="1"/>
    <n v="1"/>
    <s v="Not applicable"/>
    <s v="I confirm that I am at the gate / door"/>
    <s v=" -32.9219023"/>
    <s v="27.8995803"/>
    <s v="Yes"/>
    <m/>
    <s v="Read the script out loud to the person"/>
    <s v="Yes - the person who opened the door is the HoH"/>
    <s v="Read the script out loud to the HoH"/>
    <s v="No"/>
    <m/>
    <m/>
    <m/>
    <m/>
    <m/>
    <m/>
    <m/>
    <m/>
    <m/>
    <m/>
    <m/>
    <m/>
    <m/>
    <m/>
    <m/>
    <m/>
    <m/>
    <m/>
    <m/>
    <m/>
    <m/>
    <n v="40000"/>
    <m/>
    <n v="625"/>
    <n v="625"/>
    <n v="2348"/>
    <m/>
    <x v="0"/>
    <m/>
    <m/>
    <m/>
    <m/>
    <m/>
    <m/>
    <m/>
    <m/>
    <d v="1899-12-30T09:48:00"/>
    <s v="Unverified"/>
  </r>
  <r>
    <n v="517"/>
    <m/>
    <m/>
    <m/>
    <x v="0"/>
    <m/>
    <m/>
    <m/>
    <m/>
    <m/>
    <m/>
    <m/>
    <m/>
    <m/>
    <m/>
    <m/>
    <m/>
    <m/>
    <m/>
    <m/>
    <m/>
    <m/>
    <m/>
    <m/>
    <m/>
    <m/>
    <m/>
    <m/>
    <m/>
    <m/>
    <m/>
    <m/>
    <m/>
    <m/>
    <m/>
    <m/>
    <m/>
    <m/>
    <m/>
    <m/>
    <m/>
    <m/>
    <m/>
    <m/>
    <m/>
    <m/>
    <x v="0"/>
    <m/>
    <m/>
    <m/>
    <m/>
    <m/>
    <m/>
    <m/>
    <m/>
    <m/>
    <m/>
  </r>
  <r>
    <n v="517"/>
    <s v="Screening And Consenting"/>
    <n v="1"/>
    <s v="asemahle"/>
    <x v="5"/>
    <d v="1899-12-30T10:17:00"/>
    <s v="Ducats"/>
    <n v="1"/>
    <n v="1"/>
    <s v="Not applicable"/>
    <s v="I confirm that I am at the gate / door"/>
    <s v=" -32.9230669"/>
    <s v="27.9042189"/>
    <s v="No"/>
    <s v="I confirm"/>
    <m/>
    <m/>
    <m/>
    <m/>
    <m/>
    <m/>
    <m/>
    <m/>
    <m/>
    <m/>
    <m/>
    <m/>
    <m/>
    <m/>
    <m/>
    <m/>
    <m/>
    <m/>
    <m/>
    <m/>
    <m/>
    <m/>
    <m/>
    <m/>
    <m/>
    <n v="40000"/>
    <m/>
    <n v="595"/>
    <n v="595"/>
    <n v="2349"/>
    <m/>
    <x v="0"/>
    <m/>
    <m/>
    <m/>
    <m/>
    <m/>
    <m/>
    <m/>
    <m/>
    <d v="1899-12-30T10:17:00"/>
    <s v="Unverified"/>
  </r>
  <r>
    <n v="517"/>
    <s v="Screening And Consenting"/>
    <n v="2"/>
    <s v="asemahle"/>
    <x v="20"/>
    <d v="1899-12-30T09:53:00"/>
    <s v="Ducats"/>
    <n v="1"/>
    <n v="1"/>
    <s v="Not applicable"/>
    <s v="I confirm that I am at the gate / door"/>
    <s v=" -32.9231599"/>
    <s v="27.9042106"/>
    <s v="No"/>
    <s v="I confirm"/>
    <m/>
    <m/>
    <m/>
    <m/>
    <m/>
    <m/>
    <m/>
    <m/>
    <m/>
    <m/>
    <m/>
    <m/>
    <m/>
    <m/>
    <m/>
    <m/>
    <m/>
    <m/>
    <m/>
    <m/>
    <m/>
    <m/>
    <m/>
    <m/>
    <m/>
    <n v="40000"/>
    <m/>
    <n v="619"/>
    <n v="619"/>
    <n v="2348"/>
    <m/>
    <x v="0"/>
    <m/>
    <m/>
    <m/>
    <m/>
    <m/>
    <m/>
    <m/>
    <m/>
    <d v="1899-12-30T09:53:00"/>
    <s v="Unverified"/>
  </r>
  <r>
    <n v="517"/>
    <s v="Screening And Consenting"/>
    <n v="3"/>
    <s v="likhona"/>
    <x v="10"/>
    <d v="1899-12-30T13:52:00"/>
    <s v="Ducats"/>
    <n v="1"/>
    <n v="1"/>
    <s v="Not applicable"/>
    <s v="I confirm that I am at the gate / door"/>
    <s v=" -32.9231852"/>
    <s v="27.9041737"/>
    <s v="No"/>
    <s v="I confirm"/>
    <m/>
    <m/>
    <m/>
    <m/>
    <m/>
    <m/>
    <m/>
    <m/>
    <m/>
    <m/>
    <m/>
    <m/>
    <m/>
    <m/>
    <m/>
    <m/>
    <m/>
    <m/>
    <m/>
    <m/>
    <m/>
    <m/>
    <m/>
    <m/>
    <m/>
    <n v="40000"/>
    <m/>
    <n v="380"/>
    <n v="380"/>
    <n v="2343"/>
    <m/>
    <x v="0"/>
    <m/>
    <m/>
    <m/>
    <m/>
    <m/>
    <m/>
    <m/>
    <m/>
    <d v="1899-12-30T13:54:00"/>
    <s v="Unverified"/>
  </r>
  <r>
    <n v="518"/>
    <m/>
    <m/>
    <m/>
    <x v="0"/>
    <m/>
    <m/>
    <m/>
    <m/>
    <m/>
    <m/>
    <m/>
    <m/>
    <m/>
    <m/>
    <m/>
    <m/>
    <m/>
    <m/>
    <m/>
    <m/>
    <m/>
    <m/>
    <m/>
    <m/>
    <m/>
    <m/>
    <m/>
    <m/>
    <m/>
    <m/>
    <m/>
    <m/>
    <m/>
    <m/>
    <m/>
    <m/>
    <m/>
    <m/>
    <m/>
    <m/>
    <m/>
    <m/>
    <m/>
    <m/>
    <m/>
    <x v="0"/>
    <m/>
    <m/>
    <m/>
    <m/>
    <m/>
    <m/>
    <m/>
    <m/>
    <m/>
    <m/>
  </r>
  <r>
    <n v="282"/>
    <s v="Screening And Consenting"/>
    <n v="1"/>
    <s v="siyanda"/>
    <x v="9"/>
    <d v="1899-12-30T13:18:00"/>
    <s v="Mdantsane"/>
    <n v="6"/>
    <n v="7"/>
    <s v="Not applicable"/>
    <s v="I confirm that I am at the gate / door"/>
    <s v=" -32.9344523"/>
    <s v="27.7628739"/>
    <s v="Yes"/>
    <m/>
    <s v="Read the script out loud to the person"/>
    <s v="Yes - the person who opened the door is the HoH"/>
    <s v="Read the script out loud to the HoH"/>
    <s v="Yes"/>
    <s v="Proceed"/>
    <s v="Amanda"/>
    <s v="Bukani"/>
    <n v="35"/>
    <d v="1987-03-03T00:00:00"/>
    <n v="35"/>
    <s v="Female"/>
    <s v="One or both"/>
    <s v="Yes"/>
    <s v="Proceed"/>
    <m/>
    <s v="Proceed"/>
    <s v="English"/>
    <s v="Yes"/>
    <s v="Yes"/>
    <s v="signature_2022-06-29_1127.png"/>
    <m/>
    <m/>
    <m/>
    <m/>
    <d v="2022-06-29T00:00:00"/>
    <n v="50000"/>
    <n v="1000"/>
    <n v="414"/>
    <n v="414"/>
    <n v="2358"/>
    <m/>
    <x v="1"/>
    <n v="54151"/>
    <s v="Proceed"/>
    <s v="Checked, completed"/>
    <s v="Checked, completed"/>
    <s v="Checked, completed"/>
    <n v="839527135"/>
    <s v="Myself (Participant)"/>
    <m/>
    <d v="1899-12-30T13:27:00"/>
    <s v="Unverified"/>
  </r>
  <r>
    <n v="519"/>
    <m/>
    <m/>
    <m/>
    <x v="0"/>
    <m/>
    <m/>
    <m/>
    <m/>
    <m/>
    <m/>
    <m/>
    <m/>
    <m/>
    <m/>
    <m/>
    <m/>
    <m/>
    <m/>
    <m/>
    <m/>
    <m/>
    <m/>
    <m/>
    <m/>
    <m/>
    <m/>
    <m/>
    <m/>
    <m/>
    <m/>
    <m/>
    <m/>
    <m/>
    <m/>
    <m/>
    <m/>
    <m/>
    <m/>
    <m/>
    <m/>
    <m/>
    <m/>
    <m/>
    <m/>
    <m/>
    <x v="0"/>
    <m/>
    <m/>
    <m/>
    <m/>
    <m/>
    <m/>
    <m/>
    <m/>
    <m/>
    <m/>
  </r>
  <r>
    <n v="284"/>
    <s v="Screening And Consenting"/>
    <n v="1"/>
    <s v="vuyolwethu"/>
    <x v="18"/>
    <d v="1899-12-30T10:18:00"/>
    <s v="Mdantsane"/>
    <n v="6"/>
    <n v="7"/>
    <s v="Not applicable"/>
    <s v="I confirm that I am at the gate / door"/>
    <s v=" -32.9345628"/>
    <s v="27.7629531"/>
    <s v="Yes"/>
    <m/>
    <s v="Read the script out loud to the person"/>
    <s v="Yes - the person who opened the door is calling the HoH"/>
    <s v="Read the script out loud to the HoH"/>
    <s v="Yes"/>
    <s v="Proceed"/>
    <s v="Dion"/>
    <s v="Schreiber "/>
    <n v="35"/>
    <d v="1987-10-14T00:00:00"/>
    <n v="35"/>
    <s v="Male"/>
    <s v="One or both"/>
    <s v="Yes"/>
    <s v="Proceed"/>
    <m/>
    <s v="Proceed"/>
    <s v="English"/>
    <s v="Yes"/>
    <s v="Yes"/>
    <s v="signature_2022-06-30_0821.png"/>
    <m/>
    <m/>
    <m/>
    <m/>
    <d v="2022-06-30T00:00:00"/>
    <n v="50000"/>
    <n v="2000"/>
    <n v="594"/>
    <n v="594"/>
    <n v="2357"/>
    <m/>
    <x v="1"/>
    <n v="55510"/>
    <s v="Proceed"/>
    <s v="Checked, completed"/>
    <s v="Checked, completed"/>
    <s v="Checked, completed"/>
    <n v="739193413"/>
    <s v="Sibling"/>
    <m/>
    <d v="1899-12-30T10:21:00"/>
    <s v="Unverified"/>
  </r>
  <r>
    <n v="520"/>
    <m/>
    <m/>
    <m/>
    <x v="0"/>
    <m/>
    <m/>
    <m/>
    <m/>
    <m/>
    <m/>
    <m/>
    <m/>
    <m/>
    <m/>
    <m/>
    <m/>
    <m/>
    <m/>
    <m/>
    <m/>
    <m/>
    <m/>
    <m/>
    <m/>
    <m/>
    <m/>
    <m/>
    <m/>
    <m/>
    <m/>
    <m/>
    <m/>
    <m/>
    <m/>
    <m/>
    <m/>
    <m/>
    <m/>
    <m/>
    <m/>
    <m/>
    <m/>
    <m/>
    <m/>
    <m/>
    <x v="0"/>
    <m/>
    <m/>
    <m/>
    <m/>
    <m/>
    <m/>
    <m/>
    <m/>
    <m/>
    <m/>
  </r>
  <r>
    <n v="520"/>
    <s v="Screening And Consenting"/>
    <n v="1"/>
    <s v="asemahle"/>
    <x v="5"/>
    <d v="1899-12-30T10:22:00"/>
    <s v="Ducats"/>
    <n v="1"/>
    <n v="1"/>
    <s v="Not applicable"/>
    <s v="I confirm that I am at the gate / door"/>
    <s v=" -32.9230893"/>
    <s v="27.9043855"/>
    <s v="Yes"/>
    <m/>
    <s v="Read the script out loud to the person"/>
    <s v="No"/>
    <m/>
    <m/>
    <m/>
    <m/>
    <m/>
    <m/>
    <m/>
    <m/>
    <m/>
    <m/>
    <m/>
    <m/>
    <m/>
    <m/>
    <m/>
    <m/>
    <m/>
    <m/>
    <m/>
    <m/>
    <m/>
    <m/>
    <m/>
    <n v="40000"/>
    <m/>
    <n v="590"/>
    <n v="590"/>
    <n v="2349"/>
    <m/>
    <x v="0"/>
    <m/>
    <m/>
    <m/>
    <m/>
    <m/>
    <m/>
    <m/>
    <m/>
    <d v="1899-12-30T10:23:00"/>
    <s v="Unverified"/>
  </r>
  <r>
    <n v="520"/>
    <s v="Screening And Consenting"/>
    <n v="2"/>
    <s v="asemahle"/>
    <x v="20"/>
    <d v="1899-12-30T09:57:00"/>
    <s v="Ducats"/>
    <n v="1"/>
    <n v="1"/>
    <s v="Not applicable"/>
    <s v="I confirm that I am at the gate / door"/>
    <s v=" -32.9229447"/>
    <s v="27.9044562"/>
    <s v="No"/>
    <s v="I confirm"/>
    <m/>
    <m/>
    <m/>
    <m/>
    <m/>
    <m/>
    <m/>
    <m/>
    <m/>
    <m/>
    <m/>
    <m/>
    <m/>
    <m/>
    <m/>
    <m/>
    <m/>
    <m/>
    <m/>
    <m/>
    <m/>
    <m/>
    <m/>
    <m/>
    <m/>
    <n v="40000"/>
    <m/>
    <n v="615"/>
    <n v="615"/>
    <n v="2348"/>
    <m/>
    <x v="0"/>
    <m/>
    <m/>
    <m/>
    <m/>
    <m/>
    <m/>
    <m/>
    <m/>
    <d v="1899-12-30T09:57:00"/>
    <s v="Unverified"/>
  </r>
  <r>
    <n v="520"/>
    <s v="Screening And Consenting"/>
    <n v="3"/>
    <s v="likhona"/>
    <x v="10"/>
    <d v="1899-12-30T14:00:00"/>
    <s v="Ducats"/>
    <n v="1"/>
    <n v="1"/>
    <s v="Not applicable"/>
    <s v="I confirm that I am at the gate / door"/>
    <s v=" -32.9231852"/>
    <s v="27.9041737"/>
    <s v="No"/>
    <s v="I confirm"/>
    <m/>
    <m/>
    <m/>
    <m/>
    <m/>
    <m/>
    <m/>
    <m/>
    <m/>
    <m/>
    <m/>
    <m/>
    <m/>
    <m/>
    <m/>
    <m/>
    <m/>
    <m/>
    <m/>
    <m/>
    <m/>
    <m/>
    <m/>
    <m/>
    <m/>
    <n v="40000"/>
    <m/>
    <n v="372"/>
    <n v="372"/>
    <n v="2343"/>
    <m/>
    <x v="0"/>
    <m/>
    <m/>
    <m/>
    <m/>
    <m/>
    <m/>
    <m/>
    <m/>
    <d v="1899-12-30T14:01:00"/>
    <s v="Unverified"/>
  </r>
  <r>
    <n v="521"/>
    <m/>
    <m/>
    <m/>
    <x v="0"/>
    <m/>
    <m/>
    <m/>
    <m/>
    <m/>
    <m/>
    <m/>
    <m/>
    <m/>
    <m/>
    <m/>
    <m/>
    <m/>
    <m/>
    <m/>
    <m/>
    <m/>
    <m/>
    <m/>
    <m/>
    <m/>
    <m/>
    <m/>
    <m/>
    <m/>
    <m/>
    <m/>
    <m/>
    <m/>
    <m/>
    <m/>
    <m/>
    <m/>
    <m/>
    <m/>
    <m/>
    <m/>
    <m/>
    <m/>
    <m/>
    <m/>
    <x v="0"/>
    <m/>
    <m/>
    <m/>
    <m/>
    <m/>
    <m/>
    <m/>
    <m/>
    <m/>
    <m/>
  </r>
  <r>
    <n v="521"/>
    <s v="Screening And Consenting"/>
    <n v="1"/>
    <s v="asemahle"/>
    <x v="5"/>
    <d v="1899-12-30T10:24:00"/>
    <s v="Ducats"/>
    <n v="1"/>
    <n v="1"/>
    <s v="Not applicable"/>
    <s v="I confirm that I am at the gate / door"/>
    <s v=" -32.9230434"/>
    <s v="27.9043278"/>
    <s v="No"/>
    <s v="I confirm"/>
    <m/>
    <m/>
    <m/>
    <m/>
    <m/>
    <m/>
    <m/>
    <m/>
    <m/>
    <m/>
    <m/>
    <m/>
    <m/>
    <m/>
    <m/>
    <m/>
    <m/>
    <m/>
    <m/>
    <m/>
    <m/>
    <m/>
    <m/>
    <m/>
    <m/>
    <n v="40000"/>
    <m/>
    <n v="588"/>
    <n v="588"/>
    <n v="2349"/>
    <m/>
    <x v="0"/>
    <m/>
    <m/>
    <m/>
    <m/>
    <m/>
    <m/>
    <m/>
    <m/>
    <d v="1899-12-30T10:25:00"/>
    <s v="Unverified"/>
  </r>
  <r>
    <n v="521"/>
    <s v="Screening And Consenting"/>
    <n v="2"/>
    <s v="asemahle"/>
    <x v="20"/>
    <d v="1899-12-30T09:58:00"/>
    <s v="Ducats"/>
    <n v="1"/>
    <n v="1"/>
    <s v="Not applicable"/>
    <s v="I confirm that I am at the gate / door"/>
    <s v=" -32.9229447"/>
    <s v="27.9044562"/>
    <s v="Yes"/>
    <m/>
    <s v="Read the script out loud to the person"/>
    <s v="Yes - the person who opened the door is the HoH"/>
    <s v="Read the script out loud to the HoH"/>
    <s v="No"/>
    <m/>
    <m/>
    <m/>
    <m/>
    <m/>
    <m/>
    <m/>
    <m/>
    <m/>
    <m/>
    <m/>
    <m/>
    <m/>
    <m/>
    <m/>
    <m/>
    <m/>
    <m/>
    <m/>
    <m/>
    <m/>
    <n v="40000"/>
    <m/>
    <n v="614"/>
    <n v="614"/>
    <n v="2348"/>
    <m/>
    <x v="0"/>
    <m/>
    <m/>
    <m/>
    <m/>
    <m/>
    <m/>
    <m/>
    <m/>
    <d v="1899-12-30T09:59:00"/>
    <s v="Unverified"/>
  </r>
  <r>
    <n v="522"/>
    <m/>
    <m/>
    <m/>
    <x v="0"/>
    <m/>
    <m/>
    <m/>
    <m/>
    <m/>
    <m/>
    <m/>
    <m/>
    <m/>
    <m/>
    <m/>
    <m/>
    <m/>
    <m/>
    <m/>
    <m/>
    <m/>
    <m/>
    <m/>
    <m/>
    <m/>
    <m/>
    <m/>
    <m/>
    <m/>
    <m/>
    <m/>
    <m/>
    <m/>
    <m/>
    <m/>
    <m/>
    <m/>
    <m/>
    <m/>
    <m/>
    <m/>
    <m/>
    <m/>
    <m/>
    <m/>
    <x v="0"/>
    <m/>
    <m/>
    <m/>
    <m/>
    <m/>
    <m/>
    <m/>
    <m/>
    <m/>
    <m/>
  </r>
  <r>
    <n v="322"/>
    <s v="Screening And Consenting"/>
    <n v="1"/>
    <s v="asemahle"/>
    <x v="28"/>
    <d v="1899-12-30T10:11:00"/>
    <s v="Mdantsane"/>
    <n v="6"/>
    <n v="3"/>
    <s v="Not applicable"/>
    <s v="I confirm that I am at the gate / door"/>
    <s v=" -32.9280143"/>
    <s v="27.7720304"/>
    <s v="Yes"/>
    <m/>
    <s v="Read the script out loud to the person"/>
    <s v="Yes - the person who opened the door is the HoH"/>
    <s v="Read the script out loud to the HoH"/>
    <s v="Yes"/>
    <s v="Proceed"/>
    <s v="Lindokuhle"/>
    <s v="Londe"/>
    <n v="35"/>
    <d v="1987-06-23T00:00:00"/>
    <n v="35"/>
    <s v="Female"/>
    <s v="One or both"/>
    <s v="Yes"/>
    <s v="Proceed"/>
    <m/>
    <s v="Proceed"/>
    <s v="English"/>
    <s v="Yes"/>
    <s v="Yes"/>
    <s v="signature_2022-07-01_0814.png"/>
    <m/>
    <m/>
    <m/>
    <m/>
    <d v="2022-07-01T00:00:00"/>
    <n v="50000"/>
    <n v="1000"/>
    <n v="601"/>
    <n v="601"/>
    <n v="2356"/>
    <m/>
    <x v="1"/>
    <n v="54523"/>
    <s v="Proceed"/>
    <s v="Checked, completed"/>
    <s v="Checked, completed"/>
    <s v="Checked, completed"/>
    <n v="762323635"/>
    <s v="Myself (Participant)"/>
    <m/>
    <d v="1899-12-30T10:14:00"/>
    <s v="Unverified"/>
  </r>
  <r>
    <n v="523"/>
    <m/>
    <m/>
    <m/>
    <x v="0"/>
    <m/>
    <m/>
    <m/>
    <m/>
    <m/>
    <m/>
    <m/>
    <m/>
    <m/>
    <m/>
    <m/>
    <m/>
    <m/>
    <m/>
    <m/>
    <m/>
    <m/>
    <m/>
    <m/>
    <m/>
    <m/>
    <m/>
    <m/>
    <m/>
    <m/>
    <m/>
    <m/>
    <m/>
    <m/>
    <m/>
    <m/>
    <m/>
    <m/>
    <m/>
    <m/>
    <m/>
    <m/>
    <m/>
    <m/>
    <m/>
    <m/>
    <x v="0"/>
    <m/>
    <m/>
    <m/>
    <m/>
    <m/>
    <m/>
    <m/>
    <m/>
    <m/>
    <m/>
  </r>
  <r>
    <n v="523"/>
    <s v="Screening And Consenting"/>
    <n v="1"/>
    <s v="asemahle"/>
    <x v="5"/>
    <d v="1899-12-30T10:38:00"/>
    <s v="Ducats"/>
    <n v="1"/>
    <n v="1"/>
    <s v="Not applicable"/>
    <s v="I confirm that I am at the gate / door"/>
    <s v=" -32.9229758"/>
    <s v="27.9045512"/>
    <s v="No"/>
    <s v="I confirm"/>
    <m/>
    <m/>
    <m/>
    <m/>
    <m/>
    <m/>
    <m/>
    <m/>
    <m/>
    <m/>
    <m/>
    <m/>
    <m/>
    <m/>
    <m/>
    <m/>
    <m/>
    <m/>
    <m/>
    <m/>
    <m/>
    <m/>
    <m/>
    <m/>
    <m/>
    <n v="40000"/>
    <m/>
    <n v="574"/>
    <n v="574"/>
    <n v="2349"/>
    <m/>
    <x v="0"/>
    <m/>
    <m/>
    <m/>
    <m/>
    <m/>
    <m/>
    <m/>
    <m/>
    <d v="1899-12-30T10:38:00"/>
    <s v="Unverified"/>
  </r>
  <r>
    <n v="365"/>
    <s v="Screening And Consenting"/>
    <n v="1"/>
    <s v="nomvuyo"/>
    <x v="28"/>
    <d v="1899-12-30T14:39:00"/>
    <s v="Mdantsane"/>
    <n v="7"/>
    <n v="8"/>
    <s v="Not applicable"/>
    <s v="I confirm that I am at the gate / door"/>
    <s v=" -32.9457752"/>
    <s v="27.7819149"/>
    <s v="Yes"/>
    <m/>
    <s v="Read the script out loud to the person"/>
    <s v="Yes - the person who opened the door is the HoH"/>
    <s v="Read the script out loud to the HoH"/>
    <s v="Yes"/>
    <s v="Proceed"/>
    <s v="Lindelani"/>
    <s v="Vikani"/>
    <n v="35"/>
    <d v="1987-07-01T00:00:00"/>
    <n v="35"/>
    <s v="Male"/>
    <s v="One or both"/>
    <s v="Yes"/>
    <s v="Proceed"/>
    <m/>
    <s v="Proceed"/>
    <s v="English"/>
    <s v="Yes"/>
    <s v="Yes"/>
    <s v="signature_2022-07-01_1245.png"/>
    <m/>
    <m/>
    <m/>
    <m/>
    <d v="2022-07-01T00:00:00"/>
    <n v="50000"/>
    <n v="2000"/>
    <n v="333"/>
    <n v="333"/>
    <n v="2356"/>
    <m/>
    <x v="1"/>
    <n v="54987"/>
    <s v="Proceed"/>
    <s v="Checked, completed"/>
    <s v="Checked, completed"/>
    <s v="Checked, completed"/>
    <n v="635985990"/>
    <s v="Myself (Participant)"/>
    <m/>
    <d v="1899-12-30T14:49:00"/>
    <s v="Unverified"/>
  </r>
  <r>
    <n v="524"/>
    <m/>
    <m/>
    <m/>
    <x v="0"/>
    <m/>
    <m/>
    <m/>
    <m/>
    <m/>
    <m/>
    <m/>
    <m/>
    <m/>
    <m/>
    <m/>
    <m/>
    <m/>
    <m/>
    <m/>
    <m/>
    <m/>
    <m/>
    <m/>
    <m/>
    <m/>
    <m/>
    <m/>
    <m/>
    <m/>
    <m/>
    <m/>
    <m/>
    <m/>
    <m/>
    <m/>
    <m/>
    <m/>
    <m/>
    <m/>
    <m/>
    <m/>
    <m/>
    <m/>
    <m/>
    <m/>
    <x v="0"/>
    <m/>
    <m/>
    <m/>
    <m/>
    <m/>
    <m/>
    <m/>
    <m/>
    <m/>
    <m/>
  </r>
  <r>
    <n v="393"/>
    <s v="Screening And Consenting"/>
    <n v="3"/>
    <s v="mihlem"/>
    <x v="22"/>
    <d v="1899-12-30T10:27:00"/>
    <s v="Mdantsane"/>
    <n v="7"/>
    <n v="8"/>
    <s v="Not applicable"/>
    <s v="I confirm that I am at the gate / door"/>
    <s v=" -32.9456043"/>
    <s v="27.7826552"/>
    <s v="Yes"/>
    <m/>
    <s v="Read the script out loud to the person"/>
    <s v="Yes - the person who opened the door is the HoH"/>
    <s v="Read the script out loud to the HoH"/>
    <s v="Yes"/>
    <s v="Proceed"/>
    <s v="Nonziko"/>
    <s v="Hlalukana"/>
    <n v="35"/>
    <d v="1987-09-22T00:00:00"/>
    <n v="35"/>
    <s v="Female"/>
    <s v="One or both"/>
    <s v="Yes"/>
    <s v="Proceed"/>
    <m/>
    <s v="Proceed"/>
    <s v="English"/>
    <s v="Yes"/>
    <s v="Yes"/>
    <s v="signature_2022-07-07_0830.png"/>
    <m/>
    <m/>
    <m/>
    <m/>
    <d v="2022-07-07T00:00:00"/>
    <n v="50000"/>
    <n v="1000"/>
    <n v="585"/>
    <n v="585"/>
    <n v="2350"/>
    <m/>
    <x v="1"/>
    <n v="54485"/>
    <s v="Proceed"/>
    <s v="Checked, completed"/>
    <s v="Checked, completed"/>
    <s v="Checked, completed"/>
    <n v="786980369"/>
    <s v="Myself (Participant)"/>
    <m/>
    <d v="1899-12-30T10:30:00"/>
    <s v="Unverified"/>
  </r>
  <r>
    <n v="525"/>
    <m/>
    <m/>
    <m/>
    <x v="0"/>
    <m/>
    <m/>
    <m/>
    <m/>
    <m/>
    <m/>
    <m/>
    <m/>
    <m/>
    <m/>
    <m/>
    <m/>
    <m/>
    <m/>
    <m/>
    <m/>
    <m/>
    <m/>
    <m/>
    <m/>
    <m/>
    <m/>
    <m/>
    <m/>
    <m/>
    <m/>
    <m/>
    <m/>
    <m/>
    <m/>
    <m/>
    <m/>
    <m/>
    <m/>
    <m/>
    <m/>
    <m/>
    <m/>
    <m/>
    <m/>
    <m/>
    <x v="0"/>
    <m/>
    <m/>
    <m/>
    <m/>
    <m/>
    <m/>
    <m/>
    <m/>
    <m/>
    <m/>
  </r>
  <r>
    <n v="403"/>
    <s v="Screening And Consenting"/>
    <n v="2"/>
    <s v="nosibusiso"/>
    <x v="4"/>
    <d v="1899-12-30T12:26:00"/>
    <s v="Mdantsane"/>
    <n v="5"/>
    <n v="12"/>
    <s v="Not applicable"/>
    <s v="I confirm that I am at the gate / door"/>
    <s v=" -32.9363906"/>
    <s v="27.7717879"/>
    <s v="Yes"/>
    <m/>
    <s v="Read the script out loud to the person"/>
    <s v="Yes - the person who opened the door is the HoH"/>
    <s v="Read the script out loud to the HoH"/>
    <s v="Yes"/>
    <s v="Proceed"/>
    <s v="Maliviwe"/>
    <s v="Jack"/>
    <n v="35"/>
    <d v="1987-06-23T00:00:00"/>
    <n v="35"/>
    <s v="Male"/>
    <s v="One or both"/>
    <s v="Yes"/>
    <s v="Proceed"/>
    <m/>
    <s v="Proceed"/>
    <s v="English"/>
    <s v="Yes"/>
    <s v="Yes"/>
    <s v="signature_2022-07-06_1049.png"/>
    <m/>
    <m/>
    <m/>
    <m/>
    <d v="2022-07-06T00:00:00"/>
    <n v="50000"/>
    <n v="2000"/>
    <n v="466"/>
    <n v="466"/>
    <n v="2351"/>
    <m/>
    <x v="1"/>
    <n v="55248"/>
    <s v="Proceed"/>
    <s v="Checked, completed"/>
    <s v="Checked, completed"/>
    <s v="Checked, completed"/>
    <n v="9999999999"/>
    <s v="Other"/>
    <m/>
    <d v="1899-12-30T12:50:00"/>
    <s v="Unverified"/>
  </r>
  <r>
    <n v="526"/>
    <m/>
    <m/>
    <m/>
    <x v="0"/>
    <m/>
    <m/>
    <m/>
    <m/>
    <m/>
    <m/>
    <m/>
    <m/>
    <m/>
    <m/>
    <m/>
    <m/>
    <m/>
    <m/>
    <m/>
    <m/>
    <m/>
    <m/>
    <m/>
    <m/>
    <m/>
    <m/>
    <m/>
    <m/>
    <m/>
    <m/>
    <m/>
    <m/>
    <m/>
    <m/>
    <m/>
    <m/>
    <m/>
    <m/>
    <m/>
    <m/>
    <m/>
    <m/>
    <m/>
    <m/>
    <m/>
    <x v="0"/>
    <m/>
    <m/>
    <m/>
    <m/>
    <m/>
    <m/>
    <m/>
    <m/>
    <m/>
    <m/>
  </r>
  <r>
    <n v="427"/>
    <s v="Screening And Consenting"/>
    <n v="1"/>
    <s v="likhona"/>
    <x v="4"/>
    <d v="1899-12-30T10:13:00"/>
    <s v="Ducats"/>
    <n v="1"/>
    <n v="1"/>
    <s v="Not applicable"/>
    <s v="I confirm that I am at the gate / door"/>
    <s v=" -32.9223083"/>
    <s v="27.9046524"/>
    <s v="Yes"/>
    <m/>
    <s v="Read the script out loud to the person"/>
    <s v="Yes - the person who opened the door is the HoH"/>
    <s v="Read the script out loud to the HoH"/>
    <s v="Yes"/>
    <s v="Proceed"/>
    <s v="Nolundi"/>
    <s v="Menemene"/>
    <n v="35"/>
    <d v="1987-12-29T00:00:00"/>
    <n v="35"/>
    <s v="Female"/>
    <s v="One or both"/>
    <s v="Yes"/>
    <s v="Proceed"/>
    <m/>
    <s v="Proceed"/>
    <s v="English"/>
    <s v="Yes"/>
    <s v="Yes"/>
    <s v="signature_2022-07-06_0819.png"/>
    <m/>
    <m/>
    <m/>
    <m/>
    <d v="2022-07-06T00:00:00"/>
    <n v="40000"/>
    <n v="1000"/>
    <n v="599"/>
    <n v="599"/>
    <n v="2351"/>
    <m/>
    <x v="1"/>
    <n v="44514"/>
    <s v="Proceed"/>
    <s v="Checked, completed"/>
    <s v="Checked, completed"/>
    <s v="Checked, completed"/>
    <n v="736508856"/>
    <s v="Sibling"/>
    <m/>
    <d v="1899-12-30T10:20:00"/>
    <s v="Unverified"/>
  </r>
  <r>
    <n v="527"/>
    <m/>
    <m/>
    <m/>
    <x v="0"/>
    <m/>
    <m/>
    <m/>
    <m/>
    <m/>
    <m/>
    <m/>
    <m/>
    <m/>
    <m/>
    <m/>
    <m/>
    <m/>
    <m/>
    <m/>
    <m/>
    <m/>
    <m/>
    <m/>
    <m/>
    <m/>
    <m/>
    <m/>
    <m/>
    <m/>
    <m/>
    <m/>
    <m/>
    <m/>
    <m/>
    <m/>
    <m/>
    <m/>
    <m/>
    <m/>
    <m/>
    <m/>
    <m/>
    <m/>
    <m/>
    <m/>
    <x v="0"/>
    <m/>
    <m/>
    <m/>
    <m/>
    <m/>
    <m/>
    <m/>
    <m/>
    <m/>
    <m/>
  </r>
  <r>
    <n v="527"/>
    <s v="Screening And Consenting"/>
    <n v="1"/>
    <s v="ntombizodwa"/>
    <x v="5"/>
    <d v="1899-12-30T10:52:00"/>
    <s v="Ndevana"/>
    <n v="1"/>
    <n v="1"/>
    <s v="Not applicable"/>
    <s v="I confirm that I am at the gate / door"/>
    <s v=" -32.904935"/>
    <s v="27.5065662"/>
    <s v="No"/>
    <s v="I confirm"/>
    <m/>
    <m/>
    <m/>
    <m/>
    <m/>
    <m/>
    <m/>
    <m/>
    <m/>
    <m/>
    <m/>
    <m/>
    <m/>
    <m/>
    <m/>
    <m/>
    <m/>
    <m/>
    <m/>
    <m/>
    <m/>
    <m/>
    <m/>
    <m/>
    <m/>
    <n v="60000"/>
    <m/>
    <n v="560"/>
    <n v="560"/>
    <n v="2349"/>
    <m/>
    <x v="0"/>
    <m/>
    <m/>
    <m/>
    <m/>
    <m/>
    <m/>
    <m/>
    <m/>
    <d v="1899-12-30T10:55:00"/>
    <s v="Unverified"/>
  </r>
  <r>
    <n v="455"/>
    <s v="Screening And Consenting"/>
    <n v="1"/>
    <s v="zukisani"/>
    <x v="4"/>
    <d v="1899-12-30T14:00:00"/>
    <s v="Nompumelelo"/>
    <n v="1"/>
    <n v="6"/>
    <s v="Not applicable"/>
    <s v="I confirm that I am at the gate / door"/>
    <s v=" -32.9547663"/>
    <s v="27.9264221"/>
    <s v="Yes"/>
    <m/>
    <s v="Read the script out loud to the person"/>
    <s v="Yes - the person who opened the door is calling the HoH"/>
    <s v="Read the script out loud to the HoH"/>
    <s v="Yes"/>
    <s v="Proceed"/>
    <s v="Ncebakazi"/>
    <s v="Mteto"/>
    <n v="35"/>
    <d v="1987-02-20T00:00:00"/>
    <n v="35"/>
    <s v="Female"/>
    <s v="One or both"/>
    <s v="Yes"/>
    <s v="Proceed"/>
    <m/>
    <s v="Proceed"/>
    <s v="Xhosa"/>
    <s v="Yes"/>
    <s v="Yes"/>
    <m/>
    <s v="signature_2022-07-06_1205.png"/>
    <m/>
    <m/>
    <m/>
    <d v="2022-07-06T00:00:00"/>
    <n v="30000"/>
    <n v="1000"/>
    <n v="372"/>
    <n v="372"/>
    <n v="2351"/>
    <m/>
    <x v="1"/>
    <n v="34060"/>
    <s v="Proceed"/>
    <s v="Checked, completed"/>
    <s v="Checked, completed"/>
    <s v="Checked, completed"/>
    <n v="731994469"/>
    <s v="Child"/>
    <m/>
    <d v="1899-12-30T14:06:00"/>
    <s v="Unverified"/>
  </r>
  <r>
    <n v="528"/>
    <m/>
    <m/>
    <m/>
    <x v="0"/>
    <m/>
    <m/>
    <m/>
    <m/>
    <m/>
    <m/>
    <m/>
    <m/>
    <m/>
    <m/>
    <m/>
    <m/>
    <m/>
    <m/>
    <m/>
    <m/>
    <m/>
    <m/>
    <m/>
    <m/>
    <m/>
    <m/>
    <m/>
    <m/>
    <m/>
    <m/>
    <m/>
    <m/>
    <m/>
    <m/>
    <m/>
    <m/>
    <m/>
    <m/>
    <m/>
    <m/>
    <m/>
    <m/>
    <m/>
    <m/>
    <m/>
    <x v="0"/>
    <m/>
    <m/>
    <m/>
    <m/>
    <m/>
    <m/>
    <m/>
    <m/>
    <m/>
    <m/>
  </r>
  <r>
    <n v="498"/>
    <s v="Screening And Consenting"/>
    <n v="2"/>
    <s v="nosiphiwo"/>
    <x v="5"/>
    <d v="1899-12-30T09:31:00"/>
    <s v="Nompumelelo"/>
    <n v="1"/>
    <n v="2"/>
    <s v="Not applicable"/>
    <s v="I confirm that I am at the gate / door"/>
    <s v=" -32.9763431"/>
    <s v="27.9181263"/>
    <s v="Yes"/>
    <m/>
    <s v="Read the script out loud to the person"/>
    <s v="Yes - the person who opened the door is the HoH"/>
    <s v="Read the script out loud to the HoH"/>
    <s v="Yes"/>
    <s v="Proceed"/>
    <s v="Babalwa "/>
    <s v="Hambani"/>
    <n v="35"/>
    <d v="1987-11-13T00:00:00"/>
    <n v="35"/>
    <s v="Female"/>
    <s v="One or both"/>
    <s v="Yes"/>
    <s v="Proceed"/>
    <m/>
    <s v="Proceed"/>
    <s v="English"/>
    <s v="Yes"/>
    <s v="Yes"/>
    <s v="signature_2022-07-08_0737.png"/>
    <m/>
    <m/>
    <m/>
    <m/>
    <d v="2022-07-08T00:00:00"/>
    <n v="30000"/>
    <n v="1000"/>
    <n v="641"/>
    <n v="641"/>
    <n v="2349"/>
    <m/>
    <x v="1"/>
    <n v="34596"/>
    <s v="Proceed"/>
    <s v="Checked, completed"/>
    <s v="Checked, completed"/>
    <s v="Checked, completed"/>
    <n v="730247148"/>
    <s v="Myself (Participant)"/>
    <m/>
    <d v="1899-12-30T09:39:00"/>
    <s v="Unverified"/>
  </r>
  <r>
    <n v="529"/>
    <m/>
    <m/>
    <m/>
    <x v="0"/>
    <m/>
    <m/>
    <m/>
    <m/>
    <m/>
    <m/>
    <m/>
    <m/>
    <m/>
    <m/>
    <m/>
    <m/>
    <m/>
    <m/>
    <m/>
    <m/>
    <m/>
    <m/>
    <m/>
    <m/>
    <m/>
    <m/>
    <m/>
    <m/>
    <m/>
    <m/>
    <m/>
    <m/>
    <m/>
    <m/>
    <m/>
    <m/>
    <m/>
    <m/>
    <m/>
    <m/>
    <m/>
    <m/>
    <m/>
    <m/>
    <m/>
    <x v="0"/>
    <m/>
    <m/>
    <m/>
    <m/>
    <m/>
    <m/>
    <m/>
    <m/>
    <m/>
    <m/>
  </r>
  <r>
    <n v="561"/>
    <s v="Screening And Consenting"/>
    <n v="2"/>
    <s v="ntombizodwa"/>
    <x v="20"/>
    <d v="1899-12-30T09:46:00"/>
    <s v="Ndevana"/>
    <n v="1"/>
    <n v="1"/>
    <s v="Not applicable"/>
    <s v="I confirm that I am at the gate / door"/>
    <s v=" -32.9055012"/>
    <s v="27.5071002"/>
    <s v="Yes"/>
    <m/>
    <s v="Read the script out loud to the person"/>
    <s v="Yes - the person who opened the door is the HoH"/>
    <s v="Read the script out loud to the HoH"/>
    <s v="Yes"/>
    <s v="Proceed"/>
    <s v="Sanele"/>
    <s v="Matyobeni"/>
    <n v="35"/>
    <d v="1987-07-05T00:00:00"/>
    <n v="35"/>
    <s v="Female"/>
    <s v="One or both"/>
    <s v="Yes"/>
    <s v="Proceed"/>
    <m/>
    <s v="Proceed"/>
    <s v="Xhosa"/>
    <s v="Yes"/>
    <s v="Yes"/>
    <m/>
    <s v="signature_2022-07-09_0750.png"/>
    <m/>
    <m/>
    <m/>
    <d v="2022-07-09T00:00:00"/>
    <n v="60000"/>
    <n v="1000"/>
    <n v="626"/>
    <n v="626"/>
    <n v="2348"/>
    <m/>
    <x v="1"/>
    <n v="64565"/>
    <s v="Proceed"/>
    <s v="Checked, completed"/>
    <s v="Checked, completed"/>
    <s v="Checked, completed"/>
    <n v="813211991"/>
    <s v="Myself (Participant)"/>
    <m/>
    <d v="1899-12-30T09:51:00"/>
    <s v="Unverified"/>
  </r>
  <r>
    <n v="530"/>
    <m/>
    <m/>
    <m/>
    <x v="0"/>
    <m/>
    <m/>
    <m/>
    <m/>
    <m/>
    <m/>
    <m/>
    <m/>
    <m/>
    <m/>
    <m/>
    <m/>
    <m/>
    <m/>
    <m/>
    <m/>
    <m/>
    <m/>
    <m/>
    <m/>
    <m/>
    <m/>
    <m/>
    <m/>
    <m/>
    <m/>
    <m/>
    <m/>
    <m/>
    <m/>
    <m/>
    <m/>
    <m/>
    <m/>
    <m/>
    <m/>
    <m/>
    <m/>
    <m/>
    <m/>
    <m/>
    <x v="0"/>
    <m/>
    <m/>
    <m/>
    <m/>
    <m/>
    <m/>
    <m/>
    <m/>
    <m/>
    <m/>
  </r>
  <r>
    <n v="597"/>
    <s v="Screening And Consenting"/>
    <n v="1"/>
    <s v="nomvuyo"/>
    <x v="20"/>
    <d v="1899-12-30T10:43:00"/>
    <s v="Ducats"/>
    <n v="2"/>
    <n v="5"/>
    <s v="Not applicable"/>
    <s v="I confirm that I am at the gate / door"/>
    <s v=" -32.9317484"/>
    <s v="27.9047779"/>
    <s v="Yes"/>
    <m/>
    <s v="Read the script out loud to the person"/>
    <s v="Yes - the person who opened the door is the HoH"/>
    <s v="Read the script out loud to the HoH"/>
    <s v="Yes"/>
    <s v="Proceed"/>
    <s v="Thozama"/>
    <s v="Siswana"/>
    <n v="35"/>
    <d v="1987-04-27T00:00:00"/>
    <n v="35"/>
    <s v="Female"/>
    <s v="One or both"/>
    <s v="Yes"/>
    <s v="Proceed"/>
    <m/>
    <s v="Proceed"/>
    <s v="English"/>
    <s v="Yes"/>
    <s v="Yes"/>
    <s v="signature_2022-07-09_0847.png"/>
    <m/>
    <m/>
    <m/>
    <m/>
    <d v="2022-07-09T00:00:00"/>
    <n v="40000"/>
    <n v="1000"/>
    <n v="569"/>
    <n v="569"/>
    <n v="2348"/>
    <m/>
    <x v="1"/>
    <n v="44451"/>
    <s v="Proceed"/>
    <s v="Checked, completed"/>
    <s v="Checked, completed"/>
    <s v="Checked, completed"/>
    <n v="848669223"/>
    <s v="Myself (Participant)"/>
    <m/>
    <d v="1899-12-30T10:45:00"/>
    <s v="Unverified"/>
  </r>
  <r>
    <n v="531"/>
    <m/>
    <m/>
    <m/>
    <x v="0"/>
    <m/>
    <m/>
    <m/>
    <m/>
    <m/>
    <m/>
    <m/>
    <m/>
    <m/>
    <m/>
    <m/>
    <m/>
    <m/>
    <m/>
    <m/>
    <m/>
    <m/>
    <m/>
    <m/>
    <m/>
    <m/>
    <m/>
    <m/>
    <m/>
    <m/>
    <m/>
    <m/>
    <m/>
    <m/>
    <m/>
    <m/>
    <m/>
    <m/>
    <m/>
    <m/>
    <m/>
    <m/>
    <m/>
    <m/>
    <m/>
    <m/>
    <x v="0"/>
    <m/>
    <m/>
    <m/>
    <m/>
    <m/>
    <m/>
    <m/>
    <m/>
    <m/>
    <m/>
  </r>
  <r>
    <n v="625"/>
    <s v="Screening And Consenting"/>
    <n v="1"/>
    <s v="mihlem"/>
    <x v="20"/>
    <d v="1899-12-30T13:51:00"/>
    <s v="Nompumelelo"/>
    <n v="2"/>
    <n v="5"/>
    <s v="Not applicable"/>
    <s v="I confirm that I am at the gate / door"/>
    <s v=" -32.9546631"/>
    <s v="27.9228784"/>
    <s v="Yes"/>
    <m/>
    <s v="Read the script out loud to the person"/>
    <s v="Yes - the person who opened the door is the HoH"/>
    <s v="Read the script out loud to the HoH"/>
    <s v="Yes"/>
    <s v="Proceed"/>
    <s v="Siphokazi"/>
    <s v="Qekeleshe"/>
    <n v="35"/>
    <d v="1987-06-26T00:00:00"/>
    <n v="35"/>
    <s v="Female"/>
    <s v="One or both"/>
    <s v="Yes"/>
    <s v="Proceed"/>
    <m/>
    <s v="Proceed"/>
    <s v="English"/>
    <s v="Yes"/>
    <s v="Yes"/>
    <s v="signature_2022-07-09_1153.png"/>
    <m/>
    <m/>
    <m/>
    <m/>
    <d v="2022-07-09T00:00:00"/>
    <n v="30000"/>
    <n v="1000"/>
    <n v="381"/>
    <n v="381"/>
    <n v="2348"/>
    <m/>
    <x v="1"/>
    <n v="34075"/>
    <s v="Proceed"/>
    <s v="Checked, completed"/>
    <s v="Checked, completed"/>
    <s v="Checked, completed"/>
    <n v="617834721"/>
    <s v="Myself (Participant)"/>
    <m/>
    <d v="1899-12-30T13:55:00"/>
    <s v="Unverified"/>
  </r>
  <r>
    <n v="532"/>
    <m/>
    <m/>
    <m/>
    <x v="0"/>
    <m/>
    <m/>
    <m/>
    <m/>
    <m/>
    <m/>
    <m/>
    <m/>
    <m/>
    <m/>
    <m/>
    <m/>
    <m/>
    <m/>
    <m/>
    <m/>
    <m/>
    <m/>
    <m/>
    <m/>
    <m/>
    <m/>
    <m/>
    <m/>
    <m/>
    <m/>
    <m/>
    <m/>
    <m/>
    <m/>
    <m/>
    <m/>
    <m/>
    <m/>
    <m/>
    <m/>
    <m/>
    <m/>
    <m/>
    <m/>
    <m/>
    <x v="0"/>
    <m/>
    <m/>
    <m/>
    <m/>
    <m/>
    <m/>
    <m/>
    <m/>
    <m/>
    <m/>
  </r>
  <r>
    <n v="532"/>
    <s v="Screening And Consenting"/>
    <n v="1"/>
    <s v="asemahle"/>
    <x v="5"/>
    <d v="1899-12-30T11:20:00"/>
    <s v="Ducats"/>
    <n v="1"/>
    <n v="1"/>
    <s v="Not applicable"/>
    <s v="I confirm that I am at the gate / door"/>
    <s v=" -32.9229572"/>
    <s v="27.9047084"/>
    <s v="Yes"/>
    <m/>
    <s v="Read the script out loud to the person"/>
    <s v="Yes - the person who opened the door is the HoH"/>
    <s v="Read the script out loud to the HoH"/>
    <s v="No"/>
    <m/>
    <m/>
    <m/>
    <m/>
    <m/>
    <m/>
    <m/>
    <m/>
    <m/>
    <m/>
    <m/>
    <m/>
    <m/>
    <m/>
    <m/>
    <m/>
    <m/>
    <m/>
    <m/>
    <m/>
    <m/>
    <n v="40000"/>
    <m/>
    <n v="532"/>
    <n v="532"/>
    <n v="2349"/>
    <m/>
    <x v="0"/>
    <m/>
    <m/>
    <m/>
    <m/>
    <m/>
    <m/>
    <m/>
    <m/>
    <d v="1899-12-30T11:20:00"/>
    <s v="Unverified"/>
  </r>
  <r>
    <n v="533"/>
    <m/>
    <m/>
    <m/>
    <x v="0"/>
    <m/>
    <m/>
    <m/>
    <m/>
    <m/>
    <m/>
    <m/>
    <m/>
    <m/>
    <m/>
    <m/>
    <m/>
    <m/>
    <m/>
    <m/>
    <m/>
    <m/>
    <m/>
    <m/>
    <m/>
    <m/>
    <m/>
    <m/>
    <m/>
    <m/>
    <m/>
    <m/>
    <m/>
    <m/>
    <m/>
    <m/>
    <m/>
    <m/>
    <m/>
    <m/>
    <m/>
    <m/>
    <m/>
    <m/>
    <m/>
    <m/>
    <x v="0"/>
    <m/>
    <m/>
    <m/>
    <m/>
    <m/>
    <m/>
    <m/>
    <m/>
    <m/>
    <m/>
  </r>
  <r>
    <n v="729"/>
    <s v="Screening And Consenting"/>
    <n v="1"/>
    <s v="nomvuyo"/>
    <x v="15"/>
    <d v="1899-12-30T14:01:00"/>
    <s v="Ducats"/>
    <n v="2"/>
    <n v="6"/>
    <s v="Not applicable"/>
    <s v="I confirm that I am at the gate / door"/>
    <s v=" -32.9475655"/>
    <s v="27.893592"/>
    <s v="Yes"/>
    <m/>
    <s v="Read the script out loud to the person"/>
    <s v="Yes - the person who opened the door is calling the HoH"/>
    <s v="Read the script out loud to the HoH"/>
    <s v="Yes"/>
    <s v="Proceed"/>
    <s v="Zodumo"/>
    <s v="Gwegwe"/>
    <n v="35"/>
    <d v="1987-04-04T00:00:00"/>
    <n v="35"/>
    <s v="Female"/>
    <s v="One or both"/>
    <s v="Yes"/>
    <s v="Proceed"/>
    <m/>
    <s v="Proceed"/>
    <s v="English"/>
    <s v="Yes"/>
    <s v="Yes"/>
    <s v="signature_2022-07-13_1206.png"/>
    <m/>
    <m/>
    <m/>
    <m/>
    <d v="2022-07-13T00:00:00"/>
    <n v="40000"/>
    <n v="1000"/>
    <n v="371"/>
    <n v="371"/>
    <n v="2344"/>
    <m/>
    <x v="1"/>
    <n v="44051"/>
    <s v="Proceed"/>
    <s v="Checked, completed"/>
    <s v="Checked, completed"/>
    <s v="Checked, completed"/>
    <n v="656445401"/>
    <s v="Sibling"/>
    <m/>
    <d v="1899-12-30T14:06:00"/>
    <s v="Unverified"/>
  </r>
  <r>
    <n v="534"/>
    <m/>
    <m/>
    <m/>
    <x v="0"/>
    <m/>
    <m/>
    <m/>
    <m/>
    <m/>
    <m/>
    <m/>
    <m/>
    <m/>
    <m/>
    <m/>
    <m/>
    <m/>
    <m/>
    <m/>
    <m/>
    <m/>
    <m/>
    <m/>
    <m/>
    <m/>
    <m/>
    <m/>
    <m/>
    <m/>
    <m/>
    <m/>
    <m/>
    <m/>
    <m/>
    <m/>
    <m/>
    <m/>
    <m/>
    <m/>
    <m/>
    <m/>
    <m/>
    <m/>
    <m/>
    <m/>
    <x v="0"/>
    <m/>
    <m/>
    <m/>
    <m/>
    <m/>
    <m/>
    <m/>
    <m/>
    <m/>
    <m/>
  </r>
  <r>
    <n v="833"/>
    <s v="Screening And Consenting"/>
    <n v="1"/>
    <s v="nosibusiso"/>
    <x v="23"/>
    <d v="1899-12-30T10:52:00"/>
    <s v="Buffalo Flats"/>
    <n v="2"/>
    <n v="9"/>
    <s v="Not applicable"/>
    <s v="I confirm that I am at the gate / door"/>
    <s v=" -33.0137501"/>
    <s v="27.8419072"/>
    <s v="Yes"/>
    <m/>
    <s v="Read the script out loud to the person"/>
    <s v="Yes - the person who opened the door is the HoH"/>
    <s v="Read the script out loud to the HoH"/>
    <s v="Yes"/>
    <s v="Proceed"/>
    <s v="Zukusani"/>
    <s v="Makhambi"/>
    <n v="35"/>
    <d v="1987-09-13T00:00:00"/>
    <n v="35"/>
    <s v="Male"/>
    <s v="One or both"/>
    <s v="Yes"/>
    <s v="Proceed"/>
    <m/>
    <s v="Proceed"/>
    <s v="Xhosa"/>
    <s v="Yes"/>
    <s v="Yes"/>
    <m/>
    <s v="signature_2022-07-15_0905.png"/>
    <m/>
    <m/>
    <m/>
    <d v="2022-07-15T00:00:00"/>
    <n v="80000"/>
    <n v="2000"/>
    <n v="560"/>
    <n v="560"/>
    <n v="2342"/>
    <m/>
    <x v="1"/>
    <n v="85427"/>
    <s v="Proceed"/>
    <s v="Checked, completed"/>
    <s v="Checked, completed"/>
    <s v="Checked, completed"/>
    <n v="99999999999"/>
    <s v="Myself (Participant)"/>
    <m/>
    <d v="1899-12-30T11:06:00"/>
    <s v="Unverified"/>
  </r>
  <r>
    <n v="535"/>
    <m/>
    <m/>
    <m/>
    <x v="0"/>
    <m/>
    <m/>
    <m/>
    <m/>
    <m/>
    <m/>
    <m/>
    <m/>
    <m/>
    <m/>
    <m/>
    <m/>
    <m/>
    <m/>
    <m/>
    <m/>
    <m/>
    <m/>
    <m/>
    <m/>
    <m/>
    <m/>
    <m/>
    <m/>
    <m/>
    <m/>
    <m/>
    <m/>
    <m/>
    <m/>
    <m/>
    <m/>
    <m/>
    <m/>
    <m/>
    <m/>
    <m/>
    <m/>
    <m/>
    <m/>
    <m/>
    <x v="0"/>
    <m/>
    <m/>
    <m/>
    <m/>
    <m/>
    <m/>
    <m/>
    <m/>
    <m/>
    <m/>
  </r>
  <r>
    <n v="535"/>
    <s v="Screening And Consenting"/>
    <n v="1"/>
    <s v="onelam"/>
    <x v="5"/>
    <d v="1899-12-30T11:47:00"/>
    <s v="Nompumelelo"/>
    <n v="2"/>
    <n v="1"/>
    <s v="Not applicable"/>
    <s v="I confirm that I am at the gate / door"/>
    <s v=" -32.9541077"/>
    <s v="27.9269139"/>
    <s v="No"/>
    <s v="I confirm"/>
    <m/>
    <m/>
    <m/>
    <m/>
    <m/>
    <m/>
    <m/>
    <m/>
    <m/>
    <m/>
    <m/>
    <m/>
    <m/>
    <m/>
    <m/>
    <m/>
    <m/>
    <m/>
    <m/>
    <m/>
    <m/>
    <m/>
    <m/>
    <m/>
    <m/>
    <n v="30000"/>
    <m/>
    <n v="505"/>
    <n v="505"/>
    <n v="2349"/>
    <m/>
    <x v="0"/>
    <m/>
    <m/>
    <m/>
    <m/>
    <m/>
    <m/>
    <m/>
    <m/>
    <d v="1899-12-30T11:47:00"/>
    <s v="Unverified"/>
  </r>
  <r>
    <n v="535"/>
    <s v="Screening And Consenting"/>
    <n v="2"/>
    <s v="onelam"/>
    <x v="20"/>
    <d v="1899-12-30T11:40:00"/>
    <s v="Nompumelelo"/>
    <n v="2"/>
    <n v="1"/>
    <s v="Not applicable"/>
    <s v="I confirm that I am at the gate / door"/>
    <s v=" -32.9639837"/>
    <s v="27.9316737"/>
    <s v="Yes"/>
    <m/>
    <s v="Read the script out loud to the person"/>
    <s v="Yes - the person who opened the door is the HoH"/>
    <s v="Read the script out loud to the HoH"/>
    <s v="No"/>
    <m/>
    <m/>
    <m/>
    <m/>
    <m/>
    <m/>
    <m/>
    <m/>
    <m/>
    <m/>
    <m/>
    <m/>
    <m/>
    <m/>
    <m/>
    <m/>
    <m/>
    <m/>
    <m/>
    <m/>
    <m/>
    <n v="30000"/>
    <m/>
    <n v="512"/>
    <n v="512"/>
    <n v="2348"/>
    <m/>
    <x v="0"/>
    <m/>
    <m/>
    <m/>
    <m/>
    <m/>
    <m/>
    <m/>
    <m/>
    <d v="1899-12-30T11:41:00"/>
    <s v="Unverified"/>
  </r>
  <r>
    <n v="536"/>
    <m/>
    <m/>
    <m/>
    <x v="0"/>
    <m/>
    <m/>
    <m/>
    <m/>
    <m/>
    <m/>
    <m/>
    <m/>
    <m/>
    <m/>
    <m/>
    <m/>
    <m/>
    <m/>
    <m/>
    <m/>
    <m/>
    <m/>
    <m/>
    <m/>
    <m/>
    <m/>
    <m/>
    <m/>
    <m/>
    <m/>
    <m/>
    <m/>
    <m/>
    <m/>
    <m/>
    <m/>
    <m/>
    <m/>
    <m/>
    <m/>
    <m/>
    <m/>
    <m/>
    <m/>
    <m/>
    <x v="0"/>
    <m/>
    <m/>
    <m/>
    <m/>
    <m/>
    <m/>
    <m/>
    <m/>
    <m/>
    <m/>
  </r>
  <r>
    <n v="836"/>
    <s v="Screening And Consenting"/>
    <n v="1"/>
    <s v="vuyolwethu"/>
    <x v="23"/>
    <d v="1899-12-30T11:01:00"/>
    <s v="Mdantsane"/>
    <n v="12"/>
    <n v="5"/>
    <s v="Not applicable"/>
    <s v="I confirm that I am at the gate / door"/>
    <s v=" -32.9221579"/>
    <s v="27.7462194"/>
    <s v="Yes"/>
    <m/>
    <s v="Read the script out loud to the person"/>
    <s v="Yes - the person who opened the door is calling the HoH"/>
    <s v="Read the script out loud to the HoH"/>
    <s v="Yes"/>
    <s v="Proceed"/>
    <s v="Siyamthanda"/>
    <s v="Capa"/>
    <n v="35"/>
    <d v="1987-07-12T00:00:00"/>
    <n v="35"/>
    <s v="Female"/>
    <s v="One or both"/>
    <s v="Yes"/>
    <s v="Proceed"/>
    <m/>
    <s v="Proceed"/>
    <s v="Xhosa"/>
    <s v="Yes"/>
    <s v="Yes"/>
    <m/>
    <s v="signature_2022-07-15_0904.png"/>
    <m/>
    <m/>
    <m/>
    <d v="2022-07-15T00:00:00"/>
    <n v="50000"/>
    <n v="1000"/>
    <n v="551"/>
    <n v="551"/>
    <n v="2342"/>
    <m/>
    <x v="1"/>
    <n v="54409"/>
    <s v="Proceed"/>
    <s v="Checked, completed"/>
    <s v="Checked, completed"/>
    <s v="Checked, completed"/>
    <n v="713027850"/>
    <s v="Myself (Participant)"/>
    <m/>
    <d v="1899-12-30T11:06:00"/>
    <s v="Unverified"/>
  </r>
  <r>
    <n v="537"/>
    <m/>
    <m/>
    <m/>
    <x v="0"/>
    <m/>
    <m/>
    <m/>
    <m/>
    <m/>
    <m/>
    <m/>
    <m/>
    <m/>
    <m/>
    <m/>
    <m/>
    <m/>
    <m/>
    <m/>
    <m/>
    <m/>
    <m/>
    <m/>
    <m/>
    <m/>
    <m/>
    <m/>
    <m/>
    <m/>
    <m/>
    <m/>
    <m/>
    <m/>
    <m/>
    <m/>
    <m/>
    <m/>
    <m/>
    <m/>
    <m/>
    <m/>
    <m/>
    <m/>
    <m/>
    <m/>
    <x v="0"/>
    <m/>
    <m/>
    <m/>
    <m/>
    <m/>
    <m/>
    <m/>
    <m/>
    <m/>
    <m/>
  </r>
  <r>
    <n v="868"/>
    <s v="Screening And Consenting"/>
    <n v="1"/>
    <s v="sinazo"/>
    <x v="23"/>
    <d v="1899-12-30T13:03:00"/>
    <s v="Nompumelelo"/>
    <n v="3"/>
    <n v="2"/>
    <s v="Not applicable"/>
    <s v="I confirm that I am at the gate / door"/>
    <s v=" -32.9530107"/>
    <s v="27.9213754"/>
    <s v="Yes"/>
    <m/>
    <s v="Read the script out loud to the person"/>
    <s v="Yes - the person who opened the door is the HoH"/>
    <s v="Read the script out loud to the HoH"/>
    <s v="Yes"/>
    <s v="Proceed"/>
    <s v="Khululwa"/>
    <s v="Mnyanda"/>
    <n v="35"/>
    <d v="1988-01-13T00:00:00"/>
    <n v="35"/>
    <s v="Female"/>
    <s v="One or both"/>
    <s v="Yes"/>
    <s v="Proceed"/>
    <m/>
    <s v="Proceed"/>
    <s v="English"/>
    <s v="Yes"/>
    <s v="Yes"/>
    <s v="signature_2022-07-15_1108.png"/>
    <m/>
    <m/>
    <m/>
    <m/>
    <d v="2022-07-15T00:00:00"/>
    <n v="30000"/>
    <n v="1000"/>
    <n v="429"/>
    <n v="429"/>
    <n v="2342"/>
    <m/>
    <x v="1"/>
    <n v="34165"/>
    <s v="Proceed"/>
    <s v="Checked, completed"/>
    <s v="Checked, completed"/>
    <s v="Checked, completed"/>
    <n v="786096512"/>
    <s v="Myself (Participant)"/>
    <m/>
    <d v="1899-12-30T13:07:00"/>
    <s v="Unverified"/>
  </r>
  <r>
    <n v="538"/>
    <m/>
    <m/>
    <m/>
    <x v="0"/>
    <m/>
    <m/>
    <m/>
    <m/>
    <m/>
    <m/>
    <m/>
    <m/>
    <m/>
    <m/>
    <m/>
    <m/>
    <m/>
    <m/>
    <m/>
    <m/>
    <m/>
    <m/>
    <m/>
    <m/>
    <m/>
    <m/>
    <m/>
    <m/>
    <m/>
    <m/>
    <m/>
    <m/>
    <m/>
    <m/>
    <m/>
    <m/>
    <m/>
    <m/>
    <m/>
    <m/>
    <m/>
    <m/>
    <m/>
    <m/>
    <m/>
    <x v="0"/>
    <m/>
    <m/>
    <m/>
    <m/>
    <m/>
    <m/>
    <m/>
    <m/>
    <m/>
    <m/>
  </r>
  <r>
    <n v="874"/>
    <s v="Screening And Consenting"/>
    <n v="1"/>
    <s v="nosiphiwo"/>
    <x v="23"/>
    <d v="1899-12-30T13:22:00"/>
    <s v="Buffalo Flats"/>
    <n v="4"/>
    <n v="1"/>
    <s v="C"/>
    <s v="I confirm that I am at the gate / door"/>
    <s v=" -33.0103675"/>
    <s v="27.8311845"/>
    <s v="Yes"/>
    <m/>
    <s v="Read the script out loud to the person"/>
    <s v="Yes - the person who opened the door is calling the HoH"/>
    <s v="Read the script out loud to the HoH"/>
    <s v="Yes"/>
    <s v="Proceed"/>
    <s v="Lubabalo"/>
    <s v="Gomomo"/>
    <n v="35"/>
    <d v="1987-08-18T00:00:00"/>
    <n v="35"/>
    <s v="Male"/>
    <s v="One or both"/>
    <s v="Yes"/>
    <s v="Proceed"/>
    <m/>
    <s v="Proceed"/>
    <s v="English"/>
    <s v="Yes"/>
    <s v="Yes"/>
    <s v="signature_2022-07-15_1132.png"/>
    <m/>
    <m/>
    <m/>
    <m/>
    <d v="2022-07-15T00:00:00"/>
    <n v="80000"/>
    <n v="2000"/>
    <n v="410"/>
    <n v="410"/>
    <n v="2342"/>
    <m/>
    <x v="1"/>
    <n v="85127"/>
    <s v="Proceed"/>
    <s v="Checked, completed"/>
    <s v="Checked, completed"/>
    <s v="Checked, completed"/>
    <n v="735628058"/>
    <s v="Myself (Participant)"/>
    <m/>
    <d v="1899-12-30T13:33:00"/>
    <s v="Unverified"/>
  </r>
  <r>
    <n v="539"/>
    <m/>
    <m/>
    <m/>
    <x v="0"/>
    <m/>
    <m/>
    <m/>
    <m/>
    <m/>
    <m/>
    <m/>
    <m/>
    <m/>
    <m/>
    <m/>
    <m/>
    <m/>
    <m/>
    <m/>
    <m/>
    <m/>
    <m/>
    <m/>
    <m/>
    <m/>
    <m/>
    <m/>
    <m/>
    <m/>
    <m/>
    <m/>
    <m/>
    <m/>
    <m/>
    <m/>
    <m/>
    <m/>
    <m/>
    <m/>
    <m/>
    <m/>
    <m/>
    <m/>
    <m/>
    <m/>
    <x v="0"/>
    <m/>
    <m/>
    <m/>
    <m/>
    <m/>
    <m/>
    <m/>
    <m/>
    <m/>
    <m/>
  </r>
  <r>
    <n v="539"/>
    <s v="Screening And Consenting"/>
    <n v="1"/>
    <s v="asemahle"/>
    <x v="5"/>
    <d v="1899-12-30T12:09:00"/>
    <s v="Ducats"/>
    <n v="1"/>
    <n v="1"/>
    <s v="Not applicable"/>
    <s v="I confirm that I am at the gate / door"/>
    <s v=" -32.9226754"/>
    <s v="27.9047431"/>
    <s v="Yes"/>
    <m/>
    <s v="Read the script out loud to the person"/>
    <s v="Yes - the person who opened the door is calling the HoH"/>
    <s v="Read the script out loud to the HoH"/>
    <s v="No"/>
    <m/>
    <m/>
    <m/>
    <m/>
    <m/>
    <m/>
    <m/>
    <m/>
    <m/>
    <m/>
    <m/>
    <m/>
    <m/>
    <m/>
    <m/>
    <m/>
    <m/>
    <m/>
    <m/>
    <m/>
    <m/>
    <n v="40000"/>
    <m/>
    <n v="483"/>
    <n v="483"/>
    <n v="2349"/>
    <m/>
    <x v="0"/>
    <m/>
    <m/>
    <m/>
    <m/>
    <m/>
    <m/>
    <m/>
    <m/>
    <d v="1899-12-30T12:10:00"/>
    <s v="Unverified"/>
  </r>
  <r>
    <n v="899"/>
    <s v="Screening And Consenting"/>
    <n v="2"/>
    <s v="onelam"/>
    <x v="29"/>
    <d v="1899-12-30T11:02:00"/>
    <s v="Nompumelelo"/>
    <n v="3"/>
    <n v="1"/>
    <s v="Not applicable"/>
    <s v="I confirm that I am at the gate / door"/>
    <s v=" -32.9541951"/>
    <s v="27.9225681"/>
    <s v="Yes"/>
    <m/>
    <s v="Read the script out loud to the person"/>
    <s v="Yes - the person who opened the door is the HoH"/>
    <s v="Read the script out loud to the HoH"/>
    <s v="Yes"/>
    <s v="Proceed"/>
    <s v="Piter"/>
    <s v="Chiwambo"/>
    <n v="35"/>
    <d v="1987-09-27T00:00:00"/>
    <n v="35"/>
    <s v="Male"/>
    <s v="One or both"/>
    <s v="Yes"/>
    <s v="Proceed"/>
    <m/>
    <s v="Proceed"/>
    <s v="English"/>
    <s v="Yes"/>
    <s v="Yes"/>
    <s v="signature_2022-07-19_0907.png"/>
    <m/>
    <m/>
    <m/>
    <m/>
    <d v="2022-07-19T00:00:00"/>
    <n v="30000"/>
    <n v="2000"/>
    <n v="550"/>
    <n v="550"/>
    <n v="2338"/>
    <m/>
    <x v="1"/>
    <n v="35403"/>
    <s v="Proceed"/>
    <s v="Checked, completed"/>
    <s v="Checked, completed"/>
    <s v="Checked, completed"/>
    <n v="810002930"/>
    <s v="Myself (Participant)"/>
    <m/>
    <d v="1899-12-30T11:07:00"/>
    <s v="Complete"/>
  </r>
  <r>
    <n v="540"/>
    <m/>
    <m/>
    <m/>
    <x v="0"/>
    <m/>
    <m/>
    <m/>
    <m/>
    <m/>
    <m/>
    <m/>
    <m/>
    <m/>
    <m/>
    <m/>
    <m/>
    <m/>
    <m/>
    <m/>
    <m/>
    <m/>
    <m/>
    <m/>
    <m/>
    <m/>
    <m/>
    <m/>
    <m/>
    <m/>
    <m/>
    <m/>
    <m/>
    <m/>
    <m/>
    <m/>
    <m/>
    <m/>
    <m/>
    <m/>
    <m/>
    <m/>
    <m/>
    <m/>
    <m/>
    <m/>
    <x v="0"/>
    <m/>
    <m/>
    <m/>
    <m/>
    <m/>
    <m/>
    <m/>
    <m/>
    <m/>
    <m/>
  </r>
  <r>
    <n v="908"/>
    <s v="Screening And Consenting"/>
    <n v="1"/>
    <s v="zimkhitha"/>
    <x v="30"/>
    <d v="1899-12-30T09:55:00"/>
    <s v="Buffalo Flats"/>
    <n v="2"/>
    <n v="4"/>
    <s v="Not applicable"/>
    <s v="I confirm that I am at the gate / door"/>
    <s v=" -33.014072"/>
    <s v="27.8387278"/>
    <s v="Yes"/>
    <m/>
    <s v="Read the script out loud to the person"/>
    <s v="Yes - the person who opened the door is the HoH"/>
    <s v="Read the script out loud to the HoH"/>
    <s v="Yes"/>
    <s v="Proceed"/>
    <s v="Chamaine"/>
    <s v="Vooslorus"/>
    <n v="35"/>
    <d v="1987-09-06T00:00:00"/>
    <n v="35"/>
    <s v="Female"/>
    <s v="One or both"/>
    <s v="Yes"/>
    <s v="Proceed"/>
    <m/>
    <s v="Proceed"/>
    <s v="English"/>
    <s v="Yes"/>
    <s v="Yes"/>
    <s v="signature_2022-07-16_0801.png"/>
    <m/>
    <m/>
    <m/>
    <m/>
    <d v="2022-07-16T00:00:00"/>
    <n v="80000"/>
    <n v="1000"/>
    <n v="617"/>
    <n v="617"/>
    <n v="2341"/>
    <m/>
    <x v="1"/>
    <n v="84540"/>
    <s v="Proceed"/>
    <s v="Checked, completed"/>
    <s v="Checked, completed"/>
    <s v="Checked, completed"/>
    <n v="716984782"/>
    <s v="Myself (Participant)"/>
    <m/>
    <d v="1899-12-30T10:03:00"/>
    <s v="Complete"/>
  </r>
  <r>
    <n v="541"/>
    <m/>
    <m/>
    <m/>
    <x v="0"/>
    <m/>
    <m/>
    <m/>
    <m/>
    <m/>
    <m/>
    <m/>
    <m/>
    <m/>
    <m/>
    <m/>
    <m/>
    <m/>
    <m/>
    <m/>
    <m/>
    <m/>
    <m/>
    <m/>
    <m/>
    <m/>
    <m/>
    <m/>
    <m/>
    <m/>
    <m/>
    <m/>
    <m/>
    <m/>
    <m/>
    <m/>
    <m/>
    <m/>
    <m/>
    <m/>
    <m/>
    <m/>
    <m/>
    <m/>
    <m/>
    <m/>
    <x v="0"/>
    <m/>
    <m/>
    <m/>
    <m/>
    <m/>
    <m/>
    <m/>
    <m/>
    <m/>
    <m/>
  </r>
  <r>
    <n v="541"/>
    <s v="Screening And Consenting"/>
    <n v="1"/>
    <s v="asemahle"/>
    <x v="5"/>
    <d v="1899-12-30T12:12:00"/>
    <s v="Ducats"/>
    <n v="1"/>
    <n v="1"/>
    <s v="Not applicable"/>
    <s v="I confirm that I am at the gate / door"/>
    <s v=" -32.9226432"/>
    <s v="27.9047027"/>
    <s v="No"/>
    <s v="I confirm"/>
    <m/>
    <m/>
    <m/>
    <m/>
    <m/>
    <m/>
    <m/>
    <m/>
    <m/>
    <m/>
    <m/>
    <m/>
    <m/>
    <m/>
    <m/>
    <m/>
    <m/>
    <m/>
    <m/>
    <m/>
    <m/>
    <m/>
    <m/>
    <m/>
    <m/>
    <n v="40000"/>
    <m/>
    <n v="480"/>
    <n v="480"/>
    <n v="2349"/>
    <m/>
    <x v="0"/>
    <m/>
    <m/>
    <m/>
    <m/>
    <m/>
    <m/>
    <m/>
    <m/>
    <d v="1899-12-30T12:12:00"/>
    <s v="Unverified"/>
  </r>
  <r>
    <n v="939"/>
    <s v="Screening And Consenting"/>
    <n v="1"/>
    <s v="likhona"/>
    <x v="29"/>
    <d v="1899-12-30T11:05:00"/>
    <s v="Nompumelelo"/>
    <n v="3"/>
    <n v="2"/>
    <s v="Not applicable"/>
    <s v="I confirm that I am at the gate / door"/>
    <s v=" -32.9527651"/>
    <s v="27.9218996"/>
    <s v="Yes"/>
    <m/>
    <s v="Read the script out loud to the person"/>
    <s v="Yes - the person who opened the door is the HoH"/>
    <s v="Read the script out loud to the HoH"/>
    <s v="Yes"/>
    <s v="Proceed"/>
    <s v="Melusi"/>
    <s v="Nkohla"/>
    <n v="35"/>
    <d v="1987-03-03T00:00:00"/>
    <n v="35"/>
    <s v="Male"/>
    <s v="One or both"/>
    <s v="Yes"/>
    <s v="Proceed"/>
    <m/>
    <s v="Proceed"/>
    <s v="English"/>
    <s v="Yes"/>
    <s v="Yes"/>
    <s v="signature_2022-07-19_0911.png"/>
    <m/>
    <m/>
    <m/>
    <m/>
    <d v="2022-07-19T00:00:00"/>
    <n v="30000"/>
    <n v="2000"/>
    <n v="547"/>
    <n v="547"/>
    <n v="2338"/>
    <m/>
    <x v="1"/>
    <n v="35397"/>
    <s v="Proceed"/>
    <s v="Checked, completed"/>
    <s v="Checked, completed"/>
    <s v="Checked, completed"/>
    <n v="725413687"/>
    <s v="Myself (Participant)"/>
    <m/>
    <d v="1899-12-30T11:13:00"/>
    <s v="Complete"/>
  </r>
  <r>
    <n v="542"/>
    <m/>
    <m/>
    <m/>
    <x v="0"/>
    <m/>
    <m/>
    <m/>
    <m/>
    <m/>
    <m/>
    <m/>
    <m/>
    <m/>
    <m/>
    <m/>
    <m/>
    <m/>
    <m/>
    <m/>
    <m/>
    <m/>
    <m/>
    <m/>
    <m/>
    <m/>
    <m/>
    <m/>
    <m/>
    <m/>
    <m/>
    <m/>
    <m/>
    <m/>
    <m/>
    <m/>
    <m/>
    <m/>
    <m/>
    <m/>
    <m/>
    <m/>
    <m/>
    <m/>
    <m/>
    <m/>
    <x v="0"/>
    <m/>
    <m/>
    <m/>
    <m/>
    <m/>
    <m/>
    <m/>
    <m/>
    <m/>
    <m/>
  </r>
  <r>
    <n v="542"/>
    <s v="Screening And Consenting"/>
    <n v="1"/>
    <s v="yethu"/>
    <x v="5"/>
    <d v="1899-12-30T12:22:00"/>
    <s v="Ndevana"/>
    <n v="1"/>
    <n v="1"/>
    <s v="Not applicable"/>
    <s v="I confirm that I am at the gate / door"/>
    <s v=" -32.9052039"/>
    <s v="27.506752"/>
    <s v="No"/>
    <s v="I confirm"/>
    <m/>
    <m/>
    <m/>
    <m/>
    <m/>
    <m/>
    <m/>
    <m/>
    <m/>
    <m/>
    <m/>
    <m/>
    <m/>
    <m/>
    <m/>
    <m/>
    <m/>
    <m/>
    <m/>
    <m/>
    <m/>
    <m/>
    <m/>
    <m/>
    <m/>
    <n v="60000"/>
    <m/>
    <n v="470"/>
    <n v="470"/>
    <n v="2349"/>
    <m/>
    <x v="0"/>
    <m/>
    <m/>
    <m/>
    <m/>
    <m/>
    <m/>
    <m/>
    <m/>
    <d v="1899-12-30T12:23:00"/>
    <s v="Unverified"/>
  </r>
  <r>
    <n v="951"/>
    <s v="Screening And Consenting"/>
    <n v="1"/>
    <s v="likhona"/>
    <x v="29"/>
    <d v="1899-12-30T12:52:00"/>
    <s v="Nompumelelo"/>
    <n v="3"/>
    <n v="2"/>
    <s v="Not applicable"/>
    <s v="I confirm that I am at the gate / door"/>
    <s v=" -32.9527502"/>
    <s v="27.9215118"/>
    <s v="Yes"/>
    <m/>
    <s v="Read the script out loud to the person"/>
    <s v="Yes - the person who opened the door is the HoH"/>
    <s v="Read the script out loud to the HoH"/>
    <s v="Yes"/>
    <s v="Proceed"/>
    <s v="Moses"/>
    <s v="Kanyenga"/>
    <n v="35"/>
    <d v="1987-01-31T00:00:00"/>
    <n v="35"/>
    <s v="Male"/>
    <s v="One or both"/>
    <s v="Yes"/>
    <s v="Proceed"/>
    <m/>
    <s v="Proceed"/>
    <s v="English"/>
    <s v="Yes"/>
    <s v="Yes"/>
    <s v="signature_2022-07-19_1058.png"/>
    <m/>
    <m/>
    <m/>
    <m/>
    <d v="2022-07-19T00:00:00"/>
    <n v="30000"/>
    <n v="2000"/>
    <n v="440"/>
    <n v="440"/>
    <n v="2338"/>
    <m/>
    <x v="1"/>
    <n v="35183"/>
    <s v="Proceed"/>
    <s v="Checked, completed"/>
    <s v="Checked, completed"/>
    <s v="Checked, completed"/>
    <n v="839253208"/>
    <s v="Myself (Participant)"/>
    <m/>
    <d v="1899-12-30T13:01:00"/>
    <s v="Complete"/>
  </r>
  <r>
    <n v="543"/>
    <m/>
    <m/>
    <m/>
    <x v="0"/>
    <m/>
    <m/>
    <m/>
    <m/>
    <m/>
    <m/>
    <m/>
    <m/>
    <m/>
    <m/>
    <m/>
    <m/>
    <m/>
    <m/>
    <m/>
    <m/>
    <m/>
    <m/>
    <m/>
    <m/>
    <m/>
    <m/>
    <m/>
    <m/>
    <m/>
    <m/>
    <m/>
    <m/>
    <m/>
    <m/>
    <m/>
    <m/>
    <m/>
    <m/>
    <m/>
    <m/>
    <m/>
    <m/>
    <m/>
    <m/>
    <m/>
    <x v="0"/>
    <m/>
    <m/>
    <m/>
    <m/>
    <m/>
    <m/>
    <m/>
    <m/>
    <m/>
    <m/>
  </r>
  <r>
    <n v="1034"/>
    <s v="Screening And Consenting"/>
    <n v="1"/>
    <s v="mihlem"/>
    <x v="16"/>
    <d v="1899-12-30T14:00:00"/>
    <s v="Mdantsane"/>
    <n v="11"/>
    <n v="7"/>
    <s v="Not applicable"/>
    <s v="I confirm that I am at the gate / door"/>
    <s v=" -32.922652"/>
    <s v="27.7382507"/>
    <s v="Yes"/>
    <m/>
    <s v="Read the script out loud to the person"/>
    <s v="Yes - the person who opened the door is the HoH"/>
    <s v="Read the script out loud to the HoH"/>
    <s v="Yes"/>
    <s v="Proceed"/>
    <s v="Nkosethu"/>
    <s v="Ngqonga"/>
    <n v="35"/>
    <d v="1987-01-19T00:00:00"/>
    <n v="35"/>
    <s v="Male"/>
    <s v="One or both"/>
    <s v="Yes"/>
    <s v="Proceed"/>
    <m/>
    <s v="Proceed"/>
    <s v="English"/>
    <s v="Yes"/>
    <s v="Yes"/>
    <s v="signature_2022-07-20_1202.png"/>
    <m/>
    <m/>
    <m/>
    <m/>
    <d v="2022-07-20T00:00:00"/>
    <n v="50000"/>
    <n v="2000"/>
    <n v="372"/>
    <n v="372"/>
    <n v="2337"/>
    <m/>
    <x v="1"/>
    <n v="55046"/>
    <s v="Proceed"/>
    <s v="Checked, completed"/>
    <s v="Checked, completed"/>
    <s v="Checked, completed"/>
    <n v="737076562"/>
    <s v="Myself (Participant)"/>
    <m/>
    <d v="1899-12-30T14:03:00"/>
    <s v="Complete"/>
  </r>
  <r>
    <n v="544"/>
    <m/>
    <m/>
    <m/>
    <x v="0"/>
    <m/>
    <m/>
    <m/>
    <m/>
    <m/>
    <m/>
    <m/>
    <m/>
    <m/>
    <m/>
    <m/>
    <m/>
    <m/>
    <m/>
    <m/>
    <m/>
    <m/>
    <m/>
    <m/>
    <m/>
    <m/>
    <m/>
    <m/>
    <m/>
    <m/>
    <m/>
    <m/>
    <m/>
    <m/>
    <m/>
    <m/>
    <m/>
    <m/>
    <m/>
    <m/>
    <m/>
    <m/>
    <m/>
    <m/>
    <m/>
    <m/>
    <x v="0"/>
    <m/>
    <m/>
    <m/>
    <m/>
    <m/>
    <m/>
    <m/>
    <m/>
    <m/>
    <m/>
  </r>
  <r>
    <n v="1075"/>
    <s v="Screening And Consenting"/>
    <n v="1"/>
    <s v="busisiwe"/>
    <x v="21"/>
    <d v="1899-12-30T09:18:00"/>
    <s v="Mdantsane"/>
    <n v="11"/>
    <n v="7"/>
    <s v="Not applicable"/>
    <s v="I confirm that I am at the gate / door"/>
    <s v=" -32.9227504"/>
    <s v="27.7380443"/>
    <s v="Yes"/>
    <m/>
    <s v="Read the script out loud to the person"/>
    <s v="Yes - the person who opened the door is the HoH"/>
    <s v="Read the script out loud to the HoH"/>
    <s v="Yes"/>
    <s v="Proceed"/>
    <s v="Nolundi"/>
    <s v="Ntonga"/>
    <n v="35"/>
    <d v="1987-08-19T00:00:00"/>
    <n v="35"/>
    <s v="Female"/>
    <s v="One or both"/>
    <s v="Yes"/>
    <s v="Proceed"/>
    <m/>
    <s v="Proceed"/>
    <s v="English"/>
    <s v="Yes"/>
    <s v="Yes"/>
    <s v="signature_2022-07-21_0721.png"/>
    <m/>
    <m/>
    <m/>
    <m/>
    <d v="2022-07-21T00:00:00"/>
    <n v="50000"/>
    <n v="1000"/>
    <n v="654"/>
    <n v="654"/>
    <n v="2336"/>
    <m/>
    <x v="1"/>
    <n v="54609"/>
    <s v="Proceed"/>
    <s v="Checked, completed"/>
    <s v="Checked, completed"/>
    <s v="Checked, completed"/>
    <n v="780109487"/>
    <s v="Myself (Participant)"/>
    <m/>
    <d v="1899-12-30T09:22:00"/>
    <s v="Complete"/>
  </r>
  <r>
    <n v="545"/>
    <m/>
    <m/>
    <m/>
    <x v="0"/>
    <m/>
    <m/>
    <m/>
    <m/>
    <m/>
    <m/>
    <m/>
    <m/>
    <m/>
    <m/>
    <m/>
    <m/>
    <m/>
    <m/>
    <m/>
    <m/>
    <m/>
    <m/>
    <m/>
    <m/>
    <m/>
    <m/>
    <m/>
    <m/>
    <m/>
    <m/>
    <m/>
    <m/>
    <m/>
    <m/>
    <m/>
    <m/>
    <m/>
    <m/>
    <m/>
    <m/>
    <m/>
    <m/>
    <m/>
    <m/>
    <m/>
    <x v="0"/>
    <m/>
    <m/>
    <m/>
    <m/>
    <m/>
    <m/>
    <m/>
    <m/>
    <m/>
    <m/>
  </r>
  <r>
    <n v="1082"/>
    <s v="Screening And Consenting"/>
    <n v="1"/>
    <s v="lona"/>
    <x v="21"/>
    <d v="1899-12-30T10:06:00"/>
    <s v="Mdantsane"/>
    <n v="11"/>
    <n v="3"/>
    <s v="Not applicable"/>
    <s v="I confirm that I am at the gate / door"/>
    <s v=" -32.9187152"/>
    <s v="27.7444999"/>
    <s v="Yes"/>
    <m/>
    <s v="Read the script out loud to the person"/>
    <s v="Yes - the person who opened the door is the HoH"/>
    <s v="Read the script out loud to the HoH"/>
    <s v="Yes"/>
    <s v="Proceed"/>
    <s v="Nqabayomzi"/>
    <s v="Chithiza"/>
    <n v="35"/>
    <d v="1987-09-15T00:00:00"/>
    <n v="35"/>
    <s v="Male"/>
    <s v="One or both"/>
    <s v="Yes"/>
    <s v="Proceed"/>
    <m/>
    <s v="Proceed"/>
    <s v="English"/>
    <s v="Yes"/>
    <s v="Yes"/>
    <s v="signature_2022-07-21_0820.png"/>
    <m/>
    <m/>
    <m/>
    <m/>
    <d v="2022-07-21T00:00:00"/>
    <n v="50000"/>
    <n v="2000"/>
    <n v="606"/>
    <n v="606"/>
    <n v="2336"/>
    <m/>
    <x v="1"/>
    <n v="55513"/>
    <s v="Proceed"/>
    <s v="Checked, completed"/>
    <s v="Checked, completed"/>
    <s v="Checked, completed"/>
    <n v="740756932"/>
    <s v="Myself (Participant)"/>
    <m/>
    <d v="1899-12-30T10:21:00"/>
    <s v="Complete"/>
  </r>
  <r>
    <n v="546"/>
    <m/>
    <m/>
    <m/>
    <x v="0"/>
    <m/>
    <m/>
    <m/>
    <m/>
    <m/>
    <m/>
    <m/>
    <m/>
    <m/>
    <m/>
    <m/>
    <m/>
    <m/>
    <m/>
    <m/>
    <m/>
    <m/>
    <m/>
    <m/>
    <m/>
    <m/>
    <m/>
    <m/>
    <m/>
    <m/>
    <m/>
    <m/>
    <m/>
    <m/>
    <m/>
    <m/>
    <m/>
    <m/>
    <m/>
    <m/>
    <m/>
    <m/>
    <m/>
    <m/>
    <m/>
    <m/>
    <x v="0"/>
    <m/>
    <m/>
    <m/>
    <m/>
    <m/>
    <m/>
    <m/>
    <m/>
    <m/>
    <m/>
  </r>
  <r>
    <n v="1088"/>
    <s v="Screening And Consenting"/>
    <n v="1"/>
    <s v="likhona"/>
    <x v="21"/>
    <d v="1899-12-30T10:59:00"/>
    <s v="Nompumelelo"/>
    <n v="3"/>
    <n v="3"/>
    <s v="Not applicable"/>
    <s v="I confirm that I am at the gate / door"/>
    <s v=" -32.9539126"/>
    <s v="27.9250615"/>
    <s v="Yes"/>
    <m/>
    <s v="Read the script out loud to the person"/>
    <s v="Yes - the person who opened the door is the HoH"/>
    <s v="Read the script out loud to the HoH"/>
    <s v="Yes"/>
    <s v="Proceed"/>
    <s v="Lunga "/>
    <s v="Cabela"/>
    <n v="35"/>
    <d v="1987-11-04T00:00:00"/>
    <n v="35"/>
    <s v="Male"/>
    <s v="One or both"/>
    <s v="Yes"/>
    <s v="Proceed"/>
    <m/>
    <s v="Proceed"/>
    <s v="English"/>
    <s v="Yes"/>
    <s v="Yes"/>
    <s v="signature_2022-07-21_0902.png"/>
    <m/>
    <m/>
    <m/>
    <m/>
    <d v="2022-07-21T00:00:00"/>
    <n v="30000"/>
    <n v="2000"/>
    <n v="553"/>
    <n v="553"/>
    <n v="2336"/>
    <m/>
    <x v="1"/>
    <n v="35407"/>
    <s v="Proceed"/>
    <s v="Checked, completed"/>
    <s v="Checked, completed"/>
    <s v="Checked, completed"/>
    <n v="691569430"/>
    <s v="Myself (Participant)"/>
    <m/>
    <d v="1899-12-30T11:03:00"/>
    <s v="Complete"/>
  </r>
  <r>
    <n v="547"/>
    <m/>
    <m/>
    <m/>
    <x v="0"/>
    <m/>
    <m/>
    <m/>
    <m/>
    <m/>
    <m/>
    <m/>
    <m/>
    <m/>
    <m/>
    <m/>
    <m/>
    <m/>
    <m/>
    <m/>
    <m/>
    <m/>
    <m/>
    <m/>
    <m/>
    <m/>
    <m/>
    <m/>
    <m/>
    <m/>
    <m/>
    <m/>
    <m/>
    <m/>
    <m/>
    <m/>
    <m/>
    <m/>
    <m/>
    <m/>
    <m/>
    <m/>
    <m/>
    <m/>
    <m/>
    <m/>
    <x v="0"/>
    <m/>
    <m/>
    <m/>
    <m/>
    <m/>
    <m/>
    <m/>
    <m/>
    <m/>
    <m/>
  </r>
  <r>
    <n v="1100"/>
    <s v="Screening And Consenting"/>
    <n v="1"/>
    <s v="nozithembiso"/>
    <x v="21"/>
    <d v="1899-12-30T12:19:00"/>
    <s v="Buffalo Flats"/>
    <n v="4"/>
    <n v="1"/>
    <s v="D"/>
    <s v="I confirm that I am at the gate / door"/>
    <s v=" -33.0107388"/>
    <s v="27.8308576"/>
    <s v="Yes"/>
    <m/>
    <s v="Read the script out loud to the person"/>
    <s v="Yes - the person who opened the door is the HoH"/>
    <s v="Read the script out loud to the HoH"/>
    <s v="Yes"/>
    <s v="Proceed"/>
    <s v="Lijo"/>
    <s v="Moshao"/>
    <n v="35"/>
    <d v="1987-07-13T00:00:00"/>
    <n v="35"/>
    <s v="Male"/>
    <s v="One or both"/>
    <s v="Yes"/>
    <s v="Proceed"/>
    <m/>
    <s v="Proceed"/>
    <s v="English"/>
    <s v="Yes"/>
    <s v="Yes"/>
    <s v="signature_2022-07-21_1027.png"/>
    <m/>
    <m/>
    <m/>
    <m/>
    <d v="2022-07-21T00:00:00"/>
    <n v="80000"/>
    <n v="2000"/>
    <n v="473"/>
    <n v="473"/>
    <n v="2336"/>
    <m/>
    <x v="1"/>
    <n v="85247"/>
    <s v="Proceed"/>
    <s v="Checked, completed"/>
    <s v="Checked, completed"/>
    <s v="Checked, completed"/>
    <n v="710687821"/>
    <s v="Myself (Participant)"/>
    <m/>
    <d v="1899-12-30T12:28:00"/>
    <s v="Complete"/>
  </r>
  <r>
    <n v="548"/>
    <m/>
    <m/>
    <m/>
    <x v="0"/>
    <m/>
    <m/>
    <m/>
    <m/>
    <m/>
    <m/>
    <m/>
    <m/>
    <m/>
    <m/>
    <m/>
    <m/>
    <m/>
    <m/>
    <m/>
    <m/>
    <m/>
    <m/>
    <m/>
    <m/>
    <m/>
    <m/>
    <m/>
    <m/>
    <m/>
    <m/>
    <m/>
    <m/>
    <m/>
    <m/>
    <m/>
    <m/>
    <m/>
    <m/>
    <m/>
    <m/>
    <m/>
    <m/>
    <m/>
    <m/>
    <m/>
    <x v="0"/>
    <m/>
    <m/>
    <m/>
    <m/>
    <m/>
    <m/>
    <m/>
    <m/>
    <m/>
    <m/>
  </r>
  <r>
    <n v="1106"/>
    <s v="Screening And Consenting"/>
    <n v="1"/>
    <s v="lwazi"/>
    <x v="21"/>
    <d v="1899-12-30T12:53:00"/>
    <s v="Buffalo Flats"/>
    <n v="4"/>
    <n v="2"/>
    <s v="Not applicable"/>
    <s v="I confirm that I am at the gate / door"/>
    <s v=" -33.0083794"/>
    <s v="27.8375614"/>
    <s v="Yes"/>
    <m/>
    <s v="Read the script out loud to the person"/>
    <s v="Yes - the person who opened the door is the HoH"/>
    <s v="Read the script out loud to the HoH"/>
    <s v="Yes"/>
    <s v="Proceed"/>
    <s v="Zimbini"/>
    <s v="Lujiza"/>
    <n v="35"/>
    <d v="1987-01-27T00:00:00"/>
    <n v="35"/>
    <s v="Female"/>
    <s v="One or both"/>
    <s v="Yes"/>
    <s v="Proceed"/>
    <m/>
    <s v="Proceed"/>
    <s v="English"/>
    <s v="Yes"/>
    <s v="Yes"/>
    <s v="signature_2022-07-21_1417.png"/>
    <m/>
    <m/>
    <m/>
    <m/>
    <d v="2022-07-21T00:00:00"/>
    <n v="80000"/>
    <n v="1000"/>
    <n v="439"/>
    <n v="439"/>
    <n v="2336"/>
    <m/>
    <x v="1"/>
    <n v="84179"/>
    <s v="Proceed"/>
    <s v="Checked, completed"/>
    <s v="Checked, completed"/>
    <s v="Checked, completed"/>
    <n v="736323535"/>
    <s v="Myself (Participant)"/>
    <m/>
    <d v="1899-12-30T16:19:00"/>
    <s v="Complete"/>
  </r>
  <r>
    <n v="549"/>
    <m/>
    <m/>
    <m/>
    <x v="0"/>
    <m/>
    <m/>
    <m/>
    <m/>
    <m/>
    <m/>
    <m/>
    <m/>
    <m/>
    <m/>
    <m/>
    <m/>
    <m/>
    <m/>
    <m/>
    <m/>
    <m/>
    <m/>
    <m/>
    <m/>
    <m/>
    <m/>
    <m/>
    <m/>
    <m/>
    <m/>
    <m/>
    <m/>
    <m/>
    <m/>
    <m/>
    <m/>
    <m/>
    <m/>
    <m/>
    <m/>
    <m/>
    <m/>
    <m/>
    <m/>
    <m/>
    <x v="0"/>
    <m/>
    <m/>
    <m/>
    <m/>
    <m/>
    <m/>
    <m/>
    <m/>
    <m/>
    <m/>
  </r>
  <r>
    <n v="549"/>
    <s v="Screening And Consenting"/>
    <n v="1"/>
    <s v="busisiwe"/>
    <x v="5"/>
    <d v="1899-12-30T12:51:00"/>
    <s v="Mdantsane"/>
    <n v="4"/>
    <n v="7"/>
    <s v="Not applicable"/>
    <s v="I confirm that I am at the gate / door"/>
    <s v=" -32.9462641"/>
    <s v="27.6918971"/>
    <s v="No"/>
    <s v="I confirm"/>
    <m/>
    <m/>
    <m/>
    <m/>
    <m/>
    <m/>
    <m/>
    <m/>
    <m/>
    <m/>
    <m/>
    <m/>
    <m/>
    <m/>
    <m/>
    <m/>
    <m/>
    <m/>
    <m/>
    <m/>
    <m/>
    <m/>
    <m/>
    <m/>
    <m/>
    <n v="50000"/>
    <m/>
    <n v="441"/>
    <n v="441"/>
    <n v="2349"/>
    <m/>
    <x v="0"/>
    <m/>
    <m/>
    <m/>
    <m/>
    <m/>
    <m/>
    <m/>
    <m/>
    <d v="1899-12-30T12:51:00"/>
    <s v="Unverified"/>
  </r>
  <r>
    <n v="549"/>
    <s v="Screening And Consenting"/>
    <n v="2"/>
    <s v="busisiwe"/>
    <x v="6"/>
    <d v="1899-12-30T09:48:00"/>
    <s v="Mdantsane"/>
    <n v="4"/>
    <n v="7"/>
    <s v="Not applicable"/>
    <s v="I confirm that I am at the gate / door"/>
    <s v=" -32.9492958"/>
    <s v="27.6920664"/>
    <s v="Yes"/>
    <m/>
    <s v="Read the script out loud to the person"/>
    <s v="Yes - the person who opened the door is the HoH"/>
    <s v="Read the script out loud to the HoH"/>
    <s v="No"/>
    <m/>
    <m/>
    <m/>
    <m/>
    <m/>
    <m/>
    <m/>
    <m/>
    <m/>
    <m/>
    <m/>
    <m/>
    <m/>
    <m/>
    <m/>
    <m/>
    <m/>
    <m/>
    <m/>
    <m/>
    <m/>
    <n v="50000"/>
    <m/>
    <n v="624"/>
    <n v="624"/>
    <n v="2345"/>
    <m/>
    <x v="0"/>
    <m/>
    <m/>
    <m/>
    <m/>
    <m/>
    <m/>
    <m/>
    <m/>
    <d v="1899-12-30T09:49:00"/>
    <s v="Unverified"/>
  </r>
  <r>
    <n v="550"/>
    <m/>
    <m/>
    <m/>
    <x v="0"/>
    <m/>
    <m/>
    <m/>
    <m/>
    <m/>
    <m/>
    <m/>
    <m/>
    <m/>
    <m/>
    <m/>
    <m/>
    <m/>
    <m/>
    <m/>
    <m/>
    <m/>
    <m/>
    <m/>
    <m/>
    <m/>
    <m/>
    <m/>
    <m/>
    <m/>
    <m/>
    <m/>
    <m/>
    <m/>
    <m/>
    <m/>
    <m/>
    <m/>
    <m/>
    <m/>
    <m/>
    <m/>
    <m/>
    <m/>
    <m/>
    <m/>
    <x v="0"/>
    <m/>
    <m/>
    <m/>
    <m/>
    <m/>
    <m/>
    <m/>
    <m/>
    <m/>
    <m/>
  </r>
  <r>
    <n v="1108"/>
    <s v="Screening And Consenting"/>
    <n v="1"/>
    <s v="lwazi"/>
    <x v="21"/>
    <d v="1899-12-30T13:06:00"/>
    <s v="Buffalo Flats"/>
    <n v="4"/>
    <n v="2"/>
    <s v="Not applicable"/>
    <s v="I confirm that I am at the gate / door"/>
    <s v=" -33.0082933"/>
    <s v="27.8374236"/>
    <s v="Yes"/>
    <m/>
    <s v="Read the script out loud to the person"/>
    <s v="Yes - the person who opened the door is the HoH"/>
    <s v="Read the script out loud to the HoH"/>
    <s v="Yes"/>
    <s v="Proceed"/>
    <s v="Thandisizwe"/>
    <s v="Mxabaniso"/>
    <n v="35"/>
    <d v="1987-05-12T00:00:00"/>
    <n v="35"/>
    <s v="Male"/>
    <s v="One or both"/>
    <s v="Yes"/>
    <s v="Proceed"/>
    <m/>
    <s v="Proceed"/>
    <s v="English"/>
    <s v="Yes"/>
    <s v="Yes"/>
    <s v="signature_2022-07-21_1110.png"/>
    <m/>
    <m/>
    <m/>
    <m/>
    <d v="2022-07-21T00:00:00"/>
    <n v="80000"/>
    <n v="2000"/>
    <n v="426"/>
    <n v="426"/>
    <n v="2336"/>
    <m/>
    <x v="1"/>
    <n v="85153"/>
    <s v="Proceed"/>
    <s v="Checked, completed"/>
    <s v="Checked, completed"/>
    <s v="Checked, completed"/>
    <n v="608957051"/>
    <s v="Myself (Participant)"/>
    <m/>
    <d v="1899-12-30T13:11:00"/>
    <s v="Complete"/>
  </r>
  <r>
    <n v="551"/>
    <m/>
    <m/>
    <m/>
    <x v="0"/>
    <m/>
    <m/>
    <m/>
    <m/>
    <m/>
    <m/>
    <m/>
    <m/>
    <m/>
    <m/>
    <m/>
    <m/>
    <m/>
    <m/>
    <m/>
    <m/>
    <m/>
    <m/>
    <m/>
    <m/>
    <m/>
    <m/>
    <m/>
    <m/>
    <m/>
    <m/>
    <m/>
    <m/>
    <m/>
    <m/>
    <m/>
    <m/>
    <m/>
    <m/>
    <m/>
    <m/>
    <m/>
    <m/>
    <m/>
    <m/>
    <m/>
    <x v="0"/>
    <m/>
    <m/>
    <m/>
    <m/>
    <m/>
    <m/>
    <m/>
    <m/>
    <m/>
    <m/>
  </r>
  <r>
    <n v="551"/>
    <s v="Screening And Consenting"/>
    <n v="1"/>
    <s v="thembelihle"/>
    <x v="5"/>
    <d v="1899-12-30T13:04:00"/>
    <s v="Ducats"/>
    <n v="1"/>
    <n v="8"/>
    <s v="Not applicable"/>
    <s v="I confirm that I am at the gate / door"/>
    <s v=" -32.9206531"/>
    <s v="27.90501"/>
    <s v="Yes"/>
    <m/>
    <s v="Read the script out loud to the person"/>
    <s v="Yes - the person who opened the door is the HoH"/>
    <s v="Read the script out loud to the HoH"/>
    <s v="No"/>
    <m/>
    <m/>
    <m/>
    <m/>
    <m/>
    <m/>
    <m/>
    <m/>
    <m/>
    <m/>
    <m/>
    <m/>
    <m/>
    <m/>
    <m/>
    <m/>
    <m/>
    <m/>
    <m/>
    <m/>
    <m/>
    <n v="40000"/>
    <m/>
    <n v="428"/>
    <n v="428"/>
    <n v="2349"/>
    <m/>
    <x v="0"/>
    <m/>
    <m/>
    <m/>
    <m/>
    <m/>
    <m/>
    <m/>
    <m/>
    <d v="1899-12-30T13:06:00"/>
    <s v="Unverified"/>
  </r>
  <r>
    <n v="552"/>
    <m/>
    <m/>
    <m/>
    <x v="0"/>
    <m/>
    <m/>
    <m/>
    <m/>
    <m/>
    <m/>
    <m/>
    <m/>
    <m/>
    <m/>
    <m/>
    <m/>
    <m/>
    <m/>
    <m/>
    <m/>
    <m/>
    <m/>
    <m/>
    <m/>
    <m/>
    <m/>
    <m/>
    <m/>
    <m/>
    <m/>
    <m/>
    <m/>
    <m/>
    <m/>
    <m/>
    <m/>
    <m/>
    <m/>
    <m/>
    <m/>
    <m/>
    <m/>
    <m/>
    <m/>
    <m/>
    <x v="0"/>
    <m/>
    <m/>
    <m/>
    <m/>
    <m/>
    <m/>
    <m/>
    <m/>
    <m/>
    <m/>
  </r>
  <r>
    <n v="1143"/>
    <s v="Screening And Consenting"/>
    <n v="1"/>
    <s v="siziphiwe"/>
    <x v="17"/>
    <d v="1899-12-30T09:59:00"/>
    <s v="Buffalo Flats"/>
    <n v="2"/>
    <n v="10"/>
    <s v="Not applicable"/>
    <s v="I confirm that I am at the gate / door"/>
    <s v=" -33.0115564"/>
    <s v="27.8434054"/>
    <s v="Yes"/>
    <m/>
    <s v="Read the script out loud to the person"/>
    <s v="Yes - the person who opened the door is the HoH"/>
    <s v="Read the script out loud to the HoH"/>
    <s v="Yes"/>
    <s v="Proceed"/>
    <s v="Mellisa"/>
    <s v="Foster"/>
    <n v="35"/>
    <d v="1987-12-19T00:00:00"/>
    <n v="35"/>
    <s v="Female"/>
    <s v="One or both"/>
    <s v="Yes"/>
    <s v="Proceed"/>
    <m/>
    <s v="Proceed"/>
    <s v="English"/>
    <s v="Yes"/>
    <s v="Yes"/>
    <s v="signature_2022-07-22_0804.png"/>
    <m/>
    <m/>
    <m/>
    <m/>
    <d v="2022-07-22T00:00:00"/>
    <n v="80000"/>
    <n v="1000"/>
    <n v="613"/>
    <n v="613"/>
    <n v="2335"/>
    <m/>
    <x v="1"/>
    <n v="84526"/>
    <s v="Proceed"/>
    <s v="Checked, completed"/>
    <s v="Checked, completed"/>
    <s v="Checked, completed"/>
    <n v="823642350"/>
    <s v="Myself (Participant)"/>
    <m/>
    <d v="1899-12-30T10:07:00"/>
    <s v="Complete"/>
  </r>
  <r>
    <n v="553"/>
    <m/>
    <m/>
    <m/>
    <x v="0"/>
    <m/>
    <m/>
    <m/>
    <m/>
    <m/>
    <m/>
    <m/>
    <m/>
    <m/>
    <m/>
    <m/>
    <m/>
    <m/>
    <m/>
    <m/>
    <m/>
    <m/>
    <m/>
    <m/>
    <m/>
    <m/>
    <m/>
    <m/>
    <m/>
    <m/>
    <m/>
    <m/>
    <m/>
    <m/>
    <m/>
    <m/>
    <m/>
    <m/>
    <m/>
    <m/>
    <m/>
    <m/>
    <m/>
    <m/>
    <m/>
    <m/>
    <x v="0"/>
    <m/>
    <m/>
    <m/>
    <m/>
    <m/>
    <m/>
    <m/>
    <m/>
    <m/>
    <m/>
  </r>
  <r>
    <n v="553"/>
    <s v="Screening And Consenting"/>
    <n v="1"/>
    <s v="zimbini"/>
    <x v="5"/>
    <d v="1899-12-30T13:15:00"/>
    <s v="Mdantsane"/>
    <n v="4"/>
    <n v="7"/>
    <s v="Not applicable"/>
    <s v="I confirm that I am at the gate / door"/>
    <s v=" -32.9368023"/>
    <s v="27.7779729"/>
    <s v="Yes"/>
    <m/>
    <s v="Read the script out loud to the person"/>
    <s v="Yes - the person who opened the door is the HoH"/>
    <s v="Read the script out loud to the HoH"/>
    <s v="No"/>
    <m/>
    <m/>
    <m/>
    <m/>
    <m/>
    <m/>
    <m/>
    <m/>
    <m/>
    <m/>
    <m/>
    <m/>
    <m/>
    <m/>
    <m/>
    <m/>
    <m/>
    <m/>
    <m/>
    <m/>
    <m/>
    <n v="50000"/>
    <m/>
    <n v="417"/>
    <n v="417"/>
    <n v="2349"/>
    <m/>
    <x v="0"/>
    <m/>
    <m/>
    <m/>
    <m/>
    <m/>
    <m/>
    <m/>
    <m/>
    <d v="1899-12-30T13:17:00"/>
    <s v="Unverified"/>
  </r>
  <r>
    <n v="554"/>
    <m/>
    <m/>
    <m/>
    <x v="0"/>
    <m/>
    <m/>
    <m/>
    <m/>
    <m/>
    <m/>
    <m/>
    <m/>
    <m/>
    <m/>
    <m/>
    <m/>
    <m/>
    <m/>
    <m/>
    <m/>
    <m/>
    <m/>
    <m/>
    <m/>
    <m/>
    <m/>
    <m/>
    <m/>
    <m/>
    <m/>
    <m/>
    <m/>
    <m/>
    <m/>
    <m/>
    <m/>
    <m/>
    <m/>
    <m/>
    <m/>
    <m/>
    <m/>
    <m/>
    <m/>
    <m/>
    <x v="0"/>
    <m/>
    <m/>
    <m/>
    <m/>
    <m/>
    <m/>
    <m/>
    <m/>
    <m/>
    <m/>
  </r>
  <r>
    <n v="1170"/>
    <s v="Screening And Consenting"/>
    <n v="1"/>
    <s v="mihlem"/>
    <x v="17"/>
    <d v="1899-12-30T13:07:00"/>
    <s v="Mdantsane"/>
    <n v="9"/>
    <n v="2"/>
    <s v="Not applicable"/>
    <s v="I confirm that I am at the gate / door"/>
    <s v=" -32.9368748"/>
    <s v="27.7574146"/>
    <s v="Yes"/>
    <m/>
    <s v="Read the script out loud to the person"/>
    <s v="Yes - the person who opened the door is the HoH"/>
    <s v="Read the script out loud to the HoH"/>
    <s v="Yes"/>
    <s v="Proceed"/>
    <s v="Unathi "/>
    <s v="Holo"/>
    <n v="35"/>
    <d v="1987-11-05T00:00:00"/>
    <n v="35"/>
    <s v="Male"/>
    <s v="One or both"/>
    <s v="Yes"/>
    <s v="Proceed"/>
    <m/>
    <s v="Proceed"/>
    <s v="English"/>
    <s v="Yes"/>
    <s v="Yes"/>
    <s v="signature_2022-07-22_1109.png"/>
    <m/>
    <m/>
    <m/>
    <m/>
    <d v="2022-07-22T00:00:00"/>
    <n v="50000"/>
    <n v="2000"/>
    <n v="425"/>
    <n v="425"/>
    <n v="2335"/>
    <m/>
    <x v="1"/>
    <n v="55150"/>
    <s v="Proceed"/>
    <s v="Checked, completed"/>
    <s v="Checked, completed"/>
    <s v="Checked, completed"/>
    <n v="789520306"/>
    <s v="Myself (Participant)"/>
    <m/>
    <d v="1899-12-30T13:11:00"/>
    <s v="Complete"/>
  </r>
  <r>
    <n v="555"/>
    <m/>
    <m/>
    <m/>
    <x v="0"/>
    <m/>
    <m/>
    <m/>
    <m/>
    <m/>
    <m/>
    <m/>
    <m/>
    <m/>
    <m/>
    <m/>
    <m/>
    <m/>
    <m/>
    <m/>
    <m/>
    <m/>
    <m/>
    <m/>
    <m/>
    <m/>
    <m/>
    <m/>
    <m/>
    <m/>
    <m/>
    <m/>
    <m/>
    <m/>
    <m/>
    <m/>
    <m/>
    <m/>
    <m/>
    <m/>
    <m/>
    <m/>
    <m/>
    <m/>
    <m/>
    <m/>
    <x v="0"/>
    <m/>
    <m/>
    <m/>
    <m/>
    <m/>
    <m/>
    <m/>
    <m/>
    <m/>
    <m/>
  </r>
  <r>
    <n v="555"/>
    <s v="Screening And Consenting"/>
    <n v="1"/>
    <s v="zukisani"/>
    <x v="5"/>
    <d v="1899-12-30T13:25:00"/>
    <s v="Nompumelelo"/>
    <n v="2"/>
    <n v="1"/>
    <s v="Not applicable"/>
    <s v="I confirm that I am at the gate / door"/>
    <s v=" -32.9643081"/>
    <s v="27.9316737"/>
    <s v="No"/>
    <s v="I confirm"/>
    <m/>
    <m/>
    <m/>
    <m/>
    <m/>
    <m/>
    <m/>
    <m/>
    <m/>
    <m/>
    <m/>
    <m/>
    <m/>
    <m/>
    <m/>
    <m/>
    <m/>
    <m/>
    <m/>
    <m/>
    <m/>
    <m/>
    <m/>
    <m/>
    <m/>
    <n v="30000"/>
    <m/>
    <n v="407"/>
    <n v="407"/>
    <n v="2349"/>
    <m/>
    <x v="0"/>
    <m/>
    <m/>
    <m/>
    <m/>
    <m/>
    <m/>
    <m/>
    <m/>
    <d v="1899-12-30T13:28:00"/>
    <s v="Unverified"/>
  </r>
  <r>
    <n v="555"/>
    <s v="Screening And Consenting"/>
    <n v="2"/>
    <s v="onelam"/>
    <x v="20"/>
    <d v="1899-12-30T09:44:00"/>
    <s v="Nompumelelo"/>
    <n v="2"/>
    <n v="1"/>
    <s v="Not applicable"/>
    <s v="I confirm that I am at the gate / door"/>
    <s v=" -32.9561315"/>
    <s v="27.924661"/>
    <s v="No"/>
    <s v="I confirm"/>
    <m/>
    <m/>
    <m/>
    <m/>
    <m/>
    <m/>
    <m/>
    <m/>
    <m/>
    <m/>
    <m/>
    <m/>
    <m/>
    <m/>
    <m/>
    <m/>
    <m/>
    <m/>
    <m/>
    <m/>
    <m/>
    <m/>
    <m/>
    <m/>
    <m/>
    <n v="30000"/>
    <m/>
    <n v="628"/>
    <n v="628"/>
    <n v="2348"/>
    <m/>
    <x v="0"/>
    <m/>
    <m/>
    <m/>
    <m/>
    <m/>
    <m/>
    <m/>
    <m/>
    <d v="1899-12-30T09:44:00"/>
    <s v="Unverified"/>
  </r>
  <r>
    <n v="555"/>
    <s v="Screening And Consenting"/>
    <n v="3"/>
    <s v="onelam"/>
    <x v="6"/>
    <d v="1899-12-30T10:18:00"/>
    <s v="Nompumelelo"/>
    <n v="2"/>
    <n v="1"/>
    <s v="Not applicable"/>
    <s v="I confirm that I am at the gate / door"/>
    <s v=" -32.9562346"/>
    <s v="27.9246425"/>
    <s v="No"/>
    <s v="I confirm"/>
    <m/>
    <m/>
    <m/>
    <m/>
    <m/>
    <m/>
    <m/>
    <m/>
    <m/>
    <m/>
    <m/>
    <m/>
    <m/>
    <m/>
    <m/>
    <m/>
    <m/>
    <m/>
    <m/>
    <m/>
    <m/>
    <m/>
    <m/>
    <m/>
    <m/>
    <n v="30000"/>
    <m/>
    <n v="594"/>
    <n v="594"/>
    <n v="2345"/>
    <m/>
    <x v="0"/>
    <m/>
    <m/>
    <m/>
    <m/>
    <m/>
    <m/>
    <m/>
    <m/>
    <d v="1899-12-30T10:18:00"/>
    <s v="Unverified"/>
  </r>
  <r>
    <n v="556"/>
    <m/>
    <m/>
    <m/>
    <x v="0"/>
    <m/>
    <m/>
    <m/>
    <m/>
    <m/>
    <m/>
    <m/>
    <m/>
    <m/>
    <m/>
    <m/>
    <m/>
    <m/>
    <m/>
    <m/>
    <m/>
    <m/>
    <m/>
    <m/>
    <m/>
    <m/>
    <m/>
    <m/>
    <m/>
    <m/>
    <m/>
    <m/>
    <m/>
    <m/>
    <m/>
    <m/>
    <m/>
    <m/>
    <m/>
    <m/>
    <m/>
    <m/>
    <m/>
    <m/>
    <m/>
    <m/>
    <x v="0"/>
    <m/>
    <m/>
    <m/>
    <m/>
    <m/>
    <m/>
    <m/>
    <m/>
    <m/>
    <m/>
  </r>
  <r>
    <n v="556"/>
    <s v="Screening And Consenting"/>
    <n v="1"/>
    <s v="zukisani"/>
    <x v="5"/>
    <d v="1899-12-30T13:36:00"/>
    <s v="Nompumelelo"/>
    <n v="2"/>
    <n v="1"/>
    <s v="Not applicable"/>
    <s v="I confirm that I am at the gate / door"/>
    <s v=" -32.9638065"/>
    <s v="27.9324059"/>
    <s v="No"/>
    <s v="I confirm"/>
    <m/>
    <m/>
    <m/>
    <m/>
    <m/>
    <m/>
    <m/>
    <m/>
    <m/>
    <m/>
    <m/>
    <m/>
    <m/>
    <m/>
    <m/>
    <m/>
    <m/>
    <m/>
    <m/>
    <m/>
    <m/>
    <m/>
    <m/>
    <m/>
    <m/>
    <n v="30000"/>
    <m/>
    <n v="396"/>
    <n v="396"/>
    <n v="2349"/>
    <m/>
    <x v="0"/>
    <m/>
    <m/>
    <m/>
    <m/>
    <m/>
    <m/>
    <m/>
    <m/>
    <d v="1899-12-30T13:36:00"/>
    <s v="Unverified"/>
  </r>
  <r>
    <n v="556"/>
    <s v="Screening And Consenting"/>
    <n v="2"/>
    <s v="mihlem"/>
    <x v="20"/>
    <d v="1899-12-30T09:50:00"/>
    <s v="Nompumelelo"/>
    <n v="2"/>
    <n v="1"/>
    <s v="Not applicable"/>
    <s v="I confirm that I am at the gate / door"/>
    <s v=" -32.9562765"/>
    <s v="27.9246433"/>
    <s v="No"/>
    <s v="I confirm"/>
    <m/>
    <m/>
    <m/>
    <m/>
    <m/>
    <m/>
    <m/>
    <m/>
    <m/>
    <m/>
    <m/>
    <m/>
    <m/>
    <m/>
    <m/>
    <m/>
    <m/>
    <m/>
    <m/>
    <m/>
    <m/>
    <m/>
    <m/>
    <m/>
    <m/>
    <n v="30000"/>
    <m/>
    <n v="622"/>
    <n v="622"/>
    <n v="2348"/>
    <m/>
    <x v="0"/>
    <m/>
    <m/>
    <m/>
    <m/>
    <m/>
    <m/>
    <m/>
    <m/>
    <d v="1899-12-30T09:50:00"/>
    <s v="Unverified"/>
  </r>
  <r>
    <n v="1203"/>
    <s v="Screening And Consenting"/>
    <n v="1"/>
    <s v="onelam"/>
    <x v="24"/>
    <d v="1899-12-30T09:17:00"/>
    <s v="Nompumelelo"/>
    <n v="4"/>
    <n v="1"/>
    <s v="Not applicable"/>
    <s v="I confirm that I am at the gate / door"/>
    <s v=" -32.9504901"/>
    <s v="27.9227046"/>
    <s v="Yes"/>
    <m/>
    <s v="Read the script out loud to the person"/>
    <s v="Yes - the person who opened the door is the HoH"/>
    <s v="Read the script out loud to the HoH"/>
    <s v="Yes"/>
    <s v="Proceed"/>
    <s v="Unathi"/>
    <s v="Matta"/>
    <n v="35"/>
    <d v="1987-11-20T00:00:00"/>
    <n v="35"/>
    <s v="Female"/>
    <s v="One or both"/>
    <s v="Yes"/>
    <s v="Proceed"/>
    <m/>
    <s v="Proceed"/>
    <s v="English"/>
    <s v="Yes"/>
    <s v="Yes"/>
    <s v="signature_2022-07-23_0721.png"/>
    <m/>
    <m/>
    <m/>
    <m/>
    <d v="2022-07-23T00:00:00"/>
    <n v="30000"/>
    <n v="1000"/>
    <n v="655"/>
    <n v="655"/>
    <n v="2334"/>
    <m/>
    <x v="1"/>
    <n v="34609"/>
    <s v="Proceed"/>
    <s v="Checked, completed"/>
    <s v="Checked, completed"/>
    <s v="Checked, completed"/>
    <n v="738301254"/>
    <s v="Myself (Participant)"/>
    <m/>
    <d v="1899-12-30T09:22:00"/>
    <s v="Complete"/>
  </r>
  <r>
    <n v="557"/>
    <m/>
    <m/>
    <m/>
    <x v="0"/>
    <m/>
    <m/>
    <m/>
    <m/>
    <m/>
    <m/>
    <m/>
    <m/>
    <m/>
    <m/>
    <m/>
    <m/>
    <m/>
    <m/>
    <m/>
    <m/>
    <m/>
    <m/>
    <m/>
    <m/>
    <m/>
    <m/>
    <m/>
    <m/>
    <m/>
    <m/>
    <m/>
    <m/>
    <m/>
    <m/>
    <m/>
    <m/>
    <m/>
    <m/>
    <m/>
    <m/>
    <m/>
    <m/>
    <m/>
    <m/>
    <m/>
    <x v="0"/>
    <m/>
    <m/>
    <m/>
    <m/>
    <m/>
    <m/>
    <m/>
    <m/>
    <m/>
    <m/>
  </r>
  <r>
    <n v="1264"/>
    <s v="Screening And Consenting"/>
    <n v="1"/>
    <s v="nosiphiwo"/>
    <x v="24"/>
    <d v="1899-12-30T13:10:00"/>
    <s v="Buffalo Flats"/>
    <n v="5"/>
    <n v="4"/>
    <s v="Not applicable"/>
    <s v="I confirm that I am at the gate / door"/>
    <s v=" -33.0210024"/>
    <s v="27.8522338"/>
    <s v="Yes"/>
    <m/>
    <s v="Read the script out loud to the person"/>
    <s v="Yes - the person who opened the door is the HoH"/>
    <s v="Read the script out loud to the HoH"/>
    <s v="Yes"/>
    <s v="Proceed"/>
    <s v="Shawn"/>
    <s v="Ben"/>
    <n v="35"/>
    <d v="1987-03-19T00:00:00"/>
    <n v="35"/>
    <s v="Male"/>
    <s v="One or both"/>
    <s v="Yes"/>
    <s v="Proceed"/>
    <m/>
    <s v="Proceed"/>
    <s v="English"/>
    <s v="Yes"/>
    <s v="Yes"/>
    <s v="signature_2022-07-23_1256.png"/>
    <m/>
    <m/>
    <m/>
    <m/>
    <d v="2022-07-23T00:00:00"/>
    <n v="80000"/>
    <n v="2000"/>
    <n v="422"/>
    <n v="422"/>
    <n v="2334"/>
    <m/>
    <x v="1"/>
    <n v="85143"/>
    <s v="Proceed"/>
    <s v="Checked, completed"/>
    <s v="Checked, completed"/>
    <s v="Checked, completed"/>
    <n v="785676582"/>
    <s v="Myself (Participant)"/>
    <m/>
    <d v="1899-12-30T14:57:00"/>
    <s v="Complete"/>
  </r>
  <r>
    <n v="558"/>
    <m/>
    <m/>
    <m/>
    <x v="0"/>
    <m/>
    <m/>
    <m/>
    <m/>
    <m/>
    <m/>
    <m/>
    <m/>
    <m/>
    <m/>
    <m/>
    <m/>
    <m/>
    <m/>
    <m/>
    <m/>
    <m/>
    <m/>
    <m/>
    <m/>
    <m/>
    <m/>
    <m/>
    <m/>
    <m/>
    <m/>
    <m/>
    <m/>
    <m/>
    <m/>
    <m/>
    <m/>
    <m/>
    <m/>
    <m/>
    <m/>
    <m/>
    <m/>
    <m/>
    <m/>
    <m/>
    <x v="0"/>
    <m/>
    <m/>
    <m/>
    <m/>
    <m/>
    <m/>
    <m/>
    <m/>
    <m/>
    <m/>
  </r>
  <r>
    <n v="558"/>
    <s v="Screening And Consenting"/>
    <n v="1"/>
    <s v="onelam"/>
    <x v="5"/>
    <d v="1899-12-30T13:40:00"/>
    <s v="Nompumelelo"/>
    <n v="2"/>
    <n v="1"/>
    <s v="Not applicable"/>
    <s v="I confirm that I am at the gate / door"/>
    <s v=" -32.9563209"/>
    <s v="27.9246775"/>
    <s v="No"/>
    <s v="I confirm"/>
    <m/>
    <m/>
    <m/>
    <m/>
    <m/>
    <m/>
    <m/>
    <m/>
    <m/>
    <m/>
    <m/>
    <m/>
    <m/>
    <m/>
    <m/>
    <m/>
    <m/>
    <m/>
    <m/>
    <m/>
    <m/>
    <m/>
    <m/>
    <m/>
    <m/>
    <n v="30000"/>
    <m/>
    <n v="392"/>
    <n v="392"/>
    <n v="2349"/>
    <m/>
    <x v="0"/>
    <m/>
    <m/>
    <m/>
    <m/>
    <m/>
    <m/>
    <m/>
    <m/>
    <d v="1899-12-30T13:41:00"/>
    <s v="Unverified"/>
  </r>
  <r>
    <n v="558"/>
    <s v="Screening And Consenting"/>
    <n v="2"/>
    <s v="mihlem"/>
    <x v="20"/>
    <d v="1899-12-30T09:52:00"/>
    <s v="Nompumelelo"/>
    <n v="2"/>
    <n v="1"/>
    <s v="Not applicable"/>
    <s v="I confirm that I am at the gate / door"/>
    <s v=" -32.9562757"/>
    <s v="27.9246252"/>
    <s v="No"/>
    <s v="I confirm"/>
    <m/>
    <m/>
    <m/>
    <m/>
    <m/>
    <m/>
    <m/>
    <m/>
    <m/>
    <m/>
    <m/>
    <m/>
    <m/>
    <m/>
    <m/>
    <m/>
    <m/>
    <m/>
    <m/>
    <m/>
    <m/>
    <m/>
    <m/>
    <m/>
    <m/>
    <n v="30000"/>
    <m/>
    <n v="620"/>
    <n v="620"/>
    <n v="2348"/>
    <m/>
    <x v="0"/>
    <m/>
    <m/>
    <m/>
    <m/>
    <m/>
    <m/>
    <m/>
    <m/>
    <d v="1899-12-30T09:52:00"/>
    <s v="Unverified"/>
  </r>
  <r>
    <n v="558"/>
    <s v="Screening And Consenting"/>
    <n v="3"/>
    <s v="zukisani"/>
    <x v="6"/>
    <d v="1899-12-30T10:39:00"/>
    <s v="Nompumelelo"/>
    <n v="2"/>
    <n v="1"/>
    <s v="Not applicable"/>
    <s v="I confirm that I am at the gate / door"/>
    <s v=" -32.9561984"/>
    <s v="27.9246215"/>
    <s v="No"/>
    <s v="I confirm"/>
    <m/>
    <m/>
    <m/>
    <m/>
    <m/>
    <m/>
    <m/>
    <m/>
    <m/>
    <m/>
    <m/>
    <m/>
    <m/>
    <m/>
    <m/>
    <m/>
    <m/>
    <m/>
    <m/>
    <m/>
    <m/>
    <m/>
    <m/>
    <m/>
    <m/>
    <n v="30000"/>
    <m/>
    <n v="573"/>
    <n v="573"/>
    <n v="2345"/>
    <m/>
    <x v="0"/>
    <m/>
    <m/>
    <m/>
    <m/>
    <m/>
    <m/>
    <m/>
    <m/>
    <d v="1899-12-30T10:39:00"/>
    <s v="Unverified"/>
  </r>
  <r>
    <n v="559"/>
    <m/>
    <m/>
    <m/>
    <x v="0"/>
    <m/>
    <m/>
    <m/>
    <m/>
    <m/>
    <m/>
    <m/>
    <m/>
    <m/>
    <m/>
    <m/>
    <m/>
    <m/>
    <m/>
    <m/>
    <m/>
    <m/>
    <m/>
    <m/>
    <m/>
    <m/>
    <m/>
    <m/>
    <m/>
    <m/>
    <m/>
    <m/>
    <m/>
    <m/>
    <m/>
    <m/>
    <m/>
    <m/>
    <m/>
    <m/>
    <m/>
    <m/>
    <m/>
    <m/>
    <m/>
    <m/>
    <x v="0"/>
    <m/>
    <m/>
    <m/>
    <m/>
    <m/>
    <m/>
    <m/>
    <m/>
    <m/>
    <m/>
  </r>
  <r>
    <n v="1302"/>
    <s v="Screening And Consenting"/>
    <n v="1"/>
    <s v="nosibusiso"/>
    <x v="25"/>
    <d v="1899-12-30T13:16:00"/>
    <s v="Buffalo Flats"/>
    <n v="3"/>
    <n v="3"/>
    <s v="Not applicable"/>
    <s v="I confirm that I am at the gate / door"/>
    <s v=" -33.0101049"/>
    <s v="27.8357071"/>
    <s v="Yes"/>
    <m/>
    <s v="Read the script out loud to the person"/>
    <s v="Yes - the person who opened the door is the HoH"/>
    <s v="Read the script out loud to the HoH"/>
    <s v="Yes"/>
    <s v="Proceed"/>
    <s v="Jennifer "/>
    <s v="Rooi"/>
    <n v="35"/>
    <d v="1987-02-06T00:00:00"/>
    <n v="35"/>
    <s v="Female"/>
    <s v="One or both"/>
    <s v="Yes"/>
    <s v="Proceed"/>
    <m/>
    <s v="Proceed"/>
    <s v="English"/>
    <s v="Yes"/>
    <s v="Yes"/>
    <s v="signature_2022-07-26_1118.png"/>
    <m/>
    <m/>
    <m/>
    <m/>
    <d v="2022-07-26T00:00:00"/>
    <n v="80000"/>
    <n v="1000"/>
    <n v="416"/>
    <n v="416"/>
    <n v="2331"/>
    <m/>
    <x v="1"/>
    <n v="84128"/>
    <s v="Proceed"/>
    <s v="Checked, completed"/>
    <s v="Checked, completed"/>
    <s v="Checked, completed"/>
    <n v="9999999999"/>
    <s v="Myself (Participant)"/>
    <m/>
    <d v="1899-12-30T13:23:00"/>
    <s v="Unverified"/>
  </r>
  <r>
    <n v="560"/>
    <m/>
    <m/>
    <m/>
    <x v="0"/>
    <m/>
    <m/>
    <m/>
    <m/>
    <m/>
    <m/>
    <m/>
    <m/>
    <m/>
    <m/>
    <m/>
    <m/>
    <m/>
    <m/>
    <m/>
    <m/>
    <m/>
    <m/>
    <m/>
    <m/>
    <m/>
    <m/>
    <m/>
    <m/>
    <m/>
    <m/>
    <m/>
    <m/>
    <m/>
    <m/>
    <m/>
    <m/>
    <m/>
    <m/>
    <m/>
    <m/>
    <m/>
    <m/>
    <m/>
    <m/>
    <m/>
    <x v="0"/>
    <m/>
    <m/>
    <m/>
    <m/>
    <m/>
    <m/>
    <m/>
    <m/>
    <m/>
    <m/>
  </r>
  <r>
    <n v="1331"/>
    <s v="Screening And Consenting"/>
    <n v="1"/>
    <s v="nosibusiso"/>
    <x v="26"/>
    <d v="1899-12-30T10:06:00"/>
    <s v="Buffalo Flats"/>
    <n v="3"/>
    <n v="5"/>
    <s v="Not applicable"/>
    <s v="I confirm that I am at the gate / door"/>
    <s v=" -33.0080896"/>
    <s v="27.8394176"/>
    <s v="Yes"/>
    <m/>
    <s v="Read the script out loud to the person"/>
    <s v="Yes - the person who opened the door is the HoH"/>
    <s v="Read the script out loud to the HoH"/>
    <s v="Yes"/>
    <s v="Proceed"/>
    <s v="Brandon "/>
    <s v="Kelly "/>
    <n v="35"/>
    <d v="1987-07-27T00:00:00"/>
    <n v="35"/>
    <s v="Male"/>
    <s v="One or both"/>
    <s v="Yes"/>
    <s v="Proceed"/>
    <m/>
    <s v="Proceed"/>
    <s v="English"/>
    <s v="Yes"/>
    <s v="Yes"/>
    <s v="signature_2022-07-27_0821.png"/>
    <m/>
    <m/>
    <m/>
    <m/>
    <d v="2022-07-27T00:00:00"/>
    <n v="80000"/>
    <n v="2000"/>
    <n v="606"/>
    <n v="606"/>
    <n v="2330"/>
    <m/>
    <x v="1"/>
    <n v="85507"/>
    <s v="Proceed"/>
    <s v="Checked, completed"/>
    <s v="Checked, completed"/>
    <s v="Checked, completed"/>
    <n v="760852468"/>
    <s v="Myself (Participant)"/>
    <m/>
    <d v="1899-12-30T10:21:00"/>
    <s v="Complete"/>
  </r>
  <r>
    <n v="561"/>
    <m/>
    <m/>
    <m/>
    <x v="0"/>
    <m/>
    <m/>
    <m/>
    <m/>
    <m/>
    <m/>
    <m/>
    <m/>
    <m/>
    <m/>
    <m/>
    <m/>
    <m/>
    <m/>
    <m/>
    <m/>
    <m/>
    <m/>
    <m/>
    <m/>
    <m/>
    <m/>
    <m/>
    <m/>
    <m/>
    <m/>
    <m/>
    <m/>
    <m/>
    <m/>
    <m/>
    <m/>
    <m/>
    <m/>
    <m/>
    <m/>
    <m/>
    <m/>
    <m/>
    <m/>
    <m/>
    <x v="0"/>
    <m/>
    <m/>
    <m/>
    <m/>
    <m/>
    <m/>
    <m/>
    <m/>
    <m/>
    <m/>
  </r>
  <r>
    <n v="561"/>
    <s v="Screening And Consenting"/>
    <n v="1"/>
    <s v="ntombizodwa"/>
    <x v="5"/>
    <d v="1899-12-30T13:58:00"/>
    <s v="Ndevana"/>
    <n v="1"/>
    <n v="1"/>
    <s v="Not applicable"/>
    <s v="I confirm that I am at the gate / door"/>
    <s v=" -32.9054645"/>
    <s v="27.5070914"/>
    <s v="Yes"/>
    <m/>
    <s v="Read the script out loud to the person"/>
    <s v="No"/>
    <m/>
    <m/>
    <m/>
    <m/>
    <m/>
    <m/>
    <m/>
    <m/>
    <m/>
    <m/>
    <m/>
    <m/>
    <m/>
    <m/>
    <m/>
    <m/>
    <m/>
    <m/>
    <m/>
    <m/>
    <m/>
    <m/>
    <m/>
    <n v="60000"/>
    <m/>
    <n v="374"/>
    <n v="374"/>
    <n v="2349"/>
    <m/>
    <x v="0"/>
    <m/>
    <m/>
    <m/>
    <m/>
    <m/>
    <m/>
    <m/>
    <m/>
    <d v="1899-12-30T14:02:00"/>
    <s v="Unverified"/>
  </r>
  <r>
    <n v="1359"/>
    <s v="Screening And Consenting"/>
    <n v="1"/>
    <s v="lona"/>
    <x v="26"/>
    <d v="1899-12-30T12:32:00"/>
    <s v="Mdantsane"/>
    <n v="10"/>
    <n v="4"/>
    <s v="Not applicable"/>
    <s v="I confirm that I am at the gate / door"/>
    <s v=" -32.9300488"/>
    <s v="27.753056"/>
    <s v="Yes"/>
    <m/>
    <s v="Read the script out loud to the person"/>
    <s v="Yes - the person who opened the door is calling the HoH"/>
    <s v="Read the script out loud to the HoH"/>
    <s v="Yes"/>
    <s v="Proceed"/>
    <s v="Viwe"/>
    <s v="Mdletyeni"/>
    <n v="35"/>
    <d v="1987-06-10T00:00:00"/>
    <n v="35"/>
    <s v="Male"/>
    <s v="One or both"/>
    <s v="Yes"/>
    <s v="Proceed"/>
    <m/>
    <s v="Proceed"/>
    <s v="English"/>
    <s v="Yes"/>
    <s v="Yes"/>
    <s v="signature_2022-07-27_1035.png"/>
    <m/>
    <m/>
    <m/>
    <m/>
    <d v="2022-07-27T00:00:00"/>
    <n v="50000"/>
    <n v="2000"/>
    <n v="460"/>
    <n v="460"/>
    <n v="2330"/>
    <m/>
    <x v="1"/>
    <n v="55215"/>
    <s v="Proceed"/>
    <s v="Checked, completed"/>
    <s v="Checked, completed"/>
    <s v="Checked, completed"/>
    <n v="6533965217"/>
    <s v="Myself (Participant)"/>
    <m/>
    <d v="1899-12-30T12:36:00"/>
    <s v="Complete"/>
  </r>
  <r>
    <n v="562"/>
    <m/>
    <m/>
    <m/>
    <x v="0"/>
    <m/>
    <m/>
    <m/>
    <m/>
    <m/>
    <m/>
    <m/>
    <m/>
    <m/>
    <m/>
    <m/>
    <m/>
    <m/>
    <m/>
    <m/>
    <m/>
    <m/>
    <m/>
    <m/>
    <m/>
    <m/>
    <m/>
    <m/>
    <m/>
    <m/>
    <m/>
    <m/>
    <m/>
    <m/>
    <m/>
    <m/>
    <m/>
    <m/>
    <m/>
    <m/>
    <m/>
    <m/>
    <m/>
    <m/>
    <m/>
    <m/>
    <x v="0"/>
    <m/>
    <m/>
    <m/>
    <m/>
    <m/>
    <m/>
    <m/>
    <m/>
    <m/>
    <m/>
  </r>
  <r>
    <n v="1398"/>
    <s v="Screening And Consenting"/>
    <n v="2"/>
    <s v="onelam"/>
    <x v="31"/>
    <d v="1899-12-30T13:01:00"/>
    <s v="Buffalo Flats"/>
    <n v="1"/>
    <n v="8"/>
    <s v="Not applicable"/>
    <s v="I confirm that I am at the gate / door"/>
    <s v=" -33.0217044"/>
    <s v="27.8810957"/>
    <s v="Yes"/>
    <m/>
    <s v="Read the script out loud to the person"/>
    <s v="Yes - the person who opened the door is the HoH"/>
    <s v="Read the script out loud to the HoH"/>
    <s v="Yes"/>
    <s v="Proceed"/>
    <s v="Jake"/>
    <s v="Williams "/>
    <n v="35"/>
    <d v="1986-07-22T00:00:00"/>
    <n v="36"/>
    <s v="Male"/>
    <s v="One or both"/>
    <s v="Yes"/>
    <s v="Proceed"/>
    <m/>
    <s v="Proceed"/>
    <s v="English"/>
    <s v="Yes"/>
    <s v="Yes"/>
    <s v="signature_2022-07-28_1103.png"/>
    <m/>
    <m/>
    <m/>
    <m/>
    <d v="2022-07-28T00:00:00"/>
    <n v="80000"/>
    <n v="2000"/>
    <n v="431"/>
    <n v="431"/>
    <n v="2329"/>
    <m/>
    <x v="1"/>
    <n v="85156"/>
    <s v="Proceed"/>
    <s v="Checked, completed"/>
    <s v="Checked, completed"/>
    <s v="Checked, completed"/>
    <n v="796518026"/>
    <s v="Myself (Participant)"/>
    <m/>
    <d v="1899-12-30T13:06:00"/>
    <s v="Complete"/>
  </r>
  <r>
    <n v="563"/>
    <m/>
    <m/>
    <m/>
    <x v="0"/>
    <m/>
    <m/>
    <m/>
    <m/>
    <m/>
    <m/>
    <m/>
    <m/>
    <m/>
    <m/>
    <m/>
    <m/>
    <m/>
    <m/>
    <m/>
    <m/>
    <m/>
    <m/>
    <m/>
    <m/>
    <m/>
    <m/>
    <m/>
    <m/>
    <m/>
    <m/>
    <m/>
    <m/>
    <m/>
    <m/>
    <m/>
    <m/>
    <m/>
    <m/>
    <m/>
    <m/>
    <m/>
    <m/>
    <m/>
    <m/>
    <m/>
    <x v="0"/>
    <m/>
    <m/>
    <m/>
    <m/>
    <m/>
    <m/>
    <m/>
    <m/>
    <m/>
    <m/>
  </r>
  <r>
    <n v="563"/>
    <s v="Screening And Consenting"/>
    <n v="1"/>
    <s v="onelam"/>
    <x v="5"/>
    <d v="1899-12-30T14:00:00"/>
    <s v="Nompumelelo"/>
    <n v="2"/>
    <n v="1"/>
    <s v="Not applicable"/>
    <s v="I confirm that I am at the gate / door"/>
    <s v=" -32.9528103"/>
    <s v="27.9269139"/>
    <s v="No"/>
    <s v="I confirm"/>
    <m/>
    <m/>
    <m/>
    <m/>
    <m/>
    <m/>
    <m/>
    <m/>
    <m/>
    <m/>
    <m/>
    <m/>
    <m/>
    <m/>
    <m/>
    <m/>
    <m/>
    <m/>
    <m/>
    <m/>
    <m/>
    <m/>
    <m/>
    <m/>
    <m/>
    <n v="30000"/>
    <m/>
    <n v="372"/>
    <n v="372"/>
    <n v="2349"/>
    <m/>
    <x v="0"/>
    <m/>
    <m/>
    <m/>
    <m/>
    <m/>
    <m/>
    <m/>
    <m/>
    <d v="1899-12-30T14:00:00"/>
    <s v="Unverified"/>
  </r>
  <r>
    <n v="563"/>
    <s v="Screening And Consenting"/>
    <n v="2"/>
    <s v="onelam"/>
    <x v="20"/>
    <d v="1899-12-30T09:40:00"/>
    <s v="Nompumelelo"/>
    <n v="2"/>
    <n v="1"/>
    <s v="Not applicable"/>
    <s v="I confirm that I am at the gate / door"/>
    <s v=" -32.9562893"/>
    <s v="27.9247072"/>
    <s v="No"/>
    <s v="I confirm"/>
    <m/>
    <m/>
    <m/>
    <m/>
    <m/>
    <m/>
    <m/>
    <m/>
    <m/>
    <m/>
    <m/>
    <m/>
    <m/>
    <m/>
    <m/>
    <m/>
    <m/>
    <m/>
    <m/>
    <m/>
    <m/>
    <m/>
    <m/>
    <m/>
    <m/>
    <n v="30000"/>
    <m/>
    <n v="632"/>
    <n v="632"/>
    <n v="2348"/>
    <m/>
    <x v="0"/>
    <m/>
    <m/>
    <m/>
    <m/>
    <m/>
    <m/>
    <m/>
    <m/>
    <d v="1899-12-30T09:40:00"/>
    <s v="Unverified"/>
  </r>
  <r>
    <n v="563"/>
    <s v="Screening And Consenting"/>
    <n v="3"/>
    <s v="onelam"/>
    <x v="6"/>
    <d v="1899-12-30T10:16:00"/>
    <s v="Nompumelelo"/>
    <n v="2"/>
    <n v="1"/>
    <s v="Not applicable"/>
    <s v="I confirm that I am at the gate / door"/>
    <s v=" -32.9562845"/>
    <s v="27.9245884"/>
    <s v="No"/>
    <s v="I confirm"/>
    <m/>
    <m/>
    <m/>
    <m/>
    <m/>
    <m/>
    <m/>
    <m/>
    <m/>
    <m/>
    <m/>
    <m/>
    <m/>
    <m/>
    <m/>
    <m/>
    <m/>
    <m/>
    <m/>
    <m/>
    <m/>
    <m/>
    <m/>
    <m/>
    <m/>
    <n v="30000"/>
    <m/>
    <n v="596"/>
    <n v="596"/>
    <n v="2345"/>
    <m/>
    <x v="0"/>
    <m/>
    <m/>
    <m/>
    <m/>
    <m/>
    <m/>
    <m/>
    <m/>
    <d v="1899-12-30T10:16:00"/>
    <s v="Unverified"/>
  </r>
  <r>
    <n v="564"/>
    <m/>
    <m/>
    <m/>
    <x v="0"/>
    <m/>
    <m/>
    <m/>
    <m/>
    <m/>
    <m/>
    <m/>
    <m/>
    <m/>
    <m/>
    <m/>
    <m/>
    <m/>
    <m/>
    <m/>
    <m/>
    <m/>
    <m/>
    <m/>
    <m/>
    <m/>
    <m/>
    <m/>
    <m/>
    <m/>
    <m/>
    <m/>
    <m/>
    <m/>
    <m/>
    <m/>
    <m/>
    <m/>
    <m/>
    <m/>
    <m/>
    <m/>
    <m/>
    <m/>
    <m/>
    <m/>
    <x v="0"/>
    <m/>
    <m/>
    <m/>
    <m/>
    <m/>
    <m/>
    <m/>
    <m/>
    <m/>
    <m/>
  </r>
  <r>
    <n v="1446"/>
    <s v="Screening And Consenting"/>
    <n v="1"/>
    <s v="vuyolwethu"/>
    <x v="31"/>
    <d v="1899-12-30T10:46:00"/>
    <s v="Mdantsane"/>
    <n v="8"/>
    <n v="1"/>
    <s v="Not applicable"/>
    <s v="I confirm that I am at the gate / door"/>
    <s v=" -32.9291791"/>
    <s v="27.7383646"/>
    <s v="Yes"/>
    <m/>
    <s v="Read the script out loud to the person"/>
    <s v="Yes - the person who opened the door is the HoH"/>
    <s v="Read the script out loud to the HoH"/>
    <s v="Yes"/>
    <s v="Proceed"/>
    <s v="Sivuyile"/>
    <s v="Mpuqe"/>
    <n v="35"/>
    <d v="1987-04-01T00:00:00"/>
    <n v="35"/>
    <s v="Male"/>
    <s v="One or both"/>
    <s v="Yes"/>
    <s v="Proceed"/>
    <m/>
    <s v="Proceed"/>
    <s v="Xhosa"/>
    <s v="Yes"/>
    <s v="Yes"/>
    <m/>
    <s v="signature_2022-07-28_0851.png"/>
    <m/>
    <m/>
    <m/>
    <d v="2022-07-28T00:00:00"/>
    <n v="50000"/>
    <n v="2000"/>
    <n v="566"/>
    <n v="566"/>
    <n v="2329"/>
    <m/>
    <x v="1"/>
    <n v="55426"/>
    <s v="Proceed"/>
    <s v="Checked, completed"/>
    <s v="Checked, completed"/>
    <s v="Checked, completed"/>
    <n v="781567529"/>
    <s v="Myself (Participant)"/>
    <m/>
    <d v="1899-12-30T10:51:00"/>
    <s v="Complete"/>
  </r>
  <r>
    <n v="565"/>
    <m/>
    <m/>
    <m/>
    <x v="0"/>
    <m/>
    <m/>
    <m/>
    <m/>
    <m/>
    <m/>
    <m/>
    <m/>
    <m/>
    <m/>
    <m/>
    <m/>
    <m/>
    <m/>
    <m/>
    <m/>
    <m/>
    <m/>
    <m/>
    <m/>
    <m/>
    <m/>
    <m/>
    <m/>
    <m/>
    <m/>
    <m/>
    <m/>
    <m/>
    <m/>
    <m/>
    <m/>
    <m/>
    <m/>
    <m/>
    <m/>
    <m/>
    <m/>
    <m/>
    <m/>
    <m/>
    <x v="0"/>
    <m/>
    <m/>
    <m/>
    <m/>
    <m/>
    <m/>
    <m/>
    <m/>
    <m/>
    <m/>
  </r>
  <r>
    <n v="1490"/>
    <s v="Screening And Consenting"/>
    <n v="1"/>
    <s v="vuyolwethu"/>
    <x v="32"/>
    <d v="1899-12-30T08:49:00"/>
    <s v="Mdantsane"/>
    <n v="8"/>
    <n v="1"/>
    <s v="Not applicable"/>
    <s v="I confirm that I am at the gate / door"/>
    <s v=" -32.930986"/>
    <s v="27.7350235"/>
    <s v="Yes"/>
    <m/>
    <s v="Read the script out loud to the person"/>
    <s v="Yes - the person who opened the door is calling the HoH"/>
    <s v="Read the script out loud to the HoH"/>
    <s v="Yes"/>
    <s v="Proceed"/>
    <s v="Nolwandisa"/>
    <s v="Seyisi"/>
    <n v="35"/>
    <d v="1987-04-22T00:00:00"/>
    <n v="35"/>
    <s v="Female"/>
    <s v="One or both"/>
    <s v="Yes"/>
    <s v="Proceed"/>
    <m/>
    <s v="Proceed"/>
    <s v="Xhosa"/>
    <s v="Yes"/>
    <s v="Yes"/>
    <m/>
    <s v="signature_2022-07-29_0652.png"/>
    <m/>
    <m/>
    <m/>
    <d v="2022-07-29T00:00:00"/>
    <n v="50000"/>
    <n v="1000"/>
    <n v="683"/>
    <n v="683"/>
    <n v="2328"/>
    <m/>
    <x v="1"/>
    <n v="54659"/>
    <s v="Proceed"/>
    <s v="Checked, completed"/>
    <s v="Checked, completed"/>
    <s v="Checked, completed"/>
    <n v="812058693"/>
    <s v="Myself (Participant)"/>
    <m/>
    <d v="1899-12-30T08:38:00"/>
    <s v="Unverified"/>
  </r>
  <r>
    <n v="566"/>
    <m/>
    <m/>
    <m/>
    <x v="0"/>
    <m/>
    <m/>
    <m/>
    <m/>
    <m/>
    <m/>
    <m/>
    <m/>
    <m/>
    <m/>
    <m/>
    <m/>
    <m/>
    <m/>
    <m/>
    <m/>
    <m/>
    <m/>
    <m/>
    <m/>
    <m/>
    <m/>
    <m/>
    <m/>
    <m/>
    <m/>
    <m/>
    <m/>
    <m/>
    <m/>
    <m/>
    <m/>
    <m/>
    <m/>
    <m/>
    <m/>
    <m/>
    <m/>
    <m/>
    <m/>
    <m/>
    <x v="0"/>
    <m/>
    <m/>
    <m/>
    <m/>
    <m/>
    <m/>
    <m/>
    <m/>
    <m/>
    <m/>
  </r>
  <r>
    <n v="1541"/>
    <s v="Screening And Consenting"/>
    <n v="1"/>
    <s v="zimkhitha"/>
    <x v="32"/>
    <d v="1899-12-30T14:31:00"/>
    <s v="Buffalo Flats"/>
    <n v="6"/>
    <n v="2"/>
    <s v="Not applicable"/>
    <s v="I confirm that I am at the gate / door"/>
    <s v=" -33.0196814"/>
    <s v="27.8463423"/>
    <s v="Yes"/>
    <m/>
    <s v="Read the script out loud to the person"/>
    <s v="Yes - the person who opened the door is the HoH"/>
    <s v="Read the script out loud to the HoH"/>
    <s v="Yes"/>
    <s v="Proceed"/>
    <s v="Luzuko"/>
    <s v="Mbewana"/>
    <n v="35"/>
    <d v="1987-08-12T00:00:00"/>
    <n v="35"/>
    <s v="Male"/>
    <s v="One or both"/>
    <s v="Yes"/>
    <s v="Proceed"/>
    <m/>
    <s v="Proceed"/>
    <s v="English"/>
    <s v="Yes"/>
    <s v="Yes"/>
    <s v="signature_2022-07-29_1251.png"/>
    <m/>
    <m/>
    <m/>
    <m/>
    <d v="2022-07-29T00:00:00"/>
    <n v="80000"/>
    <n v="2000"/>
    <n v="341"/>
    <n v="341"/>
    <n v="2328"/>
    <m/>
    <x v="1"/>
    <n v="84975"/>
    <s v="Proceed"/>
    <s v="Checked, completed"/>
    <s v="Checked, completed"/>
    <s v="Checked, completed"/>
    <n v="7820587413"/>
    <s v="Myself (Participant)"/>
    <m/>
    <d v="1899-12-30T14:51:00"/>
    <s v="Unverified"/>
  </r>
  <r>
    <n v="567"/>
    <m/>
    <m/>
    <m/>
    <x v="0"/>
    <m/>
    <m/>
    <m/>
    <m/>
    <m/>
    <m/>
    <m/>
    <m/>
    <m/>
    <m/>
    <m/>
    <m/>
    <m/>
    <m/>
    <m/>
    <m/>
    <m/>
    <m/>
    <m/>
    <m/>
    <m/>
    <m/>
    <m/>
    <m/>
    <m/>
    <m/>
    <m/>
    <m/>
    <m/>
    <m/>
    <m/>
    <m/>
    <m/>
    <m/>
    <m/>
    <m/>
    <m/>
    <m/>
    <m/>
    <m/>
    <m/>
    <x v="0"/>
    <m/>
    <m/>
    <m/>
    <m/>
    <m/>
    <m/>
    <m/>
    <m/>
    <m/>
    <m/>
  </r>
  <r>
    <n v="567"/>
    <s v="Screening And Consenting"/>
    <n v="1"/>
    <s v="yethu"/>
    <x v="5"/>
    <d v="1899-12-30T14:25:00"/>
    <s v="Ndevana"/>
    <n v="1"/>
    <n v="1"/>
    <s v="Not applicable"/>
    <s v="I confirm that I am at the gate / door"/>
    <s v=" -32.905821"/>
    <s v="27.5068792"/>
    <s v="No"/>
    <s v="I confirm"/>
    <m/>
    <m/>
    <m/>
    <m/>
    <m/>
    <m/>
    <m/>
    <m/>
    <m/>
    <m/>
    <m/>
    <m/>
    <m/>
    <m/>
    <m/>
    <m/>
    <m/>
    <m/>
    <m/>
    <m/>
    <m/>
    <m/>
    <m/>
    <m/>
    <m/>
    <n v="60000"/>
    <m/>
    <n v="347"/>
    <n v="347"/>
    <n v="2349"/>
    <m/>
    <x v="0"/>
    <m/>
    <m/>
    <m/>
    <m/>
    <m/>
    <m/>
    <m/>
    <m/>
    <d v="1899-12-30T14:25:00"/>
    <s v="Unverified"/>
  </r>
  <r>
    <n v="1583"/>
    <s v="Screening And Consenting"/>
    <n v="1"/>
    <s v="nosibusiso"/>
    <x v="27"/>
    <d v="1899-12-30T12:05:00"/>
    <s v="Buffalo Flats"/>
    <n v="6"/>
    <n v="2"/>
    <s v="Not applicable"/>
    <s v="I confirm that I am at the gate / door"/>
    <s v=" -33.0197362"/>
    <s v="27.8470002"/>
    <s v="Yes"/>
    <m/>
    <s v="Read the script out loud to the person"/>
    <s v="Yes - the person who opened the door is the HoH"/>
    <s v="Read the script out loud to the HoH"/>
    <s v="Yes"/>
    <s v="Proceed"/>
    <s v="Nicoletta"/>
    <s v="Bosman"/>
    <n v="35"/>
    <d v="1987-04-13T00:00:00"/>
    <n v="35"/>
    <s v="Female"/>
    <s v="One or both"/>
    <s v="Yes"/>
    <s v="Proceed"/>
    <m/>
    <s v="Proceed"/>
    <s v="English"/>
    <s v="Yes"/>
    <s v="Yes"/>
    <s v="signature_2022-07-30_1008.png"/>
    <m/>
    <m/>
    <m/>
    <m/>
    <d v="2022-07-30T00:00:00"/>
    <n v="80000"/>
    <n v="1000"/>
    <n v="487"/>
    <n v="487"/>
    <n v="2327"/>
    <m/>
    <x v="1"/>
    <n v="84266"/>
    <s v="Proceed"/>
    <s v="Checked, completed"/>
    <s v="Checked, completed"/>
    <s v="Checked, completed"/>
    <n v="9999999999"/>
    <s v="Myself (Participant)"/>
    <m/>
    <d v="1899-12-30T12:19:00"/>
    <s v="Unverified"/>
  </r>
  <r>
    <n v="568"/>
    <m/>
    <m/>
    <m/>
    <x v="0"/>
    <m/>
    <m/>
    <m/>
    <m/>
    <m/>
    <m/>
    <m/>
    <m/>
    <m/>
    <m/>
    <m/>
    <m/>
    <m/>
    <m/>
    <m/>
    <m/>
    <m/>
    <m/>
    <m/>
    <m/>
    <m/>
    <m/>
    <m/>
    <m/>
    <m/>
    <m/>
    <m/>
    <m/>
    <m/>
    <m/>
    <m/>
    <m/>
    <m/>
    <m/>
    <m/>
    <m/>
    <m/>
    <m/>
    <m/>
    <m/>
    <m/>
    <x v="0"/>
    <m/>
    <m/>
    <m/>
    <m/>
    <m/>
    <m/>
    <m/>
    <m/>
    <m/>
    <m/>
  </r>
  <r>
    <n v="1649"/>
    <s v="Screening And Consenting"/>
    <n v="1"/>
    <s v="siziphiwe"/>
    <x v="11"/>
    <d v="1899-12-30T11:38:00"/>
    <s v="Buffalo Flats"/>
    <n v="7"/>
    <n v="1"/>
    <s v="Not applicable"/>
    <s v="I confirm that I am at the gate / door"/>
    <s v=" -33.0216633"/>
    <s v="27.8465855"/>
    <s v="Yes"/>
    <m/>
    <s v="Read the script out loud to the person"/>
    <s v="Yes - the person who opened the door is calling the HoH"/>
    <s v="Read the script out loud to the HoH"/>
    <s v="Yes"/>
    <s v="Proceed"/>
    <s v="Cherol"/>
    <s v="Carlos"/>
    <n v="35"/>
    <d v="1987-03-09T00:00:00"/>
    <n v="35"/>
    <s v="Female"/>
    <s v="One or both"/>
    <s v="Yes"/>
    <s v="Proceed"/>
    <m/>
    <s v="Proceed"/>
    <s v="English"/>
    <s v="Yes"/>
    <s v="Yes"/>
    <s v="signature_2022-08-02_0943.png"/>
    <m/>
    <m/>
    <m/>
    <m/>
    <d v="2022-08-02T00:00:00"/>
    <n v="80000"/>
    <n v="1000"/>
    <n v="514"/>
    <n v="514"/>
    <n v="2324"/>
    <m/>
    <x v="1"/>
    <n v="84317"/>
    <s v="Proceed"/>
    <s v="Checked, completed"/>
    <s v="Checked, completed"/>
    <s v="Checked, completed"/>
    <n v="723123637"/>
    <s v="Myself (Participant)"/>
    <m/>
    <d v="1899-12-30T11:45:00"/>
    <s v="Unverified"/>
  </r>
  <r>
    <n v="569"/>
    <m/>
    <m/>
    <m/>
    <x v="0"/>
    <m/>
    <m/>
    <m/>
    <m/>
    <m/>
    <m/>
    <m/>
    <m/>
    <m/>
    <m/>
    <m/>
    <m/>
    <m/>
    <m/>
    <m/>
    <m/>
    <m/>
    <m/>
    <m/>
    <m/>
    <m/>
    <m/>
    <m/>
    <m/>
    <m/>
    <m/>
    <m/>
    <m/>
    <m/>
    <m/>
    <m/>
    <m/>
    <m/>
    <m/>
    <m/>
    <m/>
    <m/>
    <m/>
    <m/>
    <m/>
    <m/>
    <x v="0"/>
    <m/>
    <m/>
    <m/>
    <m/>
    <m/>
    <m/>
    <m/>
    <m/>
    <m/>
    <m/>
  </r>
  <r>
    <n v="1692"/>
    <s v="Screening And Consenting"/>
    <n v="2"/>
    <s v="onelam"/>
    <x v="12"/>
    <d v="1899-12-30T12:12:00"/>
    <s v="Scenery Park"/>
    <n v="1"/>
    <n v="2"/>
    <s v="Not applicable"/>
    <s v="I confirm that I am at the gate / door"/>
    <s v=" -32.9999314"/>
    <s v="27.835151"/>
    <s v="Yes"/>
    <m/>
    <s v="Read the script out loud to the person"/>
    <s v="Yes - the person who opened the door is calling the HoH"/>
    <s v="Read the script out loud to the HoH"/>
    <s v="Yes"/>
    <s v="Proceed"/>
    <s v="Neliswa"/>
    <s v="Sakadi"/>
    <n v="35"/>
    <d v="1987-07-18T00:00:00"/>
    <n v="35"/>
    <s v="Female"/>
    <s v="One or both"/>
    <s v="Yes"/>
    <s v="Proceed"/>
    <m/>
    <s v="Proceed"/>
    <s v="English"/>
    <s v="Yes"/>
    <s v="Yes"/>
    <s v="signature_2022-08-03_1014.png"/>
    <m/>
    <m/>
    <m/>
    <m/>
    <d v="2022-08-03T00:00:00"/>
    <n v="20000"/>
    <n v="1000"/>
    <n v="480"/>
    <n v="480"/>
    <n v="2323"/>
    <m/>
    <x v="1"/>
    <n v="24248"/>
    <s v="Proceed"/>
    <s v="Checked, completed"/>
    <s v="Checked, completed"/>
    <s v="Checked, completed"/>
    <n v="835881244"/>
    <s v="Myself (Participant)"/>
    <m/>
    <d v="1899-12-30T12:15:00"/>
    <s v="Complete"/>
  </r>
  <r>
    <n v="570"/>
    <m/>
    <m/>
    <m/>
    <x v="0"/>
    <m/>
    <m/>
    <m/>
    <m/>
    <m/>
    <m/>
    <m/>
    <m/>
    <m/>
    <m/>
    <m/>
    <m/>
    <m/>
    <m/>
    <m/>
    <m/>
    <m/>
    <m/>
    <m/>
    <m/>
    <m/>
    <m/>
    <m/>
    <m/>
    <m/>
    <m/>
    <m/>
    <m/>
    <m/>
    <m/>
    <m/>
    <m/>
    <m/>
    <m/>
    <m/>
    <m/>
    <m/>
    <m/>
    <m/>
    <m/>
    <m/>
    <x v="0"/>
    <m/>
    <m/>
    <m/>
    <m/>
    <m/>
    <m/>
    <m/>
    <m/>
    <m/>
    <m/>
  </r>
  <r>
    <n v="1696"/>
    <s v="Screening And Consenting"/>
    <n v="1"/>
    <s v="zukisani"/>
    <x v="11"/>
    <d v="1899-12-30T15:52:00"/>
    <s v="Scenery Park"/>
    <n v="1"/>
    <n v="2"/>
    <s v="Not applicable"/>
    <s v="I confirm that I am at the gate / door"/>
    <s v=" -32.9996598"/>
    <s v="27.8352312"/>
    <s v="Yes"/>
    <m/>
    <s v="Read the script out loud to the person"/>
    <s v="Yes - the person who opened the door is the HoH"/>
    <s v="Read the script out loud to the HoH"/>
    <s v="Yes"/>
    <s v="Proceed"/>
    <s v="Simthembile"/>
    <s v="Faleni"/>
    <n v="35"/>
    <d v="1987-08-04T00:00:00"/>
    <n v="35"/>
    <s v="Male"/>
    <s v="One or both"/>
    <s v="Yes"/>
    <s v="Proceed"/>
    <m/>
    <s v="Proceed"/>
    <s v="English"/>
    <s v="Yes"/>
    <s v="Yes"/>
    <s v="signature_2022-08-02_1355.png"/>
    <m/>
    <m/>
    <m/>
    <m/>
    <d v="2022-08-02T00:00:00"/>
    <n v="20000"/>
    <n v="2000"/>
    <n v="260"/>
    <n v="260"/>
    <n v="2324"/>
    <m/>
    <x v="1"/>
    <n v="24809"/>
    <s v="Proceed"/>
    <s v="Checked, completed"/>
    <s v="Checked, completed"/>
    <s v="Checked, completed"/>
    <n v="798515233"/>
    <s v="Myself (Participant)"/>
    <m/>
    <d v="1899-12-30T15:56:00"/>
    <s v="Unverified"/>
  </r>
  <r>
    <n v="571"/>
    <m/>
    <m/>
    <m/>
    <x v="0"/>
    <m/>
    <m/>
    <m/>
    <m/>
    <m/>
    <m/>
    <m/>
    <m/>
    <m/>
    <m/>
    <m/>
    <m/>
    <m/>
    <m/>
    <m/>
    <m/>
    <m/>
    <m/>
    <m/>
    <m/>
    <m/>
    <m/>
    <m/>
    <m/>
    <m/>
    <m/>
    <m/>
    <m/>
    <m/>
    <m/>
    <m/>
    <m/>
    <m/>
    <m/>
    <m/>
    <m/>
    <m/>
    <m/>
    <m/>
    <m/>
    <m/>
    <x v="0"/>
    <m/>
    <m/>
    <m/>
    <m/>
    <m/>
    <m/>
    <m/>
    <m/>
    <m/>
    <m/>
  </r>
  <r>
    <n v="571"/>
    <s v="Screening And Consenting"/>
    <n v="1"/>
    <s v="onelam"/>
    <x v="5"/>
    <d v="1899-12-30T15:05:00"/>
    <s v="Nompumelelo"/>
    <n v="2"/>
    <n v="1"/>
    <s v="Not applicable"/>
    <s v="I confirm that I am at the gate / door"/>
    <s v=" -32.9643081"/>
    <s v="27.9316737"/>
    <s v="No"/>
    <s v="I confirm"/>
    <m/>
    <m/>
    <m/>
    <m/>
    <m/>
    <m/>
    <m/>
    <m/>
    <m/>
    <m/>
    <m/>
    <m/>
    <m/>
    <m/>
    <m/>
    <m/>
    <m/>
    <m/>
    <m/>
    <m/>
    <m/>
    <m/>
    <m/>
    <m/>
    <m/>
    <n v="30000"/>
    <m/>
    <n v="307"/>
    <n v="307"/>
    <n v="2349"/>
    <m/>
    <x v="0"/>
    <m/>
    <m/>
    <m/>
    <m/>
    <m/>
    <m/>
    <m/>
    <m/>
    <d v="1899-12-30T15:07:00"/>
    <s v="Unverified"/>
  </r>
  <r>
    <n v="571"/>
    <s v="Screening And Consenting"/>
    <n v="2"/>
    <s v="mihlem"/>
    <x v="20"/>
    <d v="1899-12-30T09:55:00"/>
    <s v="Nompumelelo"/>
    <n v="2"/>
    <n v="1"/>
    <s v="Not applicable"/>
    <s v="I confirm that I am at the gate / door"/>
    <s v=" -32.9564857"/>
    <s v="27.9245463"/>
    <s v="Yes"/>
    <m/>
    <s v="Read the script out loud to the person"/>
    <s v="Yes - the person who opened the door is the HoH"/>
    <s v="Read the script out loud to the HoH"/>
    <s v="No"/>
    <m/>
    <m/>
    <m/>
    <m/>
    <m/>
    <m/>
    <m/>
    <m/>
    <m/>
    <m/>
    <m/>
    <m/>
    <m/>
    <m/>
    <m/>
    <m/>
    <m/>
    <m/>
    <m/>
    <m/>
    <m/>
    <n v="30000"/>
    <m/>
    <n v="617"/>
    <n v="617"/>
    <n v="2348"/>
    <m/>
    <x v="0"/>
    <m/>
    <m/>
    <m/>
    <m/>
    <m/>
    <m/>
    <m/>
    <m/>
    <d v="1899-12-30T09:55:00"/>
    <s v="Unverified"/>
  </r>
  <r>
    <n v="572"/>
    <m/>
    <m/>
    <m/>
    <x v="0"/>
    <m/>
    <m/>
    <m/>
    <m/>
    <m/>
    <m/>
    <m/>
    <m/>
    <m/>
    <m/>
    <m/>
    <m/>
    <m/>
    <m/>
    <m/>
    <m/>
    <m/>
    <m/>
    <m/>
    <m/>
    <m/>
    <m/>
    <m/>
    <m/>
    <m/>
    <m/>
    <m/>
    <m/>
    <m/>
    <m/>
    <m/>
    <m/>
    <m/>
    <m/>
    <m/>
    <m/>
    <m/>
    <m/>
    <m/>
    <m/>
    <m/>
    <x v="0"/>
    <m/>
    <m/>
    <m/>
    <m/>
    <m/>
    <m/>
    <m/>
    <m/>
    <m/>
    <m/>
  </r>
  <r>
    <n v="1730"/>
    <s v="Screening And Consenting"/>
    <n v="1"/>
    <s v="lona"/>
    <x v="12"/>
    <d v="1899-12-30T11:59:00"/>
    <s v="Mdantsane"/>
    <n v="14"/>
    <n v="3"/>
    <s v="Not applicable"/>
    <s v="I confirm that I am at the gate / door"/>
    <s v=" -32.9324013"/>
    <s v="27.7645218"/>
    <s v="Yes"/>
    <m/>
    <s v="Read the script out loud to the person"/>
    <s v="Yes - the person who opened the door is calling the HoH"/>
    <s v="Read the script out loud to the HoH"/>
    <s v="Yes"/>
    <s v="Proceed"/>
    <s v="Samnkelo"/>
    <s v="Maliwa"/>
    <n v="35"/>
    <d v="1987-10-12T00:00:00"/>
    <n v="35"/>
    <s v="Male"/>
    <s v="One or both"/>
    <s v="Yes"/>
    <s v="Proceed"/>
    <m/>
    <s v="Proceed"/>
    <s v="English"/>
    <s v="Yes"/>
    <s v="Yes"/>
    <s v="signature_2022-08-03_1002.png"/>
    <m/>
    <m/>
    <m/>
    <m/>
    <d v="2022-08-03T00:00:00"/>
    <n v="50000"/>
    <n v="2000"/>
    <n v="493"/>
    <n v="493"/>
    <n v="2323"/>
    <m/>
    <x v="1"/>
    <n v="55274"/>
    <s v="Proceed"/>
    <s v="Checked, completed"/>
    <s v="Checked, completed"/>
    <s v="Checked, completed"/>
    <n v="745826369"/>
    <s v="Myself (Participant)"/>
    <m/>
    <d v="1899-12-30T12:03:00"/>
    <s v="Complete"/>
  </r>
  <r>
    <n v="573"/>
    <m/>
    <m/>
    <m/>
    <x v="0"/>
    <m/>
    <m/>
    <m/>
    <m/>
    <m/>
    <m/>
    <m/>
    <m/>
    <m/>
    <m/>
    <m/>
    <m/>
    <m/>
    <m/>
    <m/>
    <m/>
    <m/>
    <m/>
    <m/>
    <m/>
    <m/>
    <m/>
    <m/>
    <m/>
    <m/>
    <m/>
    <m/>
    <m/>
    <m/>
    <m/>
    <m/>
    <m/>
    <m/>
    <m/>
    <m/>
    <m/>
    <m/>
    <m/>
    <m/>
    <m/>
    <m/>
    <x v="0"/>
    <m/>
    <m/>
    <m/>
    <m/>
    <m/>
    <m/>
    <m/>
    <m/>
    <m/>
    <m/>
  </r>
  <r>
    <n v="1761"/>
    <s v="Screening And Consenting"/>
    <n v="1"/>
    <s v="thembelihle"/>
    <x v="12"/>
    <d v="1899-12-30T14:09:00"/>
    <s v="Mdantsane"/>
    <n v="14"/>
    <n v="3"/>
    <s v="Not applicable"/>
    <s v="I confirm that I am at the gate / door"/>
    <s v=" -32.9323701"/>
    <s v="27.7640829"/>
    <s v="Yes"/>
    <m/>
    <s v="Read the script out loud to the person"/>
    <s v="Yes - the person who opened the door is the HoH"/>
    <s v="Read the script out loud to the HoH"/>
    <s v="Yes"/>
    <s v="Proceed"/>
    <s v="Mphumzi"/>
    <s v="Mzanywa"/>
    <n v="35"/>
    <d v="1987-11-08T00:00:00"/>
    <n v="35"/>
    <s v="Male"/>
    <s v="One or both"/>
    <s v="Yes"/>
    <s v="Proceed"/>
    <m/>
    <s v="Proceed"/>
    <s v="English"/>
    <s v="Yes"/>
    <s v="Yes"/>
    <s v="signature_2022-08-03_1212.png"/>
    <m/>
    <m/>
    <m/>
    <m/>
    <d v="2022-08-03T00:00:00"/>
    <n v="50000"/>
    <n v="2000"/>
    <n v="363"/>
    <n v="363"/>
    <n v="2323"/>
    <m/>
    <x v="1"/>
    <n v="55014"/>
    <s v="Proceed"/>
    <s v="Checked, completed"/>
    <s v="Checked, completed"/>
    <s v="Checked, completed"/>
    <n v="735745808"/>
    <s v="Myself (Participant)"/>
    <m/>
    <d v="1899-12-30T14:12:00"/>
    <s v="Unverified"/>
  </r>
  <r>
    <n v="574"/>
    <m/>
    <m/>
    <m/>
    <x v="0"/>
    <m/>
    <m/>
    <m/>
    <m/>
    <m/>
    <m/>
    <m/>
    <m/>
    <m/>
    <m/>
    <m/>
    <m/>
    <m/>
    <m/>
    <m/>
    <m/>
    <m/>
    <m/>
    <m/>
    <m/>
    <m/>
    <m/>
    <m/>
    <m/>
    <m/>
    <m/>
    <m/>
    <m/>
    <m/>
    <m/>
    <m/>
    <m/>
    <m/>
    <m/>
    <m/>
    <m/>
    <m/>
    <m/>
    <m/>
    <m/>
    <m/>
    <x v="0"/>
    <m/>
    <m/>
    <m/>
    <m/>
    <m/>
    <m/>
    <m/>
    <m/>
    <m/>
    <m/>
  </r>
  <r>
    <n v="1762"/>
    <s v="Screening And Consenting"/>
    <n v="1"/>
    <s v="zukisani"/>
    <x v="12"/>
    <d v="1899-12-30T14:13:00"/>
    <s v="Scenery Park"/>
    <n v="1"/>
    <n v="2"/>
    <s v="Not applicable"/>
    <s v="I confirm that I am at the gate / door"/>
    <s v=" -32.9993317"/>
    <s v="27.8355503"/>
    <s v="Yes"/>
    <m/>
    <s v="Read the script out loud to the person"/>
    <s v="Yes - the person who opened the door is the HoH"/>
    <s v="Read the script out loud to the HoH"/>
    <s v="Yes"/>
    <s v="Proceed"/>
    <s v="Sisipho"/>
    <s v="Nazo"/>
    <n v="35"/>
    <d v="1987-07-19T00:00:00"/>
    <n v="35"/>
    <s v="Female"/>
    <s v="One or both"/>
    <s v="Yes"/>
    <s v="Proceed"/>
    <m/>
    <s v="Proceed"/>
    <s v="English"/>
    <s v="Yes"/>
    <s v="Yes"/>
    <s v="signature_2022-08-03_1217.png"/>
    <m/>
    <m/>
    <m/>
    <m/>
    <d v="2022-08-03T00:00:00"/>
    <n v="20000"/>
    <n v="1000"/>
    <n v="359"/>
    <n v="359"/>
    <n v="2323"/>
    <m/>
    <x v="1"/>
    <n v="24006"/>
    <s v="Proceed"/>
    <s v="Checked, completed"/>
    <s v="Checked, completed"/>
    <s v="Checked, completed"/>
    <n v="656226134"/>
    <s v="Myself (Participant)"/>
    <m/>
    <d v="1899-12-30T14:19:00"/>
    <s v="Unverified"/>
  </r>
  <r>
    <n v="575"/>
    <m/>
    <m/>
    <m/>
    <x v="0"/>
    <m/>
    <m/>
    <m/>
    <m/>
    <m/>
    <m/>
    <m/>
    <m/>
    <m/>
    <m/>
    <m/>
    <m/>
    <m/>
    <m/>
    <m/>
    <m/>
    <m/>
    <m/>
    <m/>
    <m/>
    <m/>
    <m/>
    <m/>
    <m/>
    <m/>
    <m/>
    <m/>
    <m/>
    <m/>
    <m/>
    <m/>
    <m/>
    <m/>
    <m/>
    <m/>
    <m/>
    <m/>
    <m/>
    <m/>
    <m/>
    <m/>
    <x v="0"/>
    <m/>
    <m/>
    <m/>
    <m/>
    <m/>
    <m/>
    <m/>
    <m/>
    <m/>
    <m/>
  </r>
  <r>
    <n v="1764"/>
    <s v="Screening And Consenting"/>
    <n v="1"/>
    <s v="likhona"/>
    <x v="12"/>
    <d v="1899-12-30T14:21:00"/>
    <s v="Nompumelelo"/>
    <n v="4"/>
    <n v="4"/>
    <s v="Not applicable"/>
    <s v="I confirm that I am at the gate / door"/>
    <s v=" -32.9514138"/>
    <s v="27.9262558"/>
    <s v="Yes"/>
    <m/>
    <s v="Read the script out loud to the person"/>
    <s v="Yes - the person who opened the door is the HoH"/>
    <s v="Read the script out loud to the HoH"/>
    <s v="Yes"/>
    <s v="Proceed"/>
    <s v="Zodwa"/>
    <s v="Tolotyi"/>
    <n v="35"/>
    <d v="1987-11-11T00:00:00"/>
    <n v="35"/>
    <s v="Female"/>
    <s v="One or both"/>
    <s v="Yes"/>
    <s v="Proceed"/>
    <m/>
    <s v="Proceed"/>
    <s v="English"/>
    <s v="Yes"/>
    <s v="Yes"/>
    <s v="signature_2022-08-03_1224.png"/>
    <m/>
    <m/>
    <m/>
    <m/>
    <d v="2022-08-03T00:00:00"/>
    <n v="30000"/>
    <n v="1000"/>
    <n v="351"/>
    <n v="351"/>
    <n v="2323"/>
    <m/>
    <x v="1"/>
    <n v="33990"/>
    <s v="Proceed"/>
    <s v="Checked, completed"/>
    <s v="Checked, completed"/>
    <s v="Checked, completed"/>
    <n v="732589426"/>
    <s v="Myself (Participant)"/>
    <m/>
    <d v="1899-12-30T14:24:00"/>
    <s v="Unverified"/>
  </r>
  <r>
    <n v="576"/>
    <m/>
    <m/>
    <m/>
    <x v="0"/>
    <m/>
    <m/>
    <m/>
    <m/>
    <m/>
    <m/>
    <m/>
    <m/>
    <m/>
    <m/>
    <m/>
    <m/>
    <m/>
    <m/>
    <m/>
    <m/>
    <m/>
    <m/>
    <m/>
    <m/>
    <m/>
    <m/>
    <m/>
    <m/>
    <m/>
    <m/>
    <m/>
    <m/>
    <m/>
    <m/>
    <m/>
    <m/>
    <m/>
    <m/>
    <m/>
    <m/>
    <m/>
    <m/>
    <m/>
    <m/>
    <m/>
    <x v="0"/>
    <m/>
    <m/>
    <m/>
    <m/>
    <m/>
    <m/>
    <m/>
    <m/>
    <m/>
    <m/>
  </r>
  <r>
    <n v="73"/>
    <s v="Screening And Consenting"/>
    <n v="2"/>
    <s v="busisiwe"/>
    <x v="2"/>
    <d v="1899-12-30T13:32:00"/>
    <s v="Mdantsane"/>
    <n v="4"/>
    <n v="2"/>
    <s v="Not applicable"/>
    <s v="I confirm that I am at the gate / door"/>
    <s v=" -32.9391549"/>
    <s v="27.7718101"/>
    <s v="Yes"/>
    <m/>
    <s v="Read the script out loud to the person"/>
    <s v="Yes - the person who opened the door is the HoH"/>
    <s v="Read the script out loud to the HoH"/>
    <s v="Yes"/>
    <s v="Proceed"/>
    <s v="Nombuzo"/>
    <s v="Qimfi"/>
    <n v="36"/>
    <d v="1986-07-08T00:00:00"/>
    <n v="36"/>
    <s v="Female"/>
    <s v="One or both"/>
    <s v="Yes"/>
    <s v="Proceed"/>
    <m/>
    <s v="Proceed"/>
    <s v="English"/>
    <s v="Yes"/>
    <s v="Yes"/>
    <s v="signature_2022-06-18_1135.png"/>
    <m/>
    <m/>
    <m/>
    <m/>
    <d v="2022-06-18T00:00:00"/>
    <n v="50000"/>
    <n v="1000"/>
    <n v="400"/>
    <n v="400"/>
    <n v="2369"/>
    <m/>
    <x v="1"/>
    <n v="54133"/>
    <s v="Proceed"/>
    <s v="Checked, completed"/>
    <s v="Checked, completed"/>
    <s v="Checked, completed"/>
    <n v="632374447"/>
    <s v="Myself (Participant)"/>
    <m/>
    <d v="1899-12-30T13:37:00"/>
    <s v="Unverified"/>
  </r>
  <r>
    <n v="577"/>
    <m/>
    <m/>
    <m/>
    <x v="0"/>
    <m/>
    <m/>
    <m/>
    <m/>
    <m/>
    <m/>
    <m/>
    <m/>
    <m/>
    <m/>
    <m/>
    <m/>
    <m/>
    <m/>
    <m/>
    <m/>
    <m/>
    <m/>
    <m/>
    <m/>
    <m/>
    <m/>
    <m/>
    <m/>
    <m/>
    <m/>
    <m/>
    <m/>
    <m/>
    <m/>
    <m/>
    <m/>
    <m/>
    <m/>
    <m/>
    <m/>
    <m/>
    <m/>
    <m/>
    <m/>
    <m/>
    <x v="0"/>
    <m/>
    <m/>
    <m/>
    <m/>
    <m/>
    <m/>
    <m/>
    <m/>
    <m/>
    <m/>
  </r>
  <r>
    <n v="126"/>
    <s v="Screening And Consenting"/>
    <n v="1"/>
    <s v="lwazi"/>
    <x v="3"/>
    <d v="1899-12-30T14:23:00"/>
    <s v="Mdantsane"/>
    <n v="2"/>
    <n v="5"/>
    <s v="Not applicable"/>
    <s v="I confirm that I am at the gate / door"/>
    <s v=" -32.9449209"/>
    <s v="27.7753389"/>
    <s v="Yes"/>
    <m/>
    <s v="Read the script out loud to the person"/>
    <s v="Yes - the person who opened the door is the HoH"/>
    <s v="Read the script out loud to the HoH"/>
    <s v="Yes"/>
    <s v="Proceed"/>
    <s v="Weziwe"/>
    <s v="Ngalo"/>
    <n v="36"/>
    <d v="1986-02-19T00:00:00"/>
    <n v="36"/>
    <s v="Female"/>
    <s v="One or both"/>
    <s v="Yes"/>
    <s v="Proceed"/>
    <m/>
    <s v="Proceed"/>
    <s v="English"/>
    <s v="Yes"/>
    <s v="Yes"/>
    <s v="signature_2022-06-21_1227.png"/>
    <m/>
    <m/>
    <m/>
    <m/>
    <d v="2022-06-21T00:00:00"/>
    <n v="50000"/>
    <n v="1000"/>
    <n v="349"/>
    <n v="349"/>
    <n v="2366"/>
    <m/>
    <x v="1"/>
    <n v="54028"/>
    <s v="Proceed"/>
    <s v="Checked, completed"/>
    <s v="Checked, completed"/>
    <s v="Checked, completed"/>
    <n v="660568230"/>
    <s v="Myself (Participant)"/>
    <m/>
    <d v="1899-12-30T14:29:00"/>
    <s v="Unverified"/>
  </r>
  <r>
    <n v="578"/>
    <m/>
    <m/>
    <m/>
    <x v="0"/>
    <m/>
    <m/>
    <m/>
    <m/>
    <m/>
    <m/>
    <m/>
    <m/>
    <m/>
    <m/>
    <m/>
    <m/>
    <m/>
    <m/>
    <m/>
    <m/>
    <m/>
    <m/>
    <m/>
    <m/>
    <m/>
    <m/>
    <m/>
    <m/>
    <m/>
    <m/>
    <m/>
    <m/>
    <m/>
    <m/>
    <m/>
    <m/>
    <m/>
    <m/>
    <m/>
    <m/>
    <m/>
    <m/>
    <m/>
    <m/>
    <m/>
    <x v="0"/>
    <m/>
    <m/>
    <m/>
    <m/>
    <m/>
    <m/>
    <m/>
    <m/>
    <m/>
    <m/>
  </r>
  <r>
    <n v="182"/>
    <s v="Screening And Consenting"/>
    <n v="1"/>
    <s v="siziphiwe"/>
    <x v="13"/>
    <d v="1899-12-30T15:38:00"/>
    <s v="Mdantsane"/>
    <n v="5"/>
    <n v="1"/>
    <s v="Not applicable"/>
    <s v="I confirm that I am at the gate / door"/>
    <s v=" -32.9336029"/>
    <s v="27.771798"/>
    <s v="Yes"/>
    <m/>
    <s v="Read the script out loud to the person"/>
    <s v="Yes - the person who opened the door is the HoH"/>
    <s v="Read the script out loud to the HoH"/>
    <s v="Yes"/>
    <s v="Proceed"/>
    <s v="Zimasa"/>
    <s v="Banoyi"/>
    <n v="36"/>
    <d v="1986-11-08T00:00:00"/>
    <n v="36"/>
    <s v="Female"/>
    <s v="One or both"/>
    <s v="Yes"/>
    <s v="Proceed"/>
    <m/>
    <s v="Proceed"/>
    <s v="English"/>
    <s v="Yes"/>
    <s v="Yes"/>
    <s v="signature_2022-06-23_1341.png"/>
    <m/>
    <m/>
    <m/>
    <m/>
    <d v="2022-06-23T00:00:00"/>
    <n v="50000"/>
    <n v="1000"/>
    <n v="274"/>
    <n v="274"/>
    <n v="2364"/>
    <m/>
    <x v="1"/>
    <n v="53876"/>
    <s v="Proceed"/>
    <s v="Checked, completed"/>
    <s v="Checked, completed"/>
    <s v="Checked, completed"/>
    <n v="818648644"/>
    <s v="Partner/Spouse"/>
    <m/>
    <d v="1899-12-30T15:43:00"/>
    <s v="Unverified"/>
  </r>
  <r>
    <n v="579"/>
    <m/>
    <m/>
    <m/>
    <x v="0"/>
    <m/>
    <m/>
    <m/>
    <m/>
    <m/>
    <m/>
    <m/>
    <m/>
    <m/>
    <m/>
    <m/>
    <m/>
    <m/>
    <m/>
    <m/>
    <m/>
    <m/>
    <m/>
    <m/>
    <m/>
    <m/>
    <m/>
    <m/>
    <m/>
    <m/>
    <m/>
    <m/>
    <m/>
    <m/>
    <m/>
    <m/>
    <m/>
    <m/>
    <m/>
    <m/>
    <m/>
    <m/>
    <m/>
    <m/>
    <m/>
    <m/>
    <x v="0"/>
    <m/>
    <m/>
    <m/>
    <m/>
    <m/>
    <m/>
    <m/>
    <m/>
    <m/>
    <m/>
  </r>
  <r>
    <n v="579"/>
    <s v="Screening And Consenting"/>
    <n v="1"/>
    <s v="nosibusiso"/>
    <x v="20"/>
    <d v="1899-12-30T09:40:00"/>
    <s v="Nompumelelo"/>
    <n v="2"/>
    <n v="4"/>
    <s v="Not applicable"/>
    <s v="I confirm that I am at the gate / door"/>
    <s v=" -32.9508863"/>
    <s v="27.925024"/>
    <s v="Yes"/>
    <m/>
    <s v="Read the script out loud to the person"/>
    <s v="Yes - the person who opened the door is the HoH"/>
    <s v="Read the script out loud to the HoH"/>
    <s v="No"/>
    <m/>
    <m/>
    <m/>
    <m/>
    <m/>
    <m/>
    <m/>
    <m/>
    <m/>
    <m/>
    <m/>
    <m/>
    <m/>
    <m/>
    <m/>
    <m/>
    <m/>
    <m/>
    <m/>
    <m/>
    <m/>
    <n v="30000"/>
    <m/>
    <n v="632"/>
    <n v="632"/>
    <n v="2348"/>
    <m/>
    <x v="0"/>
    <m/>
    <m/>
    <m/>
    <m/>
    <m/>
    <m/>
    <m/>
    <m/>
    <d v="1899-12-30T09:42:00"/>
    <s v="Unverified"/>
  </r>
  <r>
    <n v="580"/>
    <m/>
    <m/>
    <m/>
    <x v="0"/>
    <m/>
    <m/>
    <m/>
    <m/>
    <m/>
    <m/>
    <m/>
    <m/>
    <m/>
    <m/>
    <m/>
    <m/>
    <m/>
    <m/>
    <m/>
    <m/>
    <m/>
    <m/>
    <m/>
    <m/>
    <m/>
    <m/>
    <m/>
    <m/>
    <m/>
    <m/>
    <m/>
    <m/>
    <m/>
    <m/>
    <m/>
    <m/>
    <m/>
    <m/>
    <m/>
    <m/>
    <m/>
    <m/>
    <m/>
    <m/>
    <m/>
    <x v="0"/>
    <m/>
    <m/>
    <m/>
    <m/>
    <m/>
    <m/>
    <m/>
    <m/>
    <m/>
    <m/>
  </r>
  <r>
    <n v="295"/>
    <s v="Screening And Consenting"/>
    <n v="1"/>
    <s v="lwazi"/>
    <x v="18"/>
    <d v="1899-12-30T11:29:00"/>
    <s v="Mdantsane"/>
    <n v="6"/>
    <n v="10"/>
    <s v="Not applicable"/>
    <s v="I confirm that I am at the gate / door"/>
    <s v=" -32.9301803"/>
    <s v="27.7747652"/>
    <s v="Yes"/>
    <m/>
    <s v="Read the script out loud to the person"/>
    <s v="Yes - the person who opened the door is calling the HoH"/>
    <s v="Read the script out loud to the HoH"/>
    <s v="Yes"/>
    <s v="Proceed"/>
    <s v="Neziswa"/>
    <s v="Trom"/>
    <n v="36"/>
    <d v="1986-09-04T00:00:00"/>
    <n v="36"/>
    <s v="Female"/>
    <s v="One or both"/>
    <s v="Yes"/>
    <s v="Proceed"/>
    <m/>
    <s v="Proceed"/>
    <s v="English"/>
    <s v="Yes"/>
    <s v="Yes"/>
    <s v="signature_2022-07-05_0958.png"/>
    <m/>
    <m/>
    <m/>
    <m/>
    <d v="2022-07-05T00:00:00"/>
    <n v="50000"/>
    <n v="1000"/>
    <n v="523"/>
    <n v="523"/>
    <n v="2357"/>
    <m/>
    <x v="1"/>
    <n v="54367"/>
    <s v="Proceed"/>
    <s v="Checked, completed"/>
    <s v="Checked, completed"/>
    <s v="Checked, completed"/>
    <n v="780563955"/>
    <s v="Myself (Participant)"/>
    <m/>
    <d v="1899-12-30T12:00:00"/>
    <s v="Unverified"/>
  </r>
  <r>
    <n v="581"/>
    <m/>
    <m/>
    <m/>
    <x v="0"/>
    <m/>
    <m/>
    <m/>
    <m/>
    <m/>
    <m/>
    <m/>
    <m/>
    <m/>
    <m/>
    <m/>
    <m/>
    <m/>
    <m/>
    <m/>
    <m/>
    <m/>
    <m/>
    <m/>
    <m/>
    <m/>
    <m/>
    <m/>
    <m/>
    <m/>
    <m/>
    <m/>
    <m/>
    <m/>
    <m/>
    <m/>
    <m/>
    <m/>
    <m/>
    <m/>
    <m/>
    <m/>
    <m/>
    <m/>
    <m/>
    <m/>
    <x v="0"/>
    <m/>
    <m/>
    <m/>
    <m/>
    <m/>
    <m/>
    <m/>
    <m/>
    <m/>
    <m/>
  </r>
  <r>
    <n v="298"/>
    <s v="Screening And Consenting"/>
    <n v="1"/>
    <s v="mihlem"/>
    <x v="18"/>
    <d v="1899-12-30T11:38:00"/>
    <s v="Mdantsane"/>
    <n v="6"/>
    <n v="5"/>
    <s v="Not applicable"/>
    <s v="I confirm that I am at the gate / door"/>
    <s v=" -32.9298814"/>
    <s v="27.7762196"/>
    <s v="Yes"/>
    <m/>
    <s v="Read the script out loud to the person"/>
    <s v="Yes - the person who opened the door is the HoH"/>
    <s v="Read the script out loud to the HoH"/>
    <s v="Yes"/>
    <s v="Proceed"/>
    <s v="Mandilakhe"/>
    <s v="Dyolisi"/>
    <n v="36"/>
    <d v="1986-09-02T00:00:00"/>
    <n v="36"/>
    <s v="Male"/>
    <s v="One or both"/>
    <s v="Yes"/>
    <s v="Proceed"/>
    <m/>
    <s v="Proceed"/>
    <s v="English"/>
    <s v="Yes"/>
    <s v="Yes"/>
    <s v="signature_2022-06-30_0941.png"/>
    <m/>
    <m/>
    <m/>
    <m/>
    <d v="2022-06-30T00:00:00"/>
    <n v="50000"/>
    <n v="2000"/>
    <n v="514"/>
    <n v="514"/>
    <n v="2357"/>
    <m/>
    <x v="1"/>
    <n v="55349"/>
    <s v="Proceed"/>
    <s v="Checked, completed"/>
    <s v="Checked, completed"/>
    <s v="Checked, completed"/>
    <n v="683124981"/>
    <s v="Myself (Participant)"/>
    <m/>
    <d v="1899-12-30T11:42:00"/>
    <s v="Unverified"/>
  </r>
  <r>
    <n v="582"/>
    <m/>
    <m/>
    <m/>
    <x v="0"/>
    <m/>
    <m/>
    <m/>
    <m/>
    <m/>
    <m/>
    <m/>
    <m/>
    <m/>
    <m/>
    <m/>
    <m/>
    <m/>
    <m/>
    <m/>
    <m/>
    <m/>
    <m/>
    <m/>
    <m/>
    <m/>
    <m/>
    <m/>
    <m/>
    <m/>
    <m/>
    <m/>
    <m/>
    <m/>
    <m/>
    <m/>
    <m/>
    <m/>
    <m/>
    <m/>
    <m/>
    <m/>
    <m/>
    <m/>
    <m/>
    <m/>
    <x v="0"/>
    <m/>
    <m/>
    <m/>
    <m/>
    <m/>
    <m/>
    <m/>
    <m/>
    <m/>
    <m/>
  </r>
  <r>
    <n v="583"/>
    <m/>
    <m/>
    <m/>
    <x v="0"/>
    <m/>
    <m/>
    <m/>
    <m/>
    <m/>
    <m/>
    <m/>
    <m/>
    <m/>
    <m/>
    <m/>
    <m/>
    <m/>
    <m/>
    <m/>
    <m/>
    <m/>
    <m/>
    <m/>
    <m/>
    <m/>
    <m/>
    <m/>
    <m/>
    <m/>
    <m/>
    <m/>
    <m/>
    <m/>
    <m/>
    <m/>
    <m/>
    <m/>
    <m/>
    <m/>
    <m/>
    <m/>
    <m/>
    <m/>
    <m/>
    <m/>
    <x v="0"/>
    <m/>
    <m/>
    <m/>
    <m/>
    <m/>
    <m/>
    <m/>
    <m/>
    <m/>
    <m/>
  </r>
  <r>
    <n v="325"/>
    <s v="Screening And Consenting"/>
    <n v="1"/>
    <s v="thembelihle"/>
    <x v="28"/>
    <d v="1899-12-30T10:22:00"/>
    <s v="Mdantsane"/>
    <n v="7"/>
    <n v="7"/>
    <s v="Not applicable"/>
    <s v="I confirm that I am at the gate / door"/>
    <s v=" -32.9468131"/>
    <s v="27.7808717"/>
    <s v="Yes"/>
    <m/>
    <s v="Read the script out loud to the person"/>
    <s v="Yes - the person who opened the door is the HoH"/>
    <s v="Read the script out loud to the HoH"/>
    <s v="Yes"/>
    <s v="Proceed"/>
    <s v="Lomzi "/>
    <s v="Bangiso"/>
    <n v="36"/>
    <d v="1986-05-13T00:00:00"/>
    <n v="36"/>
    <s v="Male"/>
    <s v="One or both"/>
    <s v="Yes"/>
    <s v="Proceed"/>
    <m/>
    <s v="Proceed"/>
    <s v="English"/>
    <s v="Yes"/>
    <s v="Yes"/>
    <s v="signature_2022-07-01_0832.png"/>
    <m/>
    <m/>
    <m/>
    <m/>
    <d v="2022-07-01T00:00:00"/>
    <n v="50000"/>
    <n v="2000"/>
    <n v="590"/>
    <n v="590"/>
    <n v="2356"/>
    <m/>
    <x v="1"/>
    <n v="55500"/>
    <s v="Proceed"/>
    <s v="Checked, completed"/>
    <s v="Checked, completed"/>
    <s v="Checked, completed"/>
    <n v="604609921"/>
    <s v="Myself (Participant)"/>
    <m/>
    <d v="1899-12-30T10:33:00"/>
    <s v="Unverified"/>
  </r>
  <r>
    <n v="584"/>
    <m/>
    <m/>
    <m/>
    <x v="0"/>
    <m/>
    <m/>
    <m/>
    <m/>
    <m/>
    <m/>
    <m/>
    <m/>
    <m/>
    <m/>
    <m/>
    <m/>
    <m/>
    <m/>
    <m/>
    <m/>
    <m/>
    <m/>
    <m/>
    <m/>
    <m/>
    <m/>
    <m/>
    <m/>
    <m/>
    <m/>
    <m/>
    <m/>
    <m/>
    <m/>
    <m/>
    <m/>
    <m/>
    <m/>
    <m/>
    <m/>
    <m/>
    <m/>
    <m/>
    <m/>
    <m/>
    <x v="0"/>
    <m/>
    <m/>
    <m/>
    <m/>
    <m/>
    <m/>
    <m/>
    <m/>
    <m/>
    <m/>
  </r>
  <r>
    <n v="368"/>
    <s v="Screening And Consenting"/>
    <n v="1"/>
    <s v="asemahle"/>
    <x v="28"/>
    <d v="1899-12-30T14:54:00"/>
    <s v="Mdantsane"/>
    <n v="6"/>
    <n v="3"/>
    <s v="Not applicable"/>
    <s v="I confirm that I am at the gate / door"/>
    <s v=" -32.9282189"/>
    <s v="27.7725981"/>
    <s v="Yes"/>
    <m/>
    <s v="Read the script out loud to the person"/>
    <s v="Yes - the person who opened the door is calling the HoH"/>
    <s v="Read the script out loud to the HoH"/>
    <s v="Yes"/>
    <s v="Proceed"/>
    <s v="Phumza"/>
    <s v="Ngqavu"/>
    <n v="36"/>
    <d v="1986-02-19T00:00:00"/>
    <n v="36"/>
    <s v="Female"/>
    <s v="One or both"/>
    <s v="Yes"/>
    <s v="Proceed"/>
    <m/>
    <s v="Proceed"/>
    <s v="English"/>
    <s v="Yes"/>
    <s v="Yes"/>
    <s v="signature_2022-07-01_1257.png"/>
    <m/>
    <m/>
    <m/>
    <m/>
    <d v="2022-07-01T00:00:00"/>
    <n v="50000"/>
    <n v="1000"/>
    <n v="318"/>
    <n v="318"/>
    <n v="2356"/>
    <m/>
    <x v="1"/>
    <n v="53956"/>
    <s v="Proceed"/>
    <s v="Checked, completed"/>
    <s v="Checked, completed"/>
    <s v="Checked, completed"/>
    <n v="655177021"/>
    <s v="Myself (Participant)"/>
    <m/>
    <d v="1899-12-30T14:57:00"/>
    <s v="Unverified"/>
  </r>
  <r>
    <n v="585"/>
    <m/>
    <m/>
    <m/>
    <x v="0"/>
    <m/>
    <m/>
    <m/>
    <m/>
    <m/>
    <m/>
    <m/>
    <m/>
    <m/>
    <m/>
    <m/>
    <m/>
    <m/>
    <m/>
    <m/>
    <m/>
    <m/>
    <m/>
    <m/>
    <m/>
    <m/>
    <m/>
    <m/>
    <m/>
    <m/>
    <m/>
    <m/>
    <m/>
    <m/>
    <m/>
    <m/>
    <m/>
    <m/>
    <m/>
    <m/>
    <m/>
    <m/>
    <m/>
    <m/>
    <m/>
    <m/>
    <x v="0"/>
    <m/>
    <m/>
    <m/>
    <m/>
    <m/>
    <m/>
    <m/>
    <m/>
    <m/>
    <m/>
  </r>
  <r>
    <n v="585"/>
    <s v="Screening And Consenting"/>
    <n v="1"/>
    <s v="nomvuyo"/>
    <x v="20"/>
    <d v="1899-12-30T09:51:00"/>
    <s v="Ducats"/>
    <n v="2"/>
    <n v="5"/>
    <s v="Not applicable"/>
    <s v="I confirm that I am at the gate / door"/>
    <s v=" -32.9312998"/>
    <s v="27.9045657"/>
    <s v="Yes"/>
    <m/>
    <s v="Read the script out loud to the person"/>
    <s v="Yes - the person who opened the door is the HoH"/>
    <s v="Read the script out loud to the HoH"/>
    <s v="No"/>
    <m/>
    <m/>
    <m/>
    <m/>
    <m/>
    <m/>
    <m/>
    <m/>
    <m/>
    <m/>
    <m/>
    <m/>
    <m/>
    <m/>
    <m/>
    <m/>
    <m/>
    <m/>
    <m/>
    <m/>
    <m/>
    <n v="40000"/>
    <m/>
    <n v="621"/>
    <n v="621"/>
    <n v="2348"/>
    <m/>
    <x v="0"/>
    <m/>
    <m/>
    <m/>
    <m/>
    <m/>
    <m/>
    <m/>
    <m/>
    <d v="1899-12-30T09:55:00"/>
    <s v="Unverified"/>
  </r>
  <r>
    <n v="586"/>
    <m/>
    <m/>
    <m/>
    <x v="0"/>
    <m/>
    <m/>
    <m/>
    <m/>
    <m/>
    <m/>
    <m/>
    <m/>
    <m/>
    <m/>
    <m/>
    <m/>
    <m/>
    <m/>
    <m/>
    <m/>
    <m/>
    <m/>
    <m/>
    <m/>
    <m/>
    <m/>
    <m/>
    <m/>
    <m/>
    <m/>
    <m/>
    <m/>
    <m/>
    <m/>
    <m/>
    <m/>
    <m/>
    <m/>
    <m/>
    <m/>
    <m/>
    <m/>
    <m/>
    <m/>
    <m/>
    <x v="0"/>
    <m/>
    <m/>
    <m/>
    <m/>
    <m/>
    <m/>
    <m/>
    <m/>
    <m/>
    <m/>
  </r>
  <r>
    <n v="586"/>
    <s v="Screening And Consenting"/>
    <n v="1"/>
    <s v="mihlem"/>
    <x v="20"/>
    <d v="1899-12-30T09:57:00"/>
    <s v="Nompumelelo"/>
    <n v="2"/>
    <n v="1"/>
    <s v="Not applicable"/>
    <s v="I confirm that I am at the gate / door"/>
    <s v=" -32.9563816"/>
    <s v="27.9245318"/>
    <s v="Yes"/>
    <m/>
    <s v="Read the script out loud to the person"/>
    <s v="Yes - the person who opened the door is the HoH"/>
    <s v="Read the script out loud to the HoH"/>
    <s v="No"/>
    <m/>
    <m/>
    <m/>
    <m/>
    <m/>
    <m/>
    <m/>
    <m/>
    <m/>
    <m/>
    <m/>
    <m/>
    <m/>
    <m/>
    <m/>
    <m/>
    <m/>
    <m/>
    <m/>
    <m/>
    <m/>
    <n v="30000"/>
    <m/>
    <n v="615"/>
    <n v="615"/>
    <n v="2348"/>
    <m/>
    <x v="0"/>
    <m/>
    <m/>
    <m/>
    <m/>
    <m/>
    <m/>
    <m/>
    <m/>
    <d v="1899-12-30T09:58:00"/>
    <s v="Unverified"/>
  </r>
  <r>
    <n v="587"/>
    <m/>
    <m/>
    <m/>
    <x v="0"/>
    <m/>
    <m/>
    <m/>
    <m/>
    <m/>
    <m/>
    <m/>
    <m/>
    <m/>
    <m/>
    <m/>
    <m/>
    <m/>
    <m/>
    <m/>
    <m/>
    <m/>
    <m/>
    <m/>
    <m/>
    <m/>
    <m/>
    <m/>
    <m/>
    <m/>
    <m/>
    <m/>
    <m/>
    <m/>
    <m/>
    <m/>
    <m/>
    <m/>
    <m/>
    <m/>
    <m/>
    <m/>
    <m/>
    <m/>
    <m/>
    <m/>
    <x v="0"/>
    <m/>
    <m/>
    <m/>
    <m/>
    <m/>
    <m/>
    <m/>
    <m/>
    <m/>
    <m/>
  </r>
  <r>
    <n v="453"/>
    <s v="Screening And Consenting"/>
    <n v="1"/>
    <s v="likhona"/>
    <x v="4"/>
    <d v="1899-12-30T13:40:00"/>
    <s v="Ducats"/>
    <n v="1"/>
    <n v="1"/>
    <s v="Not applicable"/>
    <s v="I confirm that I am at the gate / door"/>
    <s v=" -32.9225256"/>
    <s v="27.9042313"/>
    <s v="Yes"/>
    <m/>
    <s v="Read the script out loud to the person"/>
    <s v="Yes - the person who opened the door is the HoH"/>
    <s v="Read the script out loud to the HoH"/>
    <s v="Yes"/>
    <s v="Proceed"/>
    <s v="Mune"/>
    <s v="Zinyama"/>
    <n v="36"/>
    <d v="1986-01-25T00:00:00"/>
    <n v="36"/>
    <s v="Male"/>
    <s v="One or both"/>
    <s v="Yes"/>
    <s v="Proceed"/>
    <m/>
    <s v="Proceed"/>
    <s v="English"/>
    <s v="Yes"/>
    <s v="Yes"/>
    <s v="signature_2022-07-06_1143.png"/>
    <m/>
    <m/>
    <m/>
    <m/>
    <d v="2022-07-06T00:00:00"/>
    <n v="40000"/>
    <n v="2000"/>
    <n v="392"/>
    <n v="392"/>
    <n v="2351"/>
    <m/>
    <x v="1"/>
    <n v="45099"/>
    <s v="Proceed"/>
    <s v="Checked, completed"/>
    <s v="Checked, completed"/>
    <s v="Checked, completed"/>
    <n v="745051584"/>
    <s v="Partner/Spouse"/>
    <m/>
    <d v="1899-12-30T13:44:00"/>
    <s v="Unverified"/>
  </r>
  <r>
    <n v="588"/>
    <m/>
    <m/>
    <m/>
    <x v="0"/>
    <m/>
    <m/>
    <m/>
    <m/>
    <m/>
    <m/>
    <m/>
    <m/>
    <m/>
    <m/>
    <m/>
    <m/>
    <m/>
    <m/>
    <m/>
    <m/>
    <m/>
    <m/>
    <m/>
    <m/>
    <m/>
    <m/>
    <m/>
    <m/>
    <m/>
    <m/>
    <m/>
    <m/>
    <m/>
    <m/>
    <m/>
    <m/>
    <m/>
    <m/>
    <m/>
    <m/>
    <m/>
    <m/>
    <m/>
    <m/>
    <m/>
    <x v="0"/>
    <m/>
    <m/>
    <m/>
    <m/>
    <m/>
    <m/>
    <m/>
    <m/>
    <m/>
    <m/>
  </r>
  <r>
    <n v="588"/>
    <s v="Screening And Consenting"/>
    <n v="1"/>
    <s v="mihlem"/>
    <x v="20"/>
    <d v="1899-12-30T10:02:00"/>
    <s v="Nompumelelo"/>
    <n v="2"/>
    <n v="1"/>
    <s v="Not applicable"/>
    <s v="I confirm that I am at the gate / door"/>
    <s v=" -32.9563198"/>
    <s v="27.9244518"/>
    <s v="Yes"/>
    <m/>
    <s v="Read the script out loud to the person"/>
    <s v="Yes - the person who opened the door is the HoH"/>
    <s v="Read the script out loud to the HoH"/>
    <s v="No"/>
    <m/>
    <m/>
    <m/>
    <m/>
    <m/>
    <m/>
    <m/>
    <m/>
    <m/>
    <m/>
    <m/>
    <m/>
    <m/>
    <m/>
    <m/>
    <m/>
    <m/>
    <m/>
    <m/>
    <m/>
    <m/>
    <n v="30000"/>
    <m/>
    <n v="610"/>
    <n v="610"/>
    <n v="2348"/>
    <m/>
    <x v="0"/>
    <m/>
    <m/>
    <m/>
    <m/>
    <m/>
    <m/>
    <m/>
    <m/>
    <d v="1899-12-30T10:03:00"/>
    <s v="Unverified"/>
  </r>
  <r>
    <n v="589"/>
    <m/>
    <m/>
    <m/>
    <x v="0"/>
    <m/>
    <m/>
    <m/>
    <m/>
    <m/>
    <m/>
    <m/>
    <m/>
    <m/>
    <m/>
    <m/>
    <m/>
    <m/>
    <m/>
    <m/>
    <m/>
    <m/>
    <m/>
    <m/>
    <m/>
    <m/>
    <m/>
    <m/>
    <m/>
    <m/>
    <m/>
    <m/>
    <m/>
    <m/>
    <m/>
    <m/>
    <m/>
    <m/>
    <m/>
    <m/>
    <m/>
    <m/>
    <m/>
    <m/>
    <m/>
    <m/>
    <x v="0"/>
    <m/>
    <m/>
    <m/>
    <m/>
    <m/>
    <m/>
    <m/>
    <m/>
    <m/>
    <m/>
  </r>
  <r>
    <n v="472"/>
    <s v="Screening And Consenting"/>
    <n v="1"/>
    <s v="nosibusiso"/>
    <x v="22"/>
    <d v="1899-12-30T10:49:00"/>
    <s v="Nompumelelo"/>
    <n v="1"/>
    <n v="9"/>
    <s v="Not applicable"/>
    <s v="I confirm that I am at the gate / door"/>
    <s v=" -32.9558746"/>
    <s v="27.9256923"/>
    <s v="Yes"/>
    <m/>
    <s v="Read the script out loud to the person"/>
    <s v="Yes - the person who opened the door is the HoH"/>
    <s v="Read the script out loud to the HoH"/>
    <s v="Yes"/>
    <s v="Proceed"/>
    <s v="Mlungisi"/>
    <s v="Madonisi"/>
    <n v="36"/>
    <d v="1986-08-03T00:00:00"/>
    <n v="36"/>
    <s v="Male"/>
    <s v="One or both"/>
    <s v="Yes"/>
    <s v="Proceed"/>
    <m/>
    <s v="Proceed"/>
    <s v="Xhosa"/>
    <s v="Yes"/>
    <s v="Yes"/>
    <m/>
    <s v="signature_2022-07-07_0855.png"/>
    <m/>
    <m/>
    <m/>
    <d v="2022-07-07T00:00:00"/>
    <n v="30000"/>
    <n v="2000"/>
    <n v="563"/>
    <n v="563"/>
    <n v="2350"/>
    <m/>
    <x v="1"/>
    <n v="35440"/>
    <s v="Proceed"/>
    <s v="Checked, completed"/>
    <s v="Checked, completed"/>
    <s v="Checked, completed"/>
    <n v="784377429"/>
    <s v="Myself (Participant)"/>
    <m/>
    <d v="1899-12-30T10:56:00"/>
    <s v="Unverified"/>
  </r>
  <r>
    <n v="590"/>
    <m/>
    <m/>
    <m/>
    <x v="0"/>
    <m/>
    <m/>
    <m/>
    <m/>
    <m/>
    <m/>
    <m/>
    <m/>
    <m/>
    <m/>
    <m/>
    <m/>
    <m/>
    <m/>
    <m/>
    <m/>
    <m/>
    <m/>
    <m/>
    <m/>
    <m/>
    <m/>
    <m/>
    <m/>
    <m/>
    <m/>
    <m/>
    <m/>
    <m/>
    <m/>
    <m/>
    <m/>
    <m/>
    <m/>
    <m/>
    <m/>
    <m/>
    <m/>
    <m/>
    <m/>
    <m/>
    <x v="0"/>
    <m/>
    <m/>
    <m/>
    <m/>
    <m/>
    <m/>
    <m/>
    <m/>
    <m/>
    <m/>
  </r>
  <r>
    <n v="497"/>
    <s v="Screening And Consenting"/>
    <n v="1"/>
    <s v="asemahle"/>
    <x v="22"/>
    <d v="1899-12-30T12:43:00"/>
    <s v="Ducats"/>
    <n v="1"/>
    <n v="1"/>
    <s v="Not applicable"/>
    <s v="I confirm that I am at the gate / door"/>
    <s v=" -32.922755"/>
    <s v="27.9042294"/>
    <s v="Yes"/>
    <m/>
    <s v="Read the script out loud to the person"/>
    <s v="Yes - the person who opened the door is calling the HoH"/>
    <s v="Read the script out loud to the HoH"/>
    <s v="Yes"/>
    <s v="Proceed"/>
    <s v="Anathi"/>
    <s v="Dyatyi"/>
    <n v="36"/>
    <d v="1986-06-23T00:00:00"/>
    <n v="36"/>
    <s v="Male"/>
    <s v="One or both"/>
    <s v="Yes"/>
    <s v="Proceed"/>
    <m/>
    <s v="Proceed"/>
    <s v="English"/>
    <s v="Yes"/>
    <s v="Yes"/>
    <s v="signature_2022-07-07_1046.png"/>
    <m/>
    <m/>
    <m/>
    <m/>
    <d v="2022-07-07T00:00:00"/>
    <n v="40000"/>
    <n v="2000"/>
    <n v="449"/>
    <n v="449"/>
    <n v="2350"/>
    <m/>
    <x v="1"/>
    <n v="45212"/>
    <s v="Proceed"/>
    <s v="Checked, completed"/>
    <s v="Checked, completed"/>
    <s v="Checked, completed"/>
    <n v="781968256"/>
    <s v="Myself (Participant)"/>
    <m/>
    <d v="1899-12-30T12:46:00"/>
    <s v="Unverified"/>
  </r>
  <r>
    <n v="591"/>
    <m/>
    <m/>
    <m/>
    <x v="0"/>
    <m/>
    <m/>
    <m/>
    <m/>
    <m/>
    <m/>
    <m/>
    <m/>
    <m/>
    <m/>
    <m/>
    <m/>
    <m/>
    <m/>
    <m/>
    <m/>
    <m/>
    <m/>
    <m/>
    <m/>
    <m/>
    <m/>
    <m/>
    <m/>
    <m/>
    <m/>
    <m/>
    <m/>
    <m/>
    <m/>
    <m/>
    <m/>
    <m/>
    <m/>
    <m/>
    <m/>
    <m/>
    <m/>
    <m/>
    <m/>
    <m/>
    <x v="0"/>
    <m/>
    <m/>
    <m/>
    <m/>
    <m/>
    <m/>
    <m/>
    <m/>
    <m/>
    <m/>
  </r>
  <r>
    <n v="542"/>
    <s v="Screening And Consenting"/>
    <n v="2"/>
    <s v="yethu"/>
    <x v="20"/>
    <d v="1899-12-30T10:50:00"/>
    <s v="Ndevana"/>
    <n v="1"/>
    <n v="1"/>
    <s v="Not applicable"/>
    <s v="I confirm that I am at the gate / door"/>
    <s v=" -32.9051869"/>
    <s v="27.5068366"/>
    <s v="Yes"/>
    <m/>
    <s v="Read the script out loud to the person"/>
    <s v="Yes - the person who opened the door is the HoH"/>
    <s v="Read the script out loud to the HoH"/>
    <s v="Yes"/>
    <s v="Proceed"/>
    <s v="Phumlani"/>
    <s v="Yengo"/>
    <n v="36"/>
    <d v="1986-03-12T00:00:00"/>
    <n v="36"/>
    <s v="Male"/>
    <s v="One or both"/>
    <s v="Yes"/>
    <s v="Proceed"/>
    <m/>
    <s v="Proceed"/>
    <s v="Xhosa"/>
    <s v="Yes"/>
    <s v="Yes"/>
    <m/>
    <s v="signature_2022-07-09_0854.png"/>
    <m/>
    <m/>
    <m/>
    <d v="2022-07-09T00:00:00"/>
    <n v="60000"/>
    <n v="2000"/>
    <n v="562"/>
    <n v="562"/>
    <n v="2348"/>
    <m/>
    <x v="1"/>
    <n v="65436"/>
    <s v="Proceed"/>
    <s v="Checked, completed"/>
    <s v="Checked, completed"/>
    <s v="Checked, completed"/>
    <n v="781017403"/>
    <s v="Myself (Participant)"/>
    <m/>
    <d v="1899-12-30T10:56:00"/>
    <s v="Unverified"/>
  </r>
  <r>
    <n v="592"/>
    <m/>
    <m/>
    <m/>
    <x v="0"/>
    <m/>
    <m/>
    <m/>
    <m/>
    <m/>
    <m/>
    <m/>
    <m/>
    <m/>
    <m/>
    <m/>
    <m/>
    <m/>
    <m/>
    <m/>
    <m/>
    <m/>
    <m/>
    <m/>
    <m/>
    <m/>
    <m/>
    <m/>
    <m/>
    <m/>
    <m/>
    <m/>
    <m/>
    <m/>
    <m/>
    <m/>
    <m/>
    <m/>
    <m/>
    <m/>
    <m/>
    <m/>
    <m/>
    <m/>
    <m/>
    <m/>
    <x v="0"/>
    <m/>
    <m/>
    <m/>
    <m/>
    <m/>
    <m/>
    <m/>
    <m/>
    <m/>
    <m/>
  </r>
  <r>
    <n v="545"/>
    <s v="Screening And Consenting"/>
    <n v="1"/>
    <s v="nosiphiwo"/>
    <x v="5"/>
    <d v="1899-12-30T12:43:00"/>
    <s v="Nompumelelo"/>
    <n v="2"/>
    <n v="2"/>
    <s v="Not applicable"/>
    <s v="I confirm that I am at the gate / door"/>
    <s v=" -32.958488"/>
    <s v="27.9238791"/>
    <s v="Yes"/>
    <m/>
    <s v="Read the script out loud to the person"/>
    <s v="Yes - the person who opened the door is calling the HoH"/>
    <s v="Read the script out loud to the HoH"/>
    <s v="Yes"/>
    <s v="Proceed"/>
    <s v="Nolusindiso"/>
    <s v="Sityata"/>
    <n v="36"/>
    <d v="1986-02-13T00:00:00"/>
    <n v="36"/>
    <s v="Female"/>
    <s v="One or both"/>
    <s v="Yes"/>
    <s v="Proceed"/>
    <m/>
    <s v="Proceed"/>
    <s v="English"/>
    <s v="Yes"/>
    <s v="Yes"/>
    <s v="signature_2022-07-08_1046.png"/>
    <m/>
    <m/>
    <m/>
    <m/>
    <d v="2022-07-08T00:00:00"/>
    <n v="30000"/>
    <n v="1000"/>
    <n v="449"/>
    <n v="449"/>
    <n v="2349"/>
    <m/>
    <x v="1"/>
    <n v="34211"/>
    <s v="Proceed"/>
    <s v="Checked, completed"/>
    <s v="Checked, completed"/>
    <s v="Checked, completed"/>
    <n v="604000381"/>
    <s v="Myself (Participant)"/>
    <m/>
    <d v="1899-12-30T12:46:00"/>
    <s v="Unverified"/>
  </r>
  <r>
    <n v="593"/>
    <m/>
    <m/>
    <m/>
    <x v="0"/>
    <m/>
    <m/>
    <m/>
    <m/>
    <m/>
    <m/>
    <m/>
    <m/>
    <m/>
    <m/>
    <m/>
    <m/>
    <m/>
    <m/>
    <m/>
    <m/>
    <m/>
    <m/>
    <m/>
    <m/>
    <m/>
    <m/>
    <m/>
    <m/>
    <m/>
    <m/>
    <m/>
    <m/>
    <m/>
    <m/>
    <m/>
    <m/>
    <m/>
    <m/>
    <m/>
    <m/>
    <m/>
    <m/>
    <m/>
    <m/>
    <m/>
    <x v="0"/>
    <m/>
    <m/>
    <m/>
    <m/>
    <m/>
    <m/>
    <m/>
    <m/>
    <m/>
    <m/>
  </r>
  <r>
    <n v="599"/>
    <s v="Screening And Consenting"/>
    <n v="1"/>
    <s v="zimbini"/>
    <x v="20"/>
    <d v="1899-12-30T11:01:00"/>
    <s v="Mdantsane"/>
    <n v="4"/>
    <n v="7"/>
    <s v="Not applicable"/>
    <s v="I confirm that I am at the gate / door"/>
    <s v=" -32.9368923"/>
    <s v="27.7782626"/>
    <s v="Yes"/>
    <m/>
    <s v="Read the script out loud to the person"/>
    <s v="Yes - the person who opened the door is the HoH"/>
    <s v="Read the script out loud to the HoH"/>
    <s v="Yes"/>
    <s v="Proceed"/>
    <s v="Vuziwe"/>
    <s v="Sihlahla"/>
    <n v="36"/>
    <d v="1986-12-10T00:00:00"/>
    <n v="36"/>
    <s v="Female"/>
    <s v="One or both"/>
    <s v="Yes"/>
    <s v="Proceed"/>
    <m/>
    <s v="Proceed"/>
    <s v="English"/>
    <s v="Yes"/>
    <s v="Yes"/>
    <s v="signature_2022-07-09_0904.png"/>
    <m/>
    <m/>
    <m/>
    <m/>
    <d v="2022-07-09T00:00:00"/>
    <n v="50000"/>
    <n v="1000"/>
    <n v="551"/>
    <n v="551"/>
    <n v="2348"/>
    <m/>
    <x v="1"/>
    <n v="54414"/>
    <s v="Proceed"/>
    <s v="Checked, completed"/>
    <s v="Checked, completed"/>
    <s v="Checked, completed"/>
    <n v="78604775"/>
    <s v="Myself (Participant)"/>
    <m/>
    <d v="1899-12-30T11:06:00"/>
    <s v="Unverified"/>
  </r>
  <r>
    <n v="594"/>
    <m/>
    <m/>
    <m/>
    <x v="0"/>
    <m/>
    <m/>
    <m/>
    <m/>
    <m/>
    <m/>
    <m/>
    <m/>
    <m/>
    <m/>
    <m/>
    <m/>
    <m/>
    <m/>
    <m/>
    <m/>
    <m/>
    <m/>
    <m/>
    <m/>
    <m/>
    <m/>
    <m/>
    <m/>
    <m/>
    <m/>
    <m/>
    <m/>
    <m/>
    <m/>
    <m/>
    <m/>
    <m/>
    <m/>
    <m/>
    <m/>
    <m/>
    <m/>
    <m/>
    <m/>
    <m/>
    <x v="0"/>
    <m/>
    <m/>
    <m/>
    <m/>
    <m/>
    <m/>
    <m/>
    <m/>
    <m/>
    <m/>
  </r>
  <r>
    <n v="594"/>
    <s v="Screening And Consenting"/>
    <n v="1"/>
    <s v="nomvuyo"/>
    <x v="20"/>
    <d v="1899-12-30T10:32:00"/>
    <s v="Ducats"/>
    <n v="2"/>
    <n v="5"/>
    <s v="Not applicable"/>
    <s v="I confirm that I am at the gate / door"/>
    <s v=" -32.9315223"/>
    <s v="27.9048057"/>
    <s v="No"/>
    <s v="I confirm"/>
    <m/>
    <m/>
    <m/>
    <m/>
    <m/>
    <m/>
    <m/>
    <m/>
    <m/>
    <m/>
    <m/>
    <m/>
    <m/>
    <m/>
    <m/>
    <m/>
    <m/>
    <m/>
    <m/>
    <m/>
    <m/>
    <m/>
    <m/>
    <m/>
    <m/>
    <n v="40000"/>
    <m/>
    <n v="580"/>
    <n v="580"/>
    <n v="2348"/>
    <m/>
    <x v="0"/>
    <m/>
    <m/>
    <m/>
    <m/>
    <m/>
    <m/>
    <m/>
    <m/>
    <d v="1899-12-30T10:34:00"/>
    <s v="Unverified"/>
  </r>
  <r>
    <n v="604"/>
    <s v="Screening And Consenting"/>
    <n v="1"/>
    <s v="lwazi"/>
    <x v="20"/>
    <d v="1899-12-30T11:18:00"/>
    <s v="Nompumelelo"/>
    <n v="2"/>
    <n v="2"/>
    <s v="Not applicable"/>
    <s v="I confirm that I am at the gate / door"/>
    <s v=" -32.9582454"/>
    <s v="27.9237984"/>
    <s v="Yes"/>
    <m/>
    <s v="Read the script out loud to the person"/>
    <s v="Yes - the person who opened the door is the HoH"/>
    <s v="Read the script out loud to the HoH"/>
    <s v="Yes"/>
    <s v="Proceed"/>
    <s v="Xolelwa"/>
    <s v="Jadula"/>
    <n v="36"/>
    <d v="1986-02-22T00:00:00"/>
    <n v="36"/>
    <s v="Female"/>
    <s v="One or both"/>
    <s v="Yes"/>
    <s v="Proceed"/>
    <m/>
    <s v="Proceed"/>
    <s v="English"/>
    <s v="Yes"/>
    <s v="Yes"/>
    <s v="signature_2022-07-09_0921.png"/>
    <m/>
    <m/>
    <m/>
    <m/>
    <d v="2022-07-09T00:00:00"/>
    <n v="30000"/>
    <n v="1000"/>
    <n v="534"/>
    <n v="534"/>
    <n v="2348"/>
    <m/>
    <x v="1"/>
    <n v="34380"/>
    <s v="Proceed"/>
    <s v="Checked, completed"/>
    <s v="Checked, completed"/>
    <s v="Checked, completed"/>
    <n v="622794305"/>
    <s v="Myself (Participant)"/>
    <m/>
    <d v="1899-12-30T11:22:00"/>
    <s v="Unverified"/>
  </r>
  <r>
    <n v="595"/>
    <m/>
    <m/>
    <m/>
    <x v="0"/>
    <m/>
    <m/>
    <m/>
    <m/>
    <m/>
    <m/>
    <m/>
    <m/>
    <m/>
    <m/>
    <m/>
    <m/>
    <m/>
    <m/>
    <m/>
    <m/>
    <m/>
    <m/>
    <m/>
    <m/>
    <m/>
    <m/>
    <m/>
    <m/>
    <m/>
    <m/>
    <m/>
    <m/>
    <m/>
    <m/>
    <m/>
    <m/>
    <m/>
    <m/>
    <m/>
    <m/>
    <m/>
    <m/>
    <m/>
    <m/>
    <m/>
    <x v="0"/>
    <m/>
    <m/>
    <m/>
    <m/>
    <m/>
    <m/>
    <m/>
    <m/>
    <m/>
    <m/>
  </r>
  <r>
    <n v="642"/>
    <s v="Screening And Consenting"/>
    <n v="1"/>
    <s v="asemahle"/>
    <x v="6"/>
    <d v="1899-12-30T11:23:00"/>
    <s v="Ducats"/>
    <n v="2"/>
    <n v="6"/>
    <s v="Not applicable"/>
    <s v="I confirm that I am at the gate / door"/>
    <s v=" -32.9304293"/>
    <s v="27.9052603"/>
    <s v="Yes"/>
    <m/>
    <s v="Read the script out loud to the person"/>
    <s v="Yes - the person who opened the door is the HoH"/>
    <s v="Read the script out loud to the HoH"/>
    <s v="Yes"/>
    <s v="Proceed"/>
    <s v="Amos"/>
    <s v="Matoso"/>
    <n v="36"/>
    <d v="1986-08-21T00:00:00"/>
    <n v="36"/>
    <s v="Male"/>
    <s v="One or both"/>
    <s v="Yes"/>
    <s v="Proceed"/>
    <m/>
    <s v="Proceed"/>
    <s v="English"/>
    <s v="Yes"/>
    <s v="Yes"/>
    <s v="signature_2022-07-12_0925.png"/>
    <m/>
    <m/>
    <m/>
    <m/>
    <d v="2022-07-12T00:00:00"/>
    <n v="40000"/>
    <n v="2000"/>
    <n v="529"/>
    <n v="529"/>
    <n v="2345"/>
    <m/>
    <x v="1"/>
    <n v="45367"/>
    <s v="Proceed"/>
    <s v="Checked, completed"/>
    <s v="Checked, completed"/>
    <s v="Checked, completed"/>
    <n v="725836258"/>
    <s v="Myself (Participant)"/>
    <m/>
    <d v="1899-12-30T11:26:00"/>
    <s v="Unverified"/>
  </r>
  <r>
    <n v="596"/>
    <m/>
    <m/>
    <m/>
    <x v="0"/>
    <m/>
    <m/>
    <m/>
    <m/>
    <m/>
    <m/>
    <m/>
    <m/>
    <m/>
    <m/>
    <m/>
    <m/>
    <m/>
    <m/>
    <m/>
    <m/>
    <m/>
    <m/>
    <m/>
    <m/>
    <m/>
    <m/>
    <m/>
    <m/>
    <m/>
    <m/>
    <m/>
    <m/>
    <m/>
    <m/>
    <m/>
    <m/>
    <m/>
    <m/>
    <m/>
    <m/>
    <m/>
    <m/>
    <m/>
    <m/>
    <m/>
    <x v="0"/>
    <m/>
    <m/>
    <m/>
    <m/>
    <m/>
    <m/>
    <m/>
    <m/>
    <m/>
    <m/>
  </r>
  <r>
    <n v="655"/>
    <s v="Screening And Consenting"/>
    <n v="1"/>
    <s v="asemahle"/>
    <x v="6"/>
    <d v="1899-12-30T13:12:00"/>
    <s v="Ducats"/>
    <n v="2"/>
    <n v="2"/>
    <s v="Not applicable"/>
    <s v="I confirm that I am at the gate / door"/>
    <s v=" -32.9297572"/>
    <s v="27.9049913"/>
    <s v="Yes"/>
    <m/>
    <s v="Read the script out loud to the person"/>
    <s v="Yes - the person who opened the door is the HoH"/>
    <s v="Read the script out loud to the HoH"/>
    <s v="Yes"/>
    <s v="Proceed"/>
    <s v="Ndiphiwe"/>
    <s v="Ntsikaniso"/>
    <n v="36"/>
    <d v="1986-12-12T00:00:00"/>
    <n v="36"/>
    <s v="Male"/>
    <s v="One or both"/>
    <s v="Yes"/>
    <s v="Proceed"/>
    <m/>
    <s v="Proceed"/>
    <s v="English"/>
    <s v="Yes"/>
    <s v="Yes"/>
    <s v="signature_2022-07-12_1115.png"/>
    <m/>
    <m/>
    <m/>
    <m/>
    <d v="2022-07-12T00:00:00"/>
    <n v="40000"/>
    <n v="2000"/>
    <n v="420"/>
    <n v="420"/>
    <n v="2345"/>
    <m/>
    <x v="1"/>
    <n v="45149"/>
    <s v="Proceed"/>
    <s v="Checked, completed"/>
    <s v="Checked, completed"/>
    <s v="Checked, completed"/>
    <n v="640876970"/>
    <s v="Myself (Participant)"/>
    <m/>
    <d v="1899-12-30T13:16:00"/>
    <s v="Unverified"/>
  </r>
  <r>
    <n v="597"/>
    <m/>
    <m/>
    <m/>
    <x v="0"/>
    <m/>
    <m/>
    <m/>
    <m/>
    <m/>
    <m/>
    <m/>
    <m/>
    <m/>
    <m/>
    <m/>
    <m/>
    <m/>
    <m/>
    <m/>
    <m/>
    <m/>
    <m/>
    <m/>
    <m/>
    <m/>
    <m/>
    <m/>
    <m/>
    <m/>
    <m/>
    <m/>
    <m/>
    <m/>
    <m/>
    <m/>
    <m/>
    <m/>
    <m/>
    <m/>
    <m/>
    <m/>
    <m/>
    <m/>
    <m/>
    <m/>
    <x v="0"/>
    <m/>
    <m/>
    <m/>
    <m/>
    <m/>
    <m/>
    <m/>
    <m/>
    <m/>
    <m/>
  </r>
  <r>
    <n v="698"/>
    <s v="Screening And Consenting"/>
    <n v="1"/>
    <s v="mihlem"/>
    <x v="15"/>
    <d v="1899-12-30T11:45:00"/>
    <s v="Mdantsane"/>
    <n v="11"/>
    <n v="5"/>
    <s v="Not applicable"/>
    <s v="I confirm that I am at the gate / door"/>
    <s v=" -32.9200114"/>
    <s v="27.7402561"/>
    <s v="Yes"/>
    <m/>
    <s v="Read the script out loud to the person"/>
    <s v="Yes - the person who opened the door is the HoH"/>
    <s v="Read the script out loud to the HoH"/>
    <s v="Yes"/>
    <s v="Proceed"/>
    <s v="Sbusiso"/>
    <s v="Joyi"/>
    <n v="36"/>
    <d v="1986-08-08T00:00:00"/>
    <n v="36"/>
    <s v="Female"/>
    <s v="One or both"/>
    <s v="Yes"/>
    <s v="Proceed"/>
    <m/>
    <s v="Proceed"/>
    <s v="English"/>
    <s v="Yes"/>
    <s v="Yes"/>
    <s v="signature_2022-07-13_0947.png"/>
    <m/>
    <m/>
    <m/>
    <m/>
    <d v="2022-07-13T00:00:00"/>
    <n v="50000"/>
    <n v="1000"/>
    <n v="507"/>
    <n v="507"/>
    <n v="2344"/>
    <m/>
    <x v="1"/>
    <n v="54322"/>
    <s v="Proceed"/>
    <s v="Checked, completed"/>
    <s v="Checked, completed"/>
    <s v="Checked, completed"/>
    <n v="738891272"/>
    <s v="Myself (Participant)"/>
    <m/>
    <d v="1899-12-30T11:48:00"/>
    <s v="Unverified"/>
  </r>
  <r>
    <n v="598"/>
    <m/>
    <m/>
    <m/>
    <x v="0"/>
    <m/>
    <m/>
    <m/>
    <m/>
    <m/>
    <m/>
    <m/>
    <m/>
    <m/>
    <m/>
    <m/>
    <m/>
    <m/>
    <m/>
    <m/>
    <m/>
    <m/>
    <m/>
    <m/>
    <m/>
    <m/>
    <m/>
    <m/>
    <m/>
    <m/>
    <m/>
    <m/>
    <m/>
    <m/>
    <m/>
    <m/>
    <m/>
    <m/>
    <m/>
    <m/>
    <m/>
    <m/>
    <m/>
    <m/>
    <m/>
    <m/>
    <x v="0"/>
    <m/>
    <m/>
    <m/>
    <m/>
    <m/>
    <m/>
    <m/>
    <m/>
    <m/>
    <m/>
  </r>
  <r>
    <n v="598"/>
    <s v="Screening And Consenting"/>
    <n v="1"/>
    <s v="nosibusiso"/>
    <x v="20"/>
    <d v="1899-12-30T10:57:00"/>
    <s v="Nompumelelo"/>
    <n v="2"/>
    <n v="4"/>
    <s v="Not applicable"/>
    <s v="I confirm that I am at the gate / door"/>
    <s v=" -32.9562433"/>
    <s v="27.9222479"/>
    <s v="Yes"/>
    <m/>
    <s v="Read the script out loud to the person"/>
    <s v="Yes - the person who opened the door is the HoH"/>
    <s v="Read the script out loud to the HoH"/>
    <s v="No"/>
    <m/>
    <m/>
    <m/>
    <m/>
    <m/>
    <m/>
    <m/>
    <m/>
    <m/>
    <m/>
    <m/>
    <m/>
    <m/>
    <m/>
    <m/>
    <m/>
    <m/>
    <m/>
    <m/>
    <m/>
    <m/>
    <n v="30000"/>
    <m/>
    <n v="555"/>
    <n v="555"/>
    <n v="2348"/>
    <m/>
    <x v="0"/>
    <m/>
    <m/>
    <m/>
    <m/>
    <m/>
    <m/>
    <m/>
    <m/>
    <d v="1899-12-30T11:01:00"/>
    <s v="Unverified"/>
  </r>
  <r>
    <n v="599"/>
    <m/>
    <m/>
    <m/>
    <x v="0"/>
    <m/>
    <m/>
    <m/>
    <m/>
    <m/>
    <m/>
    <m/>
    <m/>
    <m/>
    <m/>
    <m/>
    <m/>
    <m/>
    <m/>
    <m/>
    <m/>
    <m/>
    <m/>
    <m/>
    <m/>
    <m/>
    <m/>
    <m/>
    <m/>
    <m/>
    <m/>
    <m/>
    <m/>
    <m/>
    <m/>
    <m/>
    <m/>
    <m/>
    <m/>
    <m/>
    <m/>
    <m/>
    <m/>
    <m/>
    <m/>
    <m/>
    <x v="0"/>
    <m/>
    <m/>
    <m/>
    <m/>
    <m/>
    <m/>
    <m/>
    <m/>
    <m/>
    <m/>
  </r>
  <r>
    <n v="705"/>
    <s v="Screening And Consenting"/>
    <n v="1"/>
    <s v="thembelihle"/>
    <x v="15"/>
    <d v="1899-12-30T12:19:00"/>
    <s v="Mdantsane"/>
    <n v="11"/>
    <n v="3"/>
    <s v="Not applicable"/>
    <s v="I confirm that I am at the gate / door"/>
    <s v=" -32.919443"/>
    <s v="27.7444955"/>
    <s v="Yes"/>
    <m/>
    <s v="Read the script out loud to the person"/>
    <s v="Yes - the person who opened the door is the HoH"/>
    <s v="Read the script out loud to the HoH"/>
    <s v="Yes"/>
    <s v="Proceed"/>
    <s v="Sibongile"/>
    <s v="Mhlawuli"/>
    <n v="36"/>
    <d v="1986-07-09T00:00:00"/>
    <n v="36"/>
    <s v="Male"/>
    <s v="One or both"/>
    <s v="Yes"/>
    <s v="Proceed"/>
    <m/>
    <s v="Proceed"/>
    <s v="English"/>
    <s v="Yes"/>
    <s v="Yes"/>
    <s v="signature_2022-07-13_1024.png"/>
    <m/>
    <m/>
    <m/>
    <m/>
    <d v="2022-07-13T00:00:00"/>
    <n v="50000"/>
    <n v="2000"/>
    <n v="473"/>
    <n v="473"/>
    <n v="2344"/>
    <m/>
    <x v="1"/>
    <n v="55254"/>
    <s v="Proceed"/>
    <s v="Checked, completed"/>
    <s v="Checked, completed"/>
    <s v="Checked, completed"/>
    <n v="829026874"/>
    <s v="Myself (Participant)"/>
    <m/>
    <d v="1899-12-30T12:24:00"/>
    <s v="Unverified"/>
  </r>
  <r>
    <n v="600"/>
    <m/>
    <m/>
    <m/>
    <x v="0"/>
    <m/>
    <m/>
    <m/>
    <m/>
    <m/>
    <m/>
    <m/>
    <m/>
    <m/>
    <m/>
    <m/>
    <m/>
    <m/>
    <m/>
    <m/>
    <m/>
    <m/>
    <m/>
    <m/>
    <m/>
    <m/>
    <m/>
    <m/>
    <m/>
    <m/>
    <m/>
    <m/>
    <m/>
    <m/>
    <m/>
    <m/>
    <m/>
    <m/>
    <m/>
    <m/>
    <m/>
    <m/>
    <m/>
    <m/>
    <m/>
    <m/>
    <x v="0"/>
    <m/>
    <m/>
    <m/>
    <m/>
    <m/>
    <m/>
    <m/>
    <m/>
    <m/>
    <m/>
  </r>
  <r>
    <n v="782"/>
    <s v="Screening And Consenting"/>
    <n v="3"/>
    <s v="mihlem"/>
    <x v="30"/>
    <d v="1899-12-30T09:10:00"/>
    <s v="Mdantsane"/>
    <n v="12"/>
    <n v="3"/>
    <s v="Not applicable"/>
    <s v="I confirm that I am at the gate / door"/>
    <s v=" -32.9273632"/>
    <s v="27.7408717"/>
    <s v="Yes"/>
    <m/>
    <s v="Read the script out loud to the person"/>
    <s v="Yes - the person who opened the door is the HoH"/>
    <s v="Read the script out loud to the HoH"/>
    <s v="Yes"/>
    <s v="Proceed"/>
    <s v="Lutho"/>
    <s v="Jaca"/>
    <n v="36"/>
    <d v="1986-09-24T00:00:00"/>
    <n v="36"/>
    <s v="Female"/>
    <s v="One or both"/>
    <s v="Yes"/>
    <s v="Proceed"/>
    <m/>
    <s v="Proceed"/>
    <s v="English"/>
    <s v="Yes"/>
    <s v="Yes"/>
    <s v="signature_2022-07-16_0713.png"/>
    <m/>
    <m/>
    <m/>
    <m/>
    <d v="2022-07-16T00:00:00"/>
    <n v="50000"/>
    <n v="1000"/>
    <n v="662"/>
    <n v="662"/>
    <n v="2341"/>
    <m/>
    <x v="1"/>
    <n v="54629"/>
    <s v="Proceed"/>
    <s v="Checked, completed"/>
    <s v="Checked, completed"/>
    <s v="Checked, completed"/>
    <n v="726593678"/>
    <s v="Myself (Participant)"/>
    <m/>
    <d v="1899-12-30T09:14:00"/>
    <s v="Complete"/>
  </r>
  <r>
    <n v="601"/>
    <m/>
    <m/>
    <m/>
    <x v="0"/>
    <m/>
    <m/>
    <m/>
    <m/>
    <m/>
    <m/>
    <m/>
    <m/>
    <m/>
    <m/>
    <m/>
    <m/>
    <m/>
    <m/>
    <m/>
    <m/>
    <m/>
    <m/>
    <m/>
    <m/>
    <m/>
    <m/>
    <m/>
    <m/>
    <m/>
    <m/>
    <m/>
    <m/>
    <m/>
    <m/>
    <m/>
    <m/>
    <m/>
    <m/>
    <m/>
    <m/>
    <m/>
    <m/>
    <m/>
    <m/>
    <m/>
    <x v="0"/>
    <m/>
    <m/>
    <m/>
    <m/>
    <m/>
    <m/>
    <m/>
    <m/>
    <m/>
    <m/>
  </r>
  <r>
    <n v="824"/>
    <s v="Screening And Consenting"/>
    <n v="1"/>
    <s v="siyanda"/>
    <x v="23"/>
    <d v="1899-12-30T10:09:00"/>
    <s v="Mdantsane"/>
    <n v="12"/>
    <n v="5"/>
    <s v="Not applicable"/>
    <s v="I confirm that I am at the gate / door"/>
    <s v=" -32.9221136"/>
    <s v="27.7463128"/>
    <s v="Yes"/>
    <m/>
    <s v="Read the script out loud to the person"/>
    <s v="Yes - the person who opened the door is the HoH"/>
    <s v="Read the script out loud to the HoH"/>
    <s v="Yes"/>
    <s v="Proceed"/>
    <s v="Siviwe"/>
    <s v="Tondoni"/>
    <n v="36"/>
    <d v="1986-12-30T00:00:00"/>
    <n v="36"/>
    <s v="Male"/>
    <s v="One or both"/>
    <s v="Yes"/>
    <s v="Proceed"/>
    <m/>
    <s v="Proceed"/>
    <s v="Xhosa"/>
    <s v="Yes"/>
    <s v="Yes"/>
    <m/>
    <s v="signature_2022-07-15_0812.png"/>
    <m/>
    <m/>
    <m/>
    <d v="2022-07-15T00:00:00"/>
    <n v="50000"/>
    <n v="2000"/>
    <n v="603"/>
    <n v="603"/>
    <n v="2342"/>
    <m/>
    <x v="1"/>
    <n v="55512"/>
    <s v="Proceed"/>
    <s v="Checked, completed"/>
    <s v="Checked, completed"/>
    <s v="Checked, completed"/>
    <n v="734869496"/>
    <s v="Myself (Participant)"/>
    <m/>
    <d v="1899-12-30T10:13:00"/>
    <s v="Complete"/>
  </r>
  <r>
    <n v="602"/>
    <m/>
    <m/>
    <m/>
    <x v="0"/>
    <m/>
    <m/>
    <m/>
    <m/>
    <m/>
    <m/>
    <m/>
    <m/>
    <m/>
    <m/>
    <m/>
    <m/>
    <m/>
    <m/>
    <m/>
    <m/>
    <m/>
    <m/>
    <m/>
    <m/>
    <m/>
    <m/>
    <m/>
    <m/>
    <m/>
    <m/>
    <m/>
    <m/>
    <m/>
    <m/>
    <m/>
    <m/>
    <m/>
    <m/>
    <m/>
    <m/>
    <m/>
    <m/>
    <m/>
    <m/>
    <m/>
    <x v="0"/>
    <m/>
    <m/>
    <m/>
    <m/>
    <m/>
    <m/>
    <m/>
    <m/>
    <m/>
    <m/>
  </r>
  <r>
    <n v="864"/>
    <s v="Screening And Consenting"/>
    <n v="2"/>
    <s v="onelam"/>
    <x v="30"/>
    <d v="1899-12-30T09:23:00"/>
    <s v="Nompumelelo"/>
    <n v="3"/>
    <n v="1"/>
    <s v="Not applicable"/>
    <s v="I confirm that I am at the gate / door"/>
    <s v=" -32.9541503"/>
    <s v="27.922676"/>
    <s v="Yes"/>
    <m/>
    <s v="Read the script out loud to the person"/>
    <s v="Yes - the person who opened the door is the HoH"/>
    <s v="Read the script out loud to the HoH"/>
    <s v="Yes"/>
    <s v="Proceed"/>
    <s v="Thembisa"/>
    <s v="Kopa"/>
    <n v="36"/>
    <d v="1986-07-26T00:00:00"/>
    <n v="36"/>
    <s v="Female"/>
    <s v="One or both"/>
    <s v="Yes"/>
    <s v="Proceed"/>
    <m/>
    <s v="Proceed"/>
    <s v="English"/>
    <s v="Yes"/>
    <s v="Yes"/>
    <s v="signature_2022-07-16_0726.png"/>
    <m/>
    <m/>
    <m/>
    <m/>
    <d v="2022-07-16T00:00:00"/>
    <n v="30000"/>
    <n v="1000"/>
    <n v="649"/>
    <n v="649"/>
    <n v="2341"/>
    <m/>
    <x v="1"/>
    <n v="34603"/>
    <s v="Proceed"/>
    <s v="Checked, completed"/>
    <s v="Checked, completed"/>
    <s v="Checked, completed"/>
    <n v="6060357441"/>
    <s v="Myself (Participant)"/>
    <m/>
    <d v="1899-12-30T09:27:00"/>
    <s v="Unverified"/>
  </r>
  <r>
    <n v="603"/>
    <m/>
    <m/>
    <m/>
    <x v="0"/>
    <m/>
    <m/>
    <m/>
    <m/>
    <m/>
    <m/>
    <m/>
    <m/>
    <m/>
    <m/>
    <m/>
    <m/>
    <m/>
    <m/>
    <m/>
    <m/>
    <m/>
    <m/>
    <m/>
    <m/>
    <m/>
    <m/>
    <m/>
    <m/>
    <m/>
    <m/>
    <m/>
    <m/>
    <m/>
    <m/>
    <m/>
    <m/>
    <m/>
    <m/>
    <m/>
    <m/>
    <m/>
    <m/>
    <m/>
    <m/>
    <m/>
    <x v="0"/>
    <m/>
    <m/>
    <m/>
    <m/>
    <m/>
    <m/>
    <m/>
    <m/>
    <m/>
    <m/>
  </r>
  <r>
    <n v="885"/>
    <s v="Screening And Consenting"/>
    <n v="2"/>
    <s v="lwazi"/>
    <x v="21"/>
    <d v="1899-12-30T09:28:00"/>
    <s v="Buffalo Flats"/>
    <n v="4"/>
    <n v="1"/>
    <s v="C"/>
    <s v="I confirm that I am at the gate / door"/>
    <s v=" -33.0101036"/>
    <s v="27.8310415"/>
    <s v="Yes"/>
    <m/>
    <s v="Read the script out loud to the person"/>
    <s v="Yes - the person who opened the door is the HoH"/>
    <s v="Read the script out loud to the HoH"/>
    <s v="Yes"/>
    <s v="Proceed"/>
    <s v="Senzo"/>
    <s v="Mbovane"/>
    <n v="36"/>
    <d v="1986-05-21T00:00:00"/>
    <n v="36"/>
    <s v="Male"/>
    <s v="One or both"/>
    <s v="Yes"/>
    <s v="Proceed"/>
    <m/>
    <s v="Proceed"/>
    <s v="English"/>
    <s v="Yes"/>
    <s v="Yes"/>
    <s v="signature_2022-07-21_0736.png"/>
    <m/>
    <m/>
    <m/>
    <m/>
    <d v="2022-07-21T00:00:00"/>
    <n v="80000"/>
    <n v="2000"/>
    <n v="644"/>
    <n v="644"/>
    <n v="2336"/>
    <m/>
    <x v="1"/>
    <n v="85588"/>
    <s v="Proceed"/>
    <s v="Checked, completed"/>
    <s v="Checked, completed"/>
    <s v="Checked, completed"/>
    <n v="780985680"/>
    <s v="Myself (Participant)"/>
    <m/>
    <d v="1899-12-30T09:36:00"/>
    <s v="Complete"/>
  </r>
  <r>
    <n v="604"/>
    <m/>
    <m/>
    <m/>
    <x v="0"/>
    <m/>
    <m/>
    <m/>
    <m/>
    <m/>
    <m/>
    <m/>
    <m/>
    <m/>
    <m/>
    <m/>
    <m/>
    <m/>
    <m/>
    <m/>
    <m/>
    <m/>
    <m/>
    <m/>
    <m/>
    <m/>
    <m/>
    <m/>
    <m/>
    <m/>
    <m/>
    <m/>
    <m/>
    <m/>
    <m/>
    <m/>
    <m/>
    <m/>
    <m/>
    <m/>
    <m/>
    <m/>
    <m/>
    <m/>
    <m/>
    <m/>
    <x v="0"/>
    <m/>
    <m/>
    <m/>
    <m/>
    <m/>
    <m/>
    <m/>
    <m/>
    <m/>
    <m/>
  </r>
  <r>
    <n v="910"/>
    <s v="Screening And Consenting"/>
    <n v="1"/>
    <s v="thembelihle"/>
    <x v="30"/>
    <d v="1899-12-30T10:21:00"/>
    <s v="Mdantsane"/>
    <n v="12"/>
    <n v="2"/>
    <s v="Not applicable"/>
    <s v="I confirm that I am at the gate / door"/>
    <s v=" -32.9285907"/>
    <s v="27.7383996"/>
    <s v="Yes"/>
    <m/>
    <s v="Read the script out loud to the person"/>
    <s v="Yes - the person who opened the door is calling the HoH"/>
    <s v="Read the script out loud to the HoH"/>
    <s v="Yes"/>
    <s v="Proceed"/>
    <s v="Aviwe"/>
    <s v="Vuso"/>
    <n v="36"/>
    <d v="1986-10-05T00:00:00"/>
    <n v="36"/>
    <s v="Male"/>
    <s v="One or both"/>
    <s v="Yes"/>
    <s v="Proceed"/>
    <m/>
    <s v="Proceed"/>
    <s v="English"/>
    <s v="Yes"/>
    <s v="Yes"/>
    <s v="signature_2022-07-16_0826.png"/>
    <m/>
    <m/>
    <m/>
    <m/>
    <d v="2022-07-16T00:00:00"/>
    <n v="50000"/>
    <n v="2000"/>
    <n v="591"/>
    <n v="591"/>
    <n v="2341"/>
    <m/>
    <x v="1"/>
    <n v="55487"/>
    <s v="Proceed"/>
    <s v="Checked, completed"/>
    <s v="Checked, completed"/>
    <s v="Checked, completed"/>
    <n v="684416970"/>
    <s v="Myself (Participant)"/>
    <m/>
    <d v="1899-12-30T10:26:00"/>
    <s v="Complete"/>
  </r>
  <r>
    <n v="605"/>
    <m/>
    <m/>
    <m/>
    <x v="0"/>
    <m/>
    <m/>
    <m/>
    <m/>
    <m/>
    <m/>
    <m/>
    <m/>
    <m/>
    <m/>
    <m/>
    <m/>
    <m/>
    <m/>
    <m/>
    <m/>
    <m/>
    <m/>
    <m/>
    <m/>
    <m/>
    <m/>
    <m/>
    <m/>
    <m/>
    <m/>
    <m/>
    <m/>
    <m/>
    <m/>
    <m/>
    <m/>
    <m/>
    <m/>
    <m/>
    <m/>
    <m/>
    <m/>
    <m/>
    <m/>
    <m/>
    <x v="0"/>
    <m/>
    <m/>
    <m/>
    <m/>
    <m/>
    <m/>
    <m/>
    <m/>
    <m/>
    <m/>
  </r>
  <r>
    <n v="960"/>
    <s v="Screening And Consenting"/>
    <n v="1"/>
    <s v="vuyolwethu"/>
    <x v="29"/>
    <d v="1899-12-30T14:32:00"/>
    <s v="Mdantsane"/>
    <n v="9"/>
    <n v="1"/>
    <s v="Not applicable"/>
    <s v="I confirm that I am at the gate / door"/>
    <s v=" -32.9376176"/>
    <s v="27.7564491"/>
    <s v="Yes"/>
    <m/>
    <s v="Read the script out loud to the person"/>
    <s v="Yes - the person who opened the door is the HoH"/>
    <s v="Read the script out loud to the HoH"/>
    <s v="Yes"/>
    <s v="Proceed"/>
    <s v="Mandilakhe"/>
    <s v="Caga"/>
    <n v="36"/>
    <d v="1986-05-12T00:00:00"/>
    <n v="36"/>
    <s v="Male"/>
    <s v="One or both"/>
    <s v="Yes"/>
    <s v="Proceed"/>
    <m/>
    <s v="Proceed"/>
    <s v="Xhosa"/>
    <s v="Yes"/>
    <s v="Yes"/>
    <m/>
    <s v="signature_2022-07-19_1238.png"/>
    <m/>
    <m/>
    <m/>
    <d v="2022-07-19T00:00:00"/>
    <n v="50000"/>
    <n v="2000"/>
    <n v="340"/>
    <n v="340"/>
    <n v="2338"/>
    <m/>
    <x v="1"/>
    <n v="54982"/>
    <s v="Proceed"/>
    <s v="Checked, completed"/>
    <s v="Checked, completed"/>
    <s v="Checked, completed"/>
    <n v="785362441"/>
    <s v="Myself (Participant)"/>
    <m/>
    <d v="1899-12-30T14:36:00"/>
    <s v="Complete"/>
  </r>
  <r>
    <n v="606"/>
    <m/>
    <m/>
    <m/>
    <x v="0"/>
    <m/>
    <m/>
    <m/>
    <m/>
    <m/>
    <m/>
    <m/>
    <m/>
    <m/>
    <m/>
    <m/>
    <m/>
    <m/>
    <m/>
    <m/>
    <m/>
    <m/>
    <m/>
    <m/>
    <m/>
    <m/>
    <m/>
    <m/>
    <m/>
    <m/>
    <m/>
    <m/>
    <m/>
    <m/>
    <m/>
    <m/>
    <m/>
    <m/>
    <m/>
    <m/>
    <m/>
    <m/>
    <m/>
    <m/>
    <m/>
    <m/>
    <x v="0"/>
    <m/>
    <m/>
    <m/>
    <m/>
    <m/>
    <m/>
    <m/>
    <m/>
    <m/>
    <m/>
  </r>
  <r>
    <n v="996"/>
    <s v="Screening And Consenting"/>
    <n v="1"/>
    <s v="zukisani"/>
    <x v="16"/>
    <d v="1899-12-30T09:29:00"/>
    <s v="Nompumelelo"/>
    <n v="3"/>
    <n v="1"/>
    <s v="Not applicable"/>
    <s v="I confirm that I am at the gate / door"/>
    <s v=" -32.9539287"/>
    <s v="27.9225338"/>
    <s v="Yes"/>
    <m/>
    <s v="Read the script out loud to the person"/>
    <s v="Yes - the person who opened the door is the HoH"/>
    <s v="Read the script out loud to the HoH"/>
    <s v="Yes"/>
    <s v="Proceed"/>
    <s v="Sinazo"/>
    <s v="Rala"/>
    <n v="36"/>
    <d v="1986-12-07T00:00:00"/>
    <n v="36"/>
    <s v="Female"/>
    <s v="One or both"/>
    <s v="Yes"/>
    <s v="Proceed"/>
    <m/>
    <s v="Proceed"/>
    <s v="English"/>
    <s v="Yes"/>
    <s v="Yes"/>
    <s v="signature_2022-07-20_0731.png"/>
    <m/>
    <m/>
    <m/>
    <m/>
    <d v="2022-07-20T00:00:00"/>
    <n v="30000"/>
    <n v="1000"/>
    <n v="643"/>
    <n v="643"/>
    <n v="2337"/>
    <m/>
    <x v="1"/>
    <n v="34587"/>
    <s v="Proceed"/>
    <s v="Checked, completed"/>
    <s v="Checked, completed"/>
    <s v="Checked, completed"/>
    <n v="838459211"/>
    <s v="Myself (Participant)"/>
    <m/>
    <d v="1899-12-30T09:32:00"/>
    <s v="Complete"/>
  </r>
  <r>
    <n v="607"/>
    <m/>
    <m/>
    <m/>
    <x v="0"/>
    <m/>
    <m/>
    <m/>
    <m/>
    <m/>
    <m/>
    <m/>
    <m/>
    <m/>
    <m/>
    <m/>
    <m/>
    <m/>
    <m/>
    <m/>
    <m/>
    <m/>
    <m/>
    <m/>
    <m/>
    <m/>
    <m/>
    <m/>
    <m/>
    <m/>
    <m/>
    <m/>
    <m/>
    <m/>
    <m/>
    <m/>
    <m/>
    <m/>
    <m/>
    <m/>
    <m/>
    <m/>
    <m/>
    <m/>
    <m/>
    <m/>
    <x v="0"/>
    <m/>
    <m/>
    <m/>
    <m/>
    <m/>
    <m/>
    <m/>
    <m/>
    <m/>
    <m/>
  </r>
  <r>
    <n v="607"/>
    <s v="Screening And Consenting"/>
    <n v="1"/>
    <s v="lwazi"/>
    <x v="20"/>
    <d v="1899-12-30T12:15:00"/>
    <s v="Nompumelelo"/>
    <n v="2"/>
    <n v="2"/>
    <s v="Not applicable"/>
    <s v="I confirm that I am at the gate / door"/>
    <s v=" -32.9582554"/>
    <s v="27.9236999"/>
    <s v="No"/>
    <s v="I confirm"/>
    <m/>
    <m/>
    <m/>
    <m/>
    <m/>
    <m/>
    <m/>
    <m/>
    <m/>
    <m/>
    <m/>
    <m/>
    <m/>
    <m/>
    <m/>
    <m/>
    <m/>
    <m/>
    <m/>
    <m/>
    <m/>
    <m/>
    <m/>
    <m/>
    <m/>
    <n v="30000"/>
    <m/>
    <n v="477"/>
    <n v="477"/>
    <n v="2348"/>
    <m/>
    <x v="0"/>
    <m/>
    <m/>
    <m/>
    <m/>
    <m/>
    <m/>
    <m/>
    <m/>
    <d v="1899-12-30T12:15:00"/>
    <s v="Unverified"/>
  </r>
  <r>
    <n v="1096"/>
    <s v="Screening And Consenting"/>
    <n v="1"/>
    <s v="zukisani"/>
    <x v="21"/>
    <d v="1899-12-30T11:55:00"/>
    <s v="Nompumelelo"/>
    <n v="2"/>
    <n v="7"/>
    <s v="Not applicable"/>
    <s v="I confirm that I am at the gate / door"/>
    <s v=" -32.9555455"/>
    <s v="27.9210612"/>
    <s v="Yes"/>
    <m/>
    <s v="Read the script out loud to the person"/>
    <s v="Yes - the person who opened the door is the HoH"/>
    <s v="Read the script out loud to the HoH"/>
    <s v="Yes"/>
    <s v="Proceed"/>
    <s v="Nosipho "/>
    <s v="Bartman"/>
    <n v="36"/>
    <d v="1986-08-08T00:00:00"/>
    <n v="36"/>
    <s v="Female"/>
    <s v="One or both"/>
    <s v="Yes"/>
    <s v="Proceed"/>
    <m/>
    <s v="Proceed"/>
    <s v="English"/>
    <s v="Yes"/>
    <s v="Yes"/>
    <s v="signature_2022-07-21_0957.png"/>
    <m/>
    <m/>
    <m/>
    <m/>
    <d v="2022-07-21T00:00:00"/>
    <n v="30000"/>
    <n v="1000"/>
    <n v="497"/>
    <n v="497"/>
    <n v="2336"/>
    <m/>
    <x v="1"/>
    <n v="34294"/>
    <s v="Proceed"/>
    <s v="Checked, completed"/>
    <s v="Checked, completed"/>
    <s v="Checked, completed"/>
    <n v="761458175"/>
    <s v="Myself (Participant)"/>
    <m/>
    <d v="1899-12-30T11:57:00"/>
    <s v="Complete"/>
  </r>
  <r>
    <n v="608"/>
    <m/>
    <m/>
    <m/>
    <x v="0"/>
    <m/>
    <m/>
    <m/>
    <m/>
    <m/>
    <m/>
    <m/>
    <m/>
    <m/>
    <m/>
    <m/>
    <m/>
    <m/>
    <m/>
    <m/>
    <m/>
    <m/>
    <m/>
    <m/>
    <m/>
    <m/>
    <m/>
    <m/>
    <m/>
    <m/>
    <m/>
    <m/>
    <m/>
    <m/>
    <m/>
    <m/>
    <m/>
    <m/>
    <m/>
    <m/>
    <m/>
    <m/>
    <m/>
    <m/>
    <m/>
    <m/>
    <x v="0"/>
    <m/>
    <m/>
    <m/>
    <m/>
    <m/>
    <m/>
    <m/>
    <m/>
    <m/>
    <m/>
  </r>
  <r>
    <n v="1115"/>
    <s v="Screening And Consenting"/>
    <n v="1"/>
    <s v="nozithembiso"/>
    <x v="21"/>
    <d v="1899-12-30T13:52:00"/>
    <s v="Buffalo Flats"/>
    <n v="4"/>
    <n v="1"/>
    <s v="D"/>
    <s v="I confirm that I am at the gate / door"/>
    <s v=" -33.0107177"/>
    <s v="27.8311027"/>
    <s v="Yes"/>
    <m/>
    <s v="Read the script out loud to the person"/>
    <s v="Yes - the person who opened the door is the HoH"/>
    <s v="Read the script out loud to the HoH"/>
    <s v="Yes"/>
    <s v="Proceed"/>
    <s v="Fezile"/>
    <s v="Nkonya"/>
    <n v="36"/>
    <d v="1986-06-03T00:00:00"/>
    <n v="36"/>
    <s v="Male"/>
    <s v="One or both"/>
    <s v="Yes"/>
    <s v="Proceed"/>
    <m/>
    <s v="Proceed"/>
    <s v="English"/>
    <s v="Yes"/>
    <s v="Yes"/>
    <s v="signature_2022-07-21_1159.png"/>
    <m/>
    <m/>
    <m/>
    <m/>
    <d v="2022-07-21T00:00:00"/>
    <n v="80000"/>
    <n v="2000"/>
    <n v="380"/>
    <n v="380"/>
    <n v="2336"/>
    <m/>
    <x v="1"/>
    <n v="85060"/>
    <s v="Proceed"/>
    <s v="Checked, completed"/>
    <s v="Checked, completed"/>
    <s v="Checked, completed"/>
    <n v="784855362"/>
    <s v="Myself (Participant)"/>
    <m/>
    <d v="1899-12-30T14:00:00"/>
    <s v="Complete"/>
  </r>
  <r>
    <n v="609"/>
    <m/>
    <m/>
    <m/>
    <x v="0"/>
    <m/>
    <m/>
    <m/>
    <m/>
    <m/>
    <m/>
    <m/>
    <m/>
    <m/>
    <m/>
    <m/>
    <m/>
    <m/>
    <m/>
    <m/>
    <m/>
    <m/>
    <m/>
    <m/>
    <m/>
    <m/>
    <m/>
    <m/>
    <m/>
    <m/>
    <m/>
    <m/>
    <m/>
    <m/>
    <m/>
    <m/>
    <m/>
    <m/>
    <m/>
    <m/>
    <m/>
    <m/>
    <m/>
    <m/>
    <m/>
    <m/>
    <x v="0"/>
    <m/>
    <m/>
    <m/>
    <m/>
    <m/>
    <m/>
    <m/>
    <m/>
    <m/>
    <m/>
  </r>
  <r>
    <n v="609"/>
    <s v="Screening And Consenting"/>
    <n v="1"/>
    <s v="lwazi"/>
    <x v="20"/>
    <d v="1899-12-30T12:18:00"/>
    <s v="Nompumelelo"/>
    <n v="2"/>
    <n v="2"/>
    <s v="Not applicable"/>
    <s v="I confirm that I am at the gate / door"/>
    <s v=" -32.9583205"/>
    <s v="27.9236677"/>
    <s v="No"/>
    <s v="I confirm"/>
    <m/>
    <m/>
    <m/>
    <m/>
    <m/>
    <m/>
    <m/>
    <m/>
    <m/>
    <m/>
    <m/>
    <m/>
    <m/>
    <m/>
    <m/>
    <m/>
    <m/>
    <m/>
    <m/>
    <m/>
    <m/>
    <m/>
    <m/>
    <m/>
    <m/>
    <n v="30000"/>
    <m/>
    <n v="474"/>
    <n v="474"/>
    <n v="2348"/>
    <m/>
    <x v="0"/>
    <m/>
    <m/>
    <m/>
    <m/>
    <m/>
    <m/>
    <m/>
    <m/>
    <d v="1899-12-30T12:18:00"/>
    <s v="Unverified"/>
  </r>
  <r>
    <n v="609"/>
    <s v="Screening And Consenting"/>
    <n v="2"/>
    <s v="nosiphiwo"/>
    <x v="6"/>
    <d v="1899-12-30T11:20:00"/>
    <s v="Nompumelelo"/>
    <n v="2"/>
    <n v="2"/>
    <s v="Not applicable"/>
    <s v="I confirm that I am at the gate / door"/>
    <s v=" -32.9583459"/>
    <s v="27.9237411"/>
    <s v="Yes"/>
    <m/>
    <s v="Read the script out loud to the person"/>
    <s v="Yes - the person who opened the door is the HoH"/>
    <s v="Read the script out loud to the HoH"/>
    <s v="No"/>
    <m/>
    <m/>
    <m/>
    <m/>
    <m/>
    <m/>
    <m/>
    <m/>
    <m/>
    <m/>
    <m/>
    <m/>
    <m/>
    <m/>
    <m/>
    <m/>
    <m/>
    <m/>
    <m/>
    <m/>
    <m/>
    <n v="30000"/>
    <m/>
    <n v="532"/>
    <n v="532"/>
    <n v="2345"/>
    <m/>
    <x v="0"/>
    <m/>
    <m/>
    <m/>
    <m/>
    <m/>
    <m/>
    <m/>
    <m/>
    <d v="1899-12-30T11:22:00"/>
    <s v="Unverified"/>
  </r>
  <r>
    <n v="610"/>
    <m/>
    <m/>
    <m/>
    <x v="0"/>
    <m/>
    <m/>
    <m/>
    <m/>
    <m/>
    <m/>
    <m/>
    <m/>
    <m/>
    <m/>
    <m/>
    <m/>
    <m/>
    <m/>
    <m/>
    <m/>
    <m/>
    <m/>
    <m/>
    <m/>
    <m/>
    <m/>
    <m/>
    <m/>
    <m/>
    <m/>
    <m/>
    <m/>
    <m/>
    <m/>
    <m/>
    <m/>
    <m/>
    <m/>
    <m/>
    <m/>
    <m/>
    <m/>
    <m/>
    <m/>
    <m/>
    <x v="0"/>
    <m/>
    <m/>
    <m/>
    <m/>
    <m/>
    <m/>
    <m/>
    <m/>
    <m/>
    <m/>
  </r>
  <r>
    <n v="610"/>
    <s v="Screening And Consenting"/>
    <n v="1"/>
    <s v="sinazo"/>
    <x v="20"/>
    <d v="1899-12-30T12:18:00"/>
    <s v="Ducats"/>
    <n v="1"/>
    <n v="8"/>
    <s v="Not applicable"/>
    <s v="I confirm that I am at the gate / door"/>
    <s v=" -32.9210129"/>
    <s v="27.9044228"/>
    <s v="Yes"/>
    <s v="I confirm"/>
    <s v="Read the script out loud to the person"/>
    <s v="No"/>
    <m/>
    <m/>
    <m/>
    <m/>
    <m/>
    <m/>
    <m/>
    <m/>
    <m/>
    <m/>
    <m/>
    <m/>
    <m/>
    <m/>
    <m/>
    <m/>
    <m/>
    <m/>
    <m/>
    <m/>
    <m/>
    <m/>
    <m/>
    <n v="40000"/>
    <m/>
    <n v="474"/>
    <n v="474"/>
    <n v="2348"/>
    <m/>
    <x v="0"/>
    <m/>
    <m/>
    <m/>
    <m/>
    <m/>
    <m/>
    <m/>
    <m/>
    <d v="1899-12-30T12:22:00"/>
    <s v="Unverified"/>
  </r>
  <r>
    <n v="1131"/>
    <s v="Screening And Consenting"/>
    <n v="1"/>
    <s v="onelam"/>
    <x v="21"/>
    <d v="1899-12-30T15:23:00"/>
    <s v="Nompumelelo"/>
    <n v="2"/>
    <n v="7"/>
    <s v="Not applicable"/>
    <s v="I confirm that I am at the gate / door"/>
    <s v=" -32.9555954"/>
    <s v="27.920811"/>
    <s v="Yes"/>
    <m/>
    <s v="Read the script out loud to the person"/>
    <s v="Yes - the person who opened the door is the HoH"/>
    <s v="Read the script out loud to the HoH"/>
    <s v="Yes"/>
    <s v="Proceed"/>
    <s v="Khunjuzwa"/>
    <s v="Hanise"/>
    <n v="36"/>
    <d v="1986-11-18T00:00:00"/>
    <n v="36"/>
    <s v="Female"/>
    <s v="One or both"/>
    <s v="Yes"/>
    <s v="Proceed"/>
    <m/>
    <s v="Proceed"/>
    <s v="English"/>
    <s v="Yes"/>
    <s v="Yes"/>
    <s v="signature_2022-07-21_1325.png"/>
    <m/>
    <m/>
    <m/>
    <m/>
    <d v="2022-07-21T00:00:00"/>
    <n v="30000"/>
    <n v="1000"/>
    <n v="289"/>
    <n v="289"/>
    <n v="2336"/>
    <m/>
    <x v="1"/>
    <n v="33878"/>
    <s v="Proceed"/>
    <s v="Checked, completed"/>
    <s v="Checked, completed"/>
    <s v="Checked, completed"/>
    <n v="783393973"/>
    <s v="Myself (Participant)"/>
    <m/>
    <d v="1899-12-30T15:25:00"/>
    <s v="Complete"/>
  </r>
  <r>
    <n v="611"/>
    <m/>
    <m/>
    <m/>
    <x v="0"/>
    <m/>
    <m/>
    <m/>
    <m/>
    <m/>
    <m/>
    <m/>
    <m/>
    <m/>
    <m/>
    <m/>
    <m/>
    <m/>
    <m/>
    <m/>
    <m/>
    <m/>
    <m/>
    <m/>
    <m/>
    <m/>
    <m/>
    <m/>
    <m/>
    <m/>
    <m/>
    <m/>
    <m/>
    <m/>
    <m/>
    <m/>
    <m/>
    <m/>
    <m/>
    <m/>
    <m/>
    <m/>
    <m/>
    <m/>
    <m/>
    <m/>
    <x v="0"/>
    <m/>
    <m/>
    <m/>
    <m/>
    <m/>
    <m/>
    <m/>
    <m/>
    <m/>
    <m/>
  </r>
  <r>
    <n v="611"/>
    <s v="Screening And Consenting"/>
    <n v="1"/>
    <s v="thembelihle"/>
    <x v="20"/>
    <d v="1899-12-30T12:27:00"/>
    <s v="Ducats"/>
    <n v="1"/>
    <n v="8"/>
    <s v="Not applicable"/>
    <s v="I confirm that I am at the gate / door"/>
    <s v=" -32.9210435"/>
    <s v="27.904174"/>
    <s v="No"/>
    <s v="I confirm"/>
    <m/>
    <m/>
    <m/>
    <m/>
    <m/>
    <m/>
    <m/>
    <m/>
    <m/>
    <m/>
    <m/>
    <m/>
    <m/>
    <m/>
    <m/>
    <m/>
    <m/>
    <m/>
    <m/>
    <m/>
    <m/>
    <m/>
    <m/>
    <m/>
    <m/>
    <n v="40000"/>
    <m/>
    <n v="465"/>
    <n v="465"/>
    <n v="2348"/>
    <m/>
    <x v="0"/>
    <m/>
    <m/>
    <m/>
    <m/>
    <m/>
    <m/>
    <m/>
    <m/>
    <d v="1899-12-30T12:28:00"/>
    <s v="Unverified"/>
  </r>
  <r>
    <n v="611"/>
    <s v="Screening And Consenting"/>
    <n v="2"/>
    <s v="siziphiwe"/>
    <x v="6"/>
    <d v="1899-12-30T12:31:00"/>
    <s v="Ducats"/>
    <n v="1"/>
    <n v="8"/>
    <s v="Not applicable"/>
    <s v="I confirm that I am at the gate / door"/>
    <s v=" -32.9209863"/>
    <s v="27.9040773"/>
    <s v="Yes"/>
    <m/>
    <s v="Read the script out loud to the person"/>
    <s v="Yes - the person who opened the door is the HoH"/>
    <s v="Read the script out loud to the HoH"/>
    <s v="No"/>
    <m/>
    <m/>
    <m/>
    <m/>
    <m/>
    <m/>
    <m/>
    <m/>
    <m/>
    <m/>
    <m/>
    <m/>
    <m/>
    <m/>
    <m/>
    <m/>
    <m/>
    <m/>
    <m/>
    <m/>
    <m/>
    <n v="40000"/>
    <m/>
    <n v="461"/>
    <n v="461"/>
    <n v="2345"/>
    <m/>
    <x v="0"/>
    <m/>
    <m/>
    <m/>
    <m/>
    <m/>
    <m/>
    <m/>
    <m/>
    <d v="1899-12-30T12:31:00"/>
    <s v="Unverified"/>
  </r>
  <r>
    <n v="612"/>
    <m/>
    <m/>
    <m/>
    <x v="0"/>
    <m/>
    <m/>
    <m/>
    <m/>
    <m/>
    <m/>
    <m/>
    <m/>
    <m/>
    <m/>
    <m/>
    <m/>
    <m/>
    <m/>
    <m/>
    <m/>
    <m/>
    <m/>
    <m/>
    <m/>
    <m/>
    <m/>
    <m/>
    <m/>
    <m/>
    <m/>
    <m/>
    <m/>
    <m/>
    <m/>
    <m/>
    <m/>
    <m/>
    <m/>
    <m/>
    <m/>
    <m/>
    <m/>
    <m/>
    <m/>
    <m/>
    <x v="0"/>
    <m/>
    <m/>
    <m/>
    <m/>
    <m/>
    <m/>
    <m/>
    <m/>
    <m/>
    <m/>
  </r>
  <r>
    <n v="1180"/>
    <s v="Screening And Consenting"/>
    <n v="1"/>
    <s v="likhona"/>
    <x v="17"/>
    <d v="1899-12-30T13:47:00"/>
    <s v="Nompumelelo"/>
    <n v="3"/>
    <n v="3"/>
    <s v="Not applicable"/>
    <s v="I confirm that I am at the gate / door"/>
    <s v=" -32.9538562"/>
    <s v="27.9245268"/>
    <s v="Yes"/>
    <m/>
    <s v="Read the script out loud to the person"/>
    <s v="Yes - the person who opened the door is the HoH"/>
    <s v="Read the script out loud to the HoH"/>
    <s v="Yes"/>
    <s v="Proceed"/>
    <s v="Morgado"/>
    <s v="Nzenyenze"/>
    <n v="36"/>
    <d v="1986-11-12T00:00:00"/>
    <n v="36"/>
    <s v="Male"/>
    <s v="One or both"/>
    <s v="Yes"/>
    <s v="Proceed"/>
    <m/>
    <s v="Proceed"/>
    <s v="English"/>
    <s v="Yes"/>
    <s v="Yes"/>
    <s v="signature_2022-07-22_1151.png"/>
    <m/>
    <m/>
    <m/>
    <m/>
    <d v="2022-07-22T00:00:00"/>
    <n v="30000"/>
    <n v="2000"/>
    <n v="385"/>
    <n v="385"/>
    <n v="2335"/>
    <m/>
    <x v="1"/>
    <n v="35069"/>
    <s v="Proceed"/>
    <s v="Checked, completed"/>
    <s v="Checked, completed"/>
    <s v="Checked, completed"/>
    <n v="832415789"/>
    <s v="Sibling"/>
    <m/>
    <d v="1899-12-30T13:50:00"/>
    <s v="Complete"/>
  </r>
  <r>
    <n v="613"/>
    <m/>
    <m/>
    <m/>
    <x v="0"/>
    <m/>
    <m/>
    <m/>
    <m/>
    <m/>
    <m/>
    <m/>
    <m/>
    <m/>
    <m/>
    <m/>
    <m/>
    <m/>
    <m/>
    <m/>
    <m/>
    <m/>
    <m/>
    <m/>
    <m/>
    <m/>
    <m/>
    <m/>
    <m/>
    <m/>
    <m/>
    <m/>
    <m/>
    <m/>
    <m/>
    <m/>
    <m/>
    <m/>
    <m/>
    <m/>
    <m/>
    <m/>
    <m/>
    <m/>
    <m/>
    <m/>
    <x v="0"/>
    <m/>
    <m/>
    <m/>
    <m/>
    <m/>
    <m/>
    <m/>
    <m/>
    <m/>
    <m/>
  </r>
  <r>
    <n v="1243"/>
    <s v="Screening And Consenting"/>
    <n v="1"/>
    <s v="thembelihle"/>
    <x v="24"/>
    <d v="1899-12-30T11:45:00"/>
    <s v="Mdantsane"/>
    <n v="10"/>
    <n v="1"/>
    <s v="Not applicable"/>
    <s v="I confirm that I am at the gate / door"/>
    <s v=" -32.9305714"/>
    <s v="27.7523615"/>
    <s v="Yes"/>
    <m/>
    <s v="Read the script out loud to the person"/>
    <s v="Yes - the person who opened the door is the HoH"/>
    <s v="Read the script out loud to the HoH"/>
    <s v="Yes"/>
    <s v="Proceed"/>
    <s v="Sekhona"/>
    <s v="Nyoka"/>
    <n v="36"/>
    <d v="1986-04-04T00:00:00"/>
    <n v="36"/>
    <s v="Female"/>
    <s v="One or both"/>
    <s v="Yes"/>
    <s v="Proceed"/>
    <m/>
    <s v="Proceed"/>
    <s v="Xhosa"/>
    <s v="Yes"/>
    <s v="Yes"/>
    <s v="signature_2022-07-23_0946.png"/>
    <m/>
    <m/>
    <m/>
    <m/>
    <d v="2022-07-23T00:00:00"/>
    <n v="50000"/>
    <n v="1000"/>
    <n v="507"/>
    <n v="507"/>
    <n v="2334"/>
    <m/>
    <x v="1"/>
    <n v="54312"/>
    <s v="Proceed"/>
    <s v="Checked, completed"/>
    <s v="Checked, completed"/>
    <s v="Checked, completed"/>
    <n v="629262941"/>
    <s v="Myself (Participant)"/>
    <m/>
    <d v="1899-12-30T11:40:00"/>
    <s v="Unverified"/>
  </r>
  <r>
    <n v="614"/>
    <m/>
    <m/>
    <m/>
    <x v="0"/>
    <m/>
    <m/>
    <m/>
    <m/>
    <m/>
    <m/>
    <m/>
    <m/>
    <m/>
    <m/>
    <m/>
    <m/>
    <m/>
    <m/>
    <m/>
    <m/>
    <m/>
    <m/>
    <m/>
    <m/>
    <m/>
    <m/>
    <m/>
    <m/>
    <m/>
    <m/>
    <m/>
    <m/>
    <m/>
    <m/>
    <m/>
    <m/>
    <m/>
    <m/>
    <m/>
    <m/>
    <m/>
    <m/>
    <m/>
    <m/>
    <m/>
    <x v="0"/>
    <m/>
    <m/>
    <m/>
    <m/>
    <m/>
    <m/>
    <m/>
    <m/>
    <m/>
    <m/>
  </r>
  <r>
    <n v="1244"/>
    <s v="Screening And Consenting"/>
    <n v="2"/>
    <s v="ntombizodwa"/>
    <x v="25"/>
    <d v="1899-12-30T10:31:00"/>
    <s v="Ndevana"/>
    <n v="3"/>
    <n v="1"/>
    <s v="Not applicable"/>
    <s v="I confirm that I am at the gate / door"/>
    <s v=" -32.9292686"/>
    <s v="27.4736753"/>
    <s v="Yes"/>
    <m/>
    <s v="Read the script out loud to the person"/>
    <s v="Yes - the person who opened the door is the HoH"/>
    <s v="Read the script out loud to the HoH"/>
    <s v="Yes"/>
    <s v="Proceed"/>
    <s v="Ntombebongo"/>
    <s v="Bolo"/>
    <n v="36"/>
    <d v="1986-10-09T00:00:00"/>
    <n v="36"/>
    <s v="Female"/>
    <s v="One or both"/>
    <s v="Yes"/>
    <s v="Proceed"/>
    <m/>
    <s v="Proceed"/>
    <s v="Xhosa"/>
    <s v="Yes"/>
    <s v="Yes"/>
    <m/>
    <s v="signature_2022-07-26_0834.png"/>
    <m/>
    <m/>
    <m/>
    <d v="2022-07-26T00:00:00"/>
    <n v="60000"/>
    <n v="1000"/>
    <n v="581"/>
    <n v="581"/>
    <n v="2331"/>
    <m/>
    <x v="1"/>
    <n v="64457"/>
    <s v="Proceed"/>
    <s v="Checked, completed"/>
    <s v="Checked, completed"/>
    <s v="Checked, completed"/>
    <n v="735917294"/>
    <s v="Myself (Participant)"/>
    <m/>
    <d v="1899-12-30T10:35:00"/>
    <s v="Unverified"/>
  </r>
  <r>
    <n v="615"/>
    <m/>
    <m/>
    <m/>
    <x v="0"/>
    <m/>
    <m/>
    <m/>
    <m/>
    <m/>
    <m/>
    <m/>
    <m/>
    <m/>
    <m/>
    <m/>
    <m/>
    <m/>
    <m/>
    <m/>
    <m/>
    <m/>
    <m/>
    <m/>
    <m/>
    <m/>
    <m/>
    <m/>
    <m/>
    <m/>
    <m/>
    <m/>
    <m/>
    <m/>
    <m/>
    <m/>
    <m/>
    <m/>
    <m/>
    <m/>
    <m/>
    <m/>
    <m/>
    <m/>
    <m/>
    <m/>
    <x v="0"/>
    <m/>
    <m/>
    <m/>
    <m/>
    <m/>
    <m/>
    <m/>
    <m/>
    <m/>
    <m/>
  </r>
  <r>
    <n v="615"/>
    <s v="Screening And Consenting"/>
    <n v="1"/>
    <s v="onelam"/>
    <x v="20"/>
    <d v="1899-12-30T12:49:00"/>
    <s v="Nompumelelo"/>
    <n v="2"/>
    <n v="5"/>
    <s v="Not applicable"/>
    <s v="I confirm that I am at the gate / door"/>
    <s v=" -32.9546001"/>
    <s v="27.9228474"/>
    <s v="No"/>
    <s v="I confirm"/>
    <m/>
    <m/>
    <m/>
    <m/>
    <m/>
    <m/>
    <m/>
    <m/>
    <m/>
    <m/>
    <m/>
    <m/>
    <m/>
    <m/>
    <m/>
    <m/>
    <m/>
    <m/>
    <m/>
    <m/>
    <m/>
    <m/>
    <m/>
    <m/>
    <m/>
    <n v="30000"/>
    <m/>
    <n v="443"/>
    <n v="443"/>
    <n v="2348"/>
    <m/>
    <x v="0"/>
    <m/>
    <m/>
    <m/>
    <m/>
    <m/>
    <m/>
    <m/>
    <m/>
    <d v="1899-12-30T12:49:00"/>
    <s v="Unverified"/>
  </r>
  <r>
    <n v="615"/>
    <s v="Screening And Consenting"/>
    <n v="2"/>
    <s v="zukisani"/>
    <x v="6"/>
    <d v="1899-12-30T11:32:00"/>
    <s v="Nompumelelo"/>
    <n v="2"/>
    <n v="5"/>
    <s v="Not applicable"/>
    <s v="I confirm that I am at the gate / door"/>
    <s v=" -32.9546455"/>
    <s v="27.9228606"/>
    <s v="No"/>
    <s v="I confirm"/>
    <m/>
    <m/>
    <m/>
    <m/>
    <m/>
    <m/>
    <m/>
    <m/>
    <m/>
    <m/>
    <m/>
    <m/>
    <m/>
    <m/>
    <m/>
    <m/>
    <m/>
    <m/>
    <m/>
    <m/>
    <m/>
    <m/>
    <m/>
    <m/>
    <m/>
    <n v="30000"/>
    <m/>
    <n v="520"/>
    <n v="520"/>
    <n v="2345"/>
    <m/>
    <x v="0"/>
    <m/>
    <m/>
    <m/>
    <m/>
    <m/>
    <m/>
    <m/>
    <m/>
    <d v="1899-12-30T11:32:00"/>
    <s v="Unverified"/>
  </r>
  <r>
    <n v="615"/>
    <s v="Screening And Consenting"/>
    <n v="3"/>
    <s v="onelam"/>
    <x v="15"/>
    <d v="1899-12-30T10:13:00"/>
    <s v="Nompumelelo"/>
    <n v="2"/>
    <n v="5"/>
    <s v="Not applicable"/>
    <s v="I confirm that I am at the gate / door"/>
    <s v=" -32.9547036"/>
    <s v="27.9229257"/>
    <s v="No"/>
    <s v="I confirm"/>
    <m/>
    <m/>
    <m/>
    <m/>
    <m/>
    <m/>
    <m/>
    <m/>
    <m/>
    <m/>
    <m/>
    <m/>
    <m/>
    <m/>
    <m/>
    <m/>
    <m/>
    <m/>
    <m/>
    <m/>
    <m/>
    <m/>
    <m/>
    <m/>
    <m/>
    <n v="30000"/>
    <m/>
    <n v="599"/>
    <n v="599"/>
    <n v="2344"/>
    <m/>
    <x v="0"/>
    <m/>
    <m/>
    <m/>
    <m/>
    <m/>
    <m/>
    <m/>
    <m/>
    <d v="1899-12-30T10:13:00"/>
    <s v="Unverified"/>
  </r>
  <r>
    <n v="616"/>
    <m/>
    <m/>
    <m/>
    <x v="0"/>
    <m/>
    <m/>
    <m/>
    <m/>
    <m/>
    <m/>
    <m/>
    <m/>
    <m/>
    <m/>
    <m/>
    <m/>
    <m/>
    <m/>
    <m/>
    <m/>
    <m/>
    <m/>
    <m/>
    <m/>
    <m/>
    <m/>
    <m/>
    <m/>
    <m/>
    <m/>
    <m/>
    <m/>
    <m/>
    <m/>
    <m/>
    <m/>
    <m/>
    <m/>
    <m/>
    <m/>
    <m/>
    <m/>
    <m/>
    <m/>
    <m/>
    <x v="0"/>
    <m/>
    <m/>
    <m/>
    <m/>
    <m/>
    <m/>
    <m/>
    <m/>
    <m/>
    <m/>
  </r>
  <r>
    <n v="616"/>
    <s v="Screening And Consenting"/>
    <n v="1"/>
    <s v="mihlem"/>
    <x v="20"/>
    <d v="1899-12-30T12:52:00"/>
    <s v="Nompumelelo"/>
    <n v="2"/>
    <n v="5"/>
    <s v="Not applicable"/>
    <s v="I confirm that I am at the gate / door"/>
    <s v=" -32.9546043"/>
    <s v="27.9229374"/>
    <s v="No"/>
    <s v="I confirm"/>
    <m/>
    <m/>
    <m/>
    <m/>
    <m/>
    <m/>
    <m/>
    <m/>
    <m/>
    <m/>
    <m/>
    <m/>
    <m/>
    <m/>
    <m/>
    <m/>
    <m/>
    <m/>
    <m/>
    <m/>
    <m/>
    <m/>
    <m/>
    <m/>
    <m/>
    <n v="30000"/>
    <m/>
    <n v="440"/>
    <n v="440"/>
    <n v="2348"/>
    <m/>
    <x v="0"/>
    <m/>
    <m/>
    <m/>
    <m/>
    <m/>
    <m/>
    <m/>
    <m/>
    <d v="1899-12-30T12:53:00"/>
    <s v="Unverified"/>
  </r>
  <r>
    <n v="616"/>
    <s v="Screening And Consenting"/>
    <n v="2"/>
    <s v="zukisani"/>
    <x v="6"/>
    <d v="1899-12-30T11:36:00"/>
    <s v="Nompumelelo"/>
    <n v="2"/>
    <n v="5"/>
    <s v="Not applicable"/>
    <s v="I confirm that I am at the gate / door"/>
    <s v=" -32.9546551"/>
    <s v="27.9227339"/>
    <s v="No"/>
    <s v="I confirm"/>
    <m/>
    <m/>
    <m/>
    <m/>
    <m/>
    <m/>
    <m/>
    <m/>
    <m/>
    <m/>
    <m/>
    <m/>
    <m/>
    <m/>
    <m/>
    <m/>
    <m/>
    <m/>
    <m/>
    <m/>
    <m/>
    <m/>
    <m/>
    <m/>
    <m/>
    <n v="30000"/>
    <m/>
    <n v="516"/>
    <n v="516"/>
    <n v="2345"/>
    <m/>
    <x v="0"/>
    <m/>
    <m/>
    <m/>
    <m/>
    <m/>
    <m/>
    <m/>
    <m/>
    <d v="1899-12-30T11:36:00"/>
    <s v="Unverified"/>
  </r>
  <r>
    <n v="617"/>
    <m/>
    <m/>
    <m/>
    <x v="0"/>
    <m/>
    <m/>
    <m/>
    <m/>
    <m/>
    <m/>
    <m/>
    <m/>
    <m/>
    <m/>
    <m/>
    <m/>
    <m/>
    <m/>
    <m/>
    <m/>
    <m/>
    <m/>
    <m/>
    <m/>
    <m/>
    <m/>
    <m/>
    <m/>
    <m/>
    <m/>
    <m/>
    <m/>
    <m/>
    <m/>
    <m/>
    <m/>
    <m/>
    <m/>
    <m/>
    <m/>
    <m/>
    <m/>
    <m/>
    <m/>
    <m/>
    <x v="0"/>
    <m/>
    <m/>
    <m/>
    <m/>
    <m/>
    <m/>
    <m/>
    <m/>
    <m/>
    <m/>
  </r>
  <r>
    <n v="617"/>
    <s v="Screening And Consenting"/>
    <n v="1"/>
    <s v="mihlem"/>
    <x v="20"/>
    <d v="1899-12-30T12:56:00"/>
    <s v="Nompumelelo"/>
    <n v="2"/>
    <n v="5"/>
    <s v="Not applicable"/>
    <s v="I confirm that I am at the gate / door"/>
    <s v=" -32.9545914"/>
    <s v="27.9228527"/>
    <s v="No"/>
    <s v="I confirm"/>
    <m/>
    <m/>
    <m/>
    <m/>
    <m/>
    <m/>
    <m/>
    <m/>
    <m/>
    <m/>
    <m/>
    <m/>
    <m/>
    <m/>
    <m/>
    <m/>
    <m/>
    <m/>
    <m/>
    <m/>
    <m/>
    <m/>
    <m/>
    <m/>
    <m/>
    <n v="30000"/>
    <m/>
    <n v="436"/>
    <n v="436"/>
    <n v="2348"/>
    <m/>
    <x v="0"/>
    <m/>
    <m/>
    <m/>
    <m/>
    <m/>
    <m/>
    <m/>
    <m/>
    <d v="1899-12-30T12:56:00"/>
    <s v="Unverified"/>
  </r>
  <r>
    <n v="617"/>
    <s v="Screening And Consenting"/>
    <n v="2"/>
    <s v="zukisani"/>
    <x v="6"/>
    <d v="1899-12-30T11:33:00"/>
    <s v="Nompumelelo"/>
    <n v="2"/>
    <n v="5"/>
    <s v="Not applicable"/>
    <s v="I confirm that I am at the gate / door"/>
    <s v=" -32.9545266"/>
    <s v="27.922978"/>
    <s v="No"/>
    <s v="I confirm"/>
    <m/>
    <m/>
    <m/>
    <m/>
    <m/>
    <m/>
    <m/>
    <m/>
    <m/>
    <m/>
    <m/>
    <m/>
    <m/>
    <m/>
    <m/>
    <m/>
    <m/>
    <m/>
    <m/>
    <m/>
    <m/>
    <m/>
    <m/>
    <m/>
    <m/>
    <n v="30000"/>
    <m/>
    <n v="519"/>
    <n v="519"/>
    <n v="2345"/>
    <m/>
    <x v="0"/>
    <m/>
    <m/>
    <m/>
    <m/>
    <m/>
    <m/>
    <m/>
    <m/>
    <d v="1899-12-30T11:33:00"/>
    <s v="Unverified"/>
  </r>
  <r>
    <n v="617"/>
    <s v="Screening And Consenting"/>
    <n v="3"/>
    <s v="onelam"/>
    <x v="15"/>
    <d v="1899-12-30T10:15:00"/>
    <s v="Nompumelelo"/>
    <n v="2"/>
    <n v="5"/>
    <s v="Not applicable"/>
    <s v="I confirm that I am at the gate / door"/>
    <s v=" -32.9546093"/>
    <s v="27.922815"/>
    <s v="No"/>
    <s v="I confirm"/>
    <m/>
    <m/>
    <m/>
    <m/>
    <m/>
    <m/>
    <m/>
    <m/>
    <m/>
    <m/>
    <m/>
    <m/>
    <m/>
    <m/>
    <m/>
    <m/>
    <m/>
    <m/>
    <m/>
    <m/>
    <m/>
    <m/>
    <m/>
    <m/>
    <m/>
    <n v="30000"/>
    <m/>
    <n v="597"/>
    <n v="597"/>
    <n v="2344"/>
    <m/>
    <x v="0"/>
    <m/>
    <m/>
    <m/>
    <m/>
    <m/>
    <m/>
    <m/>
    <m/>
    <d v="1899-12-30T10:16:00"/>
    <s v="Unverified"/>
  </r>
  <r>
    <n v="618"/>
    <m/>
    <m/>
    <m/>
    <x v="0"/>
    <m/>
    <m/>
    <m/>
    <m/>
    <m/>
    <m/>
    <m/>
    <m/>
    <m/>
    <m/>
    <m/>
    <m/>
    <m/>
    <m/>
    <m/>
    <m/>
    <m/>
    <m/>
    <m/>
    <m/>
    <m/>
    <m/>
    <m/>
    <m/>
    <m/>
    <m/>
    <m/>
    <m/>
    <m/>
    <m/>
    <m/>
    <m/>
    <m/>
    <m/>
    <m/>
    <m/>
    <m/>
    <m/>
    <m/>
    <m/>
    <m/>
    <x v="0"/>
    <m/>
    <m/>
    <m/>
    <m/>
    <m/>
    <m/>
    <m/>
    <m/>
    <m/>
    <m/>
  </r>
  <r>
    <n v="618"/>
    <s v="Screening And Consenting"/>
    <n v="1"/>
    <s v="mihlem"/>
    <x v="20"/>
    <d v="1899-12-30T12:58:00"/>
    <s v="Nompumelelo"/>
    <n v="2"/>
    <n v="5"/>
    <s v="Not applicable"/>
    <s v="I confirm that I am at the gate / door"/>
    <s v=" -32.954581"/>
    <s v="27.9228148"/>
    <s v="Yes"/>
    <m/>
    <s v="Read the script out loud to the person"/>
    <s v="Yes - the person who opened the door is calling the HoH"/>
    <s v="Read the script out loud to the HoH"/>
    <s v="Yes"/>
    <s v="Proceed"/>
    <s v="Lebohang"/>
    <s v="Mochobo"/>
    <n v="25"/>
    <d v="1997-04-04T00:00:00"/>
    <n v="25"/>
    <s v="Male"/>
    <s v="Neither"/>
    <s v="Yes"/>
    <m/>
    <s v="END"/>
    <m/>
    <m/>
    <m/>
    <m/>
    <m/>
    <m/>
    <m/>
    <m/>
    <m/>
    <m/>
    <n v="30000"/>
    <n v="2000"/>
    <n v="434"/>
    <n v="434"/>
    <n v="2348"/>
    <m/>
    <x v="0"/>
    <n v="35191"/>
    <m/>
    <m/>
    <m/>
    <m/>
    <m/>
    <m/>
    <m/>
    <d v="1899-12-30T13:00:00"/>
    <s v="Unverified"/>
  </r>
  <r>
    <n v="619"/>
    <m/>
    <m/>
    <m/>
    <x v="0"/>
    <m/>
    <m/>
    <m/>
    <m/>
    <m/>
    <m/>
    <m/>
    <m/>
    <m/>
    <m/>
    <m/>
    <m/>
    <m/>
    <m/>
    <m/>
    <m/>
    <m/>
    <m/>
    <m/>
    <m/>
    <m/>
    <m/>
    <m/>
    <m/>
    <m/>
    <m/>
    <m/>
    <m/>
    <m/>
    <m/>
    <m/>
    <m/>
    <m/>
    <m/>
    <m/>
    <m/>
    <m/>
    <m/>
    <m/>
    <m/>
    <m/>
    <x v="0"/>
    <m/>
    <m/>
    <m/>
    <m/>
    <m/>
    <m/>
    <m/>
    <m/>
    <m/>
    <m/>
  </r>
  <r>
    <n v="619"/>
    <s v="Screening And Consenting"/>
    <n v="1"/>
    <s v="vuyelwa"/>
    <x v="20"/>
    <d v="1899-12-30T13:05:00"/>
    <s v="Ndevana"/>
    <n v="1"/>
    <n v="2"/>
    <s v="Not applicable"/>
    <s v="I confirm that I am at the gate / door"/>
    <s v=" -32.9005099"/>
    <s v="27.5110023"/>
    <s v="Yes"/>
    <m/>
    <s v="Read the script out loud to the person"/>
    <s v="No"/>
    <m/>
    <m/>
    <m/>
    <m/>
    <m/>
    <m/>
    <m/>
    <m/>
    <m/>
    <m/>
    <m/>
    <m/>
    <m/>
    <m/>
    <m/>
    <m/>
    <m/>
    <m/>
    <m/>
    <m/>
    <m/>
    <m/>
    <m/>
    <n v="60000"/>
    <m/>
    <n v="427"/>
    <n v="427"/>
    <n v="2348"/>
    <m/>
    <x v="0"/>
    <m/>
    <m/>
    <m/>
    <m/>
    <m/>
    <m/>
    <m/>
    <m/>
    <d v="1899-12-30T13:06:00"/>
    <s v="Unverified"/>
  </r>
  <r>
    <n v="619"/>
    <s v="Screening And Consenting"/>
    <n v="2"/>
    <s v="vuyelwa"/>
    <x v="6"/>
    <d v="1899-12-30T10:25:00"/>
    <s v="Ndevana"/>
    <n v="1"/>
    <n v="2"/>
    <s v="Not applicable"/>
    <s v="I confirm that I am at the gate / door"/>
    <s v=" -32.9004931"/>
    <s v="27.5111145"/>
    <s v="Yes"/>
    <m/>
    <s v="Read the script out loud to the person"/>
    <s v="No"/>
    <m/>
    <m/>
    <m/>
    <m/>
    <m/>
    <m/>
    <m/>
    <m/>
    <m/>
    <m/>
    <m/>
    <m/>
    <m/>
    <m/>
    <m/>
    <m/>
    <m/>
    <m/>
    <m/>
    <m/>
    <m/>
    <m/>
    <m/>
    <n v="60000"/>
    <m/>
    <n v="587"/>
    <n v="587"/>
    <n v="2345"/>
    <m/>
    <x v="0"/>
    <m/>
    <m/>
    <m/>
    <m/>
    <m/>
    <m/>
    <m/>
    <m/>
    <d v="1899-12-30T10:25:00"/>
    <s v="Unverified"/>
  </r>
  <r>
    <n v="619"/>
    <s v="Screening And Consenting"/>
    <n v="3"/>
    <s v="zola"/>
    <x v="15"/>
    <d v="1899-12-30T10:27:00"/>
    <s v="Ndevana"/>
    <n v="1"/>
    <n v="2"/>
    <s v="Not applicable"/>
    <s v="I confirm that I am at the gate / door"/>
    <s v=" -32.9223538"/>
    <s v="27.429759"/>
    <s v="Yes"/>
    <m/>
    <s v="Read the script out loud to the person"/>
    <s v="No"/>
    <m/>
    <m/>
    <m/>
    <m/>
    <m/>
    <m/>
    <m/>
    <m/>
    <m/>
    <m/>
    <m/>
    <m/>
    <m/>
    <m/>
    <m/>
    <m/>
    <m/>
    <m/>
    <m/>
    <m/>
    <m/>
    <m/>
    <m/>
    <n v="60000"/>
    <m/>
    <n v="585"/>
    <n v="585"/>
    <n v="2344"/>
    <m/>
    <x v="0"/>
    <m/>
    <m/>
    <m/>
    <m/>
    <m/>
    <m/>
    <m/>
    <m/>
    <d v="1899-12-30T10:28:00"/>
    <s v="Unverified"/>
  </r>
  <r>
    <n v="620"/>
    <m/>
    <m/>
    <m/>
    <x v="0"/>
    <m/>
    <m/>
    <m/>
    <m/>
    <m/>
    <m/>
    <m/>
    <m/>
    <m/>
    <m/>
    <m/>
    <m/>
    <m/>
    <m/>
    <m/>
    <m/>
    <m/>
    <m/>
    <m/>
    <m/>
    <m/>
    <m/>
    <m/>
    <m/>
    <m/>
    <m/>
    <m/>
    <m/>
    <m/>
    <m/>
    <m/>
    <m/>
    <m/>
    <m/>
    <m/>
    <m/>
    <m/>
    <m/>
    <m/>
    <m/>
    <m/>
    <x v="0"/>
    <m/>
    <m/>
    <m/>
    <m/>
    <m/>
    <m/>
    <m/>
    <m/>
    <m/>
    <m/>
  </r>
  <r>
    <n v="620"/>
    <s v="Screening And Consenting"/>
    <n v="1"/>
    <s v="onelam"/>
    <x v="20"/>
    <d v="1899-12-30T13:08:00"/>
    <s v="Nompumelelo"/>
    <n v="2"/>
    <n v="5"/>
    <s v="Not applicable"/>
    <s v="I confirm that I am at the gate / door"/>
    <s v=" -32.9546637"/>
    <s v="27.9229666"/>
    <s v="Yes"/>
    <m/>
    <s v="Read the script out loud to the person"/>
    <s v="Yes - the person who opened the door is the HoH"/>
    <s v="Read the script out loud to the HoH"/>
    <s v="No"/>
    <m/>
    <m/>
    <m/>
    <m/>
    <m/>
    <m/>
    <m/>
    <m/>
    <m/>
    <m/>
    <m/>
    <m/>
    <m/>
    <m/>
    <m/>
    <m/>
    <m/>
    <m/>
    <m/>
    <m/>
    <m/>
    <n v="30000"/>
    <m/>
    <n v="424"/>
    <n v="424"/>
    <n v="2348"/>
    <m/>
    <x v="0"/>
    <m/>
    <m/>
    <m/>
    <m/>
    <m/>
    <m/>
    <m/>
    <m/>
    <d v="1899-12-30T13:09:00"/>
    <s v="Unverified"/>
  </r>
  <r>
    <n v="620"/>
    <s v="Screening And Consenting"/>
    <n v="2"/>
    <s v="zukisani"/>
    <x v="6"/>
    <d v="1899-12-30T11:29:00"/>
    <s v="Nompumelelo"/>
    <n v="2"/>
    <n v="5"/>
    <s v="Not applicable"/>
    <s v="I confirm that I am at the gate / door"/>
    <s v=" -32.9546468"/>
    <s v="27.9228817"/>
    <s v="No"/>
    <s v="I confirm"/>
    <m/>
    <m/>
    <m/>
    <m/>
    <m/>
    <m/>
    <m/>
    <m/>
    <m/>
    <m/>
    <m/>
    <m/>
    <m/>
    <m/>
    <m/>
    <m/>
    <m/>
    <m/>
    <m/>
    <m/>
    <m/>
    <m/>
    <m/>
    <m/>
    <m/>
    <n v="30000"/>
    <m/>
    <n v="523"/>
    <n v="523"/>
    <n v="2345"/>
    <m/>
    <x v="0"/>
    <m/>
    <m/>
    <m/>
    <m/>
    <m/>
    <m/>
    <m/>
    <m/>
    <d v="1899-12-30T11:30:00"/>
    <s v="Unverified"/>
  </r>
  <r>
    <n v="620"/>
    <s v="Screening And Consenting"/>
    <n v="3"/>
    <s v="onelam"/>
    <x v="15"/>
    <d v="1899-12-30T10:08:00"/>
    <s v="Nompumelelo"/>
    <n v="2"/>
    <n v="5"/>
    <s v="Not applicable"/>
    <s v="I confirm that I am at the gate / door"/>
    <s v=" -32.9546646"/>
    <s v="27.9228546"/>
    <s v="No"/>
    <s v="I confirm"/>
    <m/>
    <m/>
    <m/>
    <m/>
    <m/>
    <m/>
    <m/>
    <m/>
    <m/>
    <m/>
    <m/>
    <m/>
    <m/>
    <m/>
    <m/>
    <m/>
    <m/>
    <m/>
    <m/>
    <m/>
    <m/>
    <m/>
    <m/>
    <m/>
    <m/>
    <n v="30000"/>
    <m/>
    <n v="604"/>
    <n v="604"/>
    <n v="2344"/>
    <m/>
    <x v="0"/>
    <m/>
    <m/>
    <m/>
    <m/>
    <m/>
    <m/>
    <m/>
    <m/>
    <d v="1899-12-30T10:08:00"/>
    <s v="Unverified"/>
  </r>
  <r>
    <n v="621"/>
    <m/>
    <m/>
    <m/>
    <x v="0"/>
    <m/>
    <m/>
    <m/>
    <m/>
    <m/>
    <m/>
    <m/>
    <m/>
    <m/>
    <m/>
    <m/>
    <m/>
    <m/>
    <m/>
    <m/>
    <m/>
    <m/>
    <m/>
    <m/>
    <m/>
    <m/>
    <m/>
    <m/>
    <m/>
    <m/>
    <m/>
    <m/>
    <m/>
    <m/>
    <m/>
    <m/>
    <m/>
    <m/>
    <m/>
    <m/>
    <m/>
    <m/>
    <m/>
    <m/>
    <m/>
    <m/>
    <x v="0"/>
    <m/>
    <m/>
    <m/>
    <m/>
    <m/>
    <m/>
    <m/>
    <m/>
    <m/>
    <m/>
  </r>
  <r>
    <n v="1298"/>
    <s v="Screening And Consenting"/>
    <n v="1"/>
    <s v="nosibusiso"/>
    <x v="25"/>
    <d v="1899-12-30T11:54:00"/>
    <s v="Buffalo Flats"/>
    <n v="3"/>
    <n v="3"/>
    <s v="Not applicable"/>
    <s v="I confirm that I am at the gate / door"/>
    <s v=" -33.0102832"/>
    <s v="27.8354656"/>
    <s v="Yes"/>
    <m/>
    <s v="Read the script out loud to the person"/>
    <s v="Yes - the person who opened the door is calling the HoH"/>
    <s v="Read the script out loud to the HoH"/>
    <s v="Yes"/>
    <s v="Proceed"/>
    <s v="Jason"/>
    <s v="October"/>
    <n v="36"/>
    <d v="1986-08-26T00:00:00"/>
    <n v="36"/>
    <s v="Male"/>
    <s v="One or both"/>
    <s v="Yes"/>
    <s v="Proceed"/>
    <m/>
    <s v="Proceed"/>
    <s v="English"/>
    <s v="Yes"/>
    <s v="Yes"/>
    <s v="signature_2022-07-26_1005.png"/>
    <m/>
    <m/>
    <m/>
    <m/>
    <d v="2022-07-26T00:00:00"/>
    <n v="80000"/>
    <n v="2000"/>
    <n v="498"/>
    <n v="498"/>
    <n v="2331"/>
    <m/>
    <x v="1"/>
    <n v="85291"/>
    <s v="Proceed"/>
    <s v="Checked, completed"/>
    <s v="Checked, completed"/>
    <s v="Checked, completed"/>
    <n v="781782256"/>
    <s v="Myself (Participant)"/>
    <m/>
    <d v="1899-12-30T12:08:00"/>
    <s v="Complete"/>
  </r>
  <r>
    <n v="622"/>
    <m/>
    <m/>
    <m/>
    <x v="0"/>
    <m/>
    <m/>
    <m/>
    <m/>
    <m/>
    <m/>
    <m/>
    <m/>
    <m/>
    <m/>
    <m/>
    <m/>
    <m/>
    <m/>
    <m/>
    <m/>
    <m/>
    <m/>
    <m/>
    <m/>
    <m/>
    <m/>
    <m/>
    <m/>
    <m/>
    <m/>
    <m/>
    <m/>
    <m/>
    <m/>
    <m/>
    <m/>
    <m/>
    <m/>
    <m/>
    <m/>
    <m/>
    <m/>
    <m/>
    <m/>
    <m/>
    <x v="0"/>
    <m/>
    <m/>
    <m/>
    <m/>
    <m/>
    <m/>
    <m/>
    <m/>
    <m/>
    <m/>
  </r>
  <r>
    <n v="1306"/>
    <s v="Screening And Consenting"/>
    <n v="1"/>
    <s v="lona"/>
    <x v="25"/>
    <d v="1899-12-30T13:40:00"/>
    <s v="Mdantsane"/>
    <n v="11"/>
    <n v="3"/>
    <s v="Not applicable"/>
    <s v="I confirm that I am at the gate / door"/>
    <s v=" -32.9186936"/>
    <s v="27.7440413"/>
    <s v="Yes"/>
    <m/>
    <s v="Read the script out loud to the person"/>
    <s v="Yes - the person who opened the door is the HoH"/>
    <s v="Read the script out loud to the HoH"/>
    <s v="Yes"/>
    <s v="Proceed"/>
    <s v="Zukisa"/>
    <s v="Mapipa"/>
    <n v="36"/>
    <d v="1986-07-08T00:00:00"/>
    <n v="36"/>
    <s v="Male"/>
    <s v="One or both"/>
    <s v="Yes"/>
    <s v="Proceed"/>
    <m/>
    <s v="Proceed"/>
    <s v="English"/>
    <s v="Yes"/>
    <s v="Yes"/>
    <s v="signature_2022-07-26_1142.png"/>
    <m/>
    <m/>
    <m/>
    <m/>
    <d v="2022-07-26T00:00:00"/>
    <n v="50000"/>
    <n v="2000"/>
    <n v="392"/>
    <n v="392"/>
    <n v="2331"/>
    <m/>
    <x v="1"/>
    <n v="55079"/>
    <s v="Proceed"/>
    <s v="Checked, completed"/>
    <s v="Checked, completed"/>
    <s v="Checked, completed"/>
    <n v="653296558"/>
    <s v="Myself (Participant)"/>
    <m/>
    <d v="1899-12-30T13:42:00"/>
    <s v="Complete"/>
  </r>
  <r>
    <n v="623"/>
    <m/>
    <m/>
    <m/>
    <x v="0"/>
    <m/>
    <m/>
    <m/>
    <m/>
    <m/>
    <m/>
    <m/>
    <m/>
    <m/>
    <m/>
    <m/>
    <m/>
    <m/>
    <m/>
    <m/>
    <m/>
    <m/>
    <m/>
    <m/>
    <m/>
    <m/>
    <m/>
    <m/>
    <m/>
    <m/>
    <m/>
    <m/>
    <m/>
    <m/>
    <m/>
    <m/>
    <m/>
    <m/>
    <m/>
    <m/>
    <m/>
    <m/>
    <m/>
    <m/>
    <m/>
    <m/>
    <x v="0"/>
    <m/>
    <m/>
    <m/>
    <m/>
    <m/>
    <m/>
    <m/>
    <m/>
    <m/>
    <m/>
  </r>
  <r>
    <n v="1326"/>
    <s v="Screening And Consenting"/>
    <n v="1"/>
    <s v="mihlem"/>
    <x v="26"/>
    <d v="1899-12-30T09:44:00"/>
    <s v="Mdantsane"/>
    <n v="13"/>
    <n v="9"/>
    <s v="Not applicable"/>
    <s v="I confirm that I am at the gate / door"/>
    <s v=" -32.9287627"/>
    <s v="27.7160876"/>
    <s v="Yes"/>
    <m/>
    <s v="Read the script out loud to the person"/>
    <s v="Yes - the person who opened the door is the HoH"/>
    <s v="Read the script out loud to the HoH"/>
    <s v="Yes"/>
    <s v="Proceed"/>
    <s v="Zikhona"/>
    <s v="Dlayedwa"/>
    <n v="36"/>
    <d v="1986-11-16T00:00:00"/>
    <n v="36"/>
    <s v="Female"/>
    <s v="One or both"/>
    <s v="Yes"/>
    <s v="Proceed"/>
    <m/>
    <s v="Proceed"/>
    <s v="English"/>
    <s v="Yes"/>
    <s v="Yes"/>
    <s v="signature_2022-07-27_0746.png"/>
    <m/>
    <m/>
    <m/>
    <m/>
    <d v="2022-07-27T00:00:00"/>
    <n v="50000"/>
    <n v="1000"/>
    <n v="628"/>
    <n v="628"/>
    <n v="2330"/>
    <m/>
    <x v="1"/>
    <n v="54550"/>
    <s v="Proceed"/>
    <s v="Checked, completed"/>
    <s v="Checked, completed"/>
    <s v="Checked, completed"/>
    <n v="631373554"/>
    <s v="Myself (Participant)"/>
    <m/>
    <d v="1899-12-30T09:47:00"/>
    <s v="Unverified"/>
  </r>
  <r>
    <n v="624"/>
    <m/>
    <m/>
    <m/>
    <x v="0"/>
    <m/>
    <m/>
    <m/>
    <m/>
    <m/>
    <m/>
    <m/>
    <m/>
    <m/>
    <m/>
    <m/>
    <m/>
    <m/>
    <m/>
    <m/>
    <m/>
    <m/>
    <m/>
    <m/>
    <m/>
    <m/>
    <m/>
    <m/>
    <m/>
    <m/>
    <m/>
    <m/>
    <m/>
    <m/>
    <m/>
    <m/>
    <m/>
    <m/>
    <m/>
    <m/>
    <m/>
    <m/>
    <m/>
    <m/>
    <m/>
    <m/>
    <x v="0"/>
    <m/>
    <m/>
    <m/>
    <m/>
    <m/>
    <m/>
    <m/>
    <m/>
    <m/>
    <m/>
  </r>
  <r>
    <n v="624"/>
    <s v="Screening And Consenting"/>
    <n v="1"/>
    <s v="thembelihle"/>
    <x v="20"/>
    <d v="1899-12-30T13:37:00"/>
    <s v="Ducats"/>
    <n v="1"/>
    <n v="8"/>
    <s v="Not applicable"/>
    <s v="I confirm that I am at the gate / door"/>
    <s v=" -32.9211573"/>
    <s v="27.9040084"/>
    <s v="No"/>
    <s v="I confirm"/>
    <m/>
    <m/>
    <m/>
    <m/>
    <m/>
    <m/>
    <m/>
    <m/>
    <m/>
    <m/>
    <m/>
    <m/>
    <m/>
    <m/>
    <m/>
    <m/>
    <m/>
    <m/>
    <m/>
    <m/>
    <m/>
    <m/>
    <m/>
    <m/>
    <m/>
    <n v="40000"/>
    <m/>
    <n v="395"/>
    <n v="395"/>
    <n v="2348"/>
    <m/>
    <x v="0"/>
    <m/>
    <m/>
    <m/>
    <m/>
    <m/>
    <m/>
    <m/>
    <m/>
    <d v="1899-12-30T13:38:00"/>
    <s v="Unverified"/>
  </r>
  <r>
    <n v="1356"/>
    <s v="Screening And Consenting"/>
    <n v="1"/>
    <s v="zola"/>
    <x v="26"/>
    <d v="1899-12-30T12:21:00"/>
    <s v="Ndevana"/>
    <n v="3"/>
    <n v="3"/>
    <s v="Not applicable"/>
    <s v="I confirm that I am at the gate / door"/>
    <s v=" -32.9117496"/>
    <s v="27.5101402"/>
    <s v="Yes"/>
    <m/>
    <s v="Read the script out loud to the person"/>
    <s v="Yes - the person who opened the door is the HoH"/>
    <s v="Read the script out loud to the HoH"/>
    <s v="Yes"/>
    <s v="Proceed"/>
    <s v="Simnikiwe"/>
    <s v="Luse"/>
    <n v="36"/>
    <d v="1986-06-04T00:00:00"/>
    <n v="36"/>
    <s v="Male"/>
    <s v="One or both"/>
    <s v="Yes"/>
    <s v="Proceed"/>
    <m/>
    <s v="Proceed"/>
    <s v="English"/>
    <s v="Yes"/>
    <s v="Yes"/>
    <s v="signature_2022-07-27_1030.png"/>
    <m/>
    <m/>
    <m/>
    <m/>
    <d v="2022-07-27T00:00:00"/>
    <n v="60000"/>
    <n v="2000"/>
    <n v="471"/>
    <n v="471"/>
    <n v="2330"/>
    <m/>
    <x v="1"/>
    <n v="65236"/>
    <s v="Proceed"/>
    <s v="Checked, completed"/>
    <s v="Checked, completed"/>
    <s v="Checked, completed"/>
    <n v="832636793"/>
    <s v="Myself (Participant)"/>
    <m/>
    <d v="1899-12-30T12:31:00"/>
    <s v="Complete"/>
  </r>
  <r>
    <n v="625"/>
    <m/>
    <m/>
    <m/>
    <x v="0"/>
    <m/>
    <m/>
    <m/>
    <m/>
    <m/>
    <m/>
    <m/>
    <m/>
    <m/>
    <m/>
    <m/>
    <m/>
    <m/>
    <m/>
    <m/>
    <m/>
    <m/>
    <m/>
    <m/>
    <m/>
    <m/>
    <m/>
    <m/>
    <m/>
    <m/>
    <m/>
    <m/>
    <m/>
    <m/>
    <m/>
    <m/>
    <m/>
    <m/>
    <m/>
    <m/>
    <m/>
    <m/>
    <m/>
    <m/>
    <m/>
    <m/>
    <x v="0"/>
    <m/>
    <m/>
    <m/>
    <m/>
    <m/>
    <m/>
    <m/>
    <m/>
    <m/>
    <m/>
  </r>
  <r>
    <n v="1364"/>
    <s v="Screening And Consenting"/>
    <n v="2"/>
    <s v="sinazo"/>
    <x v="31"/>
    <d v="1899-12-30T11:06:00"/>
    <s v="Nompumelelo"/>
    <n v="3"/>
    <n v="2"/>
    <s v="Not applicable"/>
    <s v="I confirm that I am at the gate / door"/>
    <s v=" -32.9524843"/>
    <s v="27.921697"/>
    <s v="Yes"/>
    <m/>
    <s v="Read the script out loud to the person"/>
    <s v="Yes - the person who opened the door is the HoH"/>
    <s v="Read the script out loud to the HoH"/>
    <s v="Yes"/>
    <s v="Proceed"/>
    <s v="Siyamthemba"/>
    <s v="Koyana"/>
    <n v="36"/>
    <d v="1986-08-06T00:00:00"/>
    <n v="36"/>
    <s v="Male"/>
    <s v="One or both"/>
    <s v="Yes"/>
    <s v="Proceed"/>
    <m/>
    <s v="Proceed"/>
    <s v="English"/>
    <s v="Yes"/>
    <s v="Yes"/>
    <s v="signature_2022-07-28_0909.png"/>
    <m/>
    <m/>
    <m/>
    <m/>
    <d v="2022-07-28T00:00:00"/>
    <n v="30000"/>
    <n v="2000"/>
    <n v="546"/>
    <n v="546"/>
    <n v="2329"/>
    <m/>
    <x v="1"/>
    <n v="35385"/>
    <s v="Proceed"/>
    <s v="Checked, completed"/>
    <s v="Checked, completed"/>
    <s v="Checked, completed"/>
    <n v="789062021"/>
    <s v="Sibling"/>
    <m/>
    <d v="1899-12-30T11:10:00"/>
    <s v="Unverified"/>
  </r>
  <r>
    <n v="626"/>
    <m/>
    <m/>
    <m/>
    <x v="0"/>
    <m/>
    <m/>
    <m/>
    <m/>
    <m/>
    <m/>
    <m/>
    <m/>
    <m/>
    <m/>
    <m/>
    <m/>
    <m/>
    <m/>
    <m/>
    <m/>
    <m/>
    <m/>
    <m/>
    <m/>
    <m/>
    <m/>
    <m/>
    <m/>
    <m/>
    <m/>
    <m/>
    <m/>
    <m/>
    <m/>
    <m/>
    <m/>
    <m/>
    <m/>
    <m/>
    <m/>
    <m/>
    <m/>
    <m/>
    <m/>
    <m/>
    <x v="0"/>
    <m/>
    <m/>
    <m/>
    <m/>
    <m/>
    <m/>
    <m/>
    <m/>
    <m/>
    <m/>
  </r>
  <r>
    <n v="1369"/>
    <s v="Screening And Consenting"/>
    <n v="2"/>
    <s v="zimbini"/>
    <x v="31"/>
    <d v="1899-12-30T10:26:00"/>
    <s v="Mdantsane"/>
    <n v="13"/>
    <n v="9"/>
    <s v="Not applicable"/>
    <s v="I confirm that I am at the gate / door"/>
    <s v=" -32.9278335"/>
    <s v="27.7158142"/>
    <s v="Yes"/>
    <m/>
    <s v="Read the script out loud to the person"/>
    <s v="Yes - the person who opened the door is the HoH"/>
    <s v="Read the script out loud to the HoH"/>
    <s v="Yes"/>
    <s v="Proceed"/>
    <s v="Nosicelo "/>
    <s v="Ndlovu"/>
    <n v="36"/>
    <d v="1986-03-22T00:00:00"/>
    <n v="36"/>
    <s v="Female"/>
    <s v="One or both"/>
    <s v="Yes"/>
    <s v="Proceed"/>
    <m/>
    <s v="Proceed"/>
    <s v="English"/>
    <s v="Yes"/>
    <s v="Yes"/>
    <s v="signature_2022-07-28_0830.png"/>
    <m/>
    <m/>
    <m/>
    <m/>
    <d v="2022-07-28T00:00:00"/>
    <n v="50000"/>
    <n v="1000"/>
    <n v="586"/>
    <n v="586"/>
    <n v="2329"/>
    <m/>
    <x v="1"/>
    <n v="54465"/>
    <s v="Proceed"/>
    <s v="Checked, completed"/>
    <s v="Checked, completed"/>
    <s v="Checked, completed"/>
    <n v="745486859"/>
    <s v="Myself (Participant)"/>
    <m/>
    <d v="1899-12-30T10:31:00"/>
    <s v="Complete"/>
  </r>
  <r>
    <n v="627"/>
    <m/>
    <m/>
    <m/>
    <x v="0"/>
    <m/>
    <m/>
    <m/>
    <m/>
    <m/>
    <m/>
    <m/>
    <m/>
    <m/>
    <m/>
    <m/>
    <m/>
    <m/>
    <m/>
    <m/>
    <m/>
    <m/>
    <m/>
    <m/>
    <m/>
    <m/>
    <m/>
    <m/>
    <m/>
    <m/>
    <m/>
    <m/>
    <m/>
    <m/>
    <m/>
    <m/>
    <m/>
    <m/>
    <m/>
    <m/>
    <m/>
    <m/>
    <m/>
    <m/>
    <m/>
    <m/>
    <x v="0"/>
    <m/>
    <m/>
    <m/>
    <m/>
    <m/>
    <m/>
    <m/>
    <m/>
    <m/>
    <m/>
  </r>
  <r>
    <n v="1416"/>
    <s v="Screening And Consenting"/>
    <n v="3"/>
    <s v="zukisani"/>
    <x v="32"/>
    <d v="1899-12-30T10:25:00"/>
    <s v="Buffalo Flats"/>
    <n v="1"/>
    <n v="8"/>
    <s v="Not applicable"/>
    <s v="I confirm that I am at the gate / door"/>
    <s v=" -33.0222465"/>
    <s v="27.8803977"/>
    <s v="Yes"/>
    <m/>
    <s v="Read the script out loud to the person"/>
    <s v="Yes - the person who opened the door is the HoH"/>
    <s v="Read the script out loud to the HoH"/>
    <s v="Yes"/>
    <s v="Proceed"/>
    <s v="Emily "/>
    <s v="Price "/>
    <n v="36"/>
    <d v="1986-09-09T00:00:00"/>
    <n v="36"/>
    <s v="Female"/>
    <s v="One or both"/>
    <s v="Yes"/>
    <s v="Proceed"/>
    <m/>
    <s v="Proceed"/>
    <s v="English"/>
    <s v="Yes"/>
    <s v="Yes"/>
    <s v="signature_2022-07-29_0830.png"/>
    <m/>
    <m/>
    <m/>
    <m/>
    <d v="2022-07-29T00:00:00"/>
    <n v="80000"/>
    <n v="1000"/>
    <n v="587"/>
    <n v="587"/>
    <n v="2328"/>
    <m/>
    <x v="1"/>
    <n v="84466"/>
    <s v="Proceed"/>
    <s v="Checked, completed"/>
    <s v="Checked, completed"/>
    <s v="Checked, completed"/>
    <n v="790008579"/>
    <s v="Myself (Participant)"/>
    <m/>
    <d v="1899-12-30T10:30:00"/>
    <s v="Complete"/>
  </r>
  <r>
    <n v="628"/>
    <m/>
    <m/>
    <m/>
    <x v="0"/>
    <m/>
    <m/>
    <m/>
    <m/>
    <m/>
    <m/>
    <m/>
    <m/>
    <m/>
    <m/>
    <m/>
    <m/>
    <m/>
    <m/>
    <m/>
    <m/>
    <m/>
    <m/>
    <m/>
    <m/>
    <m/>
    <m/>
    <m/>
    <m/>
    <m/>
    <m/>
    <m/>
    <m/>
    <m/>
    <m/>
    <m/>
    <m/>
    <m/>
    <m/>
    <m/>
    <m/>
    <m/>
    <m/>
    <m/>
    <m/>
    <m/>
    <x v="0"/>
    <m/>
    <m/>
    <m/>
    <m/>
    <m/>
    <m/>
    <m/>
    <m/>
    <m/>
    <m/>
  </r>
  <r>
    <n v="628"/>
    <s v="Screening And Consenting"/>
    <n v="1"/>
    <s v="siziphiwe"/>
    <x v="20"/>
    <d v="1899-12-30T14:20:00"/>
    <s v="Ducats"/>
    <n v="2"/>
    <n v="2"/>
    <s v="Not applicable"/>
    <s v="I confirm that I am at the gate / door"/>
    <s v=" -32.9301483"/>
    <s v="27.9025781"/>
    <s v="Yes"/>
    <m/>
    <s v="Read the script out loud to the person"/>
    <s v="Yes - the person who opened the door is the HoH"/>
    <s v="Read the script out loud to the HoH"/>
    <s v="No"/>
    <m/>
    <m/>
    <m/>
    <m/>
    <m/>
    <m/>
    <m/>
    <m/>
    <m/>
    <m/>
    <m/>
    <m/>
    <m/>
    <m/>
    <m/>
    <m/>
    <m/>
    <m/>
    <m/>
    <m/>
    <m/>
    <n v="40000"/>
    <m/>
    <n v="352"/>
    <n v="352"/>
    <n v="2348"/>
    <m/>
    <x v="0"/>
    <m/>
    <m/>
    <m/>
    <m/>
    <m/>
    <m/>
    <m/>
    <m/>
    <d v="1899-12-30T14:22:00"/>
    <s v="Unverified"/>
  </r>
  <r>
    <n v="629"/>
    <m/>
    <m/>
    <m/>
    <x v="0"/>
    <m/>
    <m/>
    <m/>
    <m/>
    <m/>
    <m/>
    <m/>
    <m/>
    <m/>
    <m/>
    <m/>
    <m/>
    <m/>
    <m/>
    <m/>
    <m/>
    <m/>
    <m/>
    <m/>
    <m/>
    <m/>
    <m/>
    <m/>
    <m/>
    <m/>
    <m/>
    <m/>
    <m/>
    <m/>
    <m/>
    <m/>
    <m/>
    <m/>
    <m/>
    <m/>
    <m/>
    <m/>
    <m/>
    <m/>
    <m/>
    <m/>
    <x v="0"/>
    <m/>
    <m/>
    <m/>
    <m/>
    <m/>
    <m/>
    <m/>
    <m/>
    <m/>
    <m/>
  </r>
  <r>
    <n v="1438"/>
    <s v="Screening And Consenting"/>
    <n v="1"/>
    <s v="siziphiwe"/>
    <x v="31"/>
    <d v="1899-12-30T09:34:00"/>
    <s v="Buffalo Flats"/>
    <n v="1"/>
    <n v="4"/>
    <s v="Not applicable"/>
    <s v="I confirm that I am at the gate / door"/>
    <s v=" -33.0213602"/>
    <s v="27.8683082"/>
    <s v="Yes"/>
    <m/>
    <s v="Read the script out loud to the person"/>
    <s v="Yes - the person who opened the door is the HoH"/>
    <s v="Read the script out loud to the HoH"/>
    <s v="Yes"/>
    <s v="Proceed"/>
    <s v="Emmerencia"/>
    <s v="Smith"/>
    <n v="36"/>
    <d v="1986-03-31T00:00:00"/>
    <n v="36"/>
    <s v="Female"/>
    <s v="One or both"/>
    <s v="Yes"/>
    <s v="Proceed"/>
    <m/>
    <s v="Proceed"/>
    <s v="English"/>
    <s v="Yes"/>
    <s v="Yes"/>
    <s v="signature_2022-07-28_0748.png"/>
    <m/>
    <m/>
    <m/>
    <m/>
    <d v="2022-07-28T00:00:00"/>
    <n v="80000"/>
    <n v="1000"/>
    <n v="638"/>
    <n v="638"/>
    <n v="2329"/>
    <m/>
    <x v="1"/>
    <n v="84569"/>
    <s v="Proceed"/>
    <s v="Checked, completed"/>
    <s v="Checked, completed"/>
    <s v="Checked, completed"/>
    <n v="639132453"/>
    <s v="Myself (Participant)"/>
    <m/>
    <d v="1899-12-30T09:49:00"/>
    <s v="Complete"/>
  </r>
  <r>
    <n v="630"/>
    <m/>
    <m/>
    <m/>
    <x v="0"/>
    <m/>
    <m/>
    <m/>
    <m/>
    <m/>
    <m/>
    <m/>
    <m/>
    <m/>
    <m/>
    <m/>
    <m/>
    <m/>
    <m/>
    <m/>
    <m/>
    <m/>
    <m/>
    <m/>
    <m/>
    <m/>
    <m/>
    <m/>
    <m/>
    <m/>
    <m/>
    <m/>
    <m/>
    <m/>
    <m/>
    <m/>
    <m/>
    <m/>
    <m/>
    <m/>
    <m/>
    <m/>
    <m/>
    <m/>
    <m/>
    <m/>
    <x v="0"/>
    <m/>
    <m/>
    <m/>
    <m/>
    <m/>
    <m/>
    <m/>
    <m/>
    <m/>
    <m/>
  </r>
  <r>
    <n v="1440"/>
    <s v="Screening And Consenting"/>
    <n v="1"/>
    <s v="asemahle"/>
    <x v="31"/>
    <d v="1899-12-30T10:22:00"/>
    <s v="Buffalo Flats"/>
    <n v="6"/>
    <n v="1"/>
    <s v="Not applicable"/>
    <s v="I confirm that I am at the gate / door"/>
    <s v=" -33.0179206"/>
    <s v="27.846673"/>
    <s v="Yes"/>
    <m/>
    <s v="Read the script out loud to the person"/>
    <s v="Yes - the person who opened the door is the HoH"/>
    <s v="Read the script out loud to the HoH"/>
    <s v="Yes"/>
    <s v="Proceed"/>
    <s v="Danish "/>
    <s v="Lavery "/>
    <n v="36"/>
    <d v="1986-09-06T00:00:00"/>
    <n v="36"/>
    <s v="Male"/>
    <s v="One or both"/>
    <s v="Yes"/>
    <s v="Proceed"/>
    <m/>
    <s v="Proceed"/>
    <s v="English"/>
    <s v="Yes"/>
    <s v="Yes"/>
    <s v="signature_2022-07-28_0826.png"/>
    <m/>
    <m/>
    <m/>
    <m/>
    <d v="2022-07-28T00:00:00"/>
    <n v="80000"/>
    <n v="2000"/>
    <n v="590"/>
    <n v="590"/>
    <n v="2329"/>
    <m/>
    <x v="1"/>
    <n v="85473"/>
    <s v="Proceed"/>
    <s v="Checked, completed"/>
    <s v="Checked, completed"/>
    <s v="Checked, completed"/>
    <n v="624589635"/>
    <s v="Myself (Participant)"/>
    <m/>
    <d v="1899-12-30T10:26:00"/>
    <s v="Complete"/>
  </r>
  <r>
    <n v="631"/>
    <m/>
    <m/>
    <m/>
    <x v="0"/>
    <m/>
    <m/>
    <m/>
    <m/>
    <m/>
    <m/>
    <m/>
    <m/>
    <m/>
    <m/>
    <m/>
    <m/>
    <m/>
    <m/>
    <m/>
    <m/>
    <m/>
    <m/>
    <m/>
    <m/>
    <m/>
    <m/>
    <m/>
    <m/>
    <m/>
    <m/>
    <m/>
    <m/>
    <m/>
    <m/>
    <m/>
    <m/>
    <m/>
    <m/>
    <m/>
    <m/>
    <m/>
    <m/>
    <m/>
    <m/>
    <m/>
    <x v="0"/>
    <m/>
    <m/>
    <m/>
    <m/>
    <m/>
    <m/>
    <m/>
    <m/>
    <m/>
    <m/>
  </r>
  <r>
    <n v="631"/>
    <s v="Screening And Consenting"/>
    <n v="1"/>
    <s v="onelam"/>
    <x v="20"/>
    <d v="1899-12-30T15:07:00"/>
    <s v="Nompumelelo"/>
    <n v="2"/>
    <n v="5"/>
    <s v="Not applicable"/>
    <s v="I confirm that I am at the gate / door"/>
    <s v=" -32.9546458"/>
    <s v="27.9226943"/>
    <s v="No"/>
    <s v="I confirm"/>
    <m/>
    <m/>
    <m/>
    <m/>
    <m/>
    <m/>
    <m/>
    <m/>
    <m/>
    <m/>
    <m/>
    <m/>
    <m/>
    <m/>
    <m/>
    <m/>
    <m/>
    <m/>
    <m/>
    <m/>
    <m/>
    <m/>
    <m/>
    <m/>
    <m/>
    <n v="30000"/>
    <m/>
    <n v="305"/>
    <n v="305"/>
    <n v="2348"/>
    <m/>
    <x v="0"/>
    <m/>
    <m/>
    <m/>
    <m/>
    <m/>
    <m/>
    <m/>
    <m/>
    <d v="1899-12-30T15:07:00"/>
    <s v="Unverified"/>
  </r>
  <r>
    <n v="631"/>
    <s v="Screening And Consenting"/>
    <n v="2"/>
    <s v="onelam"/>
    <x v="6"/>
    <d v="1899-12-30T11:40:00"/>
    <s v="Nompumelelo"/>
    <n v="2"/>
    <n v="5"/>
    <s v="Not applicable"/>
    <s v="I confirm that I am at the gate / door"/>
    <s v=" -32.9545877"/>
    <s v="27.9226888"/>
    <s v="No"/>
    <s v="I confirm"/>
    <m/>
    <m/>
    <m/>
    <m/>
    <m/>
    <m/>
    <m/>
    <m/>
    <m/>
    <m/>
    <m/>
    <m/>
    <m/>
    <m/>
    <m/>
    <m/>
    <m/>
    <m/>
    <m/>
    <m/>
    <m/>
    <m/>
    <m/>
    <m/>
    <m/>
    <n v="30000"/>
    <m/>
    <n v="512"/>
    <n v="512"/>
    <n v="2345"/>
    <m/>
    <x v="0"/>
    <m/>
    <m/>
    <m/>
    <m/>
    <m/>
    <m/>
    <m/>
    <m/>
    <d v="1899-12-30T11:41:00"/>
    <s v="Unverified"/>
  </r>
  <r>
    <n v="1512"/>
    <s v="Screening And Consenting"/>
    <n v="1"/>
    <s v="siziphiwe"/>
    <x v="32"/>
    <d v="1899-12-30T11:14:00"/>
    <s v="Buffalo Flats"/>
    <n v="5"/>
    <n v="5"/>
    <s v="Not applicable"/>
    <s v="I confirm that I am at the gate / door"/>
    <s v=" -33.0220905"/>
    <s v="27.849539"/>
    <s v="Yes"/>
    <m/>
    <s v="Read the script out loud to the person"/>
    <s v="Yes - the person who opened the door is calling the HoH"/>
    <s v="Read the script out loud to the HoH"/>
    <s v="Yes"/>
    <s v="Proceed"/>
    <s v="Marcelia "/>
    <s v="Booysen"/>
    <n v="36"/>
    <d v="1986-07-08T00:00:00"/>
    <n v="36"/>
    <s v="Female"/>
    <s v="One or both"/>
    <s v="Yes"/>
    <s v="Proceed"/>
    <m/>
    <s v="Proceed"/>
    <s v="English"/>
    <s v="Yes"/>
    <s v="Yes"/>
    <s v="signature_2022-07-29_0922.png"/>
    <m/>
    <m/>
    <m/>
    <m/>
    <d v="2022-07-29T00:00:00"/>
    <n v="80000"/>
    <n v="1000"/>
    <n v="538"/>
    <n v="538"/>
    <n v="2328"/>
    <m/>
    <x v="1"/>
    <n v="84368"/>
    <s v="Proceed"/>
    <s v="Checked, completed"/>
    <s v="Checked, completed"/>
    <s v="Checked, completed"/>
    <n v="643610510"/>
    <s v="Child"/>
    <m/>
    <d v="1899-12-30T11:15:00"/>
    <s v="Unverified"/>
  </r>
  <r>
    <n v="632"/>
    <m/>
    <m/>
    <m/>
    <x v="0"/>
    <m/>
    <m/>
    <m/>
    <m/>
    <m/>
    <m/>
    <m/>
    <m/>
    <m/>
    <m/>
    <m/>
    <m/>
    <m/>
    <m/>
    <m/>
    <m/>
    <m/>
    <m/>
    <m/>
    <m/>
    <m/>
    <m/>
    <m/>
    <m/>
    <m/>
    <m/>
    <m/>
    <m/>
    <m/>
    <m/>
    <m/>
    <m/>
    <m/>
    <m/>
    <m/>
    <m/>
    <m/>
    <m/>
    <m/>
    <m/>
    <m/>
    <x v="0"/>
    <m/>
    <m/>
    <m/>
    <m/>
    <m/>
    <m/>
    <m/>
    <m/>
    <m/>
    <m/>
  </r>
  <r>
    <n v="632"/>
    <s v="Screening And Consenting"/>
    <n v="1"/>
    <s v="onelam"/>
    <x v="20"/>
    <d v="1899-12-30T15:14:00"/>
    <s v="Nompumelelo"/>
    <n v="2"/>
    <n v="5"/>
    <s v="Not applicable"/>
    <s v="I confirm that I am at the gate / door"/>
    <s v=" -32.9546715"/>
    <s v="27.9225427"/>
    <s v="No"/>
    <s v="I confirm"/>
    <m/>
    <m/>
    <m/>
    <m/>
    <m/>
    <m/>
    <m/>
    <m/>
    <m/>
    <m/>
    <m/>
    <m/>
    <m/>
    <m/>
    <m/>
    <m/>
    <m/>
    <m/>
    <m/>
    <m/>
    <m/>
    <m/>
    <m/>
    <m/>
    <m/>
    <n v="30000"/>
    <m/>
    <n v="298"/>
    <n v="298"/>
    <n v="2348"/>
    <m/>
    <x v="0"/>
    <m/>
    <m/>
    <m/>
    <m/>
    <m/>
    <m/>
    <m/>
    <m/>
    <d v="1899-12-30T15:15:00"/>
    <s v="Unverified"/>
  </r>
  <r>
    <n v="632"/>
    <s v="Screening And Consenting"/>
    <n v="2"/>
    <s v="onelam"/>
    <x v="6"/>
    <d v="1899-12-30T11:53:00"/>
    <s v="Nompumelelo"/>
    <n v="2"/>
    <n v="5"/>
    <s v="Not applicable"/>
    <s v="I confirm that I am at the gate / door"/>
    <s v=" -32.9545517"/>
    <s v="27.9226181"/>
    <s v="No"/>
    <s v="I confirm"/>
    <m/>
    <m/>
    <m/>
    <m/>
    <m/>
    <m/>
    <m/>
    <m/>
    <m/>
    <m/>
    <m/>
    <m/>
    <m/>
    <m/>
    <m/>
    <m/>
    <m/>
    <m/>
    <m/>
    <m/>
    <m/>
    <m/>
    <m/>
    <m/>
    <m/>
    <n v="30000"/>
    <m/>
    <n v="499"/>
    <n v="499"/>
    <n v="2345"/>
    <m/>
    <x v="0"/>
    <m/>
    <m/>
    <m/>
    <m/>
    <m/>
    <m/>
    <m/>
    <m/>
    <d v="1899-12-30T11:54:00"/>
    <s v="Unverified"/>
  </r>
  <r>
    <n v="632"/>
    <s v="Screening And Consenting"/>
    <n v="3"/>
    <s v="onelam"/>
    <x v="15"/>
    <d v="1899-12-30T10:21:00"/>
    <s v="Nompumelelo"/>
    <n v="2"/>
    <n v="5"/>
    <s v="Not applicable"/>
    <s v="I confirm that I am at the gate / door"/>
    <s v=" -32.9545746"/>
    <s v="27.9227562"/>
    <s v="No"/>
    <s v="I confirm"/>
    <m/>
    <m/>
    <m/>
    <m/>
    <m/>
    <m/>
    <m/>
    <m/>
    <m/>
    <m/>
    <m/>
    <m/>
    <m/>
    <m/>
    <m/>
    <m/>
    <m/>
    <m/>
    <m/>
    <m/>
    <m/>
    <m/>
    <m/>
    <m/>
    <m/>
    <n v="30000"/>
    <m/>
    <n v="591"/>
    <n v="591"/>
    <n v="2344"/>
    <m/>
    <x v="0"/>
    <m/>
    <m/>
    <m/>
    <m/>
    <m/>
    <m/>
    <m/>
    <m/>
    <d v="1899-12-30T10:22:00"/>
    <s v="Unverified"/>
  </r>
  <r>
    <n v="633"/>
    <m/>
    <m/>
    <m/>
    <x v="0"/>
    <m/>
    <m/>
    <m/>
    <m/>
    <m/>
    <m/>
    <m/>
    <m/>
    <m/>
    <m/>
    <m/>
    <m/>
    <m/>
    <m/>
    <m/>
    <m/>
    <m/>
    <m/>
    <m/>
    <m/>
    <m/>
    <m/>
    <m/>
    <m/>
    <m/>
    <m/>
    <m/>
    <m/>
    <m/>
    <m/>
    <m/>
    <m/>
    <m/>
    <m/>
    <m/>
    <m/>
    <m/>
    <m/>
    <m/>
    <m/>
    <m/>
    <x v="0"/>
    <m/>
    <m/>
    <m/>
    <m/>
    <m/>
    <m/>
    <m/>
    <m/>
    <m/>
    <m/>
  </r>
  <r>
    <n v="1526"/>
    <s v="Screening And Consenting"/>
    <n v="2"/>
    <s v="siziphiwe"/>
    <x v="11"/>
    <d v="1899-12-30T15:40:00"/>
    <s v="Buffalo Flats"/>
    <n v="5"/>
    <n v="5"/>
    <s v="Not applicable"/>
    <s v="I confirm that I am at the gate / door"/>
    <s v=" -33.0222665"/>
    <s v="27.8499166"/>
    <s v="Yes"/>
    <m/>
    <s v="Read the script out loud to the person"/>
    <s v="Yes - the person who opened the door is calling the HoH"/>
    <s v="Read the script out loud to the HoH"/>
    <s v="Yes"/>
    <s v="Proceed"/>
    <s v="Keanan"/>
    <s v="King"/>
    <n v="36"/>
    <d v="1986-12-12T00:00:00"/>
    <n v="36"/>
    <s v="Male"/>
    <s v="One or both"/>
    <s v="Yes"/>
    <s v="Proceed"/>
    <m/>
    <s v="Proceed"/>
    <s v="English"/>
    <s v="Yes"/>
    <s v="Yes"/>
    <s v="signature_2022-08-02_1348.png"/>
    <m/>
    <m/>
    <m/>
    <m/>
    <d v="2022-08-02T00:00:00"/>
    <n v="80000"/>
    <n v="2000"/>
    <n v="272"/>
    <n v="272"/>
    <n v="2324"/>
    <m/>
    <x v="1"/>
    <n v="84832"/>
    <s v="Proceed"/>
    <s v="Checked, completed"/>
    <s v="Checked, completed"/>
    <s v="Checked, completed"/>
    <n v="838995539"/>
    <s v="Myself (Participant)"/>
    <m/>
    <d v="1899-12-30T15:49:00"/>
    <s v="Complete"/>
  </r>
  <r>
    <n v="634"/>
    <m/>
    <m/>
    <m/>
    <x v="0"/>
    <m/>
    <m/>
    <m/>
    <m/>
    <m/>
    <m/>
    <m/>
    <m/>
    <m/>
    <m/>
    <m/>
    <m/>
    <m/>
    <m/>
    <m/>
    <m/>
    <m/>
    <m/>
    <m/>
    <m/>
    <m/>
    <m/>
    <m/>
    <m/>
    <m/>
    <m/>
    <m/>
    <m/>
    <m/>
    <m/>
    <m/>
    <m/>
    <m/>
    <m/>
    <m/>
    <m/>
    <m/>
    <m/>
    <m/>
    <m/>
    <m/>
    <x v="0"/>
    <m/>
    <m/>
    <m/>
    <m/>
    <m/>
    <m/>
    <m/>
    <m/>
    <m/>
    <m/>
  </r>
  <r>
    <n v="634"/>
    <s v="Screening And Consenting"/>
    <n v="1"/>
    <s v="likhona"/>
    <x v="20"/>
    <d v="1899-12-30T15:25:00"/>
    <s v="Ducats"/>
    <n v="2"/>
    <n v="6"/>
    <s v="Not applicable"/>
    <s v="I confirm that I am at the gate / door"/>
    <s v=" -32.930373"/>
    <s v="27.9053169"/>
    <s v="No"/>
    <s v="I confirm"/>
    <m/>
    <m/>
    <m/>
    <m/>
    <m/>
    <m/>
    <m/>
    <m/>
    <m/>
    <m/>
    <m/>
    <m/>
    <m/>
    <m/>
    <m/>
    <m/>
    <m/>
    <m/>
    <m/>
    <m/>
    <m/>
    <m/>
    <m/>
    <m/>
    <m/>
    <n v="40000"/>
    <m/>
    <n v="287"/>
    <n v="287"/>
    <n v="2348"/>
    <m/>
    <x v="0"/>
    <m/>
    <m/>
    <m/>
    <m/>
    <m/>
    <m/>
    <m/>
    <m/>
    <d v="1899-12-30T15:26:00"/>
    <s v="Unverified"/>
  </r>
  <r>
    <n v="1531"/>
    <s v="Screening And Consenting"/>
    <n v="1"/>
    <s v="thembelihle"/>
    <x v="32"/>
    <d v="1899-12-30T13:15:00"/>
    <s v="Mdantsane"/>
    <n v="10"/>
    <n v="5"/>
    <s v="Not applicable"/>
    <s v="I confirm that I am at the gate / door"/>
    <s v=" -32.9378879"/>
    <s v="27.7523846"/>
    <s v="Yes"/>
    <m/>
    <s v="Read the script out loud to the person"/>
    <s v="Yes - the person who opened the door is the HoH"/>
    <s v="Read the script out loud to the HoH"/>
    <s v="Yes"/>
    <s v="Proceed"/>
    <s v="Zonke"/>
    <s v="Gweba"/>
    <n v="36"/>
    <d v="1986-07-26T00:00:00"/>
    <n v="36"/>
    <s v="Female"/>
    <s v="One or both"/>
    <s v="Yes"/>
    <s v="Proceed"/>
    <m/>
    <s v="Proceed"/>
    <s v="Xhosa"/>
    <s v="Yes"/>
    <s v="Yes"/>
    <m/>
    <s v="signature_2022-07-29_1120.png"/>
    <m/>
    <m/>
    <m/>
    <d v="2022-07-29T00:00:00"/>
    <n v="50000"/>
    <n v="1000"/>
    <n v="417"/>
    <n v="417"/>
    <n v="2328"/>
    <m/>
    <x v="1"/>
    <n v="54126"/>
    <s v="Proceed"/>
    <s v="Checked, completed"/>
    <s v="Checked, completed"/>
    <s v="Checked, completed"/>
    <n v="610738272"/>
    <s v="Myself (Participant)"/>
    <m/>
    <d v="1899-12-30T13:20:00"/>
    <s v="Unverified"/>
  </r>
  <r>
    <n v="635"/>
    <m/>
    <m/>
    <m/>
    <x v="0"/>
    <m/>
    <m/>
    <m/>
    <m/>
    <m/>
    <m/>
    <m/>
    <m/>
    <m/>
    <m/>
    <m/>
    <m/>
    <m/>
    <m/>
    <m/>
    <m/>
    <m/>
    <m/>
    <m/>
    <m/>
    <m/>
    <m/>
    <m/>
    <m/>
    <m/>
    <m/>
    <m/>
    <m/>
    <m/>
    <m/>
    <m/>
    <m/>
    <m/>
    <m/>
    <m/>
    <m/>
    <m/>
    <m/>
    <m/>
    <m/>
    <m/>
    <x v="0"/>
    <m/>
    <m/>
    <m/>
    <m/>
    <m/>
    <m/>
    <m/>
    <m/>
    <m/>
    <m/>
  </r>
  <r>
    <n v="635"/>
    <s v="Screening And Consenting"/>
    <n v="1"/>
    <s v="onelam"/>
    <x v="20"/>
    <d v="1899-12-30T15:31:00"/>
    <s v="Nompumelelo"/>
    <n v="2"/>
    <n v="5"/>
    <s v="Not applicable"/>
    <s v="I confirm that I am at the gate / door"/>
    <s v=" -32.9547723"/>
    <s v="27.9227158"/>
    <s v="No"/>
    <s v="I confirm"/>
    <m/>
    <m/>
    <m/>
    <m/>
    <m/>
    <m/>
    <m/>
    <m/>
    <m/>
    <m/>
    <m/>
    <m/>
    <m/>
    <m/>
    <m/>
    <m/>
    <m/>
    <m/>
    <m/>
    <m/>
    <m/>
    <m/>
    <m/>
    <m/>
    <m/>
    <n v="30000"/>
    <m/>
    <n v="281"/>
    <n v="281"/>
    <n v="2348"/>
    <m/>
    <x v="0"/>
    <m/>
    <m/>
    <m/>
    <m/>
    <m/>
    <m/>
    <m/>
    <m/>
    <d v="1899-12-30T15:31:00"/>
    <s v="Unverified"/>
  </r>
  <r>
    <n v="635"/>
    <s v="Screening And Consenting"/>
    <n v="2"/>
    <s v="onelam"/>
    <x v="6"/>
    <d v="1899-12-30T11:44:00"/>
    <s v="Nompumelelo"/>
    <n v="2"/>
    <n v="5"/>
    <s v="Not applicable"/>
    <s v="I confirm that I am at the gate / door"/>
    <s v=" -32.954624"/>
    <s v="27.922723"/>
    <s v="No"/>
    <s v="I confirm"/>
    <m/>
    <m/>
    <m/>
    <m/>
    <m/>
    <m/>
    <m/>
    <m/>
    <m/>
    <m/>
    <m/>
    <m/>
    <m/>
    <m/>
    <m/>
    <m/>
    <m/>
    <m/>
    <m/>
    <m/>
    <m/>
    <m/>
    <m/>
    <m/>
    <m/>
    <n v="30000"/>
    <m/>
    <n v="508"/>
    <n v="508"/>
    <n v="2345"/>
    <m/>
    <x v="0"/>
    <m/>
    <m/>
    <m/>
    <m/>
    <m/>
    <m/>
    <m/>
    <m/>
    <d v="1899-12-30T11:44:00"/>
    <s v="Unverified"/>
  </r>
  <r>
    <n v="635"/>
    <s v="Screening And Consenting"/>
    <n v="3"/>
    <s v="onelam"/>
    <x v="15"/>
    <d v="1899-12-30T10:18:00"/>
    <s v="Nompumelelo"/>
    <n v="2"/>
    <n v="5"/>
    <s v="Not applicable"/>
    <s v="I confirm that I am at the gate / door"/>
    <s v=" -32.9546007"/>
    <s v="27.9228591"/>
    <s v="No"/>
    <s v="I confirm"/>
    <m/>
    <m/>
    <m/>
    <m/>
    <m/>
    <m/>
    <m/>
    <m/>
    <m/>
    <m/>
    <m/>
    <m/>
    <m/>
    <m/>
    <m/>
    <m/>
    <m/>
    <m/>
    <m/>
    <m/>
    <m/>
    <m/>
    <m/>
    <m/>
    <m/>
    <n v="30000"/>
    <m/>
    <n v="594"/>
    <n v="594"/>
    <n v="2344"/>
    <m/>
    <x v="0"/>
    <m/>
    <m/>
    <m/>
    <m/>
    <m/>
    <m/>
    <m/>
    <m/>
    <d v="1899-12-30T10:19:00"/>
    <s v="Unverified"/>
  </r>
  <r>
    <n v="636"/>
    <m/>
    <m/>
    <m/>
    <x v="0"/>
    <m/>
    <m/>
    <m/>
    <m/>
    <m/>
    <m/>
    <m/>
    <m/>
    <m/>
    <m/>
    <m/>
    <m/>
    <m/>
    <m/>
    <m/>
    <m/>
    <m/>
    <m/>
    <m/>
    <m/>
    <m/>
    <m/>
    <m/>
    <m/>
    <m/>
    <m/>
    <m/>
    <m/>
    <m/>
    <m/>
    <m/>
    <m/>
    <m/>
    <m/>
    <m/>
    <m/>
    <m/>
    <m/>
    <m/>
    <m/>
    <m/>
    <x v="0"/>
    <m/>
    <m/>
    <m/>
    <m/>
    <m/>
    <m/>
    <m/>
    <m/>
    <m/>
    <m/>
  </r>
  <r>
    <n v="1539"/>
    <s v="Screening And Consenting"/>
    <n v="1"/>
    <s v="lwazi"/>
    <x v="32"/>
    <d v="1899-12-30T14:07:00"/>
    <s v="Buffalo Flats"/>
    <n v="6"/>
    <n v="4"/>
    <s v="Not applicable"/>
    <s v="I confirm that I am at the gate / door"/>
    <s v=" -33.0168056"/>
    <s v="27.8521085"/>
    <s v="Yes"/>
    <m/>
    <s v="Read the script out loud to the person"/>
    <s v="Yes - the person who opened the door is the HoH"/>
    <s v="Read the script out loud to the HoH"/>
    <s v="Yes"/>
    <s v="Proceed"/>
    <s v="Geraldine"/>
    <s v="Mopp"/>
    <n v="36"/>
    <d v="1986-11-12T00:00:00"/>
    <n v="36"/>
    <s v="Female"/>
    <s v="One or both"/>
    <s v="Yes"/>
    <s v="Proceed"/>
    <m/>
    <s v="Proceed"/>
    <s v="English"/>
    <s v="Yes"/>
    <s v="Yes"/>
    <s v="signature_2022-07-29_1216.png"/>
    <m/>
    <m/>
    <m/>
    <m/>
    <d v="2022-07-29T00:00:00"/>
    <n v="80000"/>
    <n v="1000"/>
    <n v="365"/>
    <n v="365"/>
    <n v="2328"/>
    <m/>
    <x v="1"/>
    <n v="84022"/>
    <s v="Proceed"/>
    <s v="Checked, completed"/>
    <s v="Checked, completed"/>
    <s v="Checked, completed"/>
    <n v="726780146"/>
    <s v="Myself (Participant)"/>
    <m/>
    <d v="1899-12-30T14:17:00"/>
    <s v="Unverified"/>
  </r>
  <r>
    <n v="637"/>
    <m/>
    <m/>
    <m/>
    <x v="0"/>
    <m/>
    <m/>
    <m/>
    <m/>
    <m/>
    <m/>
    <m/>
    <m/>
    <m/>
    <m/>
    <m/>
    <m/>
    <m/>
    <m/>
    <m/>
    <m/>
    <m/>
    <m/>
    <m/>
    <m/>
    <m/>
    <m/>
    <m/>
    <m/>
    <m/>
    <m/>
    <m/>
    <m/>
    <m/>
    <m/>
    <m/>
    <m/>
    <m/>
    <m/>
    <m/>
    <m/>
    <m/>
    <m/>
    <m/>
    <m/>
    <m/>
    <x v="0"/>
    <m/>
    <m/>
    <m/>
    <m/>
    <m/>
    <m/>
    <m/>
    <m/>
    <m/>
    <m/>
  </r>
  <r>
    <n v="637"/>
    <s v="Screening And Consenting"/>
    <n v="1"/>
    <s v="vuyelwa"/>
    <x v="6"/>
    <d v="1899-12-30T10:29:00"/>
    <s v="Ndevana"/>
    <n v="1"/>
    <n v="2"/>
    <s v="Not applicable"/>
    <s v="I confirm that I am at the gate / door"/>
    <s v=" -32.9004908"/>
    <s v="27.5111155"/>
    <s v="No"/>
    <s v="I confirm"/>
    <m/>
    <m/>
    <m/>
    <m/>
    <m/>
    <m/>
    <m/>
    <m/>
    <m/>
    <m/>
    <m/>
    <m/>
    <m/>
    <m/>
    <m/>
    <m/>
    <m/>
    <m/>
    <m/>
    <m/>
    <m/>
    <m/>
    <m/>
    <m/>
    <m/>
    <n v="60000"/>
    <m/>
    <n v="583"/>
    <n v="583"/>
    <n v="2345"/>
    <m/>
    <x v="0"/>
    <m/>
    <m/>
    <m/>
    <m/>
    <m/>
    <m/>
    <m/>
    <m/>
    <d v="1899-12-30T10:29:00"/>
    <s v="Unverified"/>
  </r>
  <r>
    <n v="637"/>
    <s v="Screening And Consenting"/>
    <n v="2"/>
    <s v="zola"/>
    <x v="15"/>
    <d v="1899-12-30T10:34:00"/>
    <s v="Ndevana"/>
    <n v="1"/>
    <n v="2"/>
    <s v="Not applicable"/>
    <s v="I confirm that I am at the gate / door"/>
    <s v=" -32.9006333"/>
    <s v="27.5106698"/>
    <s v="Yes"/>
    <m/>
    <s v="Read the script out loud to the person"/>
    <s v="Yes - the person who opened the door is calling the HoH"/>
    <s v="Read the script out loud to the HoH"/>
    <s v="No"/>
    <m/>
    <m/>
    <m/>
    <m/>
    <m/>
    <m/>
    <m/>
    <m/>
    <m/>
    <m/>
    <m/>
    <m/>
    <m/>
    <m/>
    <m/>
    <m/>
    <m/>
    <m/>
    <m/>
    <m/>
    <m/>
    <n v="60000"/>
    <m/>
    <n v="578"/>
    <n v="578"/>
    <n v="2344"/>
    <m/>
    <x v="0"/>
    <m/>
    <m/>
    <m/>
    <m/>
    <m/>
    <m/>
    <m/>
    <m/>
    <d v="1899-12-30T10:36:00"/>
    <s v="Unverified"/>
  </r>
  <r>
    <n v="638"/>
    <m/>
    <m/>
    <m/>
    <x v="0"/>
    <m/>
    <m/>
    <m/>
    <m/>
    <m/>
    <m/>
    <m/>
    <m/>
    <m/>
    <m/>
    <m/>
    <m/>
    <m/>
    <m/>
    <m/>
    <m/>
    <m/>
    <m/>
    <m/>
    <m/>
    <m/>
    <m/>
    <m/>
    <m/>
    <m/>
    <m/>
    <m/>
    <m/>
    <m/>
    <m/>
    <m/>
    <m/>
    <m/>
    <m/>
    <m/>
    <m/>
    <m/>
    <m/>
    <m/>
    <m/>
    <m/>
    <x v="0"/>
    <m/>
    <m/>
    <m/>
    <m/>
    <m/>
    <m/>
    <m/>
    <m/>
    <m/>
    <m/>
  </r>
  <r>
    <n v="638"/>
    <s v="Screening And Consenting"/>
    <n v="1"/>
    <s v="vuyelwa"/>
    <x v="6"/>
    <d v="1899-12-30T10:35:00"/>
    <s v="Ndevana"/>
    <n v="1"/>
    <n v="2"/>
    <s v="Not applicable"/>
    <s v="I confirm that I am at the gate / door"/>
    <s v=" -32.9009205"/>
    <s v="27.5105718"/>
    <s v="No"/>
    <s v="I confirm"/>
    <m/>
    <m/>
    <m/>
    <m/>
    <m/>
    <m/>
    <m/>
    <m/>
    <m/>
    <m/>
    <m/>
    <m/>
    <m/>
    <m/>
    <m/>
    <m/>
    <m/>
    <m/>
    <m/>
    <m/>
    <m/>
    <m/>
    <m/>
    <m/>
    <m/>
    <n v="60000"/>
    <m/>
    <n v="577"/>
    <n v="577"/>
    <n v="2345"/>
    <m/>
    <x v="0"/>
    <m/>
    <m/>
    <m/>
    <m/>
    <m/>
    <m/>
    <m/>
    <m/>
    <d v="1899-12-30T10:36:00"/>
    <s v="Complete"/>
  </r>
  <r>
    <n v="638"/>
    <s v="Screening And Consenting"/>
    <n v="2"/>
    <s v="zola"/>
    <x v="15"/>
    <d v="1899-12-30T10:40:00"/>
    <s v="Ndevana"/>
    <n v="1"/>
    <n v="2"/>
    <s v="Not applicable"/>
    <s v="I confirm that I am at the gate / door"/>
    <s v=" -32.9006342"/>
    <s v="27.5106708"/>
    <s v="Yes"/>
    <m/>
    <s v="Read the script out loud to the person"/>
    <s v="No"/>
    <m/>
    <m/>
    <m/>
    <m/>
    <m/>
    <m/>
    <m/>
    <m/>
    <m/>
    <m/>
    <m/>
    <m/>
    <m/>
    <m/>
    <m/>
    <m/>
    <m/>
    <m/>
    <m/>
    <m/>
    <m/>
    <m/>
    <m/>
    <n v="60000"/>
    <m/>
    <n v="572"/>
    <n v="572"/>
    <n v="2344"/>
    <m/>
    <x v="0"/>
    <m/>
    <m/>
    <m/>
    <m/>
    <m/>
    <m/>
    <m/>
    <m/>
    <d v="1899-12-30T10:42:00"/>
    <s v="Complete"/>
  </r>
  <r>
    <n v="1560"/>
    <s v="Screening And Consenting"/>
    <n v="1"/>
    <s v="mihlem"/>
    <x v="27"/>
    <d v="1899-12-30T09:59:00"/>
    <s v="Mdantsane"/>
    <n v="13"/>
    <n v="6"/>
    <s v="Not applicable"/>
    <s v="I confirm that I am at the gate / door"/>
    <s v=" -32.9209346"/>
    <s v="27.7019646"/>
    <s v="Yes"/>
    <m/>
    <s v="Read the script out loud to the person"/>
    <s v="Yes - the person who opened the door is the HoH"/>
    <s v="Read the script out loud to the HoH"/>
    <s v="Yes"/>
    <s v="Proceed"/>
    <s v="Buyiswa"/>
    <s v="Mashalaba"/>
    <n v="36"/>
    <d v="1986-05-17T00:00:00"/>
    <n v="36"/>
    <s v="Female"/>
    <s v="One or both"/>
    <s v="Yes"/>
    <s v="Proceed"/>
    <m/>
    <s v="Proceed"/>
    <s v="English"/>
    <s v="Yes"/>
    <s v="Yes"/>
    <s v="signature_2022-07-30_0801.png"/>
    <m/>
    <m/>
    <m/>
    <m/>
    <d v="2022-07-30T00:00:00"/>
    <n v="50000"/>
    <n v="1000"/>
    <n v="613"/>
    <n v="613"/>
    <n v="2327"/>
    <m/>
    <x v="1"/>
    <n v="54517"/>
    <s v="Proceed"/>
    <s v="Checked, completed"/>
    <s v="Checked, completed"/>
    <s v="Checked, completed"/>
    <n v="607348719"/>
    <s v="Myself (Participant)"/>
    <m/>
    <d v="1899-12-30T10:03:00"/>
    <s v="Unverified"/>
  </r>
  <r>
    <n v="639"/>
    <m/>
    <m/>
    <m/>
    <x v="0"/>
    <m/>
    <m/>
    <m/>
    <m/>
    <m/>
    <m/>
    <m/>
    <m/>
    <m/>
    <m/>
    <m/>
    <m/>
    <m/>
    <m/>
    <m/>
    <m/>
    <m/>
    <m/>
    <m/>
    <m/>
    <m/>
    <m/>
    <m/>
    <m/>
    <m/>
    <m/>
    <m/>
    <m/>
    <m/>
    <m/>
    <m/>
    <m/>
    <m/>
    <m/>
    <m/>
    <m/>
    <m/>
    <m/>
    <m/>
    <m/>
    <m/>
    <x v="0"/>
    <m/>
    <m/>
    <m/>
    <m/>
    <m/>
    <m/>
    <m/>
    <m/>
    <m/>
    <m/>
  </r>
  <r>
    <n v="1582"/>
    <s v="Screening And Consenting"/>
    <n v="1"/>
    <s v="sinazo"/>
    <x v="27"/>
    <d v="1899-12-30T12:02:00"/>
    <s v="Nompumelelo"/>
    <n v="4"/>
    <n v="2"/>
    <s v="Not applicable"/>
    <s v="I confirm that I am at the gate / door"/>
    <s v=" -32.9519355"/>
    <s v="27.9231035"/>
    <s v="Yes"/>
    <m/>
    <s v="Read the script out loud to the person"/>
    <s v="Yes - the person who opened the door is the HoH"/>
    <s v="Read the script out loud to the HoH"/>
    <s v="Yes"/>
    <s v="Proceed"/>
    <s v="Tari"/>
    <s v="Muchini"/>
    <n v="36"/>
    <d v="1987-01-19T00:00:00"/>
    <n v="36"/>
    <s v="Female"/>
    <s v="One or both"/>
    <s v="Yes"/>
    <s v="Proceed"/>
    <m/>
    <s v="Proceed"/>
    <s v="English"/>
    <s v="Yes"/>
    <s v="Yes"/>
    <s v="signature_2022-07-30_1005.png"/>
    <m/>
    <m/>
    <m/>
    <m/>
    <d v="2022-07-30T00:00:00"/>
    <n v="30000"/>
    <n v="1000"/>
    <n v="490"/>
    <n v="490"/>
    <n v="2327"/>
    <m/>
    <x v="1"/>
    <n v="34271"/>
    <s v="Proceed"/>
    <s v="Checked, completed"/>
    <s v="Checked, completed"/>
    <s v="Checked, completed"/>
    <n v="610264687"/>
    <s v="Myself (Participant)"/>
    <m/>
    <d v="1899-12-30T12:06:00"/>
    <s v="Unverified"/>
  </r>
  <r>
    <n v="640"/>
    <m/>
    <m/>
    <m/>
    <x v="0"/>
    <m/>
    <m/>
    <m/>
    <m/>
    <m/>
    <m/>
    <m/>
    <m/>
    <m/>
    <m/>
    <m/>
    <m/>
    <m/>
    <m/>
    <m/>
    <m/>
    <m/>
    <m/>
    <m/>
    <m/>
    <m/>
    <m/>
    <m/>
    <m/>
    <m/>
    <m/>
    <m/>
    <m/>
    <m/>
    <m/>
    <m/>
    <m/>
    <m/>
    <m/>
    <m/>
    <m/>
    <m/>
    <m/>
    <m/>
    <m/>
    <m/>
    <x v="0"/>
    <m/>
    <m/>
    <m/>
    <m/>
    <m/>
    <m/>
    <m/>
    <m/>
    <m/>
    <m/>
  </r>
  <r>
    <n v="1595"/>
    <s v="Screening And Consenting"/>
    <n v="3"/>
    <s v="mihlem"/>
    <x v="12"/>
    <d v="1899-12-30T08:56:00"/>
    <s v="Mdantsane"/>
    <n v="13"/>
    <n v="4"/>
    <s v="Not applicable"/>
    <s v="I confirm that I am at the gate / door"/>
    <s v=" -32.9203508"/>
    <s v="27.7111854"/>
    <s v="Yes"/>
    <m/>
    <s v="Read the script out loud to the person"/>
    <s v="Yes - the person who opened the door is the HoH"/>
    <s v="Read the script out loud to the HoH"/>
    <s v="Yes"/>
    <s v="Proceed"/>
    <s v="Nonkoliseko"/>
    <s v="Ndzombane"/>
    <n v="36"/>
    <d v="1986-10-16T00:00:00"/>
    <n v="36"/>
    <s v="Female"/>
    <s v="One or both"/>
    <s v="Yes"/>
    <s v="Proceed"/>
    <m/>
    <s v="Proceed"/>
    <s v="English"/>
    <s v="Yes"/>
    <s v="Yes"/>
    <s v="signature_2022-08-03_0743.png"/>
    <m/>
    <m/>
    <m/>
    <m/>
    <d v="2022-08-03T00:00:00"/>
    <n v="50000"/>
    <n v="1000"/>
    <n v="676"/>
    <n v="676"/>
    <n v="2323"/>
    <m/>
    <x v="1"/>
    <n v="54639"/>
    <s v="Proceed"/>
    <s v="Checked, completed"/>
    <s v="Checked, completed"/>
    <s v="Checked, completed"/>
    <n v="784465731"/>
    <s v="Myself (Participant)"/>
    <m/>
    <d v="1899-12-30T09:43:00"/>
    <s v="Complete"/>
  </r>
  <r>
    <n v="641"/>
    <m/>
    <m/>
    <m/>
    <x v="0"/>
    <m/>
    <m/>
    <m/>
    <m/>
    <m/>
    <m/>
    <m/>
    <m/>
    <m/>
    <m/>
    <m/>
    <m/>
    <m/>
    <m/>
    <m/>
    <m/>
    <m/>
    <m/>
    <m/>
    <m/>
    <m/>
    <m/>
    <m/>
    <m/>
    <m/>
    <m/>
    <m/>
    <m/>
    <m/>
    <m/>
    <m/>
    <m/>
    <m/>
    <m/>
    <m/>
    <m/>
    <m/>
    <m/>
    <m/>
    <m/>
    <m/>
    <x v="0"/>
    <m/>
    <m/>
    <m/>
    <m/>
    <m/>
    <m/>
    <m/>
    <m/>
    <m/>
    <m/>
  </r>
  <r>
    <n v="1614"/>
    <s v="Screening And Consenting"/>
    <n v="1"/>
    <s v="thembelihle"/>
    <x v="11"/>
    <d v="1899-12-30T09:44:00"/>
    <s v="Mdantsane"/>
    <n v="10"/>
    <n v="7"/>
    <s v="Not applicable"/>
    <s v="I confirm that I am at the gate / door"/>
    <s v=" -32.9385534"/>
    <s v="27.7523712"/>
    <s v="Yes"/>
    <m/>
    <s v="Read the script out loud to the person"/>
    <s v="Yes - the person who opened the door is the HoH"/>
    <s v="Read the script out loud to the HoH"/>
    <s v="Yes"/>
    <s v="Proceed"/>
    <s v="Liqhawe"/>
    <s v="Liwani"/>
    <n v="36"/>
    <d v="1986-11-25T00:00:00"/>
    <n v="36"/>
    <s v="Male"/>
    <s v="One or both"/>
    <s v="Yes"/>
    <s v="Proceed"/>
    <m/>
    <s v="Proceed"/>
    <s v="English"/>
    <s v="Yes"/>
    <s v="Yes"/>
    <s v="signature_2022-08-02_0747.png"/>
    <m/>
    <m/>
    <m/>
    <m/>
    <d v="2022-08-02T00:00:00"/>
    <n v="50000"/>
    <n v="2000"/>
    <n v="628"/>
    <n v="628"/>
    <n v="2324"/>
    <m/>
    <x v="1"/>
    <n v="55544"/>
    <s v="Proceed"/>
    <s v="Checked, completed"/>
    <s v="Checked, completed"/>
    <s v="Checked, completed"/>
    <n v="769842331"/>
    <s v="Myself (Participant)"/>
    <m/>
    <d v="1899-12-30T09:47:00"/>
    <s v="Complete"/>
  </r>
  <r>
    <n v="642"/>
    <m/>
    <m/>
    <m/>
    <x v="0"/>
    <m/>
    <m/>
    <m/>
    <m/>
    <m/>
    <m/>
    <m/>
    <m/>
    <m/>
    <m/>
    <m/>
    <m/>
    <m/>
    <m/>
    <m/>
    <m/>
    <m/>
    <m/>
    <m/>
    <m/>
    <m/>
    <m/>
    <m/>
    <m/>
    <m/>
    <m/>
    <m/>
    <m/>
    <m/>
    <m/>
    <m/>
    <m/>
    <m/>
    <m/>
    <m/>
    <m/>
    <m/>
    <m/>
    <m/>
    <m/>
    <m/>
    <x v="0"/>
    <m/>
    <m/>
    <m/>
    <m/>
    <m/>
    <m/>
    <m/>
    <m/>
    <m/>
    <m/>
  </r>
  <r>
    <n v="1640"/>
    <s v="Screening And Consenting"/>
    <n v="1"/>
    <s v="siziphiwe"/>
    <x v="11"/>
    <d v="1899-12-30T10:57:00"/>
    <s v="Buffalo Flats"/>
    <n v="7"/>
    <n v="1"/>
    <s v="Not applicable"/>
    <s v="I confirm that I am at the gate / door"/>
    <s v=" -33.0221082"/>
    <s v="27.8471517"/>
    <s v="Yes"/>
    <m/>
    <s v="Read the script out loud to the person"/>
    <s v="Yes - the person who opened the door is the HoH"/>
    <s v="Read the script out loud to the HoH"/>
    <s v="Yes"/>
    <s v="Proceed"/>
    <s v="Farren"/>
    <s v="Pieterse"/>
    <n v="36"/>
    <d v="1986-07-12T00:00:00"/>
    <n v="36"/>
    <s v="Female"/>
    <s v="One or both"/>
    <s v="Yes"/>
    <s v="Proceed"/>
    <m/>
    <s v="Proceed"/>
    <s v="English"/>
    <s v="Yes"/>
    <s v="Yes"/>
    <s v="signature_2022-08-02_0902.png"/>
    <m/>
    <m/>
    <m/>
    <m/>
    <d v="2022-08-02T00:00:00"/>
    <n v="80000"/>
    <n v="1000"/>
    <n v="555"/>
    <n v="555"/>
    <n v="2324"/>
    <m/>
    <x v="1"/>
    <n v="84398"/>
    <s v="Proceed"/>
    <s v="Checked, completed"/>
    <s v="Checked, completed"/>
    <s v="Checked, completed"/>
    <n v="761905361"/>
    <s v="Myself (Participant)"/>
    <m/>
    <d v="1899-12-30T11:03:00"/>
    <s v="Unverified"/>
  </r>
  <r>
    <n v="643"/>
    <m/>
    <m/>
    <m/>
    <x v="0"/>
    <m/>
    <m/>
    <m/>
    <m/>
    <m/>
    <m/>
    <m/>
    <m/>
    <m/>
    <m/>
    <m/>
    <m/>
    <m/>
    <m/>
    <m/>
    <m/>
    <m/>
    <m/>
    <m/>
    <m/>
    <m/>
    <m/>
    <m/>
    <m/>
    <m/>
    <m/>
    <m/>
    <m/>
    <m/>
    <m/>
    <m/>
    <m/>
    <m/>
    <m/>
    <m/>
    <m/>
    <m/>
    <m/>
    <m/>
    <m/>
    <m/>
    <x v="0"/>
    <m/>
    <m/>
    <m/>
    <m/>
    <m/>
    <m/>
    <m/>
    <m/>
    <m/>
    <m/>
  </r>
  <r>
    <n v="1665"/>
    <s v="Screening And Consenting"/>
    <n v="1"/>
    <s v="nosiphiwo"/>
    <x v="11"/>
    <d v="1899-12-30T12:37:00"/>
    <s v="Buffalo Flats"/>
    <n v="6"/>
    <n v="4"/>
    <s v="Not applicable"/>
    <s v="I confirm that I am at the gate / door"/>
    <s v=" -33.016668"/>
    <s v="27.8492458"/>
    <s v="Yes"/>
    <m/>
    <s v="Read the script out loud to the person"/>
    <s v="Yes - the person who opened the door is the HoH"/>
    <s v="Read the script out loud to the HoH"/>
    <s v="Yes"/>
    <s v="Proceed"/>
    <s v="Loyiso"/>
    <s v="Zenzile"/>
    <n v="36"/>
    <d v="1986-04-11T00:00:00"/>
    <n v="36"/>
    <s v="Male"/>
    <s v="One or both"/>
    <s v="Yes"/>
    <s v="Proceed"/>
    <m/>
    <s v="Proceed"/>
    <s v="Xhosa"/>
    <s v="Yes"/>
    <s v="Yes"/>
    <m/>
    <s v="signature_2022-08-02_1040.png"/>
    <m/>
    <m/>
    <m/>
    <d v="2022-08-02T00:00:00"/>
    <n v="80000"/>
    <n v="2000"/>
    <n v="455"/>
    <n v="455"/>
    <n v="2324"/>
    <m/>
    <x v="1"/>
    <n v="85198"/>
    <s v="Proceed"/>
    <s v="Checked, completed"/>
    <s v="Checked, completed"/>
    <s v="Checked, completed"/>
    <n v="783389441"/>
    <s v="Myself (Participant)"/>
    <m/>
    <d v="1899-12-30T12:40:00"/>
    <s v="Complete"/>
  </r>
  <r>
    <n v="644"/>
    <m/>
    <m/>
    <m/>
    <x v="0"/>
    <m/>
    <m/>
    <m/>
    <m/>
    <m/>
    <m/>
    <m/>
    <m/>
    <m/>
    <m/>
    <m/>
    <m/>
    <m/>
    <m/>
    <m/>
    <m/>
    <m/>
    <m/>
    <m/>
    <m/>
    <m/>
    <m/>
    <m/>
    <m/>
    <m/>
    <m/>
    <m/>
    <m/>
    <m/>
    <m/>
    <m/>
    <m/>
    <m/>
    <m/>
    <m/>
    <m/>
    <m/>
    <m/>
    <m/>
    <m/>
    <m/>
    <x v="0"/>
    <m/>
    <m/>
    <m/>
    <m/>
    <m/>
    <m/>
    <m/>
    <m/>
    <m/>
    <m/>
  </r>
  <r>
    <n v="1686"/>
    <s v="Screening And Consenting"/>
    <n v="2"/>
    <s v="siyanda"/>
    <x v="12"/>
    <d v="1899-12-30T09:56:00"/>
    <s v="Mdantsane"/>
    <n v="8"/>
    <n v="3"/>
    <s v="Not applicable"/>
    <s v="I confirm that I am at the gate / door"/>
    <s v=" -32.9301429"/>
    <s v="27.734413"/>
    <s v="Yes"/>
    <m/>
    <s v="Read the script out loud to the person"/>
    <s v="Yes - the person who opened the door is the HoH"/>
    <s v="Read the script out loud to the HoH"/>
    <s v="Yes"/>
    <s v="Proceed"/>
    <s v="Mzukisi"/>
    <s v="Mema"/>
    <n v="36"/>
    <d v="1986-11-26T00:00:00"/>
    <n v="36"/>
    <s v="Male"/>
    <s v="One or both"/>
    <s v="Yes"/>
    <s v="Proceed"/>
    <m/>
    <s v="Proceed"/>
    <s v="Xhosa"/>
    <s v="Yes"/>
    <s v="Yes"/>
    <m/>
    <s v="signature_2022-08-03_0757.png"/>
    <m/>
    <m/>
    <m/>
    <d v="2022-08-03T00:00:00"/>
    <n v="50000"/>
    <n v="2000"/>
    <n v="616"/>
    <n v="616"/>
    <n v="2323"/>
    <m/>
    <x v="1"/>
    <n v="55519"/>
    <s v="Proceed"/>
    <s v="Checked, completed"/>
    <s v="Checked, completed"/>
    <s v="Checked, completed"/>
    <n v="603102665"/>
    <s v="Myself (Participant)"/>
    <m/>
    <d v="1899-12-30T09:58:00"/>
    <s v="Complete"/>
  </r>
  <r>
    <n v="645"/>
    <m/>
    <m/>
    <m/>
    <x v="0"/>
    <m/>
    <m/>
    <m/>
    <m/>
    <m/>
    <m/>
    <m/>
    <m/>
    <m/>
    <m/>
    <m/>
    <m/>
    <m/>
    <m/>
    <m/>
    <m/>
    <m/>
    <m/>
    <m/>
    <m/>
    <m/>
    <m/>
    <m/>
    <m/>
    <m/>
    <m/>
    <m/>
    <m/>
    <m/>
    <m/>
    <m/>
    <m/>
    <m/>
    <m/>
    <m/>
    <m/>
    <m/>
    <m/>
    <m/>
    <m/>
    <m/>
    <x v="0"/>
    <m/>
    <m/>
    <m/>
    <m/>
    <m/>
    <m/>
    <m/>
    <m/>
    <m/>
    <m/>
  </r>
  <r>
    <n v="1690"/>
    <s v="Screening And Consenting"/>
    <n v="2"/>
    <s v="onelam"/>
    <x v="12"/>
    <d v="1899-12-30T08:34:00"/>
    <s v="Scenery Park"/>
    <n v="1"/>
    <n v="2"/>
    <s v="Not applicable"/>
    <s v="I confirm that I am at the gate / door"/>
    <s v=" -33.0000364"/>
    <s v="27.8353987"/>
    <s v="Yes"/>
    <m/>
    <s v="Read the script out loud to the person"/>
    <s v="Yes - the person who opened the door is the HoH"/>
    <s v="Read the script out loud to the HoH"/>
    <s v="Yes"/>
    <s v="Proceed"/>
    <s v="Andile"/>
    <s v="Fuzile"/>
    <n v="36"/>
    <d v="1986-11-07T00:00:00"/>
    <n v="36"/>
    <s v="Male"/>
    <s v="One or both"/>
    <s v="Yes"/>
    <s v="Proceed"/>
    <m/>
    <s v="Proceed"/>
    <s v="English"/>
    <s v="Yes"/>
    <s v="Yes"/>
    <s v="signature_2022-08-03_0637.png"/>
    <m/>
    <m/>
    <m/>
    <m/>
    <d v="2022-08-03T00:00:00"/>
    <n v="20000"/>
    <n v="2000"/>
    <n v="698"/>
    <n v="698"/>
    <n v="2323"/>
    <m/>
    <x v="1"/>
    <n v="25683"/>
    <s v="Proceed"/>
    <s v="Checked, completed"/>
    <s v="Checked, completed"/>
    <s v="Checked, completed"/>
    <n v="635581433"/>
    <s v="Myself (Participant)"/>
    <m/>
    <d v="1899-12-30T08:37:00"/>
    <s v="Complete"/>
  </r>
  <r>
    <n v="646"/>
    <m/>
    <m/>
    <m/>
    <x v="0"/>
    <m/>
    <m/>
    <m/>
    <m/>
    <m/>
    <m/>
    <m/>
    <m/>
    <m/>
    <m/>
    <m/>
    <m/>
    <m/>
    <m/>
    <m/>
    <m/>
    <m/>
    <m/>
    <m/>
    <m/>
    <m/>
    <m/>
    <m/>
    <m/>
    <m/>
    <m/>
    <m/>
    <m/>
    <m/>
    <m/>
    <m/>
    <m/>
    <m/>
    <m/>
    <m/>
    <m/>
    <m/>
    <m/>
    <m/>
    <m/>
    <m/>
    <x v="0"/>
    <m/>
    <m/>
    <m/>
    <m/>
    <m/>
    <m/>
    <m/>
    <m/>
    <m/>
    <m/>
  </r>
  <r>
    <n v="1699"/>
    <s v="Screening And Consenting"/>
    <n v="2"/>
    <s v="nozithembiso"/>
    <x v="12"/>
    <d v="1899-12-30T09:06:00"/>
    <s v="Buffalo Flats"/>
    <n v="7"/>
    <n v="3"/>
    <s v="Not applicable"/>
    <s v="I confirm that I am at the gate / door"/>
    <s v=" -33.019414"/>
    <s v="27.8436378"/>
    <s v="Yes"/>
    <m/>
    <s v="Read the script out loud to the person"/>
    <s v="Yes - the person who opened the door is the HoH"/>
    <s v="Read the script out loud to the HoH"/>
    <s v="Yes"/>
    <s v="Proceed"/>
    <s v="Sisanda"/>
    <s v="Nondzi"/>
    <n v="36"/>
    <d v="1986-08-19T00:00:00"/>
    <n v="36"/>
    <s v="Female"/>
    <s v="One or both"/>
    <s v="Yes"/>
    <s v="Proceed"/>
    <m/>
    <s v="Proceed"/>
    <s v="English"/>
    <s v="Yes"/>
    <s v="Yes"/>
    <s v="signature_2022-08-03_0711.png"/>
    <m/>
    <m/>
    <m/>
    <m/>
    <d v="2022-08-03T00:00:00"/>
    <n v="80000"/>
    <n v="1000"/>
    <n v="666"/>
    <n v="666"/>
    <n v="2323"/>
    <m/>
    <x v="1"/>
    <n v="84619"/>
    <s v="Proceed"/>
    <s v="Checked, completed"/>
    <s v="Checked, completed"/>
    <s v="Checked, completed"/>
    <n v="736591051"/>
    <s v="Myself (Participant)"/>
    <m/>
    <d v="1899-12-30T09:12:00"/>
    <s v="Unverified"/>
  </r>
  <r>
    <n v="647"/>
    <m/>
    <m/>
    <m/>
    <x v="0"/>
    <m/>
    <m/>
    <m/>
    <m/>
    <m/>
    <m/>
    <m/>
    <m/>
    <m/>
    <m/>
    <m/>
    <m/>
    <m/>
    <m/>
    <m/>
    <m/>
    <m/>
    <m/>
    <m/>
    <m/>
    <m/>
    <m/>
    <m/>
    <m/>
    <m/>
    <m/>
    <m/>
    <m/>
    <m/>
    <m/>
    <m/>
    <m/>
    <m/>
    <m/>
    <m/>
    <m/>
    <m/>
    <m/>
    <m/>
    <m/>
    <m/>
    <x v="0"/>
    <m/>
    <m/>
    <m/>
    <m/>
    <m/>
    <m/>
    <m/>
    <m/>
    <m/>
    <m/>
  </r>
  <r>
    <n v="1728"/>
    <s v="Screening And Consenting"/>
    <n v="1"/>
    <s v="nosiphiwo"/>
    <x v="12"/>
    <d v="1899-12-30T11:33:00"/>
    <s v="Buffalo Flats"/>
    <n v="7"/>
    <n v="4"/>
    <s v="Not applicable"/>
    <s v="I confirm that I am at the gate / door"/>
    <s v=" -33.017449"/>
    <s v="27.8421792"/>
    <s v="Yes"/>
    <m/>
    <s v="Read the script out loud to the person"/>
    <s v="Yes - the person who opened the door is the HoH"/>
    <s v="Read the script out loud to the HoH"/>
    <s v="Yes"/>
    <s v="Proceed"/>
    <s v="Phindile"/>
    <s v="Koli"/>
    <n v="36"/>
    <d v="1986-07-15T00:00:00"/>
    <n v="36"/>
    <s v="Female"/>
    <s v="One or both"/>
    <s v="Yes"/>
    <s v="Proceed"/>
    <m/>
    <s v="Proceed"/>
    <s v="English"/>
    <s v="Yes"/>
    <s v="Yes"/>
    <s v="signature_2022-08-03_0935.png"/>
    <m/>
    <m/>
    <m/>
    <m/>
    <d v="2022-08-03T00:00:00"/>
    <n v="80000"/>
    <n v="1000"/>
    <n v="519"/>
    <n v="519"/>
    <n v="2323"/>
    <m/>
    <x v="1"/>
    <n v="84325"/>
    <s v="Proceed"/>
    <s v="Checked, completed"/>
    <s v="Checked, completed"/>
    <s v="Checked, completed"/>
    <n v="784577663"/>
    <s v="Myself (Participant)"/>
    <m/>
    <d v="1899-12-30T11:36:00"/>
    <s v="Complete"/>
  </r>
  <r>
    <n v="648"/>
    <m/>
    <m/>
    <m/>
    <x v="0"/>
    <m/>
    <m/>
    <m/>
    <m/>
    <m/>
    <m/>
    <m/>
    <m/>
    <m/>
    <m/>
    <m/>
    <m/>
    <m/>
    <m/>
    <m/>
    <m/>
    <m/>
    <m/>
    <m/>
    <m/>
    <m/>
    <m/>
    <m/>
    <m/>
    <m/>
    <m/>
    <m/>
    <m/>
    <m/>
    <m/>
    <m/>
    <m/>
    <m/>
    <m/>
    <m/>
    <m/>
    <m/>
    <m/>
    <m/>
    <m/>
    <m/>
    <x v="0"/>
    <m/>
    <m/>
    <m/>
    <m/>
    <m/>
    <m/>
    <m/>
    <m/>
    <m/>
    <m/>
  </r>
  <r>
    <n v="1766"/>
    <s v="Screening And Consenting"/>
    <n v="1"/>
    <s v="lona"/>
    <x v="12"/>
    <d v="1899-12-30T14:47:00"/>
    <s v="Mdantsane"/>
    <n v="14"/>
    <n v="1"/>
    <s v="Not applicable"/>
    <s v="I confirm that I am at the gate / door"/>
    <s v=" -32.9302586"/>
    <s v="27.7660535"/>
    <s v="Yes"/>
    <m/>
    <s v="Read the script out loud to the person"/>
    <s v="Yes - the person who opened the door is calling the HoH"/>
    <s v="Read the script out loud to the HoH"/>
    <s v="Yes"/>
    <s v="Proceed"/>
    <s v="Thuliswa"/>
    <s v="Nobambela"/>
    <n v="36"/>
    <d v="1986-11-10T00:00:00"/>
    <n v="36"/>
    <s v="Female"/>
    <s v="One or both"/>
    <s v="Yes"/>
    <s v="Proceed"/>
    <m/>
    <s v="Proceed"/>
    <s v="Xhosa"/>
    <s v="Yes"/>
    <s v="Yes"/>
    <m/>
    <s v="signature_2022-08-03_1250.png"/>
    <m/>
    <m/>
    <m/>
    <d v="2022-08-03T00:00:00"/>
    <n v="50000"/>
    <n v="1000"/>
    <n v="325"/>
    <n v="325"/>
    <n v="2323"/>
    <m/>
    <x v="1"/>
    <n v="53937"/>
    <s v="Proceed"/>
    <s v="Checked, completed"/>
    <s v="Checked, completed"/>
    <s v="Checked, completed"/>
    <n v="894106633"/>
    <s v="Myself (Participant)"/>
    <m/>
    <d v="1899-12-30T14:50:00"/>
    <s v="Unverified"/>
  </r>
  <r>
    <n v="649"/>
    <m/>
    <m/>
    <m/>
    <x v="0"/>
    <m/>
    <m/>
    <m/>
    <m/>
    <m/>
    <m/>
    <m/>
    <m/>
    <m/>
    <m/>
    <m/>
    <m/>
    <m/>
    <m/>
    <m/>
    <m/>
    <m/>
    <m/>
    <m/>
    <m/>
    <m/>
    <m/>
    <m/>
    <m/>
    <m/>
    <m/>
    <m/>
    <m/>
    <m/>
    <m/>
    <m/>
    <m/>
    <m/>
    <m/>
    <m/>
    <m/>
    <m/>
    <m/>
    <m/>
    <m/>
    <m/>
    <x v="0"/>
    <m/>
    <m/>
    <m/>
    <m/>
    <m/>
    <m/>
    <m/>
    <m/>
    <m/>
    <m/>
  </r>
  <r>
    <n v="38"/>
    <s v="Screening And Consenting"/>
    <n v="1"/>
    <s v="zimbini"/>
    <x v="1"/>
    <d v="1899-12-30T12:57:00"/>
    <s v="Mdantsane"/>
    <n v="4"/>
    <n v="2"/>
    <s v="Not applicable"/>
    <s v="I confirm that I am at the gate / door"/>
    <s v=" -32.9347482"/>
    <s v="27.7836369"/>
    <s v="Yes"/>
    <m/>
    <s v="Read the script out loud to the person"/>
    <s v="Yes - the person who opened the door is calling the HoH"/>
    <s v="Read the script out loud to the HoH"/>
    <s v="Yes"/>
    <s v="Proceed"/>
    <s v="Sisanda"/>
    <s v="Kumnkani"/>
    <n v="37"/>
    <d v="1985-06-17T00:00:00"/>
    <n v="37"/>
    <s v="Male"/>
    <s v="One or both"/>
    <s v="Yes"/>
    <s v="Proceed"/>
    <m/>
    <s v="Proceed"/>
    <s v="English"/>
    <s v="Yes"/>
    <s v="Yes"/>
    <s v="signature_2022-06-14_1103.png"/>
    <m/>
    <m/>
    <m/>
    <m/>
    <d v="2022-06-14T00:00:00"/>
    <n v="50000"/>
    <n v="2000"/>
    <n v="435"/>
    <n v="435"/>
    <n v="2373"/>
    <m/>
    <x v="1"/>
    <n v="55206"/>
    <s v="Proceed"/>
    <s v="Checked, completed"/>
    <s v="Checked, completed"/>
    <s v="Checked, completed"/>
    <n v="745531958"/>
    <s v="Myself (Participant)"/>
    <m/>
    <d v="1899-12-30T13:05:00"/>
    <s v="Unverified"/>
  </r>
  <r>
    <n v="650"/>
    <m/>
    <m/>
    <m/>
    <x v="0"/>
    <m/>
    <m/>
    <m/>
    <m/>
    <m/>
    <m/>
    <m/>
    <m/>
    <m/>
    <m/>
    <m/>
    <m/>
    <m/>
    <m/>
    <m/>
    <m/>
    <m/>
    <m/>
    <m/>
    <m/>
    <m/>
    <m/>
    <m/>
    <m/>
    <m/>
    <m/>
    <m/>
    <m/>
    <m/>
    <m/>
    <m/>
    <m/>
    <m/>
    <m/>
    <m/>
    <m/>
    <m/>
    <m/>
    <m/>
    <m/>
    <m/>
    <x v="0"/>
    <m/>
    <m/>
    <m/>
    <m/>
    <m/>
    <m/>
    <m/>
    <m/>
    <m/>
    <m/>
  </r>
  <r>
    <n v="175"/>
    <s v="Screening And Consenting"/>
    <n v="1"/>
    <s v="nosibusiso"/>
    <x v="13"/>
    <d v="1899-12-30T15:24:00"/>
    <s v="Mdantsane"/>
    <n v="5"/>
    <n v="1"/>
    <s v="Not applicable"/>
    <s v="I confirm that I am at the gate / door"/>
    <s v=" -32.9322526"/>
    <s v="27.77031"/>
    <s v="Yes"/>
    <m/>
    <s v="Read the script out loud to the person"/>
    <s v="Yes - the person who opened the door is the HoH"/>
    <s v="Read the script out loud to the HoH"/>
    <s v="Yes"/>
    <s v="Proceed"/>
    <s v="Nomzamo"/>
    <s v="Caga"/>
    <n v="37"/>
    <d v="1985-08-23T00:00:00"/>
    <n v="37"/>
    <s v="Female"/>
    <s v="One or both"/>
    <s v="Yes"/>
    <s v="Proceed"/>
    <m/>
    <s v="Proceed"/>
    <s v="Xhosa"/>
    <s v="Yes"/>
    <s v="Yes"/>
    <m/>
    <s v="signature_2022-06-23_1345.png"/>
    <m/>
    <m/>
    <m/>
    <d v="2022-06-23T00:00:00"/>
    <n v="50000"/>
    <n v="1000"/>
    <n v="288"/>
    <n v="288"/>
    <n v="2364"/>
    <m/>
    <x v="1"/>
    <n v="53903"/>
    <s v="Proceed"/>
    <s v="Checked, completed"/>
    <s v="Checked, completed"/>
    <s v="Checked, completed"/>
    <n v="782092435"/>
    <s v="Myself (Participant)"/>
    <m/>
    <d v="1899-12-30T15:46:00"/>
    <s v="Unverified"/>
  </r>
  <r>
    <n v="651"/>
    <m/>
    <m/>
    <m/>
    <x v="0"/>
    <m/>
    <m/>
    <m/>
    <m/>
    <m/>
    <m/>
    <m/>
    <m/>
    <m/>
    <m/>
    <m/>
    <m/>
    <m/>
    <m/>
    <m/>
    <m/>
    <m/>
    <m/>
    <m/>
    <m/>
    <m/>
    <m/>
    <m/>
    <m/>
    <m/>
    <m/>
    <m/>
    <m/>
    <m/>
    <m/>
    <m/>
    <m/>
    <m/>
    <m/>
    <m/>
    <m/>
    <m/>
    <m/>
    <m/>
    <m/>
    <m/>
    <x v="0"/>
    <m/>
    <m/>
    <m/>
    <m/>
    <m/>
    <m/>
    <m/>
    <m/>
    <m/>
    <m/>
  </r>
  <r>
    <n v="276"/>
    <s v="Screening And Consenting"/>
    <n v="1"/>
    <s v="sinazo"/>
    <x v="9"/>
    <d v="1899-12-30T12:42:00"/>
    <s v="Mdantsane"/>
    <n v="4"/>
    <n v="6"/>
    <s v="Not applicable"/>
    <s v="I confirm that I am at the gate / door"/>
    <s v=" -32.9348074"/>
    <s v="27.7755315"/>
    <s v="Yes"/>
    <m/>
    <s v="Read the script out loud to the person"/>
    <s v="Yes - the person who opened the door is the HoH"/>
    <s v="Read the script out loud to the HoH"/>
    <s v="Yes"/>
    <s v="Proceed"/>
    <s v="Andiswa"/>
    <s v="Dolophini"/>
    <n v="37"/>
    <d v="1985-08-15T00:00:00"/>
    <n v="37"/>
    <s v="Female"/>
    <s v="One or both"/>
    <s v="Yes"/>
    <s v="Proceed"/>
    <m/>
    <s v="Proceed"/>
    <s v="English"/>
    <s v="Yes"/>
    <s v="Yes"/>
    <s v="signature_2022-06-29_1047.png"/>
    <m/>
    <m/>
    <m/>
    <m/>
    <d v="2022-06-29T00:00:00"/>
    <n v="50000"/>
    <n v="1000"/>
    <n v="450"/>
    <n v="450"/>
    <n v="2358"/>
    <m/>
    <x v="1"/>
    <n v="54221"/>
    <s v="Proceed"/>
    <s v="Checked, completed"/>
    <s v="Checked, completed"/>
    <s v="Checked, completed"/>
    <n v="736931122"/>
    <s v="Myself (Participant)"/>
    <m/>
    <d v="1899-12-30T12:48:00"/>
    <s v="Unverified"/>
  </r>
  <r>
    <n v="652"/>
    <m/>
    <m/>
    <m/>
    <x v="0"/>
    <m/>
    <m/>
    <m/>
    <m/>
    <m/>
    <m/>
    <m/>
    <m/>
    <m/>
    <m/>
    <m/>
    <m/>
    <m/>
    <m/>
    <m/>
    <m/>
    <m/>
    <m/>
    <m/>
    <m/>
    <m/>
    <m/>
    <m/>
    <m/>
    <m/>
    <m/>
    <m/>
    <m/>
    <m/>
    <m/>
    <m/>
    <m/>
    <m/>
    <m/>
    <m/>
    <m/>
    <m/>
    <m/>
    <m/>
    <m/>
    <m/>
    <x v="0"/>
    <m/>
    <m/>
    <m/>
    <m/>
    <m/>
    <m/>
    <m/>
    <m/>
    <m/>
    <m/>
  </r>
  <r>
    <n v="652"/>
    <s v="Screening And Consenting"/>
    <n v="1"/>
    <s v="asemahle"/>
    <x v="6"/>
    <d v="1899-12-30T13:02:00"/>
    <s v="Ducats"/>
    <n v="2"/>
    <n v="6"/>
    <s v="Not applicable"/>
    <s v="I confirm that I am at the gate / door"/>
    <s v=" -32.930033"/>
    <s v="27.905166"/>
    <s v="No"/>
    <s v="I confirm"/>
    <m/>
    <m/>
    <m/>
    <m/>
    <m/>
    <m/>
    <m/>
    <m/>
    <m/>
    <m/>
    <m/>
    <m/>
    <m/>
    <m/>
    <m/>
    <m/>
    <m/>
    <m/>
    <m/>
    <m/>
    <m/>
    <m/>
    <m/>
    <m/>
    <m/>
    <n v="40000"/>
    <m/>
    <n v="430"/>
    <n v="430"/>
    <n v="2345"/>
    <m/>
    <x v="0"/>
    <m/>
    <m/>
    <m/>
    <m/>
    <m/>
    <m/>
    <m/>
    <m/>
    <d v="1899-12-30T13:03:00"/>
    <s v="Unverified"/>
  </r>
  <r>
    <n v="652"/>
    <s v="Screening And Consenting"/>
    <n v="2"/>
    <s v="likhona"/>
    <x v="15"/>
    <d v="1899-12-30T09:58:00"/>
    <s v="Ducats"/>
    <n v="2"/>
    <n v="6"/>
    <s v="Not applicable"/>
    <s v="I confirm that I am at the gate / door"/>
    <s v=" -32.9427276"/>
    <s v="27.9122677"/>
    <s v="No"/>
    <s v="I confirm"/>
    <m/>
    <m/>
    <m/>
    <m/>
    <m/>
    <m/>
    <m/>
    <m/>
    <m/>
    <m/>
    <m/>
    <m/>
    <m/>
    <m/>
    <m/>
    <m/>
    <m/>
    <m/>
    <m/>
    <m/>
    <m/>
    <m/>
    <m/>
    <m/>
    <m/>
    <n v="40000"/>
    <m/>
    <n v="614"/>
    <n v="614"/>
    <n v="2344"/>
    <m/>
    <x v="0"/>
    <m/>
    <m/>
    <m/>
    <m/>
    <m/>
    <m/>
    <m/>
    <m/>
    <d v="1899-12-30T09:59:00"/>
    <s v="Unverified"/>
  </r>
  <r>
    <n v="652"/>
    <s v="Screening And Consenting"/>
    <n v="3"/>
    <s v="likhona"/>
    <x v="10"/>
    <d v="1899-12-30T11:58:00"/>
    <s v="Ducats"/>
    <n v="2"/>
    <n v="6"/>
    <s v="Not applicable"/>
    <s v="I confirm that I am at the gate / door"/>
    <s v=" -32.9301224"/>
    <s v="27.9059303"/>
    <s v="No"/>
    <s v="I confirm"/>
    <m/>
    <m/>
    <m/>
    <m/>
    <m/>
    <m/>
    <m/>
    <m/>
    <m/>
    <m/>
    <m/>
    <m/>
    <m/>
    <m/>
    <m/>
    <m/>
    <m/>
    <m/>
    <m/>
    <m/>
    <m/>
    <m/>
    <m/>
    <m/>
    <m/>
    <n v="40000"/>
    <m/>
    <n v="494"/>
    <n v="494"/>
    <n v="2343"/>
    <m/>
    <x v="0"/>
    <m/>
    <m/>
    <m/>
    <m/>
    <m/>
    <m/>
    <m/>
    <m/>
    <d v="1899-12-30T11:59:00"/>
    <s v="Unverified"/>
  </r>
  <r>
    <n v="653"/>
    <m/>
    <m/>
    <m/>
    <x v="0"/>
    <m/>
    <m/>
    <m/>
    <m/>
    <m/>
    <m/>
    <m/>
    <m/>
    <m/>
    <m/>
    <m/>
    <m/>
    <m/>
    <m/>
    <m/>
    <m/>
    <m/>
    <m/>
    <m/>
    <m/>
    <m/>
    <m/>
    <m/>
    <m/>
    <m/>
    <m/>
    <m/>
    <m/>
    <m/>
    <m/>
    <m/>
    <m/>
    <m/>
    <m/>
    <m/>
    <m/>
    <m/>
    <m/>
    <m/>
    <m/>
    <m/>
    <x v="0"/>
    <m/>
    <m/>
    <m/>
    <m/>
    <m/>
    <m/>
    <m/>
    <m/>
    <m/>
    <m/>
  </r>
  <r>
    <n v="288"/>
    <s v="Screening And Consenting"/>
    <n v="1"/>
    <s v="siyanda"/>
    <x v="18"/>
    <d v="1899-12-30T10:41:00"/>
    <s v="Mdantsane"/>
    <n v="6"/>
    <n v="7"/>
    <s v="Not applicable"/>
    <s v="I confirm that I am at the gate / door"/>
    <s v=" -32.9345137"/>
    <s v="27.7629639"/>
    <s v="Yes"/>
    <m/>
    <s v="Read the script out loud to the person"/>
    <s v="Yes - the person who opened the door is the HoH"/>
    <s v="Read the script out loud to the HoH"/>
    <s v="Yes"/>
    <s v="Proceed"/>
    <s v="Monwabisi"/>
    <s v="Mbeki"/>
    <n v="37"/>
    <d v="1985-03-12T00:00:00"/>
    <n v="37"/>
    <s v="Male"/>
    <s v="One or both"/>
    <s v="Yes"/>
    <s v="Proceed"/>
    <m/>
    <s v="Proceed"/>
    <s v="English"/>
    <s v="Yes"/>
    <s v="Yes"/>
    <s v="signature_2022-06-30_0916.png"/>
    <m/>
    <m/>
    <m/>
    <m/>
    <d v="2022-06-30T00:00:00"/>
    <n v="50000"/>
    <n v="2000"/>
    <n v="571"/>
    <n v="571"/>
    <n v="2357"/>
    <m/>
    <x v="1"/>
    <n v="55462"/>
    <s v="Proceed"/>
    <s v="Checked, completed"/>
    <s v="Checked, completed"/>
    <s v="Checked, completed"/>
    <n v="785693251"/>
    <s v="Myself (Participant)"/>
    <m/>
    <d v="1899-12-30T10:44:00"/>
    <s v="Unverified"/>
  </r>
  <r>
    <n v="316"/>
    <s v="Screening And Consenting"/>
    <n v="1"/>
    <s v="zimbini"/>
    <x v="28"/>
    <d v="1899-12-30T09:39:00"/>
    <s v="Mdantsane"/>
    <n v="6"/>
    <n v="6"/>
    <s v="Not applicable"/>
    <s v="I confirm that I am at the gate / door"/>
    <s v=" -32.9307847"/>
    <s v="27.7747653"/>
    <s v="Yes"/>
    <m/>
    <s v="Read the script out loud to the person"/>
    <s v="Yes - the person who opened the door is the HoH"/>
    <s v="Read the script out loud to the HoH"/>
    <s v="Yes"/>
    <s v="Proceed"/>
    <s v="Chuma"/>
    <s v="Mjalini"/>
    <n v="37"/>
    <d v="1985-02-23T00:00:00"/>
    <n v="37"/>
    <s v="Female"/>
    <s v="One or both"/>
    <s v="Yes"/>
    <s v="Proceed"/>
    <m/>
    <s v="Proceed"/>
    <s v="English"/>
    <s v="Yes"/>
    <s v="Yes"/>
    <s v="signature_2022-07-01_0742.png"/>
    <m/>
    <m/>
    <m/>
    <m/>
    <d v="2022-07-01T00:00:00"/>
    <n v="50000"/>
    <n v="1000"/>
    <n v="633"/>
    <n v="633"/>
    <n v="2356"/>
    <m/>
    <x v="1"/>
    <n v="54585"/>
    <s v="Proceed"/>
    <s v="Checked, completed"/>
    <s v="Checked, completed"/>
    <s v="Checked, completed"/>
    <n v="616112319"/>
    <s v="Myself (Participant)"/>
    <m/>
    <d v="1899-12-30T09:43:00"/>
    <s v="Unverified"/>
  </r>
  <r>
    <n v="654"/>
    <m/>
    <m/>
    <m/>
    <x v="0"/>
    <m/>
    <m/>
    <m/>
    <m/>
    <m/>
    <m/>
    <m/>
    <m/>
    <m/>
    <m/>
    <m/>
    <m/>
    <m/>
    <m/>
    <m/>
    <m/>
    <m/>
    <m/>
    <m/>
    <m/>
    <m/>
    <m/>
    <m/>
    <m/>
    <m/>
    <m/>
    <m/>
    <m/>
    <m/>
    <m/>
    <m/>
    <m/>
    <m/>
    <m/>
    <m/>
    <m/>
    <m/>
    <m/>
    <m/>
    <m/>
    <m/>
    <x v="0"/>
    <m/>
    <m/>
    <m/>
    <m/>
    <m/>
    <m/>
    <m/>
    <m/>
    <m/>
    <m/>
  </r>
  <r>
    <n v="321"/>
    <s v="Screening And Consenting"/>
    <n v="1"/>
    <s v="siyanda"/>
    <x v="28"/>
    <d v="1899-12-30T10:01:00"/>
    <s v="Mdantsane"/>
    <n v="6"/>
    <n v="7"/>
    <s v="Not applicable"/>
    <s v="I confirm that I am at the gate / door"/>
    <s v=" -32.9342566"/>
    <s v="27.762974"/>
    <s v="Yes"/>
    <m/>
    <s v="Read the script out loud to the person"/>
    <s v="Yes - the person who opened the door is the HoH"/>
    <s v="Read the script out loud to the HoH"/>
    <s v="Yes"/>
    <s v="Proceed"/>
    <s v="Lindile"/>
    <s v="Mali"/>
    <n v="37"/>
    <d v="1985-01-01T00:00:00"/>
    <n v="37"/>
    <s v="Male"/>
    <s v="One or both"/>
    <s v="Yes"/>
    <s v="Proceed"/>
    <m/>
    <s v="Proceed"/>
    <s v="English"/>
    <s v="Yes"/>
    <s v="Yes"/>
    <s v="signature_2022-07-01_0803.png"/>
    <m/>
    <m/>
    <m/>
    <m/>
    <d v="2022-07-01T00:00:00"/>
    <n v="50000"/>
    <n v="2000"/>
    <n v="611"/>
    <n v="611"/>
    <n v="2356"/>
    <m/>
    <x v="1"/>
    <n v="55541"/>
    <s v="Proceed"/>
    <s v="Checked, completed"/>
    <s v="Checked, completed"/>
    <s v="Checked, completed"/>
    <n v="604102558"/>
    <s v="Myself (Participant)"/>
    <m/>
    <d v="1899-12-30T10:04:00"/>
    <s v="Unverified"/>
  </r>
  <r>
    <n v="655"/>
    <m/>
    <m/>
    <m/>
    <x v="0"/>
    <m/>
    <m/>
    <m/>
    <m/>
    <m/>
    <m/>
    <m/>
    <m/>
    <m/>
    <m/>
    <m/>
    <m/>
    <m/>
    <m/>
    <m/>
    <m/>
    <m/>
    <m/>
    <m/>
    <m/>
    <m/>
    <m/>
    <m/>
    <m/>
    <m/>
    <m/>
    <m/>
    <m/>
    <m/>
    <m/>
    <m/>
    <m/>
    <m/>
    <m/>
    <m/>
    <m/>
    <m/>
    <m/>
    <m/>
    <m/>
    <m/>
    <x v="0"/>
    <m/>
    <m/>
    <m/>
    <m/>
    <m/>
    <m/>
    <m/>
    <m/>
    <m/>
    <m/>
  </r>
  <r>
    <n v="357"/>
    <s v="Screening And Consenting"/>
    <n v="1"/>
    <s v="siyanda"/>
    <x v="28"/>
    <d v="1899-12-30T14:13:00"/>
    <s v="Mdantsane"/>
    <n v="6"/>
    <n v="7"/>
    <s v="Not applicable"/>
    <s v="I confirm that I am at the gate / door"/>
    <s v=" -32.9344701"/>
    <s v="27.7629168"/>
    <s v="Yes"/>
    <m/>
    <s v="Read the script out loud to the person"/>
    <s v="Yes - the person who opened the door is the HoH"/>
    <s v="Read the script out loud to the HoH"/>
    <s v="Yes"/>
    <s v="Proceed"/>
    <s v="Bulelwa"/>
    <s v="Njungwini"/>
    <n v="37"/>
    <d v="1985-07-01T00:00:00"/>
    <n v="37"/>
    <s v="Female"/>
    <s v="One or both"/>
    <s v="Yes"/>
    <s v="Proceed"/>
    <m/>
    <s v="Proceed"/>
    <s v="English"/>
    <s v="Yes"/>
    <s v="Yes"/>
    <s v="signature_2022-07-01_1214.png"/>
    <m/>
    <m/>
    <m/>
    <m/>
    <d v="2022-07-01T00:00:00"/>
    <n v="50000"/>
    <n v="1000"/>
    <n v="359"/>
    <n v="359"/>
    <n v="2356"/>
    <m/>
    <x v="1"/>
    <n v="54037"/>
    <s v="Proceed"/>
    <s v="Checked, completed"/>
    <s v="Checked, completed"/>
    <s v="Checked, completed"/>
    <n v="636962867"/>
    <s v="Myself (Participant)"/>
    <m/>
    <d v="1899-12-30T14:15:00"/>
    <s v="Unverified"/>
  </r>
  <r>
    <n v="656"/>
    <m/>
    <m/>
    <m/>
    <x v="0"/>
    <m/>
    <m/>
    <m/>
    <m/>
    <m/>
    <m/>
    <m/>
    <m/>
    <m/>
    <m/>
    <m/>
    <m/>
    <m/>
    <m/>
    <m/>
    <m/>
    <m/>
    <m/>
    <m/>
    <m/>
    <m/>
    <m/>
    <m/>
    <m/>
    <m/>
    <m/>
    <m/>
    <m/>
    <m/>
    <m/>
    <m/>
    <m/>
    <m/>
    <m/>
    <m/>
    <m/>
    <m/>
    <m/>
    <m/>
    <m/>
    <m/>
    <x v="0"/>
    <m/>
    <m/>
    <m/>
    <m/>
    <m/>
    <m/>
    <m/>
    <m/>
    <m/>
    <m/>
  </r>
  <r>
    <n v="656"/>
    <s v="Screening And Consenting"/>
    <n v="1"/>
    <s v="siyanda"/>
    <x v="6"/>
    <d v="1899-12-30T13:15:00"/>
    <s v="Mdantsane"/>
    <n v="11"/>
    <n v="2"/>
    <s v="Not applicable"/>
    <s v="I confirm that I am at the gate / door"/>
    <s v=" -32.9249947"/>
    <s v="27.7383042"/>
    <s v="No"/>
    <s v="I confirm"/>
    <m/>
    <m/>
    <m/>
    <m/>
    <m/>
    <m/>
    <m/>
    <m/>
    <m/>
    <m/>
    <m/>
    <m/>
    <m/>
    <m/>
    <m/>
    <m/>
    <m/>
    <m/>
    <m/>
    <m/>
    <m/>
    <m/>
    <m/>
    <m/>
    <m/>
    <n v="50000"/>
    <m/>
    <n v="417"/>
    <n v="417"/>
    <n v="2345"/>
    <m/>
    <x v="0"/>
    <m/>
    <m/>
    <m/>
    <m/>
    <m/>
    <m/>
    <m/>
    <m/>
    <d v="1899-12-30T13:16:00"/>
    <s v="Unverified"/>
  </r>
  <r>
    <n v="446"/>
    <s v="Screening And Consenting"/>
    <n v="2"/>
    <s v="zukisani"/>
    <x v="22"/>
    <d v="1899-12-30T10:56:00"/>
    <s v="Nompumelelo"/>
    <n v="1"/>
    <n v="6"/>
    <s v="Not applicable"/>
    <s v="I confirm that I am at the gate / door"/>
    <s v=" -32.9547797"/>
    <s v="27.9264289"/>
    <s v="Yes"/>
    <m/>
    <s v="Read the script out loud to the person"/>
    <s v="Yes - the person who opened the door is the HoH"/>
    <s v="Read the script out loud to the HoH"/>
    <s v="Yes"/>
    <s v="Proceed"/>
    <s v="Bongiwe"/>
    <s v="Dyaphi"/>
    <n v="37"/>
    <d v="1985-06-15T00:00:00"/>
    <n v="37"/>
    <s v="Female"/>
    <s v="One or both"/>
    <s v="Yes"/>
    <s v="Proceed"/>
    <m/>
    <s v="Proceed"/>
    <s v="English"/>
    <s v="Yes"/>
    <s v="Yes"/>
    <s v="signature_2022-07-07_0901.png"/>
    <m/>
    <m/>
    <m/>
    <m/>
    <d v="2022-07-07T00:00:00"/>
    <n v="30000"/>
    <n v="1000"/>
    <n v="556"/>
    <n v="556"/>
    <n v="2350"/>
    <m/>
    <x v="1"/>
    <n v="34425"/>
    <s v="Proceed"/>
    <s v="Checked, completed"/>
    <s v="Checked, completed"/>
    <s v="Checked, completed"/>
    <n v="837447891"/>
    <s v="Myself (Participant)"/>
    <m/>
    <d v="1899-12-30T11:00:00"/>
    <s v="Unverified"/>
  </r>
  <r>
    <n v="657"/>
    <m/>
    <m/>
    <m/>
    <x v="0"/>
    <m/>
    <m/>
    <m/>
    <m/>
    <m/>
    <m/>
    <m/>
    <m/>
    <m/>
    <m/>
    <m/>
    <m/>
    <m/>
    <m/>
    <m/>
    <m/>
    <m/>
    <m/>
    <m/>
    <m/>
    <m/>
    <m/>
    <m/>
    <m/>
    <m/>
    <m/>
    <m/>
    <m/>
    <m/>
    <m/>
    <m/>
    <m/>
    <m/>
    <m/>
    <m/>
    <m/>
    <m/>
    <m/>
    <m/>
    <m/>
    <m/>
    <x v="0"/>
    <m/>
    <m/>
    <m/>
    <m/>
    <m/>
    <m/>
    <m/>
    <m/>
    <m/>
    <m/>
  </r>
  <r>
    <n v="466"/>
    <s v="Screening And Consenting"/>
    <n v="1"/>
    <s v="vuyolwethu"/>
    <x v="22"/>
    <d v="1899-12-30T10:25:00"/>
    <s v="Ducats"/>
    <n v="1"/>
    <n v="4"/>
    <s v="Not applicable"/>
    <s v="I confirm that I am at the gate / door"/>
    <s v=" -32.921774"/>
    <s v="27.9057929"/>
    <s v="Yes"/>
    <m/>
    <s v="Read the script out loud to the person"/>
    <s v="Yes - the person who opened the door is calling the HoH"/>
    <s v="Read the script out loud to the HoH"/>
    <s v="Yes"/>
    <s v="Proceed"/>
    <s v="Memory"/>
    <s v="Murenjeka"/>
    <n v="37"/>
    <d v="1985-04-02T00:00:00"/>
    <n v="37"/>
    <s v="Female"/>
    <s v="One or both"/>
    <s v="Yes"/>
    <s v="Proceed"/>
    <m/>
    <s v="Proceed"/>
    <s v="English"/>
    <s v="Yes"/>
    <s v="Yes"/>
    <s v="signature_2022-07-07_0828.png"/>
    <m/>
    <m/>
    <m/>
    <m/>
    <d v="2022-07-07T00:00:00"/>
    <n v="40000"/>
    <n v="1000"/>
    <n v="587"/>
    <n v="587"/>
    <n v="2350"/>
    <m/>
    <x v="1"/>
    <n v="44487"/>
    <s v="Proceed"/>
    <s v="Checked, completed"/>
    <s v="Checked, completed"/>
    <s v="Checked, completed"/>
    <n v="612402947"/>
    <s v="Myself (Participant)"/>
    <m/>
    <d v="1899-12-30T10:28:00"/>
    <s v="Unverified"/>
  </r>
  <r>
    <n v="658"/>
    <m/>
    <m/>
    <m/>
    <x v="0"/>
    <m/>
    <m/>
    <m/>
    <m/>
    <m/>
    <m/>
    <m/>
    <m/>
    <m/>
    <m/>
    <m/>
    <m/>
    <m/>
    <m/>
    <m/>
    <m/>
    <m/>
    <m/>
    <m/>
    <m/>
    <m/>
    <m/>
    <m/>
    <m/>
    <m/>
    <m/>
    <m/>
    <m/>
    <m/>
    <m/>
    <m/>
    <m/>
    <m/>
    <m/>
    <m/>
    <m/>
    <m/>
    <m/>
    <m/>
    <m/>
    <m/>
    <x v="0"/>
    <m/>
    <m/>
    <m/>
    <m/>
    <m/>
    <m/>
    <m/>
    <m/>
    <m/>
    <m/>
  </r>
  <r>
    <n v="468"/>
    <s v="Screening And Consenting"/>
    <n v="1"/>
    <s v="thembelihle"/>
    <x v="22"/>
    <d v="1899-12-30T10:31:00"/>
    <s v="Ducats"/>
    <n v="1"/>
    <n v="5"/>
    <s v="Not applicable"/>
    <s v="I confirm that I am at the gate / door"/>
    <s v=" -32.9224112"/>
    <s v="27.9026814"/>
    <s v="Yes"/>
    <m/>
    <s v="Read the script out loud to the person"/>
    <s v="Yes - the person who opened the door is the HoH"/>
    <s v="Read the script out loud to the HoH"/>
    <s v="Yes"/>
    <s v="Proceed"/>
    <s v="Nonkosazana"/>
    <s v="Mnxakwe"/>
    <n v="37"/>
    <d v="1985-07-01T00:00:00"/>
    <n v="37"/>
    <s v="Female"/>
    <s v="One or both"/>
    <s v="Yes"/>
    <s v="Proceed"/>
    <m/>
    <s v="Proceed"/>
    <s v="Xhosa"/>
    <s v="Yes"/>
    <s v="Yes"/>
    <m/>
    <s v="signature_2022-07-07_0834.png"/>
    <m/>
    <m/>
    <m/>
    <d v="2022-07-07T00:00:00"/>
    <n v="40000"/>
    <n v="1000"/>
    <n v="581"/>
    <n v="581"/>
    <n v="2350"/>
    <m/>
    <x v="1"/>
    <n v="44475"/>
    <s v="Proceed"/>
    <s v="Checked, completed"/>
    <s v="Checked, completed"/>
    <s v="Checked, completed"/>
    <n v="714948392"/>
    <s v="Myself (Participant)"/>
    <m/>
    <d v="1899-12-30T10:35:00"/>
    <s v="Unverified"/>
  </r>
  <r>
    <n v="659"/>
    <m/>
    <m/>
    <m/>
    <x v="0"/>
    <m/>
    <m/>
    <m/>
    <m/>
    <m/>
    <m/>
    <m/>
    <m/>
    <m/>
    <m/>
    <m/>
    <m/>
    <m/>
    <m/>
    <m/>
    <m/>
    <m/>
    <m/>
    <m/>
    <m/>
    <m/>
    <m/>
    <m/>
    <m/>
    <m/>
    <m/>
    <m/>
    <m/>
    <m/>
    <m/>
    <m/>
    <m/>
    <m/>
    <m/>
    <m/>
    <m/>
    <m/>
    <m/>
    <m/>
    <m/>
    <m/>
    <x v="0"/>
    <m/>
    <m/>
    <m/>
    <m/>
    <m/>
    <m/>
    <m/>
    <m/>
    <m/>
    <m/>
  </r>
  <r>
    <n v="476"/>
    <s v="Screening And Consenting"/>
    <n v="1"/>
    <s v="siyanda"/>
    <x v="22"/>
    <d v="1899-12-30T11:10:00"/>
    <s v="Ducats"/>
    <n v="2"/>
    <n v="2"/>
    <s v="Not applicable"/>
    <s v="I confirm that I am at the gate / door"/>
    <s v=" -32.9304429"/>
    <s v="27.9023842"/>
    <s v="Yes"/>
    <m/>
    <s v="Read the script out loud to the person"/>
    <s v="Yes - the person who opened the door is the HoH"/>
    <s v="Read the script out loud to the HoH"/>
    <s v="Yes"/>
    <s v="Proceed"/>
    <s v="Bhongolwethu"/>
    <s v="Moss"/>
    <n v="37"/>
    <d v="1985-08-06T00:00:00"/>
    <n v="37"/>
    <s v="Male"/>
    <s v="One or both"/>
    <s v="Yes"/>
    <s v="Proceed"/>
    <m/>
    <s v="Proceed"/>
    <s v="English"/>
    <s v="Yes"/>
    <s v="Yes"/>
    <s v="signature_2022-07-07_0912.png"/>
    <m/>
    <m/>
    <m/>
    <m/>
    <d v="2022-07-07T00:00:00"/>
    <n v="40000"/>
    <n v="2000"/>
    <n v="542"/>
    <n v="542"/>
    <n v="2350"/>
    <m/>
    <x v="1"/>
    <n v="45397"/>
    <s v="Proceed"/>
    <s v="Checked, completed"/>
    <s v="Checked, completed"/>
    <s v="Checked, completed"/>
    <n v="732513030"/>
    <s v="Myself (Participant)"/>
    <m/>
    <d v="1899-12-30T11:13:00"/>
    <s v="Unverified"/>
  </r>
  <r>
    <n v="660"/>
    <m/>
    <m/>
    <m/>
    <x v="0"/>
    <m/>
    <m/>
    <m/>
    <m/>
    <m/>
    <m/>
    <m/>
    <m/>
    <m/>
    <m/>
    <m/>
    <m/>
    <m/>
    <m/>
    <m/>
    <m/>
    <m/>
    <m/>
    <m/>
    <m/>
    <m/>
    <m/>
    <m/>
    <m/>
    <m/>
    <m/>
    <m/>
    <m/>
    <m/>
    <m/>
    <m/>
    <m/>
    <m/>
    <m/>
    <m/>
    <m/>
    <m/>
    <m/>
    <m/>
    <m/>
    <m/>
    <x v="0"/>
    <m/>
    <m/>
    <m/>
    <m/>
    <m/>
    <m/>
    <m/>
    <m/>
    <m/>
    <m/>
  </r>
  <r>
    <n v="490"/>
    <s v="Screening And Consenting"/>
    <n v="3"/>
    <s v="ntombizodwa"/>
    <x v="20"/>
    <d v="1899-12-30T13:09:00"/>
    <s v="Ndevana"/>
    <n v="1"/>
    <n v="1"/>
    <s v="Not applicable"/>
    <s v="I confirm that I am at the gate / door"/>
    <s v=" -32.9045863"/>
    <s v="27.507647"/>
    <s v="Yes"/>
    <m/>
    <s v="Read the script out loud to the person"/>
    <s v="Yes - the person who opened the door is the HoH"/>
    <s v="Read the script out loud to the HoH"/>
    <s v="Yes"/>
    <s v="Proceed"/>
    <s v="Thandiswa"/>
    <s v="Sonamzi"/>
    <n v="37"/>
    <d v="1985-09-29T00:00:00"/>
    <n v="37"/>
    <s v="Female"/>
    <s v="One or both"/>
    <s v="Yes"/>
    <s v="Proceed"/>
    <m/>
    <s v="Proceed"/>
    <s v="Xhosa"/>
    <s v="Yes"/>
    <s v="Yes"/>
    <m/>
    <s v="signature_2022-07-09_1118.png"/>
    <m/>
    <m/>
    <m/>
    <d v="2022-07-09T00:00:00"/>
    <n v="60000"/>
    <n v="1000"/>
    <n v="423"/>
    <n v="423"/>
    <n v="2348"/>
    <m/>
    <x v="1"/>
    <n v="64157"/>
    <s v="Proceed"/>
    <s v="Checked, completed"/>
    <s v="Checked, completed"/>
    <s v="Checked, completed"/>
    <n v="788159510"/>
    <s v="Myself (Participant)"/>
    <m/>
    <d v="1899-12-30T13:19:00"/>
    <s v="Unverified"/>
  </r>
  <r>
    <n v="661"/>
    <m/>
    <m/>
    <m/>
    <x v="0"/>
    <m/>
    <m/>
    <m/>
    <m/>
    <m/>
    <m/>
    <m/>
    <m/>
    <m/>
    <m/>
    <m/>
    <m/>
    <m/>
    <m/>
    <m/>
    <m/>
    <m/>
    <m/>
    <m/>
    <m/>
    <m/>
    <m/>
    <m/>
    <m/>
    <m/>
    <m/>
    <m/>
    <m/>
    <m/>
    <m/>
    <m/>
    <m/>
    <m/>
    <m/>
    <m/>
    <m/>
    <m/>
    <m/>
    <m/>
    <m/>
    <m/>
    <x v="0"/>
    <m/>
    <m/>
    <m/>
    <m/>
    <m/>
    <m/>
    <m/>
    <m/>
    <m/>
    <m/>
  </r>
  <r>
    <n v="527"/>
    <s v="Screening And Consenting"/>
    <n v="2"/>
    <s v="ntombizodwa"/>
    <x v="20"/>
    <d v="1899-12-30T12:00:00"/>
    <s v="Ndevana"/>
    <n v="1"/>
    <n v="1"/>
    <s v="Not applicable"/>
    <s v="I confirm that I am at the gate / door"/>
    <s v=" -32.9051844"/>
    <s v="27.5068928"/>
    <s v="Yes"/>
    <m/>
    <s v="Read the script out loud to the person"/>
    <s v="Yes - the person who opened the door is the HoH"/>
    <s v="Read the script out loud to the HoH"/>
    <s v="Yes"/>
    <s v="Proceed"/>
    <s v="Cikizwa"/>
    <s v="Roji"/>
    <n v="37"/>
    <d v="1985-07-07T00:00:00"/>
    <n v="37"/>
    <s v="Female"/>
    <s v="One or both"/>
    <s v="Yes"/>
    <s v="Proceed"/>
    <m/>
    <s v="Proceed"/>
    <s v="Xhosa"/>
    <s v="Yes"/>
    <s v="Yes"/>
    <m/>
    <s v="signature_2022-07-09_1008.png"/>
    <m/>
    <m/>
    <m/>
    <d v="2022-07-09T00:00:00"/>
    <n v="60000"/>
    <n v="1000"/>
    <n v="492"/>
    <n v="492"/>
    <n v="2348"/>
    <m/>
    <x v="1"/>
    <n v="64295"/>
    <s v="Proceed"/>
    <s v="Checked, completed"/>
    <s v="Checked, completed"/>
    <s v="Checked, completed"/>
    <n v="765835192"/>
    <s v="Myself (Participant)"/>
    <m/>
    <d v="1899-12-30T12:09:00"/>
    <s v="Unverified"/>
  </r>
  <r>
    <n v="662"/>
    <m/>
    <m/>
    <m/>
    <x v="0"/>
    <m/>
    <m/>
    <m/>
    <m/>
    <m/>
    <m/>
    <m/>
    <m/>
    <m/>
    <m/>
    <m/>
    <m/>
    <m/>
    <m/>
    <m/>
    <m/>
    <m/>
    <m/>
    <m/>
    <m/>
    <m/>
    <m/>
    <m/>
    <m/>
    <m/>
    <m/>
    <m/>
    <m/>
    <m/>
    <m/>
    <m/>
    <m/>
    <m/>
    <m/>
    <m/>
    <m/>
    <m/>
    <m/>
    <m/>
    <m/>
    <m/>
    <x v="0"/>
    <m/>
    <m/>
    <m/>
    <m/>
    <m/>
    <m/>
    <m/>
    <m/>
    <m/>
    <m/>
  </r>
  <r>
    <n v="654"/>
    <s v="Screening And Consenting"/>
    <n v="1"/>
    <s v="nosiphiwo"/>
    <x v="6"/>
    <d v="1899-12-30T13:10:00"/>
    <s v="Nompumelelo"/>
    <n v="2"/>
    <n v="2"/>
    <s v="Not applicable"/>
    <s v="I confirm that I am at the gate / door"/>
    <s v=" -32.9585885"/>
    <s v="27.9237934"/>
    <s v="Yes"/>
    <m/>
    <s v="Read the script out loud to the person"/>
    <s v="Yes - the person who opened the door is the HoH"/>
    <s v="Read the script out loud to the HoH"/>
    <s v="Yes"/>
    <s v="Proceed"/>
    <s v="Vuyiseka"/>
    <s v="Gqwetha"/>
    <n v="37"/>
    <d v="1985-10-16T00:00:00"/>
    <n v="37"/>
    <s v="Female"/>
    <s v="One or both"/>
    <s v="Yes"/>
    <s v="Proceed"/>
    <m/>
    <s v="Proceed"/>
    <s v="English"/>
    <s v="Yes"/>
    <s v="Yes"/>
    <s v="signature_2022-07-12_1113.png"/>
    <m/>
    <m/>
    <m/>
    <m/>
    <d v="2022-07-12T00:00:00"/>
    <n v="30000"/>
    <n v="1000"/>
    <n v="422"/>
    <n v="422"/>
    <n v="2345"/>
    <m/>
    <x v="1"/>
    <n v="34152"/>
    <s v="Proceed"/>
    <s v="Checked, completed"/>
    <s v="Checked, completed"/>
    <s v="Checked, completed"/>
    <n v="719678363"/>
    <s v="Partner/Spouse"/>
    <m/>
    <d v="1899-12-30T13:13:00"/>
    <s v="Unverified"/>
  </r>
  <r>
    <n v="663"/>
    <m/>
    <m/>
    <m/>
    <x v="0"/>
    <m/>
    <m/>
    <m/>
    <m/>
    <m/>
    <m/>
    <m/>
    <m/>
    <m/>
    <m/>
    <m/>
    <m/>
    <m/>
    <m/>
    <m/>
    <m/>
    <m/>
    <m/>
    <m/>
    <m/>
    <m/>
    <m/>
    <m/>
    <m/>
    <m/>
    <m/>
    <m/>
    <m/>
    <m/>
    <m/>
    <m/>
    <m/>
    <m/>
    <m/>
    <m/>
    <m/>
    <m/>
    <m/>
    <m/>
    <m/>
    <m/>
    <x v="0"/>
    <m/>
    <m/>
    <m/>
    <m/>
    <m/>
    <m/>
    <m/>
    <m/>
    <m/>
    <m/>
  </r>
  <r>
    <n v="712"/>
    <s v="Screening And Consenting"/>
    <n v="1"/>
    <s v="zola"/>
    <x v="15"/>
    <d v="1899-12-30T13:00:00"/>
    <s v="Ndevana"/>
    <n v="2"/>
    <n v="1"/>
    <s v="Not applicable"/>
    <s v="I confirm that I am at the gate / door"/>
    <s v=" -32.9268219"/>
    <s v="27.4917424"/>
    <s v="Yes"/>
    <m/>
    <s v="Read the script out loud to the person"/>
    <s v="Yes - the person who opened the door is the HoH"/>
    <s v="Read the script out loud to the HoH"/>
    <s v="Yes"/>
    <s v="Proceed"/>
    <s v="Simphiwe"/>
    <s v="Joxo"/>
    <n v="37"/>
    <d v="1985-04-05T00:00:00"/>
    <n v="37"/>
    <s v="Male"/>
    <s v="One or both"/>
    <s v="Yes"/>
    <s v="Proceed"/>
    <m/>
    <s v="Proceed"/>
    <s v="English"/>
    <s v="Yes"/>
    <s v="Yes"/>
    <s v="signature_2022-07-13_1103.png"/>
    <m/>
    <m/>
    <m/>
    <m/>
    <d v="2022-07-13T00:00:00"/>
    <n v="60000"/>
    <n v="2000"/>
    <n v="432"/>
    <n v="432"/>
    <n v="2344"/>
    <m/>
    <x v="1"/>
    <n v="65171"/>
    <s v="Proceed"/>
    <s v="Checked, completed"/>
    <s v="Checked, completed"/>
    <s v="Checked, completed"/>
    <n v="672528300"/>
    <s v="Myself (Participant)"/>
    <m/>
    <d v="1899-12-30T13:04:00"/>
    <s v="Unverified"/>
  </r>
  <r>
    <n v="664"/>
    <m/>
    <m/>
    <m/>
    <x v="0"/>
    <m/>
    <m/>
    <m/>
    <m/>
    <m/>
    <m/>
    <m/>
    <m/>
    <m/>
    <m/>
    <m/>
    <m/>
    <m/>
    <m/>
    <m/>
    <m/>
    <m/>
    <m/>
    <m/>
    <m/>
    <m/>
    <m/>
    <m/>
    <m/>
    <m/>
    <m/>
    <m/>
    <m/>
    <m/>
    <m/>
    <m/>
    <m/>
    <m/>
    <m/>
    <m/>
    <m/>
    <m/>
    <m/>
    <m/>
    <m/>
    <m/>
    <x v="0"/>
    <m/>
    <m/>
    <m/>
    <m/>
    <m/>
    <m/>
    <m/>
    <m/>
    <m/>
    <m/>
  </r>
  <r>
    <n v="720"/>
    <s v="Screening And Consenting"/>
    <n v="1"/>
    <s v="onelam"/>
    <x v="15"/>
    <d v="1899-12-30T13:31:00"/>
    <s v="Nompumelelo"/>
    <n v="2"/>
    <n v="6"/>
    <s v="Not applicable"/>
    <s v="I confirm that I am at the gate / door"/>
    <s v=" -32.958852"/>
    <s v="27.9208685"/>
    <s v="Yes"/>
    <m/>
    <s v="Read the script out loud to the person"/>
    <s v="Yes - the person who opened the door is the HoH"/>
    <s v="Read the script out loud to the HoH"/>
    <s v="Yes"/>
    <s v="Proceed"/>
    <s v="Nelisa"/>
    <s v="Mkila"/>
    <n v="37"/>
    <d v="1985-04-17T00:00:00"/>
    <n v="37"/>
    <s v="Male"/>
    <s v="One or both"/>
    <s v="Yes"/>
    <s v="Proceed"/>
    <m/>
    <s v="Proceed"/>
    <s v="Xhosa"/>
    <s v="Yes"/>
    <s v="Yes"/>
    <m/>
    <s v="signature_2022-07-13_1133.png"/>
    <m/>
    <m/>
    <m/>
    <d v="2022-07-13T00:00:00"/>
    <n v="30000"/>
    <n v="2000"/>
    <n v="401"/>
    <n v="401"/>
    <n v="2344"/>
    <m/>
    <x v="1"/>
    <n v="35109"/>
    <s v="Proceed"/>
    <s v="Checked, completed"/>
    <s v="Checked, completed"/>
    <s v="Checked, completed"/>
    <n v="724422683"/>
    <s v="Myself (Participant)"/>
    <m/>
    <d v="1899-12-30T13:33:00"/>
    <s v="Unverified"/>
  </r>
  <r>
    <n v="665"/>
    <m/>
    <m/>
    <m/>
    <x v="0"/>
    <m/>
    <m/>
    <m/>
    <m/>
    <m/>
    <m/>
    <m/>
    <m/>
    <m/>
    <m/>
    <m/>
    <m/>
    <m/>
    <m/>
    <m/>
    <m/>
    <m/>
    <m/>
    <m/>
    <m/>
    <m/>
    <m/>
    <m/>
    <m/>
    <m/>
    <m/>
    <m/>
    <m/>
    <m/>
    <m/>
    <m/>
    <m/>
    <m/>
    <m/>
    <m/>
    <m/>
    <m/>
    <m/>
    <m/>
    <m/>
    <m/>
    <x v="0"/>
    <m/>
    <m/>
    <m/>
    <m/>
    <m/>
    <m/>
    <m/>
    <m/>
    <m/>
    <m/>
  </r>
  <r>
    <n v="809"/>
    <s v="Screening And Consenting"/>
    <n v="1"/>
    <s v="zukisani"/>
    <x v="23"/>
    <d v="1899-12-30T09:02:00"/>
    <s v="Nompumelelo"/>
    <n v="3"/>
    <n v="1"/>
    <s v="Not applicable"/>
    <s v="I confirm that I am at the gate / door"/>
    <s v=" -32.9538141"/>
    <s v="27.9226849"/>
    <s v="Yes"/>
    <m/>
    <s v="Read the script out loud to the person"/>
    <s v="Yes - the person who opened the door is calling the HoH"/>
    <s v="Read the script out loud to the HoH"/>
    <s v="Yes"/>
    <s v="Proceed"/>
    <s v="Yandiswa"/>
    <s v="Witi"/>
    <n v="37"/>
    <d v="1985-02-25T00:00:00"/>
    <n v="37"/>
    <s v="Female"/>
    <s v="One or both"/>
    <s v="Yes"/>
    <s v="Proceed"/>
    <m/>
    <s v="Proceed"/>
    <s v="English"/>
    <s v="Yes"/>
    <s v="Yes"/>
    <s v="signature_2022-07-15_0705.png"/>
    <m/>
    <m/>
    <m/>
    <m/>
    <d v="2022-07-15T00:00:00"/>
    <n v="30000"/>
    <n v="1000"/>
    <n v="670"/>
    <n v="670"/>
    <n v="2342"/>
    <m/>
    <x v="1"/>
    <n v="34645"/>
    <s v="Proceed"/>
    <s v="Checked, completed"/>
    <s v="Checked, completed"/>
    <s v="Checked, completed"/>
    <n v="780123934"/>
    <s v="Myself (Participant)"/>
    <m/>
    <d v="1899-12-30T09:06:00"/>
    <s v="Complete"/>
  </r>
  <r>
    <n v="666"/>
    <m/>
    <m/>
    <m/>
    <x v="0"/>
    <m/>
    <m/>
    <m/>
    <m/>
    <m/>
    <m/>
    <m/>
    <m/>
    <m/>
    <m/>
    <m/>
    <m/>
    <m/>
    <m/>
    <m/>
    <m/>
    <m/>
    <m/>
    <m/>
    <m/>
    <m/>
    <m/>
    <m/>
    <m/>
    <m/>
    <m/>
    <m/>
    <m/>
    <m/>
    <m/>
    <m/>
    <m/>
    <m/>
    <m/>
    <m/>
    <m/>
    <m/>
    <m/>
    <m/>
    <m/>
    <m/>
    <x v="0"/>
    <m/>
    <m/>
    <m/>
    <m/>
    <m/>
    <m/>
    <m/>
    <m/>
    <m/>
    <m/>
  </r>
  <r>
    <n v="666"/>
    <s v="Screening And Consenting"/>
    <n v="1"/>
    <s v="vuyolwethu"/>
    <x v="6"/>
    <d v="1899-12-30T14:18:00"/>
    <s v="Mdantsane"/>
    <n v="11"/>
    <n v="2"/>
    <s v="Not applicable"/>
    <s v="I confirm that I am at the gate / door"/>
    <s v=" -32.9253021"/>
    <s v="27.7385594"/>
    <s v="No"/>
    <s v="I confirm"/>
    <m/>
    <m/>
    <m/>
    <m/>
    <m/>
    <m/>
    <m/>
    <m/>
    <m/>
    <m/>
    <m/>
    <m/>
    <m/>
    <m/>
    <m/>
    <m/>
    <m/>
    <m/>
    <m/>
    <m/>
    <m/>
    <m/>
    <m/>
    <m/>
    <m/>
    <n v="50000"/>
    <m/>
    <n v="354"/>
    <n v="354"/>
    <n v="2345"/>
    <m/>
    <x v="0"/>
    <m/>
    <m/>
    <m/>
    <m/>
    <m/>
    <m/>
    <m/>
    <m/>
    <d v="1899-12-30T14:18:00"/>
    <s v="Unverified"/>
  </r>
  <r>
    <n v="828"/>
    <s v="Screening And Consenting"/>
    <n v="1"/>
    <s v="likhona"/>
    <x v="23"/>
    <d v="1899-12-30T10:17:00"/>
    <s v="Nompumelelo"/>
    <n v="3"/>
    <n v="2"/>
    <s v="Not applicable"/>
    <s v="I confirm that I am at the gate / door"/>
    <s v=" -32.9530157"/>
    <s v="27.9214118"/>
    <s v="Yes"/>
    <m/>
    <s v="Read the script out loud to the person"/>
    <s v="Yes - the person who opened the door is the HoH"/>
    <s v="Read the script out loud to the HoH"/>
    <s v="Yes"/>
    <s v="Proceed"/>
    <s v="Nokulunga"/>
    <s v="Jola"/>
    <n v="37"/>
    <d v="1985-12-12T00:00:00"/>
    <n v="37"/>
    <s v="Female"/>
    <s v="One or both"/>
    <s v="Yes"/>
    <s v="Proceed"/>
    <m/>
    <s v="Proceed"/>
    <s v="Xhosa"/>
    <s v="Yes"/>
    <s v="Yes"/>
    <m/>
    <s v="signature_2022-07-15_0822.png"/>
    <m/>
    <m/>
    <m/>
    <d v="2022-07-15T00:00:00"/>
    <n v="30000"/>
    <n v="1000"/>
    <n v="595"/>
    <n v="595"/>
    <n v="2342"/>
    <m/>
    <x v="1"/>
    <n v="34495"/>
    <s v="Proceed"/>
    <s v="Checked, completed"/>
    <s v="Checked, completed"/>
    <s v="Checked, completed"/>
    <n v="721435896"/>
    <s v="Myself (Participant)"/>
    <m/>
    <d v="1899-12-30T10:23:00"/>
    <s v="Unverified"/>
  </r>
  <r>
    <n v="667"/>
    <m/>
    <m/>
    <m/>
    <x v="0"/>
    <m/>
    <m/>
    <m/>
    <m/>
    <m/>
    <m/>
    <m/>
    <m/>
    <m/>
    <m/>
    <m/>
    <m/>
    <m/>
    <m/>
    <m/>
    <m/>
    <m/>
    <m/>
    <m/>
    <m/>
    <m/>
    <m/>
    <m/>
    <m/>
    <m/>
    <m/>
    <m/>
    <m/>
    <m/>
    <m/>
    <m/>
    <m/>
    <m/>
    <m/>
    <m/>
    <m/>
    <m/>
    <m/>
    <m/>
    <m/>
    <m/>
    <x v="0"/>
    <m/>
    <m/>
    <m/>
    <m/>
    <m/>
    <m/>
    <m/>
    <m/>
    <m/>
    <m/>
  </r>
  <r>
    <n v="667"/>
    <s v="Screening And Consenting"/>
    <n v="1"/>
    <s v="yethu"/>
    <x v="6"/>
    <d v="1899-12-30T14:22:00"/>
    <s v="Ndevana"/>
    <n v="1"/>
    <n v="5"/>
    <s v="Not applicable"/>
    <s v="I confirm that I am at the gate / door"/>
    <s v=" -32.9000968"/>
    <s v="27.5118298"/>
    <s v="No"/>
    <s v="I confirm"/>
    <m/>
    <m/>
    <m/>
    <m/>
    <m/>
    <m/>
    <m/>
    <m/>
    <m/>
    <m/>
    <m/>
    <m/>
    <m/>
    <m/>
    <m/>
    <m/>
    <m/>
    <m/>
    <m/>
    <m/>
    <m/>
    <m/>
    <m/>
    <m/>
    <m/>
    <n v="60000"/>
    <m/>
    <n v="350"/>
    <n v="350"/>
    <n v="2345"/>
    <m/>
    <x v="0"/>
    <m/>
    <m/>
    <m/>
    <m/>
    <m/>
    <m/>
    <m/>
    <m/>
    <d v="1899-12-30T14:23:00"/>
    <s v="Unverified"/>
  </r>
  <r>
    <n v="667"/>
    <s v="Screening And Consenting"/>
    <n v="2"/>
    <s v="yethu"/>
    <x v="15"/>
    <d v="1899-12-30T10:29:00"/>
    <s v="Ndevana"/>
    <n v="1"/>
    <n v="5"/>
    <s v="Not applicable"/>
    <s v="I confirm that I am at the gate / door"/>
    <s v=" -32.9001085"/>
    <s v="27.511609"/>
    <s v="Yes"/>
    <m/>
    <s v="Read the script out loud to the person"/>
    <s v="Yes - the person who opened the door is the HoH"/>
    <s v="Read the script out loud to the HoH"/>
    <s v="No"/>
    <m/>
    <m/>
    <m/>
    <m/>
    <m/>
    <m/>
    <m/>
    <m/>
    <m/>
    <m/>
    <m/>
    <m/>
    <m/>
    <m/>
    <m/>
    <m/>
    <m/>
    <m/>
    <m/>
    <m/>
    <m/>
    <n v="60000"/>
    <m/>
    <n v="583"/>
    <n v="583"/>
    <n v="2344"/>
    <m/>
    <x v="0"/>
    <m/>
    <m/>
    <m/>
    <m/>
    <m/>
    <m/>
    <m/>
    <m/>
    <d v="1899-12-30T10:32:00"/>
    <s v="Unverified"/>
  </r>
  <r>
    <n v="668"/>
    <m/>
    <m/>
    <m/>
    <x v="0"/>
    <m/>
    <m/>
    <m/>
    <m/>
    <m/>
    <m/>
    <m/>
    <m/>
    <m/>
    <m/>
    <m/>
    <m/>
    <m/>
    <m/>
    <m/>
    <m/>
    <m/>
    <m/>
    <m/>
    <m/>
    <m/>
    <m/>
    <m/>
    <m/>
    <m/>
    <m/>
    <m/>
    <m/>
    <m/>
    <m/>
    <m/>
    <m/>
    <m/>
    <m/>
    <m/>
    <m/>
    <m/>
    <m/>
    <m/>
    <m/>
    <m/>
    <x v="0"/>
    <m/>
    <m/>
    <m/>
    <m/>
    <m/>
    <m/>
    <m/>
    <m/>
    <m/>
    <m/>
  </r>
  <r>
    <n v="668"/>
    <s v="Screening And Consenting"/>
    <n v="1"/>
    <s v="ntombizodwa"/>
    <x v="6"/>
    <d v="1899-12-30T14:25:00"/>
    <s v="Ndevana"/>
    <n v="1"/>
    <n v="5"/>
    <s v="Not applicable"/>
    <s v="I confirm that I am at the gate / door"/>
    <s v=" -32.9001487"/>
    <s v="27.5116709"/>
    <s v="No"/>
    <s v="I confirm"/>
    <m/>
    <m/>
    <m/>
    <m/>
    <m/>
    <m/>
    <m/>
    <m/>
    <m/>
    <m/>
    <m/>
    <m/>
    <m/>
    <m/>
    <m/>
    <m/>
    <m/>
    <m/>
    <m/>
    <m/>
    <m/>
    <m/>
    <m/>
    <m/>
    <m/>
    <n v="60000"/>
    <m/>
    <n v="347"/>
    <n v="347"/>
    <n v="2345"/>
    <m/>
    <x v="0"/>
    <m/>
    <m/>
    <m/>
    <m/>
    <m/>
    <m/>
    <m/>
    <m/>
    <d v="1899-12-30T14:25:00"/>
    <s v="Unverified"/>
  </r>
  <r>
    <n v="668"/>
    <s v="Screening And Consenting"/>
    <n v="2"/>
    <s v="ntombizodwa"/>
    <x v="15"/>
    <d v="1899-12-30T10:24:00"/>
    <s v="Ndevana"/>
    <n v="1"/>
    <n v="5"/>
    <s v="Not applicable"/>
    <s v="I confirm that I am at the gate / door"/>
    <s v=" -32.9001085"/>
    <s v="27.511609"/>
    <s v="No"/>
    <s v="I confirm"/>
    <m/>
    <m/>
    <m/>
    <m/>
    <m/>
    <m/>
    <m/>
    <m/>
    <m/>
    <m/>
    <m/>
    <m/>
    <m/>
    <m/>
    <m/>
    <m/>
    <m/>
    <m/>
    <m/>
    <m/>
    <m/>
    <m/>
    <m/>
    <m/>
    <m/>
    <n v="60000"/>
    <m/>
    <n v="588"/>
    <n v="588"/>
    <n v="2344"/>
    <m/>
    <x v="0"/>
    <m/>
    <m/>
    <m/>
    <m/>
    <m/>
    <m/>
    <m/>
    <m/>
    <d v="1899-12-30T10:26:00"/>
    <s v="Unverified"/>
  </r>
  <r>
    <n v="668"/>
    <s v="Screening And Consenting"/>
    <n v="3"/>
    <s v="ntombizodwa"/>
    <x v="10"/>
    <d v="1899-12-30T11:38:00"/>
    <s v="Ndevana"/>
    <n v="1"/>
    <n v="5"/>
    <s v="Not applicable"/>
    <s v="I confirm that I am at the gate / door"/>
    <s v=" -32.9002529"/>
    <s v="27.5117119"/>
    <s v="No"/>
    <s v="I confirm"/>
    <m/>
    <m/>
    <m/>
    <m/>
    <m/>
    <m/>
    <m/>
    <m/>
    <m/>
    <m/>
    <m/>
    <m/>
    <m/>
    <m/>
    <m/>
    <m/>
    <m/>
    <m/>
    <m/>
    <m/>
    <m/>
    <m/>
    <m/>
    <m/>
    <m/>
    <n v="60000"/>
    <m/>
    <n v="514"/>
    <n v="514"/>
    <n v="2343"/>
    <m/>
    <x v="0"/>
    <m/>
    <m/>
    <m/>
    <m/>
    <m/>
    <m/>
    <m/>
    <m/>
    <d v="1899-12-30T11:39:00"/>
    <s v="Unverified"/>
  </r>
  <r>
    <n v="669"/>
    <m/>
    <m/>
    <m/>
    <x v="0"/>
    <m/>
    <m/>
    <m/>
    <m/>
    <m/>
    <m/>
    <m/>
    <m/>
    <m/>
    <m/>
    <m/>
    <m/>
    <m/>
    <m/>
    <m/>
    <m/>
    <m/>
    <m/>
    <m/>
    <m/>
    <m/>
    <m/>
    <m/>
    <m/>
    <m/>
    <m/>
    <m/>
    <m/>
    <m/>
    <m/>
    <m/>
    <m/>
    <m/>
    <m/>
    <m/>
    <m/>
    <m/>
    <m/>
    <m/>
    <m/>
    <m/>
    <x v="0"/>
    <m/>
    <m/>
    <m/>
    <m/>
    <m/>
    <m/>
    <m/>
    <m/>
    <m/>
    <m/>
  </r>
  <r>
    <n v="846"/>
    <s v="Screening And Consenting"/>
    <n v="1"/>
    <s v="siyanda"/>
    <x v="23"/>
    <d v="1899-12-30T11:36:00"/>
    <s v="Mdantsane"/>
    <n v="12"/>
    <n v="5"/>
    <s v="Not applicable"/>
    <s v="I confirm that I am at the gate / door"/>
    <s v=" -32.9221043"/>
    <s v="27.7462785"/>
    <s v="Yes"/>
    <m/>
    <s v="Read the script out loud to the person"/>
    <s v="Yes - the person who opened the door is the HoH"/>
    <s v="Read the script out loud to the HoH"/>
    <s v="Yes"/>
    <s v="Proceed"/>
    <s v="Nosisa"/>
    <s v="Blom"/>
    <n v="37"/>
    <d v="1985-07-01T00:00:00"/>
    <n v="37"/>
    <s v="Female"/>
    <s v="One or both"/>
    <s v="Yes"/>
    <s v="Proceed"/>
    <m/>
    <s v="Proceed"/>
    <s v="English"/>
    <s v="Yes"/>
    <s v="Yes"/>
    <s v="signature_2022-07-15_0938.png"/>
    <m/>
    <m/>
    <m/>
    <m/>
    <d v="2022-07-15T00:00:00"/>
    <n v="50000"/>
    <n v="1000"/>
    <n v="516"/>
    <n v="516"/>
    <n v="2342"/>
    <m/>
    <x v="1"/>
    <n v="54337"/>
    <s v="Proceed"/>
    <s v="Checked, completed"/>
    <s v="Checked, completed"/>
    <s v="Checked, completed"/>
    <n v="831257425"/>
    <s v="Myself (Participant)"/>
    <m/>
    <d v="1899-12-30T11:38:00"/>
    <s v="Unverified"/>
  </r>
  <r>
    <n v="670"/>
    <m/>
    <m/>
    <m/>
    <x v="0"/>
    <m/>
    <m/>
    <m/>
    <m/>
    <m/>
    <m/>
    <m/>
    <m/>
    <m/>
    <m/>
    <m/>
    <m/>
    <m/>
    <m/>
    <m/>
    <m/>
    <m/>
    <m/>
    <m/>
    <m/>
    <m/>
    <m/>
    <m/>
    <m/>
    <m/>
    <m/>
    <m/>
    <m/>
    <m/>
    <m/>
    <m/>
    <m/>
    <m/>
    <m/>
    <m/>
    <m/>
    <m/>
    <m/>
    <m/>
    <m/>
    <m/>
    <x v="0"/>
    <m/>
    <m/>
    <m/>
    <m/>
    <m/>
    <m/>
    <m/>
    <m/>
    <m/>
    <m/>
  </r>
  <r>
    <n v="942"/>
    <s v="Screening And Consenting"/>
    <n v="1"/>
    <s v="lona"/>
    <x v="29"/>
    <d v="1899-12-30T11:32:00"/>
    <s v="Mdantsane"/>
    <n v="11"/>
    <n v="3"/>
    <s v="Not applicable"/>
    <s v="I confirm that I am at the gate / door"/>
    <s v=" -32.9187478"/>
    <s v="27.7449686"/>
    <s v="Yes"/>
    <m/>
    <s v="Read the script out loud to the person"/>
    <s v="Yes - the person who opened the door is the HoH"/>
    <s v="Read the script out loud to the HoH"/>
    <s v="Yes"/>
    <s v="Proceed"/>
    <s v="Ntombentsha"/>
    <s v="Ndabeni"/>
    <n v="37"/>
    <d v="1986-01-03T00:00:00"/>
    <n v="37"/>
    <s v="Female"/>
    <s v="One or both"/>
    <s v="Yes"/>
    <s v="Proceed"/>
    <m/>
    <s v="Proceed"/>
    <s v="Xhosa"/>
    <s v="Yes"/>
    <s v="Yes"/>
    <m/>
    <s v="signature_2022-07-19_0936.png"/>
    <m/>
    <m/>
    <m/>
    <d v="2022-07-19T00:00:00"/>
    <n v="50000"/>
    <n v="1000"/>
    <n v="520"/>
    <n v="520"/>
    <n v="2338"/>
    <m/>
    <x v="1"/>
    <n v="54341"/>
    <s v="Proceed"/>
    <s v="Checked, completed"/>
    <s v="Checked, completed"/>
    <s v="Checked, completed"/>
    <n v="633115880"/>
    <s v="Myself (Participant)"/>
    <m/>
    <d v="1899-12-30T11:36:00"/>
    <s v="Complete"/>
  </r>
  <r>
    <n v="671"/>
    <m/>
    <m/>
    <m/>
    <x v="0"/>
    <m/>
    <m/>
    <m/>
    <m/>
    <m/>
    <m/>
    <m/>
    <m/>
    <m/>
    <m/>
    <m/>
    <m/>
    <m/>
    <m/>
    <m/>
    <m/>
    <m/>
    <m/>
    <m/>
    <m/>
    <m/>
    <m/>
    <m/>
    <m/>
    <m/>
    <m/>
    <m/>
    <m/>
    <m/>
    <m/>
    <m/>
    <m/>
    <m/>
    <m/>
    <m/>
    <m/>
    <m/>
    <m/>
    <m/>
    <m/>
    <m/>
    <x v="0"/>
    <m/>
    <m/>
    <m/>
    <m/>
    <m/>
    <m/>
    <m/>
    <m/>
    <m/>
    <m/>
  </r>
  <r>
    <n v="997"/>
    <s v="Screening And Consenting"/>
    <n v="2"/>
    <s v="asemahle"/>
    <x v="26"/>
    <d v="1899-12-30T08:58:00"/>
    <s v="Buffalo Flats"/>
    <n v="6"/>
    <n v="1"/>
    <s v="Not applicable"/>
    <s v="I confirm that I am at the gate / door"/>
    <s v=" -33.0183576"/>
    <s v="27.8461281"/>
    <s v="Yes"/>
    <m/>
    <s v="Read the script out loud to the person"/>
    <s v="Yes - the person who opened the door is the HoH"/>
    <s v="Read the script out loud to the HoH"/>
    <s v="Yes"/>
    <s v="Proceed"/>
    <s v="Chantel"/>
    <s v="Opperman"/>
    <n v="37"/>
    <d v="1985-07-23T00:00:00"/>
    <n v="37"/>
    <s v="Female"/>
    <s v="One or both"/>
    <s v="Yes"/>
    <s v="Proceed"/>
    <m/>
    <s v="Proceed"/>
    <s v="English"/>
    <s v="Yes"/>
    <s v="Yes"/>
    <s v="signature_2022-07-27_0703.png"/>
    <m/>
    <m/>
    <m/>
    <m/>
    <d v="2022-07-27T00:00:00"/>
    <n v="80000"/>
    <n v="1000"/>
    <n v="674"/>
    <n v="674"/>
    <n v="2330"/>
    <m/>
    <x v="1"/>
    <n v="84641"/>
    <s v="Proceed"/>
    <s v="Checked, completed"/>
    <s v="Checked, completed"/>
    <s v="Checked, completed"/>
    <n v="760640094"/>
    <s v="Myself (Participant)"/>
    <m/>
    <d v="1899-12-30T09:04:00"/>
    <s v="Complete"/>
  </r>
  <r>
    <n v="672"/>
    <m/>
    <m/>
    <m/>
    <x v="0"/>
    <m/>
    <m/>
    <m/>
    <m/>
    <m/>
    <m/>
    <m/>
    <m/>
    <m/>
    <m/>
    <m/>
    <m/>
    <m/>
    <m/>
    <m/>
    <m/>
    <m/>
    <m/>
    <m/>
    <m/>
    <m/>
    <m/>
    <m/>
    <m/>
    <m/>
    <m/>
    <m/>
    <m/>
    <m/>
    <m/>
    <m/>
    <m/>
    <m/>
    <m/>
    <m/>
    <m/>
    <m/>
    <m/>
    <m/>
    <m/>
    <m/>
    <x v="0"/>
    <m/>
    <m/>
    <m/>
    <m/>
    <m/>
    <m/>
    <m/>
    <m/>
    <m/>
    <m/>
  </r>
  <r>
    <n v="672"/>
    <s v="Screening And Consenting"/>
    <n v="1"/>
    <s v="busisiwe"/>
    <x v="6"/>
    <d v="1899-12-30T14:57:00"/>
    <s v="Mdantsane"/>
    <n v="11"/>
    <n v="5"/>
    <s v="Not applicable"/>
    <s v="I confirm that I am at the gate / door"/>
    <s v=" -32.920282"/>
    <s v="27.7395593"/>
    <s v="Yes"/>
    <m/>
    <s v="Read the script out loud to the person"/>
    <s v="Yes - the person who opened the door is the HoH"/>
    <s v="Read the script out loud to the HoH"/>
    <s v="No"/>
    <m/>
    <m/>
    <m/>
    <m/>
    <m/>
    <m/>
    <m/>
    <m/>
    <m/>
    <m/>
    <m/>
    <m/>
    <m/>
    <m/>
    <m/>
    <m/>
    <m/>
    <m/>
    <m/>
    <m/>
    <m/>
    <n v="50000"/>
    <m/>
    <n v="315"/>
    <n v="315"/>
    <n v="2345"/>
    <m/>
    <x v="0"/>
    <m/>
    <m/>
    <m/>
    <m/>
    <m/>
    <m/>
    <m/>
    <m/>
    <d v="1899-12-30T14:57:00"/>
    <s v="Unverified"/>
  </r>
  <r>
    <n v="673"/>
    <m/>
    <m/>
    <m/>
    <x v="0"/>
    <m/>
    <m/>
    <m/>
    <m/>
    <m/>
    <m/>
    <m/>
    <m/>
    <m/>
    <m/>
    <m/>
    <m/>
    <m/>
    <m/>
    <m/>
    <m/>
    <m/>
    <m/>
    <m/>
    <m/>
    <m/>
    <m/>
    <m/>
    <m/>
    <m/>
    <m/>
    <m/>
    <m/>
    <m/>
    <m/>
    <m/>
    <m/>
    <m/>
    <m/>
    <m/>
    <m/>
    <m/>
    <m/>
    <m/>
    <m/>
    <m/>
    <x v="0"/>
    <m/>
    <m/>
    <m/>
    <m/>
    <m/>
    <m/>
    <m/>
    <m/>
    <m/>
    <m/>
  </r>
  <r>
    <n v="673"/>
    <s v="Screening And Consenting"/>
    <n v="1"/>
    <s v="busisiwe"/>
    <x v="6"/>
    <d v="1899-12-30T15:00:00"/>
    <s v="Mdantsane"/>
    <n v="11"/>
    <n v="5"/>
    <s v="Not applicable"/>
    <s v="I confirm that I am at the gate / door"/>
    <s v=" -32.920128"/>
    <s v="27.7396478"/>
    <s v="Yes"/>
    <m/>
    <s v="Read the script out loud to the person"/>
    <s v="Yes - the person who opened the door is the HoH"/>
    <s v="Read the script out loud to the HoH"/>
    <s v="No"/>
    <m/>
    <m/>
    <m/>
    <m/>
    <m/>
    <m/>
    <m/>
    <m/>
    <m/>
    <m/>
    <m/>
    <m/>
    <m/>
    <m/>
    <m/>
    <m/>
    <m/>
    <m/>
    <m/>
    <m/>
    <m/>
    <n v="50000"/>
    <m/>
    <n v="312"/>
    <n v="312"/>
    <n v="2345"/>
    <m/>
    <x v="0"/>
    <m/>
    <m/>
    <m/>
    <m/>
    <m/>
    <m/>
    <m/>
    <m/>
    <d v="1899-12-30T15:02:00"/>
    <s v="Unverified"/>
  </r>
  <r>
    <n v="673"/>
    <s v="Screening And Consenting"/>
    <n v="2"/>
    <s v="mihlem"/>
    <x v="15"/>
    <d v="1899-12-30T09:23:00"/>
    <s v="Mdantsane"/>
    <n v="11"/>
    <n v="5"/>
    <s v="Not applicable"/>
    <s v="I confirm that I am at the gate / door"/>
    <s v=" -32.9492958"/>
    <s v="27.6920664"/>
    <s v="No"/>
    <s v="I confirm"/>
    <m/>
    <m/>
    <m/>
    <m/>
    <m/>
    <m/>
    <m/>
    <m/>
    <m/>
    <m/>
    <m/>
    <m/>
    <m/>
    <m/>
    <m/>
    <m/>
    <m/>
    <m/>
    <m/>
    <m/>
    <m/>
    <m/>
    <m/>
    <m/>
    <m/>
    <n v="50000"/>
    <m/>
    <n v="649"/>
    <n v="649"/>
    <n v="2344"/>
    <m/>
    <x v="0"/>
    <m/>
    <m/>
    <m/>
    <m/>
    <m/>
    <m/>
    <m/>
    <m/>
    <d v="1899-12-30T09:23:00"/>
    <s v="Unverified"/>
  </r>
  <r>
    <n v="673"/>
    <s v="Screening And Consenting"/>
    <n v="3"/>
    <s v="busisiwe"/>
    <x v="10"/>
    <d v="1899-12-30T09:45:00"/>
    <s v="Mdantsane"/>
    <n v="11"/>
    <n v="5"/>
    <s v="Not applicable"/>
    <s v="I confirm that I am at the gate / door"/>
    <s v=" -32.9197735"/>
    <s v="27.7398693"/>
    <s v="No"/>
    <s v="I confirm"/>
    <m/>
    <m/>
    <m/>
    <m/>
    <m/>
    <m/>
    <m/>
    <m/>
    <m/>
    <m/>
    <m/>
    <m/>
    <m/>
    <m/>
    <m/>
    <m/>
    <m/>
    <m/>
    <m/>
    <m/>
    <m/>
    <m/>
    <m/>
    <m/>
    <m/>
    <n v="50000"/>
    <m/>
    <n v="627"/>
    <n v="627"/>
    <n v="2343"/>
    <m/>
    <x v="0"/>
    <m/>
    <m/>
    <m/>
    <m/>
    <m/>
    <m/>
    <m/>
    <m/>
    <d v="1899-12-30T09:45:00"/>
    <s v="Unverified"/>
  </r>
  <r>
    <n v="674"/>
    <m/>
    <m/>
    <m/>
    <x v="0"/>
    <m/>
    <m/>
    <m/>
    <m/>
    <m/>
    <m/>
    <m/>
    <m/>
    <m/>
    <m/>
    <m/>
    <m/>
    <m/>
    <m/>
    <m/>
    <m/>
    <m/>
    <m/>
    <m/>
    <m/>
    <m/>
    <m/>
    <m/>
    <m/>
    <m/>
    <m/>
    <m/>
    <m/>
    <m/>
    <m/>
    <m/>
    <m/>
    <m/>
    <m/>
    <m/>
    <m/>
    <m/>
    <m/>
    <m/>
    <m/>
    <m/>
    <x v="0"/>
    <m/>
    <m/>
    <m/>
    <m/>
    <m/>
    <m/>
    <m/>
    <m/>
    <m/>
    <m/>
  </r>
  <r>
    <n v="674"/>
    <s v="Screening And Consenting"/>
    <n v="1"/>
    <s v="busisiwe"/>
    <x v="6"/>
    <d v="1899-12-30T15:09:00"/>
    <s v="Mdantsane"/>
    <n v="11"/>
    <n v="5"/>
    <s v="Not applicable"/>
    <s v="I confirm that I am at the gate / door"/>
    <s v=" -32.9200365"/>
    <s v="27.7396726"/>
    <s v="Yes"/>
    <m/>
    <s v="Read the script out loud to the person"/>
    <s v="Yes - the person who opened the door is calling the HoH"/>
    <s v="Read the script out loud to the HoH"/>
    <s v="No"/>
    <m/>
    <m/>
    <m/>
    <m/>
    <m/>
    <m/>
    <m/>
    <m/>
    <m/>
    <m/>
    <m/>
    <m/>
    <m/>
    <m/>
    <m/>
    <m/>
    <m/>
    <m/>
    <m/>
    <m/>
    <m/>
    <n v="50000"/>
    <m/>
    <n v="303"/>
    <n v="303"/>
    <n v="2345"/>
    <m/>
    <x v="0"/>
    <m/>
    <m/>
    <m/>
    <m/>
    <m/>
    <m/>
    <m/>
    <m/>
    <d v="1899-12-30T15:10:00"/>
    <s v="Unverified"/>
  </r>
  <r>
    <n v="675"/>
    <m/>
    <m/>
    <m/>
    <x v="0"/>
    <m/>
    <m/>
    <m/>
    <m/>
    <m/>
    <m/>
    <m/>
    <m/>
    <m/>
    <m/>
    <m/>
    <m/>
    <m/>
    <m/>
    <m/>
    <m/>
    <m/>
    <m/>
    <m/>
    <m/>
    <m/>
    <m/>
    <m/>
    <m/>
    <m/>
    <m/>
    <m/>
    <m/>
    <m/>
    <m/>
    <m/>
    <m/>
    <m/>
    <m/>
    <m/>
    <m/>
    <m/>
    <m/>
    <m/>
    <m/>
    <m/>
    <x v="0"/>
    <m/>
    <m/>
    <m/>
    <m/>
    <m/>
    <m/>
    <m/>
    <m/>
    <m/>
    <m/>
  </r>
  <r>
    <n v="1030"/>
    <s v="Screening And Consenting"/>
    <n v="1"/>
    <s v="asemahle"/>
    <x v="16"/>
    <d v="1899-12-30T14:01:00"/>
    <s v="Buffalo Flats"/>
    <n v="6"/>
    <n v="1"/>
    <s v="Not applicable"/>
    <s v="I confirm that I am at the gate / door"/>
    <s v=" -33.0186902"/>
    <s v="27.8461575"/>
    <s v="Yes"/>
    <m/>
    <s v="Read the script out loud to the person"/>
    <s v="Yes - the person who opened the door is calling the HoH"/>
    <s v="Read the script out loud to the HoH"/>
    <s v="Yes"/>
    <s v="Proceed"/>
    <s v="Linda"/>
    <s v="Williams "/>
    <n v="37"/>
    <d v="1985-08-21T00:00:00"/>
    <n v="37"/>
    <s v="Female"/>
    <s v="One or both"/>
    <s v="Yes"/>
    <s v="Proceed"/>
    <m/>
    <s v="Proceed"/>
    <s v="English"/>
    <s v="Yes"/>
    <s v="Yes"/>
    <s v="signature_2022-07-20_1214.png"/>
    <m/>
    <m/>
    <m/>
    <m/>
    <d v="2022-07-20T00:00:00"/>
    <n v="80000"/>
    <n v="1000"/>
    <n v="371"/>
    <n v="371"/>
    <n v="2337"/>
    <m/>
    <x v="1"/>
    <n v="84042"/>
    <s v="Proceed"/>
    <s v="Checked, completed"/>
    <s v="Checked, completed"/>
    <s v="Checked, completed"/>
    <n v="784582562"/>
    <s v="Myself (Participant)"/>
    <m/>
    <d v="1899-12-30T14:16:00"/>
    <s v="Complete"/>
  </r>
  <r>
    <n v="676"/>
    <m/>
    <m/>
    <m/>
    <x v="0"/>
    <m/>
    <m/>
    <m/>
    <m/>
    <m/>
    <m/>
    <m/>
    <m/>
    <m/>
    <m/>
    <m/>
    <m/>
    <m/>
    <m/>
    <m/>
    <m/>
    <m/>
    <m/>
    <m/>
    <m/>
    <m/>
    <m/>
    <m/>
    <m/>
    <m/>
    <m/>
    <m/>
    <m/>
    <m/>
    <m/>
    <m/>
    <m/>
    <m/>
    <m/>
    <m/>
    <m/>
    <m/>
    <m/>
    <m/>
    <m/>
    <m/>
    <x v="0"/>
    <m/>
    <m/>
    <m/>
    <m/>
    <m/>
    <m/>
    <m/>
    <m/>
    <m/>
    <m/>
  </r>
  <r>
    <n v="676"/>
    <s v="Screening And Consenting"/>
    <n v="1"/>
    <s v="busisiwe"/>
    <x v="6"/>
    <d v="1899-12-30T15:18:00"/>
    <s v="Mdantsane"/>
    <n v="11"/>
    <n v="5"/>
    <s v="Not applicable"/>
    <s v="I confirm that I am at the gate / door"/>
    <s v=" -32.9199876"/>
    <s v="27.7397854"/>
    <s v="Yes"/>
    <m/>
    <s v="Read the script out loud to the person"/>
    <s v="No"/>
    <m/>
    <m/>
    <m/>
    <m/>
    <m/>
    <m/>
    <m/>
    <m/>
    <m/>
    <m/>
    <m/>
    <m/>
    <m/>
    <m/>
    <m/>
    <m/>
    <m/>
    <m/>
    <m/>
    <m/>
    <m/>
    <m/>
    <m/>
    <n v="50000"/>
    <m/>
    <n v="294"/>
    <n v="294"/>
    <n v="2345"/>
    <m/>
    <x v="0"/>
    <m/>
    <m/>
    <m/>
    <m/>
    <m/>
    <m/>
    <m/>
    <m/>
    <d v="1899-12-30T15:18:00"/>
    <s v="Unverified"/>
  </r>
  <r>
    <n v="676"/>
    <s v="Screening And Consenting"/>
    <n v="2"/>
    <s v="mihlem"/>
    <x v="15"/>
    <d v="1899-12-30T09:25:00"/>
    <s v="Mdantsane"/>
    <n v="11"/>
    <n v="5"/>
    <s v="Not applicable"/>
    <s v="I confirm that I am at the gate / door"/>
    <s v=" -32.9492958"/>
    <s v="27.6920664"/>
    <s v="Yes"/>
    <m/>
    <s v="Read the script out loud to the person"/>
    <s v="No"/>
    <m/>
    <m/>
    <m/>
    <m/>
    <m/>
    <m/>
    <m/>
    <m/>
    <m/>
    <m/>
    <m/>
    <m/>
    <m/>
    <m/>
    <m/>
    <m/>
    <m/>
    <m/>
    <m/>
    <m/>
    <m/>
    <m/>
    <m/>
    <n v="50000"/>
    <m/>
    <n v="647"/>
    <n v="647"/>
    <n v="2344"/>
    <m/>
    <x v="0"/>
    <m/>
    <m/>
    <m/>
    <m/>
    <m/>
    <m/>
    <m/>
    <m/>
    <d v="1899-12-30T09:26:00"/>
    <s v="Unverified"/>
  </r>
  <r>
    <n v="676"/>
    <s v="Screening And Consenting"/>
    <n v="3"/>
    <s v="busisiwe"/>
    <x v="10"/>
    <d v="1899-12-30T09:40:00"/>
    <s v="Mdantsane"/>
    <n v="11"/>
    <n v="5"/>
    <s v="Not applicable"/>
    <s v="I confirm that I am at the gate / door"/>
    <s v=" -32.9197735"/>
    <s v="27.7398693"/>
    <s v="Yes"/>
    <m/>
    <s v="Read the script out loud to the person"/>
    <s v="No"/>
    <m/>
    <m/>
    <m/>
    <m/>
    <m/>
    <m/>
    <m/>
    <m/>
    <m/>
    <m/>
    <m/>
    <m/>
    <m/>
    <m/>
    <m/>
    <m/>
    <m/>
    <m/>
    <m/>
    <m/>
    <m/>
    <m/>
    <m/>
    <n v="50000"/>
    <m/>
    <n v="632"/>
    <n v="632"/>
    <n v="2343"/>
    <m/>
    <x v="0"/>
    <m/>
    <m/>
    <m/>
    <m/>
    <m/>
    <m/>
    <m/>
    <m/>
    <d v="1899-12-30T09:41:00"/>
    <s v="Unverified"/>
  </r>
  <r>
    <n v="677"/>
    <m/>
    <m/>
    <m/>
    <x v="0"/>
    <m/>
    <m/>
    <m/>
    <m/>
    <m/>
    <m/>
    <m/>
    <m/>
    <m/>
    <m/>
    <m/>
    <m/>
    <m/>
    <m/>
    <m/>
    <m/>
    <m/>
    <m/>
    <m/>
    <m/>
    <m/>
    <m/>
    <m/>
    <m/>
    <m/>
    <m/>
    <m/>
    <m/>
    <m/>
    <m/>
    <m/>
    <m/>
    <m/>
    <m/>
    <m/>
    <m/>
    <m/>
    <m/>
    <m/>
    <m/>
    <m/>
    <x v="0"/>
    <m/>
    <m/>
    <m/>
    <m/>
    <m/>
    <m/>
    <m/>
    <m/>
    <m/>
    <m/>
  </r>
  <r>
    <n v="677"/>
    <s v="Screening And Consenting"/>
    <n v="1"/>
    <s v="busisiwe"/>
    <x v="6"/>
    <d v="1899-12-30T15:23:00"/>
    <s v="Mdantsane"/>
    <n v="11"/>
    <n v="5"/>
    <s v="Not applicable"/>
    <s v="I confirm that I am at the gate / door"/>
    <s v=" -32.919632"/>
    <s v="27.7399184"/>
    <s v="No"/>
    <s v="I confirm"/>
    <m/>
    <m/>
    <m/>
    <m/>
    <m/>
    <m/>
    <m/>
    <m/>
    <m/>
    <m/>
    <m/>
    <m/>
    <m/>
    <m/>
    <m/>
    <m/>
    <m/>
    <m/>
    <m/>
    <m/>
    <m/>
    <m/>
    <m/>
    <m/>
    <m/>
    <n v="50000"/>
    <m/>
    <n v="289"/>
    <n v="289"/>
    <n v="2345"/>
    <m/>
    <x v="0"/>
    <m/>
    <m/>
    <m/>
    <m/>
    <m/>
    <m/>
    <m/>
    <m/>
    <d v="1899-12-30T15:23:00"/>
    <s v="Unverified"/>
  </r>
  <r>
    <n v="677"/>
    <s v="Screening And Consenting"/>
    <n v="2"/>
    <s v="mihlem"/>
    <x v="15"/>
    <d v="1899-12-30T09:27:00"/>
    <s v="Mdantsane"/>
    <n v="11"/>
    <n v="5"/>
    <s v="Not applicable"/>
    <s v="I confirm that I am at the gate / door"/>
    <s v=" -32.9492958"/>
    <s v="27.6920664"/>
    <s v="No"/>
    <s v="I confirm"/>
    <m/>
    <m/>
    <m/>
    <m/>
    <m/>
    <m/>
    <m/>
    <m/>
    <m/>
    <m/>
    <m/>
    <m/>
    <m/>
    <m/>
    <m/>
    <m/>
    <m/>
    <m/>
    <m/>
    <m/>
    <m/>
    <m/>
    <m/>
    <m/>
    <m/>
    <n v="50000"/>
    <m/>
    <n v="645"/>
    <n v="645"/>
    <n v="2344"/>
    <m/>
    <x v="0"/>
    <m/>
    <m/>
    <m/>
    <m/>
    <m/>
    <m/>
    <m/>
    <m/>
    <d v="1899-12-30T09:28:00"/>
    <s v="Unverified"/>
  </r>
  <r>
    <n v="677"/>
    <s v="Screening And Consenting"/>
    <n v="3"/>
    <s v="busisiwe"/>
    <x v="10"/>
    <d v="1899-12-30T09:31:00"/>
    <s v="Mdantsane"/>
    <n v="11"/>
    <n v="5"/>
    <s v="Not applicable"/>
    <s v="I confirm that I am at the gate / door"/>
    <s v=" -32.9462579"/>
    <s v="27.6938995"/>
    <s v="No"/>
    <s v="I confirm"/>
    <m/>
    <m/>
    <m/>
    <m/>
    <m/>
    <m/>
    <m/>
    <m/>
    <m/>
    <m/>
    <m/>
    <m/>
    <m/>
    <m/>
    <m/>
    <m/>
    <m/>
    <m/>
    <m/>
    <m/>
    <m/>
    <m/>
    <m/>
    <m/>
    <m/>
    <n v="50000"/>
    <m/>
    <n v="641"/>
    <n v="641"/>
    <n v="2343"/>
    <m/>
    <x v="0"/>
    <m/>
    <m/>
    <m/>
    <m/>
    <m/>
    <m/>
    <m/>
    <m/>
    <d v="1899-12-30T09:32:00"/>
    <s v="Unverified"/>
  </r>
  <r>
    <n v="678"/>
    <m/>
    <m/>
    <m/>
    <x v="0"/>
    <m/>
    <m/>
    <m/>
    <m/>
    <m/>
    <m/>
    <m/>
    <m/>
    <m/>
    <m/>
    <m/>
    <m/>
    <m/>
    <m/>
    <m/>
    <m/>
    <m/>
    <m/>
    <m/>
    <m/>
    <m/>
    <m/>
    <m/>
    <m/>
    <m/>
    <m/>
    <m/>
    <m/>
    <m/>
    <m/>
    <m/>
    <m/>
    <m/>
    <m/>
    <m/>
    <m/>
    <m/>
    <m/>
    <m/>
    <m/>
    <m/>
    <x v="0"/>
    <m/>
    <m/>
    <m/>
    <m/>
    <m/>
    <m/>
    <m/>
    <m/>
    <m/>
    <m/>
  </r>
  <r>
    <n v="678"/>
    <s v="Screening And Consenting"/>
    <n v="1"/>
    <s v="busisiwe"/>
    <x v="6"/>
    <d v="1899-12-30T15:25:00"/>
    <s v="Mdantsane"/>
    <n v="11"/>
    <n v="5"/>
    <s v="Not applicable"/>
    <s v="I confirm that I am at the gate / door"/>
    <s v=" -32.9196374"/>
    <s v="27.7399354"/>
    <s v="No"/>
    <s v="I confirm"/>
    <m/>
    <m/>
    <m/>
    <m/>
    <m/>
    <m/>
    <m/>
    <m/>
    <m/>
    <m/>
    <m/>
    <m/>
    <m/>
    <m/>
    <m/>
    <m/>
    <m/>
    <m/>
    <m/>
    <m/>
    <m/>
    <m/>
    <m/>
    <m/>
    <m/>
    <n v="50000"/>
    <m/>
    <n v="287"/>
    <n v="287"/>
    <n v="2345"/>
    <m/>
    <x v="0"/>
    <m/>
    <m/>
    <m/>
    <m/>
    <m/>
    <m/>
    <m/>
    <m/>
    <d v="1899-12-30T15:25:00"/>
    <s v="Unverified"/>
  </r>
  <r>
    <n v="678"/>
    <s v="Screening And Consenting"/>
    <n v="2"/>
    <s v="mihlem"/>
    <x v="15"/>
    <d v="1899-12-30T09:29:00"/>
    <s v="Mdantsane"/>
    <n v="11"/>
    <n v="5"/>
    <s v="Not applicable"/>
    <s v="I confirm that I am at the gate / door"/>
    <s v=" -32.9492958"/>
    <s v="27.6920664"/>
    <s v="No"/>
    <s v="I confirm"/>
    <m/>
    <m/>
    <m/>
    <m/>
    <m/>
    <m/>
    <m/>
    <m/>
    <m/>
    <m/>
    <m/>
    <m/>
    <m/>
    <m/>
    <m/>
    <m/>
    <m/>
    <m/>
    <m/>
    <m/>
    <m/>
    <m/>
    <m/>
    <m/>
    <m/>
    <n v="50000"/>
    <m/>
    <n v="643"/>
    <n v="643"/>
    <n v="2344"/>
    <m/>
    <x v="0"/>
    <m/>
    <m/>
    <m/>
    <m/>
    <m/>
    <m/>
    <m/>
    <m/>
    <d v="1899-12-30T09:30:00"/>
    <s v="Unverified"/>
  </r>
  <r>
    <n v="678"/>
    <s v="Screening And Consenting"/>
    <n v="3"/>
    <s v="busisiwe"/>
    <x v="10"/>
    <d v="1899-12-30T09:35:00"/>
    <s v="Mdantsane"/>
    <n v="11"/>
    <n v="5"/>
    <s v="Not applicable"/>
    <s v="I confirm that I am at the gate / door"/>
    <s v=" -32.9197735"/>
    <s v="27.7398693"/>
    <s v="No"/>
    <s v="I confirm"/>
    <m/>
    <m/>
    <m/>
    <m/>
    <m/>
    <m/>
    <m/>
    <m/>
    <m/>
    <m/>
    <m/>
    <m/>
    <m/>
    <m/>
    <m/>
    <m/>
    <m/>
    <m/>
    <m/>
    <m/>
    <m/>
    <m/>
    <m/>
    <m/>
    <m/>
    <n v="50000"/>
    <m/>
    <n v="637"/>
    <n v="637"/>
    <n v="2343"/>
    <m/>
    <x v="0"/>
    <m/>
    <m/>
    <m/>
    <m/>
    <m/>
    <m/>
    <m/>
    <m/>
    <d v="1899-12-30T09:36:00"/>
    <s v="Unverified"/>
  </r>
  <r>
    <n v="679"/>
    <m/>
    <m/>
    <m/>
    <x v="0"/>
    <m/>
    <m/>
    <m/>
    <m/>
    <m/>
    <m/>
    <m/>
    <m/>
    <m/>
    <m/>
    <m/>
    <m/>
    <m/>
    <m/>
    <m/>
    <m/>
    <m/>
    <m/>
    <m/>
    <m/>
    <m/>
    <m/>
    <m/>
    <m/>
    <m/>
    <m/>
    <m/>
    <m/>
    <m/>
    <m/>
    <m/>
    <m/>
    <m/>
    <m/>
    <m/>
    <m/>
    <m/>
    <m/>
    <m/>
    <m/>
    <m/>
    <x v="0"/>
    <m/>
    <m/>
    <m/>
    <m/>
    <m/>
    <m/>
    <m/>
    <m/>
    <m/>
    <m/>
  </r>
  <r>
    <n v="679"/>
    <s v="Screening And Consenting"/>
    <n v="1"/>
    <s v="busisiwe"/>
    <x v="6"/>
    <d v="1899-12-30T15:27:00"/>
    <s v="Mdantsane"/>
    <n v="11"/>
    <n v="5"/>
    <s v="Not applicable"/>
    <s v="I confirm that I am at the gate / door"/>
    <s v=" -32.9195506"/>
    <s v="27.7399793"/>
    <s v="No"/>
    <s v="I confirm"/>
    <m/>
    <m/>
    <m/>
    <m/>
    <m/>
    <m/>
    <m/>
    <m/>
    <m/>
    <m/>
    <m/>
    <m/>
    <m/>
    <m/>
    <m/>
    <m/>
    <m/>
    <m/>
    <m/>
    <m/>
    <m/>
    <m/>
    <m/>
    <m/>
    <m/>
    <n v="50000"/>
    <m/>
    <n v="285"/>
    <n v="285"/>
    <n v="2345"/>
    <m/>
    <x v="0"/>
    <m/>
    <m/>
    <m/>
    <m/>
    <m/>
    <m/>
    <m/>
    <m/>
    <d v="1899-12-30T15:28:00"/>
    <s v="Unverified"/>
  </r>
  <r>
    <n v="679"/>
    <s v="Screening And Consenting"/>
    <n v="2"/>
    <s v="mihlem"/>
    <x v="15"/>
    <d v="1899-12-30T09:30:00"/>
    <s v="Mdantsane"/>
    <n v="11"/>
    <n v="5"/>
    <s v="Not applicable"/>
    <s v="I confirm that I am at the gate / door"/>
    <s v=" -32.9492958"/>
    <s v="27.6920664"/>
    <s v="No"/>
    <s v="I confirm"/>
    <m/>
    <m/>
    <m/>
    <m/>
    <m/>
    <m/>
    <m/>
    <m/>
    <m/>
    <m/>
    <m/>
    <m/>
    <m/>
    <m/>
    <m/>
    <m/>
    <m/>
    <m/>
    <m/>
    <m/>
    <m/>
    <m/>
    <m/>
    <m/>
    <m/>
    <n v="50000"/>
    <m/>
    <n v="642"/>
    <n v="642"/>
    <n v="2344"/>
    <m/>
    <x v="0"/>
    <m/>
    <m/>
    <m/>
    <m/>
    <m/>
    <m/>
    <m/>
    <m/>
    <d v="1899-12-30T09:31:00"/>
    <s v="Unverified"/>
  </r>
  <r>
    <n v="679"/>
    <s v="Screening And Consenting"/>
    <n v="3"/>
    <s v="busisiwe"/>
    <x v="10"/>
    <d v="1899-12-30T09:29:00"/>
    <s v="Mdantsane"/>
    <n v="11"/>
    <n v="5"/>
    <s v="Not applicable"/>
    <s v="I confirm that I am at the gate / door"/>
    <s v=" -32.9462579"/>
    <s v="27.6938995"/>
    <s v="No"/>
    <s v="I confirm"/>
    <m/>
    <m/>
    <m/>
    <m/>
    <m/>
    <m/>
    <m/>
    <m/>
    <m/>
    <m/>
    <m/>
    <m/>
    <m/>
    <m/>
    <m/>
    <m/>
    <m/>
    <m/>
    <m/>
    <m/>
    <m/>
    <m/>
    <m/>
    <m/>
    <m/>
    <n v="50000"/>
    <m/>
    <n v="643"/>
    <n v="643"/>
    <n v="2343"/>
    <m/>
    <x v="0"/>
    <m/>
    <m/>
    <m/>
    <m/>
    <m/>
    <m/>
    <m/>
    <m/>
    <d v="1899-12-30T09:29:00"/>
    <s v="Unverified"/>
  </r>
  <r>
    <n v="680"/>
    <m/>
    <m/>
    <m/>
    <x v="0"/>
    <m/>
    <m/>
    <m/>
    <m/>
    <m/>
    <m/>
    <m/>
    <m/>
    <m/>
    <m/>
    <m/>
    <m/>
    <m/>
    <m/>
    <m/>
    <m/>
    <m/>
    <m/>
    <m/>
    <m/>
    <m/>
    <m/>
    <m/>
    <m/>
    <m/>
    <m/>
    <m/>
    <m/>
    <m/>
    <m/>
    <m/>
    <m/>
    <m/>
    <m/>
    <m/>
    <m/>
    <m/>
    <m/>
    <m/>
    <m/>
    <m/>
    <x v="0"/>
    <m/>
    <m/>
    <m/>
    <m/>
    <m/>
    <m/>
    <m/>
    <m/>
    <m/>
    <m/>
  </r>
  <r>
    <n v="680"/>
    <s v="Screening And Consenting"/>
    <n v="1"/>
    <s v="yethu"/>
    <x v="6"/>
    <d v="1899-12-30T15:26:00"/>
    <s v="Ndevana"/>
    <n v="1"/>
    <n v="5"/>
    <s v="Not applicable"/>
    <s v="I confirm that I am at the gate / door"/>
    <s v=" -32.9001949"/>
    <s v="27.5116878"/>
    <s v="No"/>
    <s v="I confirm"/>
    <m/>
    <m/>
    <m/>
    <m/>
    <m/>
    <m/>
    <m/>
    <m/>
    <m/>
    <m/>
    <m/>
    <m/>
    <m/>
    <m/>
    <m/>
    <m/>
    <m/>
    <m/>
    <m/>
    <m/>
    <m/>
    <m/>
    <m/>
    <m/>
    <m/>
    <n v="60000"/>
    <m/>
    <n v="286"/>
    <n v="286"/>
    <n v="2345"/>
    <m/>
    <x v="0"/>
    <m/>
    <m/>
    <m/>
    <m/>
    <m/>
    <m/>
    <m/>
    <m/>
    <d v="1899-12-30T15:27:00"/>
    <s v="Unverified"/>
  </r>
  <r>
    <n v="1083"/>
    <s v="Screening And Consenting"/>
    <n v="1"/>
    <s v="busisiwe"/>
    <x v="21"/>
    <d v="1899-12-30T10:14:00"/>
    <s v="Mdantsane"/>
    <n v="11"/>
    <n v="7"/>
    <s v="Not applicable"/>
    <s v="I confirm that I am at the gate / door"/>
    <s v=" -32.9229077"/>
    <s v="27.738221"/>
    <s v="Yes"/>
    <m/>
    <s v="Read the script out loud to the person"/>
    <s v="Yes - the person who opened the door is the HoH"/>
    <s v="Read the script out loud to the HoH"/>
    <s v="Yes"/>
    <s v="Proceed"/>
    <s v="Khayakazi"/>
    <s v="Mfukuzo"/>
    <n v="37"/>
    <d v="1985-11-11T00:00:00"/>
    <n v="37"/>
    <s v="Female"/>
    <s v="One or both"/>
    <s v="Yes"/>
    <s v="Proceed"/>
    <m/>
    <s v="Proceed"/>
    <s v="English"/>
    <s v="Yes"/>
    <s v="Yes"/>
    <s v="signature_2022-07-21_0816.png"/>
    <m/>
    <m/>
    <m/>
    <m/>
    <d v="2022-07-21T00:00:00"/>
    <n v="50000"/>
    <n v="1000"/>
    <n v="598"/>
    <n v="598"/>
    <n v="2336"/>
    <m/>
    <x v="1"/>
    <n v="54495"/>
    <s v="Proceed"/>
    <s v="Checked, completed"/>
    <s v="Checked, completed"/>
    <s v="Checked, completed"/>
    <n v="784765145"/>
    <s v="Myself (Participant)"/>
    <m/>
    <d v="1899-12-30T10:17:00"/>
    <s v="Complete"/>
  </r>
  <r>
    <n v="681"/>
    <m/>
    <m/>
    <m/>
    <x v="0"/>
    <m/>
    <m/>
    <m/>
    <m/>
    <m/>
    <m/>
    <m/>
    <m/>
    <m/>
    <m/>
    <m/>
    <m/>
    <m/>
    <m/>
    <m/>
    <m/>
    <m/>
    <m/>
    <m/>
    <m/>
    <m/>
    <m/>
    <m/>
    <m/>
    <m/>
    <m/>
    <m/>
    <m/>
    <m/>
    <m/>
    <m/>
    <m/>
    <m/>
    <m/>
    <m/>
    <m/>
    <m/>
    <m/>
    <m/>
    <m/>
    <m/>
    <x v="0"/>
    <m/>
    <m/>
    <m/>
    <m/>
    <m/>
    <m/>
    <m/>
    <m/>
    <m/>
    <m/>
  </r>
  <r>
    <n v="1090"/>
    <s v="Screening And Consenting"/>
    <n v="1"/>
    <s v="zimbini"/>
    <x v="21"/>
    <d v="1899-12-30T11:09:00"/>
    <s v="Mdantsane"/>
    <n v="9"/>
    <n v="1"/>
    <s v="Not applicable"/>
    <s v="I confirm that I am at the gate / door"/>
    <s v=" -32.937753"/>
    <s v="27.7558559"/>
    <s v="Yes"/>
    <m/>
    <s v="Read the script out loud to the person"/>
    <s v="Yes - the person who opened the door is calling the HoH"/>
    <s v="Read the script out loud to the HoH"/>
    <s v="Yes"/>
    <s v="Proceed"/>
    <s v="Sithembile"/>
    <s v="Fihla"/>
    <n v="37"/>
    <d v="1985-12-21T00:00:00"/>
    <n v="37"/>
    <s v="Male"/>
    <s v="One or both"/>
    <s v="Yes"/>
    <s v="Proceed"/>
    <m/>
    <s v="Proceed"/>
    <s v="English"/>
    <s v="Yes"/>
    <s v="Yes"/>
    <s v="signature_2022-07-21_0911.png"/>
    <m/>
    <m/>
    <m/>
    <m/>
    <d v="2022-07-21T00:00:00"/>
    <n v="50000"/>
    <n v="2000"/>
    <n v="543"/>
    <n v="543"/>
    <n v="2336"/>
    <m/>
    <x v="1"/>
    <n v="55385"/>
    <s v="Proceed"/>
    <s v="Checked, completed"/>
    <s v="Checked, completed"/>
    <s v="Checked, completed"/>
    <n v="735437667"/>
    <s v="Myself (Participant)"/>
    <m/>
    <d v="1899-12-30T11:12:00"/>
    <s v="Complete"/>
  </r>
  <r>
    <n v="682"/>
    <m/>
    <m/>
    <m/>
    <x v="0"/>
    <m/>
    <m/>
    <m/>
    <m/>
    <m/>
    <m/>
    <m/>
    <m/>
    <m/>
    <m/>
    <m/>
    <m/>
    <m/>
    <m/>
    <m/>
    <m/>
    <m/>
    <m/>
    <m/>
    <m/>
    <m/>
    <m/>
    <m/>
    <m/>
    <m/>
    <m/>
    <m/>
    <m/>
    <m/>
    <m/>
    <m/>
    <m/>
    <m/>
    <m/>
    <m/>
    <m/>
    <m/>
    <m/>
    <m/>
    <m/>
    <m/>
    <x v="0"/>
    <m/>
    <m/>
    <m/>
    <m/>
    <m/>
    <m/>
    <m/>
    <m/>
    <m/>
    <m/>
  </r>
  <r>
    <n v="682"/>
    <s v="Screening And Consenting"/>
    <n v="1"/>
    <s v="ntombizodwa"/>
    <x v="6"/>
    <d v="1899-12-30T15:36:00"/>
    <s v="Ndevana"/>
    <n v="1"/>
    <n v="5"/>
    <s v="Not applicable"/>
    <s v="I confirm that I am at the gate / door"/>
    <s v=" -32.9002518"/>
    <s v="27.5124549"/>
    <s v="No"/>
    <s v="I confirm"/>
    <m/>
    <m/>
    <m/>
    <m/>
    <m/>
    <m/>
    <m/>
    <m/>
    <m/>
    <m/>
    <m/>
    <m/>
    <m/>
    <m/>
    <m/>
    <m/>
    <m/>
    <m/>
    <m/>
    <m/>
    <m/>
    <m/>
    <m/>
    <m/>
    <m/>
    <n v="60000"/>
    <m/>
    <n v="276"/>
    <n v="276"/>
    <n v="2345"/>
    <m/>
    <x v="0"/>
    <m/>
    <m/>
    <m/>
    <m/>
    <m/>
    <m/>
    <m/>
    <m/>
    <d v="1899-12-30T15:36:00"/>
    <s v="Unverified"/>
  </r>
  <r>
    <n v="1138"/>
    <s v="Screening And Consenting"/>
    <n v="1"/>
    <s v="zimkhitha"/>
    <x v="17"/>
    <d v="1899-12-30T08:40:00"/>
    <s v="Buffalo Flats"/>
    <n v="3"/>
    <n v="2"/>
    <s v="Not applicable"/>
    <s v="I confirm that I am at the gate / door"/>
    <s v=" -33.0106764"/>
    <s v="27.8388373"/>
    <s v="Yes"/>
    <m/>
    <s v="Read the script out loud to the person"/>
    <s v="Yes - the person who opened the door is the HoH"/>
    <s v="Read the script out loud to the HoH"/>
    <s v="Yes"/>
    <s v="Proceed"/>
    <s v="Ashley "/>
    <s v="Brown"/>
    <n v="37"/>
    <d v="1985-07-12T00:00:00"/>
    <n v="37"/>
    <s v="Male"/>
    <s v="One or both"/>
    <s v="Yes"/>
    <s v="Proceed"/>
    <m/>
    <s v="Proceed"/>
    <s v="English"/>
    <s v="Yes"/>
    <s v="Yes"/>
    <s v="signature_2022-07-22_0704.png"/>
    <m/>
    <m/>
    <m/>
    <m/>
    <d v="2022-07-22T00:00:00"/>
    <n v="80000"/>
    <n v="2000"/>
    <n v="692"/>
    <n v="692"/>
    <n v="2335"/>
    <m/>
    <x v="1"/>
    <n v="85682"/>
    <s v="Proceed"/>
    <s v="Checked, completed"/>
    <s v="Checked, completed"/>
    <s v="Checked, completed"/>
    <n v="783298741"/>
    <s v="Myself (Participant)"/>
    <m/>
    <d v="1899-12-30T09:05:00"/>
    <s v="Complete"/>
  </r>
  <r>
    <n v="683"/>
    <m/>
    <m/>
    <m/>
    <x v="0"/>
    <m/>
    <m/>
    <m/>
    <m/>
    <m/>
    <m/>
    <m/>
    <m/>
    <m/>
    <m/>
    <m/>
    <m/>
    <m/>
    <m/>
    <m/>
    <m/>
    <m/>
    <m/>
    <m/>
    <m/>
    <m/>
    <m/>
    <m/>
    <m/>
    <m/>
    <m/>
    <m/>
    <m/>
    <m/>
    <m/>
    <m/>
    <m/>
    <m/>
    <m/>
    <m/>
    <m/>
    <m/>
    <m/>
    <m/>
    <m/>
    <m/>
    <x v="0"/>
    <m/>
    <m/>
    <m/>
    <m/>
    <m/>
    <m/>
    <m/>
    <m/>
    <m/>
    <m/>
  </r>
  <r>
    <n v="1146"/>
    <s v="Screening And Consenting"/>
    <n v="1"/>
    <s v="nosiphiwo"/>
    <x v="17"/>
    <d v="1899-12-30T10:22:00"/>
    <s v="Buffalo Flats"/>
    <n v="4"/>
    <n v="2"/>
    <s v="Not applicable"/>
    <s v="I confirm that I am at the gate / door"/>
    <s v=" -33.0083793"/>
    <s v="27.8375612"/>
    <s v="Yes"/>
    <m/>
    <s v="Read the script out loud to the person"/>
    <s v="Yes - the person who opened the door is the HoH"/>
    <s v="Read the script out loud to the HoH"/>
    <s v="Yes"/>
    <s v="Proceed"/>
    <s v="Simphiwe"/>
    <s v="Zenzile"/>
    <n v="37"/>
    <d v="1985-02-04T00:00:00"/>
    <n v="37"/>
    <s v="Male"/>
    <s v="One or both"/>
    <s v="Yes"/>
    <s v="Proceed"/>
    <m/>
    <s v="Proceed"/>
    <s v="English"/>
    <s v="Yes"/>
    <s v="Yes"/>
    <s v="signature_2022-07-22_0943.png"/>
    <m/>
    <m/>
    <m/>
    <m/>
    <d v="2022-07-22T00:00:00"/>
    <n v="80000"/>
    <n v="2000"/>
    <n v="590"/>
    <n v="590"/>
    <n v="2335"/>
    <m/>
    <x v="1"/>
    <n v="85478"/>
    <s v="Proceed"/>
    <s v="Checked, completed"/>
    <s v="Checked, completed"/>
    <s v="Checked, completed"/>
    <n v="728652342"/>
    <s v="Myself (Participant)"/>
    <m/>
    <d v="1899-12-30T11:43:00"/>
    <s v="Complete"/>
  </r>
  <r>
    <n v="684"/>
    <m/>
    <m/>
    <m/>
    <x v="0"/>
    <m/>
    <m/>
    <m/>
    <m/>
    <m/>
    <m/>
    <m/>
    <m/>
    <m/>
    <m/>
    <m/>
    <m/>
    <m/>
    <m/>
    <m/>
    <m/>
    <m/>
    <m/>
    <m/>
    <m/>
    <m/>
    <m/>
    <m/>
    <m/>
    <m/>
    <m/>
    <m/>
    <m/>
    <m/>
    <m/>
    <m/>
    <m/>
    <m/>
    <m/>
    <m/>
    <m/>
    <m/>
    <m/>
    <m/>
    <m/>
    <m/>
    <x v="0"/>
    <m/>
    <m/>
    <m/>
    <m/>
    <m/>
    <m/>
    <m/>
    <m/>
    <m/>
    <m/>
  </r>
  <r>
    <n v="1158"/>
    <s v="Screening And Consenting"/>
    <n v="1"/>
    <s v="zola"/>
    <x v="17"/>
    <d v="1899-12-30T11:54:00"/>
    <s v="Ndevana"/>
    <n v="3"/>
    <n v="2"/>
    <s v="Not applicable"/>
    <s v="I confirm that I am at the gate / door"/>
    <s v=" -32.9169669"/>
    <s v="27.4991311"/>
    <s v="Yes"/>
    <m/>
    <s v="Read the script out loud to the person"/>
    <s v="Yes - the person who opened the door is the HoH"/>
    <s v="Read the script out loud to the HoH"/>
    <s v="Yes"/>
    <s v="Proceed"/>
    <s v="Busisiwe"/>
    <s v="Thekile"/>
    <n v="37"/>
    <d v="1985-03-19T00:00:00"/>
    <n v="37"/>
    <s v="Female"/>
    <s v="One or both"/>
    <s v="Yes"/>
    <s v="Proceed"/>
    <m/>
    <s v="Proceed"/>
    <s v="English"/>
    <s v="Yes"/>
    <s v="Yes"/>
    <s v="signature_2022-07-22_1000.png"/>
    <m/>
    <m/>
    <m/>
    <m/>
    <d v="2022-07-22T00:00:00"/>
    <n v="60000"/>
    <n v="1000"/>
    <n v="498"/>
    <n v="498"/>
    <n v="2335"/>
    <m/>
    <x v="1"/>
    <n v="64294"/>
    <s v="Proceed"/>
    <s v="Checked, completed"/>
    <s v="Checked, completed"/>
    <s v="Checked, completed"/>
    <n v="733633924"/>
    <s v="Myself (Participant)"/>
    <m/>
    <d v="1899-12-30T12:00:00"/>
    <s v="Complete"/>
  </r>
  <r>
    <n v="685"/>
    <m/>
    <m/>
    <m/>
    <x v="0"/>
    <m/>
    <m/>
    <m/>
    <m/>
    <m/>
    <m/>
    <m/>
    <m/>
    <m/>
    <m/>
    <m/>
    <m/>
    <m/>
    <m/>
    <m/>
    <m/>
    <m/>
    <m/>
    <m/>
    <m/>
    <m/>
    <m/>
    <m/>
    <m/>
    <m/>
    <m/>
    <m/>
    <m/>
    <m/>
    <m/>
    <m/>
    <m/>
    <m/>
    <m/>
    <m/>
    <m/>
    <m/>
    <m/>
    <m/>
    <m/>
    <m/>
    <x v="0"/>
    <m/>
    <m/>
    <m/>
    <m/>
    <m/>
    <m/>
    <m/>
    <m/>
    <m/>
    <m/>
  </r>
  <r>
    <n v="1182"/>
    <s v="Screening And Consenting"/>
    <n v="1"/>
    <s v="thembelihle"/>
    <x v="17"/>
    <d v="1899-12-30T13:52:00"/>
    <s v="Mdantsane"/>
    <n v="11"/>
    <n v="3"/>
    <s v="Not applicable"/>
    <s v="I confirm that I am at the gate / door"/>
    <s v=" -32.9187096"/>
    <s v="27.7443521"/>
    <s v="Yes"/>
    <m/>
    <s v="Read the script out loud to the person"/>
    <s v="Yes - the person who opened the door is the HoH"/>
    <s v="Read the script out loud to the HoH"/>
    <s v="Yes"/>
    <s v="Proceed"/>
    <s v="Nolwazi"/>
    <s v="Skuni"/>
    <n v="37"/>
    <d v="1985-08-17T00:00:00"/>
    <n v="37"/>
    <s v="Female"/>
    <s v="One or both"/>
    <s v="Yes"/>
    <s v="Proceed"/>
    <m/>
    <s v="Proceed"/>
    <s v="English"/>
    <s v="Yes"/>
    <s v="Yes"/>
    <s v="signature_2022-07-22_1157.png"/>
    <m/>
    <m/>
    <m/>
    <m/>
    <d v="2022-07-22T00:00:00"/>
    <n v="50000"/>
    <n v="1000"/>
    <n v="380"/>
    <n v="380"/>
    <n v="2335"/>
    <m/>
    <x v="1"/>
    <n v="54058"/>
    <s v="Proceed"/>
    <s v="Checked, completed"/>
    <s v="Checked, completed"/>
    <s v="Checked, completed"/>
    <n v="0"/>
    <s v="Myself (Participant)"/>
    <m/>
    <d v="1899-12-30T13:58:00"/>
    <s v="Complete"/>
  </r>
  <r>
    <n v="686"/>
    <m/>
    <m/>
    <m/>
    <x v="0"/>
    <m/>
    <m/>
    <m/>
    <m/>
    <m/>
    <m/>
    <m/>
    <m/>
    <m/>
    <m/>
    <m/>
    <m/>
    <m/>
    <m/>
    <m/>
    <m/>
    <m/>
    <m/>
    <m/>
    <m/>
    <m/>
    <m/>
    <m/>
    <m/>
    <m/>
    <m/>
    <m/>
    <m/>
    <m/>
    <m/>
    <m/>
    <m/>
    <m/>
    <m/>
    <m/>
    <m/>
    <m/>
    <m/>
    <m/>
    <m/>
    <m/>
    <x v="0"/>
    <m/>
    <m/>
    <m/>
    <m/>
    <m/>
    <m/>
    <m/>
    <m/>
    <m/>
    <m/>
  </r>
  <r>
    <n v="686"/>
    <s v="Screening And Consenting"/>
    <n v="1"/>
    <s v="nomvuyo"/>
    <x v="15"/>
    <d v="1899-12-30T10:05:00"/>
    <s v="Ducats"/>
    <n v="2"/>
    <n v="6"/>
    <s v="Not applicable"/>
    <s v="I confirm that I am at the gate / door"/>
    <s v=" -32.9297462"/>
    <s v="27.9057618"/>
    <s v="No"/>
    <s v="I confirm"/>
    <m/>
    <m/>
    <m/>
    <m/>
    <m/>
    <m/>
    <m/>
    <m/>
    <m/>
    <m/>
    <m/>
    <m/>
    <m/>
    <m/>
    <m/>
    <m/>
    <m/>
    <m/>
    <m/>
    <m/>
    <m/>
    <m/>
    <m/>
    <m/>
    <m/>
    <n v="40000"/>
    <m/>
    <n v="607"/>
    <n v="607"/>
    <n v="2344"/>
    <m/>
    <x v="0"/>
    <m/>
    <m/>
    <m/>
    <m/>
    <m/>
    <m/>
    <m/>
    <m/>
    <d v="1899-12-30T10:05:00"/>
    <s v="Unverified"/>
  </r>
  <r>
    <n v="686"/>
    <s v="Screening And Consenting"/>
    <n v="2"/>
    <s v="nomvuyo"/>
    <x v="10"/>
    <d v="1899-12-30T10:59:00"/>
    <s v="Ducats"/>
    <n v="2"/>
    <n v="6"/>
    <s v="Not applicable"/>
    <s v="I confirm that I am at the gate / door"/>
    <s v=" -32.9300243"/>
    <s v="27.905559"/>
    <s v="No"/>
    <s v="I confirm"/>
    <m/>
    <m/>
    <m/>
    <m/>
    <m/>
    <m/>
    <m/>
    <m/>
    <m/>
    <m/>
    <m/>
    <m/>
    <m/>
    <m/>
    <m/>
    <m/>
    <m/>
    <m/>
    <m/>
    <m/>
    <m/>
    <m/>
    <m/>
    <m/>
    <m/>
    <n v="40000"/>
    <m/>
    <n v="553"/>
    <n v="553"/>
    <n v="2343"/>
    <m/>
    <x v="0"/>
    <m/>
    <m/>
    <m/>
    <m/>
    <m/>
    <m/>
    <m/>
    <m/>
    <d v="1899-12-30T10:59:00"/>
    <s v="Unverified"/>
  </r>
  <r>
    <n v="686"/>
    <s v="Screening And Consenting"/>
    <n v="3"/>
    <s v="nomvuyo"/>
    <x v="10"/>
    <d v="1899-12-30T11:53:00"/>
    <s v="Ducats"/>
    <n v="2"/>
    <n v="6"/>
    <s v="Not applicable"/>
    <s v="I confirm that I am at the gate / door"/>
    <s v=" -32.9300742"/>
    <s v="27.9058515"/>
    <s v="No"/>
    <s v="I confirm"/>
    <m/>
    <m/>
    <m/>
    <m/>
    <m/>
    <m/>
    <m/>
    <m/>
    <m/>
    <m/>
    <m/>
    <m/>
    <m/>
    <m/>
    <m/>
    <m/>
    <m/>
    <m/>
    <m/>
    <m/>
    <m/>
    <m/>
    <m/>
    <m/>
    <m/>
    <n v="40000"/>
    <m/>
    <n v="499"/>
    <n v="499"/>
    <n v="2343"/>
    <m/>
    <x v="0"/>
    <m/>
    <m/>
    <m/>
    <m/>
    <m/>
    <m/>
    <m/>
    <m/>
    <d v="1899-12-30T11:54:00"/>
    <s v="Unverified"/>
  </r>
  <r>
    <n v="687"/>
    <m/>
    <m/>
    <m/>
    <x v="0"/>
    <m/>
    <m/>
    <m/>
    <m/>
    <m/>
    <m/>
    <m/>
    <m/>
    <m/>
    <m/>
    <m/>
    <m/>
    <m/>
    <m/>
    <m/>
    <m/>
    <m/>
    <m/>
    <m/>
    <m/>
    <m/>
    <m/>
    <m/>
    <m/>
    <m/>
    <m/>
    <m/>
    <m/>
    <m/>
    <m/>
    <m/>
    <m/>
    <m/>
    <m/>
    <m/>
    <m/>
    <m/>
    <m/>
    <m/>
    <m/>
    <m/>
    <x v="0"/>
    <m/>
    <m/>
    <m/>
    <m/>
    <m/>
    <m/>
    <m/>
    <m/>
    <m/>
    <m/>
  </r>
  <r>
    <n v="1201"/>
    <s v="Screening And Consenting"/>
    <n v="1"/>
    <s v="nosibusiso"/>
    <x v="24"/>
    <d v="1899-12-30T08:51:00"/>
    <s v="Buffalo Flats"/>
    <n v="3"/>
    <n v="3"/>
    <s v="Not applicable"/>
    <s v="I confirm that I am at the gate / door"/>
    <s v=" -33.0097549"/>
    <s v="27.8355528"/>
    <s v="Yes"/>
    <m/>
    <s v="Read the script out loud to the person"/>
    <s v="Yes - the person who opened the door is the HoH"/>
    <s v="Read the script out loud to the HoH"/>
    <s v="Yes"/>
    <s v="Proceed"/>
    <s v="Shely"/>
    <s v="Zackary "/>
    <n v="37"/>
    <d v="1985-08-15T00:00:00"/>
    <n v="37"/>
    <s v="Female"/>
    <s v="One or both"/>
    <s v="Yes"/>
    <s v="Proceed"/>
    <m/>
    <s v="Proceed"/>
    <s v="English"/>
    <s v="Yes"/>
    <s v="Yes"/>
    <s v="signature_2022-07-23_0657.png"/>
    <m/>
    <m/>
    <m/>
    <m/>
    <d v="2022-07-23T00:00:00"/>
    <n v="80000"/>
    <n v="1000"/>
    <n v="681"/>
    <n v="681"/>
    <n v="2334"/>
    <m/>
    <x v="1"/>
    <n v="84659"/>
    <s v="Proceed"/>
    <s v="Checked, completed"/>
    <s v="Checked, completed"/>
    <s v="Checked, completed"/>
    <n v="786592743"/>
    <s v="Myself (Participant)"/>
    <m/>
    <d v="1899-12-30T08:58:00"/>
    <s v="Complete"/>
  </r>
  <r>
    <n v="688"/>
    <m/>
    <m/>
    <m/>
    <x v="0"/>
    <m/>
    <m/>
    <m/>
    <m/>
    <m/>
    <m/>
    <m/>
    <m/>
    <m/>
    <m/>
    <m/>
    <m/>
    <m/>
    <m/>
    <m/>
    <m/>
    <m/>
    <m/>
    <m/>
    <m/>
    <m/>
    <m/>
    <m/>
    <m/>
    <m/>
    <m/>
    <m/>
    <m/>
    <m/>
    <m/>
    <m/>
    <m/>
    <m/>
    <m/>
    <m/>
    <m/>
    <m/>
    <m/>
    <m/>
    <m/>
    <m/>
    <x v="0"/>
    <m/>
    <m/>
    <m/>
    <m/>
    <m/>
    <m/>
    <m/>
    <m/>
    <m/>
    <m/>
  </r>
  <r>
    <n v="1212"/>
    <s v="Screening And Consenting"/>
    <n v="1"/>
    <s v="onelam"/>
    <x v="24"/>
    <d v="1899-12-30T09:55:00"/>
    <s v="Nompumelelo"/>
    <n v="4"/>
    <n v="1"/>
    <s v="Not applicable"/>
    <s v="I confirm that I am at the gate / door"/>
    <s v=" -32.9504715"/>
    <s v="27.9225662"/>
    <s v="Yes"/>
    <m/>
    <s v="Read the script out loud to the person"/>
    <s v="Yes - the person who opened the door is the HoH"/>
    <s v="Read the script out loud to the HoH"/>
    <s v="Yes"/>
    <s v="Proceed"/>
    <s v="Lwazi"/>
    <s v="Mqoqi"/>
    <n v="37"/>
    <d v="1985-02-02T00:00:00"/>
    <n v="37"/>
    <s v="Male"/>
    <s v="One or both"/>
    <s v="Yes"/>
    <s v="Proceed"/>
    <m/>
    <s v="Proceed"/>
    <s v="English"/>
    <s v="Yes"/>
    <s v="Yes"/>
    <s v="signature_2022-07-23_0757.png"/>
    <m/>
    <m/>
    <m/>
    <m/>
    <d v="2022-07-23T00:00:00"/>
    <n v="30000"/>
    <n v="2000"/>
    <n v="617"/>
    <n v="617"/>
    <n v="2334"/>
    <m/>
    <x v="1"/>
    <n v="35531"/>
    <s v="Proceed"/>
    <s v="Checked, completed"/>
    <s v="Checked, completed"/>
    <s v="Checked, completed"/>
    <n v="735189372"/>
    <s v="Myself (Participant)"/>
    <m/>
    <d v="1899-12-30T09:57:00"/>
    <s v="Complete"/>
  </r>
  <r>
    <n v="689"/>
    <m/>
    <m/>
    <m/>
    <x v="0"/>
    <m/>
    <m/>
    <m/>
    <m/>
    <m/>
    <m/>
    <m/>
    <m/>
    <m/>
    <m/>
    <m/>
    <m/>
    <m/>
    <m/>
    <m/>
    <m/>
    <m/>
    <m/>
    <m/>
    <m/>
    <m/>
    <m/>
    <m/>
    <m/>
    <m/>
    <m/>
    <m/>
    <m/>
    <m/>
    <m/>
    <m/>
    <m/>
    <m/>
    <m/>
    <m/>
    <m/>
    <m/>
    <m/>
    <m/>
    <m/>
    <m/>
    <x v="0"/>
    <m/>
    <m/>
    <m/>
    <m/>
    <m/>
    <m/>
    <m/>
    <m/>
    <m/>
    <m/>
  </r>
  <r>
    <n v="689"/>
    <s v="Screening And Consenting"/>
    <n v="1"/>
    <s v="mihlem"/>
    <x v="15"/>
    <d v="1899-12-30T10:44:00"/>
    <s v="Mdantsane"/>
    <n v="11"/>
    <n v="5"/>
    <s v="Not applicable"/>
    <s v="I confirm that I am at the gate / door"/>
    <s v=" -32.9195833"/>
    <s v="27.7406224"/>
    <s v="No"/>
    <s v="I confirm"/>
    <m/>
    <m/>
    <m/>
    <m/>
    <m/>
    <m/>
    <m/>
    <m/>
    <m/>
    <m/>
    <m/>
    <m/>
    <m/>
    <m/>
    <m/>
    <m/>
    <m/>
    <m/>
    <m/>
    <m/>
    <m/>
    <m/>
    <m/>
    <m/>
    <m/>
    <n v="50000"/>
    <m/>
    <n v="568"/>
    <n v="568"/>
    <n v="2344"/>
    <m/>
    <x v="0"/>
    <m/>
    <m/>
    <m/>
    <m/>
    <m/>
    <m/>
    <m/>
    <m/>
    <d v="1899-12-30T10:45:00"/>
    <s v="Unverified"/>
  </r>
  <r>
    <n v="689"/>
    <s v="Screening And Consenting"/>
    <n v="2"/>
    <s v="busisiwe"/>
    <x v="10"/>
    <d v="1899-12-30T10:20:00"/>
    <s v="Mdantsane"/>
    <n v="11"/>
    <n v="5"/>
    <s v="Not applicable"/>
    <s v="I confirm that I am at the gate / door"/>
    <s v=" -32.9197161"/>
    <s v="27.7405249"/>
    <s v="No"/>
    <s v="I confirm"/>
    <m/>
    <m/>
    <m/>
    <m/>
    <m/>
    <m/>
    <m/>
    <m/>
    <m/>
    <m/>
    <m/>
    <m/>
    <m/>
    <m/>
    <m/>
    <m/>
    <m/>
    <m/>
    <m/>
    <m/>
    <m/>
    <m/>
    <m/>
    <m/>
    <m/>
    <n v="50000"/>
    <m/>
    <n v="592"/>
    <n v="592"/>
    <n v="2343"/>
    <m/>
    <x v="0"/>
    <m/>
    <m/>
    <m/>
    <m/>
    <m/>
    <m/>
    <m/>
    <m/>
    <d v="1899-12-30T10:20:00"/>
    <s v="Unverified"/>
  </r>
  <r>
    <n v="689"/>
    <s v="Screening And Consenting"/>
    <n v="3"/>
    <s v="busisiwe"/>
    <x v="29"/>
    <d v="1899-12-30T11:23:00"/>
    <s v="Mdantsane"/>
    <n v="11"/>
    <n v="5"/>
    <s v="Not applicable"/>
    <s v="I confirm that I am at the gate / door"/>
    <s v=" -32.9197288"/>
    <s v="27.7405392"/>
    <s v="No"/>
    <s v="I confirm"/>
    <m/>
    <m/>
    <m/>
    <m/>
    <m/>
    <m/>
    <m/>
    <m/>
    <m/>
    <m/>
    <m/>
    <m/>
    <m/>
    <m/>
    <m/>
    <m/>
    <m/>
    <m/>
    <m/>
    <m/>
    <m/>
    <m/>
    <m/>
    <m/>
    <m/>
    <n v="50000"/>
    <m/>
    <n v="529"/>
    <n v="529"/>
    <n v="2338"/>
    <m/>
    <x v="0"/>
    <m/>
    <m/>
    <m/>
    <m/>
    <m/>
    <m/>
    <m/>
    <m/>
    <d v="1899-12-30T11:23:00"/>
    <s v="Unverified"/>
  </r>
  <r>
    <n v="690"/>
    <m/>
    <m/>
    <m/>
    <x v="0"/>
    <m/>
    <m/>
    <m/>
    <m/>
    <m/>
    <m/>
    <m/>
    <m/>
    <m/>
    <m/>
    <m/>
    <m/>
    <m/>
    <m/>
    <m/>
    <m/>
    <m/>
    <m/>
    <m/>
    <m/>
    <m/>
    <m/>
    <m/>
    <m/>
    <m/>
    <m/>
    <m/>
    <m/>
    <m/>
    <m/>
    <m/>
    <m/>
    <m/>
    <m/>
    <m/>
    <m/>
    <m/>
    <m/>
    <m/>
    <m/>
    <m/>
    <x v="0"/>
    <m/>
    <m/>
    <m/>
    <m/>
    <m/>
    <m/>
    <m/>
    <m/>
    <m/>
    <m/>
  </r>
  <r>
    <n v="690"/>
    <s v="Screening And Consenting"/>
    <n v="1"/>
    <s v="mihlem"/>
    <x v="15"/>
    <d v="1899-12-30T10:48:00"/>
    <s v="Mdantsane"/>
    <n v="11"/>
    <n v="5"/>
    <s v="Not applicable"/>
    <s v="I confirm that I am at the gate / door"/>
    <s v=" -32.9196675"/>
    <s v="27.7405011"/>
    <s v="No"/>
    <s v="I confirm"/>
    <m/>
    <m/>
    <m/>
    <m/>
    <m/>
    <m/>
    <m/>
    <m/>
    <m/>
    <m/>
    <m/>
    <m/>
    <m/>
    <m/>
    <m/>
    <m/>
    <m/>
    <m/>
    <m/>
    <m/>
    <m/>
    <m/>
    <m/>
    <m/>
    <m/>
    <n v="50000"/>
    <m/>
    <n v="564"/>
    <n v="564"/>
    <n v="2344"/>
    <m/>
    <x v="0"/>
    <m/>
    <m/>
    <m/>
    <m/>
    <m/>
    <m/>
    <m/>
    <m/>
    <d v="1899-12-30T10:48:00"/>
    <s v="Unverified"/>
  </r>
  <r>
    <n v="690"/>
    <s v="Screening And Consenting"/>
    <n v="2"/>
    <s v="busisiwe"/>
    <x v="10"/>
    <d v="1899-12-30T10:18:00"/>
    <s v="Mdantsane"/>
    <n v="11"/>
    <n v="5"/>
    <s v="Not applicable"/>
    <s v="I confirm that I am at the gate / door"/>
    <s v=" -32.9197161"/>
    <s v="27.7405249"/>
    <s v="No"/>
    <s v="I confirm"/>
    <m/>
    <m/>
    <m/>
    <m/>
    <m/>
    <m/>
    <m/>
    <m/>
    <m/>
    <m/>
    <m/>
    <m/>
    <m/>
    <m/>
    <m/>
    <m/>
    <m/>
    <m/>
    <m/>
    <m/>
    <m/>
    <m/>
    <m/>
    <m/>
    <m/>
    <n v="50000"/>
    <m/>
    <n v="594"/>
    <n v="594"/>
    <n v="2343"/>
    <m/>
    <x v="0"/>
    <m/>
    <m/>
    <m/>
    <m/>
    <m/>
    <m/>
    <m/>
    <m/>
    <d v="1899-12-30T10:18:00"/>
    <s v="Unverified"/>
  </r>
  <r>
    <n v="690"/>
    <s v="Screening And Consenting"/>
    <n v="3"/>
    <s v="busisiwe"/>
    <x v="29"/>
    <d v="1899-12-30T11:19:00"/>
    <s v="Mdantsane"/>
    <n v="11"/>
    <n v="5"/>
    <s v="Not applicable"/>
    <s v="I confirm that I am at the gate / door"/>
    <s v=" -32.9197509"/>
    <s v="27.7405176"/>
    <s v="No"/>
    <s v="I confirm"/>
    <m/>
    <m/>
    <m/>
    <m/>
    <m/>
    <m/>
    <m/>
    <m/>
    <m/>
    <m/>
    <m/>
    <m/>
    <m/>
    <m/>
    <m/>
    <m/>
    <m/>
    <m/>
    <m/>
    <m/>
    <m/>
    <m/>
    <m/>
    <m/>
    <m/>
    <n v="50000"/>
    <m/>
    <n v="533"/>
    <n v="533"/>
    <n v="2338"/>
    <m/>
    <x v="0"/>
    <m/>
    <m/>
    <m/>
    <m/>
    <m/>
    <m/>
    <m/>
    <m/>
    <d v="1899-12-30T11:20:00"/>
    <s v="Unverified"/>
  </r>
  <r>
    <n v="691"/>
    <m/>
    <m/>
    <m/>
    <x v="0"/>
    <m/>
    <m/>
    <m/>
    <m/>
    <m/>
    <m/>
    <m/>
    <m/>
    <m/>
    <m/>
    <m/>
    <m/>
    <m/>
    <m/>
    <m/>
    <m/>
    <m/>
    <m/>
    <m/>
    <m/>
    <m/>
    <m/>
    <m/>
    <m/>
    <m/>
    <m/>
    <m/>
    <m/>
    <m/>
    <m/>
    <m/>
    <m/>
    <m/>
    <m/>
    <m/>
    <m/>
    <m/>
    <m/>
    <m/>
    <m/>
    <m/>
    <x v="0"/>
    <m/>
    <m/>
    <m/>
    <m/>
    <m/>
    <m/>
    <m/>
    <m/>
    <m/>
    <m/>
  </r>
  <r>
    <n v="1213"/>
    <s v="Screening And Consenting"/>
    <n v="2"/>
    <s v="siyanda"/>
    <x v="26"/>
    <d v="1899-12-30T08:40:00"/>
    <s v="Mdantsane"/>
    <n v="9"/>
    <n v="5"/>
    <s v="Not applicable"/>
    <s v="I confirm that I am at the gate / door"/>
    <s v=" -32.9395145"/>
    <s v="27.7500301"/>
    <s v="Yes"/>
    <m/>
    <s v="Read the script out loud to the person"/>
    <s v="Yes - the person who opened the door is the HoH"/>
    <s v="Read the script out loud to the HoH"/>
    <s v="Yes"/>
    <s v="Proceed"/>
    <s v="Nokuzola"/>
    <s v="Booi"/>
    <n v="37"/>
    <d v="1985-07-10T00:00:00"/>
    <n v="37"/>
    <s v="Female"/>
    <s v="One or both"/>
    <s v="Yes"/>
    <s v="Proceed"/>
    <m/>
    <s v="Proceed"/>
    <s v="English"/>
    <s v="Yes"/>
    <s v="Yes"/>
    <s v="signature_2022-07-27_0701.png"/>
    <m/>
    <m/>
    <m/>
    <m/>
    <d v="2022-07-27T00:00:00"/>
    <n v="50000"/>
    <n v="1000"/>
    <n v="692"/>
    <n v="692"/>
    <n v="2330"/>
    <m/>
    <x v="1"/>
    <n v="54677"/>
    <s v="Proceed"/>
    <s v="Checked, completed"/>
    <s v="Checked, completed"/>
    <s v="Checked, completed"/>
    <n v="813956207"/>
    <s v="Myself (Participant)"/>
    <m/>
    <d v="1899-12-30T09:01:00"/>
    <s v="Complete"/>
  </r>
  <r>
    <n v="692"/>
    <m/>
    <m/>
    <m/>
    <x v="0"/>
    <m/>
    <m/>
    <m/>
    <m/>
    <m/>
    <m/>
    <m/>
    <m/>
    <m/>
    <m/>
    <m/>
    <m/>
    <m/>
    <m/>
    <m/>
    <m/>
    <m/>
    <m/>
    <m/>
    <m/>
    <m/>
    <m/>
    <m/>
    <m/>
    <m/>
    <m/>
    <m/>
    <m/>
    <m/>
    <m/>
    <m/>
    <m/>
    <m/>
    <m/>
    <m/>
    <m/>
    <m/>
    <m/>
    <m/>
    <m/>
    <m/>
    <x v="0"/>
    <m/>
    <m/>
    <m/>
    <m/>
    <m/>
    <m/>
    <m/>
    <m/>
    <m/>
    <m/>
  </r>
  <r>
    <n v="1277"/>
    <s v="Screening And Consenting"/>
    <n v="1"/>
    <s v="siziphiwe"/>
    <x v="24"/>
    <d v="1899-12-30T14:00:00"/>
    <s v="Buffalo Flats"/>
    <n v="1"/>
    <n v="5"/>
    <s v="Not applicable"/>
    <s v="I confirm that I am at the gate / door"/>
    <s v=" -33.0227276"/>
    <s v="27.8791118"/>
    <s v="Yes"/>
    <m/>
    <s v="Read the script out loud to the person"/>
    <s v="Yes - the person who opened the door is the HoH"/>
    <s v="Read the script out loud to the HoH"/>
    <s v="Yes"/>
    <s v="Proceed"/>
    <s v="Micaela"/>
    <s v="Bezuidenhout"/>
    <n v="37"/>
    <d v="1985-06-09T00:00:00"/>
    <n v="37"/>
    <s v="Female"/>
    <s v="One or both"/>
    <s v="Yes"/>
    <s v="Proceed"/>
    <m/>
    <s v="Proceed"/>
    <s v="English"/>
    <s v="Yes"/>
    <s v="Yes"/>
    <s v="signature_2022-07-23_1208.png"/>
    <m/>
    <m/>
    <m/>
    <m/>
    <d v="2022-07-23T00:00:00"/>
    <n v="80000"/>
    <n v="1000"/>
    <n v="372"/>
    <n v="372"/>
    <n v="2334"/>
    <m/>
    <x v="1"/>
    <n v="84041"/>
    <s v="Proceed"/>
    <s v="Checked, completed"/>
    <s v="Checked, completed"/>
    <s v="Checked, completed"/>
    <n v="9999999999"/>
    <s v="Myself (Participant)"/>
    <m/>
    <d v="1899-12-30T14:08:00"/>
    <s v="Complete"/>
  </r>
  <r>
    <n v="693"/>
    <m/>
    <m/>
    <m/>
    <x v="0"/>
    <m/>
    <m/>
    <m/>
    <m/>
    <m/>
    <m/>
    <m/>
    <m/>
    <m/>
    <m/>
    <m/>
    <m/>
    <m/>
    <m/>
    <m/>
    <m/>
    <m/>
    <m/>
    <m/>
    <m/>
    <m/>
    <m/>
    <m/>
    <m/>
    <m/>
    <m/>
    <m/>
    <m/>
    <m/>
    <m/>
    <m/>
    <m/>
    <m/>
    <m/>
    <m/>
    <m/>
    <m/>
    <m/>
    <m/>
    <m/>
    <m/>
    <x v="0"/>
    <m/>
    <m/>
    <m/>
    <m/>
    <m/>
    <m/>
    <m/>
    <m/>
    <m/>
    <m/>
  </r>
  <r>
    <n v="1283"/>
    <s v="Screening And Consenting"/>
    <n v="2"/>
    <s v="busisiwe"/>
    <x v="25"/>
    <d v="1899-12-30T09:15:00"/>
    <s v="Mdantsane"/>
    <n v="9"/>
    <n v="2"/>
    <s v="Not applicable"/>
    <s v="I confirm that I am at the gate / door"/>
    <s v=" -32.9367789"/>
    <s v="27.7569978"/>
    <s v="Yes"/>
    <m/>
    <s v="Read the script out loud to the person"/>
    <s v="Yes - the person who opened the door is the HoH"/>
    <s v="Read the script out loud to the HoH"/>
    <s v="Yes"/>
    <s v="Proceed"/>
    <s v="Thembani"/>
    <s v="Hoshe"/>
    <n v="37"/>
    <d v="1985-05-03T00:00:00"/>
    <n v="37"/>
    <s v="Male"/>
    <s v="One or both"/>
    <s v="Yes"/>
    <s v="Proceed"/>
    <m/>
    <s v="Proceed"/>
    <s v="English"/>
    <s v="Yes"/>
    <s v="Yes"/>
    <s v="signature_2022-07-26_0717.png"/>
    <m/>
    <m/>
    <m/>
    <m/>
    <d v="2022-07-26T00:00:00"/>
    <n v="50000"/>
    <n v="2000"/>
    <n v="657"/>
    <n v="657"/>
    <n v="2331"/>
    <m/>
    <x v="1"/>
    <n v="55608"/>
    <s v="Proceed"/>
    <s v="Checked, completed"/>
    <s v="Checked, completed"/>
    <s v="Checked, completed"/>
    <n v="834392744"/>
    <s v="Myself (Participant)"/>
    <m/>
    <d v="1899-12-30T09:18:00"/>
    <s v="Unverified"/>
  </r>
  <r>
    <n v="694"/>
    <m/>
    <m/>
    <m/>
    <x v="0"/>
    <m/>
    <m/>
    <m/>
    <m/>
    <m/>
    <m/>
    <m/>
    <m/>
    <m/>
    <m/>
    <m/>
    <m/>
    <m/>
    <m/>
    <m/>
    <m/>
    <m/>
    <m/>
    <m/>
    <m/>
    <m/>
    <m/>
    <m/>
    <m/>
    <m/>
    <m/>
    <m/>
    <m/>
    <m/>
    <m/>
    <m/>
    <m/>
    <m/>
    <m/>
    <m/>
    <m/>
    <m/>
    <m/>
    <m/>
    <m/>
    <m/>
    <x v="0"/>
    <m/>
    <m/>
    <m/>
    <m/>
    <m/>
    <m/>
    <m/>
    <m/>
    <m/>
    <m/>
  </r>
  <r>
    <n v="694"/>
    <s v="Screening And Consenting"/>
    <n v="1"/>
    <s v="zukisani"/>
    <x v="15"/>
    <d v="1899-12-30T11:04:00"/>
    <s v="Nompumelelo"/>
    <n v="2"/>
    <n v="6"/>
    <s v="Not applicable"/>
    <s v="I confirm that I am at the gate / door"/>
    <s v=" -32.9591027"/>
    <s v="27.9208187"/>
    <s v="No"/>
    <s v="I confirm"/>
    <m/>
    <m/>
    <m/>
    <m/>
    <m/>
    <m/>
    <m/>
    <m/>
    <m/>
    <m/>
    <m/>
    <m/>
    <m/>
    <m/>
    <m/>
    <m/>
    <m/>
    <m/>
    <m/>
    <m/>
    <m/>
    <m/>
    <m/>
    <m/>
    <m/>
    <n v="30000"/>
    <m/>
    <n v="548"/>
    <n v="548"/>
    <n v="2344"/>
    <m/>
    <x v="0"/>
    <m/>
    <m/>
    <m/>
    <m/>
    <m/>
    <m/>
    <m/>
    <m/>
    <d v="1899-12-30T11:04:00"/>
    <s v="Unverified"/>
  </r>
  <r>
    <n v="694"/>
    <s v="Screening And Consenting"/>
    <n v="2"/>
    <s v="zukisani"/>
    <x v="10"/>
    <d v="1899-12-30T10:10:00"/>
    <s v="Nompumelelo"/>
    <n v="2"/>
    <n v="6"/>
    <s v="Not applicable"/>
    <s v="I confirm that I am at the gate / door"/>
    <s v=" -32.9763431"/>
    <s v="27.9181263"/>
    <s v="No"/>
    <s v="I confirm"/>
    <m/>
    <m/>
    <m/>
    <m/>
    <m/>
    <m/>
    <m/>
    <m/>
    <m/>
    <m/>
    <m/>
    <m/>
    <m/>
    <m/>
    <m/>
    <m/>
    <m/>
    <m/>
    <m/>
    <m/>
    <m/>
    <m/>
    <m/>
    <m/>
    <m/>
    <n v="30000"/>
    <m/>
    <n v="602"/>
    <n v="602"/>
    <n v="2343"/>
    <m/>
    <x v="0"/>
    <m/>
    <m/>
    <m/>
    <m/>
    <m/>
    <m/>
    <m/>
    <m/>
    <d v="1899-12-30T10:10:00"/>
    <s v="Unverified"/>
  </r>
  <r>
    <n v="694"/>
    <s v="Screening And Consenting"/>
    <n v="3"/>
    <s v="zukisani"/>
    <x v="23"/>
    <d v="1899-12-30T08:36:00"/>
    <s v="Nompumelelo"/>
    <n v="2"/>
    <n v="6"/>
    <s v="Not applicable"/>
    <s v="I confirm that I am at the gate / door"/>
    <s v=" -32.9541274"/>
    <s v="27.9249182"/>
    <s v="No"/>
    <s v="I confirm"/>
    <m/>
    <m/>
    <m/>
    <m/>
    <m/>
    <m/>
    <m/>
    <m/>
    <m/>
    <m/>
    <m/>
    <m/>
    <m/>
    <m/>
    <m/>
    <m/>
    <m/>
    <m/>
    <m/>
    <m/>
    <m/>
    <m/>
    <m/>
    <m/>
    <m/>
    <n v="30000"/>
    <m/>
    <n v="696"/>
    <n v="696"/>
    <n v="2342"/>
    <m/>
    <x v="0"/>
    <m/>
    <m/>
    <m/>
    <m/>
    <m/>
    <m/>
    <m/>
    <m/>
    <d v="1899-12-30T08:36:00"/>
    <s v="Unverified"/>
  </r>
  <r>
    <n v="695"/>
    <m/>
    <m/>
    <m/>
    <x v="0"/>
    <m/>
    <m/>
    <m/>
    <m/>
    <m/>
    <m/>
    <m/>
    <m/>
    <m/>
    <m/>
    <m/>
    <m/>
    <m/>
    <m/>
    <m/>
    <m/>
    <m/>
    <m/>
    <m/>
    <m/>
    <m/>
    <m/>
    <m/>
    <m/>
    <m/>
    <m/>
    <m/>
    <m/>
    <m/>
    <m/>
    <m/>
    <m/>
    <m/>
    <m/>
    <m/>
    <m/>
    <m/>
    <m/>
    <m/>
    <m/>
    <m/>
    <x v="0"/>
    <m/>
    <m/>
    <m/>
    <m/>
    <m/>
    <m/>
    <m/>
    <m/>
    <m/>
    <m/>
  </r>
  <r>
    <n v="695"/>
    <s v="Screening And Consenting"/>
    <n v="1"/>
    <s v="zukisani"/>
    <x v="15"/>
    <d v="1899-12-30T11:06:00"/>
    <s v="Nompumelelo"/>
    <n v="2"/>
    <n v="6"/>
    <s v="Not applicable"/>
    <s v="I confirm that I am at the gate / door"/>
    <s v=" -32.9590682"/>
    <s v="27.9208501"/>
    <s v="No"/>
    <s v="I confirm"/>
    <m/>
    <m/>
    <m/>
    <m/>
    <m/>
    <m/>
    <m/>
    <m/>
    <m/>
    <m/>
    <m/>
    <m/>
    <m/>
    <m/>
    <m/>
    <m/>
    <m/>
    <m/>
    <m/>
    <m/>
    <m/>
    <m/>
    <m/>
    <m/>
    <m/>
    <n v="30000"/>
    <m/>
    <n v="546"/>
    <n v="546"/>
    <n v="2344"/>
    <m/>
    <x v="0"/>
    <m/>
    <m/>
    <m/>
    <m/>
    <m/>
    <m/>
    <m/>
    <m/>
    <d v="1899-12-30T11:06:00"/>
    <s v="Unverified"/>
  </r>
  <r>
    <n v="1294"/>
    <s v="Screening And Consenting"/>
    <n v="1"/>
    <s v="lona"/>
    <x v="25"/>
    <d v="1899-12-30T10:48:00"/>
    <s v="Mdantsane"/>
    <n v="11"/>
    <n v="3"/>
    <s v="Not applicable"/>
    <s v="I confirm that I am at the gate / door"/>
    <s v=" -32.918707"/>
    <s v="27.7440854"/>
    <s v="Yes"/>
    <m/>
    <s v="Read the script out loud to the person"/>
    <s v="Yes - the person who opened the door is the HoH"/>
    <s v="Read the script out loud to the HoH"/>
    <s v="Yes"/>
    <s v="Proceed"/>
    <s v="Lonwabo"/>
    <s v="Mdywe"/>
    <n v="37"/>
    <d v="1985-11-19T00:00:00"/>
    <n v="37"/>
    <s v="Male"/>
    <s v="One or both"/>
    <s v="Yes"/>
    <s v="Proceed"/>
    <m/>
    <s v="Proceed"/>
    <s v="English"/>
    <s v="Yes"/>
    <s v="Yes"/>
    <s v="signature_2022-07-26_0853.png"/>
    <m/>
    <m/>
    <m/>
    <m/>
    <d v="2022-07-26T00:00:00"/>
    <n v="50000"/>
    <n v="2000"/>
    <n v="564"/>
    <n v="564"/>
    <n v="2331"/>
    <m/>
    <x v="1"/>
    <n v="55422"/>
    <s v="Proceed"/>
    <s v="Checked, completed"/>
    <s v="Checked, completed"/>
    <s v="Checked, completed"/>
    <n v="739503365"/>
    <s v="Myself (Participant)"/>
    <m/>
    <d v="1899-12-30T10:53:00"/>
    <s v="Complete"/>
  </r>
  <r>
    <n v="696"/>
    <m/>
    <m/>
    <m/>
    <x v="0"/>
    <m/>
    <m/>
    <m/>
    <m/>
    <m/>
    <m/>
    <m/>
    <m/>
    <m/>
    <m/>
    <m/>
    <m/>
    <m/>
    <m/>
    <m/>
    <m/>
    <m/>
    <m/>
    <m/>
    <m/>
    <m/>
    <m/>
    <m/>
    <m/>
    <m/>
    <m/>
    <m/>
    <m/>
    <m/>
    <m/>
    <m/>
    <m/>
    <m/>
    <m/>
    <m/>
    <m/>
    <m/>
    <m/>
    <m/>
    <m/>
    <m/>
    <x v="0"/>
    <m/>
    <m/>
    <m/>
    <m/>
    <m/>
    <m/>
    <m/>
    <m/>
    <m/>
    <m/>
  </r>
  <r>
    <n v="1317"/>
    <s v="Screening And Consenting"/>
    <n v="1"/>
    <s v="lona"/>
    <x v="26"/>
    <d v="1899-12-30T08:32:00"/>
    <s v="Mdantsane"/>
    <n v="10"/>
    <n v="3"/>
    <s v="Not applicable"/>
    <s v="I confirm that I am at the gate / door"/>
    <s v=" -32.9318947"/>
    <s v="27.7518834"/>
    <s v="Yes"/>
    <m/>
    <s v="Read the script out loud to the person"/>
    <s v="Yes - the person who opened the door is calling the HoH"/>
    <s v="Read the script out loud to the HoH"/>
    <s v="Yes"/>
    <s v="Proceed"/>
    <s v="Nosiyabulela"/>
    <s v="Bangweni"/>
    <n v="37"/>
    <d v="1985-05-14T00:00:00"/>
    <n v="37"/>
    <s v="Female"/>
    <s v="One or both"/>
    <s v="Yes"/>
    <s v="Proceed"/>
    <m/>
    <s v="Proceed"/>
    <s v="English"/>
    <s v="Yes"/>
    <s v="Yes"/>
    <s v="signature_2022-07-27_0635.png"/>
    <m/>
    <m/>
    <m/>
    <m/>
    <d v="2022-07-27T00:00:00"/>
    <n v="50000"/>
    <n v="1000"/>
    <n v="700"/>
    <n v="700"/>
    <n v="2330"/>
    <m/>
    <x v="1"/>
    <n v="54693"/>
    <s v="Proceed"/>
    <s v="Checked, completed"/>
    <s v="Checked, completed"/>
    <s v="Checked, completed"/>
    <n v="810856392"/>
    <s v="Myself (Participant)"/>
    <m/>
    <d v="1899-12-30T08:36:00"/>
    <s v="Complete"/>
  </r>
  <r>
    <n v="697"/>
    <m/>
    <m/>
    <m/>
    <x v="0"/>
    <m/>
    <m/>
    <m/>
    <m/>
    <m/>
    <m/>
    <m/>
    <m/>
    <m/>
    <m/>
    <m/>
    <m/>
    <m/>
    <m/>
    <m/>
    <m/>
    <m/>
    <m/>
    <m/>
    <m/>
    <m/>
    <m/>
    <m/>
    <m/>
    <m/>
    <m/>
    <m/>
    <m/>
    <m/>
    <m/>
    <m/>
    <m/>
    <m/>
    <m/>
    <m/>
    <m/>
    <m/>
    <m/>
    <m/>
    <m/>
    <m/>
    <x v="0"/>
    <m/>
    <m/>
    <m/>
    <m/>
    <m/>
    <m/>
    <m/>
    <m/>
    <m/>
    <m/>
  </r>
  <r>
    <n v="1348"/>
    <s v="Screening And Consenting"/>
    <n v="1"/>
    <s v="thembelihle"/>
    <x v="26"/>
    <d v="1899-12-30T11:27:00"/>
    <s v="Mdantsane"/>
    <n v="10"/>
    <n v="4"/>
    <s v="Not applicable"/>
    <s v="I confirm that I am at the gate / door"/>
    <s v=" -32.9300951"/>
    <s v="27.7533353"/>
    <s v="Yes"/>
    <m/>
    <s v="Read the script out loud to the person"/>
    <s v="Yes - the person who opened the door is the HoH"/>
    <s v="Read the script out loud to the HoH"/>
    <s v="Yes"/>
    <s v="Proceed"/>
    <s v="Banga"/>
    <s v="Ndlazi"/>
    <n v="37"/>
    <d v="1985-09-02T00:00:00"/>
    <n v="37"/>
    <s v="Male"/>
    <s v="One or both"/>
    <s v="Yes"/>
    <s v="Proceed"/>
    <m/>
    <s v="Proceed"/>
    <s v="English"/>
    <s v="Yes"/>
    <s v="Yes"/>
    <s v="signature_2022-07-27_0933.png"/>
    <m/>
    <m/>
    <m/>
    <m/>
    <d v="2022-07-27T00:00:00"/>
    <n v="50000"/>
    <n v="2000"/>
    <n v="525"/>
    <n v="525"/>
    <n v="2330"/>
    <m/>
    <x v="1"/>
    <n v="55343"/>
    <s v="Proceed"/>
    <s v="Checked, completed"/>
    <s v="Checked, completed"/>
    <s v="Checked, completed"/>
    <n v="762065880"/>
    <s v="Myself (Participant)"/>
    <m/>
    <d v="1899-12-30T11:33:00"/>
    <s v="Complete"/>
  </r>
  <r>
    <n v="698"/>
    <m/>
    <m/>
    <m/>
    <x v="0"/>
    <m/>
    <m/>
    <m/>
    <m/>
    <m/>
    <m/>
    <m/>
    <m/>
    <m/>
    <m/>
    <m/>
    <m/>
    <m/>
    <m/>
    <m/>
    <m/>
    <m/>
    <m/>
    <m/>
    <m/>
    <m/>
    <m/>
    <m/>
    <m/>
    <m/>
    <m/>
    <m/>
    <m/>
    <m/>
    <m/>
    <m/>
    <m/>
    <m/>
    <m/>
    <m/>
    <m/>
    <m/>
    <m/>
    <m/>
    <m/>
    <m/>
    <x v="0"/>
    <m/>
    <m/>
    <m/>
    <m/>
    <m/>
    <m/>
    <m/>
    <m/>
    <m/>
    <m/>
  </r>
  <r>
    <n v="1361"/>
    <s v="Screening And Consenting"/>
    <n v="1"/>
    <s v="nozithembiso"/>
    <x v="26"/>
    <d v="1899-12-30T12:38:00"/>
    <s v="Buffalo Flats"/>
    <n v="6"/>
    <n v="1"/>
    <s v="Not applicable"/>
    <s v="I confirm that I am at the gate / door"/>
    <s v=" -33.0180133"/>
    <s v="27.8459646"/>
    <s v="Yes"/>
    <m/>
    <s v="Read the script out loud to the person"/>
    <s v="Yes - the person who opened the door is the HoH"/>
    <s v="Read the script out loud to the HoH"/>
    <s v="Yes"/>
    <s v="Proceed"/>
    <s v="Linathi"/>
    <s v="Shady"/>
    <n v="37"/>
    <d v="1985-08-07T00:00:00"/>
    <n v="37"/>
    <s v="Female"/>
    <s v="One or both"/>
    <s v="Yes"/>
    <s v="Proceed"/>
    <m/>
    <s v="Proceed"/>
    <s v="English"/>
    <s v="Yes"/>
    <s v="Yes"/>
    <s v="signature_2022-07-27_1045.png"/>
    <m/>
    <m/>
    <m/>
    <m/>
    <d v="2022-07-27T00:00:00"/>
    <n v="80000"/>
    <n v="1000"/>
    <n v="454"/>
    <n v="454"/>
    <n v="2330"/>
    <m/>
    <x v="1"/>
    <n v="84201"/>
    <s v="Proceed"/>
    <s v="Checked, completed"/>
    <s v="Checked, completed"/>
    <s v="Checked, completed"/>
    <n v="782596831"/>
    <s v="Myself (Participant)"/>
    <m/>
    <d v="1899-12-30T12:46:00"/>
    <s v="Complete"/>
  </r>
  <r>
    <n v="699"/>
    <m/>
    <m/>
    <m/>
    <x v="0"/>
    <m/>
    <m/>
    <m/>
    <m/>
    <m/>
    <m/>
    <m/>
    <m/>
    <m/>
    <m/>
    <m/>
    <m/>
    <m/>
    <m/>
    <m/>
    <m/>
    <m/>
    <m/>
    <m/>
    <m/>
    <m/>
    <m/>
    <m/>
    <m/>
    <m/>
    <m/>
    <m/>
    <m/>
    <m/>
    <m/>
    <m/>
    <m/>
    <m/>
    <m/>
    <m/>
    <m/>
    <m/>
    <m/>
    <m/>
    <m/>
    <m/>
    <x v="0"/>
    <m/>
    <m/>
    <m/>
    <m/>
    <m/>
    <m/>
    <m/>
    <m/>
    <m/>
    <m/>
  </r>
  <r>
    <n v="1478"/>
    <s v="Screening And Consenting"/>
    <n v="1"/>
    <s v="sinazo"/>
    <x v="31"/>
    <d v="1899-12-30T14:34:00"/>
    <s v="Nompumelelo"/>
    <n v="4"/>
    <n v="2"/>
    <s v="Not applicable"/>
    <s v="I confirm that I am at the gate / door"/>
    <s v=" -32.95191"/>
    <s v="27.9226703"/>
    <s v="Yes"/>
    <m/>
    <s v="Read the script out loud to the person"/>
    <s v="Yes - the person who opened the door is the HoH"/>
    <s v="Read the script out loud to the HoH"/>
    <s v="Yes"/>
    <s v="Proceed"/>
    <s v="Nomasango"/>
    <s v="Dwezi"/>
    <n v="37"/>
    <d v="1985-09-12T00:00:00"/>
    <n v="37"/>
    <s v="Female"/>
    <s v="One or both"/>
    <s v="Yes"/>
    <s v="Proceed"/>
    <m/>
    <s v="Proceed"/>
    <s v="Xhosa"/>
    <s v="Yes"/>
    <s v="Yes"/>
    <m/>
    <s v="signature_2022-07-28_1237.png"/>
    <m/>
    <m/>
    <m/>
    <d v="2022-07-28T00:00:00"/>
    <n v="30000"/>
    <n v="1000"/>
    <n v="338"/>
    <n v="338"/>
    <n v="2329"/>
    <m/>
    <x v="1"/>
    <n v="33968"/>
    <s v="Proceed"/>
    <s v="Checked, completed"/>
    <s v="Checked, completed"/>
    <s v="Checked, completed"/>
    <n v="832486578"/>
    <s v="Myself (Participant)"/>
    <m/>
    <d v="1899-12-30T14:38:00"/>
    <s v="Unverified"/>
  </r>
  <r>
    <n v="700"/>
    <m/>
    <m/>
    <m/>
    <x v="0"/>
    <m/>
    <m/>
    <m/>
    <m/>
    <m/>
    <m/>
    <m/>
    <m/>
    <m/>
    <m/>
    <m/>
    <m/>
    <m/>
    <m/>
    <m/>
    <m/>
    <m/>
    <m/>
    <m/>
    <m/>
    <m/>
    <m/>
    <m/>
    <m/>
    <m/>
    <m/>
    <m/>
    <m/>
    <m/>
    <m/>
    <m/>
    <m/>
    <m/>
    <m/>
    <m/>
    <m/>
    <m/>
    <m/>
    <m/>
    <m/>
    <m/>
    <x v="0"/>
    <m/>
    <m/>
    <m/>
    <m/>
    <m/>
    <m/>
    <m/>
    <m/>
    <m/>
    <m/>
  </r>
  <r>
    <n v="700"/>
    <s v="Screening And Consenting"/>
    <n v="1"/>
    <s v="zola"/>
    <x v="15"/>
    <d v="1899-12-30T11:53:00"/>
    <s v="Ndevana"/>
    <n v="2"/>
    <n v="1"/>
    <s v="Not applicable"/>
    <s v="I confirm that I am at the gate / door"/>
    <s v=" -32.9181404"/>
    <s v="27.4969292"/>
    <s v="No"/>
    <s v="I confirm"/>
    <m/>
    <m/>
    <m/>
    <m/>
    <m/>
    <m/>
    <m/>
    <m/>
    <m/>
    <m/>
    <m/>
    <m/>
    <m/>
    <m/>
    <m/>
    <m/>
    <m/>
    <m/>
    <m/>
    <m/>
    <m/>
    <m/>
    <m/>
    <m/>
    <m/>
    <n v="60000"/>
    <m/>
    <n v="499"/>
    <n v="499"/>
    <n v="2344"/>
    <m/>
    <x v="0"/>
    <m/>
    <m/>
    <m/>
    <m/>
    <m/>
    <m/>
    <m/>
    <m/>
    <d v="1899-12-30T11:54:00"/>
    <s v="Unverified"/>
  </r>
  <r>
    <n v="700"/>
    <s v="Screening And Consenting"/>
    <n v="2"/>
    <s v="zola"/>
    <x v="10"/>
    <d v="1899-12-30T10:58:00"/>
    <s v="Ndevana"/>
    <n v="2"/>
    <n v="1"/>
    <s v="Not applicable"/>
    <s v="I confirm that I am at the gate / door"/>
    <s v=" -32.9218117"/>
    <s v="27.4910573"/>
    <s v="No"/>
    <s v="I confirm"/>
    <m/>
    <m/>
    <m/>
    <m/>
    <m/>
    <m/>
    <m/>
    <m/>
    <m/>
    <m/>
    <m/>
    <m/>
    <m/>
    <m/>
    <m/>
    <m/>
    <m/>
    <m/>
    <m/>
    <m/>
    <m/>
    <m/>
    <m/>
    <m/>
    <m/>
    <n v="60000"/>
    <m/>
    <n v="554"/>
    <n v="554"/>
    <n v="2343"/>
    <m/>
    <x v="0"/>
    <m/>
    <m/>
    <m/>
    <m/>
    <m/>
    <m/>
    <m/>
    <m/>
    <d v="1899-12-30T10:58:00"/>
    <s v="Unverified"/>
  </r>
  <r>
    <n v="700"/>
    <s v="Screening And Consenting"/>
    <n v="3"/>
    <s v="yethu"/>
    <x v="23"/>
    <d v="1899-12-30T12:50:00"/>
    <s v="Ndevana"/>
    <n v="2"/>
    <n v="1"/>
    <s v="Not applicable"/>
    <s v="I confirm that I am at the gate / door"/>
    <s v=" -32.9268862"/>
    <s v="27.4922059"/>
    <s v="Yes"/>
    <m/>
    <s v="Read the script out loud to the person"/>
    <s v="No"/>
    <m/>
    <m/>
    <m/>
    <m/>
    <m/>
    <m/>
    <m/>
    <m/>
    <m/>
    <m/>
    <m/>
    <m/>
    <m/>
    <m/>
    <m/>
    <m/>
    <m/>
    <m/>
    <m/>
    <m/>
    <m/>
    <m/>
    <m/>
    <n v="60000"/>
    <m/>
    <n v="442"/>
    <n v="442"/>
    <n v="2342"/>
    <m/>
    <x v="0"/>
    <m/>
    <m/>
    <m/>
    <m/>
    <m/>
    <m/>
    <m/>
    <m/>
    <d v="1899-12-30T12:51:00"/>
    <s v="Unverified"/>
  </r>
  <r>
    <n v="701"/>
    <m/>
    <m/>
    <m/>
    <x v="0"/>
    <m/>
    <m/>
    <m/>
    <m/>
    <m/>
    <m/>
    <m/>
    <m/>
    <m/>
    <m/>
    <m/>
    <m/>
    <m/>
    <m/>
    <m/>
    <m/>
    <m/>
    <m/>
    <m/>
    <m/>
    <m/>
    <m/>
    <m/>
    <m/>
    <m/>
    <m/>
    <m/>
    <m/>
    <m/>
    <m/>
    <m/>
    <m/>
    <m/>
    <m/>
    <m/>
    <m/>
    <m/>
    <m/>
    <m/>
    <m/>
    <m/>
    <x v="0"/>
    <m/>
    <m/>
    <m/>
    <m/>
    <m/>
    <m/>
    <m/>
    <m/>
    <m/>
    <m/>
  </r>
  <r>
    <n v="1534"/>
    <s v="Screening And Consenting"/>
    <n v="1"/>
    <s v="sinazo"/>
    <x v="32"/>
    <d v="1899-12-30T13:31:00"/>
    <s v="Nompumelelo"/>
    <n v="4"/>
    <n v="2"/>
    <s v="Not applicable"/>
    <s v="I confirm that I am at the gate / door"/>
    <s v=" -32.9519279"/>
    <s v="27.9232146"/>
    <s v="Yes"/>
    <m/>
    <s v="Read the script out loud to the person"/>
    <s v="Yes - the person who opened the door is the HoH"/>
    <s v="Read the script out loud to the HoH"/>
    <s v="Yes"/>
    <s v="Proceed"/>
    <s v="Zoleka"/>
    <s v="Ntsoko"/>
    <n v="37"/>
    <d v="1985-12-12T00:00:00"/>
    <n v="37"/>
    <s v="Female"/>
    <s v="One or both"/>
    <s v="Yes"/>
    <s v="Proceed"/>
    <m/>
    <s v="Proceed"/>
    <s v="English"/>
    <s v="Yes"/>
    <s v="Yes"/>
    <s v="signature_2022-07-29_1135.png"/>
    <m/>
    <m/>
    <m/>
    <m/>
    <d v="2022-07-29T00:00:00"/>
    <n v="30000"/>
    <n v="1000"/>
    <n v="401"/>
    <n v="401"/>
    <n v="2328"/>
    <m/>
    <x v="1"/>
    <n v="34093"/>
    <s v="Proceed"/>
    <s v="Checked, completed"/>
    <s v="Checked, completed"/>
    <s v="Checked, completed"/>
    <n v="821498563"/>
    <s v="Myself (Participant)"/>
    <m/>
    <d v="1899-12-30T13:36:00"/>
    <s v="Unverified"/>
  </r>
  <r>
    <n v="702"/>
    <m/>
    <m/>
    <m/>
    <x v="0"/>
    <m/>
    <m/>
    <m/>
    <m/>
    <m/>
    <m/>
    <m/>
    <m/>
    <m/>
    <m/>
    <m/>
    <m/>
    <m/>
    <m/>
    <m/>
    <m/>
    <m/>
    <m/>
    <m/>
    <m/>
    <m/>
    <m/>
    <m/>
    <m/>
    <m/>
    <m/>
    <m/>
    <m/>
    <m/>
    <m/>
    <m/>
    <m/>
    <m/>
    <m/>
    <m/>
    <m/>
    <m/>
    <m/>
    <m/>
    <m/>
    <m/>
    <x v="0"/>
    <m/>
    <m/>
    <m/>
    <m/>
    <m/>
    <m/>
    <m/>
    <m/>
    <m/>
    <m/>
  </r>
  <r>
    <n v="1612"/>
    <s v="Screening And Consenting"/>
    <n v="1"/>
    <s v="siyanda"/>
    <x v="11"/>
    <d v="1899-12-30T09:36:00"/>
    <s v="Mdantsane"/>
    <n v="8"/>
    <n v="1"/>
    <s v="Not applicable"/>
    <s v="I confirm that I am at the gate / door"/>
    <s v=" -32.9304385"/>
    <s v="27.7349237"/>
    <s v="Yes"/>
    <m/>
    <s v="Read the script out loud to the person"/>
    <s v="Yes - the person who opened the door is the HoH"/>
    <s v="Read the script out loud to the HoH"/>
    <s v="Yes"/>
    <s v="Proceed"/>
    <s v="Lindelwa"/>
    <s v="Booi"/>
    <n v="37"/>
    <d v="1985-08-01T00:00:00"/>
    <n v="37"/>
    <s v="Female"/>
    <s v="One or both"/>
    <s v="Yes"/>
    <s v="Proceed"/>
    <m/>
    <s v="Proceed"/>
    <s v="Xhosa"/>
    <s v="Yes"/>
    <s v="Yes"/>
    <m/>
    <s v="signature_2022-08-02_0739.png"/>
    <m/>
    <m/>
    <m/>
    <d v="2022-08-02T00:00:00"/>
    <n v="50000"/>
    <n v="1000"/>
    <n v="636"/>
    <n v="636"/>
    <n v="2324"/>
    <m/>
    <x v="1"/>
    <n v="54559"/>
    <s v="Proceed"/>
    <s v="Checked, completed"/>
    <s v="Checked, completed"/>
    <s v="Checked, completed"/>
    <n v="831632884"/>
    <s v="Myself (Participant)"/>
    <m/>
    <d v="1899-12-30T09:40:00"/>
    <s v="Complete"/>
  </r>
  <r>
    <n v="703"/>
    <m/>
    <m/>
    <m/>
    <x v="0"/>
    <m/>
    <m/>
    <m/>
    <m/>
    <m/>
    <m/>
    <m/>
    <m/>
    <m/>
    <m/>
    <m/>
    <m/>
    <m/>
    <m/>
    <m/>
    <m/>
    <m/>
    <m/>
    <m/>
    <m/>
    <m/>
    <m/>
    <m/>
    <m/>
    <m/>
    <m/>
    <m/>
    <m/>
    <m/>
    <m/>
    <m/>
    <m/>
    <m/>
    <m/>
    <m/>
    <m/>
    <m/>
    <m/>
    <m/>
    <m/>
    <m/>
    <x v="0"/>
    <m/>
    <m/>
    <m/>
    <m/>
    <m/>
    <m/>
    <m/>
    <m/>
    <m/>
    <m/>
  </r>
  <r>
    <n v="703"/>
    <s v="Screening And Consenting"/>
    <n v="1"/>
    <s v="mihlem"/>
    <x v="15"/>
    <d v="1899-12-30T12:16:00"/>
    <s v="Mdantsane"/>
    <n v="11"/>
    <n v="5"/>
    <s v="Not applicable"/>
    <s v="I confirm that I am at the gate / door"/>
    <s v=" -32.920235"/>
    <s v="27.740283"/>
    <s v="No"/>
    <s v="I confirm"/>
    <m/>
    <m/>
    <m/>
    <m/>
    <m/>
    <m/>
    <m/>
    <m/>
    <m/>
    <m/>
    <m/>
    <m/>
    <m/>
    <m/>
    <m/>
    <m/>
    <m/>
    <m/>
    <m/>
    <m/>
    <m/>
    <m/>
    <m/>
    <m/>
    <m/>
    <n v="50000"/>
    <m/>
    <n v="476"/>
    <n v="476"/>
    <n v="2344"/>
    <m/>
    <x v="0"/>
    <m/>
    <m/>
    <m/>
    <m/>
    <m/>
    <m/>
    <m/>
    <m/>
    <d v="1899-12-30T12:17:00"/>
    <s v="Unverified"/>
  </r>
  <r>
    <n v="703"/>
    <s v="Screening And Consenting"/>
    <n v="2"/>
    <s v="busisiwe"/>
    <x v="10"/>
    <d v="1899-12-30T10:05:00"/>
    <s v="Mdantsane"/>
    <n v="11"/>
    <n v="5"/>
    <s v="Not applicable"/>
    <s v="I confirm that I am at the gate / door"/>
    <s v=" -32.9412061"/>
    <s v="27.7393531"/>
    <s v="No"/>
    <s v="I confirm"/>
    <m/>
    <m/>
    <m/>
    <m/>
    <m/>
    <m/>
    <m/>
    <m/>
    <m/>
    <m/>
    <m/>
    <m/>
    <m/>
    <m/>
    <m/>
    <m/>
    <m/>
    <m/>
    <m/>
    <m/>
    <m/>
    <m/>
    <m/>
    <m/>
    <m/>
    <n v="50000"/>
    <m/>
    <n v="607"/>
    <n v="607"/>
    <n v="2343"/>
    <m/>
    <x v="0"/>
    <m/>
    <m/>
    <m/>
    <m/>
    <m/>
    <m/>
    <m/>
    <m/>
    <d v="1899-12-30T10:06:00"/>
    <s v="Unverified"/>
  </r>
  <r>
    <n v="703"/>
    <s v="Screening And Consenting"/>
    <n v="3"/>
    <s v="busisiwe"/>
    <x v="29"/>
    <d v="1899-12-30T11:10:00"/>
    <s v="Mdantsane"/>
    <n v="11"/>
    <n v="5"/>
    <s v="Not applicable"/>
    <s v="I confirm that I am at the gate / door"/>
    <s v=" -32.9203144"/>
    <s v="27.7402411"/>
    <s v="No"/>
    <s v="I confirm"/>
    <m/>
    <m/>
    <m/>
    <m/>
    <m/>
    <m/>
    <m/>
    <m/>
    <m/>
    <m/>
    <m/>
    <m/>
    <m/>
    <m/>
    <m/>
    <m/>
    <m/>
    <m/>
    <m/>
    <m/>
    <m/>
    <m/>
    <m/>
    <m/>
    <m/>
    <n v="50000"/>
    <m/>
    <n v="542"/>
    <n v="542"/>
    <n v="2338"/>
    <m/>
    <x v="0"/>
    <m/>
    <m/>
    <m/>
    <m/>
    <m/>
    <m/>
    <m/>
    <m/>
    <d v="1899-12-30T11:10:00"/>
    <s v="Unverified"/>
  </r>
  <r>
    <n v="704"/>
    <m/>
    <m/>
    <m/>
    <x v="0"/>
    <m/>
    <m/>
    <m/>
    <m/>
    <m/>
    <m/>
    <m/>
    <m/>
    <m/>
    <m/>
    <m/>
    <m/>
    <m/>
    <m/>
    <m/>
    <m/>
    <m/>
    <m/>
    <m/>
    <m/>
    <m/>
    <m/>
    <m/>
    <m/>
    <m/>
    <m/>
    <m/>
    <m/>
    <m/>
    <m/>
    <m/>
    <m/>
    <m/>
    <m/>
    <m/>
    <m/>
    <m/>
    <m/>
    <m/>
    <m/>
    <m/>
    <x v="0"/>
    <m/>
    <m/>
    <m/>
    <m/>
    <m/>
    <m/>
    <m/>
    <m/>
    <m/>
    <m/>
  </r>
  <r>
    <n v="1620"/>
    <s v="Screening And Consenting"/>
    <n v="2"/>
    <s v="sinazo"/>
    <x v="12"/>
    <d v="1899-12-30T09:45:00"/>
    <s v="Nompumelelo"/>
    <n v="4"/>
    <n v="4"/>
    <s v="Not applicable"/>
    <s v="I confirm that I am at the gate / door"/>
    <s v=" -32.9511827"/>
    <s v="27.9259218"/>
    <s v="Yes"/>
    <m/>
    <s v="Read the script out loud to the person"/>
    <s v="Yes - the person who opened the door is the HoH"/>
    <s v="Read the script out loud to the HoH"/>
    <s v="Yes"/>
    <s v="Proceed"/>
    <s v="Nomsa"/>
    <s v="Tebele"/>
    <n v="37"/>
    <d v="1985-06-15T00:00:00"/>
    <n v="37"/>
    <s v="Female"/>
    <s v="One or both"/>
    <s v="Yes"/>
    <s v="Proceed"/>
    <m/>
    <s v="Proceed"/>
    <s v="Xhosa"/>
    <s v="Yes"/>
    <s v="Yes"/>
    <m/>
    <s v="signature_2022-08-03_0751.png"/>
    <m/>
    <m/>
    <m/>
    <d v="2022-08-03T00:00:00"/>
    <n v="30000"/>
    <n v="1000"/>
    <n v="627"/>
    <n v="627"/>
    <n v="2323"/>
    <m/>
    <x v="1"/>
    <n v="34540"/>
    <s v="Proceed"/>
    <s v="Checked, completed"/>
    <s v="Checked, completed"/>
    <s v="Checked, completed"/>
    <n v="762871436"/>
    <s v="Myself (Participant)"/>
    <m/>
    <d v="1899-12-30T09:52:00"/>
    <s v="Complete"/>
  </r>
  <r>
    <n v="705"/>
    <m/>
    <m/>
    <m/>
    <x v="0"/>
    <m/>
    <m/>
    <m/>
    <m/>
    <m/>
    <m/>
    <m/>
    <m/>
    <m/>
    <m/>
    <m/>
    <m/>
    <m/>
    <m/>
    <m/>
    <m/>
    <m/>
    <m/>
    <m/>
    <m/>
    <m/>
    <m/>
    <m/>
    <m/>
    <m/>
    <m/>
    <m/>
    <m/>
    <m/>
    <m/>
    <m/>
    <m/>
    <m/>
    <m/>
    <m/>
    <m/>
    <m/>
    <m/>
    <m/>
    <m/>
    <m/>
    <x v="0"/>
    <m/>
    <m/>
    <m/>
    <m/>
    <m/>
    <m/>
    <m/>
    <m/>
    <m/>
    <m/>
  </r>
  <r>
    <n v="1666"/>
    <s v="Screening And Consenting"/>
    <n v="1"/>
    <s v="siziphiwe"/>
    <x v="11"/>
    <d v="1899-12-30T12:40:00"/>
    <s v="Buffalo Flats"/>
    <n v="7"/>
    <n v="1"/>
    <s v="Not applicable"/>
    <s v="I confirm that I am at the gate / door"/>
    <s v=" -33.0219426"/>
    <s v="27.8470008"/>
    <s v="Yes"/>
    <m/>
    <s v="Read the script out loud to the person"/>
    <s v="Yes - the person who opened the door is the HoH"/>
    <s v="Read the script out loud to the HoH"/>
    <s v="Yes"/>
    <s v="Proceed"/>
    <s v="Wayne"/>
    <s v="William "/>
    <n v="37"/>
    <d v="1985-10-01T00:00:00"/>
    <n v="37"/>
    <s v="Male"/>
    <s v="One or both"/>
    <s v="Yes"/>
    <s v="Proceed"/>
    <m/>
    <s v="Proceed"/>
    <s v="English"/>
    <s v="Yes"/>
    <s v="Yes"/>
    <s v="signature_2022-08-02_1042.png"/>
    <m/>
    <m/>
    <m/>
    <m/>
    <d v="2022-08-02T00:00:00"/>
    <n v="80000"/>
    <n v="2000"/>
    <n v="452"/>
    <n v="452"/>
    <n v="2324"/>
    <m/>
    <x v="1"/>
    <n v="85191"/>
    <s v="Proceed"/>
    <s v="Checked, completed"/>
    <s v="Checked, completed"/>
    <s v="Checked, completed"/>
    <n v="999999999"/>
    <s v="Myself (Participant)"/>
    <m/>
    <d v="1899-12-30T12:42:00"/>
    <s v="Unverified"/>
  </r>
  <r>
    <n v="706"/>
    <m/>
    <m/>
    <m/>
    <x v="0"/>
    <m/>
    <m/>
    <m/>
    <m/>
    <m/>
    <m/>
    <m/>
    <m/>
    <m/>
    <m/>
    <m/>
    <m/>
    <m/>
    <m/>
    <m/>
    <m/>
    <m/>
    <m/>
    <m/>
    <m/>
    <m/>
    <m/>
    <m/>
    <m/>
    <m/>
    <m/>
    <m/>
    <m/>
    <m/>
    <m/>
    <m/>
    <m/>
    <m/>
    <m/>
    <m/>
    <m/>
    <m/>
    <m/>
    <m/>
    <m/>
    <m/>
    <x v="0"/>
    <m/>
    <m/>
    <m/>
    <m/>
    <m/>
    <m/>
    <m/>
    <m/>
    <m/>
    <m/>
  </r>
  <r>
    <n v="706"/>
    <s v="Screening And Consenting"/>
    <n v="1"/>
    <s v="mihlem"/>
    <x v="15"/>
    <d v="1899-12-30T12:21:00"/>
    <s v="Mdantsane"/>
    <n v="11"/>
    <n v="5"/>
    <s v="Not applicable"/>
    <s v="I confirm that I am at the gate / door"/>
    <s v=" -32.9202637"/>
    <s v="27.7400755"/>
    <s v="Yes"/>
    <m/>
    <s v="Read the script out loud to the person"/>
    <s v="No"/>
    <m/>
    <m/>
    <m/>
    <m/>
    <m/>
    <m/>
    <m/>
    <m/>
    <m/>
    <m/>
    <m/>
    <m/>
    <m/>
    <m/>
    <m/>
    <m/>
    <m/>
    <m/>
    <m/>
    <m/>
    <m/>
    <m/>
    <m/>
    <n v="50000"/>
    <m/>
    <n v="471"/>
    <n v="471"/>
    <n v="2344"/>
    <m/>
    <x v="0"/>
    <m/>
    <m/>
    <m/>
    <m/>
    <m/>
    <m/>
    <m/>
    <m/>
    <d v="1899-12-30T12:21:00"/>
    <s v="Unverified"/>
  </r>
  <r>
    <n v="706"/>
    <s v="Screening And Consenting"/>
    <n v="2"/>
    <s v="busisiwe"/>
    <x v="10"/>
    <d v="1899-12-30T10:00:00"/>
    <s v="Mdantsane"/>
    <n v="11"/>
    <n v="5"/>
    <s v="Not applicable"/>
    <s v="I confirm that I am at the gate / door"/>
    <s v=" -32.9204518"/>
    <s v="27.7400578"/>
    <s v="Yes"/>
    <m/>
    <s v="Read the script out loud to the person"/>
    <s v="No"/>
    <m/>
    <m/>
    <m/>
    <m/>
    <m/>
    <m/>
    <m/>
    <m/>
    <m/>
    <m/>
    <m/>
    <m/>
    <m/>
    <m/>
    <m/>
    <m/>
    <m/>
    <m/>
    <m/>
    <m/>
    <m/>
    <m/>
    <m/>
    <n v="50000"/>
    <m/>
    <n v="612"/>
    <n v="612"/>
    <n v="2343"/>
    <m/>
    <x v="0"/>
    <m/>
    <m/>
    <m/>
    <m/>
    <m/>
    <m/>
    <m/>
    <m/>
    <d v="1899-12-30T10:02:00"/>
    <s v="Unverified"/>
  </r>
  <r>
    <n v="706"/>
    <s v="Screening And Consenting"/>
    <n v="3"/>
    <s v="busisiwe"/>
    <x v="29"/>
    <d v="1899-12-30T11:07:00"/>
    <s v="Mdantsane"/>
    <n v="11"/>
    <n v="5"/>
    <s v="Not applicable"/>
    <s v="I confirm that I am at the gate / door"/>
    <s v=" -32.9203513"/>
    <s v="27.7401503"/>
    <s v="No"/>
    <s v="I confirm"/>
    <m/>
    <m/>
    <m/>
    <m/>
    <m/>
    <m/>
    <m/>
    <m/>
    <m/>
    <m/>
    <m/>
    <m/>
    <m/>
    <m/>
    <m/>
    <m/>
    <m/>
    <m/>
    <m/>
    <m/>
    <m/>
    <m/>
    <m/>
    <m/>
    <m/>
    <n v="50000"/>
    <m/>
    <n v="545"/>
    <n v="545"/>
    <n v="2338"/>
    <m/>
    <x v="0"/>
    <m/>
    <m/>
    <m/>
    <m/>
    <m/>
    <m/>
    <m/>
    <m/>
    <d v="1899-12-30T11:07:00"/>
    <s v="Unverified"/>
  </r>
  <r>
    <n v="707"/>
    <m/>
    <m/>
    <m/>
    <x v="0"/>
    <m/>
    <m/>
    <m/>
    <m/>
    <m/>
    <m/>
    <m/>
    <m/>
    <m/>
    <m/>
    <m/>
    <m/>
    <m/>
    <m/>
    <m/>
    <m/>
    <m/>
    <m/>
    <m/>
    <m/>
    <m/>
    <m/>
    <m/>
    <m/>
    <m/>
    <m/>
    <m/>
    <m/>
    <m/>
    <m/>
    <m/>
    <m/>
    <m/>
    <m/>
    <m/>
    <m/>
    <m/>
    <m/>
    <m/>
    <m/>
    <m/>
    <x v="0"/>
    <m/>
    <m/>
    <m/>
    <m/>
    <m/>
    <m/>
    <m/>
    <m/>
    <m/>
    <m/>
  </r>
  <r>
    <n v="707"/>
    <s v="Screening And Consenting"/>
    <n v="1"/>
    <s v="mihlem"/>
    <x v="15"/>
    <d v="1899-12-30T12:37:00"/>
    <s v="Mdantsane"/>
    <n v="11"/>
    <n v="5"/>
    <s v="Not applicable"/>
    <s v="I confirm that I am at the gate / door"/>
    <s v=" -32.9201237"/>
    <s v="27.7403272"/>
    <s v="No"/>
    <s v="I confirm"/>
    <m/>
    <m/>
    <m/>
    <m/>
    <m/>
    <m/>
    <m/>
    <m/>
    <m/>
    <m/>
    <m/>
    <m/>
    <m/>
    <m/>
    <m/>
    <m/>
    <m/>
    <m/>
    <m/>
    <m/>
    <m/>
    <m/>
    <m/>
    <m/>
    <m/>
    <n v="50000"/>
    <m/>
    <n v="455"/>
    <n v="455"/>
    <n v="2344"/>
    <m/>
    <x v="0"/>
    <m/>
    <m/>
    <m/>
    <m/>
    <m/>
    <m/>
    <m/>
    <m/>
    <d v="1899-12-30T12:38:00"/>
    <s v="Unverified"/>
  </r>
  <r>
    <n v="707"/>
    <s v="Screening And Consenting"/>
    <n v="2"/>
    <s v="busisiwe"/>
    <x v="10"/>
    <d v="1899-12-30T10:08:00"/>
    <s v="Mdantsane"/>
    <n v="11"/>
    <n v="5"/>
    <s v="Not applicable"/>
    <s v="I confirm that I am at the gate / door"/>
    <s v=" -32.9202464"/>
    <s v="27.7401558"/>
    <s v="No"/>
    <s v="I confirm"/>
    <m/>
    <m/>
    <m/>
    <m/>
    <m/>
    <m/>
    <m/>
    <m/>
    <m/>
    <m/>
    <m/>
    <m/>
    <m/>
    <m/>
    <m/>
    <m/>
    <m/>
    <m/>
    <m/>
    <m/>
    <m/>
    <m/>
    <m/>
    <m/>
    <m/>
    <n v="50000"/>
    <m/>
    <n v="604"/>
    <n v="604"/>
    <n v="2343"/>
    <m/>
    <x v="0"/>
    <m/>
    <m/>
    <m/>
    <m/>
    <m/>
    <m/>
    <m/>
    <m/>
    <d v="1899-12-30T10:09:00"/>
    <s v="Unverified"/>
  </r>
  <r>
    <n v="707"/>
    <s v="Screening And Consenting"/>
    <n v="3"/>
    <s v="busisiwe"/>
    <x v="29"/>
    <d v="1899-12-30T11:13:00"/>
    <s v="Mdantsane"/>
    <n v="11"/>
    <n v="5"/>
    <s v="Not applicable"/>
    <s v="I confirm that I am at the gate / door"/>
    <s v=" -32.9201474"/>
    <s v="27.7403343"/>
    <s v="No"/>
    <s v="I confirm"/>
    <m/>
    <m/>
    <m/>
    <m/>
    <m/>
    <m/>
    <m/>
    <m/>
    <m/>
    <m/>
    <m/>
    <m/>
    <m/>
    <m/>
    <m/>
    <m/>
    <m/>
    <m/>
    <m/>
    <m/>
    <m/>
    <m/>
    <m/>
    <m/>
    <m/>
    <n v="50000"/>
    <m/>
    <n v="539"/>
    <n v="539"/>
    <n v="2338"/>
    <m/>
    <x v="0"/>
    <m/>
    <m/>
    <m/>
    <m/>
    <m/>
    <m/>
    <m/>
    <m/>
    <d v="1899-12-30T11:13:00"/>
    <s v="Unverified"/>
  </r>
  <r>
    <n v="708"/>
    <m/>
    <m/>
    <m/>
    <x v="0"/>
    <m/>
    <m/>
    <m/>
    <m/>
    <m/>
    <m/>
    <m/>
    <m/>
    <m/>
    <m/>
    <m/>
    <m/>
    <m/>
    <m/>
    <m/>
    <m/>
    <m/>
    <m/>
    <m/>
    <m/>
    <m/>
    <m/>
    <m/>
    <m/>
    <m/>
    <m/>
    <m/>
    <m/>
    <m/>
    <m/>
    <m/>
    <m/>
    <m/>
    <m/>
    <m/>
    <m/>
    <m/>
    <m/>
    <m/>
    <m/>
    <m/>
    <x v="0"/>
    <m/>
    <m/>
    <m/>
    <m/>
    <m/>
    <m/>
    <m/>
    <m/>
    <m/>
    <m/>
  </r>
  <r>
    <n v="1673"/>
    <s v="Screening And Consenting"/>
    <n v="1"/>
    <s v="siyanda"/>
    <x v="11"/>
    <d v="1899-12-30T13:15:00"/>
    <s v="Mdantsane"/>
    <n v="8"/>
    <n v="1"/>
    <s v="Not applicable"/>
    <s v="I confirm that I am at the gate / door"/>
    <s v=" -32.9304279"/>
    <s v="27.7346605"/>
    <s v="Yes"/>
    <m/>
    <s v="Read the script out loud to the person"/>
    <s v="Yes - the person who opened the door is calling the HoH"/>
    <s v="Read the script out loud to the HoH"/>
    <s v="Yes"/>
    <s v="Proceed"/>
    <s v="Thobelani"/>
    <s v="James"/>
    <n v="37"/>
    <d v="1985-09-19T00:00:00"/>
    <n v="37"/>
    <s v="Male"/>
    <s v="One or both"/>
    <s v="Yes"/>
    <s v="Proceed"/>
    <m/>
    <s v="Proceed"/>
    <s v="Xhosa"/>
    <s v="Yes"/>
    <s v="Yes"/>
    <m/>
    <s v="signature_2022-08-02_1119.png"/>
    <m/>
    <m/>
    <m/>
    <d v="2022-08-02T00:00:00"/>
    <n v="50000"/>
    <n v="2000"/>
    <n v="417"/>
    <n v="417"/>
    <n v="2324"/>
    <m/>
    <x v="1"/>
    <n v="55121"/>
    <s v="Proceed"/>
    <s v="Checked, completed"/>
    <s v="Checked, completed"/>
    <s v="Checked, completed"/>
    <n v="657458714"/>
    <s v="Myself (Participant)"/>
    <m/>
    <d v="1899-12-30T13:20:00"/>
    <s v="Complete"/>
  </r>
  <r>
    <n v="709"/>
    <m/>
    <m/>
    <m/>
    <x v="0"/>
    <m/>
    <m/>
    <m/>
    <m/>
    <m/>
    <m/>
    <m/>
    <m/>
    <m/>
    <m/>
    <m/>
    <m/>
    <m/>
    <m/>
    <m/>
    <m/>
    <m/>
    <m/>
    <m/>
    <m/>
    <m/>
    <m/>
    <m/>
    <m/>
    <m/>
    <m/>
    <m/>
    <m/>
    <m/>
    <m/>
    <m/>
    <m/>
    <m/>
    <m/>
    <m/>
    <m/>
    <m/>
    <m/>
    <m/>
    <m/>
    <m/>
    <x v="0"/>
    <m/>
    <m/>
    <m/>
    <m/>
    <m/>
    <m/>
    <m/>
    <m/>
    <m/>
    <m/>
  </r>
  <r>
    <n v="709"/>
    <s v="Screening And Consenting"/>
    <n v="1"/>
    <s v="onelam"/>
    <x v="15"/>
    <d v="1899-12-30T12:49:00"/>
    <s v="Nompumelelo"/>
    <n v="2"/>
    <n v="6"/>
    <s v="Not applicable"/>
    <s v="I confirm that I am at the gate / door"/>
    <s v=" -32.9589891"/>
    <s v="27.9207394"/>
    <s v="No"/>
    <s v="I confirm"/>
    <m/>
    <m/>
    <m/>
    <m/>
    <m/>
    <m/>
    <m/>
    <m/>
    <m/>
    <m/>
    <m/>
    <m/>
    <m/>
    <m/>
    <m/>
    <m/>
    <m/>
    <m/>
    <m/>
    <m/>
    <m/>
    <m/>
    <m/>
    <m/>
    <m/>
    <n v="30000"/>
    <m/>
    <n v="443"/>
    <n v="443"/>
    <n v="2344"/>
    <m/>
    <x v="0"/>
    <m/>
    <m/>
    <m/>
    <m/>
    <m/>
    <m/>
    <m/>
    <m/>
    <d v="1899-12-30T12:49:00"/>
    <s v="Complete"/>
  </r>
  <r>
    <n v="1680"/>
    <s v="Screening And Consenting"/>
    <n v="1"/>
    <s v="siyanda"/>
    <x v="11"/>
    <d v="1899-12-30T14:10:00"/>
    <s v="Mdantsane"/>
    <n v="8"/>
    <n v="1"/>
    <s v="Not applicable"/>
    <s v="I confirm that I am at the gate / door"/>
    <s v=" -32.9302995"/>
    <s v="27.7345565"/>
    <s v="Yes"/>
    <m/>
    <s v="Read the script out loud to the person"/>
    <s v="Yes - the person who opened the door is the HoH"/>
    <s v="Read the script out loud to the HoH"/>
    <s v="Yes"/>
    <s v="Proceed"/>
    <s v="Luvo"/>
    <s v="Fokazi"/>
    <n v="37"/>
    <d v="1985-11-05T00:00:00"/>
    <n v="37"/>
    <s v="Female"/>
    <s v="One or both"/>
    <s v="Yes"/>
    <s v="Proceed"/>
    <m/>
    <s v="Proceed"/>
    <s v="English"/>
    <s v="Yes"/>
    <s v="Yes"/>
    <s v="signature_2022-08-02_1212.png"/>
    <m/>
    <m/>
    <m/>
    <m/>
    <d v="2022-08-02T00:00:00"/>
    <n v="50000"/>
    <n v="1000"/>
    <n v="362"/>
    <n v="362"/>
    <n v="2324"/>
    <m/>
    <x v="1"/>
    <n v="54011"/>
    <s v="Proceed"/>
    <s v="Checked, completed"/>
    <s v="Checked, completed"/>
    <s v="Checked, completed"/>
    <n v="604102663"/>
    <s v="Myself (Participant)"/>
    <m/>
    <d v="1899-12-30T14:12:00"/>
    <s v="Complete"/>
  </r>
  <r>
    <n v="710"/>
    <m/>
    <m/>
    <m/>
    <x v="0"/>
    <m/>
    <m/>
    <m/>
    <m/>
    <m/>
    <m/>
    <m/>
    <m/>
    <m/>
    <m/>
    <m/>
    <m/>
    <m/>
    <m/>
    <m/>
    <m/>
    <m/>
    <m/>
    <m/>
    <m/>
    <m/>
    <m/>
    <m/>
    <m/>
    <m/>
    <m/>
    <m/>
    <m/>
    <m/>
    <m/>
    <m/>
    <m/>
    <m/>
    <m/>
    <m/>
    <m/>
    <m/>
    <m/>
    <m/>
    <m/>
    <m/>
    <x v="0"/>
    <m/>
    <m/>
    <m/>
    <m/>
    <m/>
    <m/>
    <m/>
    <m/>
    <m/>
    <m/>
  </r>
  <r>
    <n v="710"/>
    <s v="Screening And Consenting"/>
    <n v="1"/>
    <s v="onelam"/>
    <x v="15"/>
    <d v="1899-12-30T12:52:00"/>
    <s v="Nompumelelo"/>
    <n v="2"/>
    <n v="6"/>
    <s v="Not applicable"/>
    <s v="I confirm that I am at the gate / door"/>
    <s v=" -32.9588321"/>
    <s v="27.920693"/>
    <s v="Yes"/>
    <m/>
    <s v="Read the script out loud to the person"/>
    <s v="No"/>
    <m/>
    <m/>
    <m/>
    <m/>
    <m/>
    <m/>
    <m/>
    <m/>
    <m/>
    <m/>
    <m/>
    <m/>
    <m/>
    <m/>
    <m/>
    <m/>
    <m/>
    <m/>
    <m/>
    <m/>
    <m/>
    <m/>
    <m/>
    <n v="30000"/>
    <m/>
    <n v="440"/>
    <n v="440"/>
    <n v="2344"/>
    <m/>
    <x v="0"/>
    <m/>
    <m/>
    <m/>
    <m/>
    <m/>
    <m/>
    <m/>
    <m/>
    <d v="1899-12-30T12:52:00"/>
    <s v="Unverified"/>
  </r>
  <r>
    <n v="107"/>
    <s v="Screening And Consenting"/>
    <n v="1"/>
    <s v="zola"/>
    <x v="2"/>
    <d v="1899-12-30T10:47:00"/>
    <s v="Mdantsane"/>
    <n v="3"/>
    <n v="3"/>
    <s v="Not applicable"/>
    <s v="I confirm that I am at the gate / door"/>
    <s v=" -32.9404932"/>
    <s v="27.7667734"/>
    <s v="Yes"/>
    <m/>
    <s v="Read the script out loud to the person"/>
    <s v="Yes - the person who opened the door is the HoH"/>
    <s v="Read the script out loud to the HoH"/>
    <s v="Yes"/>
    <s v="Proceed"/>
    <s v="Thembalethu"/>
    <s v="Dyeyi"/>
    <n v="38"/>
    <d v="1984-09-29T00:00:00"/>
    <n v="38"/>
    <s v="Male"/>
    <s v="One or both"/>
    <s v="Yes"/>
    <s v="Proceed"/>
    <m/>
    <s v="Proceed"/>
    <s v="Xhosa"/>
    <s v="Yes"/>
    <s v="Yes"/>
    <m/>
    <s v="signature_2022-06-18_0901.png"/>
    <m/>
    <m/>
    <m/>
    <d v="2022-06-18T00:00:00"/>
    <n v="50000"/>
    <n v="2000"/>
    <n v="565"/>
    <n v="565"/>
    <n v="2369"/>
    <m/>
    <x v="1"/>
    <n v="55461"/>
    <s v="Proceed"/>
    <s v="Checked, completed"/>
    <s v="Checked, completed"/>
    <s v="Checked, completed"/>
    <n v="845230833"/>
    <s v="Myself (Participant)"/>
    <m/>
    <d v="1899-12-30T10:58:00"/>
    <s v="Unverified"/>
  </r>
  <r>
    <n v="711"/>
    <m/>
    <m/>
    <m/>
    <x v="0"/>
    <m/>
    <m/>
    <m/>
    <m/>
    <m/>
    <m/>
    <m/>
    <m/>
    <m/>
    <m/>
    <m/>
    <m/>
    <m/>
    <m/>
    <m/>
    <m/>
    <m/>
    <m/>
    <m/>
    <m/>
    <m/>
    <m/>
    <m/>
    <m/>
    <m/>
    <m/>
    <m/>
    <m/>
    <m/>
    <m/>
    <m/>
    <m/>
    <m/>
    <m/>
    <m/>
    <m/>
    <m/>
    <m/>
    <m/>
    <m/>
    <m/>
    <x v="0"/>
    <m/>
    <m/>
    <m/>
    <m/>
    <m/>
    <m/>
    <m/>
    <m/>
    <m/>
    <m/>
  </r>
  <r>
    <n v="711"/>
    <s v="Screening And Consenting"/>
    <n v="1"/>
    <s v="onelam"/>
    <x v="15"/>
    <d v="1899-12-30T12:54:00"/>
    <s v="Nompumelelo"/>
    <n v="2"/>
    <n v="6"/>
    <s v="Not applicable"/>
    <s v="I confirm that I am at the gate / door"/>
    <s v=" -32.9588523"/>
    <s v="27.9206795"/>
    <s v="No"/>
    <s v="I confirm"/>
    <m/>
    <m/>
    <m/>
    <m/>
    <m/>
    <m/>
    <m/>
    <m/>
    <m/>
    <m/>
    <m/>
    <m/>
    <m/>
    <m/>
    <m/>
    <m/>
    <m/>
    <m/>
    <m/>
    <m/>
    <m/>
    <m/>
    <m/>
    <m/>
    <m/>
    <n v="30000"/>
    <m/>
    <n v="438"/>
    <n v="438"/>
    <n v="2344"/>
    <m/>
    <x v="0"/>
    <m/>
    <m/>
    <m/>
    <m/>
    <m/>
    <m/>
    <m/>
    <m/>
    <d v="1899-12-30T12:54:00"/>
    <s v="Unverified"/>
  </r>
  <r>
    <n v="711"/>
    <s v="Screening And Consenting"/>
    <n v="2"/>
    <s v="onelam"/>
    <x v="10"/>
    <d v="1899-12-30T11:12:00"/>
    <s v="Nompumelelo"/>
    <n v="2"/>
    <n v="6"/>
    <s v="Not applicable"/>
    <s v="I confirm that I am at the gate / door"/>
    <s v=" -32.958823"/>
    <s v="27.9207066"/>
    <s v="No"/>
    <s v="I confirm"/>
    <m/>
    <m/>
    <m/>
    <m/>
    <m/>
    <m/>
    <m/>
    <m/>
    <m/>
    <m/>
    <m/>
    <m/>
    <m/>
    <m/>
    <m/>
    <m/>
    <m/>
    <m/>
    <m/>
    <m/>
    <m/>
    <m/>
    <m/>
    <m/>
    <m/>
    <n v="30000"/>
    <m/>
    <n v="540"/>
    <n v="540"/>
    <n v="2343"/>
    <m/>
    <x v="0"/>
    <m/>
    <m/>
    <m/>
    <m/>
    <m/>
    <m/>
    <m/>
    <m/>
    <d v="1899-12-30T11:12:00"/>
    <s v="Unverified"/>
  </r>
  <r>
    <n v="711"/>
    <s v="Screening And Consenting"/>
    <n v="3"/>
    <s v="zukisani"/>
    <x v="23"/>
    <d v="1899-12-30T08:37:00"/>
    <s v="Nompumelelo"/>
    <n v="2"/>
    <n v="6"/>
    <s v="Not applicable"/>
    <s v="I confirm that I am at the gate / door"/>
    <s v=" -32.9541266"/>
    <s v="27.9249182"/>
    <s v="No"/>
    <s v="I confirm"/>
    <m/>
    <m/>
    <m/>
    <m/>
    <m/>
    <m/>
    <m/>
    <m/>
    <m/>
    <m/>
    <m/>
    <m/>
    <m/>
    <m/>
    <m/>
    <m/>
    <m/>
    <m/>
    <m/>
    <m/>
    <m/>
    <m/>
    <m/>
    <m/>
    <m/>
    <n v="30000"/>
    <m/>
    <n v="695"/>
    <n v="695"/>
    <n v="2342"/>
    <m/>
    <x v="0"/>
    <m/>
    <m/>
    <m/>
    <m/>
    <m/>
    <m/>
    <m/>
    <m/>
    <d v="1899-12-30T08:37:00"/>
    <s v="Unverified"/>
  </r>
  <r>
    <n v="712"/>
    <m/>
    <m/>
    <m/>
    <x v="0"/>
    <m/>
    <m/>
    <m/>
    <m/>
    <m/>
    <m/>
    <m/>
    <m/>
    <m/>
    <m/>
    <m/>
    <m/>
    <m/>
    <m/>
    <m/>
    <m/>
    <m/>
    <m/>
    <m/>
    <m/>
    <m/>
    <m/>
    <m/>
    <m/>
    <m/>
    <m/>
    <m/>
    <m/>
    <m/>
    <m/>
    <m/>
    <m/>
    <m/>
    <m/>
    <m/>
    <m/>
    <m/>
    <m/>
    <m/>
    <m/>
    <m/>
    <x v="0"/>
    <m/>
    <m/>
    <m/>
    <m/>
    <m/>
    <m/>
    <m/>
    <m/>
    <m/>
    <m/>
  </r>
  <r>
    <n v="113"/>
    <s v="Screening And Consenting"/>
    <n v="1"/>
    <s v="zukisani"/>
    <x v="2"/>
    <d v="1899-12-30T11:35:00"/>
    <s v="Mdantsane"/>
    <n v="3"/>
    <n v="2"/>
    <s v="Not applicable"/>
    <s v="I confirm that I am at the gate / door"/>
    <m/>
    <m/>
    <s v="Yes"/>
    <m/>
    <s v="Read the script out loud to the person"/>
    <s v="Yes - the person who opened the door is calling the HoH"/>
    <s v="Read the script out loud to the HoH"/>
    <s v="Yes"/>
    <s v="Proceed"/>
    <s v="Asanda"/>
    <s v="Gwadiso"/>
    <n v="38"/>
    <d v="1984-07-30T00:00:00"/>
    <n v="38"/>
    <s v="Male"/>
    <s v="One or both"/>
    <s v="Yes"/>
    <s v="Proceed"/>
    <m/>
    <s v="Proceed"/>
    <s v="English"/>
    <s v="Yes"/>
    <s v="Yes"/>
    <s v="signature_2022-06-18_0951.png"/>
    <m/>
    <m/>
    <m/>
    <m/>
    <d v="2022-06-18T00:00:00"/>
    <n v="50000"/>
    <n v="2000"/>
    <n v="517"/>
    <n v="517"/>
    <n v="2369"/>
    <m/>
    <x v="1"/>
    <n v="55365"/>
    <s v="Proceed"/>
    <s v="Checked, completed"/>
    <s v="Checked, completed"/>
    <s v="Checked, completed"/>
    <n v="838998186"/>
    <s v="Myself (Participant)"/>
    <m/>
    <d v="1899-12-30T11:36:00"/>
    <s v="Unverified"/>
  </r>
  <r>
    <n v="713"/>
    <m/>
    <m/>
    <m/>
    <x v="0"/>
    <m/>
    <m/>
    <m/>
    <m/>
    <m/>
    <m/>
    <m/>
    <m/>
    <m/>
    <m/>
    <m/>
    <m/>
    <m/>
    <m/>
    <m/>
    <m/>
    <m/>
    <m/>
    <m/>
    <m/>
    <m/>
    <m/>
    <m/>
    <m/>
    <m/>
    <m/>
    <m/>
    <m/>
    <m/>
    <m/>
    <m/>
    <m/>
    <m/>
    <m/>
    <m/>
    <m/>
    <m/>
    <m/>
    <m/>
    <m/>
    <m/>
    <x v="0"/>
    <m/>
    <m/>
    <m/>
    <m/>
    <m/>
    <m/>
    <m/>
    <m/>
    <m/>
    <m/>
  </r>
  <r>
    <n v="116"/>
    <s v="Screening And Consenting"/>
    <n v="2"/>
    <s v="sinazo"/>
    <x v="2"/>
    <d v="1899-12-30T13:00:00"/>
    <s v="Mdantsane"/>
    <n v="2"/>
    <n v="2"/>
    <s v="Not applicable"/>
    <s v="I confirm that I am at the gate / door"/>
    <s v=" -32.9432657"/>
    <s v="27.7736698"/>
    <s v="Yes"/>
    <m/>
    <s v="Read the script out loud to the person"/>
    <s v="Yes - the person who opened the door is the HoH"/>
    <s v="Read the script out loud to the HoH"/>
    <s v="Yes"/>
    <s v="Proceed"/>
    <s v="Nkosiyakhe"/>
    <s v="Mfokazi"/>
    <n v="38"/>
    <d v="1984-03-03T00:00:00"/>
    <n v="38"/>
    <s v="Male"/>
    <s v="One or both"/>
    <s v="Yes"/>
    <s v="Proceed"/>
    <m/>
    <s v="Proceed"/>
    <s v="English"/>
    <s v="Yes"/>
    <s v="Yes"/>
    <s v="signature_2022-06-21_1125.png"/>
    <m/>
    <m/>
    <m/>
    <m/>
    <d v="2022-06-21T00:00:00"/>
    <n v="50000"/>
    <n v="2000"/>
    <n v="432"/>
    <n v="432"/>
    <n v="2369"/>
    <m/>
    <x v="1"/>
    <n v="55195"/>
    <s v="Proceed"/>
    <s v="Checked, completed"/>
    <s v="Checked, completed"/>
    <s v="Checked, completed"/>
    <n v="631837111"/>
    <s v="Myself (Participant)"/>
    <m/>
    <d v="1899-12-30T13:28:00"/>
    <s v="Unverified"/>
  </r>
  <r>
    <n v="714"/>
    <m/>
    <m/>
    <m/>
    <x v="0"/>
    <m/>
    <m/>
    <m/>
    <m/>
    <m/>
    <m/>
    <m/>
    <m/>
    <m/>
    <m/>
    <m/>
    <m/>
    <m/>
    <m/>
    <m/>
    <m/>
    <m/>
    <m/>
    <m/>
    <m/>
    <m/>
    <m/>
    <m/>
    <m/>
    <m/>
    <m/>
    <m/>
    <m/>
    <m/>
    <m/>
    <m/>
    <m/>
    <m/>
    <m/>
    <m/>
    <m/>
    <m/>
    <m/>
    <m/>
    <m/>
    <m/>
    <x v="0"/>
    <m/>
    <m/>
    <m/>
    <m/>
    <m/>
    <m/>
    <m/>
    <m/>
    <m/>
    <m/>
  </r>
  <r>
    <n v="146"/>
    <s v="Screening And Consenting"/>
    <n v="1"/>
    <s v="nosiphiwo"/>
    <x v="19"/>
    <d v="1899-12-30T15:57:00"/>
    <s v="Mdantsane"/>
    <n v="2"/>
    <n v="5"/>
    <s v="Not applicable"/>
    <s v="I confirm that I am at the gate / door"/>
    <s v=" -32.9452866"/>
    <s v="27.7757847"/>
    <s v="Yes"/>
    <m/>
    <s v="Read the script out loud to the person"/>
    <s v="Yes - the person who opened the door is calling the HoH"/>
    <s v="Read the script out loud to the HoH"/>
    <s v="Yes"/>
    <s v="Proceed"/>
    <s v="Zukiswa"/>
    <s v="Sinobolo"/>
    <n v="38"/>
    <d v="1984-01-04T00:00:00"/>
    <n v="38"/>
    <s v="Female"/>
    <s v="One or both"/>
    <s v="Yes"/>
    <s v="Proceed"/>
    <m/>
    <s v="Proceed"/>
    <s v="English"/>
    <s v="Yes"/>
    <s v="Yes"/>
    <s v="signature_2022-06-22_1402.png"/>
    <m/>
    <m/>
    <m/>
    <m/>
    <d v="2022-06-22T00:00:00"/>
    <n v="50000"/>
    <n v="1000"/>
    <n v="255"/>
    <n v="255"/>
    <n v="2365"/>
    <m/>
    <x v="1"/>
    <n v="53837"/>
    <s v="Proceed"/>
    <s v="Checked, completed"/>
    <s v="Checked, completed"/>
    <s v="Checked, completed"/>
    <n v="659600056"/>
    <s v="Myself (Participant)"/>
    <m/>
    <d v="1899-12-30T16:04:00"/>
    <s v="Unverified"/>
  </r>
  <r>
    <n v="715"/>
    <m/>
    <m/>
    <m/>
    <x v="0"/>
    <m/>
    <m/>
    <m/>
    <m/>
    <m/>
    <m/>
    <m/>
    <m/>
    <m/>
    <m/>
    <m/>
    <m/>
    <m/>
    <m/>
    <m/>
    <m/>
    <m/>
    <m/>
    <m/>
    <m/>
    <m/>
    <m/>
    <m/>
    <m/>
    <m/>
    <m/>
    <m/>
    <m/>
    <m/>
    <m/>
    <m/>
    <m/>
    <m/>
    <m/>
    <m/>
    <m/>
    <m/>
    <m/>
    <m/>
    <m/>
    <m/>
    <x v="0"/>
    <m/>
    <m/>
    <m/>
    <m/>
    <m/>
    <m/>
    <m/>
    <m/>
    <m/>
    <m/>
  </r>
  <r>
    <n v="178"/>
    <s v="Screening And Consenting"/>
    <n v="1"/>
    <s v="likhona"/>
    <x v="13"/>
    <d v="1899-12-30T15:26:00"/>
    <s v="Mdantsane"/>
    <n v="3"/>
    <n v="6"/>
    <s v="Not applicable"/>
    <s v="I confirm that I am at the gate / door"/>
    <s v=" -32.9471438"/>
    <s v="27.7693805"/>
    <s v="Yes"/>
    <m/>
    <s v="Read the script out loud to the person"/>
    <s v="Yes - the person who opened the door is the HoH"/>
    <s v="Read the script out loud to the HoH"/>
    <s v="Yes"/>
    <s v="Proceed"/>
    <s v="Linda"/>
    <s v="Kaptein"/>
    <n v="38"/>
    <d v="1984-03-08T00:00:00"/>
    <n v="38"/>
    <s v="Female"/>
    <s v="One or both"/>
    <s v="Yes"/>
    <s v="Proceed"/>
    <m/>
    <s v="Proceed"/>
    <s v="English"/>
    <s v="Yes"/>
    <s v="Yes"/>
    <s v="signature_2022-06-23_1333.png"/>
    <m/>
    <m/>
    <m/>
    <m/>
    <d v="2022-06-23T00:00:00"/>
    <n v="50000"/>
    <n v="1000"/>
    <n v="286"/>
    <n v="286"/>
    <n v="2364"/>
    <m/>
    <x v="1"/>
    <n v="53898"/>
    <s v="Proceed"/>
    <s v="Checked, completed"/>
    <s v="Checked, completed"/>
    <s v="Checked, completed"/>
    <n v="786839561"/>
    <s v="Myself (Participant)"/>
    <m/>
    <d v="1899-12-30T15:34:00"/>
    <s v="Unverified"/>
  </r>
  <r>
    <n v="716"/>
    <m/>
    <m/>
    <m/>
    <x v="0"/>
    <m/>
    <m/>
    <m/>
    <m/>
    <m/>
    <m/>
    <m/>
    <m/>
    <m/>
    <m/>
    <m/>
    <m/>
    <m/>
    <m/>
    <m/>
    <m/>
    <m/>
    <m/>
    <m/>
    <m/>
    <m/>
    <m/>
    <m/>
    <m/>
    <m/>
    <m/>
    <m/>
    <m/>
    <m/>
    <m/>
    <m/>
    <m/>
    <m/>
    <m/>
    <m/>
    <m/>
    <m/>
    <m/>
    <m/>
    <m/>
    <m/>
    <x v="0"/>
    <m/>
    <m/>
    <m/>
    <m/>
    <m/>
    <m/>
    <m/>
    <m/>
    <m/>
    <m/>
  </r>
  <r>
    <n v="716"/>
    <s v="Screening And Consenting"/>
    <n v="1"/>
    <s v="siziphiwe"/>
    <x v="15"/>
    <d v="1899-12-30T13:22:00"/>
    <s v="Buffalo Flats"/>
    <n v="2"/>
    <n v="6"/>
    <s v="Not applicable"/>
    <s v="I confirm that I am at the gate / door"/>
    <s v=" -33.0131976"/>
    <s v="27.8408088"/>
    <s v="Yes"/>
    <m/>
    <s v="Read the script out loud to the person"/>
    <s v="Yes - the person who opened the door is the HoH"/>
    <s v="Read the script out loud to the HoH"/>
    <s v="Yes"/>
    <s v="Proceed"/>
    <s v="Hilda"/>
    <s v="Staart"/>
    <n v="60"/>
    <d v="1962-04-02T00:00:00"/>
    <n v="60"/>
    <s v="Female"/>
    <s v="One or both"/>
    <s v="Yes"/>
    <s v="Proceed"/>
    <m/>
    <s v="Proceed"/>
    <s v="English"/>
    <s v="No"/>
    <m/>
    <m/>
    <m/>
    <m/>
    <m/>
    <m/>
    <m/>
    <m/>
    <n v="1000"/>
    <n v="410"/>
    <n v="410"/>
    <n v="2344"/>
    <s v="END"/>
    <x v="0"/>
    <m/>
    <m/>
    <m/>
    <m/>
    <m/>
    <m/>
    <m/>
    <m/>
    <d v="1899-12-30T13:30:00"/>
    <s v="Unverified"/>
  </r>
  <r>
    <n v="717"/>
    <m/>
    <m/>
    <m/>
    <x v="0"/>
    <m/>
    <m/>
    <m/>
    <m/>
    <m/>
    <m/>
    <m/>
    <m/>
    <m/>
    <m/>
    <m/>
    <m/>
    <m/>
    <m/>
    <m/>
    <m/>
    <m/>
    <m/>
    <m/>
    <m/>
    <m/>
    <m/>
    <m/>
    <m/>
    <m/>
    <m/>
    <m/>
    <m/>
    <m/>
    <m/>
    <m/>
    <m/>
    <m/>
    <m/>
    <m/>
    <m/>
    <m/>
    <m/>
    <m/>
    <m/>
    <m/>
    <x v="0"/>
    <m/>
    <m/>
    <m/>
    <m/>
    <m/>
    <m/>
    <m/>
    <m/>
    <m/>
    <m/>
  </r>
  <r>
    <n v="717"/>
    <s v="Screening And Consenting"/>
    <n v="1"/>
    <s v="asemahle"/>
    <x v="15"/>
    <d v="1899-12-30T13:24:00"/>
    <s v="Buffalo Flats"/>
    <n v="2"/>
    <n v="3"/>
    <s v="Not applicable"/>
    <s v="I confirm that I am at the gate / door"/>
    <s v=" -33.0143073"/>
    <s v="27.8329302"/>
    <s v="Yes"/>
    <m/>
    <s v="Read the script out loud to the person"/>
    <s v="No"/>
    <m/>
    <m/>
    <m/>
    <m/>
    <m/>
    <m/>
    <m/>
    <m/>
    <m/>
    <m/>
    <m/>
    <m/>
    <m/>
    <m/>
    <m/>
    <m/>
    <m/>
    <m/>
    <m/>
    <m/>
    <m/>
    <m/>
    <m/>
    <m/>
    <m/>
    <n v="408"/>
    <n v="408"/>
    <n v="2344"/>
    <m/>
    <x v="0"/>
    <m/>
    <m/>
    <m/>
    <m/>
    <m/>
    <m/>
    <m/>
    <m/>
    <d v="1899-12-30T13:25:00"/>
    <s v="Unverified"/>
  </r>
  <r>
    <n v="718"/>
    <m/>
    <m/>
    <m/>
    <x v="0"/>
    <m/>
    <m/>
    <m/>
    <m/>
    <m/>
    <m/>
    <m/>
    <m/>
    <m/>
    <m/>
    <m/>
    <m/>
    <m/>
    <m/>
    <m/>
    <m/>
    <m/>
    <m/>
    <m/>
    <m/>
    <m/>
    <m/>
    <m/>
    <m/>
    <m/>
    <m/>
    <m/>
    <m/>
    <m/>
    <m/>
    <m/>
    <m/>
    <m/>
    <m/>
    <m/>
    <m/>
    <m/>
    <m/>
    <m/>
    <m/>
    <m/>
    <x v="0"/>
    <m/>
    <m/>
    <m/>
    <m/>
    <m/>
    <m/>
    <m/>
    <m/>
    <m/>
    <m/>
  </r>
  <r>
    <n v="718"/>
    <s v="Screening And Consenting"/>
    <n v="1"/>
    <s v="mihlem"/>
    <x v="15"/>
    <d v="1899-12-30T13:25:00"/>
    <s v="Mdantsane"/>
    <n v="11"/>
    <n v="5"/>
    <s v="Not applicable"/>
    <s v="I confirm that I am at the gate / door"/>
    <s v=" -32.9195856"/>
    <s v="27.7406101"/>
    <s v="Yes"/>
    <m/>
    <s v="Read the script out loud to the person"/>
    <s v="Yes - the person who opened the door is the HoH"/>
    <s v="Read the script out loud to the HoH"/>
    <s v="No"/>
    <m/>
    <m/>
    <m/>
    <m/>
    <m/>
    <m/>
    <m/>
    <m/>
    <m/>
    <m/>
    <m/>
    <m/>
    <m/>
    <m/>
    <m/>
    <m/>
    <m/>
    <m/>
    <m/>
    <m/>
    <m/>
    <n v="50000"/>
    <m/>
    <n v="407"/>
    <n v="407"/>
    <n v="2344"/>
    <m/>
    <x v="0"/>
    <m/>
    <m/>
    <m/>
    <m/>
    <m/>
    <m/>
    <m/>
    <m/>
    <d v="1899-12-30T13:25:00"/>
    <s v="Unverified"/>
  </r>
  <r>
    <n v="719"/>
    <m/>
    <m/>
    <m/>
    <x v="0"/>
    <m/>
    <m/>
    <m/>
    <m/>
    <m/>
    <m/>
    <m/>
    <m/>
    <m/>
    <m/>
    <m/>
    <m/>
    <m/>
    <m/>
    <m/>
    <m/>
    <m/>
    <m/>
    <m/>
    <m/>
    <m/>
    <m/>
    <m/>
    <m/>
    <m/>
    <m/>
    <m/>
    <m/>
    <m/>
    <m/>
    <m/>
    <m/>
    <m/>
    <m/>
    <m/>
    <m/>
    <m/>
    <m/>
    <m/>
    <m/>
    <m/>
    <x v="0"/>
    <m/>
    <m/>
    <m/>
    <m/>
    <m/>
    <m/>
    <m/>
    <m/>
    <m/>
    <m/>
  </r>
  <r>
    <n v="719"/>
    <s v="Screening And Consenting"/>
    <n v="1"/>
    <s v="mihlem"/>
    <x v="15"/>
    <d v="1899-12-30T13:28:00"/>
    <s v="Mdantsane"/>
    <n v="11"/>
    <n v="5"/>
    <s v="Not applicable"/>
    <s v="I confirm that I am at the gate / door"/>
    <s v=" -32.9200136"/>
    <s v="27.7404656"/>
    <s v="Yes"/>
    <m/>
    <s v="Read the script out loud to the person"/>
    <s v="Yes - the person who opened the door is the HoH"/>
    <s v="Read the script out loud to the HoH"/>
    <s v="Yes"/>
    <s v="Proceed"/>
    <s v="Moeketsi"/>
    <s v="Tabane"/>
    <n v="37"/>
    <d v="1985-05-03T00:00:00"/>
    <n v="37"/>
    <s v="Male"/>
    <s v="Neither"/>
    <s v="Yes"/>
    <m/>
    <s v="END"/>
    <m/>
    <m/>
    <m/>
    <m/>
    <m/>
    <m/>
    <m/>
    <m/>
    <m/>
    <m/>
    <n v="50000"/>
    <n v="2000"/>
    <n v="404"/>
    <n v="404"/>
    <n v="2344"/>
    <m/>
    <x v="0"/>
    <n v="55115"/>
    <m/>
    <m/>
    <m/>
    <m/>
    <m/>
    <m/>
    <m/>
    <d v="1899-12-30T13:32:00"/>
    <s v="Unverified"/>
  </r>
  <r>
    <n v="720"/>
    <m/>
    <m/>
    <m/>
    <x v="0"/>
    <m/>
    <m/>
    <m/>
    <m/>
    <m/>
    <m/>
    <m/>
    <m/>
    <m/>
    <m/>
    <m/>
    <m/>
    <m/>
    <m/>
    <m/>
    <m/>
    <m/>
    <m/>
    <m/>
    <m/>
    <m/>
    <m/>
    <m/>
    <m/>
    <m/>
    <m/>
    <m/>
    <m/>
    <m/>
    <m/>
    <m/>
    <m/>
    <m/>
    <m/>
    <m/>
    <m/>
    <m/>
    <m/>
    <m/>
    <m/>
    <m/>
    <x v="0"/>
    <m/>
    <m/>
    <m/>
    <m/>
    <m/>
    <m/>
    <m/>
    <m/>
    <m/>
    <m/>
  </r>
  <r>
    <n v="204"/>
    <s v="Screening And Consenting"/>
    <n v="1"/>
    <s v="sinazo"/>
    <x v="8"/>
    <d v="1899-12-30T13:27:00"/>
    <s v="Mdantsane"/>
    <n v="4"/>
    <n v="6"/>
    <s v="Not applicable"/>
    <s v="I confirm that I am at the gate / door"/>
    <s v=" -32.9345246"/>
    <s v="27.7753278"/>
    <s v="Yes"/>
    <m/>
    <s v="Read the script out loud to the person"/>
    <s v="Yes - the person who opened the door is the HoH"/>
    <s v="Read the script out loud to the HoH"/>
    <s v="Yes"/>
    <s v="Proceed"/>
    <s v="Nosiviwe"/>
    <s v="Mnyanda"/>
    <n v="38"/>
    <d v="1984-06-26T00:00:00"/>
    <n v="38"/>
    <s v="Female"/>
    <s v="One or both"/>
    <s v="Yes"/>
    <s v="Proceed"/>
    <m/>
    <s v="Proceed"/>
    <s v="English"/>
    <s v="Yes"/>
    <s v="Yes"/>
    <s v="signature_2022-06-28_1132.png"/>
    <m/>
    <m/>
    <m/>
    <m/>
    <d v="2022-06-28T00:00:00"/>
    <n v="50000"/>
    <n v="1000"/>
    <n v="405"/>
    <n v="405"/>
    <n v="2359"/>
    <m/>
    <x v="1"/>
    <n v="54131"/>
    <s v="Proceed"/>
    <s v="Checked, completed"/>
    <s v="Checked, completed"/>
    <s v="Checked, completed"/>
    <n v="836359580"/>
    <s v="Myself (Participant)"/>
    <m/>
    <d v="1899-12-30T13:33:00"/>
    <s v="Unverified"/>
  </r>
  <r>
    <n v="721"/>
    <m/>
    <m/>
    <m/>
    <x v="0"/>
    <m/>
    <m/>
    <m/>
    <m/>
    <m/>
    <m/>
    <m/>
    <m/>
    <m/>
    <m/>
    <m/>
    <m/>
    <m/>
    <m/>
    <m/>
    <m/>
    <m/>
    <m/>
    <m/>
    <m/>
    <m/>
    <m/>
    <m/>
    <m/>
    <m/>
    <m/>
    <m/>
    <m/>
    <m/>
    <m/>
    <m/>
    <m/>
    <m/>
    <m/>
    <m/>
    <m/>
    <m/>
    <m/>
    <m/>
    <m/>
    <m/>
    <x v="0"/>
    <m/>
    <m/>
    <m/>
    <m/>
    <m/>
    <m/>
    <m/>
    <m/>
    <m/>
    <m/>
  </r>
  <r>
    <n v="721"/>
    <s v="Screening And Consenting"/>
    <n v="1"/>
    <s v="asemahle"/>
    <x v="15"/>
    <d v="1899-12-30T13:34:00"/>
    <s v="Buffalo Flats"/>
    <n v="2"/>
    <n v="5"/>
    <s v="Not applicable"/>
    <s v="I confirm that I am at the gate / door"/>
    <s v=" -33.0148335"/>
    <s v="27.8333484"/>
    <s v="Yes"/>
    <m/>
    <s v="Read the script out loud to the person"/>
    <s v="Yes - the person who opened the door is the HoH"/>
    <s v="Read the script out loud to the HoH"/>
    <s v="No"/>
    <m/>
    <m/>
    <m/>
    <m/>
    <m/>
    <m/>
    <m/>
    <m/>
    <m/>
    <m/>
    <m/>
    <m/>
    <m/>
    <m/>
    <m/>
    <m/>
    <m/>
    <m/>
    <m/>
    <m/>
    <m/>
    <m/>
    <m/>
    <n v="398"/>
    <n v="398"/>
    <n v="2344"/>
    <m/>
    <x v="0"/>
    <m/>
    <m/>
    <m/>
    <m/>
    <m/>
    <m/>
    <m/>
    <m/>
    <d v="1899-12-30T13:35:00"/>
    <s v="Unverified"/>
  </r>
  <r>
    <n v="722"/>
    <m/>
    <m/>
    <m/>
    <x v="0"/>
    <m/>
    <m/>
    <m/>
    <m/>
    <m/>
    <m/>
    <m/>
    <m/>
    <m/>
    <m/>
    <m/>
    <m/>
    <m/>
    <m/>
    <m/>
    <m/>
    <m/>
    <m/>
    <m/>
    <m/>
    <m/>
    <m/>
    <m/>
    <m/>
    <m/>
    <m/>
    <m/>
    <m/>
    <m/>
    <m/>
    <m/>
    <m/>
    <m/>
    <m/>
    <m/>
    <m/>
    <m/>
    <m/>
    <m/>
    <m/>
    <m/>
    <x v="0"/>
    <m/>
    <m/>
    <m/>
    <m/>
    <m/>
    <m/>
    <m/>
    <m/>
    <m/>
    <m/>
  </r>
  <r>
    <n v="229"/>
    <s v="Screening And Consenting"/>
    <n v="2"/>
    <s v="nozithembiso"/>
    <x v="9"/>
    <d v="1899-12-30T11:15:00"/>
    <s v="Mdantsane"/>
    <n v="3"/>
    <n v="3"/>
    <s v="Not applicable"/>
    <s v="I confirm that I am at the gate / door"/>
    <s v=" -32.9298343"/>
    <s v="27.7745354"/>
    <s v="Yes"/>
    <m/>
    <s v="Read the script out loud to the person"/>
    <s v="Yes - the person who opened the door is the HoH"/>
    <s v="Read the script out loud to the HoH"/>
    <s v="Yes"/>
    <s v="Proceed"/>
    <s v="Asanda"/>
    <s v="Nogogo"/>
    <n v="38"/>
    <d v="1984-04-23T00:00:00"/>
    <n v="38"/>
    <s v="Female"/>
    <s v="One or both"/>
    <s v="Yes"/>
    <s v="Proceed"/>
    <m/>
    <s v="Proceed"/>
    <s v="Xhosa"/>
    <s v="Yes"/>
    <s v="Yes"/>
    <m/>
    <s v="signature_2022-06-29_0920.png"/>
    <m/>
    <m/>
    <m/>
    <d v="2022-06-29T00:00:00"/>
    <n v="50000"/>
    <n v="1000"/>
    <n v="537"/>
    <n v="537"/>
    <n v="2358"/>
    <m/>
    <x v="1"/>
    <n v="54394"/>
    <s v="Proceed"/>
    <s v="Checked, completed"/>
    <s v="Checked, completed"/>
    <s v="Checked, completed"/>
    <n v="810111992"/>
    <s v="Myself (Participant)"/>
    <m/>
    <d v="1899-12-30T11:21:00"/>
    <s v="Unverified"/>
  </r>
  <r>
    <n v="723"/>
    <m/>
    <m/>
    <m/>
    <x v="0"/>
    <m/>
    <m/>
    <m/>
    <m/>
    <m/>
    <m/>
    <m/>
    <m/>
    <m/>
    <m/>
    <m/>
    <m/>
    <m/>
    <m/>
    <m/>
    <m/>
    <m/>
    <m/>
    <m/>
    <m/>
    <m/>
    <m/>
    <m/>
    <m/>
    <m/>
    <m/>
    <m/>
    <m/>
    <m/>
    <m/>
    <m/>
    <m/>
    <m/>
    <m/>
    <m/>
    <m/>
    <m/>
    <m/>
    <m/>
    <m/>
    <m/>
    <x v="0"/>
    <m/>
    <m/>
    <m/>
    <m/>
    <m/>
    <m/>
    <m/>
    <m/>
    <m/>
    <m/>
  </r>
  <r>
    <n v="723"/>
    <s v="Screening And Consenting"/>
    <n v="1"/>
    <s v="ntombizodwa"/>
    <x v="15"/>
    <d v="1899-12-30T13:37:00"/>
    <s v="Ndevana"/>
    <n v="1"/>
    <n v="5"/>
    <s v="Not applicable"/>
    <s v="I confirm that I am at the gate / door"/>
    <s v=" -32.9004732"/>
    <s v="27.5113504"/>
    <s v="No"/>
    <s v="I confirm"/>
    <m/>
    <m/>
    <m/>
    <m/>
    <m/>
    <m/>
    <m/>
    <m/>
    <m/>
    <m/>
    <m/>
    <m/>
    <m/>
    <m/>
    <m/>
    <m/>
    <m/>
    <m/>
    <m/>
    <m/>
    <m/>
    <m/>
    <m/>
    <m/>
    <m/>
    <n v="60000"/>
    <m/>
    <n v="395"/>
    <n v="395"/>
    <n v="2344"/>
    <m/>
    <x v="0"/>
    <m/>
    <m/>
    <m/>
    <m/>
    <m/>
    <m/>
    <m/>
    <m/>
    <d v="1899-12-30T13:38:00"/>
    <s v="Unverified"/>
  </r>
  <r>
    <n v="723"/>
    <s v="Screening And Consenting"/>
    <n v="2"/>
    <s v="ntombizodwa"/>
    <x v="10"/>
    <d v="1899-12-30T11:56:00"/>
    <s v="Ndevana"/>
    <n v="1"/>
    <n v="5"/>
    <s v="Not applicable"/>
    <s v="I confirm that I am at the gate / door"/>
    <s v=" -32.9006206"/>
    <s v="27.5113164"/>
    <s v="Yes"/>
    <m/>
    <s v="Read the script out loud to the person"/>
    <s v="Yes - the person who opened the door is the HoH"/>
    <s v="Read the script out loud to the HoH"/>
    <s v="No"/>
    <m/>
    <m/>
    <m/>
    <m/>
    <m/>
    <m/>
    <m/>
    <m/>
    <m/>
    <m/>
    <m/>
    <m/>
    <m/>
    <m/>
    <m/>
    <m/>
    <m/>
    <m/>
    <m/>
    <m/>
    <m/>
    <n v="60000"/>
    <m/>
    <n v="496"/>
    <n v="496"/>
    <n v="2343"/>
    <m/>
    <x v="0"/>
    <m/>
    <m/>
    <m/>
    <m/>
    <m/>
    <m/>
    <m/>
    <m/>
    <d v="1899-12-30T11:57:00"/>
    <s v="Unverified"/>
  </r>
  <r>
    <n v="724"/>
    <m/>
    <m/>
    <m/>
    <x v="0"/>
    <m/>
    <m/>
    <m/>
    <m/>
    <m/>
    <m/>
    <m/>
    <m/>
    <m/>
    <m/>
    <m/>
    <m/>
    <m/>
    <m/>
    <m/>
    <m/>
    <m/>
    <m/>
    <m/>
    <m/>
    <m/>
    <m/>
    <m/>
    <m/>
    <m/>
    <m/>
    <m/>
    <m/>
    <m/>
    <m/>
    <m/>
    <m/>
    <m/>
    <m/>
    <m/>
    <m/>
    <m/>
    <m/>
    <m/>
    <m/>
    <m/>
    <x v="0"/>
    <m/>
    <m/>
    <m/>
    <m/>
    <m/>
    <m/>
    <m/>
    <m/>
    <m/>
    <m/>
  </r>
  <r>
    <n v="724"/>
    <s v="Screening And Consenting"/>
    <n v="1"/>
    <s v="mihlem"/>
    <x v="15"/>
    <d v="1899-12-30T13:40:00"/>
    <s v="Mdantsane"/>
    <n v="11"/>
    <n v="5"/>
    <s v="Not applicable"/>
    <s v="I confirm that I am at the gate / door"/>
    <s v=" -32.9198123"/>
    <s v="27.7398076"/>
    <s v="No"/>
    <s v="I confirm"/>
    <m/>
    <m/>
    <m/>
    <m/>
    <m/>
    <m/>
    <m/>
    <m/>
    <m/>
    <m/>
    <m/>
    <m/>
    <m/>
    <m/>
    <m/>
    <m/>
    <m/>
    <m/>
    <m/>
    <m/>
    <m/>
    <m/>
    <m/>
    <m/>
    <m/>
    <n v="50000"/>
    <m/>
    <n v="392"/>
    <n v="392"/>
    <n v="2344"/>
    <m/>
    <x v="0"/>
    <m/>
    <m/>
    <m/>
    <m/>
    <m/>
    <m/>
    <m/>
    <m/>
    <d v="1899-12-30T13:40:00"/>
    <s v="Complete"/>
  </r>
  <r>
    <n v="724"/>
    <s v="Screening And Consenting"/>
    <n v="2"/>
    <s v="busisiwe"/>
    <x v="10"/>
    <d v="1899-12-30T09:51:00"/>
    <s v="Mdantsane"/>
    <n v="11"/>
    <n v="5"/>
    <s v="Not applicable"/>
    <s v="I confirm that I am at the gate / door"/>
    <s v=" -32.9196686"/>
    <s v="27.7398663"/>
    <s v="No"/>
    <s v="I confirm"/>
    <m/>
    <m/>
    <m/>
    <m/>
    <m/>
    <m/>
    <m/>
    <m/>
    <m/>
    <m/>
    <m/>
    <m/>
    <m/>
    <m/>
    <m/>
    <m/>
    <m/>
    <m/>
    <m/>
    <m/>
    <m/>
    <m/>
    <m/>
    <m/>
    <m/>
    <n v="50000"/>
    <m/>
    <n v="621"/>
    <n v="621"/>
    <n v="2343"/>
    <m/>
    <x v="0"/>
    <m/>
    <m/>
    <m/>
    <m/>
    <m/>
    <m/>
    <m/>
    <m/>
    <d v="1899-12-30T09:51:00"/>
    <s v="Complete"/>
  </r>
  <r>
    <n v="256"/>
    <s v="Screening And Consenting"/>
    <n v="1"/>
    <s v="lona"/>
    <x v="9"/>
    <d v="1899-12-30T11:45:00"/>
    <s v="Mdantsane"/>
    <n v="6"/>
    <n v="8"/>
    <s v="Not applicable"/>
    <s v="I confirm that I am at the gate / door"/>
    <s v=" -32.9333636"/>
    <s v="27.7671021"/>
    <s v="Yes"/>
    <m/>
    <s v="Read the script out loud to the person"/>
    <s v="Yes - the person who opened the door is calling the HoH"/>
    <s v="Read the script out loud to the HoH"/>
    <s v="Yes"/>
    <s v="Proceed"/>
    <s v="Andisiwe"/>
    <s v="Ntando"/>
    <n v="38"/>
    <d v="1983-07-15T00:00:00"/>
    <n v="39"/>
    <s v="Female"/>
    <s v="One or both"/>
    <s v="Yes"/>
    <s v="Proceed"/>
    <m/>
    <s v="Proceed"/>
    <s v="Xhosa"/>
    <s v="Yes"/>
    <s v="Yes"/>
    <m/>
    <s v="signature_2022-06-29_0956.png"/>
    <m/>
    <m/>
    <m/>
    <d v="2022-06-29T00:00:00"/>
    <n v="50000"/>
    <n v="1000"/>
    <n v="507"/>
    <n v="507"/>
    <n v="2358"/>
    <m/>
    <x v="1"/>
    <n v="54334"/>
    <s v="Proceed"/>
    <s v="Checked, completed"/>
    <s v="Checked, completed"/>
    <s v="Checked, completed"/>
    <n v="658522456"/>
    <s v="Myself (Participant)"/>
    <m/>
    <d v="1899-12-30T11:59:00"/>
    <s v="Unverified"/>
  </r>
  <r>
    <n v="725"/>
    <m/>
    <m/>
    <m/>
    <x v="0"/>
    <m/>
    <m/>
    <m/>
    <m/>
    <m/>
    <m/>
    <m/>
    <m/>
    <m/>
    <m/>
    <m/>
    <m/>
    <m/>
    <m/>
    <m/>
    <m/>
    <m/>
    <m/>
    <m/>
    <m/>
    <m/>
    <m/>
    <m/>
    <m/>
    <m/>
    <m/>
    <m/>
    <m/>
    <m/>
    <m/>
    <m/>
    <m/>
    <m/>
    <m/>
    <m/>
    <m/>
    <m/>
    <m/>
    <m/>
    <m/>
    <m/>
    <x v="0"/>
    <m/>
    <m/>
    <m/>
    <m/>
    <m/>
    <m/>
    <m/>
    <m/>
    <m/>
    <m/>
  </r>
  <r>
    <n v="725"/>
    <s v="Screening And Consenting"/>
    <n v="1"/>
    <s v="mihlem"/>
    <x v="15"/>
    <d v="1899-12-30T13:42:00"/>
    <s v="Mdantsane"/>
    <n v="11"/>
    <n v="5"/>
    <s v="Not applicable"/>
    <s v="I confirm that I am at the gate / door"/>
    <s v=" -32.9198123"/>
    <s v="27.7398076"/>
    <s v="No"/>
    <s v="I confirm"/>
    <m/>
    <m/>
    <m/>
    <m/>
    <m/>
    <m/>
    <m/>
    <m/>
    <m/>
    <m/>
    <m/>
    <m/>
    <m/>
    <m/>
    <m/>
    <m/>
    <m/>
    <m/>
    <m/>
    <m/>
    <m/>
    <m/>
    <m/>
    <m/>
    <m/>
    <n v="50000"/>
    <m/>
    <n v="390"/>
    <n v="390"/>
    <n v="2344"/>
    <m/>
    <x v="0"/>
    <m/>
    <m/>
    <m/>
    <m/>
    <m/>
    <m/>
    <m/>
    <m/>
    <d v="1899-12-30T13:42:00"/>
    <s v="Complete"/>
  </r>
  <r>
    <n v="725"/>
    <s v="Screening And Consenting"/>
    <n v="2"/>
    <s v="busisiwe"/>
    <x v="10"/>
    <d v="1899-12-30T09:53:00"/>
    <s v="Mdantsane"/>
    <n v="11"/>
    <n v="5"/>
    <s v="Not applicable"/>
    <s v="I confirm that I am at the gate / door"/>
    <s v=" -32.9196686"/>
    <s v="27.7398663"/>
    <s v="No"/>
    <s v="I confirm"/>
    <m/>
    <m/>
    <m/>
    <m/>
    <m/>
    <m/>
    <m/>
    <m/>
    <m/>
    <m/>
    <m/>
    <m/>
    <m/>
    <m/>
    <m/>
    <m/>
    <m/>
    <m/>
    <m/>
    <m/>
    <m/>
    <m/>
    <m/>
    <m/>
    <m/>
    <n v="50000"/>
    <m/>
    <n v="619"/>
    <n v="619"/>
    <n v="2343"/>
    <m/>
    <x v="0"/>
    <m/>
    <m/>
    <m/>
    <m/>
    <m/>
    <m/>
    <m/>
    <m/>
    <d v="1899-12-30T09:53:00"/>
    <s v="Complete"/>
  </r>
  <r>
    <n v="293"/>
    <s v="Screening And Consenting"/>
    <n v="1"/>
    <s v="vuyolwethu"/>
    <x v="18"/>
    <d v="1899-12-30T11:26:00"/>
    <s v="Mdantsane"/>
    <n v="6"/>
    <n v="7"/>
    <s v="Not applicable"/>
    <s v="I confirm that I am at the gate / door"/>
    <s v=" -32.9342477"/>
    <s v="27.7628968"/>
    <s v="Yes"/>
    <m/>
    <s v="Read the script out loud to the person"/>
    <s v="Yes - the person who opened the door is the HoH"/>
    <s v="Read the script out loud to the HoH"/>
    <s v="Yes"/>
    <s v="Proceed"/>
    <s v="Yoliswa"/>
    <s v="Ndika"/>
    <n v="38"/>
    <d v="1984-08-10T00:00:00"/>
    <n v="38"/>
    <s v="Female"/>
    <s v="One or both"/>
    <s v="Yes"/>
    <s v="Proceed"/>
    <m/>
    <s v="Proceed"/>
    <s v="Xhosa"/>
    <s v="Yes"/>
    <s v="Yes"/>
    <m/>
    <s v="signature_2022-06-30_0929.png"/>
    <m/>
    <m/>
    <m/>
    <d v="2022-06-30T00:00:00"/>
    <n v="50000"/>
    <n v="1000"/>
    <n v="526"/>
    <n v="526"/>
    <n v="2357"/>
    <m/>
    <x v="1"/>
    <n v="54371"/>
    <s v="Proceed"/>
    <s v="Checked, completed"/>
    <s v="Checked, completed"/>
    <s v="Checked, completed"/>
    <n v="639875201"/>
    <s v="Myself (Participant)"/>
    <m/>
    <d v="1899-12-30T11:27:00"/>
    <s v="Unverified"/>
  </r>
  <r>
    <n v="726"/>
    <m/>
    <m/>
    <m/>
    <x v="0"/>
    <m/>
    <m/>
    <m/>
    <m/>
    <m/>
    <m/>
    <m/>
    <m/>
    <m/>
    <m/>
    <m/>
    <m/>
    <m/>
    <m/>
    <m/>
    <m/>
    <m/>
    <m/>
    <m/>
    <m/>
    <m/>
    <m/>
    <m/>
    <m/>
    <m/>
    <m/>
    <m/>
    <m/>
    <m/>
    <m/>
    <m/>
    <m/>
    <m/>
    <m/>
    <m/>
    <m/>
    <m/>
    <m/>
    <m/>
    <m/>
    <m/>
    <x v="0"/>
    <m/>
    <m/>
    <m/>
    <m/>
    <m/>
    <m/>
    <m/>
    <m/>
    <m/>
    <m/>
  </r>
  <r>
    <n v="726"/>
    <s v="Screening And Consenting"/>
    <n v="1"/>
    <s v="yethu"/>
    <x v="15"/>
    <d v="1899-12-30T13:43:00"/>
    <s v="Ndevana"/>
    <n v="1"/>
    <n v="5"/>
    <s v="Not applicable"/>
    <s v="I confirm that I am at the gate / door"/>
    <s v=" -32.9002892"/>
    <s v="27.5121732"/>
    <s v="No"/>
    <s v="I confirm"/>
    <m/>
    <m/>
    <m/>
    <m/>
    <m/>
    <m/>
    <m/>
    <m/>
    <m/>
    <m/>
    <m/>
    <m/>
    <m/>
    <m/>
    <m/>
    <m/>
    <m/>
    <m/>
    <m/>
    <m/>
    <m/>
    <m/>
    <m/>
    <m/>
    <m/>
    <n v="60000"/>
    <m/>
    <n v="389"/>
    <n v="389"/>
    <n v="2344"/>
    <m/>
    <x v="0"/>
    <m/>
    <m/>
    <m/>
    <m/>
    <m/>
    <m/>
    <m/>
    <m/>
    <d v="1899-12-30T13:43:00"/>
    <s v="Unverified"/>
  </r>
  <r>
    <n v="444"/>
    <s v="Screening And Consenting"/>
    <n v="1"/>
    <s v="lwazi"/>
    <x v="4"/>
    <d v="1899-12-30T12:45:00"/>
    <s v="Nompumelelo"/>
    <n v="1"/>
    <n v="2"/>
    <s v="Not applicable"/>
    <s v="I confirm that I am at the gate / door"/>
    <s v=" -32.9571479"/>
    <s v="27.9254044"/>
    <s v="Yes"/>
    <m/>
    <s v="Read the script out loud to the person"/>
    <s v="Yes - the person who opened the door is calling the HoH"/>
    <s v="Read the script out loud to the HoH"/>
    <s v="Yes"/>
    <s v="Proceed"/>
    <s v="Vuyani"/>
    <s v="Vokwana"/>
    <n v="38"/>
    <d v="1984-11-21T00:00:00"/>
    <n v="38"/>
    <s v="Male"/>
    <s v="One or both"/>
    <s v="Yes"/>
    <s v="Proceed"/>
    <m/>
    <s v="Proceed"/>
    <s v="English"/>
    <s v="Yes"/>
    <s v="Yes"/>
    <s v="signature_2022-07-06_1054.png"/>
    <m/>
    <m/>
    <m/>
    <m/>
    <d v="2022-07-06T00:00:00"/>
    <n v="30000"/>
    <n v="2000"/>
    <n v="447"/>
    <n v="447"/>
    <n v="2351"/>
    <m/>
    <x v="1"/>
    <n v="35207"/>
    <s v="Proceed"/>
    <s v="Checked, completed"/>
    <s v="Checked, completed"/>
    <s v="Checked, completed"/>
    <n v="721578643"/>
    <s v="Myself (Participant)"/>
    <m/>
    <d v="1899-12-30T12:55:00"/>
    <s v="Unverified"/>
  </r>
  <r>
    <n v="727"/>
    <m/>
    <m/>
    <m/>
    <x v="0"/>
    <m/>
    <m/>
    <m/>
    <m/>
    <m/>
    <m/>
    <m/>
    <m/>
    <m/>
    <m/>
    <m/>
    <m/>
    <m/>
    <m/>
    <m/>
    <m/>
    <m/>
    <m/>
    <m/>
    <m/>
    <m/>
    <m/>
    <m/>
    <m/>
    <m/>
    <m/>
    <m/>
    <m/>
    <m/>
    <m/>
    <m/>
    <m/>
    <m/>
    <m/>
    <m/>
    <m/>
    <m/>
    <m/>
    <m/>
    <m/>
    <m/>
    <x v="0"/>
    <m/>
    <m/>
    <m/>
    <m/>
    <m/>
    <m/>
    <m/>
    <m/>
    <m/>
    <m/>
  </r>
  <r>
    <n v="510"/>
    <s v="Screening And Consenting"/>
    <n v="2"/>
    <s v="zimbini"/>
    <x v="20"/>
    <d v="1899-12-30T09:30:00"/>
    <s v="Mdantsane"/>
    <n v="4"/>
    <n v="7"/>
    <s v="Not applicable"/>
    <s v="I confirm that I am at the gate / door"/>
    <s v=" -32.9378093"/>
    <s v="27.7778334"/>
    <s v="Yes"/>
    <m/>
    <s v="Read the script out loud to the person"/>
    <s v="Yes - the person who opened the door is the HoH"/>
    <s v="Read the script out loud to the HoH"/>
    <s v="Yes"/>
    <s v="Proceed"/>
    <s v="Siyamkela"/>
    <s v="Mazwi"/>
    <n v="38"/>
    <d v="1984-05-13T00:00:00"/>
    <n v="38"/>
    <s v="Male"/>
    <s v="One or both"/>
    <s v="Yes"/>
    <s v="Proceed"/>
    <m/>
    <s v="Proceed"/>
    <s v="English"/>
    <s v="Yes"/>
    <s v="Yes"/>
    <s v="signature_2022-07-09_0734.png"/>
    <m/>
    <m/>
    <m/>
    <m/>
    <d v="2022-07-09T00:00:00"/>
    <n v="50000"/>
    <n v="2000"/>
    <n v="642"/>
    <n v="642"/>
    <n v="2348"/>
    <m/>
    <x v="1"/>
    <n v="55594"/>
    <s v="Proceed"/>
    <s v="Checked, completed"/>
    <s v="Checked, completed"/>
    <s v="Checked, completed"/>
    <n v="681022219"/>
    <s v="Myself (Participant)"/>
    <m/>
    <d v="1899-12-30T09:35:00"/>
    <s v="Unverified"/>
  </r>
  <r>
    <n v="589"/>
    <s v="Screening And Consenting"/>
    <n v="1"/>
    <s v="mihlem"/>
    <x v="20"/>
    <d v="1899-12-30T10:07:00"/>
    <s v="Nompumelelo"/>
    <n v="2"/>
    <n v="1"/>
    <s v="Not applicable"/>
    <s v="I confirm that I am at the gate / door"/>
    <s v=" -32.9561578"/>
    <s v="27.9247451"/>
    <s v="Yes"/>
    <m/>
    <s v="Read the script out loud to the person"/>
    <s v="Yes - the person who opened the door is the HoH"/>
    <s v="Read the script out loud to the HoH"/>
    <s v="Yes"/>
    <s v="Proceed"/>
    <s v="Akhona"/>
    <s v="Dubada"/>
    <n v="38"/>
    <d v="1984-10-01T00:00:00"/>
    <n v="38"/>
    <s v="Female"/>
    <s v="One or both"/>
    <s v="Yes"/>
    <s v="Proceed"/>
    <m/>
    <s v="Proceed"/>
    <s v="English"/>
    <s v="Yes"/>
    <s v="Yes"/>
    <s v="signature_2022-07-09_0809.png"/>
    <m/>
    <m/>
    <m/>
    <m/>
    <d v="2022-07-09T00:00:00"/>
    <n v="30000"/>
    <n v="1000"/>
    <n v="605"/>
    <n v="605"/>
    <n v="2348"/>
    <m/>
    <x v="1"/>
    <n v="34520"/>
    <s v="Proceed"/>
    <s v="Checked, completed"/>
    <s v="Checked, completed"/>
    <s v="Checked, completed"/>
    <n v="635311440"/>
    <s v="Myself (Participant)"/>
    <m/>
    <d v="1899-12-30T10:10:00"/>
    <s v="Unverified"/>
  </r>
  <r>
    <n v="728"/>
    <m/>
    <m/>
    <m/>
    <x v="0"/>
    <m/>
    <m/>
    <m/>
    <m/>
    <m/>
    <m/>
    <m/>
    <m/>
    <m/>
    <m/>
    <m/>
    <m/>
    <m/>
    <m/>
    <m/>
    <m/>
    <m/>
    <m/>
    <m/>
    <m/>
    <m/>
    <m/>
    <m/>
    <m/>
    <m/>
    <m/>
    <m/>
    <m/>
    <m/>
    <m/>
    <m/>
    <m/>
    <m/>
    <m/>
    <m/>
    <m/>
    <m/>
    <m/>
    <m/>
    <m/>
    <m/>
    <x v="0"/>
    <m/>
    <m/>
    <m/>
    <m/>
    <m/>
    <m/>
    <m/>
    <m/>
    <m/>
    <m/>
  </r>
  <r>
    <n v="728"/>
    <s v="Screening And Consenting"/>
    <n v="1"/>
    <s v="onelam"/>
    <x v="15"/>
    <d v="1899-12-30T13:56:00"/>
    <s v="Nompumelelo"/>
    <n v="2"/>
    <n v="6"/>
    <s v="Not applicable"/>
    <s v="I confirm that I am at the gate / door"/>
    <s v=" -32.9587834"/>
    <s v="27.9207792"/>
    <s v="No"/>
    <s v="I confirm"/>
    <m/>
    <m/>
    <m/>
    <m/>
    <m/>
    <m/>
    <m/>
    <m/>
    <m/>
    <m/>
    <m/>
    <m/>
    <m/>
    <m/>
    <m/>
    <m/>
    <m/>
    <m/>
    <m/>
    <m/>
    <m/>
    <m/>
    <m/>
    <m/>
    <m/>
    <n v="30000"/>
    <m/>
    <n v="376"/>
    <n v="376"/>
    <n v="2344"/>
    <m/>
    <x v="0"/>
    <m/>
    <m/>
    <m/>
    <m/>
    <m/>
    <m/>
    <m/>
    <m/>
    <d v="1899-12-30T13:56:00"/>
    <s v="Unverified"/>
  </r>
  <r>
    <n v="612"/>
    <s v="Screening And Consenting"/>
    <n v="1"/>
    <s v="lwazi"/>
    <x v="20"/>
    <d v="1899-12-30T12:27:00"/>
    <s v="Nompumelelo"/>
    <n v="2"/>
    <n v="2"/>
    <s v="Not applicable"/>
    <s v="I confirm that I am at the gate / door"/>
    <s v=" -32.9585896"/>
    <s v="27.923891"/>
    <s v="Yes"/>
    <m/>
    <s v="Read the script out loud to the person"/>
    <s v="Yes - the person who opened the door is the HoH"/>
    <s v="Read the script out loud to the HoH"/>
    <s v="Yes"/>
    <s v="Proceed"/>
    <s v="Sifiso"/>
    <s v="Bless"/>
    <n v="38"/>
    <d v="1984-10-27T00:00:00"/>
    <n v="38"/>
    <s v="Male"/>
    <s v="One or both"/>
    <s v="Yes"/>
    <s v="Proceed"/>
    <m/>
    <s v="Proceed"/>
    <s v="English"/>
    <s v="Yes"/>
    <s v="Yes"/>
    <s v="signature_2022-07-09_1032.png"/>
    <m/>
    <m/>
    <m/>
    <m/>
    <d v="2022-07-09T00:00:00"/>
    <n v="30000"/>
    <n v="2000"/>
    <n v="465"/>
    <n v="465"/>
    <n v="2348"/>
    <m/>
    <x v="1"/>
    <n v="35240"/>
    <s v="Proceed"/>
    <s v="Checked, completed"/>
    <s v="Checked, completed"/>
    <s v="Checked, completed"/>
    <n v="781084244"/>
    <s v="Myself (Participant)"/>
    <m/>
    <d v="1899-12-30T12:33:00"/>
    <s v="Unverified"/>
  </r>
  <r>
    <n v="729"/>
    <m/>
    <m/>
    <m/>
    <x v="0"/>
    <m/>
    <m/>
    <m/>
    <m/>
    <m/>
    <m/>
    <m/>
    <m/>
    <m/>
    <m/>
    <m/>
    <m/>
    <m/>
    <m/>
    <m/>
    <m/>
    <m/>
    <m/>
    <m/>
    <m/>
    <m/>
    <m/>
    <m/>
    <m/>
    <m/>
    <m/>
    <m/>
    <m/>
    <m/>
    <m/>
    <m/>
    <m/>
    <m/>
    <m/>
    <m/>
    <m/>
    <m/>
    <m/>
    <m/>
    <m/>
    <m/>
    <x v="0"/>
    <m/>
    <m/>
    <m/>
    <m/>
    <m/>
    <m/>
    <m/>
    <m/>
    <m/>
    <m/>
  </r>
  <r>
    <n v="670"/>
    <s v="Screening And Consenting"/>
    <n v="1"/>
    <s v="sinazo"/>
    <x v="6"/>
    <d v="1899-12-30T14:44:00"/>
    <s v="Ducats"/>
    <n v="1"/>
    <n v="2"/>
    <s v="Not applicable"/>
    <s v="I confirm that I am at the gate / door"/>
    <s v=" -32.9247303"/>
    <s v="27.9024603"/>
    <s v="Yes"/>
    <m/>
    <s v="Read the script out loud to the person"/>
    <s v="Yes - the person who opened the door is the HoH"/>
    <s v="Read the script out loud to the HoH"/>
    <s v="Yes"/>
    <s v="Proceed"/>
    <s v="Zukiswa"/>
    <s v="Slatsha"/>
    <n v="38"/>
    <d v="1984-09-15T00:00:00"/>
    <n v="38"/>
    <s v="Female"/>
    <s v="One or both"/>
    <s v="Yes"/>
    <s v="Proceed"/>
    <m/>
    <s v="Proceed"/>
    <s v="English"/>
    <s v="Yes"/>
    <s v="Yes"/>
    <s v="signature_2022-07-12_1250.png"/>
    <m/>
    <m/>
    <m/>
    <m/>
    <d v="2022-07-12T00:00:00"/>
    <n v="40000"/>
    <n v="1000"/>
    <n v="328"/>
    <n v="328"/>
    <n v="2345"/>
    <m/>
    <x v="1"/>
    <n v="43963"/>
    <s v="Proceed"/>
    <s v="Checked, completed"/>
    <s v="Checked, completed"/>
    <s v="Checked, completed"/>
    <n v="791247258"/>
    <s v="Myself (Participant)"/>
    <m/>
    <d v="1899-12-30T14:49:00"/>
    <s v="Unverified"/>
  </r>
  <r>
    <n v="730"/>
    <m/>
    <m/>
    <m/>
    <x v="0"/>
    <m/>
    <m/>
    <m/>
    <m/>
    <m/>
    <m/>
    <m/>
    <m/>
    <m/>
    <m/>
    <m/>
    <m/>
    <m/>
    <m/>
    <m/>
    <m/>
    <m/>
    <m/>
    <m/>
    <m/>
    <m/>
    <m/>
    <m/>
    <m/>
    <m/>
    <m/>
    <m/>
    <m/>
    <m/>
    <m/>
    <m/>
    <m/>
    <m/>
    <m/>
    <m/>
    <m/>
    <m/>
    <m/>
    <m/>
    <m/>
    <m/>
    <x v="0"/>
    <m/>
    <m/>
    <m/>
    <m/>
    <m/>
    <m/>
    <m/>
    <m/>
    <m/>
    <m/>
  </r>
  <r>
    <n v="730"/>
    <s v="Screening And Consenting"/>
    <n v="1"/>
    <s v="vuyelwa"/>
    <x v="15"/>
    <d v="1899-12-30T14:17:00"/>
    <s v="Ndevana"/>
    <n v="2"/>
    <n v="1"/>
    <s v="Not applicable"/>
    <s v="I confirm that I am at the gate / door"/>
    <s v=" -32.9265616"/>
    <s v="27.4917204"/>
    <s v="Yes"/>
    <m/>
    <s v="Read the script out loud to the person"/>
    <s v="Yes - the person who opened the door is the HoH"/>
    <s v="Read the script out loud to the HoH"/>
    <s v="No"/>
    <m/>
    <m/>
    <m/>
    <m/>
    <m/>
    <m/>
    <m/>
    <m/>
    <m/>
    <m/>
    <m/>
    <m/>
    <m/>
    <m/>
    <m/>
    <m/>
    <m/>
    <m/>
    <m/>
    <m/>
    <m/>
    <n v="60000"/>
    <m/>
    <n v="355"/>
    <n v="355"/>
    <n v="2344"/>
    <m/>
    <x v="0"/>
    <m/>
    <m/>
    <m/>
    <m/>
    <m/>
    <m/>
    <m/>
    <m/>
    <d v="1899-12-30T14:17:00"/>
    <s v="Unverified"/>
  </r>
  <r>
    <n v="731"/>
    <m/>
    <m/>
    <m/>
    <x v="0"/>
    <m/>
    <m/>
    <m/>
    <m/>
    <m/>
    <m/>
    <m/>
    <m/>
    <m/>
    <m/>
    <m/>
    <m/>
    <m/>
    <m/>
    <m/>
    <m/>
    <m/>
    <m/>
    <m/>
    <m/>
    <m/>
    <m/>
    <m/>
    <m/>
    <m/>
    <m/>
    <m/>
    <m/>
    <m/>
    <m/>
    <m/>
    <m/>
    <m/>
    <m/>
    <m/>
    <m/>
    <m/>
    <m/>
    <m/>
    <m/>
    <m/>
    <x v="0"/>
    <m/>
    <m/>
    <m/>
    <m/>
    <m/>
    <m/>
    <m/>
    <m/>
    <m/>
    <m/>
  </r>
  <r>
    <n v="731"/>
    <s v="Screening And Consenting"/>
    <n v="1"/>
    <s v="vuyelwa"/>
    <x v="15"/>
    <d v="1899-12-30T14:31:00"/>
    <s v="Ndevana"/>
    <n v="2"/>
    <n v="1"/>
    <s v="Not applicable"/>
    <s v="I confirm that I am at the gate / door"/>
    <s v=" -32.9282879"/>
    <s v="27.4774779"/>
    <s v="Yes"/>
    <m/>
    <s v="Read the script out loud to the person"/>
    <s v="Yes - the person who opened the door is calling the HoH"/>
    <s v="Read the script out loud to the HoH"/>
    <s v="No"/>
    <m/>
    <m/>
    <m/>
    <m/>
    <m/>
    <m/>
    <m/>
    <m/>
    <m/>
    <m/>
    <m/>
    <m/>
    <m/>
    <m/>
    <m/>
    <m/>
    <m/>
    <m/>
    <m/>
    <m/>
    <m/>
    <n v="60000"/>
    <m/>
    <n v="341"/>
    <n v="341"/>
    <n v="2344"/>
    <m/>
    <x v="0"/>
    <m/>
    <m/>
    <m/>
    <m/>
    <m/>
    <m/>
    <m/>
    <m/>
    <d v="1899-12-30T14:32:00"/>
    <s v="Unverified"/>
  </r>
  <r>
    <n v="732"/>
    <m/>
    <m/>
    <m/>
    <x v="0"/>
    <m/>
    <m/>
    <m/>
    <m/>
    <m/>
    <m/>
    <m/>
    <m/>
    <m/>
    <m/>
    <m/>
    <m/>
    <m/>
    <m/>
    <m/>
    <m/>
    <m/>
    <m/>
    <m/>
    <m/>
    <m/>
    <m/>
    <m/>
    <m/>
    <m/>
    <m/>
    <m/>
    <m/>
    <m/>
    <m/>
    <m/>
    <m/>
    <m/>
    <m/>
    <m/>
    <m/>
    <m/>
    <m/>
    <m/>
    <m/>
    <m/>
    <x v="0"/>
    <m/>
    <m/>
    <m/>
    <m/>
    <m/>
    <m/>
    <m/>
    <m/>
    <m/>
    <m/>
  </r>
  <r>
    <n v="778"/>
    <s v="Screening And Consenting"/>
    <n v="1"/>
    <s v="nozithembiso"/>
    <x v="10"/>
    <d v="1899-12-30T13:02:00"/>
    <s v="Buffalo Flats"/>
    <n v="4"/>
    <n v="1"/>
    <s v="A"/>
    <s v="I confirm that I am at the gate / door"/>
    <s v=" -33.0102043"/>
    <s v="27.8309413"/>
    <s v="Yes"/>
    <m/>
    <s v="Read the script out loud to the person"/>
    <s v="Yes - the person who opened the door is the HoH"/>
    <s v="Read the script out loud to the HoH"/>
    <s v="Yes"/>
    <s v="Proceed"/>
    <s v="Josephine "/>
    <s v="Solomon"/>
    <n v="38"/>
    <d v="1984-08-29T00:00:00"/>
    <n v="38"/>
    <s v="Female"/>
    <s v="One or both"/>
    <s v="Yes"/>
    <s v="Proceed"/>
    <m/>
    <s v="Proceed"/>
    <s v="English"/>
    <s v="Yes"/>
    <s v="Yes"/>
    <s v="signature_2022-07-14_1106.png"/>
    <m/>
    <m/>
    <m/>
    <m/>
    <d v="2022-07-14T00:00:00"/>
    <n v="80000"/>
    <n v="1000"/>
    <n v="430"/>
    <n v="430"/>
    <n v="2343"/>
    <m/>
    <x v="1"/>
    <n v="84165"/>
    <s v="Proceed"/>
    <s v="Checked, completed"/>
    <s v="Checked, completed"/>
    <s v="Checked, completed"/>
    <n v="764615404"/>
    <s v="Myself (Participant)"/>
    <m/>
    <d v="1899-12-30T13:06:00"/>
    <s v="Unverified"/>
  </r>
  <r>
    <n v="733"/>
    <m/>
    <m/>
    <m/>
    <x v="0"/>
    <m/>
    <m/>
    <m/>
    <m/>
    <m/>
    <m/>
    <m/>
    <m/>
    <m/>
    <m/>
    <m/>
    <m/>
    <m/>
    <m/>
    <m/>
    <m/>
    <m/>
    <m/>
    <m/>
    <m/>
    <m/>
    <m/>
    <m/>
    <m/>
    <m/>
    <m/>
    <m/>
    <m/>
    <m/>
    <m/>
    <m/>
    <m/>
    <m/>
    <m/>
    <m/>
    <m/>
    <m/>
    <m/>
    <m/>
    <m/>
    <m/>
    <x v="0"/>
    <m/>
    <m/>
    <m/>
    <m/>
    <m/>
    <m/>
    <m/>
    <m/>
    <m/>
    <m/>
  </r>
  <r>
    <n v="733"/>
    <s v="Screening And Consenting"/>
    <n v="1"/>
    <s v="vuyelwa"/>
    <x v="15"/>
    <d v="1899-12-30T14:41:00"/>
    <s v="Ndevana"/>
    <n v="2"/>
    <n v="1"/>
    <s v="Not applicable"/>
    <s v="I confirm that I am at the gate / door"/>
    <s v=" -32.926522"/>
    <s v="27.4915677"/>
    <s v="No"/>
    <s v="I confirm"/>
    <m/>
    <m/>
    <m/>
    <m/>
    <m/>
    <m/>
    <m/>
    <m/>
    <m/>
    <m/>
    <m/>
    <m/>
    <m/>
    <m/>
    <m/>
    <m/>
    <m/>
    <m/>
    <m/>
    <m/>
    <m/>
    <m/>
    <m/>
    <m/>
    <m/>
    <n v="60000"/>
    <m/>
    <n v="331"/>
    <n v="331"/>
    <n v="2344"/>
    <m/>
    <x v="0"/>
    <m/>
    <m/>
    <m/>
    <m/>
    <m/>
    <m/>
    <m/>
    <m/>
    <d v="1899-12-30T14:41:00"/>
    <s v="Unverified"/>
  </r>
  <r>
    <n v="793"/>
    <s v="Screening And Consenting"/>
    <n v="3"/>
    <s v="nozithembiso"/>
    <x v="30"/>
    <d v="1899-12-30T11:43:00"/>
    <s v="Buffalo Flats"/>
    <n v="4"/>
    <n v="1"/>
    <s v="A"/>
    <s v="I confirm that I am at the gate / door"/>
    <s v=" -33.0103215"/>
    <s v="27.8310185"/>
    <s v="Yes"/>
    <m/>
    <s v="Read the script out loud to the person"/>
    <s v="Yes - the person who opened the door is the HoH"/>
    <s v="Read the script out loud to the HoH"/>
    <s v="Yes"/>
    <s v="Proceed"/>
    <s v="Bulelwa"/>
    <s v="Toto"/>
    <n v="38"/>
    <d v="1984-08-08T00:00:00"/>
    <n v="38"/>
    <s v="Female"/>
    <s v="One or both"/>
    <s v="Yes"/>
    <s v="Proceed"/>
    <m/>
    <s v="Proceed"/>
    <s v="English"/>
    <s v="Yes"/>
    <s v="Yes"/>
    <s v="signature_2022-07-16_0957.png"/>
    <m/>
    <m/>
    <m/>
    <m/>
    <d v="2022-07-16T00:00:00"/>
    <n v="80000"/>
    <n v="1000"/>
    <n v="509"/>
    <n v="509"/>
    <n v="2341"/>
    <m/>
    <x v="1"/>
    <n v="84321"/>
    <s v="Proceed"/>
    <s v="Checked, completed"/>
    <s v="Checked, completed"/>
    <s v="Checked, completed"/>
    <n v="738431057"/>
    <s v="Myself (Participant)"/>
    <m/>
    <d v="1899-12-30T11:58:00"/>
    <s v="Complete"/>
  </r>
  <r>
    <n v="734"/>
    <m/>
    <m/>
    <m/>
    <x v="0"/>
    <m/>
    <m/>
    <m/>
    <m/>
    <m/>
    <m/>
    <m/>
    <m/>
    <m/>
    <m/>
    <m/>
    <m/>
    <m/>
    <m/>
    <m/>
    <m/>
    <m/>
    <m/>
    <m/>
    <m/>
    <m/>
    <m/>
    <m/>
    <m/>
    <m/>
    <m/>
    <m/>
    <m/>
    <m/>
    <m/>
    <m/>
    <m/>
    <m/>
    <m/>
    <m/>
    <m/>
    <m/>
    <m/>
    <m/>
    <m/>
    <m/>
    <x v="0"/>
    <m/>
    <m/>
    <m/>
    <m/>
    <m/>
    <m/>
    <m/>
    <m/>
    <m/>
    <m/>
  </r>
  <r>
    <n v="818"/>
    <s v="Screening And Consenting"/>
    <n v="1"/>
    <s v="asemahle"/>
    <x v="23"/>
    <d v="1899-12-30T09:55:00"/>
    <s v="Buffalo Flats"/>
    <n v="4"/>
    <n v="1"/>
    <s v="B"/>
    <s v="I confirm that I am at the gate / door"/>
    <s v=" -33.010968"/>
    <s v="27.8313507"/>
    <s v="Yes"/>
    <m/>
    <s v="Read the script out loud to the person"/>
    <s v="Yes - the person who opened the door is the HoH"/>
    <s v="Read the script out loud to the HoH"/>
    <s v="Yes"/>
    <s v="Proceed"/>
    <s v="Mlungisi"/>
    <s v="Nanto"/>
    <n v="38"/>
    <d v="1984-06-05T00:00:00"/>
    <n v="38"/>
    <s v="Male"/>
    <s v="One or both"/>
    <s v="Yes"/>
    <s v="Proceed"/>
    <m/>
    <s v="Proceed"/>
    <s v="English"/>
    <s v="Yes"/>
    <s v="Yes"/>
    <s v="signature_2022-07-15_0759.png"/>
    <m/>
    <m/>
    <m/>
    <m/>
    <d v="2022-07-15T00:00:00"/>
    <n v="80000"/>
    <n v="2000"/>
    <n v="617"/>
    <n v="617"/>
    <n v="2342"/>
    <m/>
    <x v="1"/>
    <n v="85538"/>
    <s v="Proceed"/>
    <s v="Checked, completed"/>
    <s v="Checked, completed"/>
    <s v="Checked, completed"/>
    <n v="762253621"/>
    <s v="Myself (Participant)"/>
    <m/>
    <d v="1899-12-30T10:00:00"/>
    <s v="Complete"/>
  </r>
  <r>
    <n v="735"/>
    <m/>
    <m/>
    <m/>
    <x v="0"/>
    <m/>
    <m/>
    <m/>
    <m/>
    <m/>
    <m/>
    <m/>
    <m/>
    <m/>
    <m/>
    <m/>
    <m/>
    <m/>
    <m/>
    <m/>
    <m/>
    <m/>
    <m/>
    <m/>
    <m/>
    <m/>
    <m/>
    <m/>
    <m/>
    <m/>
    <m/>
    <m/>
    <m/>
    <m/>
    <m/>
    <m/>
    <m/>
    <m/>
    <m/>
    <m/>
    <m/>
    <m/>
    <m/>
    <m/>
    <m/>
    <m/>
    <x v="0"/>
    <m/>
    <m/>
    <m/>
    <m/>
    <m/>
    <m/>
    <m/>
    <m/>
    <m/>
    <m/>
  </r>
  <r>
    <n v="829"/>
    <s v="Screening And Consenting"/>
    <n v="1"/>
    <s v="yethu"/>
    <x v="23"/>
    <d v="1899-12-30T10:31:00"/>
    <s v="Ndevana"/>
    <n v="2"/>
    <n v="3"/>
    <s v="Not applicable"/>
    <s v="I confirm that I am at the gate / door"/>
    <s v=" -32.9252615"/>
    <s v="27.4929374"/>
    <s v="Yes"/>
    <m/>
    <s v="Read the script out loud to the person"/>
    <s v="Yes - the person who opened the door is the HoH"/>
    <s v="Read the script out loud to the HoH"/>
    <s v="Yes"/>
    <s v="Proceed"/>
    <s v="Zukelwa"/>
    <s v="Malangeni"/>
    <n v="38"/>
    <d v="1984-06-30T00:00:00"/>
    <n v="38"/>
    <s v="Female"/>
    <s v="One or both"/>
    <s v="Yes"/>
    <s v="Proceed"/>
    <m/>
    <s v="Proceed"/>
    <s v="Xhosa"/>
    <s v="Yes"/>
    <s v="Yes"/>
    <m/>
    <s v="signature_2022-07-15_0842.png"/>
    <m/>
    <m/>
    <m/>
    <d v="2022-07-15T00:00:00"/>
    <n v="60000"/>
    <n v="1000"/>
    <n v="581"/>
    <n v="581"/>
    <n v="2342"/>
    <m/>
    <x v="1"/>
    <n v="64466"/>
    <s v="Proceed"/>
    <s v="Checked, completed"/>
    <s v="Checked, completed"/>
    <s v="Checked, completed"/>
    <n v="832821668"/>
    <s v="Myself (Participant)"/>
    <m/>
    <d v="1899-12-30T10:43:00"/>
    <s v="Unverified"/>
  </r>
  <r>
    <n v="736"/>
    <m/>
    <m/>
    <m/>
    <x v="0"/>
    <m/>
    <m/>
    <m/>
    <m/>
    <m/>
    <m/>
    <m/>
    <m/>
    <m/>
    <m/>
    <m/>
    <m/>
    <m/>
    <m/>
    <m/>
    <m/>
    <m/>
    <m/>
    <m/>
    <m/>
    <m/>
    <m/>
    <m/>
    <m/>
    <m/>
    <m/>
    <m/>
    <m/>
    <m/>
    <m/>
    <m/>
    <m/>
    <m/>
    <m/>
    <m/>
    <m/>
    <m/>
    <m/>
    <m/>
    <m/>
    <m/>
    <x v="0"/>
    <m/>
    <m/>
    <m/>
    <m/>
    <m/>
    <m/>
    <m/>
    <m/>
    <m/>
    <m/>
  </r>
  <r>
    <n v="736"/>
    <s v="Screening And Consenting"/>
    <n v="1"/>
    <s v="vuyelwa"/>
    <x v="15"/>
    <d v="1899-12-30T14:46:00"/>
    <s v="Ndevana"/>
    <n v="2"/>
    <n v="1"/>
    <s v="Not applicable"/>
    <s v="I confirm that I am at the gate / door"/>
    <s v=" -32.9263977"/>
    <s v="27.4912989"/>
    <s v="No"/>
    <s v="I confirm"/>
    <m/>
    <m/>
    <m/>
    <m/>
    <m/>
    <m/>
    <m/>
    <m/>
    <m/>
    <m/>
    <m/>
    <m/>
    <m/>
    <m/>
    <m/>
    <m/>
    <m/>
    <m/>
    <m/>
    <m/>
    <m/>
    <m/>
    <m/>
    <m/>
    <m/>
    <n v="60000"/>
    <m/>
    <n v="326"/>
    <n v="326"/>
    <n v="2344"/>
    <m/>
    <x v="0"/>
    <m/>
    <m/>
    <m/>
    <m/>
    <m/>
    <m/>
    <m/>
    <m/>
    <d v="1899-12-30T14:46:00"/>
    <s v="Unverified"/>
  </r>
  <r>
    <n v="736"/>
    <s v="Screening And Consenting"/>
    <n v="2"/>
    <s v="zola"/>
    <x v="10"/>
    <d v="1899-12-30T11:04:00"/>
    <s v="Ndevana"/>
    <n v="2"/>
    <n v="1"/>
    <s v="Not applicable"/>
    <s v="I confirm that I am at the gate / door"/>
    <s v=" -32.9263988"/>
    <s v="27.4912689"/>
    <s v="Yes"/>
    <m/>
    <s v="Read the script out loud to the person"/>
    <s v="Yes - the person who opened the door is the HoH"/>
    <s v="Read the script out loud to the HoH"/>
    <s v="No"/>
    <m/>
    <m/>
    <m/>
    <m/>
    <m/>
    <m/>
    <m/>
    <m/>
    <m/>
    <m/>
    <m/>
    <m/>
    <m/>
    <m/>
    <m/>
    <m/>
    <m/>
    <m/>
    <m/>
    <m/>
    <m/>
    <n v="60000"/>
    <m/>
    <n v="548"/>
    <n v="548"/>
    <n v="2343"/>
    <m/>
    <x v="0"/>
    <m/>
    <m/>
    <m/>
    <m/>
    <m/>
    <m/>
    <m/>
    <m/>
    <d v="1899-12-30T11:05:00"/>
    <s v="Unverified"/>
  </r>
  <r>
    <n v="737"/>
    <m/>
    <m/>
    <m/>
    <x v="0"/>
    <m/>
    <m/>
    <m/>
    <m/>
    <m/>
    <m/>
    <m/>
    <m/>
    <m/>
    <m/>
    <m/>
    <m/>
    <m/>
    <m/>
    <m/>
    <m/>
    <m/>
    <m/>
    <m/>
    <m/>
    <m/>
    <m/>
    <m/>
    <m/>
    <m/>
    <m/>
    <m/>
    <m/>
    <m/>
    <m/>
    <m/>
    <m/>
    <m/>
    <m/>
    <m/>
    <m/>
    <m/>
    <m/>
    <m/>
    <m/>
    <m/>
    <x v="0"/>
    <m/>
    <m/>
    <m/>
    <m/>
    <m/>
    <m/>
    <m/>
    <m/>
    <m/>
    <m/>
  </r>
  <r>
    <n v="737"/>
    <s v="Screening And Consenting"/>
    <n v="1"/>
    <s v="siziphiwe"/>
    <x v="15"/>
    <d v="1899-12-30T15:15:00"/>
    <s v="Buffalo Flats"/>
    <n v="2"/>
    <n v="6"/>
    <s v="Not applicable"/>
    <s v="I confirm that I am at the gate / door"/>
    <s v=" -33.0124624"/>
    <s v="27.8406959"/>
    <s v="Yes"/>
    <m/>
    <s v="Read the script out loud to the person"/>
    <s v="Yes - the person who opened the door is the HoH"/>
    <s v="Read the script out loud to the HoH"/>
    <s v="No"/>
    <m/>
    <m/>
    <m/>
    <m/>
    <m/>
    <m/>
    <m/>
    <m/>
    <m/>
    <m/>
    <m/>
    <m/>
    <m/>
    <m/>
    <m/>
    <m/>
    <m/>
    <m/>
    <m/>
    <m/>
    <m/>
    <m/>
    <m/>
    <n v="297"/>
    <n v="297"/>
    <n v="2344"/>
    <m/>
    <x v="0"/>
    <m/>
    <m/>
    <m/>
    <m/>
    <m/>
    <m/>
    <m/>
    <m/>
    <d v="1899-12-30T15:15:00"/>
    <s v="Unverified"/>
  </r>
  <r>
    <n v="738"/>
    <m/>
    <m/>
    <m/>
    <x v="0"/>
    <m/>
    <m/>
    <m/>
    <m/>
    <m/>
    <m/>
    <m/>
    <m/>
    <m/>
    <m/>
    <m/>
    <m/>
    <m/>
    <m/>
    <m/>
    <m/>
    <m/>
    <m/>
    <m/>
    <m/>
    <m/>
    <m/>
    <m/>
    <m/>
    <m/>
    <m/>
    <m/>
    <m/>
    <m/>
    <m/>
    <m/>
    <m/>
    <m/>
    <m/>
    <m/>
    <m/>
    <m/>
    <m/>
    <m/>
    <m/>
    <m/>
    <x v="0"/>
    <m/>
    <m/>
    <m/>
    <m/>
    <m/>
    <m/>
    <m/>
    <m/>
    <m/>
    <m/>
  </r>
  <r>
    <n v="830"/>
    <s v="Screening And Consenting"/>
    <n v="1"/>
    <s v="lona"/>
    <x v="23"/>
    <d v="1899-12-30T10:33:00"/>
    <s v="Mdantsane"/>
    <n v="12"/>
    <n v="2"/>
    <s v="Not applicable"/>
    <s v="I confirm that I am at the gate / door"/>
    <s v=" -32.9290793"/>
    <s v="27.7382614"/>
    <s v="Yes"/>
    <m/>
    <s v="Read the script out loud to the person"/>
    <s v="Yes - the person who opened the door is the HoH"/>
    <s v="Read the script out loud to the HoH"/>
    <s v="Yes"/>
    <s v="Proceed"/>
    <s v="Bathandwa"/>
    <s v="Mlanjeni"/>
    <n v="38"/>
    <d v="1983-12-03T00:00:00"/>
    <n v="39"/>
    <s v="Male"/>
    <s v="One or both"/>
    <s v="Yes"/>
    <s v="Proceed"/>
    <m/>
    <s v="Proceed"/>
    <s v="English"/>
    <s v="Yes"/>
    <s v="Yes"/>
    <s v="signature_2022-07-15_0837.png"/>
    <m/>
    <m/>
    <m/>
    <m/>
    <d v="2022-07-15T00:00:00"/>
    <n v="50000"/>
    <n v="2000"/>
    <n v="579"/>
    <n v="579"/>
    <n v="2342"/>
    <m/>
    <x v="1"/>
    <n v="55462"/>
    <s v="Proceed"/>
    <s v="Checked, completed"/>
    <s v="Checked, completed"/>
    <s v="Checked, completed"/>
    <n v="788192180"/>
    <s v="Myself (Participant)"/>
    <m/>
    <d v="1899-12-30T10:38:00"/>
    <s v="Unverified"/>
  </r>
  <r>
    <n v="739"/>
    <m/>
    <m/>
    <m/>
    <x v="0"/>
    <m/>
    <m/>
    <m/>
    <m/>
    <m/>
    <m/>
    <m/>
    <m/>
    <m/>
    <m/>
    <m/>
    <m/>
    <m/>
    <m/>
    <m/>
    <m/>
    <m/>
    <m/>
    <m/>
    <m/>
    <m/>
    <m/>
    <m/>
    <m/>
    <m/>
    <m/>
    <m/>
    <m/>
    <m/>
    <m/>
    <m/>
    <m/>
    <m/>
    <m/>
    <m/>
    <m/>
    <m/>
    <m/>
    <m/>
    <m/>
    <m/>
    <x v="0"/>
    <m/>
    <m/>
    <m/>
    <m/>
    <m/>
    <m/>
    <m/>
    <m/>
    <m/>
    <m/>
  </r>
  <r>
    <n v="834"/>
    <s v="Screening And Consenting"/>
    <n v="2"/>
    <s v="lona"/>
    <x v="30"/>
    <d v="1899-12-30T11:26:00"/>
    <s v="Mdantsane"/>
    <n v="12"/>
    <n v="3"/>
    <s v="Not applicable"/>
    <s v="I confirm that I am at the gate / door"/>
    <s v=" -32.9262868"/>
    <s v="27.7351605"/>
    <s v="Yes"/>
    <m/>
    <s v="Read the script out loud to the person"/>
    <s v="Yes - the person who opened the door is the HoH"/>
    <s v="Read the script out loud to the HoH"/>
    <s v="Yes"/>
    <s v="Proceed"/>
    <s v="Mondli"/>
    <s v="Magenuka"/>
    <n v="38"/>
    <d v="1984-07-17T00:00:00"/>
    <n v="38"/>
    <s v="Male"/>
    <s v="One or both"/>
    <s v="Yes"/>
    <s v="Proceed"/>
    <m/>
    <s v="Proceed"/>
    <s v="English"/>
    <s v="Yes"/>
    <s v="Yes"/>
    <s v="signature_2022-07-16_0930.png"/>
    <m/>
    <m/>
    <m/>
    <m/>
    <d v="2022-07-16T00:00:00"/>
    <n v="50000"/>
    <n v="2000"/>
    <n v="526"/>
    <n v="526"/>
    <n v="2341"/>
    <m/>
    <x v="1"/>
    <n v="55355"/>
    <s v="Proceed"/>
    <s v="Checked, completed"/>
    <s v="Checked, completed"/>
    <s v="Checked, completed"/>
    <n v="828066505"/>
    <s v="Myself (Participant)"/>
    <m/>
    <d v="1899-12-30T11:31:00"/>
    <s v="Unverified"/>
  </r>
  <r>
    <n v="740"/>
    <m/>
    <m/>
    <m/>
    <x v="0"/>
    <m/>
    <m/>
    <m/>
    <m/>
    <m/>
    <m/>
    <m/>
    <m/>
    <m/>
    <m/>
    <m/>
    <m/>
    <m/>
    <m/>
    <m/>
    <m/>
    <m/>
    <m/>
    <m/>
    <m/>
    <m/>
    <m/>
    <m/>
    <m/>
    <m/>
    <m/>
    <m/>
    <m/>
    <m/>
    <m/>
    <m/>
    <m/>
    <m/>
    <m/>
    <m/>
    <m/>
    <m/>
    <m/>
    <m/>
    <m/>
    <m/>
    <x v="0"/>
    <m/>
    <m/>
    <m/>
    <m/>
    <m/>
    <m/>
    <m/>
    <m/>
    <m/>
    <m/>
  </r>
  <r>
    <n v="740"/>
    <s v="Screening And Consenting"/>
    <n v="1"/>
    <s v="lwazi"/>
    <x v="15"/>
    <d v="1899-12-30T15:52:00"/>
    <s v="Buffalo Flats"/>
    <n v="2"/>
    <n v="7"/>
    <s v="Not applicable"/>
    <s v="I confirm that I am at the gate / door"/>
    <s v=" -33.0144463"/>
    <s v="27.8396242"/>
    <s v="Yes"/>
    <m/>
    <s v="Read the script out loud to the person"/>
    <s v="Yes - the person who opened the door is the HoH"/>
    <s v="Read the script out loud to the HoH"/>
    <s v="No"/>
    <m/>
    <m/>
    <m/>
    <m/>
    <m/>
    <m/>
    <m/>
    <m/>
    <m/>
    <m/>
    <m/>
    <m/>
    <m/>
    <m/>
    <m/>
    <m/>
    <m/>
    <m/>
    <m/>
    <m/>
    <m/>
    <m/>
    <m/>
    <n v="260"/>
    <n v="260"/>
    <n v="2344"/>
    <m/>
    <x v="0"/>
    <m/>
    <m/>
    <m/>
    <m/>
    <m/>
    <m/>
    <m/>
    <m/>
    <d v="1899-12-30T15:53:00"/>
    <s v="Unverified"/>
  </r>
  <r>
    <n v="741"/>
    <m/>
    <m/>
    <m/>
    <x v="0"/>
    <m/>
    <m/>
    <m/>
    <m/>
    <m/>
    <m/>
    <m/>
    <m/>
    <m/>
    <m/>
    <m/>
    <m/>
    <m/>
    <m/>
    <m/>
    <m/>
    <m/>
    <m/>
    <m/>
    <m/>
    <m/>
    <m/>
    <m/>
    <m/>
    <m/>
    <m/>
    <m/>
    <m/>
    <m/>
    <m/>
    <m/>
    <m/>
    <m/>
    <m/>
    <m/>
    <m/>
    <m/>
    <m/>
    <m/>
    <m/>
    <m/>
    <x v="0"/>
    <m/>
    <m/>
    <m/>
    <m/>
    <m/>
    <m/>
    <m/>
    <m/>
    <m/>
    <m/>
  </r>
  <r>
    <n v="877"/>
    <s v="Screening And Consenting"/>
    <n v="1"/>
    <s v="lona"/>
    <x v="23"/>
    <d v="1899-12-30T13:34:00"/>
    <s v="Mdantsane"/>
    <n v="12"/>
    <n v="2"/>
    <s v="Not applicable"/>
    <s v="I confirm that I am at the gate / door"/>
    <s v=" -32.9287822"/>
    <s v="27.73852"/>
    <s v="Yes"/>
    <m/>
    <s v="Read the script out loud to the person"/>
    <s v="Yes - the person who opened the door is the HoH"/>
    <s v="Read the script out loud to the HoH"/>
    <s v="Yes"/>
    <s v="Proceed"/>
    <s v="Ntsika"/>
    <s v="Juca"/>
    <n v="38"/>
    <d v="1984-08-13T00:00:00"/>
    <n v="38"/>
    <s v="Male"/>
    <s v="One or both"/>
    <s v="Yes"/>
    <s v="Proceed"/>
    <m/>
    <s v="Proceed"/>
    <s v="English"/>
    <s v="Yes"/>
    <s v="Yes"/>
    <s v="signature_2022-07-15_1138.png"/>
    <m/>
    <m/>
    <m/>
    <m/>
    <d v="2022-07-15T00:00:00"/>
    <n v="50000"/>
    <n v="2000"/>
    <n v="398"/>
    <n v="398"/>
    <n v="2342"/>
    <m/>
    <x v="1"/>
    <n v="55100"/>
    <s v="Proceed"/>
    <s v="Checked, completed"/>
    <s v="Checked, completed"/>
    <s v="Checked, completed"/>
    <n v="99999999999"/>
    <s v="Other"/>
    <s v="Don't have a phone"/>
    <d v="1899-12-30T13:39:00"/>
    <s v="Unverified"/>
  </r>
  <r>
    <n v="742"/>
    <m/>
    <m/>
    <m/>
    <x v="0"/>
    <m/>
    <m/>
    <m/>
    <m/>
    <m/>
    <m/>
    <m/>
    <m/>
    <m/>
    <m/>
    <m/>
    <m/>
    <m/>
    <m/>
    <m/>
    <m/>
    <m/>
    <m/>
    <m/>
    <m/>
    <m/>
    <m/>
    <m/>
    <m/>
    <m/>
    <m/>
    <m/>
    <m/>
    <m/>
    <m/>
    <m/>
    <m/>
    <m/>
    <m/>
    <m/>
    <m/>
    <m/>
    <m/>
    <m/>
    <m/>
    <m/>
    <x v="0"/>
    <m/>
    <m/>
    <m/>
    <m/>
    <m/>
    <m/>
    <m/>
    <m/>
    <m/>
    <m/>
  </r>
  <r>
    <n v="923"/>
    <s v="Screening And Consenting"/>
    <n v="2"/>
    <s v="lwazi"/>
    <x v="21"/>
    <d v="1899-12-30T11:36:00"/>
    <s v="Buffalo Flats"/>
    <n v="4"/>
    <n v="1"/>
    <s v="C"/>
    <s v="I confirm that I am at the gate / door"/>
    <s v=" -33.0103789"/>
    <s v="27.8318208"/>
    <s v="Yes"/>
    <m/>
    <s v="Read the script out loud to the person"/>
    <s v="Yes - the person who opened the door is the HoH"/>
    <s v="Read the script out loud to the HoH"/>
    <s v="Yes"/>
    <s v="Proceed"/>
    <s v="Fezeka"/>
    <s v="Rawe"/>
    <n v="38"/>
    <d v="1984-10-20T00:00:00"/>
    <n v="38"/>
    <s v="Female"/>
    <s v="One or both"/>
    <s v="Yes"/>
    <s v="Proceed"/>
    <m/>
    <s v="Proceed"/>
    <s v="English"/>
    <s v="Yes"/>
    <s v="Yes"/>
    <s v="signature_2022-07-21_0943.png"/>
    <m/>
    <m/>
    <m/>
    <m/>
    <d v="2022-07-21T00:00:00"/>
    <n v="80000"/>
    <n v="1000"/>
    <n v="516"/>
    <n v="516"/>
    <n v="2336"/>
    <m/>
    <x v="1"/>
    <n v="84330"/>
    <s v="Proceed"/>
    <s v="Checked, completed"/>
    <s v="Checked, completed"/>
    <s v="Checked, completed"/>
    <n v="768942361"/>
    <s v="Myself (Participant)"/>
    <m/>
    <d v="1899-12-30T11:44:00"/>
    <s v="Complete"/>
  </r>
  <r>
    <n v="743"/>
    <m/>
    <m/>
    <m/>
    <x v="0"/>
    <m/>
    <m/>
    <m/>
    <m/>
    <m/>
    <m/>
    <m/>
    <m/>
    <m/>
    <m/>
    <m/>
    <m/>
    <m/>
    <m/>
    <m/>
    <m/>
    <m/>
    <m/>
    <m/>
    <m/>
    <m/>
    <m/>
    <m/>
    <m/>
    <m/>
    <m/>
    <m/>
    <m/>
    <m/>
    <m/>
    <m/>
    <m/>
    <m/>
    <m/>
    <m/>
    <m/>
    <m/>
    <m/>
    <m/>
    <m/>
    <m/>
    <x v="0"/>
    <m/>
    <m/>
    <m/>
    <m/>
    <m/>
    <m/>
    <m/>
    <m/>
    <m/>
    <m/>
  </r>
  <r>
    <n v="984"/>
    <s v="Screening And Consenting"/>
    <n v="1"/>
    <s v="nosibusiso"/>
    <x v="16"/>
    <d v="1899-12-30T08:20:00"/>
    <s v="Buffalo Flats"/>
    <n v="3"/>
    <n v="1"/>
    <s v="Not applicable"/>
    <s v="I confirm that I am at the gate / door"/>
    <s v=" -33.0071385"/>
    <s v="27.8420675"/>
    <s v="Yes"/>
    <m/>
    <s v="Read the script out loud to the person"/>
    <s v="Yes - the person who opened the door is the HoH"/>
    <s v="Read the script out loud to the HoH"/>
    <s v="Yes"/>
    <s v="Proceed"/>
    <s v="Josep"/>
    <s v="Cooper"/>
    <n v="38"/>
    <d v="1984-06-14T00:00:00"/>
    <n v="38"/>
    <s v="Male"/>
    <s v="One or both"/>
    <s v="Yes"/>
    <s v="Proceed"/>
    <m/>
    <s v="Proceed"/>
    <s v="English"/>
    <s v="Yes"/>
    <s v="Yes"/>
    <s v="signature_2022-07-20_0627.png"/>
    <m/>
    <m/>
    <m/>
    <m/>
    <d v="2022-07-20T00:00:00"/>
    <n v="80000"/>
    <n v="2000"/>
    <n v="712"/>
    <n v="712"/>
    <n v="2337"/>
    <m/>
    <x v="1"/>
    <n v="85723"/>
    <s v="Proceed"/>
    <s v="Checked, completed"/>
    <s v="Checked, completed"/>
    <s v="Checked, completed"/>
    <n v="650834628"/>
    <s v="Myself (Participant)"/>
    <m/>
    <d v="1899-12-30T08:27:00"/>
    <s v="Complete"/>
  </r>
  <r>
    <n v="744"/>
    <m/>
    <m/>
    <m/>
    <x v="0"/>
    <m/>
    <m/>
    <m/>
    <m/>
    <m/>
    <m/>
    <m/>
    <m/>
    <m/>
    <m/>
    <m/>
    <m/>
    <m/>
    <m/>
    <m/>
    <m/>
    <m/>
    <m/>
    <m/>
    <m/>
    <m/>
    <m/>
    <m/>
    <m/>
    <m/>
    <m/>
    <m/>
    <m/>
    <m/>
    <m/>
    <m/>
    <m/>
    <m/>
    <m/>
    <m/>
    <m/>
    <m/>
    <m/>
    <m/>
    <m/>
    <m/>
    <x v="0"/>
    <m/>
    <m/>
    <m/>
    <m/>
    <m/>
    <m/>
    <m/>
    <m/>
    <m/>
    <m/>
  </r>
  <r>
    <n v="1001"/>
    <s v="Screening And Consenting"/>
    <n v="1"/>
    <s v="zimkhitha"/>
    <x v="16"/>
    <d v="1899-12-30T10:25:00"/>
    <s v="Buffalo Flats"/>
    <n v="3"/>
    <n v="1"/>
    <s v="Not applicable"/>
    <s v="I confirm that I am at the gate / door"/>
    <s v=" -33.007298"/>
    <s v="27.8417528"/>
    <s v="Yes"/>
    <m/>
    <s v="Read the script out loud to the person"/>
    <s v="Yes - the person who opened the door is the HoH"/>
    <s v="Read the script out loud to the HoH"/>
    <s v="Yes"/>
    <s v="Proceed"/>
    <s v="Lungiswa"/>
    <s v="Booi"/>
    <n v="38"/>
    <d v="1984-05-01T00:00:00"/>
    <n v="38"/>
    <s v="Female"/>
    <s v="One or both"/>
    <s v="Yes"/>
    <s v="Proceed"/>
    <m/>
    <s v="Proceed"/>
    <s v="English"/>
    <s v="Yes"/>
    <s v="Yes"/>
    <s v="signature_2022-07-20_0848.png"/>
    <m/>
    <m/>
    <m/>
    <m/>
    <d v="2022-07-20T00:00:00"/>
    <n v="80000"/>
    <n v="1000"/>
    <n v="587"/>
    <n v="587"/>
    <n v="2337"/>
    <m/>
    <x v="1"/>
    <n v="84473"/>
    <s v="Proceed"/>
    <s v="Checked, completed"/>
    <s v="Checked, completed"/>
    <s v="Checked, completed"/>
    <n v="792889183"/>
    <s v="Myself (Participant)"/>
    <m/>
    <d v="1899-12-30T10:48:00"/>
    <s v="Complete"/>
  </r>
  <r>
    <n v="745"/>
    <m/>
    <m/>
    <m/>
    <x v="0"/>
    <m/>
    <m/>
    <m/>
    <m/>
    <m/>
    <m/>
    <m/>
    <m/>
    <m/>
    <m/>
    <m/>
    <m/>
    <m/>
    <m/>
    <m/>
    <m/>
    <m/>
    <m/>
    <m/>
    <m/>
    <m/>
    <m/>
    <m/>
    <m/>
    <m/>
    <m/>
    <m/>
    <m/>
    <m/>
    <m/>
    <m/>
    <m/>
    <m/>
    <m/>
    <m/>
    <m/>
    <m/>
    <m/>
    <m/>
    <m/>
    <m/>
    <x v="0"/>
    <m/>
    <m/>
    <m/>
    <m/>
    <m/>
    <m/>
    <m/>
    <m/>
    <m/>
    <m/>
  </r>
  <r>
    <n v="1033"/>
    <s v="Screening And Consenting"/>
    <n v="1"/>
    <s v="lwazi"/>
    <x v="16"/>
    <d v="1899-12-30T13:42:00"/>
    <s v="Buffalo Flats"/>
    <n v="5"/>
    <n v="2"/>
    <s v="Not applicable"/>
    <s v="I confirm that I am at the gate / door"/>
    <s v=" -33.0215648"/>
    <s v="27.8548452"/>
    <s v="Yes"/>
    <m/>
    <s v="Read the script out loud to the person"/>
    <s v="Yes - the person who opened the door is the HoH"/>
    <s v="Read the script out loud to the HoH"/>
    <s v="Yes"/>
    <s v="Proceed"/>
    <s v="Leroy "/>
    <s v="Kings"/>
    <n v="38"/>
    <d v="1984-10-31T00:00:00"/>
    <n v="38"/>
    <s v="Male"/>
    <s v="One or both"/>
    <s v="Yes"/>
    <s v="Proceed"/>
    <m/>
    <s v="Proceed"/>
    <s v="English"/>
    <s v="Yes"/>
    <s v="Yes"/>
    <s v="signature_2022-07-20_1145.png"/>
    <m/>
    <m/>
    <m/>
    <m/>
    <d v="2022-07-20T00:00:00"/>
    <n v="80000"/>
    <n v="2000"/>
    <n v="390"/>
    <n v="390"/>
    <n v="2337"/>
    <m/>
    <x v="1"/>
    <n v="85079"/>
    <s v="Proceed"/>
    <s v="Checked, completed"/>
    <s v="Checked, completed"/>
    <s v="Checked, completed"/>
    <n v="838738600"/>
    <s v="Myself (Participant)"/>
    <m/>
    <d v="1899-12-30T13:46:00"/>
    <s v="Complete"/>
  </r>
  <r>
    <n v="746"/>
    <m/>
    <m/>
    <m/>
    <x v="0"/>
    <m/>
    <m/>
    <m/>
    <m/>
    <m/>
    <m/>
    <m/>
    <m/>
    <m/>
    <m/>
    <m/>
    <m/>
    <m/>
    <m/>
    <m/>
    <m/>
    <m/>
    <m/>
    <m/>
    <m/>
    <m/>
    <m/>
    <m/>
    <m/>
    <m/>
    <m/>
    <m/>
    <m/>
    <m/>
    <m/>
    <m/>
    <m/>
    <m/>
    <m/>
    <m/>
    <m/>
    <m/>
    <m/>
    <m/>
    <m/>
    <m/>
    <x v="0"/>
    <m/>
    <m/>
    <m/>
    <m/>
    <m/>
    <m/>
    <m/>
    <m/>
    <m/>
    <m/>
  </r>
  <r>
    <n v="1044"/>
    <s v="Screening And Consenting"/>
    <n v="1"/>
    <s v="lona"/>
    <x v="16"/>
    <d v="1899-12-30T14:41:00"/>
    <s v="Mdantsane"/>
    <n v="11"/>
    <n v="3"/>
    <s v="Not applicable"/>
    <s v="I confirm that I am at the gate / door"/>
    <s v=" -32.9185701"/>
    <s v="27.7447403"/>
    <s v="Yes"/>
    <m/>
    <s v="Read the script out loud to the person"/>
    <s v="Yes - the person who opened the door is the HoH"/>
    <s v="Read the script out loud to the HoH"/>
    <s v="Yes"/>
    <s v="Proceed"/>
    <s v="Nkosiphendule"/>
    <s v="Vuma"/>
    <n v="38"/>
    <d v="1984-12-25T00:00:00"/>
    <n v="38"/>
    <s v="Male"/>
    <s v="One or both"/>
    <s v="Yes"/>
    <s v="Proceed"/>
    <m/>
    <s v="Proceed"/>
    <s v="English"/>
    <s v="Yes"/>
    <s v="Yes"/>
    <s v="signature_2022-07-20_1244.png"/>
    <m/>
    <m/>
    <m/>
    <m/>
    <d v="2022-07-20T00:00:00"/>
    <n v="50000"/>
    <n v="2000"/>
    <n v="331"/>
    <n v="331"/>
    <n v="2337"/>
    <m/>
    <x v="1"/>
    <n v="54961"/>
    <s v="Proceed"/>
    <s v="Checked, completed"/>
    <s v="Checked, completed"/>
    <s v="Checked, completed"/>
    <n v="793334756"/>
    <s v="Myself (Participant)"/>
    <m/>
    <d v="1899-12-30T14:44:00"/>
    <s v="Complete"/>
  </r>
  <r>
    <n v="747"/>
    <m/>
    <m/>
    <m/>
    <x v="0"/>
    <m/>
    <m/>
    <m/>
    <m/>
    <m/>
    <m/>
    <m/>
    <m/>
    <m/>
    <m/>
    <m/>
    <m/>
    <m/>
    <m/>
    <m/>
    <m/>
    <m/>
    <m/>
    <m/>
    <m/>
    <m/>
    <m/>
    <m/>
    <m/>
    <m/>
    <m/>
    <m/>
    <m/>
    <m/>
    <m/>
    <m/>
    <m/>
    <m/>
    <m/>
    <m/>
    <m/>
    <m/>
    <m/>
    <m/>
    <m/>
    <m/>
    <x v="0"/>
    <m/>
    <m/>
    <m/>
    <m/>
    <m/>
    <m/>
    <m/>
    <m/>
    <m/>
    <m/>
  </r>
  <r>
    <n v="1049"/>
    <s v="Screening And Consenting"/>
    <n v="1"/>
    <s v="nomvuyo"/>
    <x v="16"/>
    <d v="1899-12-30T15:10:00"/>
    <s v="Buffalo Flats"/>
    <n v="2"/>
    <n v="10"/>
    <s v="Not applicable"/>
    <s v="I confirm that I am at the gate / door"/>
    <s v=" -33.0108432"/>
    <s v="27.8431646"/>
    <s v="Yes"/>
    <m/>
    <s v="Read the script out loud to the person"/>
    <s v="Yes - the person who opened the door is the HoH"/>
    <s v="Read the script out loud to the HoH"/>
    <s v="Yes"/>
    <s v="Proceed"/>
    <s v="Chevonry "/>
    <s v="Koester"/>
    <n v="38"/>
    <d v="1984-04-04T00:00:00"/>
    <n v="38"/>
    <s v="Female"/>
    <s v="One or both"/>
    <s v="Yes"/>
    <s v="Proceed"/>
    <m/>
    <s v="Proceed"/>
    <s v="English"/>
    <s v="Yes"/>
    <s v="Yes"/>
    <s v="signature_2022-07-20_1317.png"/>
    <m/>
    <m/>
    <m/>
    <m/>
    <d v="2022-07-20T00:00:00"/>
    <n v="80000"/>
    <n v="1000"/>
    <n v="302"/>
    <n v="302"/>
    <n v="2337"/>
    <m/>
    <x v="1"/>
    <n v="83903"/>
    <s v="Proceed"/>
    <s v="Checked, completed"/>
    <s v="Checked, completed"/>
    <s v="Checked, completed"/>
    <n v="832681960"/>
    <s v="Sibling"/>
    <m/>
    <d v="1899-12-30T15:18:00"/>
    <s v="Complete"/>
  </r>
  <r>
    <n v="748"/>
    <m/>
    <m/>
    <m/>
    <x v="0"/>
    <m/>
    <m/>
    <m/>
    <m/>
    <m/>
    <m/>
    <m/>
    <m/>
    <m/>
    <m/>
    <m/>
    <m/>
    <m/>
    <m/>
    <m/>
    <m/>
    <m/>
    <m/>
    <m/>
    <m/>
    <m/>
    <m/>
    <m/>
    <m/>
    <m/>
    <m/>
    <m/>
    <m/>
    <m/>
    <m/>
    <m/>
    <m/>
    <m/>
    <m/>
    <m/>
    <m/>
    <m/>
    <m/>
    <m/>
    <m/>
    <m/>
    <x v="0"/>
    <m/>
    <m/>
    <m/>
    <m/>
    <m/>
    <m/>
    <m/>
    <m/>
    <m/>
    <m/>
  </r>
  <r>
    <n v="1111"/>
    <s v="Screening And Consenting"/>
    <n v="1"/>
    <s v="nosibusiso"/>
    <x v="21"/>
    <d v="1899-12-30T13:34:00"/>
    <s v="Buffalo Flats"/>
    <n v="3"/>
    <n v="2"/>
    <s v="Not applicable"/>
    <s v="I confirm that I am at the gate / door"/>
    <s v=" -33.0103482"/>
    <s v="27.8387636"/>
    <s v="Yes"/>
    <m/>
    <s v="Read the script out loud to the person"/>
    <s v="Yes - the person who opened the door is the HoH"/>
    <s v="Read the script out loud to the HoH"/>
    <s v="Yes"/>
    <s v="Proceed"/>
    <s v="Carol"/>
    <s v="Peter"/>
    <n v="38"/>
    <d v="1984-02-02T00:00:00"/>
    <n v="38"/>
    <s v="Female"/>
    <s v="One or both"/>
    <s v="Yes"/>
    <s v="Proceed"/>
    <m/>
    <s v="Proceed"/>
    <s v="English"/>
    <s v="Yes"/>
    <s v="Yes"/>
    <s v="signature_2022-07-21_1139.png"/>
    <m/>
    <m/>
    <m/>
    <m/>
    <d v="2022-07-21T00:00:00"/>
    <n v="80000"/>
    <n v="1000"/>
    <n v="398"/>
    <n v="398"/>
    <n v="2336"/>
    <m/>
    <x v="1"/>
    <n v="84094"/>
    <s v="Proceed"/>
    <s v="Checked, completed"/>
    <s v="Checked, completed"/>
    <s v="Checked, completed"/>
    <n v="737071157"/>
    <s v="Myself (Participant)"/>
    <m/>
    <d v="1899-12-30T13:39:00"/>
    <s v="Complete"/>
  </r>
  <r>
    <n v="749"/>
    <m/>
    <m/>
    <m/>
    <x v="0"/>
    <m/>
    <m/>
    <m/>
    <m/>
    <m/>
    <m/>
    <m/>
    <m/>
    <m/>
    <m/>
    <m/>
    <m/>
    <m/>
    <m/>
    <m/>
    <m/>
    <m/>
    <m/>
    <m/>
    <m/>
    <m/>
    <m/>
    <m/>
    <m/>
    <m/>
    <m/>
    <m/>
    <m/>
    <m/>
    <m/>
    <m/>
    <m/>
    <m/>
    <m/>
    <m/>
    <m/>
    <m/>
    <m/>
    <m/>
    <m/>
    <m/>
    <x v="0"/>
    <m/>
    <m/>
    <m/>
    <m/>
    <m/>
    <m/>
    <m/>
    <m/>
    <m/>
    <m/>
  </r>
  <r>
    <n v="749"/>
    <s v="Screening And Consenting"/>
    <n v="1"/>
    <s v="siziphiwe"/>
    <x v="10"/>
    <d v="1899-12-30T10:12:00"/>
    <s v="Buffalo Flats"/>
    <n v="2"/>
    <n v="6"/>
    <s v="Not applicable"/>
    <s v="I confirm that I am at the gate / door"/>
    <s v=" -33.0045774"/>
    <s v="27.8733209"/>
    <s v="Yes"/>
    <m/>
    <s v="Read the script out loud to the person"/>
    <s v="Yes - the person who opened the door is the HoH"/>
    <s v="Read the script out loud to the HoH"/>
    <s v="No"/>
    <m/>
    <m/>
    <m/>
    <m/>
    <m/>
    <m/>
    <m/>
    <m/>
    <m/>
    <m/>
    <m/>
    <m/>
    <m/>
    <m/>
    <m/>
    <m/>
    <m/>
    <m/>
    <m/>
    <m/>
    <m/>
    <n v="80000"/>
    <m/>
    <n v="600"/>
    <n v="600"/>
    <n v="2343"/>
    <m/>
    <x v="0"/>
    <m/>
    <m/>
    <m/>
    <m/>
    <m/>
    <m/>
    <m/>
    <m/>
    <d v="1899-12-30T10:13:00"/>
    <s v="Unverified"/>
  </r>
  <r>
    <n v="750"/>
    <m/>
    <m/>
    <m/>
    <x v="0"/>
    <m/>
    <m/>
    <m/>
    <m/>
    <m/>
    <m/>
    <m/>
    <m/>
    <m/>
    <m/>
    <m/>
    <m/>
    <m/>
    <m/>
    <m/>
    <m/>
    <m/>
    <m/>
    <m/>
    <m/>
    <m/>
    <m/>
    <m/>
    <m/>
    <m/>
    <m/>
    <m/>
    <m/>
    <m/>
    <m/>
    <m/>
    <m/>
    <m/>
    <m/>
    <m/>
    <m/>
    <m/>
    <m/>
    <m/>
    <m/>
    <m/>
    <x v="0"/>
    <m/>
    <m/>
    <m/>
    <m/>
    <m/>
    <m/>
    <m/>
    <m/>
    <m/>
    <m/>
  </r>
  <r>
    <n v="1116"/>
    <s v="Screening And Consenting"/>
    <n v="1"/>
    <s v="likhona"/>
    <x v="21"/>
    <d v="1899-12-30T13:58:00"/>
    <s v="Nompumelelo"/>
    <n v="3"/>
    <n v="3"/>
    <s v="Not applicable"/>
    <s v="I confirm that I am at the gate / door"/>
    <s v=" -32.9515696"/>
    <s v="27.9263109"/>
    <s v="Yes"/>
    <m/>
    <s v="Read the script out loud to the person"/>
    <s v="Yes - the person who opened the door is the HoH"/>
    <s v="Read the script out loud to the HoH"/>
    <s v="Yes"/>
    <s v="Proceed"/>
    <s v="Bonginkosi"/>
    <s v="Ncwadi"/>
    <n v="38"/>
    <d v="1984-03-07T00:00:00"/>
    <n v="38"/>
    <s v="Male"/>
    <s v="One or both"/>
    <s v="Yes"/>
    <s v="Proceed"/>
    <m/>
    <s v="Proceed"/>
    <s v="English"/>
    <s v="Yes"/>
    <s v="Yes"/>
    <s v="signature_2022-07-21_1202.png"/>
    <m/>
    <m/>
    <m/>
    <m/>
    <d v="2022-07-21T00:00:00"/>
    <n v="30000"/>
    <n v="2000"/>
    <n v="374"/>
    <n v="374"/>
    <n v="2336"/>
    <m/>
    <x v="1"/>
    <n v="35046"/>
    <s v="Proceed"/>
    <s v="Checked, completed"/>
    <s v="Checked, completed"/>
    <s v="Checked, completed"/>
    <n v="603431890"/>
    <s v="Myself (Participant)"/>
    <m/>
    <d v="1899-12-30T13:58:00"/>
    <s v="Complete"/>
  </r>
  <r>
    <n v="751"/>
    <m/>
    <m/>
    <m/>
    <x v="0"/>
    <m/>
    <m/>
    <m/>
    <m/>
    <m/>
    <m/>
    <m/>
    <m/>
    <m/>
    <m/>
    <m/>
    <m/>
    <m/>
    <m/>
    <m/>
    <m/>
    <m/>
    <m/>
    <m/>
    <m/>
    <m/>
    <m/>
    <m/>
    <m/>
    <m/>
    <m/>
    <m/>
    <m/>
    <m/>
    <m/>
    <m/>
    <m/>
    <m/>
    <m/>
    <m/>
    <m/>
    <m/>
    <m/>
    <m/>
    <m/>
    <m/>
    <x v="0"/>
    <m/>
    <m/>
    <m/>
    <m/>
    <m/>
    <m/>
    <m/>
    <m/>
    <m/>
    <m/>
  </r>
  <r>
    <n v="751"/>
    <s v="Screening And Consenting"/>
    <n v="1"/>
    <s v="nosiphiwo"/>
    <x v="10"/>
    <d v="1899-12-30T10:39:00"/>
    <s v="Buffalo Flats"/>
    <n v="2"/>
    <n v="7"/>
    <s v="Not applicable"/>
    <s v="I confirm that I am at the gate / door"/>
    <s v=" -33.0143806"/>
    <s v="27.840071"/>
    <s v="Yes"/>
    <m/>
    <s v="Read the script out loud to the person"/>
    <s v="Yes - the person who opened the door is the HoH"/>
    <s v="Read the script out loud to the HoH"/>
    <s v="No"/>
    <m/>
    <m/>
    <m/>
    <m/>
    <m/>
    <m/>
    <m/>
    <m/>
    <m/>
    <m/>
    <m/>
    <m/>
    <m/>
    <m/>
    <m/>
    <m/>
    <m/>
    <m/>
    <m/>
    <m/>
    <m/>
    <n v="80000"/>
    <m/>
    <n v="573"/>
    <n v="573"/>
    <n v="2343"/>
    <m/>
    <x v="0"/>
    <m/>
    <m/>
    <m/>
    <m/>
    <m/>
    <m/>
    <m/>
    <m/>
    <d v="1899-12-30T10:43:00"/>
    <s v="Unverified"/>
  </r>
  <r>
    <n v="752"/>
    <m/>
    <m/>
    <m/>
    <x v="0"/>
    <m/>
    <m/>
    <m/>
    <m/>
    <m/>
    <m/>
    <m/>
    <m/>
    <m/>
    <m/>
    <m/>
    <m/>
    <m/>
    <m/>
    <m/>
    <m/>
    <m/>
    <m/>
    <m/>
    <m/>
    <m/>
    <m/>
    <m/>
    <m/>
    <m/>
    <m/>
    <m/>
    <m/>
    <m/>
    <m/>
    <m/>
    <m/>
    <m/>
    <m/>
    <m/>
    <m/>
    <m/>
    <m/>
    <m/>
    <m/>
    <m/>
    <x v="0"/>
    <m/>
    <m/>
    <m/>
    <m/>
    <m/>
    <m/>
    <m/>
    <m/>
    <m/>
    <m/>
  </r>
  <r>
    <n v="752"/>
    <s v="Screening And Consenting"/>
    <n v="1"/>
    <s v="likhona"/>
    <x v="10"/>
    <d v="1899-12-30T10:41:00"/>
    <s v="Ducats"/>
    <n v="2"/>
    <n v="6"/>
    <s v="Not applicable"/>
    <s v="I confirm that I am at the gate / door"/>
    <s v=" -32.9304554"/>
    <s v="27.9056642"/>
    <s v="Yes"/>
    <m/>
    <s v="Read the script out loud to the person"/>
    <s v="Yes - the person who opened the door is the HoH"/>
    <s v="Read the script out loud to the HoH"/>
    <s v="No"/>
    <m/>
    <m/>
    <m/>
    <m/>
    <m/>
    <m/>
    <m/>
    <m/>
    <m/>
    <m/>
    <m/>
    <m/>
    <m/>
    <m/>
    <m/>
    <m/>
    <m/>
    <m/>
    <m/>
    <m/>
    <m/>
    <n v="40000"/>
    <m/>
    <n v="571"/>
    <n v="571"/>
    <n v="2343"/>
    <m/>
    <x v="0"/>
    <m/>
    <m/>
    <m/>
    <m/>
    <m/>
    <m/>
    <m/>
    <m/>
    <d v="1899-12-30T10:43:00"/>
    <s v="Unverified"/>
  </r>
  <r>
    <n v="753"/>
    <m/>
    <m/>
    <m/>
    <x v="0"/>
    <m/>
    <m/>
    <m/>
    <m/>
    <m/>
    <m/>
    <m/>
    <m/>
    <m/>
    <m/>
    <m/>
    <m/>
    <m/>
    <m/>
    <m/>
    <m/>
    <m/>
    <m/>
    <m/>
    <m/>
    <m/>
    <m/>
    <m/>
    <m/>
    <m/>
    <m/>
    <m/>
    <m/>
    <m/>
    <m/>
    <m/>
    <m/>
    <m/>
    <m/>
    <m/>
    <m/>
    <m/>
    <m/>
    <m/>
    <m/>
    <m/>
    <x v="0"/>
    <m/>
    <m/>
    <m/>
    <m/>
    <m/>
    <m/>
    <m/>
    <m/>
    <m/>
    <m/>
  </r>
  <r>
    <n v="1117"/>
    <s v="Screening And Consenting"/>
    <n v="2"/>
    <s v="nosiphiwo"/>
    <x v="17"/>
    <d v="1899-12-30T12:29:00"/>
    <s v="Buffalo Flats"/>
    <n v="4"/>
    <n v="2"/>
    <s v="Not applicable"/>
    <s v="I confirm that I am at the gate / door"/>
    <s v=" -33.0075446"/>
    <s v="27.8386524"/>
    <s v="Yes"/>
    <m/>
    <s v="Read the script out loud to the person"/>
    <s v="Yes - the person who opened the door is the HoH"/>
    <s v="Read the script out loud to the HoH"/>
    <s v="Yes"/>
    <s v="Proceed"/>
    <s v="Lusanda"/>
    <s v="Melani"/>
    <n v="38"/>
    <d v="1984-06-21T00:00:00"/>
    <n v="38"/>
    <s v="Female"/>
    <s v="One or both"/>
    <s v="Yes"/>
    <s v="Proceed"/>
    <m/>
    <s v="Proceed"/>
    <s v="English"/>
    <s v="Yes"/>
    <s v="Yes"/>
    <s v="signature_2022-07-22_1033.png"/>
    <m/>
    <m/>
    <m/>
    <m/>
    <d v="2022-07-22T00:00:00"/>
    <n v="80000"/>
    <n v="1000"/>
    <n v="463"/>
    <n v="463"/>
    <n v="2335"/>
    <m/>
    <x v="1"/>
    <n v="84223"/>
    <s v="Proceed"/>
    <s v="Checked, completed"/>
    <s v="Checked, completed"/>
    <s v="Checked, completed"/>
    <n v="835738002"/>
    <s v="Myself (Participant)"/>
    <m/>
    <d v="1899-12-30T12:34:00"/>
    <s v="Complete"/>
  </r>
  <r>
    <n v="754"/>
    <m/>
    <m/>
    <m/>
    <x v="0"/>
    <m/>
    <m/>
    <m/>
    <m/>
    <m/>
    <m/>
    <m/>
    <m/>
    <m/>
    <m/>
    <m/>
    <m/>
    <m/>
    <m/>
    <m/>
    <m/>
    <m/>
    <m/>
    <m/>
    <m/>
    <m/>
    <m/>
    <m/>
    <m/>
    <m/>
    <m/>
    <m/>
    <m/>
    <m/>
    <m/>
    <m/>
    <m/>
    <m/>
    <m/>
    <m/>
    <m/>
    <m/>
    <m/>
    <m/>
    <m/>
    <m/>
    <x v="0"/>
    <m/>
    <m/>
    <m/>
    <m/>
    <m/>
    <m/>
    <m/>
    <m/>
    <m/>
    <m/>
  </r>
  <r>
    <n v="1122"/>
    <s v="Screening And Consenting"/>
    <n v="1"/>
    <s v="nosibusiso"/>
    <x v="21"/>
    <d v="1899-12-30T14:27:00"/>
    <s v="Buffalo Flats"/>
    <n v="3"/>
    <n v="2"/>
    <s v="Not applicable"/>
    <s v="I confirm that I am at the gate / door"/>
    <s v=" -33.0104697"/>
    <s v="27.8388165"/>
    <s v="Yes"/>
    <m/>
    <s v="Read the script out loud to the person"/>
    <s v="Yes - the person who opened the door is the HoH"/>
    <s v="Read the script out loud to the HoH"/>
    <s v="Yes"/>
    <s v="Proceed"/>
    <s v="Sharon"/>
    <s v="Plaatjie"/>
    <n v="38"/>
    <d v="1984-03-24T00:00:00"/>
    <n v="38"/>
    <s v="Female"/>
    <s v="One or both"/>
    <s v="Yes"/>
    <s v="Proceed"/>
    <m/>
    <s v="Proceed"/>
    <s v="English"/>
    <s v="Yes"/>
    <s v="Yes"/>
    <s v="signature_2022-07-21_1306.png"/>
    <m/>
    <m/>
    <m/>
    <m/>
    <d v="2022-07-21T00:00:00"/>
    <n v="80000"/>
    <n v="1000"/>
    <n v="345"/>
    <n v="345"/>
    <n v="2336"/>
    <m/>
    <x v="1"/>
    <n v="83988"/>
    <s v="Proceed"/>
    <s v="Checked, completed"/>
    <s v="Checked, completed"/>
    <s v="Checked, completed"/>
    <n v="650854769"/>
    <s v="Myself (Participant)"/>
    <m/>
    <d v="1899-12-30T15:06:00"/>
    <s v="Complete"/>
  </r>
  <r>
    <n v="755"/>
    <m/>
    <m/>
    <m/>
    <x v="0"/>
    <m/>
    <m/>
    <m/>
    <m/>
    <m/>
    <m/>
    <m/>
    <m/>
    <m/>
    <m/>
    <m/>
    <m/>
    <m/>
    <m/>
    <m/>
    <m/>
    <m/>
    <m/>
    <m/>
    <m/>
    <m/>
    <m/>
    <m/>
    <m/>
    <m/>
    <m/>
    <m/>
    <m/>
    <m/>
    <m/>
    <m/>
    <m/>
    <m/>
    <m/>
    <m/>
    <m/>
    <m/>
    <m/>
    <m/>
    <m/>
    <m/>
    <x v="0"/>
    <m/>
    <m/>
    <m/>
    <m/>
    <m/>
    <m/>
    <m/>
    <m/>
    <m/>
    <m/>
  </r>
  <r>
    <n v="1129"/>
    <s v="Screening And Consenting"/>
    <n v="2"/>
    <s v="nozithembiso"/>
    <x v="17"/>
    <d v="1899-12-30T10:32:00"/>
    <s v="Buffalo Flats"/>
    <n v="4"/>
    <n v="1"/>
    <s v="D"/>
    <s v="I confirm that I am at the gate / door"/>
    <s v=" -33.0108081"/>
    <s v="27.8311969"/>
    <s v="Yes"/>
    <m/>
    <s v="Read the script out loud to the person"/>
    <s v="Yes - the person who opened the door is the HoH"/>
    <s v="Read the script out loud to the HoH"/>
    <s v="Yes"/>
    <s v="Proceed"/>
    <s v="George"/>
    <s v="Ndlovu"/>
    <n v="38"/>
    <d v="1984-03-07T00:00:00"/>
    <n v="38"/>
    <s v="Male"/>
    <s v="One or both"/>
    <s v="Yes"/>
    <s v="Proceed"/>
    <m/>
    <s v="Proceed"/>
    <s v="English"/>
    <s v="Yes"/>
    <s v="Yes"/>
    <s v="signature_2022-07-22_0838.png"/>
    <m/>
    <m/>
    <m/>
    <m/>
    <d v="2022-07-22T00:00:00"/>
    <n v="80000"/>
    <n v="2000"/>
    <n v="580"/>
    <n v="580"/>
    <n v="2335"/>
    <m/>
    <x v="1"/>
    <n v="85457"/>
    <s v="Proceed"/>
    <s v="Checked, completed"/>
    <s v="Checked, completed"/>
    <s v="Checked, completed"/>
    <n v="789856932"/>
    <s v="Sibling"/>
    <m/>
    <d v="1899-12-30T10:38:00"/>
    <s v="Complete"/>
  </r>
  <r>
    <n v="756"/>
    <m/>
    <m/>
    <m/>
    <x v="0"/>
    <m/>
    <m/>
    <m/>
    <m/>
    <m/>
    <m/>
    <m/>
    <m/>
    <m/>
    <m/>
    <m/>
    <m/>
    <m/>
    <m/>
    <m/>
    <m/>
    <m/>
    <m/>
    <m/>
    <m/>
    <m/>
    <m/>
    <m/>
    <m/>
    <m/>
    <m/>
    <m/>
    <m/>
    <m/>
    <m/>
    <m/>
    <m/>
    <m/>
    <m/>
    <m/>
    <m/>
    <m/>
    <m/>
    <m/>
    <m/>
    <m/>
    <x v="0"/>
    <m/>
    <m/>
    <m/>
    <m/>
    <m/>
    <m/>
    <m/>
    <m/>
    <m/>
    <m/>
  </r>
  <r>
    <n v="756"/>
    <s v="Screening And Consenting"/>
    <n v="1"/>
    <s v="nosiphiwo"/>
    <x v="10"/>
    <d v="1899-12-30T11:28:00"/>
    <s v="Buffalo Flats"/>
    <n v="2"/>
    <n v="7"/>
    <s v="Not applicable"/>
    <s v="I confirm that I am at the gate / door"/>
    <s v=" -33.0144229"/>
    <s v="27.8400288"/>
    <s v="No"/>
    <s v="I confirm"/>
    <m/>
    <m/>
    <m/>
    <m/>
    <m/>
    <m/>
    <m/>
    <m/>
    <m/>
    <m/>
    <m/>
    <m/>
    <m/>
    <m/>
    <m/>
    <m/>
    <m/>
    <m/>
    <m/>
    <m/>
    <m/>
    <m/>
    <m/>
    <m/>
    <m/>
    <n v="80000"/>
    <m/>
    <n v="524"/>
    <n v="524"/>
    <n v="2343"/>
    <m/>
    <x v="0"/>
    <m/>
    <m/>
    <m/>
    <m/>
    <m/>
    <m/>
    <m/>
    <m/>
    <d v="1899-12-30T11:30:00"/>
    <s v="Unverified"/>
  </r>
  <r>
    <n v="757"/>
    <m/>
    <m/>
    <m/>
    <x v="0"/>
    <m/>
    <m/>
    <m/>
    <m/>
    <m/>
    <m/>
    <m/>
    <m/>
    <m/>
    <m/>
    <m/>
    <m/>
    <m/>
    <m/>
    <m/>
    <m/>
    <m/>
    <m/>
    <m/>
    <m/>
    <m/>
    <m/>
    <m/>
    <m/>
    <m/>
    <m/>
    <m/>
    <m/>
    <m/>
    <m/>
    <m/>
    <m/>
    <m/>
    <m/>
    <m/>
    <m/>
    <m/>
    <m/>
    <m/>
    <m/>
    <m/>
    <x v="0"/>
    <m/>
    <m/>
    <m/>
    <m/>
    <m/>
    <m/>
    <m/>
    <m/>
    <m/>
    <m/>
  </r>
  <r>
    <n v="757"/>
    <s v="Screening And Consenting"/>
    <n v="1"/>
    <s v="busisiwe"/>
    <x v="10"/>
    <d v="1899-12-30T11:29:00"/>
    <s v="Mdantsane"/>
    <n v="12"/>
    <n v="1"/>
    <s v="Not applicable"/>
    <s v="I confirm that I am at the gate / door"/>
    <s v=" -32.926622"/>
    <s v="27.7422057"/>
    <s v="Yes"/>
    <m/>
    <s v="Read the script out loud to the person"/>
    <s v="Yes - the person who opened the door is the HoH"/>
    <s v="Read the script out loud to the HoH"/>
    <s v="No"/>
    <m/>
    <m/>
    <m/>
    <m/>
    <m/>
    <m/>
    <m/>
    <m/>
    <m/>
    <m/>
    <m/>
    <m/>
    <m/>
    <m/>
    <m/>
    <m/>
    <m/>
    <m/>
    <m/>
    <m/>
    <m/>
    <n v="50000"/>
    <m/>
    <n v="523"/>
    <n v="523"/>
    <n v="2343"/>
    <m/>
    <x v="0"/>
    <m/>
    <m/>
    <m/>
    <m/>
    <m/>
    <m/>
    <m/>
    <m/>
    <d v="1899-12-30T11:30:00"/>
    <s v="Unverified"/>
  </r>
  <r>
    <n v="758"/>
    <m/>
    <m/>
    <m/>
    <x v="0"/>
    <m/>
    <m/>
    <m/>
    <m/>
    <m/>
    <m/>
    <m/>
    <m/>
    <m/>
    <m/>
    <m/>
    <m/>
    <m/>
    <m/>
    <m/>
    <m/>
    <m/>
    <m/>
    <m/>
    <m/>
    <m/>
    <m/>
    <m/>
    <m/>
    <m/>
    <m/>
    <m/>
    <m/>
    <m/>
    <m/>
    <m/>
    <m/>
    <m/>
    <m/>
    <m/>
    <m/>
    <m/>
    <m/>
    <m/>
    <m/>
    <m/>
    <x v="0"/>
    <m/>
    <m/>
    <m/>
    <m/>
    <m/>
    <m/>
    <m/>
    <m/>
    <m/>
    <m/>
  </r>
  <r>
    <n v="1133"/>
    <s v="Screening And Consenting"/>
    <n v="2"/>
    <s v="onelam"/>
    <x v="17"/>
    <d v="1899-12-30T10:02:00"/>
    <s v="Nompumelelo"/>
    <n v="2"/>
    <n v="7"/>
    <s v="Not applicable"/>
    <s v="I confirm that I am at the gate / door"/>
    <s v=" -32.9554589"/>
    <s v="27.9208559"/>
    <s v="Yes"/>
    <m/>
    <s v="Read the script out loud to the person"/>
    <s v="Yes - the person who opened the door is the HoH"/>
    <s v="Read the script out loud to the HoH"/>
    <s v="Yes"/>
    <s v="Proceed"/>
    <s v="Mzwandile"/>
    <s v="Menemene"/>
    <n v="38"/>
    <d v="1984-07-06T00:00:00"/>
    <n v="38"/>
    <s v="Male"/>
    <s v="One or both"/>
    <s v="Yes"/>
    <s v="Proceed"/>
    <m/>
    <s v="Proceed"/>
    <s v="Xhosa"/>
    <s v="Yes"/>
    <s v="Yes"/>
    <m/>
    <s v="signature_2022-07-22_0805.png"/>
    <m/>
    <m/>
    <m/>
    <d v="2022-07-22T00:00:00"/>
    <n v="30000"/>
    <n v="2000"/>
    <n v="610"/>
    <n v="610"/>
    <n v="2335"/>
    <m/>
    <x v="1"/>
    <n v="35517"/>
    <s v="Proceed"/>
    <s v="Checked, completed"/>
    <s v="Checked, completed"/>
    <s v="Checked, completed"/>
    <n v="781458777"/>
    <s v="Myself (Participant)"/>
    <m/>
    <d v="1899-12-30T10:05:00"/>
    <s v="Complete"/>
  </r>
  <r>
    <n v="759"/>
    <m/>
    <m/>
    <m/>
    <x v="0"/>
    <m/>
    <m/>
    <m/>
    <m/>
    <m/>
    <m/>
    <m/>
    <m/>
    <m/>
    <m/>
    <m/>
    <m/>
    <m/>
    <m/>
    <m/>
    <m/>
    <m/>
    <m/>
    <m/>
    <m/>
    <m/>
    <m/>
    <m/>
    <m/>
    <m/>
    <m/>
    <m/>
    <m/>
    <m/>
    <m/>
    <m/>
    <m/>
    <m/>
    <m/>
    <m/>
    <m/>
    <m/>
    <m/>
    <m/>
    <m/>
    <m/>
    <x v="0"/>
    <m/>
    <m/>
    <m/>
    <m/>
    <m/>
    <m/>
    <m/>
    <m/>
    <m/>
    <m/>
  </r>
  <r>
    <n v="759"/>
    <s v="Screening And Consenting"/>
    <n v="1"/>
    <s v="nosiphiwo"/>
    <x v="10"/>
    <d v="1899-12-30T11:35:00"/>
    <s v="Buffalo Flats"/>
    <n v="2"/>
    <n v="7"/>
    <s v="Not applicable"/>
    <s v="I confirm that I am at the gate / door"/>
    <s v=" -33.0145013"/>
    <s v="27.8400805"/>
    <s v="Yes"/>
    <m/>
    <s v="Read the script out loud to the person"/>
    <s v="Yes - the person who opened the door is the HoH"/>
    <s v="Read the script out loud to the HoH"/>
    <s v="No"/>
    <m/>
    <m/>
    <m/>
    <m/>
    <m/>
    <m/>
    <m/>
    <m/>
    <m/>
    <m/>
    <m/>
    <m/>
    <m/>
    <m/>
    <m/>
    <m/>
    <m/>
    <m/>
    <m/>
    <m/>
    <m/>
    <n v="80000"/>
    <m/>
    <n v="517"/>
    <n v="517"/>
    <n v="2343"/>
    <m/>
    <x v="0"/>
    <m/>
    <m/>
    <m/>
    <m/>
    <m/>
    <m/>
    <m/>
    <m/>
    <d v="1899-12-30T11:38:00"/>
    <s v="Unverified"/>
  </r>
  <r>
    <n v="760"/>
    <m/>
    <m/>
    <m/>
    <x v="0"/>
    <m/>
    <m/>
    <m/>
    <m/>
    <m/>
    <m/>
    <m/>
    <m/>
    <m/>
    <m/>
    <m/>
    <m/>
    <m/>
    <m/>
    <m/>
    <m/>
    <m/>
    <m/>
    <m/>
    <m/>
    <m/>
    <m/>
    <m/>
    <m/>
    <m/>
    <m/>
    <m/>
    <m/>
    <m/>
    <m/>
    <m/>
    <m/>
    <m/>
    <m/>
    <m/>
    <m/>
    <m/>
    <m/>
    <m/>
    <m/>
    <m/>
    <x v="0"/>
    <m/>
    <m/>
    <m/>
    <m/>
    <m/>
    <m/>
    <m/>
    <m/>
    <m/>
    <m/>
  </r>
  <r>
    <n v="1167"/>
    <s v="Screening And Consenting"/>
    <n v="1"/>
    <s v="asemahle"/>
    <x v="17"/>
    <d v="1899-12-30T12:56:00"/>
    <s v="Buffalo Flats"/>
    <n v="4"/>
    <n v="1"/>
    <s v="A"/>
    <s v="I confirm that I am at the gate / door"/>
    <s v=" -33.0105446"/>
    <s v="27.8311865"/>
    <s v="Yes"/>
    <m/>
    <s v="Read the script out loud to the person"/>
    <s v="Yes - the person who opened the door is the HoH"/>
    <s v="Read the script out loud to the HoH"/>
    <s v="Yes"/>
    <s v="Proceed"/>
    <s v="Likhona"/>
    <s v="Sonamzi"/>
    <n v="38"/>
    <d v="1984-05-01T00:00:00"/>
    <n v="38"/>
    <s v="Female"/>
    <s v="One or both"/>
    <s v="Yes"/>
    <s v="Proceed"/>
    <m/>
    <s v="Proceed"/>
    <s v="English"/>
    <s v="Yes"/>
    <s v="Yes"/>
    <s v="signature_2022-07-22_1104.png"/>
    <m/>
    <m/>
    <m/>
    <m/>
    <d v="2022-07-22T00:00:00"/>
    <n v="80000"/>
    <n v="1000"/>
    <n v="436"/>
    <n v="436"/>
    <n v="2335"/>
    <m/>
    <x v="1"/>
    <n v="84169"/>
    <s v="Proceed"/>
    <s v="Checked, completed"/>
    <s v="Checked, completed"/>
    <s v="Checked, completed"/>
    <n v="762548484"/>
    <s v="Sibling"/>
    <m/>
    <d v="1899-12-30T13:04:00"/>
    <s v="Complete"/>
  </r>
  <r>
    <n v="761"/>
    <m/>
    <m/>
    <m/>
    <x v="0"/>
    <m/>
    <m/>
    <m/>
    <m/>
    <m/>
    <m/>
    <m/>
    <m/>
    <m/>
    <m/>
    <m/>
    <m/>
    <m/>
    <m/>
    <m/>
    <m/>
    <m/>
    <m/>
    <m/>
    <m/>
    <m/>
    <m/>
    <m/>
    <m/>
    <m/>
    <m/>
    <m/>
    <m/>
    <m/>
    <m/>
    <m/>
    <m/>
    <m/>
    <m/>
    <m/>
    <m/>
    <m/>
    <m/>
    <m/>
    <m/>
    <m/>
    <x v="0"/>
    <m/>
    <m/>
    <m/>
    <m/>
    <m/>
    <m/>
    <m/>
    <m/>
    <m/>
    <m/>
  </r>
  <r>
    <n v="761"/>
    <s v="Screening And Consenting"/>
    <n v="1"/>
    <s v="lona"/>
    <x v="10"/>
    <d v="1899-12-30T11:38:00"/>
    <s v="Mdantsane"/>
    <n v="12"/>
    <n v="2"/>
    <s v="Not applicable"/>
    <s v="I confirm that I am at the gate / door"/>
    <s v=" -32.9291471"/>
    <s v="27.7377662"/>
    <s v="Yes"/>
    <m/>
    <s v="Read the script out loud to the person"/>
    <s v="Yes - the person who opened the door is the HoH"/>
    <s v="Read the script out loud to the HoH"/>
    <s v="No"/>
    <m/>
    <m/>
    <m/>
    <m/>
    <m/>
    <m/>
    <m/>
    <m/>
    <m/>
    <m/>
    <m/>
    <m/>
    <m/>
    <m/>
    <m/>
    <m/>
    <m/>
    <m/>
    <m/>
    <m/>
    <m/>
    <n v="50000"/>
    <m/>
    <n v="514"/>
    <n v="514"/>
    <n v="2343"/>
    <m/>
    <x v="0"/>
    <m/>
    <m/>
    <m/>
    <m/>
    <m/>
    <m/>
    <m/>
    <m/>
    <d v="1899-12-30T11:39:00"/>
    <s v="Complete"/>
  </r>
  <r>
    <n v="1190"/>
    <s v="Screening And Consenting"/>
    <n v="1"/>
    <s v="likhona"/>
    <x v="17"/>
    <d v="1899-12-30T14:23:00"/>
    <s v="Nompumelelo"/>
    <n v="3"/>
    <n v="3"/>
    <s v="Not applicable"/>
    <s v="I confirm that I am at the gate / door"/>
    <s v=" -32.9539135"/>
    <s v="27.9247195"/>
    <s v="Yes"/>
    <m/>
    <s v="Read the script out loud to the person"/>
    <s v="Yes - the person who opened the door is the HoH"/>
    <s v="Read the script out loud to the HoH"/>
    <s v="Yes"/>
    <s v="Proceed"/>
    <s v="Xolela"/>
    <s v="Mgadle"/>
    <n v="38"/>
    <d v="1984-09-30T00:00:00"/>
    <n v="38"/>
    <s v="Male"/>
    <s v="One or both"/>
    <s v="Yes"/>
    <s v="Proceed"/>
    <m/>
    <s v="Proceed"/>
    <s v="English"/>
    <s v="Yes"/>
    <s v="Yes"/>
    <s v="signature_2022-07-22_1227.png"/>
    <m/>
    <m/>
    <m/>
    <m/>
    <d v="2022-07-22T00:00:00"/>
    <n v="30000"/>
    <n v="2000"/>
    <n v="349"/>
    <n v="349"/>
    <n v="2335"/>
    <m/>
    <x v="1"/>
    <n v="34995"/>
    <s v="Proceed"/>
    <s v="Checked, completed"/>
    <s v="Checked, completed"/>
    <s v="Checked, completed"/>
    <n v="634213495"/>
    <s v="Myself (Participant)"/>
    <m/>
    <d v="1899-12-30T14:28:00"/>
    <s v="Complete"/>
  </r>
  <r>
    <n v="762"/>
    <m/>
    <m/>
    <m/>
    <x v="0"/>
    <m/>
    <m/>
    <m/>
    <m/>
    <m/>
    <m/>
    <m/>
    <m/>
    <m/>
    <m/>
    <m/>
    <m/>
    <m/>
    <m/>
    <m/>
    <m/>
    <m/>
    <m/>
    <m/>
    <m/>
    <m/>
    <m/>
    <m/>
    <m/>
    <m/>
    <m/>
    <m/>
    <m/>
    <m/>
    <m/>
    <m/>
    <m/>
    <m/>
    <m/>
    <m/>
    <m/>
    <m/>
    <m/>
    <m/>
    <m/>
    <m/>
    <x v="0"/>
    <m/>
    <m/>
    <m/>
    <m/>
    <m/>
    <m/>
    <m/>
    <m/>
    <m/>
    <m/>
  </r>
  <r>
    <n v="762"/>
    <s v="Screening And Consenting"/>
    <n v="1"/>
    <s v="nomvuyo"/>
    <x v="10"/>
    <d v="1899-12-30T11:44:00"/>
    <s v="Ducats"/>
    <n v="2"/>
    <n v="6"/>
    <s v="Not applicable"/>
    <s v="I confirm that I am at the gate / door"/>
    <s v=" -32.9300742"/>
    <s v="27.9058515"/>
    <s v="Yes"/>
    <m/>
    <s v="Read the script out loud to the person"/>
    <s v="Yes - the person who opened the door is calling the HoH"/>
    <s v="Read the script out loud to the HoH"/>
    <s v="No"/>
    <m/>
    <m/>
    <m/>
    <m/>
    <m/>
    <m/>
    <m/>
    <m/>
    <m/>
    <m/>
    <m/>
    <m/>
    <m/>
    <m/>
    <m/>
    <m/>
    <m/>
    <m/>
    <m/>
    <m/>
    <m/>
    <n v="40000"/>
    <m/>
    <n v="508"/>
    <n v="508"/>
    <n v="2343"/>
    <m/>
    <x v="0"/>
    <m/>
    <m/>
    <m/>
    <m/>
    <m/>
    <m/>
    <m/>
    <m/>
    <d v="1899-12-30T11:49:00"/>
    <s v="Unverified"/>
  </r>
  <r>
    <n v="763"/>
    <m/>
    <m/>
    <m/>
    <x v="0"/>
    <m/>
    <m/>
    <m/>
    <m/>
    <m/>
    <m/>
    <m/>
    <m/>
    <m/>
    <m/>
    <m/>
    <m/>
    <m/>
    <m/>
    <m/>
    <m/>
    <m/>
    <m/>
    <m/>
    <m/>
    <m/>
    <m/>
    <m/>
    <m/>
    <m/>
    <m/>
    <m/>
    <m/>
    <m/>
    <m/>
    <m/>
    <m/>
    <m/>
    <m/>
    <m/>
    <m/>
    <m/>
    <m/>
    <m/>
    <m/>
    <m/>
    <x v="0"/>
    <m/>
    <m/>
    <m/>
    <m/>
    <m/>
    <m/>
    <m/>
    <m/>
    <m/>
    <m/>
  </r>
  <r>
    <n v="1233"/>
    <s v="Screening And Consenting"/>
    <n v="1"/>
    <s v="likhona"/>
    <x v="24"/>
    <d v="1899-12-30T11:09:00"/>
    <s v="Nompumelelo"/>
    <n v="3"/>
    <n v="3"/>
    <s v="Not applicable"/>
    <s v="I confirm that I am at the gate / door"/>
    <s v=" -32.9541091"/>
    <s v="27.9244119"/>
    <s v="Yes"/>
    <m/>
    <s v="Read the script out loud to the person"/>
    <s v="Yes - the person who opened the door is the HoH"/>
    <s v="Read the script out loud to the HoH"/>
    <s v="Yes"/>
    <s v="Proceed"/>
    <s v="Thandikaya"/>
    <s v="Ngobese"/>
    <n v="38"/>
    <d v="1984-08-09T00:00:00"/>
    <n v="38"/>
    <s v="Male"/>
    <s v="One or both"/>
    <s v="Yes"/>
    <s v="Proceed"/>
    <m/>
    <s v="Proceed"/>
    <s v="English"/>
    <s v="Yes"/>
    <s v="Yes"/>
    <s v="signature_2022-07-23_0912.png"/>
    <m/>
    <m/>
    <m/>
    <m/>
    <d v="2022-07-23T00:00:00"/>
    <n v="30000"/>
    <n v="2000"/>
    <n v="543"/>
    <n v="543"/>
    <n v="2334"/>
    <m/>
    <x v="1"/>
    <n v="35382"/>
    <s v="Proceed"/>
    <s v="Checked, completed"/>
    <s v="Checked, completed"/>
    <s v="Checked, completed"/>
    <n v="837345287"/>
    <s v="Myself (Participant)"/>
    <m/>
    <d v="1899-12-30T11:13:00"/>
    <s v="Complete"/>
  </r>
  <r>
    <n v="764"/>
    <m/>
    <m/>
    <m/>
    <x v="0"/>
    <m/>
    <m/>
    <m/>
    <m/>
    <m/>
    <m/>
    <m/>
    <m/>
    <m/>
    <m/>
    <m/>
    <m/>
    <m/>
    <m/>
    <m/>
    <m/>
    <m/>
    <m/>
    <m/>
    <m/>
    <m/>
    <m/>
    <m/>
    <m/>
    <m/>
    <m/>
    <m/>
    <m/>
    <m/>
    <m/>
    <m/>
    <m/>
    <m/>
    <m/>
    <m/>
    <m/>
    <m/>
    <m/>
    <m/>
    <m/>
    <m/>
    <x v="0"/>
    <m/>
    <m/>
    <m/>
    <m/>
    <m/>
    <m/>
    <m/>
    <m/>
    <m/>
    <m/>
  </r>
  <r>
    <n v="1362"/>
    <s v="Screening And Consenting"/>
    <n v="1"/>
    <s v="lwazi"/>
    <x v="26"/>
    <d v="1899-12-30T12:46:00"/>
    <s v="Buffalo Flats"/>
    <n v="5"/>
    <n v="4"/>
    <s v="Not applicable"/>
    <s v="I confirm that I am at the gate / door"/>
    <s v=" -33.0212773"/>
    <s v="27.8512889"/>
    <s v="Yes"/>
    <m/>
    <s v="Read the script out loud to the person"/>
    <s v="Yes - the person who opened the door is the HoH"/>
    <s v="Read the script out loud to the HoH"/>
    <s v="Yes"/>
    <s v="Proceed"/>
    <s v="Brenton"/>
    <s v="Weimers"/>
    <n v="38"/>
    <d v="1984-05-02T00:00:00"/>
    <n v="38"/>
    <s v="Male"/>
    <s v="One or both"/>
    <s v="Yes"/>
    <s v="Proceed"/>
    <m/>
    <s v="Proceed"/>
    <s v="English"/>
    <s v="Yes"/>
    <s v="Yes"/>
    <s v="signature_2022-07-27_1053.png"/>
    <m/>
    <m/>
    <m/>
    <m/>
    <d v="2022-07-27T00:00:00"/>
    <n v="80000"/>
    <n v="2000"/>
    <n v="446"/>
    <n v="446"/>
    <n v="2330"/>
    <m/>
    <x v="1"/>
    <n v="85184"/>
    <s v="Proceed"/>
    <s v="Checked, completed"/>
    <s v="Checked, completed"/>
    <s v="Checked, completed"/>
    <n v="794633325"/>
    <s v="Myself (Participant)"/>
    <m/>
    <d v="1899-12-30T12:53:00"/>
    <s v="Complete"/>
  </r>
  <r>
    <n v="765"/>
    <m/>
    <m/>
    <m/>
    <x v="0"/>
    <m/>
    <m/>
    <m/>
    <m/>
    <m/>
    <m/>
    <m/>
    <m/>
    <m/>
    <m/>
    <m/>
    <m/>
    <m/>
    <m/>
    <m/>
    <m/>
    <m/>
    <m/>
    <m/>
    <m/>
    <m/>
    <m/>
    <m/>
    <m/>
    <m/>
    <m/>
    <m/>
    <m/>
    <m/>
    <m/>
    <m/>
    <m/>
    <m/>
    <m/>
    <m/>
    <m/>
    <m/>
    <m/>
    <m/>
    <m/>
    <m/>
    <x v="0"/>
    <m/>
    <m/>
    <m/>
    <m/>
    <m/>
    <m/>
    <m/>
    <m/>
    <m/>
    <m/>
  </r>
  <r>
    <n v="765"/>
    <s v="Screening And Consenting"/>
    <n v="1"/>
    <s v="zola"/>
    <x v="10"/>
    <d v="1899-12-30T11:56:00"/>
    <s v="Ndevana"/>
    <n v="2"/>
    <n v="2"/>
    <s v="Not applicable"/>
    <s v="I confirm that I am at the gate / door"/>
    <s v=" -32.9282879"/>
    <s v="27.4774779"/>
    <s v="Yes"/>
    <m/>
    <s v="Read the script out loud to the person"/>
    <s v="Yes - the person who opened the door is calling the HoH"/>
    <s v="Read the script out loud to the HoH"/>
    <s v="No"/>
    <m/>
    <m/>
    <m/>
    <m/>
    <m/>
    <m/>
    <m/>
    <m/>
    <m/>
    <m/>
    <m/>
    <m/>
    <m/>
    <m/>
    <m/>
    <m/>
    <m/>
    <m/>
    <m/>
    <m/>
    <m/>
    <n v="60000"/>
    <m/>
    <n v="496"/>
    <n v="496"/>
    <n v="2343"/>
    <m/>
    <x v="0"/>
    <m/>
    <m/>
    <m/>
    <m/>
    <m/>
    <m/>
    <m/>
    <m/>
    <d v="1899-12-30T11:57:00"/>
    <s v="Unverified"/>
  </r>
  <r>
    <n v="766"/>
    <m/>
    <m/>
    <m/>
    <x v="0"/>
    <m/>
    <m/>
    <m/>
    <m/>
    <m/>
    <m/>
    <m/>
    <m/>
    <m/>
    <m/>
    <m/>
    <m/>
    <m/>
    <m/>
    <m/>
    <m/>
    <m/>
    <m/>
    <m/>
    <m/>
    <m/>
    <m/>
    <m/>
    <m/>
    <m/>
    <m/>
    <m/>
    <m/>
    <m/>
    <m/>
    <m/>
    <m/>
    <m/>
    <m/>
    <m/>
    <m/>
    <m/>
    <m/>
    <m/>
    <m/>
    <m/>
    <x v="0"/>
    <m/>
    <m/>
    <m/>
    <m/>
    <m/>
    <m/>
    <m/>
    <m/>
    <m/>
    <m/>
  </r>
  <r>
    <n v="1365"/>
    <s v="Screening And Consenting"/>
    <n v="1"/>
    <s v="sinazo"/>
    <x v="26"/>
    <d v="1899-12-30T12:56:00"/>
    <s v="Nompumelelo"/>
    <n v="3"/>
    <n v="2"/>
    <s v="Not applicable"/>
    <s v="I confirm that I am at the gate / door"/>
    <s v=" -32.9528689"/>
    <s v="27.9280123"/>
    <s v="Yes"/>
    <m/>
    <s v="Read the script out loud to the person"/>
    <s v="Yes - the person who opened the door is the HoH"/>
    <s v="Read the script out loud to the HoH"/>
    <s v="Yes"/>
    <s v="Proceed"/>
    <s v="Ntombizine"/>
    <s v="Koyana"/>
    <n v="38"/>
    <d v="1984-05-24T00:00:00"/>
    <n v="38"/>
    <s v="Female"/>
    <s v="One or both"/>
    <s v="Yes"/>
    <s v="Proceed"/>
    <m/>
    <s v="Proceed"/>
    <s v="Xhosa"/>
    <s v="Yes"/>
    <s v="Yes"/>
    <m/>
    <s v="signature_2022-07-27_1100.png"/>
    <m/>
    <m/>
    <m/>
    <d v="2022-07-27T00:00:00"/>
    <n v="30000"/>
    <n v="1000"/>
    <n v="436"/>
    <n v="436"/>
    <n v="2330"/>
    <m/>
    <x v="1"/>
    <n v="34164"/>
    <s v="Proceed"/>
    <s v="Checked, completed"/>
    <s v="Checked, completed"/>
    <s v="Checked, completed"/>
    <n v="789062021"/>
    <s v="Partner/Spouse"/>
    <m/>
    <d v="1899-12-30T13:01:00"/>
    <s v="Unverified"/>
  </r>
  <r>
    <n v="767"/>
    <m/>
    <m/>
    <m/>
    <x v="0"/>
    <m/>
    <m/>
    <m/>
    <m/>
    <m/>
    <m/>
    <m/>
    <m/>
    <m/>
    <m/>
    <m/>
    <m/>
    <m/>
    <m/>
    <m/>
    <m/>
    <m/>
    <m/>
    <m/>
    <m/>
    <m/>
    <m/>
    <m/>
    <m/>
    <m/>
    <m/>
    <m/>
    <m/>
    <m/>
    <m/>
    <m/>
    <m/>
    <m/>
    <m/>
    <m/>
    <m/>
    <m/>
    <m/>
    <m/>
    <m/>
    <m/>
    <x v="0"/>
    <m/>
    <m/>
    <m/>
    <m/>
    <m/>
    <m/>
    <m/>
    <m/>
    <m/>
    <m/>
  </r>
  <r>
    <n v="767"/>
    <s v="Screening And Consenting"/>
    <n v="1"/>
    <s v="nozithembiso"/>
    <x v="10"/>
    <d v="1899-12-30T11:59:00"/>
    <s v="Buffalo Flats"/>
    <n v="4"/>
    <n v="9"/>
    <s v="A"/>
    <s v="I confirm that I am at the gate / door"/>
    <s v=" -33.0107334"/>
    <s v="27.8303603"/>
    <s v="Yes"/>
    <m/>
    <s v="Read the script out loud to the person"/>
    <s v="No"/>
    <m/>
    <m/>
    <m/>
    <m/>
    <m/>
    <m/>
    <m/>
    <m/>
    <m/>
    <m/>
    <m/>
    <m/>
    <m/>
    <m/>
    <m/>
    <m/>
    <m/>
    <m/>
    <m/>
    <m/>
    <m/>
    <m/>
    <m/>
    <n v="80000"/>
    <m/>
    <n v="493"/>
    <n v="493"/>
    <n v="2343"/>
    <m/>
    <x v="0"/>
    <m/>
    <m/>
    <m/>
    <m/>
    <m/>
    <m/>
    <m/>
    <m/>
    <d v="1899-12-30T12:01:00"/>
    <s v="Unverified"/>
  </r>
  <r>
    <n v="768"/>
    <m/>
    <m/>
    <m/>
    <x v="0"/>
    <m/>
    <m/>
    <m/>
    <m/>
    <m/>
    <m/>
    <m/>
    <m/>
    <m/>
    <m/>
    <m/>
    <m/>
    <m/>
    <m/>
    <m/>
    <m/>
    <m/>
    <m/>
    <m/>
    <m/>
    <m/>
    <m/>
    <m/>
    <m/>
    <m/>
    <m/>
    <m/>
    <m/>
    <m/>
    <m/>
    <m/>
    <m/>
    <m/>
    <m/>
    <m/>
    <m/>
    <m/>
    <m/>
    <m/>
    <m/>
    <m/>
    <x v="0"/>
    <m/>
    <m/>
    <m/>
    <m/>
    <m/>
    <m/>
    <m/>
    <m/>
    <m/>
    <m/>
  </r>
  <r>
    <n v="1395"/>
    <s v="Screening And Consenting"/>
    <n v="2"/>
    <s v="zukisani"/>
    <x v="31"/>
    <d v="1899-12-30T12:05:00"/>
    <s v="Buffalo Flats"/>
    <n v="1"/>
    <n v="8"/>
    <s v="Not applicable"/>
    <s v="I confirm that I am at the gate / door"/>
    <s v=" -33.0221187"/>
    <s v="27.8804044"/>
    <s v="Yes"/>
    <m/>
    <s v="Read the script out loud to the person"/>
    <s v="Yes - the person who opened the door is the HoH"/>
    <s v="Read the script out loud to the HoH"/>
    <s v="Yes"/>
    <s v="Proceed"/>
    <s v="Steven "/>
    <s v="August "/>
    <n v="38"/>
    <d v="1984-09-23T00:00:00"/>
    <n v="38"/>
    <s v="Male"/>
    <s v="One or both"/>
    <s v="Yes"/>
    <s v="Proceed"/>
    <m/>
    <s v="Proceed"/>
    <s v="English"/>
    <s v="Yes"/>
    <s v="Yes"/>
    <s v="signature_2022-07-28_1009.png"/>
    <m/>
    <m/>
    <m/>
    <m/>
    <d v="2022-07-28T00:00:00"/>
    <n v="80000"/>
    <n v="2000"/>
    <n v="487"/>
    <n v="487"/>
    <n v="2329"/>
    <m/>
    <x v="1"/>
    <n v="85265"/>
    <s v="Proceed"/>
    <s v="Checked, completed"/>
    <s v="Checked, completed"/>
    <s v="Checked, completed"/>
    <n v="741586978"/>
    <s v="Myself (Participant)"/>
    <m/>
    <d v="1899-12-30T12:10:00"/>
    <s v="Complete"/>
  </r>
  <r>
    <n v="769"/>
    <m/>
    <m/>
    <m/>
    <x v="0"/>
    <m/>
    <m/>
    <m/>
    <m/>
    <m/>
    <m/>
    <m/>
    <m/>
    <m/>
    <m/>
    <m/>
    <m/>
    <m/>
    <m/>
    <m/>
    <m/>
    <m/>
    <m/>
    <m/>
    <m/>
    <m/>
    <m/>
    <m/>
    <m/>
    <m/>
    <m/>
    <m/>
    <m/>
    <m/>
    <m/>
    <m/>
    <m/>
    <m/>
    <m/>
    <m/>
    <m/>
    <m/>
    <m/>
    <m/>
    <m/>
    <m/>
    <x v="0"/>
    <m/>
    <m/>
    <m/>
    <m/>
    <m/>
    <m/>
    <m/>
    <m/>
    <m/>
    <m/>
  </r>
  <r>
    <n v="1406"/>
    <s v="Screening And Consenting"/>
    <n v="2"/>
    <s v="zimkhitha"/>
    <x v="31"/>
    <d v="1899-12-30T14:05:00"/>
    <s v="Buffalo Flats"/>
    <n v="3"/>
    <n v="5"/>
    <s v="Not applicable"/>
    <s v="I confirm that I am at the gate / door"/>
    <s v=" -33.0084359"/>
    <s v="27.8399192"/>
    <s v="Yes"/>
    <m/>
    <s v="Read the script out loud to the person"/>
    <s v="Yes - the person who opened the door is the HoH"/>
    <s v="Read the script out loud to the HoH"/>
    <s v="Yes"/>
    <s v="Proceed"/>
    <s v="Potia"/>
    <s v="Engelbrecht"/>
    <n v="38"/>
    <d v="1984-11-12T00:00:00"/>
    <n v="38"/>
    <s v="Female"/>
    <s v="One or both"/>
    <s v="Yes"/>
    <s v="Proceed"/>
    <m/>
    <s v="Proceed"/>
    <s v="English"/>
    <s v="Yes"/>
    <s v="Yes"/>
    <s v="signature_2022-07-28_1210.png"/>
    <m/>
    <m/>
    <m/>
    <m/>
    <d v="2022-07-28T00:00:00"/>
    <n v="80000"/>
    <n v="1000"/>
    <n v="367"/>
    <n v="367"/>
    <n v="2329"/>
    <m/>
    <x v="1"/>
    <n v="84025"/>
    <s v="Proceed"/>
    <s v="Checked, completed"/>
    <s v="Checked, completed"/>
    <s v="Checked, completed"/>
    <n v="729921362"/>
    <s v="Myself (Participant)"/>
    <m/>
    <d v="1899-12-30T14:32:00"/>
    <s v="Complete"/>
  </r>
  <r>
    <n v="770"/>
    <m/>
    <m/>
    <m/>
    <x v="0"/>
    <m/>
    <m/>
    <m/>
    <m/>
    <m/>
    <m/>
    <m/>
    <m/>
    <m/>
    <m/>
    <m/>
    <m/>
    <m/>
    <m/>
    <m/>
    <m/>
    <m/>
    <m/>
    <m/>
    <m/>
    <m/>
    <m/>
    <m/>
    <m/>
    <m/>
    <m/>
    <m/>
    <m/>
    <m/>
    <m/>
    <m/>
    <m/>
    <m/>
    <m/>
    <m/>
    <m/>
    <m/>
    <m/>
    <m/>
    <m/>
    <m/>
    <x v="0"/>
    <m/>
    <m/>
    <m/>
    <m/>
    <m/>
    <m/>
    <m/>
    <m/>
    <m/>
    <m/>
  </r>
  <r>
    <n v="770"/>
    <s v="Screening And Consenting"/>
    <n v="1"/>
    <s v="nozithembiso"/>
    <x v="10"/>
    <d v="1899-12-30T12:06:00"/>
    <s v="Buffalo Flats"/>
    <n v="4"/>
    <n v="9"/>
    <s v="A"/>
    <s v="I confirm that I am at the gate / door"/>
    <s v=" -33.0106797"/>
    <s v="27.8303154"/>
    <s v="Yes"/>
    <m/>
    <s v="Read the script out loud to the person"/>
    <s v="No"/>
    <m/>
    <m/>
    <m/>
    <m/>
    <m/>
    <m/>
    <m/>
    <m/>
    <m/>
    <m/>
    <m/>
    <m/>
    <m/>
    <m/>
    <m/>
    <m/>
    <m/>
    <m/>
    <m/>
    <m/>
    <m/>
    <m/>
    <m/>
    <n v="80000"/>
    <m/>
    <n v="486"/>
    <n v="486"/>
    <n v="2343"/>
    <m/>
    <x v="0"/>
    <m/>
    <m/>
    <m/>
    <m/>
    <m/>
    <m/>
    <m/>
    <m/>
    <d v="1899-12-30T12:07:00"/>
    <s v="Unverified"/>
  </r>
  <r>
    <n v="771"/>
    <m/>
    <m/>
    <m/>
    <x v="0"/>
    <m/>
    <m/>
    <m/>
    <m/>
    <m/>
    <m/>
    <m/>
    <m/>
    <m/>
    <m/>
    <m/>
    <m/>
    <m/>
    <m/>
    <m/>
    <m/>
    <m/>
    <m/>
    <m/>
    <m/>
    <m/>
    <m/>
    <m/>
    <m/>
    <m/>
    <m/>
    <m/>
    <m/>
    <m/>
    <m/>
    <m/>
    <m/>
    <m/>
    <m/>
    <m/>
    <m/>
    <m/>
    <m/>
    <m/>
    <m/>
    <m/>
    <x v="0"/>
    <m/>
    <m/>
    <m/>
    <m/>
    <m/>
    <m/>
    <m/>
    <m/>
    <m/>
    <m/>
  </r>
  <r>
    <n v="1417"/>
    <s v="Screening And Consenting"/>
    <n v="1"/>
    <s v="lona"/>
    <x v="26"/>
    <d v="1899-12-30T15:58:00"/>
    <s v="Mdantsane"/>
    <n v="10"/>
    <n v="4"/>
    <s v="Not applicable"/>
    <s v="I confirm that I am at the gate / door"/>
    <s v=" -32.9301116"/>
    <s v="27.7533419"/>
    <s v="Yes"/>
    <m/>
    <s v="Read the script out loud to the person"/>
    <s v="Yes - the person who opened the door is the HoH"/>
    <s v="Read the script out loud to the HoH"/>
    <s v="Yes"/>
    <s v="Proceed"/>
    <s v="Lwandiso"/>
    <s v="Tshukela"/>
    <n v="38"/>
    <d v="1984-09-10T00:00:00"/>
    <n v="38"/>
    <s v="Male"/>
    <s v="One or both"/>
    <s v="Yes"/>
    <s v="Proceed"/>
    <m/>
    <s v="Proceed"/>
    <s v="English"/>
    <s v="Yes"/>
    <s v="Yes"/>
    <s v="signature_2022-07-27_1400.png"/>
    <m/>
    <m/>
    <m/>
    <m/>
    <d v="2022-07-27T00:00:00"/>
    <n v="50000"/>
    <n v="2000"/>
    <n v="254"/>
    <n v="254"/>
    <n v="2330"/>
    <m/>
    <x v="1"/>
    <n v="54800"/>
    <s v="Proceed"/>
    <s v="Checked, completed"/>
    <s v="Checked, completed"/>
    <s v="Checked, completed"/>
    <n v="834168090"/>
    <s v="Myself (Participant)"/>
    <m/>
    <d v="1899-12-30T16:00:00"/>
    <s v="Unverified"/>
  </r>
  <r>
    <n v="772"/>
    <m/>
    <m/>
    <m/>
    <x v="0"/>
    <m/>
    <m/>
    <m/>
    <m/>
    <m/>
    <m/>
    <m/>
    <m/>
    <m/>
    <m/>
    <m/>
    <m/>
    <m/>
    <m/>
    <m/>
    <m/>
    <m/>
    <m/>
    <m/>
    <m/>
    <m/>
    <m/>
    <m/>
    <m/>
    <m/>
    <m/>
    <m/>
    <m/>
    <m/>
    <m/>
    <m/>
    <m/>
    <m/>
    <m/>
    <m/>
    <m/>
    <m/>
    <m/>
    <m/>
    <m/>
    <m/>
    <x v="0"/>
    <m/>
    <m/>
    <m/>
    <m/>
    <m/>
    <m/>
    <m/>
    <m/>
    <m/>
    <m/>
  </r>
  <r>
    <n v="1466"/>
    <s v="Screening And Consenting"/>
    <n v="1"/>
    <s v="sinazo"/>
    <x v="31"/>
    <d v="1899-12-30T12:57:00"/>
    <s v="Nompumelelo"/>
    <n v="4"/>
    <n v="2"/>
    <s v="Not applicable"/>
    <s v="I confirm that I am at the gate / door"/>
    <s v=" -32.9505666"/>
    <s v="27.9202622"/>
    <s v="Yes"/>
    <m/>
    <s v="Read the script out loud to the person"/>
    <s v="Yes - the person who opened the door is the HoH"/>
    <s v="Read the script out loud to the HoH"/>
    <s v="Yes"/>
    <s v="Proceed"/>
    <s v="Zanele"/>
    <s v="Mambu"/>
    <n v="38"/>
    <d v="1984-05-11T00:00:00"/>
    <n v="38"/>
    <s v="Female"/>
    <s v="One or both"/>
    <s v="Yes"/>
    <s v="Proceed"/>
    <m/>
    <s v="Proceed"/>
    <s v="English"/>
    <s v="Yes"/>
    <s v="Yes"/>
    <s v="signature_2022-07-28_1100.png"/>
    <m/>
    <m/>
    <m/>
    <m/>
    <d v="2022-07-28T00:00:00"/>
    <n v="30000"/>
    <n v="1000"/>
    <n v="435"/>
    <n v="435"/>
    <n v="2329"/>
    <m/>
    <x v="1"/>
    <n v="34161"/>
    <s v="Proceed"/>
    <s v="Checked, completed"/>
    <s v="Checked, completed"/>
    <s v="Checked, completed"/>
    <n v="719557517"/>
    <s v="Myself (Participant)"/>
    <m/>
    <d v="1899-12-30T13:00:00"/>
    <s v="Unverified"/>
  </r>
  <r>
    <n v="773"/>
    <m/>
    <m/>
    <m/>
    <x v="0"/>
    <m/>
    <m/>
    <m/>
    <m/>
    <m/>
    <m/>
    <m/>
    <m/>
    <m/>
    <m/>
    <m/>
    <m/>
    <m/>
    <m/>
    <m/>
    <m/>
    <m/>
    <m/>
    <m/>
    <m/>
    <m/>
    <m/>
    <m/>
    <m/>
    <m/>
    <m/>
    <m/>
    <m/>
    <m/>
    <m/>
    <m/>
    <m/>
    <m/>
    <m/>
    <m/>
    <m/>
    <m/>
    <m/>
    <m/>
    <m/>
    <m/>
    <x v="0"/>
    <m/>
    <m/>
    <m/>
    <m/>
    <m/>
    <m/>
    <m/>
    <m/>
    <m/>
    <m/>
  </r>
  <r>
    <n v="773"/>
    <s v="Screening And Consenting"/>
    <n v="1"/>
    <s v="likhona"/>
    <x v="10"/>
    <d v="1899-12-30T12:16:00"/>
    <s v="Ducats"/>
    <n v="2"/>
    <n v="6"/>
    <s v="Not applicable"/>
    <s v="I confirm that I am at the gate / door"/>
    <s v=" -32.9295442"/>
    <s v="27.9055978"/>
    <s v="Yes"/>
    <m/>
    <s v="Read the script out loud to the person"/>
    <s v="Yes - the person who opened the door is the HoH"/>
    <s v="Read the script out loud to the HoH"/>
    <s v="No"/>
    <m/>
    <m/>
    <m/>
    <m/>
    <m/>
    <m/>
    <m/>
    <m/>
    <m/>
    <m/>
    <m/>
    <m/>
    <m/>
    <m/>
    <m/>
    <m/>
    <m/>
    <m/>
    <m/>
    <m/>
    <m/>
    <n v="40000"/>
    <m/>
    <n v="476"/>
    <n v="476"/>
    <n v="2343"/>
    <m/>
    <x v="0"/>
    <m/>
    <m/>
    <m/>
    <m/>
    <m/>
    <m/>
    <m/>
    <m/>
    <d v="1899-12-30T12:16:00"/>
    <s v="Unverified"/>
  </r>
  <r>
    <n v="774"/>
    <m/>
    <m/>
    <m/>
    <x v="0"/>
    <m/>
    <m/>
    <m/>
    <m/>
    <m/>
    <m/>
    <m/>
    <m/>
    <m/>
    <m/>
    <m/>
    <m/>
    <m/>
    <m/>
    <m/>
    <m/>
    <m/>
    <m/>
    <m/>
    <m/>
    <m/>
    <m/>
    <m/>
    <m/>
    <m/>
    <m/>
    <m/>
    <m/>
    <m/>
    <m/>
    <m/>
    <m/>
    <m/>
    <m/>
    <m/>
    <m/>
    <m/>
    <m/>
    <m/>
    <m/>
    <m/>
    <x v="0"/>
    <m/>
    <m/>
    <m/>
    <m/>
    <m/>
    <m/>
    <m/>
    <m/>
    <m/>
    <m/>
  </r>
  <r>
    <n v="1477"/>
    <s v="Screening And Consenting"/>
    <n v="1"/>
    <s v="ntombizodwa"/>
    <x v="31"/>
    <d v="1899-12-30T14:30:00"/>
    <s v="Ndevana"/>
    <n v="3"/>
    <n v="7"/>
    <s v="Not applicable"/>
    <s v="I confirm that I am at the gate / door"/>
    <s v=" -32.914421"/>
    <s v="27.4974686"/>
    <s v="Yes"/>
    <m/>
    <s v="Read the script out loud to the person"/>
    <s v="Yes - the person who opened the door is the HoH"/>
    <s v="Read the script out loud to the HoH"/>
    <s v="Yes"/>
    <s v="Proceed"/>
    <s v="Letta"/>
    <s v="Kwayimani"/>
    <n v="38"/>
    <d v="1984-10-10T00:00:00"/>
    <n v="38"/>
    <s v="Female"/>
    <s v="One or both"/>
    <s v="Yes"/>
    <s v="Proceed"/>
    <m/>
    <s v="Proceed"/>
    <s v="Xhosa"/>
    <s v="Yes"/>
    <s v="Yes"/>
    <m/>
    <s v="signature_2022-07-28_1233.png"/>
    <m/>
    <m/>
    <m/>
    <d v="2022-07-28T00:00:00"/>
    <n v="60000"/>
    <n v="1000"/>
    <n v="342"/>
    <n v="342"/>
    <n v="2329"/>
    <m/>
    <x v="1"/>
    <n v="63975"/>
    <s v="Proceed"/>
    <s v="Checked, completed"/>
    <s v="Checked, completed"/>
    <s v="Checked, completed"/>
    <n v="788694385"/>
    <s v="Myself (Participant)"/>
    <m/>
    <d v="1899-12-30T14:34:00"/>
    <s v="Unverified"/>
  </r>
  <r>
    <n v="775"/>
    <m/>
    <m/>
    <m/>
    <x v="0"/>
    <m/>
    <m/>
    <m/>
    <m/>
    <m/>
    <m/>
    <m/>
    <m/>
    <m/>
    <m/>
    <m/>
    <m/>
    <m/>
    <m/>
    <m/>
    <m/>
    <m/>
    <m/>
    <m/>
    <m/>
    <m/>
    <m/>
    <m/>
    <m/>
    <m/>
    <m/>
    <m/>
    <m/>
    <m/>
    <m/>
    <m/>
    <m/>
    <m/>
    <m/>
    <m/>
    <m/>
    <m/>
    <m/>
    <m/>
    <m/>
    <m/>
    <x v="0"/>
    <m/>
    <m/>
    <m/>
    <m/>
    <m/>
    <m/>
    <m/>
    <m/>
    <m/>
    <m/>
  </r>
  <r>
    <n v="775"/>
    <s v="Screening And Consenting"/>
    <n v="1"/>
    <s v="nosibusiso"/>
    <x v="10"/>
    <d v="1899-12-30T12:32:00"/>
    <s v="Buffalo Flats"/>
    <n v="2"/>
    <n v="4"/>
    <s v="Not applicable"/>
    <s v="I confirm that I am at the gate / door"/>
    <s v=" -33.0139935"/>
    <s v="27.8381901"/>
    <s v="Yes"/>
    <m/>
    <s v="Read the script out loud to the person"/>
    <s v="Yes - the person who opened the door is the HoH"/>
    <s v="Read the script out loud to the HoH"/>
    <s v="No"/>
    <m/>
    <m/>
    <m/>
    <m/>
    <m/>
    <m/>
    <m/>
    <m/>
    <m/>
    <m/>
    <m/>
    <m/>
    <m/>
    <m/>
    <m/>
    <m/>
    <m/>
    <m/>
    <m/>
    <m/>
    <m/>
    <n v="80000"/>
    <m/>
    <n v="460"/>
    <n v="460"/>
    <n v="2343"/>
    <m/>
    <x v="0"/>
    <m/>
    <m/>
    <m/>
    <m/>
    <m/>
    <m/>
    <m/>
    <m/>
    <d v="1899-12-30T12:40:00"/>
    <s v="Unverified"/>
  </r>
  <r>
    <n v="776"/>
    <m/>
    <m/>
    <m/>
    <x v="0"/>
    <m/>
    <m/>
    <m/>
    <m/>
    <m/>
    <m/>
    <m/>
    <m/>
    <m/>
    <m/>
    <m/>
    <m/>
    <m/>
    <m/>
    <m/>
    <m/>
    <m/>
    <m/>
    <m/>
    <m/>
    <m/>
    <m/>
    <m/>
    <m/>
    <m/>
    <m/>
    <m/>
    <m/>
    <m/>
    <m/>
    <m/>
    <m/>
    <m/>
    <m/>
    <m/>
    <m/>
    <m/>
    <m/>
    <m/>
    <m/>
    <m/>
    <x v="0"/>
    <m/>
    <m/>
    <m/>
    <m/>
    <m/>
    <m/>
    <m/>
    <m/>
    <m/>
    <m/>
  </r>
  <r>
    <n v="1487"/>
    <s v="Screening And Consenting"/>
    <n v="2"/>
    <s v="yethu"/>
    <x v="32"/>
    <d v="1899-12-30T09:36:00"/>
    <s v="Ndevana"/>
    <n v="3"/>
    <n v="7"/>
    <s v="Not applicable"/>
    <s v="I confirm that I am at the gate / door"/>
    <s v=" -32.9157736"/>
    <s v="27.4966614"/>
    <s v="Yes"/>
    <m/>
    <s v="Read the script out loud to the person"/>
    <s v="Yes - the person who opened the door is the HoH"/>
    <s v="Read the script out loud to the HoH"/>
    <s v="Yes"/>
    <s v="Proceed"/>
    <s v="Bulelwa"/>
    <s v="Gweshana"/>
    <n v="38"/>
    <d v="1984-03-03T00:00:00"/>
    <n v="38"/>
    <s v="Female"/>
    <s v="One or both"/>
    <s v="Yes"/>
    <s v="Proceed"/>
    <m/>
    <s v="Proceed"/>
    <s v="Xhosa"/>
    <s v="Yes"/>
    <s v="Yes"/>
    <m/>
    <s v="signature_2022-07-29_0738.png"/>
    <m/>
    <m/>
    <m/>
    <d v="2022-07-29T00:00:00"/>
    <n v="60000"/>
    <n v="1000"/>
    <n v="636"/>
    <n v="636"/>
    <n v="2328"/>
    <m/>
    <x v="1"/>
    <n v="64562"/>
    <s v="Proceed"/>
    <s v="Checked, completed"/>
    <s v="Checked, completed"/>
    <s v="Checked, completed"/>
    <n v="739052478"/>
    <s v="Myself (Participant)"/>
    <m/>
    <d v="1899-12-30T09:39:00"/>
    <s v="Complete"/>
  </r>
  <r>
    <n v="777"/>
    <m/>
    <m/>
    <m/>
    <x v="0"/>
    <m/>
    <m/>
    <m/>
    <m/>
    <m/>
    <m/>
    <m/>
    <m/>
    <m/>
    <m/>
    <m/>
    <m/>
    <m/>
    <m/>
    <m/>
    <m/>
    <m/>
    <m/>
    <m/>
    <m/>
    <m/>
    <m/>
    <m/>
    <m/>
    <m/>
    <m/>
    <m/>
    <m/>
    <m/>
    <m/>
    <m/>
    <m/>
    <m/>
    <m/>
    <m/>
    <m/>
    <m/>
    <m/>
    <m/>
    <m/>
    <m/>
    <x v="0"/>
    <m/>
    <m/>
    <m/>
    <m/>
    <m/>
    <m/>
    <m/>
    <m/>
    <m/>
    <m/>
  </r>
  <r>
    <n v="1501"/>
    <s v="Screening And Consenting"/>
    <n v="1"/>
    <s v="lona"/>
    <x v="32"/>
    <d v="1899-12-30T10:11:00"/>
    <s v="Mdantsane"/>
    <n v="10"/>
    <n v="5"/>
    <s v="Not applicable"/>
    <s v="I confirm that I am at the gate / door"/>
    <s v=" -32.9382863"/>
    <s v="27.751782"/>
    <s v="Yes"/>
    <m/>
    <s v="Read the script out loud to the person"/>
    <s v="Yes - the person who opened the door is the HoH"/>
    <s v="Read the script out loud to the HoH"/>
    <s v="Yes"/>
    <s v="Proceed"/>
    <s v="Bulelani"/>
    <s v="Swartbooi"/>
    <n v="38"/>
    <d v="1984-06-02T00:00:00"/>
    <n v="38"/>
    <s v="Male"/>
    <s v="One or both"/>
    <s v="Yes"/>
    <s v="Proceed"/>
    <m/>
    <s v="Proceed"/>
    <s v="Xhosa"/>
    <s v="Yes"/>
    <s v="Yes"/>
    <m/>
    <s v="signature_2022-07-29_0815.png"/>
    <m/>
    <m/>
    <m/>
    <d v="2022-07-29T00:00:00"/>
    <n v="50000"/>
    <n v="2000"/>
    <n v="601"/>
    <n v="601"/>
    <n v="2328"/>
    <m/>
    <x v="1"/>
    <n v="55492"/>
    <s v="Proceed"/>
    <s v="Checked, completed"/>
    <s v="Checked, completed"/>
    <s v="Checked, completed"/>
    <n v="604676137"/>
    <s v="Myself (Participant)"/>
    <m/>
    <d v="1899-12-30T10:15:00"/>
    <s v="Complete"/>
  </r>
  <r>
    <n v="778"/>
    <m/>
    <m/>
    <m/>
    <x v="0"/>
    <m/>
    <m/>
    <m/>
    <m/>
    <m/>
    <m/>
    <m/>
    <m/>
    <m/>
    <m/>
    <m/>
    <m/>
    <m/>
    <m/>
    <m/>
    <m/>
    <m/>
    <m/>
    <m/>
    <m/>
    <m/>
    <m/>
    <m/>
    <m/>
    <m/>
    <m/>
    <m/>
    <m/>
    <m/>
    <m/>
    <m/>
    <m/>
    <m/>
    <m/>
    <m/>
    <m/>
    <m/>
    <m/>
    <m/>
    <m/>
    <m/>
    <x v="0"/>
    <m/>
    <m/>
    <m/>
    <m/>
    <m/>
    <m/>
    <m/>
    <m/>
    <m/>
    <m/>
  </r>
  <r>
    <n v="1576"/>
    <s v="Screening And Consenting"/>
    <n v="1"/>
    <s v="lona"/>
    <x v="27"/>
    <d v="1899-12-30T11:41:00"/>
    <s v="Mdantsane"/>
    <n v="10"/>
    <n v="5"/>
    <s v="Not applicable"/>
    <s v="I confirm that I am at the gate / door"/>
    <s v=" -32.9380926"/>
    <s v="27.7517383"/>
    <s v="Yes"/>
    <m/>
    <s v="Read the script out loud to the person"/>
    <s v="Yes - the person who opened the door is the HoH"/>
    <s v="Read the script out loud to the HoH"/>
    <s v="Yes"/>
    <s v="Proceed"/>
    <s v="Sinazo"/>
    <s v="Maqele"/>
    <n v="38"/>
    <d v="1984-07-05T00:00:00"/>
    <n v="38"/>
    <s v="Female"/>
    <s v="One or both"/>
    <s v="Yes"/>
    <s v="Proceed"/>
    <m/>
    <s v="Proceed"/>
    <s v="English"/>
    <s v="Yes"/>
    <s v="Yes"/>
    <s v="signature_2022-07-30_0944.png"/>
    <m/>
    <m/>
    <m/>
    <m/>
    <d v="2022-07-30T00:00:00"/>
    <n v="50000"/>
    <n v="1000"/>
    <n v="511"/>
    <n v="511"/>
    <n v="2327"/>
    <m/>
    <x v="1"/>
    <n v="54311"/>
    <s v="Proceed"/>
    <s v="Checked, completed"/>
    <s v="Checked, completed"/>
    <s v="Checked, completed"/>
    <n v="720756932"/>
    <s v="Myself (Participant)"/>
    <m/>
    <d v="1899-12-30T11:44:00"/>
    <s v="Unverified"/>
  </r>
  <r>
    <n v="779"/>
    <m/>
    <m/>
    <m/>
    <x v="0"/>
    <m/>
    <m/>
    <m/>
    <m/>
    <m/>
    <m/>
    <m/>
    <m/>
    <m/>
    <m/>
    <m/>
    <m/>
    <m/>
    <m/>
    <m/>
    <m/>
    <m/>
    <m/>
    <m/>
    <m/>
    <m/>
    <m/>
    <m/>
    <m/>
    <m/>
    <m/>
    <m/>
    <m/>
    <m/>
    <m/>
    <m/>
    <m/>
    <m/>
    <m/>
    <m/>
    <m/>
    <m/>
    <m/>
    <m/>
    <m/>
    <m/>
    <x v="0"/>
    <m/>
    <m/>
    <m/>
    <m/>
    <m/>
    <m/>
    <m/>
    <m/>
    <m/>
    <m/>
  </r>
  <r>
    <n v="1753"/>
    <s v="Screening And Consenting"/>
    <n v="1"/>
    <s v="lona"/>
    <x v="12"/>
    <d v="1899-12-30T13:18:00"/>
    <s v="Mdantsane"/>
    <n v="14"/>
    <n v="3"/>
    <s v="Not applicable"/>
    <s v="I confirm that I am at the gate / door"/>
    <s v=" -32.9323377"/>
    <s v="27.7641556"/>
    <s v="Yes"/>
    <m/>
    <s v="Read the script out loud to the person"/>
    <s v="Yes - the person who opened the door is calling the HoH"/>
    <s v="Read the script out loud to the HoH"/>
    <s v="Yes"/>
    <s v="Proceed"/>
    <s v="Bulelwa"/>
    <s v="Noliphondwana"/>
    <n v="38"/>
    <d v="1984-05-01T00:00:00"/>
    <n v="38"/>
    <s v="Female"/>
    <s v="One or both"/>
    <s v="Yes"/>
    <s v="Proceed"/>
    <m/>
    <s v="Proceed"/>
    <s v="Xhosa"/>
    <s v="Yes"/>
    <s v="Yes"/>
    <m/>
    <s v="signature_2022-08-03_1125.png"/>
    <m/>
    <m/>
    <m/>
    <d v="2022-08-03T00:00:00"/>
    <n v="50000"/>
    <n v="1000"/>
    <n v="414"/>
    <n v="414"/>
    <n v="2323"/>
    <m/>
    <x v="1"/>
    <n v="54113"/>
    <s v="Proceed"/>
    <s v="Checked, completed"/>
    <s v="Checked, completed"/>
    <s v="Checked, completed"/>
    <n v="783559099"/>
    <s v="Myself (Participant)"/>
    <m/>
    <d v="1899-12-30T13:26:00"/>
    <s v="Complete"/>
  </r>
  <r>
    <n v="780"/>
    <m/>
    <m/>
    <m/>
    <x v="0"/>
    <m/>
    <m/>
    <m/>
    <m/>
    <m/>
    <m/>
    <m/>
    <m/>
    <m/>
    <m/>
    <m/>
    <m/>
    <m/>
    <m/>
    <m/>
    <m/>
    <m/>
    <m/>
    <m/>
    <m/>
    <m/>
    <m/>
    <m/>
    <m/>
    <m/>
    <m/>
    <m/>
    <m/>
    <m/>
    <m/>
    <m/>
    <m/>
    <m/>
    <m/>
    <m/>
    <m/>
    <m/>
    <m/>
    <m/>
    <m/>
    <m/>
    <x v="0"/>
    <m/>
    <m/>
    <m/>
    <m/>
    <m/>
    <m/>
    <m/>
    <m/>
    <m/>
    <m/>
  </r>
  <r>
    <n v="780"/>
    <s v="Screening And Consenting"/>
    <n v="1"/>
    <s v="zola"/>
    <x v="10"/>
    <d v="1899-12-30T13:07:00"/>
    <s v="Ndevana"/>
    <n v="2"/>
    <n v="2"/>
    <s v="Not applicable"/>
    <s v="I confirm that I am at the gate / door"/>
    <s v=" -32.9215873"/>
    <s v="27.5057899"/>
    <s v="No"/>
    <s v="I confirm"/>
    <m/>
    <m/>
    <m/>
    <m/>
    <m/>
    <m/>
    <m/>
    <m/>
    <m/>
    <m/>
    <m/>
    <m/>
    <m/>
    <m/>
    <m/>
    <m/>
    <m/>
    <m/>
    <m/>
    <m/>
    <m/>
    <m/>
    <m/>
    <m/>
    <m/>
    <n v="60000"/>
    <m/>
    <n v="425"/>
    <n v="425"/>
    <n v="2343"/>
    <m/>
    <x v="0"/>
    <m/>
    <m/>
    <m/>
    <m/>
    <m/>
    <m/>
    <m/>
    <m/>
    <d v="1899-12-30T13:07:00"/>
    <s v="Complete"/>
  </r>
  <r>
    <n v="780"/>
    <s v="Screening And Consenting"/>
    <n v="2"/>
    <s v="zola"/>
    <x v="23"/>
    <d v="1899-12-30T09:33:00"/>
    <s v="Ndevana"/>
    <n v="2"/>
    <n v="2"/>
    <s v="Not applicable"/>
    <s v="I confirm that I am at the gate / door"/>
    <s v=" -32.921628"/>
    <s v="27.5057982"/>
    <s v="Yes"/>
    <m/>
    <s v="Read the script out loud to the person"/>
    <s v="Yes - the person who opened the door is the HoH"/>
    <s v="Read the script out loud to the HoH"/>
    <s v="No"/>
    <m/>
    <m/>
    <m/>
    <m/>
    <m/>
    <m/>
    <m/>
    <m/>
    <m/>
    <m/>
    <m/>
    <m/>
    <m/>
    <m/>
    <m/>
    <m/>
    <m/>
    <m/>
    <m/>
    <m/>
    <m/>
    <n v="60000"/>
    <m/>
    <n v="639"/>
    <n v="639"/>
    <n v="2342"/>
    <m/>
    <x v="0"/>
    <m/>
    <m/>
    <m/>
    <m/>
    <m/>
    <m/>
    <m/>
    <m/>
    <d v="1899-12-30T09:34:00"/>
    <s v="Complete"/>
  </r>
  <r>
    <n v="1768"/>
    <s v="Screening And Consenting"/>
    <n v="1"/>
    <s v="zukisani"/>
    <x v="12"/>
    <d v="1899-12-30T15:06:00"/>
    <s v="Scenery Park"/>
    <n v="1"/>
    <n v="2"/>
    <s v="Not applicable"/>
    <s v="I confirm that I am at the gate / door"/>
    <s v=" -32.9993371"/>
    <s v="27.8354842"/>
    <s v="Yes"/>
    <m/>
    <s v="Read the script out loud to the person"/>
    <s v="Yes - the person who opened the door is the HoH"/>
    <s v="Read the script out loud to the HoH"/>
    <s v="Yes"/>
    <s v="Proceed"/>
    <s v="Zolani"/>
    <s v="Ntenteni"/>
    <n v="38"/>
    <d v="1984-09-09T00:00:00"/>
    <n v="38"/>
    <s v="Male"/>
    <s v="One or both"/>
    <s v="Yes"/>
    <s v="Proceed"/>
    <m/>
    <s v="Proceed"/>
    <s v="English"/>
    <s v="Yes"/>
    <s v="Yes"/>
    <s v="signature_2022-08-03_1308.png"/>
    <m/>
    <m/>
    <m/>
    <m/>
    <d v="2022-08-03T00:00:00"/>
    <n v="20000"/>
    <n v="2000"/>
    <n v="306"/>
    <n v="306"/>
    <n v="2323"/>
    <m/>
    <x v="1"/>
    <n v="24897"/>
    <s v="Proceed"/>
    <s v="Checked, completed"/>
    <s v="Checked, completed"/>
    <s v="Checked, completed"/>
    <n v="741445682"/>
    <s v="Myself (Participant)"/>
    <m/>
    <d v="1899-12-30T15:08:00"/>
    <s v="Unverified"/>
  </r>
  <r>
    <n v="781"/>
    <m/>
    <m/>
    <m/>
    <x v="0"/>
    <m/>
    <m/>
    <m/>
    <m/>
    <m/>
    <m/>
    <m/>
    <m/>
    <m/>
    <m/>
    <m/>
    <m/>
    <m/>
    <m/>
    <m/>
    <m/>
    <m/>
    <m/>
    <m/>
    <m/>
    <m/>
    <m/>
    <m/>
    <m/>
    <m/>
    <m/>
    <m/>
    <m/>
    <m/>
    <m/>
    <m/>
    <m/>
    <m/>
    <m/>
    <m/>
    <m/>
    <m/>
    <m/>
    <m/>
    <m/>
    <m/>
    <x v="0"/>
    <m/>
    <m/>
    <m/>
    <m/>
    <m/>
    <m/>
    <m/>
    <m/>
    <m/>
    <m/>
  </r>
  <r>
    <n v="12"/>
    <s v="Screening And Consenting"/>
    <n v="1"/>
    <s v="mihlem"/>
    <x v="1"/>
    <d v="1899-12-30T10:10:00"/>
    <s v="Mdantsane"/>
    <n v="6"/>
    <n v="5"/>
    <s v="Not applicable"/>
    <s v="I confirm that I am at the gate / door"/>
    <s v=" -32.9280562"/>
    <s v="27.7697715"/>
    <s v="Yes"/>
    <m/>
    <s v="Read the script out loud to the person"/>
    <s v="Yes - the person who opened the door is the HoH"/>
    <s v="Read the script out loud to the HoH"/>
    <s v="Yes"/>
    <s v="Proceed"/>
    <s v="Andiswa"/>
    <s v="Tisani"/>
    <n v="39"/>
    <d v="1983-06-28T00:00:00"/>
    <n v="39"/>
    <s v="Female"/>
    <s v="One or both"/>
    <s v="Yes"/>
    <s v="Proceed"/>
    <m/>
    <s v="Proceed"/>
    <s v="Xhosa"/>
    <s v="Yes"/>
    <s v="Yes"/>
    <m/>
    <s v="signature_2022-06-14_0827.png"/>
    <m/>
    <m/>
    <m/>
    <d v="2022-06-14T00:00:00"/>
    <n v="50000"/>
    <n v="1000"/>
    <n v="602"/>
    <n v="602"/>
    <n v="2373"/>
    <m/>
    <x v="1"/>
    <n v="54538"/>
    <s v="Proceed"/>
    <s v="Checked, completed"/>
    <s v="Checked, completed"/>
    <s v="Checked, completed"/>
    <n v="833606903"/>
    <s v="Myself (Participant)"/>
    <m/>
    <d v="1899-12-30T10:29:00"/>
    <s v="Unverified"/>
  </r>
  <r>
    <n v="782"/>
    <m/>
    <m/>
    <m/>
    <x v="0"/>
    <m/>
    <m/>
    <m/>
    <m/>
    <m/>
    <m/>
    <m/>
    <m/>
    <m/>
    <m/>
    <m/>
    <m/>
    <m/>
    <m/>
    <m/>
    <m/>
    <m/>
    <m/>
    <m/>
    <m/>
    <m/>
    <m/>
    <m/>
    <m/>
    <m/>
    <m/>
    <m/>
    <m/>
    <m/>
    <m/>
    <m/>
    <m/>
    <m/>
    <m/>
    <m/>
    <m/>
    <m/>
    <m/>
    <m/>
    <m/>
    <m/>
    <x v="0"/>
    <m/>
    <m/>
    <m/>
    <m/>
    <m/>
    <m/>
    <m/>
    <m/>
    <m/>
    <m/>
  </r>
  <r>
    <n v="782"/>
    <s v="Screening And Consenting"/>
    <n v="1"/>
    <s v="busisiwe"/>
    <x v="10"/>
    <d v="1899-12-30T13:09:00"/>
    <s v="Mdantsane"/>
    <n v="12"/>
    <n v="3"/>
    <s v="Not applicable"/>
    <s v="I confirm that I am at the gate / door"/>
    <s v=" -32.927357"/>
    <s v="27.7408116"/>
    <s v="No"/>
    <s v="I confirm"/>
    <m/>
    <m/>
    <m/>
    <m/>
    <m/>
    <m/>
    <m/>
    <m/>
    <m/>
    <m/>
    <m/>
    <m/>
    <m/>
    <m/>
    <m/>
    <m/>
    <m/>
    <m/>
    <m/>
    <m/>
    <m/>
    <m/>
    <m/>
    <m/>
    <m/>
    <n v="50000"/>
    <m/>
    <n v="423"/>
    <n v="423"/>
    <n v="2343"/>
    <m/>
    <x v="0"/>
    <m/>
    <m/>
    <m/>
    <m/>
    <m/>
    <m/>
    <m/>
    <m/>
    <d v="1899-12-30T13:09:00"/>
    <s v="Complete"/>
  </r>
  <r>
    <n v="782"/>
    <s v="Screening And Consenting"/>
    <n v="2"/>
    <s v="busisiwe"/>
    <x v="23"/>
    <d v="1899-12-30T08:37:00"/>
    <s v="Mdantsane"/>
    <n v="12"/>
    <n v="3"/>
    <s v="Not applicable"/>
    <s v="I confirm that I am at the gate / door"/>
    <s v=" -32.9272356"/>
    <s v="27.7409509"/>
    <s v="No"/>
    <s v="I confirm"/>
    <m/>
    <m/>
    <m/>
    <m/>
    <m/>
    <m/>
    <m/>
    <m/>
    <m/>
    <m/>
    <m/>
    <m/>
    <m/>
    <m/>
    <m/>
    <m/>
    <m/>
    <m/>
    <m/>
    <m/>
    <m/>
    <m/>
    <m/>
    <m/>
    <m/>
    <n v="50000"/>
    <m/>
    <n v="695"/>
    <n v="695"/>
    <n v="2342"/>
    <m/>
    <x v="0"/>
    <m/>
    <m/>
    <m/>
    <m/>
    <m/>
    <m/>
    <m/>
    <m/>
    <d v="1899-12-30T08:38:00"/>
    <s v="Complete"/>
  </r>
  <r>
    <n v="79"/>
    <s v="Screening And Consenting"/>
    <n v="2"/>
    <s v="lwazi"/>
    <x v="7"/>
    <d v="1899-12-30T13:08:00"/>
    <s v="Mdantsane"/>
    <n v="2"/>
    <n v="5"/>
    <s v="Not applicable"/>
    <s v="I confirm that I am at the gate / door"/>
    <s v=" -32.9422076"/>
    <s v="27.76984"/>
    <s v="Yes"/>
    <m/>
    <s v="Read the script out loud to the person"/>
    <s v="Yes - the person who opened the door is the HoH"/>
    <s v="Read the script out loud to the HoH"/>
    <s v="Yes"/>
    <s v="Proceed"/>
    <s v="Sizwe"/>
    <s v="Mati"/>
    <n v="39"/>
    <d v="1983-04-09T00:00:00"/>
    <n v="39"/>
    <s v="Male"/>
    <s v="One or both"/>
    <s v="Yes"/>
    <s v="Proceed"/>
    <m/>
    <s v="Proceed"/>
    <s v="English"/>
    <s v="Yes"/>
    <s v="Yes"/>
    <s v="signature_2022-06-15_1118.png"/>
    <m/>
    <m/>
    <m/>
    <m/>
    <d v="2022-06-15T00:00:00"/>
    <n v="50000"/>
    <n v="2000"/>
    <n v="424"/>
    <n v="424"/>
    <n v="2372"/>
    <m/>
    <x v="1"/>
    <n v="55181"/>
    <s v="Proceed"/>
    <s v="Checked, completed"/>
    <s v="Checked, completed"/>
    <s v="Checked, completed"/>
    <n v="670976993"/>
    <s v="Partner/Spouse"/>
    <m/>
    <d v="1899-12-30T13:20:00"/>
    <s v="Unverified"/>
  </r>
  <r>
    <n v="783"/>
    <m/>
    <m/>
    <m/>
    <x v="0"/>
    <m/>
    <m/>
    <m/>
    <m/>
    <m/>
    <m/>
    <m/>
    <m/>
    <m/>
    <m/>
    <m/>
    <m/>
    <m/>
    <m/>
    <m/>
    <m/>
    <m/>
    <m/>
    <m/>
    <m/>
    <m/>
    <m/>
    <m/>
    <m/>
    <m/>
    <m/>
    <m/>
    <m/>
    <m/>
    <m/>
    <m/>
    <m/>
    <m/>
    <m/>
    <m/>
    <m/>
    <m/>
    <m/>
    <m/>
    <m/>
    <m/>
    <x v="0"/>
    <m/>
    <m/>
    <m/>
    <m/>
    <m/>
    <m/>
    <m/>
    <m/>
    <m/>
    <m/>
  </r>
  <r>
    <n v="250"/>
    <s v="Screening And Consenting"/>
    <n v="1"/>
    <s v="nosiphiwo"/>
    <x v="9"/>
    <d v="1899-12-30T11:26:00"/>
    <s v="Mdantsane"/>
    <n v="6"/>
    <n v="10"/>
    <s v="Not applicable"/>
    <s v="I confirm that I am at the gate / door"/>
    <s v=" -32.9300681"/>
    <s v="27.7740535"/>
    <s v="Yes"/>
    <m/>
    <s v="Read the script out loud to the person"/>
    <s v="Yes - the person who opened the door is the HoH"/>
    <s v="Read the script out loud to the HoH"/>
    <s v="Yes"/>
    <s v="Proceed"/>
    <s v="Phumeza"/>
    <s v="Matiwane"/>
    <n v="39"/>
    <d v="1983-04-20T00:00:00"/>
    <n v="39"/>
    <s v="Female"/>
    <s v="One or both"/>
    <s v="Yes"/>
    <s v="Proceed"/>
    <m/>
    <s v="Proceed"/>
    <s v="English"/>
    <s v="Yes"/>
    <s v="Yes"/>
    <s v="signature_2022-06-29_0930.png"/>
    <m/>
    <m/>
    <m/>
    <m/>
    <d v="2022-06-29T00:00:00"/>
    <n v="50000"/>
    <n v="1000"/>
    <n v="526"/>
    <n v="526"/>
    <n v="2358"/>
    <m/>
    <x v="1"/>
    <n v="54371"/>
    <s v="Proceed"/>
    <s v="Checked, completed"/>
    <s v="Checked, completed"/>
    <s v="Checked, completed"/>
    <n v="638933622"/>
    <s v="Myself (Participant)"/>
    <m/>
    <d v="1899-12-30T11:31:00"/>
    <s v="Unverified"/>
  </r>
  <r>
    <n v="784"/>
    <m/>
    <m/>
    <m/>
    <x v="0"/>
    <m/>
    <m/>
    <m/>
    <m/>
    <m/>
    <m/>
    <m/>
    <m/>
    <m/>
    <m/>
    <m/>
    <m/>
    <m/>
    <m/>
    <m/>
    <m/>
    <m/>
    <m/>
    <m/>
    <m/>
    <m/>
    <m/>
    <m/>
    <m/>
    <m/>
    <m/>
    <m/>
    <m/>
    <m/>
    <m/>
    <m/>
    <m/>
    <m/>
    <m/>
    <m/>
    <m/>
    <m/>
    <m/>
    <m/>
    <m/>
    <m/>
    <x v="0"/>
    <m/>
    <m/>
    <m/>
    <m/>
    <m/>
    <m/>
    <m/>
    <m/>
    <m/>
    <m/>
  </r>
  <r>
    <n v="784"/>
    <s v="Screening And Consenting"/>
    <n v="1"/>
    <s v="busisiwe"/>
    <x v="10"/>
    <d v="1899-12-30T13:11:00"/>
    <s v="Mdantsane"/>
    <n v="12"/>
    <n v="3"/>
    <s v="Not applicable"/>
    <s v="I confirm that I am at the gate / door"/>
    <s v=" -32.927357"/>
    <s v="27.7408116"/>
    <s v="Yes"/>
    <m/>
    <s v="Read the script out loud to the person"/>
    <s v="Yes - the person who opened the door is the HoH"/>
    <s v="Read the script out loud to the HoH"/>
    <s v="No"/>
    <m/>
    <m/>
    <m/>
    <m/>
    <m/>
    <m/>
    <m/>
    <m/>
    <m/>
    <m/>
    <m/>
    <m/>
    <m/>
    <m/>
    <m/>
    <m/>
    <m/>
    <m/>
    <m/>
    <m/>
    <m/>
    <n v="50000"/>
    <m/>
    <n v="421"/>
    <n v="421"/>
    <n v="2343"/>
    <m/>
    <x v="0"/>
    <m/>
    <m/>
    <m/>
    <m/>
    <m/>
    <m/>
    <m/>
    <m/>
    <d v="1899-12-30T13:14:00"/>
    <s v="Complete"/>
  </r>
  <r>
    <n v="300"/>
    <s v="Screening And Consenting"/>
    <n v="1"/>
    <s v="lwazi"/>
    <x v="18"/>
    <d v="1899-12-30T11:58:00"/>
    <s v="Mdantsane"/>
    <n v="6"/>
    <n v="10"/>
    <s v="Not applicable"/>
    <s v="I confirm that I am at the gate / door"/>
    <s v=" -32.9334064"/>
    <s v="27.7745354"/>
    <s v="Yes"/>
    <m/>
    <s v="Read the script out loud to the person"/>
    <s v="Yes - the person who opened the door is the HoH"/>
    <s v="Read the script out loud to the HoH"/>
    <s v="Yes"/>
    <s v="Proceed"/>
    <s v="Miranda"/>
    <s v="Gobingca"/>
    <n v="39"/>
    <d v="1983-08-25T00:00:00"/>
    <n v="39"/>
    <s v="Female"/>
    <s v="One or both"/>
    <s v="Yes"/>
    <s v="Proceed"/>
    <m/>
    <s v="Proceed"/>
    <s v="English"/>
    <s v="Yes"/>
    <s v="Yes"/>
    <s v="signature_2022-06-30_1004.png"/>
    <m/>
    <m/>
    <m/>
    <m/>
    <d v="2022-06-30T00:00:00"/>
    <n v="50000"/>
    <n v="1000"/>
    <n v="494"/>
    <n v="494"/>
    <n v="2357"/>
    <m/>
    <x v="1"/>
    <n v="54306"/>
    <s v="Proceed"/>
    <s v="Checked, completed"/>
    <s v="Checked, completed"/>
    <s v="Checked, completed"/>
    <n v="601250688"/>
    <s v="Myself (Participant)"/>
    <m/>
    <d v="1899-12-30T12:06:00"/>
    <s v="Unverified"/>
  </r>
  <r>
    <n v="785"/>
    <m/>
    <m/>
    <m/>
    <x v="0"/>
    <m/>
    <m/>
    <m/>
    <m/>
    <m/>
    <m/>
    <m/>
    <m/>
    <m/>
    <m/>
    <m/>
    <m/>
    <m/>
    <m/>
    <m/>
    <m/>
    <m/>
    <m/>
    <m/>
    <m/>
    <m/>
    <m/>
    <m/>
    <m/>
    <m/>
    <m/>
    <m/>
    <m/>
    <m/>
    <m/>
    <m/>
    <m/>
    <m/>
    <m/>
    <m/>
    <m/>
    <m/>
    <m/>
    <m/>
    <m/>
    <m/>
    <x v="0"/>
    <m/>
    <m/>
    <m/>
    <m/>
    <m/>
    <m/>
    <m/>
    <m/>
    <m/>
    <m/>
  </r>
  <r>
    <n v="401"/>
    <s v="Screening And Consenting"/>
    <n v="1"/>
    <s v="zimbini"/>
    <x v="14"/>
    <d v="1899-12-30T13:27:00"/>
    <s v="Mdantsane"/>
    <n v="4"/>
    <n v="7"/>
    <s v="Not applicable"/>
    <s v="I confirm that I am at the gate / door"/>
    <s v=" -32.9368569"/>
    <s v="27.7776721"/>
    <s v="Yes"/>
    <m/>
    <s v="Read the script out loud to the person"/>
    <s v="Yes - the person who opened the door is the HoH"/>
    <s v="Read the script out loud to the HoH"/>
    <s v="Yes"/>
    <s v="Proceed"/>
    <s v="Amanda"/>
    <s v="Cungwa"/>
    <n v="39"/>
    <d v="1983-10-07T00:00:00"/>
    <n v="39"/>
    <s v="Female"/>
    <s v="One or both"/>
    <s v="Yes"/>
    <s v="Proceed"/>
    <m/>
    <s v="Proceed"/>
    <s v="English"/>
    <s v="Yes"/>
    <s v="Yes"/>
    <s v="signature_2022-07-05_1130.png"/>
    <m/>
    <m/>
    <m/>
    <m/>
    <d v="2022-07-05T00:00:00"/>
    <n v="50000"/>
    <n v="1000"/>
    <n v="405"/>
    <n v="405"/>
    <n v="2352"/>
    <m/>
    <x v="1"/>
    <n v="54123"/>
    <s v="Proceed"/>
    <s v="Checked, completed"/>
    <s v="Checked, completed"/>
    <s v="Checked, completed"/>
    <n v="782886151"/>
    <s v="Myself (Participant)"/>
    <m/>
    <d v="1899-12-30T13:29:00"/>
    <s v="Unverified"/>
  </r>
  <r>
    <n v="786"/>
    <m/>
    <m/>
    <m/>
    <x v="0"/>
    <m/>
    <m/>
    <m/>
    <m/>
    <m/>
    <m/>
    <m/>
    <m/>
    <m/>
    <m/>
    <m/>
    <m/>
    <m/>
    <m/>
    <m/>
    <m/>
    <m/>
    <m/>
    <m/>
    <m/>
    <m/>
    <m/>
    <m/>
    <m/>
    <m/>
    <m/>
    <m/>
    <m/>
    <m/>
    <m/>
    <m/>
    <m/>
    <m/>
    <m/>
    <m/>
    <m/>
    <m/>
    <m/>
    <m/>
    <m/>
    <m/>
    <x v="0"/>
    <m/>
    <m/>
    <m/>
    <m/>
    <m/>
    <m/>
    <m/>
    <m/>
    <m/>
    <m/>
  </r>
  <r>
    <n v="495"/>
    <s v="Screening And Consenting"/>
    <n v="1"/>
    <s v="vuyolwethu"/>
    <x v="22"/>
    <d v="1899-12-30T12:41:00"/>
    <s v="Ducats"/>
    <n v="1"/>
    <n v="4"/>
    <s v="Not applicable"/>
    <s v="I confirm that I am at the gate / door"/>
    <s v=" -32.9219281"/>
    <s v="27.9058744"/>
    <s v="Yes"/>
    <m/>
    <s v="Read the script out loud to the person"/>
    <s v="Yes - the person who opened the door is calling the HoH"/>
    <s v="Read the script out loud to the HoH"/>
    <s v="Yes"/>
    <s v="Proceed"/>
    <s v="Sabelo"/>
    <s v="Booi"/>
    <n v="39"/>
    <d v="1983-05-01T00:00:00"/>
    <n v="39"/>
    <s v="Male"/>
    <s v="One or both"/>
    <s v="Yes"/>
    <s v="Proceed"/>
    <m/>
    <s v="Proceed"/>
    <s v="Xhosa"/>
    <s v="Yes"/>
    <s v="Yes"/>
    <m/>
    <s v="signature_2022-07-07_1045.png"/>
    <m/>
    <m/>
    <m/>
    <d v="2022-07-07T00:00:00"/>
    <n v="40000"/>
    <n v="2000"/>
    <n v="451"/>
    <n v="451"/>
    <n v="2350"/>
    <m/>
    <x v="1"/>
    <n v="45213"/>
    <s v="Proceed"/>
    <s v="Checked, completed"/>
    <s v="Checked, completed"/>
    <s v="Checked, completed"/>
    <n v="603351639"/>
    <s v="Myself (Participant)"/>
    <m/>
    <d v="1899-12-30T12:46:00"/>
    <s v="Unverified"/>
  </r>
  <r>
    <n v="787"/>
    <m/>
    <m/>
    <m/>
    <x v="0"/>
    <m/>
    <m/>
    <m/>
    <m/>
    <m/>
    <m/>
    <m/>
    <m/>
    <m/>
    <m/>
    <m/>
    <m/>
    <m/>
    <m/>
    <m/>
    <m/>
    <m/>
    <m/>
    <m/>
    <m/>
    <m/>
    <m/>
    <m/>
    <m/>
    <m/>
    <m/>
    <m/>
    <m/>
    <m/>
    <m/>
    <m/>
    <m/>
    <m/>
    <m/>
    <m/>
    <m/>
    <m/>
    <m/>
    <m/>
    <m/>
    <m/>
    <x v="0"/>
    <m/>
    <m/>
    <m/>
    <m/>
    <m/>
    <m/>
    <m/>
    <m/>
    <m/>
    <m/>
  </r>
  <r>
    <n v="787"/>
    <s v="Screening And Consenting"/>
    <n v="1"/>
    <s v="zola"/>
    <x v="10"/>
    <d v="1899-12-30T13:16:00"/>
    <s v="Ndevana"/>
    <n v="2"/>
    <n v="2"/>
    <s v="Not applicable"/>
    <s v="I confirm that I am at the gate / door"/>
    <s v=" -32.9215977"/>
    <s v="27.5057485"/>
    <s v="Yes"/>
    <m/>
    <s v="Read the script out loud to the person"/>
    <s v="Yes - the person who opened the door is the HoH"/>
    <s v="Read the script out loud to the HoH"/>
    <s v="No"/>
    <m/>
    <m/>
    <m/>
    <m/>
    <m/>
    <m/>
    <m/>
    <m/>
    <m/>
    <m/>
    <m/>
    <m/>
    <m/>
    <m/>
    <m/>
    <m/>
    <m/>
    <m/>
    <m/>
    <m/>
    <m/>
    <n v="60000"/>
    <m/>
    <n v="416"/>
    <n v="416"/>
    <n v="2343"/>
    <m/>
    <x v="0"/>
    <m/>
    <m/>
    <m/>
    <m/>
    <m/>
    <m/>
    <m/>
    <m/>
    <d v="1899-12-30T13:18:00"/>
    <s v="Unverified"/>
  </r>
  <r>
    <n v="788"/>
    <m/>
    <m/>
    <m/>
    <x v="0"/>
    <m/>
    <m/>
    <m/>
    <m/>
    <m/>
    <m/>
    <m/>
    <m/>
    <m/>
    <m/>
    <m/>
    <m/>
    <m/>
    <m/>
    <m/>
    <m/>
    <m/>
    <m/>
    <m/>
    <m/>
    <m/>
    <m/>
    <m/>
    <m/>
    <m/>
    <m/>
    <m/>
    <m/>
    <m/>
    <m/>
    <m/>
    <m/>
    <m/>
    <m/>
    <m/>
    <m/>
    <m/>
    <m/>
    <m/>
    <m/>
    <m/>
    <x v="0"/>
    <m/>
    <m/>
    <m/>
    <m/>
    <m/>
    <m/>
    <m/>
    <m/>
    <m/>
    <m/>
  </r>
  <r>
    <n v="788"/>
    <s v="Screening And Consenting"/>
    <n v="1"/>
    <s v="zola"/>
    <x v="10"/>
    <d v="1899-12-30T13:24:00"/>
    <s v="Ndevana"/>
    <n v="2"/>
    <n v="2"/>
    <s v="Not applicable"/>
    <s v="I confirm that I am at the gate / door"/>
    <s v=" -32.9215345"/>
    <s v="27.5061623"/>
    <s v="Yes"/>
    <m/>
    <s v="Read the script out loud to the person"/>
    <s v="No"/>
    <m/>
    <m/>
    <m/>
    <m/>
    <m/>
    <m/>
    <m/>
    <m/>
    <m/>
    <m/>
    <m/>
    <m/>
    <m/>
    <m/>
    <m/>
    <m/>
    <m/>
    <m/>
    <m/>
    <m/>
    <m/>
    <m/>
    <m/>
    <n v="60000"/>
    <m/>
    <n v="408"/>
    <n v="408"/>
    <n v="2343"/>
    <m/>
    <x v="0"/>
    <m/>
    <m/>
    <m/>
    <m/>
    <m/>
    <m/>
    <m/>
    <m/>
    <d v="1899-12-30T13:24:00"/>
    <s v="Complete"/>
  </r>
  <r>
    <n v="788"/>
    <s v="Screening And Consenting"/>
    <n v="2"/>
    <s v="zola"/>
    <x v="23"/>
    <d v="1899-12-30T09:24:00"/>
    <s v="Ndevana"/>
    <n v="2"/>
    <n v="2"/>
    <s v="Not applicable"/>
    <s v="I confirm that I am at the gate / door"/>
    <s v=" -32.9215096"/>
    <s v="27.5061567"/>
    <s v="No"/>
    <s v="I confirm"/>
    <m/>
    <m/>
    <m/>
    <m/>
    <m/>
    <m/>
    <m/>
    <m/>
    <m/>
    <m/>
    <m/>
    <m/>
    <m/>
    <m/>
    <m/>
    <m/>
    <m/>
    <m/>
    <m/>
    <m/>
    <m/>
    <m/>
    <m/>
    <m/>
    <m/>
    <n v="60000"/>
    <m/>
    <n v="648"/>
    <n v="648"/>
    <n v="2342"/>
    <m/>
    <x v="0"/>
    <m/>
    <m/>
    <m/>
    <m/>
    <m/>
    <m/>
    <m/>
    <m/>
    <d v="1899-12-30T09:24:00"/>
    <s v="Complete"/>
  </r>
  <r>
    <n v="508"/>
    <s v="Screening And Consenting"/>
    <n v="1"/>
    <s v="nozithembiso"/>
    <x v="22"/>
    <d v="1899-12-30T15:20:00"/>
    <s v="Ducats"/>
    <n v="1"/>
    <n v="6"/>
    <s v="Not applicable"/>
    <s v="I confirm that I am at the gate / door"/>
    <s v=" -32.9184506"/>
    <s v="27.9012822"/>
    <s v="Yes"/>
    <m/>
    <s v="Read the script out loud to the person"/>
    <s v="Yes - the person who opened the door is calling the HoH"/>
    <s v="Read the script out loud to the HoH"/>
    <s v="Yes"/>
    <s v="Proceed"/>
    <s v="Stella"/>
    <s v="Benuka"/>
    <n v="39"/>
    <d v="1983-12-04T00:00:00"/>
    <n v="39"/>
    <s v="Female"/>
    <s v="One or both"/>
    <s v="Yes"/>
    <s v="Proceed"/>
    <m/>
    <s v="Proceed"/>
    <s v="English"/>
    <s v="Yes"/>
    <s v="Yes"/>
    <s v="signature_2022-07-07_1323.png"/>
    <m/>
    <m/>
    <m/>
    <m/>
    <d v="2022-07-07T00:00:00"/>
    <n v="40000"/>
    <n v="1000"/>
    <n v="292"/>
    <n v="292"/>
    <n v="2350"/>
    <m/>
    <x v="1"/>
    <n v="43895"/>
    <s v="Proceed"/>
    <s v="Checked, completed"/>
    <s v="Checked, completed"/>
    <s v="Checked, completed"/>
    <n v="784742290"/>
    <s v="Myself (Participant)"/>
    <m/>
    <d v="1899-12-30T15:24:00"/>
    <s v="Unverified"/>
  </r>
  <r>
    <n v="789"/>
    <m/>
    <m/>
    <m/>
    <x v="0"/>
    <m/>
    <m/>
    <m/>
    <m/>
    <m/>
    <m/>
    <m/>
    <m/>
    <m/>
    <m/>
    <m/>
    <m/>
    <m/>
    <m/>
    <m/>
    <m/>
    <m/>
    <m/>
    <m/>
    <m/>
    <m/>
    <m/>
    <m/>
    <m/>
    <m/>
    <m/>
    <m/>
    <m/>
    <m/>
    <m/>
    <m/>
    <m/>
    <m/>
    <m/>
    <m/>
    <m/>
    <m/>
    <m/>
    <m/>
    <m/>
    <m/>
    <x v="0"/>
    <m/>
    <m/>
    <m/>
    <m/>
    <m/>
    <m/>
    <m/>
    <m/>
    <m/>
    <m/>
  </r>
  <r>
    <n v="789"/>
    <s v="Screening And Consenting"/>
    <n v="1"/>
    <s v="zimbini"/>
    <x v="10"/>
    <d v="1899-12-30T13:28:00"/>
    <s v="Mdantsane"/>
    <n v="12"/>
    <n v="2"/>
    <s v="Not applicable"/>
    <s v="I confirm that I am at the gate / door"/>
    <s v=" -32.9291567"/>
    <s v="27.7384427"/>
    <s v="Yes"/>
    <m/>
    <s v="Read the script out loud to the person"/>
    <s v="Yes - the person who opened the door is the HoH"/>
    <s v="Read the script out loud to the HoH"/>
    <s v="No"/>
    <m/>
    <m/>
    <m/>
    <m/>
    <m/>
    <m/>
    <m/>
    <m/>
    <m/>
    <m/>
    <m/>
    <m/>
    <m/>
    <m/>
    <m/>
    <m/>
    <m/>
    <m/>
    <m/>
    <m/>
    <m/>
    <n v="50000"/>
    <m/>
    <n v="404"/>
    <n v="404"/>
    <n v="2343"/>
    <m/>
    <x v="0"/>
    <m/>
    <m/>
    <m/>
    <m/>
    <m/>
    <m/>
    <m/>
    <m/>
    <d v="1899-12-30T13:28:00"/>
    <s v="Complete"/>
  </r>
  <r>
    <n v="789"/>
    <s v="Screening And Consenting"/>
    <n v="2"/>
    <s v="zimbini"/>
    <x v="23"/>
    <d v="1899-12-30T09:35:00"/>
    <s v="Mdantsane"/>
    <n v="12"/>
    <n v="2"/>
    <s v="Not applicable"/>
    <s v="I confirm that I am at the gate / door"/>
    <s v=" -32.9288997"/>
    <s v="27.7382074"/>
    <s v="No"/>
    <s v="I confirm"/>
    <m/>
    <m/>
    <m/>
    <m/>
    <m/>
    <m/>
    <m/>
    <m/>
    <m/>
    <m/>
    <m/>
    <m/>
    <m/>
    <m/>
    <m/>
    <m/>
    <m/>
    <m/>
    <m/>
    <m/>
    <m/>
    <m/>
    <m/>
    <m/>
    <m/>
    <n v="50000"/>
    <m/>
    <n v="637"/>
    <n v="637"/>
    <n v="2342"/>
    <m/>
    <x v="0"/>
    <m/>
    <m/>
    <m/>
    <m/>
    <m/>
    <m/>
    <m/>
    <m/>
    <d v="1899-12-30T09:35:00"/>
    <s v="Complete"/>
  </r>
  <r>
    <n v="518"/>
    <s v="Screening And Consenting"/>
    <n v="1"/>
    <s v="siziphiwe"/>
    <x v="5"/>
    <d v="1899-12-30T10:17:00"/>
    <s v="Ducats"/>
    <n v="2"/>
    <n v="2"/>
    <s v="Not applicable"/>
    <s v="I confirm that I am at the gate / door"/>
    <s v=" -32.9304747"/>
    <s v="27.9018966"/>
    <s v="Yes"/>
    <m/>
    <s v="Read the script out loud to the person"/>
    <s v="Yes - the person who opened the door is the HoH"/>
    <s v="Read the script out loud to the HoH"/>
    <s v="Yes"/>
    <s v="Proceed"/>
    <s v="Mncedisi"/>
    <s v="Mpaka"/>
    <n v="39"/>
    <d v="1983-04-04T00:00:00"/>
    <n v="39"/>
    <s v="Male"/>
    <s v="One or both"/>
    <s v="Yes"/>
    <s v="Proceed"/>
    <m/>
    <s v="Proceed"/>
    <s v="Xhosa"/>
    <s v="Yes"/>
    <s v="Yes"/>
    <m/>
    <s v="signature_2022-07-08_0820.png"/>
    <m/>
    <m/>
    <m/>
    <d v="2022-07-08T00:00:00"/>
    <n v="40000"/>
    <n v="2000"/>
    <n v="595"/>
    <n v="595"/>
    <n v="2349"/>
    <m/>
    <x v="1"/>
    <n v="45500"/>
    <s v="Proceed"/>
    <s v="Checked, completed"/>
    <s v="Checked, completed"/>
    <s v="Checked, completed"/>
    <n v="710245643"/>
    <s v="Myself (Participant)"/>
    <m/>
    <d v="1899-12-30T10:21:00"/>
    <s v="Unverified"/>
  </r>
  <r>
    <n v="790"/>
    <m/>
    <m/>
    <m/>
    <x v="0"/>
    <m/>
    <m/>
    <m/>
    <m/>
    <m/>
    <m/>
    <m/>
    <m/>
    <m/>
    <m/>
    <m/>
    <m/>
    <m/>
    <m/>
    <m/>
    <m/>
    <m/>
    <m/>
    <m/>
    <m/>
    <m/>
    <m/>
    <m/>
    <m/>
    <m/>
    <m/>
    <m/>
    <m/>
    <m/>
    <m/>
    <m/>
    <m/>
    <m/>
    <m/>
    <m/>
    <m/>
    <m/>
    <m/>
    <m/>
    <m/>
    <m/>
    <x v="0"/>
    <m/>
    <m/>
    <m/>
    <m/>
    <m/>
    <m/>
    <m/>
    <m/>
    <m/>
    <m/>
  </r>
  <r>
    <n v="564"/>
    <s v="Screening And Consenting"/>
    <n v="1"/>
    <s v="zukisani"/>
    <x v="5"/>
    <d v="1899-12-30T14:05:00"/>
    <s v="Nompumelelo"/>
    <n v="2"/>
    <n v="1"/>
    <s v="Not applicable"/>
    <s v="I confirm that I am at the gate / door"/>
    <s v=" -32.9763431"/>
    <s v="27.924649"/>
    <s v="Yes"/>
    <m/>
    <s v="Read the script out loud to the person"/>
    <s v="Yes - the person who opened the door is the HoH"/>
    <s v="Read the script out loud to the HoH"/>
    <s v="Yes"/>
    <s v="Proceed"/>
    <s v="Ongezile"/>
    <s v="Gingxana"/>
    <n v="39"/>
    <d v="1983-04-14T00:00:00"/>
    <n v="39"/>
    <s v="Male"/>
    <s v="One or both"/>
    <s v="Yes"/>
    <s v="Proceed"/>
    <m/>
    <s v="Proceed"/>
    <s v="Xhosa"/>
    <s v="Yes"/>
    <s v="Yes"/>
    <m/>
    <s v="signature_2022-07-08_1210.png"/>
    <m/>
    <m/>
    <m/>
    <d v="2022-07-08T00:00:00"/>
    <n v="30000"/>
    <n v="2000"/>
    <n v="367"/>
    <n v="367"/>
    <n v="2349"/>
    <m/>
    <x v="1"/>
    <n v="35044"/>
    <s v="Proceed"/>
    <s v="Checked, completed"/>
    <s v="Checked, completed"/>
    <s v="Checked, completed"/>
    <n v="785465223"/>
    <s v="Myself (Participant)"/>
    <m/>
    <d v="1899-12-30T14:07:00"/>
    <s v="Unverified"/>
  </r>
  <r>
    <n v="791"/>
    <m/>
    <m/>
    <m/>
    <x v="0"/>
    <m/>
    <m/>
    <m/>
    <m/>
    <m/>
    <m/>
    <m/>
    <m/>
    <m/>
    <m/>
    <m/>
    <m/>
    <m/>
    <m/>
    <m/>
    <m/>
    <m/>
    <m/>
    <m/>
    <m/>
    <m/>
    <m/>
    <m/>
    <m/>
    <m/>
    <m/>
    <m/>
    <m/>
    <m/>
    <m/>
    <m/>
    <m/>
    <m/>
    <m/>
    <m/>
    <m/>
    <m/>
    <m/>
    <m/>
    <m/>
    <m/>
    <x v="0"/>
    <m/>
    <m/>
    <m/>
    <m/>
    <m/>
    <m/>
    <m/>
    <m/>
    <m/>
    <m/>
  </r>
  <r>
    <n v="591"/>
    <s v="Screening And Consenting"/>
    <n v="1"/>
    <s v="lwazi"/>
    <x v="20"/>
    <d v="1899-12-30T10:25:00"/>
    <s v="Nompumelelo"/>
    <n v="2"/>
    <n v="2"/>
    <s v="Not applicable"/>
    <s v="I confirm that I am at the gate / door"/>
    <s v=" -32.9549022"/>
    <s v="27.9316737"/>
    <s v="Yes"/>
    <m/>
    <s v="Read the script out loud to the person"/>
    <s v="Yes - the person who opened the door is the HoH"/>
    <s v="Read the script out loud to the HoH"/>
    <s v="Yes"/>
    <s v="Proceed"/>
    <s v="Mzoxolo"/>
    <s v="Bulo"/>
    <n v="39"/>
    <d v="1983-07-20T00:00:00"/>
    <n v="39"/>
    <s v="Male"/>
    <s v="One or both"/>
    <s v="Yes"/>
    <s v="Proceed"/>
    <m/>
    <s v="Proceed"/>
    <s v="English"/>
    <s v="Yes"/>
    <s v="Yes"/>
    <s v="signature_2022-07-09_0830.png"/>
    <m/>
    <m/>
    <m/>
    <m/>
    <d v="2022-07-09T00:00:00"/>
    <n v="30000"/>
    <n v="2000"/>
    <n v="587"/>
    <n v="587"/>
    <n v="2348"/>
    <m/>
    <x v="1"/>
    <n v="35483"/>
    <s v="Proceed"/>
    <s v="Checked, completed"/>
    <s v="Checked, completed"/>
    <s v="Checked, completed"/>
    <n v="82"/>
    <s v="Myself (Participant)"/>
    <m/>
    <d v="1899-12-30T10:31:00"/>
    <s v="Unverified"/>
  </r>
  <r>
    <n v="792"/>
    <m/>
    <m/>
    <m/>
    <x v="0"/>
    <m/>
    <m/>
    <m/>
    <m/>
    <m/>
    <m/>
    <m/>
    <m/>
    <m/>
    <m/>
    <m/>
    <m/>
    <m/>
    <m/>
    <m/>
    <m/>
    <m/>
    <m/>
    <m/>
    <m/>
    <m/>
    <m/>
    <m/>
    <m/>
    <m/>
    <m/>
    <m/>
    <m/>
    <m/>
    <m/>
    <m/>
    <m/>
    <m/>
    <m/>
    <m/>
    <m/>
    <m/>
    <m/>
    <m/>
    <m/>
    <m/>
    <x v="0"/>
    <m/>
    <m/>
    <m/>
    <m/>
    <m/>
    <m/>
    <m/>
    <m/>
    <m/>
    <m/>
  </r>
  <r>
    <n v="596"/>
    <s v="Screening And Consenting"/>
    <n v="1"/>
    <s v="onelam"/>
    <x v="20"/>
    <d v="1899-12-30T10:43:00"/>
    <s v="Nompumelelo"/>
    <n v="2"/>
    <n v="1"/>
    <s v="Not applicable"/>
    <s v="I confirm that I am at the gate / door"/>
    <s v=" -32.9562398"/>
    <s v="27.9244813"/>
    <s v="Yes"/>
    <m/>
    <s v="Read the script out loud to the person"/>
    <s v="Yes - the person who opened the door is calling the HoH"/>
    <s v="Read the script out loud to the HoH"/>
    <s v="Yes"/>
    <s v="Proceed"/>
    <s v="Bukelwa"/>
    <s v="Zabesitsho"/>
    <n v="39"/>
    <d v="1983-06-01T00:00:00"/>
    <n v="39"/>
    <s v="Female"/>
    <s v="One or both"/>
    <s v="Yes"/>
    <s v="Proceed"/>
    <m/>
    <s v="Proceed"/>
    <s v="Xhosa"/>
    <s v="Yes"/>
    <s v="Yes"/>
    <m/>
    <s v="signature_2022-07-09_0845.png"/>
    <m/>
    <m/>
    <m/>
    <d v="2022-07-09T00:00:00"/>
    <n v="30000"/>
    <n v="1000"/>
    <n v="569"/>
    <n v="569"/>
    <n v="2348"/>
    <m/>
    <x v="1"/>
    <n v="34447"/>
    <s v="Proceed"/>
    <s v="Checked, completed"/>
    <s v="Checked, completed"/>
    <s v="Checked, completed"/>
    <n v="786979376"/>
    <s v="Myself (Participant)"/>
    <m/>
    <d v="1899-12-30T10:46:00"/>
    <s v="Unverified"/>
  </r>
  <r>
    <n v="793"/>
    <m/>
    <m/>
    <m/>
    <x v="0"/>
    <m/>
    <m/>
    <m/>
    <m/>
    <m/>
    <m/>
    <m/>
    <m/>
    <m/>
    <m/>
    <m/>
    <m/>
    <m/>
    <m/>
    <m/>
    <m/>
    <m/>
    <m/>
    <m/>
    <m/>
    <m/>
    <m/>
    <m/>
    <m/>
    <m/>
    <m/>
    <m/>
    <m/>
    <m/>
    <m/>
    <m/>
    <m/>
    <m/>
    <m/>
    <m/>
    <m/>
    <m/>
    <m/>
    <m/>
    <m/>
    <m/>
    <x v="0"/>
    <m/>
    <m/>
    <m/>
    <m/>
    <m/>
    <m/>
    <m/>
    <m/>
    <m/>
    <m/>
  </r>
  <r>
    <n v="793"/>
    <s v="Screening And Consenting"/>
    <n v="1"/>
    <s v="nozithembiso"/>
    <x v="10"/>
    <d v="1899-12-30T13:46:00"/>
    <s v="Buffalo Flats"/>
    <n v="4"/>
    <n v="1"/>
    <s v="A"/>
    <s v="I confirm that I am at the gate / door"/>
    <s v=" -33.0103095"/>
    <s v="27.831006"/>
    <s v="No"/>
    <s v="I confirm"/>
    <m/>
    <m/>
    <m/>
    <m/>
    <m/>
    <m/>
    <m/>
    <m/>
    <m/>
    <m/>
    <m/>
    <m/>
    <m/>
    <m/>
    <m/>
    <m/>
    <m/>
    <m/>
    <m/>
    <m/>
    <m/>
    <m/>
    <m/>
    <m/>
    <m/>
    <n v="80000"/>
    <m/>
    <n v="386"/>
    <n v="386"/>
    <n v="2343"/>
    <m/>
    <x v="0"/>
    <m/>
    <m/>
    <m/>
    <m/>
    <m/>
    <m/>
    <m/>
    <m/>
    <d v="1899-12-30T13:47:00"/>
    <s v="Complete"/>
  </r>
  <r>
    <n v="793"/>
    <s v="Screening And Consenting"/>
    <n v="2"/>
    <s v="asemahle"/>
    <x v="23"/>
    <d v="1899-12-30T08:29:00"/>
    <s v="Buffalo Flats"/>
    <n v="4"/>
    <n v="1"/>
    <s v="A"/>
    <s v="I confirm that I am at the gate / door"/>
    <s v=" -33.0104375"/>
    <s v="27.8308587"/>
    <s v="Yes"/>
    <m/>
    <s v="Read the script out loud to the person"/>
    <s v="No"/>
    <m/>
    <m/>
    <m/>
    <m/>
    <m/>
    <m/>
    <m/>
    <m/>
    <m/>
    <m/>
    <m/>
    <m/>
    <m/>
    <m/>
    <m/>
    <m/>
    <m/>
    <m/>
    <m/>
    <m/>
    <m/>
    <m/>
    <m/>
    <n v="80000"/>
    <m/>
    <n v="703"/>
    <n v="703"/>
    <n v="2342"/>
    <m/>
    <x v="0"/>
    <m/>
    <m/>
    <m/>
    <m/>
    <m/>
    <m/>
    <m/>
    <m/>
    <d v="1899-12-30T08:29:00"/>
    <s v="Complete"/>
  </r>
  <r>
    <n v="744"/>
    <s v="Screening And Consenting"/>
    <n v="1"/>
    <s v="nosibusiso"/>
    <x v="15"/>
    <d v="1899-12-30T16:33:00"/>
    <s v="Buffalo Flats"/>
    <n v="2"/>
    <n v="4"/>
    <s v="Not applicable"/>
    <s v="I confirm that I am at the gate / door"/>
    <s v=" -33.013809"/>
    <s v="27.8383334"/>
    <s v="Yes"/>
    <m/>
    <s v="Read the script out loud to the person"/>
    <s v="Yes - the person who opened the door is the HoH"/>
    <s v="Read the script out loud to the HoH"/>
    <s v="Yes"/>
    <s v="Proceed"/>
    <s v="Nokubonga"/>
    <s v="Mathanzima"/>
    <n v="39"/>
    <d v="1983-06-02T00:00:00"/>
    <n v="39"/>
    <s v="Female"/>
    <s v="One or both"/>
    <s v="Yes"/>
    <s v="Proceed"/>
    <m/>
    <s v="Proceed"/>
    <s v="English"/>
    <s v="Yes"/>
    <s v="Yes"/>
    <s v="signature_2022-07-13_1436.png"/>
    <m/>
    <m/>
    <m/>
    <m/>
    <d v="2022-07-13T00:00:00"/>
    <m/>
    <n v="1000"/>
    <n v="219"/>
    <n v="219"/>
    <n v="2344"/>
    <m/>
    <x v="1"/>
    <m/>
    <s v="Proceed"/>
    <s v="Checked, completed"/>
    <s v="Checked, completed"/>
    <s v="Checked, completed"/>
    <n v="735868247"/>
    <s v="Myself (Participant)"/>
    <m/>
    <d v="1899-12-30T16:37:00"/>
    <s v="Unverified"/>
  </r>
  <r>
    <n v="794"/>
    <m/>
    <m/>
    <m/>
    <x v="0"/>
    <m/>
    <m/>
    <m/>
    <m/>
    <m/>
    <m/>
    <m/>
    <m/>
    <m/>
    <m/>
    <m/>
    <m/>
    <m/>
    <m/>
    <m/>
    <m/>
    <m/>
    <m/>
    <m/>
    <m/>
    <m/>
    <m/>
    <m/>
    <m/>
    <m/>
    <m/>
    <m/>
    <m/>
    <m/>
    <m/>
    <m/>
    <m/>
    <m/>
    <m/>
    <m/>
    <m/>
    <m/>
    <m/>
    <m/>
    <m/>
    <m/>
    <x v="0"/>
    <m/>
    <m/>
    <m/>
    <m/>
    <m/>
    <m/>
    <m/>
    <m/>
    <m/>
    <m/>
  </r>
  <r>
    <n v="794"/>
    <s v="Screening And Consenting"/>
    <n v="1"/>
    <s v="nozithembiso"/>
    <x v="10"/>
    <d v="1899-12-30T13:52:00"/>
    <s v="Buffalo Flats"/>
    <n v="4"/>
    <n v="1"/>
    <s v="A"/>
    <s v="I confirm that I am at the gate / door"/>
    <s v=" -33.0103322"/>
    <s v="27.830877"/>
    <s v="No"/>
    <s v="I confirm"/>
    <m/>
    <m/>
    <m/>
    <m/>
    <m/>
    <m/>
    <m/>
    <m/>
    <m/>
    <m/>
    <m/>
    <m/>
    <m/>
    <m/>
    <m/>
    <m/>
    <m/>
    <m/>
    <m/>
    <m/>
    <m/>
    <m/>
    <m/>
    <m/>
    <m/>
    <n v="80000"/>
    <m/>
    <n v="380"/>
    <n v="380"/>
    <n v="2343"/>
    <m/>
    <x v="0"/>
    <m/>
    <m/>
    <m/>
    <m/>
    <m/>
    <m/>
    <m/>
    <m/>
    <d v="1899-12-30T13:52:00"/>
    <s v="Complete"/>
  </r>
  <r>
    <n v="794"/>
    <s v="Screening And Consenting"/>
    <n v="2"/>
    <s v="asemahle"/>
    <x v="23"/>
    <d v="1899-12-30T08:37:00"/>
    <s v="Buffalo Flats"/>
    <n v="4"/>
    <n v="1"/>
    <s v="A"/>
    <s v="I confirm that I am at the gate / door"/>
    <s v=" -33.0102653"/>
    <s v="27.8308928"/>
    <s v="No"/>
    <s v="I confirm"/>
    <m/>
    <m/>
    <m/>
    <m/>
    <m/>
    <m/>
    <m/>
    <m/>
    <m/>
    <m/>
    <m/>
    <m/>
    <m/>
    <m/>
    <m/>
    <m/>
    <m/>
    <m/>
    <m/>
    <m/>
    <m/>
    <m/>
    <m/>
    <m/>
    <m/>
    <n v="80000"/>
    <m/>
    <n v="695"/>
    <n v="695"/>
    <n v="2342"/>
    <m/>
    <x v="0"/>
    <m/>
    <m/>
    <m/>
    <m/>
    <m/>
    <m/>
    <m/>
    <m/>
    <d v="1899-12-30T08:37:00"/>
    <s v="Complete"/>
  </r>
  <r>
    <n v="888"/>
    <s v="Screening And Consenting"/>
    <n v="2"/>
    <s v="onelam"/>
    <x v="30"/>
    <d v="1899-12-30T09:46:00"/>
    <s v="Nompumelelo"/>
    <n v="3"/>
    <n v="1"/>
    <s v="Not applicable"/>
    <s v="I confirm that I am at the gate / door"/>
    <s v=" -32.9542666"/>
    <s v="27.9225145"/>
    <s v="Yes"/>
    <m/>
    <s v="Read the script out loud to the person"/>
    <s v="Yes - the person who opened the door is the HoH"/>
    <s v="Read the script out loud to the HoH"/>
    <s v="Yes"/>
    <s v="Proceed"/>
    <s v="Leticia "/>
    <s v="Sithole"/>
    <n v="39"/>
    <d v="1983-03-12T00:00:00"/>
    <n v="39"/>
    <s v="Female"/>
    <s v="One or both"/>
    <s v="Yes"/>
    <s v="Proceed"/>
    <m/>
    <s v="Proceed"/>
    <s v="English"/>
    <s v="Yes"/>
    <s v="Yes"/>
    <s v="signature_2022-07-16_0748.png"/>
    <m/>
    <m/>
    <m/>
    <m/>
    <d v="2022-07-16T00:00:00"/>
    <n v="30000"/>
    <n v="1000"/>
    <n v="626"/>
    <n v="626"/>
    <n v="2341"/>
    <m/>
    <x v="1"/>
    <n v="34554"/>
    <s v="Proceed"/>
    <s v="Checked, completed"/>
    <s v="Checked, completed"/>
    <s v="Checked, completed"/>
    <n v="733858956"/>
    <s v="Myself (Participant)"/>
    <m/>
    <d v="1899-12-30T09:48:00"/>
    <s v="Unverified"/>
  </r>
  <r>
    <n v="795"/>
    <m/>
    <m/>
    <m/>
    <x v="0"/>
    <m/>
    <m/>
    <m/>
    <m/>
    <m/>
    <m/>
    <m/>
    <m/>
    <m/>
    <m/>
    <m/>
    <m/>
    <m/>
    <m/>
    <m/>
    <m/>
    <m/>
    <m/>
    <m/>
    <m/>
    <m/>
    <m/>
    <m/>
    <m/>
    <m/>
    <m/>
    <m/>
    <m/>
    <m/>
    <m/>
    <m/>
    <m/>
    <m/>
    <m/>
    <m/>
    <m/>
    <m/>
    <m/>
    <m/>
    <m/>
    <m/>
    <x v="0"/>
    <m/>
    <m/>
    <m/>
    <m/>
    <m/>
    <m/>
    <m/>
    <m/>
    <m/>
    <m/>
  </r>
  <r>
    <n v="795"/>
    <s v="Screening And Consenting"/>
    <n v="1"/>
    <s v="nozithembiso"/>
    <x v="10"/>
    <d v="1899-12-30T13:54:00"/>
    <s v="Buffalo Flats"/>
    <n v="4"/>
    <n v="1"/>
    <s v="A"/>
    <s v="I confirm that I am at the gate / door"/>
    <s v=" -33.0103322"/>
    <s v="27.830877"/>
    <s v="No"/>
    <s v="I confirm"/>
    <m/>
    <m/>
    <m/>
    <m/>
    <m/>
    <m/>
    <m/>
    <m/>
    <m/>
    <m/>
    <m/>
    <m/>
    <m/>
    <m/>
    <m/>
    <m/>
    <m/>
    <m/>
    <m/>
    <m/>
    <m/>
    <m/>
    <m/>
    <m/>
    <m/>
    <n v="80000"/>
    <m/>
    <n v="378"/>
    <n v="378"/>
    <n v="2343"/>
    <m/>
    <x v="0"/>
    <m/>
    <m/>
    <m/>
    <m/>
    <m/>
    <m/>
    <m/>
    <m/>
    <d v="1899-12-30T13:55:00"/>
    <s v="Complete"/>
  </r>
  <r>
    <n v="940"/>
    <s v="Screening And Consenting"/>
    <n v="1"/>
    <s v="yethu"/>
    <x v="29"/>
    <d v="1899-12-30T11:08:00"/>
    <s v="Ndevana"/>
    <n v="1"/>
    <n v="5"/>
    <s v="Not applicable"/>
    <s v="I confirm that I am at the gate / door"/>
    <s v=" -32.8995331"/>
    <s v="27.5117192"/>
    <s v="Yes"/>
    <m/>
    <s v="Read the script out loud to the person"/>
    <s v="Yes - the person who opened the door is the HoH"/>
    <s v="Read the script out loud to the HoH"/>
    <s v="Yes"/>
    <s v="Proceed"/>
    <s v="Babalwa"/>
    <s v="Nqoro"/>
    <n v="39"/>
    <d v="1983-08-09T00:00:00"/>
    <n v="39"/>
    <s v="Female"/>
    <s v="One or both"/>
    <s v="Yes"/>
    <s v="Proceed"/>
    <m/>
    <s v="Proceed"/>
    <s v="English"/>
    <s v="Yes"/>
    <s v="Yes"/>
    <s v="signature_2022-07-19_0915.png"/>
    <m/>
    <m/>
    <m/>
    <m/>
    <d v="2022-07-19T00:00:00"/>
    <n v="60000"/>
    <n v="1000"/>
    <n v="544"/>
    <n v="544"/>
    <n v="2338"/>
    <m/>
    <x v="1"/>
    <n v="64387"/>
    <s v="Proceed"/>
    <s v="Checked, completed"/>
    <s v="Checked, completed"/>
    <s v="Checked, completed"/>
    <n v="810410460"/>
    <s v="Myself (Participant)"/>
    <m/>
    <d v="1899-12-30T11:16:00"/>
    <s v="Complete"/>
  </r>
  <r>
    <n v="796"/>
    <m/>
    <m/>
    <m/>
    <x v="0"/>
    <m/>
    <m/>
    <m/>
    <m/>
    <m/>
    <m/>
    <m/>
    <m/>
    <m/>
    <m/>
    <m/>
    <m/>
    <m/>
    <m/>
    <m/>
    <m/>
    <m/>
    <m/>
    <m/>
    <m/>
    <m/>
    <m/>
    <m/>
    <m/>
    <m/>
    <m/>
    <m/>
    <m/>
    <m/>
    <m/>
    <m/>
    <m/>
    <m/>
    <m/>
    <m/>
    <m/>
    <m/>
    <m/>
    <m/>
    <m/>
    <m/>
    <x v="0"/>
    <m/>
    <m/>
    <m/>
    <m/>
    <m/>
    <m/>
    <m/>
    <m/>
    <m/>
    <m/>
  </r>
  <r>
    <n v="796"/>
    <s v="Screening And Consenting"/>
    <n v="1"/>
    <s v="nozithembiso"/>
    <x v="10"/>
    <d v="1899-12-30T13:57:00"/>
    <s v="Buffalo Flats"/>
    <n v="4"/>
    <n v="1"/>
    <s v="A"/>
    <s v="I confirm that I am at the gate / door"/>
    <s v=" -33.0101348"/>
    <s v="27.8310856"/>
    <s v="No"/>
    <s v="I confirm"/>
    <m/>
    <m/>
    <m/>
    <m/>
    <m/>
    <m/>
    <m/>
    <m/>
    <m/>
    <m/>
    <m/>
    <m/>
    <m/>
    <m/>
    <m/>
    <m/>
    <m/>
    <m/>
    <m/>
    <m/>
    <m/>
    <m/>
    <m/>
    <m/>
    <m/>
    <n v="80000"/>
    <m/>
    <n v="375"/>
    <n v="375"/>
    <n v="2343"/>
    <m/>
    <x v="0"/>
    <m/>
    <m/>
    <m/>
    <m/>
    <m/>
    <m/>
    <m/>
    <m/>
    <d v="1899-12-30T13:58:00"/>
    <s v="Incomplete"/>
  </r>
  <r>
    <n v="796"/>
    <s v="Screening And Consenting"/>
    <n v="2"/>
    <s v="asemahle"/>
    <x v="23"/>
    <d v="1899-12-30T08:41:00"/>
    <s v="Buffalo Flats"/>
    <n v="4"/>
    <n v="1"/>
    <s v="A"/>
    <s v="I confirm that I am at the gate / door"/>
    <s v=" -33.0103716"/>
    <s v="27.8308409"/>
    <s v="No"/>
    <s v="I confirm"/>
    <m/>
    <m/>
    <m/>
    <m/>
    <m/>
    <m/>
    <m/>
    <m/>
    <m/>
    <m/>
    <m/>
    <m/>
    <m/>
    <m/>
    <m/>
    <m/>
    <m/>
    <m/>
    <m/>
    <m/>
    <m/>
    <m/>
    <m/>
    <m/>
    <m/>
    <n v="80000"/>
    <m/>
    <n v="691"/>
    <n v="691"/>
    <n v="2342"/>
    <m/>
    <x v="0"/>
    <m/>
    <m/>
    <m/>
    <m/>
    <m/>
    <m/>
    <m/>
    <m/>
    <d v="1899-12-30T08:42:00"/>
    <s v="Unverified"/>
  </r>
  <r>
    <n v="797"/>
    <m/>
    <m/>
    <m/>
    <x v="0"/>
    <m/>
    <m/>
    <m/>
    <m/>
    <m/>
    <m/>
    <m/>
    <m/>
    <m/>
    <m/>
    <m/>
    <m/>
    <m/>
    <m/>
    <m/>
    <m/>
    <m/>
    <m/>
    <m/>
    <m/>
    <m/>
    <m/>
    <m/>
    <m/>
    <m/>
    <m/>
    <m/>
    <m/>
    <m/>
    <m/>
    <m/>
    <m/>
    <m/>
    <m/>
    <m/>
    <m/>
    <m/>
    <m/>
    <m/>
    <m/>
    <m/>
    <x v="0"/>
    <m/>
    <m/>
    <m/>
    <m/>
    <m/>
    <m/>
    <m/>
    <m/>
    <m/>
    <m/>
  </r>
  <r>
    <n v="950"/>
    <s v="Screening And Consenting"/>
    <n v="1"/>
    <s v="thembelihle"/>
    <x v="29"/>
    <d v="1899-12-30T12:11:00"/>
    <s v="Mdantsane"/>
    <n v="11"/>
    <n v="3"/>
    <s v="Not applicable"/>
    <s v="I confirm that I am at the gate / door"/>
    <s v=" -32.9186995"/>
    <s v="27.7449347"/>
    <s v="Yes"/>
    <m/>
    <s v="Read the script out loud to the person"/>
    <s v="Yes - the person who opened the door is the HoH"/>
    <s v="Read the script out loud to the HoH"/>
    <s v="Yes"/>
    <s v="Proceed"/>
    <s v="Nkosikho"/>
    <s v="Nyembezi"/>
    <n v="39"/>
    <d v="1983-07-27T00:00:00"/>
    <n v="39"/>
    <s v="Male"/>
    <s v="One or both"/>
    <s v="Yes"/>
    <s v="Proceed"/>
    <m/>
    <s v="Proceed"/>
    <s v="English"/>
    <s v="Yes"/>
    <s v="Yes"/>
    <s v="signature_2022-07-19_1016.png"/>
    <m/>
    <m/>
    <m/>
    <m/>
    <d v="2022-07-19T00:00:00"/>
    <n v="50000"/>
    <n v="2000"/>
    <n v="481"/>
    <n v="481"/>
    <n v="2338"/>
    <m/>
    <x v="1"/>
    <n v="55261"/>
    <s v="Proceed"/>
    <s v="Checked, completed"/>
    <s v="Checked, completed"/>
    <s v="Checked, completed"/>
    <n v="845769123"/>
    <s v="Myself (Participant)"/>
    <m/>
    <d v="1899-12-30T12:16:00"/>
    <s v="Complete"/>
  </r>
  <r>
    <n v="798"/>
    <m/>
    <m/>
    <m/>
    <x v="0"/>
    <m/>
    <m/>
    <m/>
    <m/>
    <m/>
    <m/>
    <m/>
    <m/>
    <m/>
    <m/>
    <m/>
    <m/>
    <m/>
    <m/>
    <m/>
    <m/>
    <m/>
    <m/>
    <m/>
    <m/>
    <m/>
    <m/>
    <m/>
    <m/>
    <m/>
    <m/>
    <m/>
    <m/>
    <m/>
    <m/>
    <m/>
    <m/>
    <m/>
    <m/>
    <m/>
    <m/>
    <m/>
    <m/>
    <m/>
    <m/>
    <m/>
    <x v="0"/>
    <m/>
    <m/>
    <m/>
    <m/>
    <m/>
    <m/>
    <m/>
    <m/>
    <m/>
    <m/>
  </r>
  <r>
    <n v="977"/>
    <s v="Screening And Consenting"/>
    <n v="2"/>
    <s v="sinazo"/>
    <x v="16"/>
    <d v="1899-12-30T10:04:00"/>
    <s v="Nompumelelo"/>
    <n v="3"/>
    <n v="2"/>
    <s v="Not applicable"/>
    <s v="I confirm that I am at the gate / door"/>
    <s v=" -32.952653"/>
    <s v="27.9211527"/>
    <s v="Yes"/>
    <m/>
    <s v="Read the script out loud to the person"/>
    <s v="Yes - the person who opened the door is the HoH"/>
    <s v="Read the script out loud to the HoH"/>
    <s v="Yes"/>
    <s v="Proceed"/>
    <s v="Dolly"/>
    <s v="James"/>
    <n v="39"/>
    <d v="1983-02-02T00:00:00"/>
    <n v="39"/>
    <s v="Female"/>
    <s v="One or both"/>
    <s v="Yes"/>
    <s v="Proceed"/>
    <m/>
    <s v="Proceed"/>
    <s v="English"/>
    <s v="Yes"/>
    <s v="Yes"/>
    <s v="signature_2022-07-20_0806.png"/>
    <m/>
    <m/>
    <m/>
    <m/>
    <d v="2022-07-20T00:00:00"/>
    <n v="30000"/>
    <n v="1000"/>
    <n v="608"/>
    <n v="608"/>
    <n v="2337"/>
    <m/>
    <x v="1"/>
    <n v="34514"/>
    <s v="Proceed"/>
    <s v="Checked, completed"/>
    <s v="Checked, completed"/>
    <s v="Checked, completed"/>
    <n v="738102664"/>
    <s v="Partner/Spouse"/>
    <m/>
    <d v="1899-12-30T10:07:00"/>
    <s v="Complete"/>
  </r>
  <r>
    <n v="799"/>
    <m/>
    <m/>
    <m/>
    <x v="0"/>
    <m/>
    <m/>
    <m/>
    <m/>
    <m/>
    <m/>
    <m/>
    <m/>
    <m/>
    <m/>
    <m/>
    <m/>
    <m/>
    <m/>
    <m/>
    <m/>
    <m/>
    <m/>
    <m/>
    <m/>
    <m/>
    <m/>
    <m/>
    <m/>
    <m/>
    <m/>
    <m/>
    <m/>
    <m/>
    <m/>
    <m/>
    <m/>
    <m/>
    <m/>
    <m/>
    <m/>
    <m/>
    <m/>
    <m/>
    <m/>
    <m/>
    <x v="0"/>
    <m/>
    <m/>
    <m/>
    <m/>
    <m/>
    <m/>
    <m/>
    <m/>
    <m/>
    <m/>
  </r>
  <r>
    <n v="985"/>
    <s v="Screening And Consenting"/>
    <n v="1"/>
    <s v="lwazi"/>
    <x v="16"/>
    <d v="1899-12-30T08:30:00"/>
    <s v="Buffalo Flats"/>
    <n v="5"/>
    <n v="2"/>
    <s v="Not applicable"/>
    <s v="I confirm that I am at the gate / door"/>
    <s v=" -33.021038"/>
    <s v="27.8554358"/>
    <s v="Yes"/>
    <m/>
    <s v="Read the script out loud to the person"/>
    <s v="Yes - the person who opened the door is the HoH"/>
    <s v="Read the script out loud to the HoH"/>
    <s v="Yes"/>
    <s v="Proceed"/>
    <s v="Vanessa"/>
    <s v="Swartbooi"/>
    <n v="39"/>
    <d v="1983-02-17T00:00:00"/>
    <n v="39"/>
    <s v="Female"/>
    <s v="One or both"/>
    <s v="Yes"/>
    <s v="Proceed"/>
    <m/>
    <s v="Proceed"/>
    <s v="English"/>
    <s v="Yes"/>
    <s v="Yes"/>
    <s v="signature_2022-07-20_0736.png"/>
    <m/>
    <m/>
    <m/>
    <m/>
    <d v="2022-07-20T00:00:00"/>
    <n v="80000"/>
    <n v="1000"/>
    <n v="702"/>
    <n v="702"/>
    <n v="2337"/>
    <m/>
    <x v="1"/>
    <n v="84702"/>
    <s v="Proceed"/>
    <s v="Checked, completed"/>
    <s v="Checked, completed"/>
    <s v="Checked, completed"/>
    <n v="844031448"/>
    <s v="Myself (Participant)"/>
    <m/>
    <d v="1899-12-30T09:37:00"/>
    <s v="Complete"/>
  </r>
  <r>
    <n v="800"/>
    <m/>
    <m/>
    <m/>
    <x v="0"/>
    <m/>
    <m/>
    <m/>
    <m/>
    <m/>
    <m/>
    <m/>
    <m/>
    <m/>
    <m/>
    <m/>
    <m/>
    <m/>
    <m/>
    <m/>
    <m/>
    <m/>
    <m/>
    <m/>
    <m/>
    <m/>
    <m/>
    <m/>
    <m/>
    <m/>
    <m/>
    <m/>
    <m/>
    <m/>
    <m/>
    <m/>
    <m/>
    <m/>
    <m/>
    <m/>
    <m/>
    <m/>
    <m/>
    <m/>
    <m/>
    <m/>
    <x v="0"/>
    <m/>
    <m/>
    <m/>
    <m/>
    <m/>
    <m/>
    <m/>
    <m/>
    <m/>
    <m/>
  </r>
  <r>
    <n v="1008"/>
    <s v="Screening And Consenting"/>
    <n v="2"/>
    <s v="zukisani"/>
    <x v="21"/>
    <d v="1899-12-30T10:05:00"/>
    <s v="Nompumelelo"/>
    <n v="2"/>
    <n v="7"/>
    <s v="Not applicable"/>
    <s v="I confirm that I am at the gate / door"/>
    <s v=" -32.9553962"/>
    <s v="27.921125"/>
    <s v="Yes"/>
    <m/>
    <s v="Read the script out loud to the person"/>
    <s v="Yes - the person who opened the door is the HoH"/>
    <s v="Read the script out loud to the HoH"/>
    <s v="Yes"/>
    <s v="Proceed"/>
    <s v="Ntombifuthi"/>
    <s v="Maqhude"/>
    <n v="39"/>
    <d v="1983-06-26T00:00:00"/>
    <n v="39"/>
    <s v="Female"/>
    <s v="One or both"/>
    <s v="Yes"/>
    <s v="Proceed"/>
    <m/>
    <s v="Proceed"/>
    <s v="English"/>
    <s v="Yes"/>
    <s v="Yes"/>
    <s v="signature_2022-07-21_0809.png"/>
    <m/>
    <m/>
    <m/>
    <m/>
    <d v="2022-07-21T00:00:00"/>
    <n v="30000"/>
    <n v="1000"/>
    <n v="607"/>
    <n v="607"/>
    <n v="2336"/>
    <m/>
    <x v="1"/>
    <n v="34511"/>
    <s v="Proceed"/>
    <s v="Checked, completed"/>
    <s v="Checked, completed"/>
    <s v="Checked, completed"/>
    <n v="787054538"/>
    <s v="Myself (Participant)"/>
    <m/>
    <d v="1899-12-30T10:05:00"/>
    <s v="Complete"/>
  </r>
  <r>
    <n v="801"/>
    <m/>
    <m/>
    <m/>
    <x v="0"/>
    <m/>
    <m/>
    <m/>
    <m/>
    <m/>
    <m/>
    <m/>
    <m/>
    <m/>
    <m/>
    <m/>
    <m/>
    <m/>
    <m/>
    <m/>
    <m/>
    <m/>
    <m/>
    <m/>
    <m/>
    <m/>
    <m/>
    <m/>
    <m/>
    <m/>
    <m/>
    <m/>
    <m/>
    <m/>
    <m/>
    <m/>
    <m/>
    <m/>
    <m/>
    <m/>
    <m/>
    <m/>
    <m/>
    <m/>
    <m/>
    <m/>
    <x v="0"/>
    <m/>
    <m/>
    <m/>
    <m/>
    <m/>
    <m/>
    <m/>
    <m/>
    <m/>
    <m/>
  </r>
  <r>
    <n v="1052"/>
    <s v="Screening And Consenting"/>
    <n v="2"/>
    <s v="zukisani"/>
    <x v="21"/>
    <d v="1899-12-30T11:06:00"/>
    <s v="Nompumelelo"/>
    <n v="2"/>
    <n v="7"/>
    <s v="Not applicable"/>
    <s v="I confirm that I am at the gate / door"/>
    <s v=" -32.9556623"/>
    <s v="27.9210499"/>
    <s v="Yes"/>
    <m/>
    <s v="Read the script out loud to the person"/>
    <s v="Yes - the person who opened the door is the HoH"/>
    <s v="Read the script out loud to the HoH"/>
    <s v="Yes"/>
    <s v="Proceed"/>
    <s v="Phelisa"/>
    <s v="Ntunzana"/>
    <n v="39"/>
    <d v="1983-11-01T00:00:00"/>
    <n v="39"/>
    <s v="Female"/>
    <s v="One or both"/>
    <s v="Yes"/>
    <s v="Proceed"/>
    <m/>
    <s v="Proceed"/>
    <s v="English"/>
    <s v="Yes"/>
    <s v="Yes"/>
    <s v="signature_2022-07-21_0908.png"/>
    <m/>
    <m/>
    <m/>
    <m/>
    <d v="2022-07-21T00:00:00"/>
    <n v="30000"/>
    <n v="1000"/>
    <n v="546"/>
    <n v="546"/>
    <n v="2336"/>
    <m/>
    <x v="1"/>
    <n v="34389"/>
    <s v="Proceed"/>
    <s v="Checked, completed"/>
    <s v="Checked, completed"/>
    <s v="Checked, completed"/>
    <n v="834589875"/>
    <s v="Myself (Participant)"/>
    <m/>
    <d v="1899-12-30T11:08:00"/>
    <s v="Complete"/>
  </r>
  <r>
    <n v="802"/>
    <m/>
    <m/>
    <m/>
    <x v="0"/>
    <m/>
    <m/>
    <m/>
    <m/>
    <m/>
    <m/>
    <m/>
    <m/>
    <m/>
    <m/>
    <m/>
    <m/>
    <m/>
    <m/>
    <m/>
    <m/>
    <m/>
    <m/>
    <m/>
    <m/>
    <m/>
    <m/>
    <m/>
    <m/>
    <m/>
    <m/>
    <m/>
    <m/>
    <m/>
    <m/>
    <m/>
    <m/>
    <m/>
    <m/>
    <m/>
    <m/>
    <m/>
    <m/>
    <m/>
    <m/>
    <m/>
    <x v="0"/>
    <m/>
    <m/>
    <m/>
    <m/>
    <m/>
    <m/>
    <m/>
    <m/>
    <m/>
    <m/>
  </r>
  <r>
    <n v="802"/>
    <s v="Screening And Consenting"/>
    <n v="1"/>
    <s v="zola"/>
    <x v="10"/>
    <d v="1899-12-30T14:48:00"/>
    <s v="Ndevana"/>
    <n v="2"/>
    <n v="2"/>
    <s v="Not applicable"/>
    <s v="I confirm that I am at the gate / door"/>
    <s v=" -32.9213465"/>
    <s v="27.5064138"/>
    <s v="Yes"/>
    <m/>
    <s v="Read the script out loud to the person"/>
    <s v="No"/>
    <m/>
    <m/>
    <m/>
    <m/>
    <m/>
    <m/>
    <m/>
    <m/>
    <m/>
    <m/>
    <m/>
    <m/>
    <m/>
    <m/>
    <m/>
    <m/>
    <m/>
    <m/>
    <m/>
    <m/>
    <m/>
    <m/>
    <m/>
    <n v="60000"/>
    <m/>
    <n v="324"/>
    <n v="324"/>
    <n v="2343"/>
    <m/>
    <x v="0"/>
    <m/>
    <m/>
    <m/>
    <m/>
    <m/>
    <m/>
    <m/>
    <m/>
    <d v="1899-12-30T14:49:00"/>
    <s v="Unverified"/>
  </r>
  <r>
    <n v="802"/>
    <s v="Screening And Consenting"/>
    <n v="2"/>
    <s v="zola"/>
    <x v="23"/>
    <d v="1899-12-30T09:37:00"/>
    <s v="Ndevana"/>
    <n v="2"/>
    <n v="2"/>
    <s v="Not applicable"/>
    <s v="I confirm that I am at the gate / door"/>
    <s v=" -32.9282879"/>
    <s v="27.4774779"/>
    <s v="No"/>
    <s v="I confirm"/>
    <m/>
    <m/>
    <m/>
    <m/>
    <m/>
    <m/>
    <m/>
    <m/>
    <m/>
    <m/>
    <m/>
    <m/>
    <m/>
    <m/>
    <m/>
    <m/>
    <m/>
    <m/>
    <m/>
    <m/>
    <m/>
    <m/>
    <m/>
    <m/>
    <m/>
    <n v="60000"/>
    <m/>
    <n v="635"/>
    <n v="635"/>
    <n v="2342"/>
    <m/>
    <x v="0"/>
    <m/>
    <m/>
    <m/>
    <m/>
    <m/>
    <m/>
    <m/>
    <m/>
    <d v="1899-12-30T09:38:00"/>
    <s v="Unverified"/>
  </r>
  <r>
    <n v="802"/>
    <s v="Screening And Consenting"/>
    <n v="3"/>
    <s v="vuyelwa"/>
    <x v="16"/>
    <d v="1899-12-30T14:56:00"/>
    <s v="Ndevana"/>
    <n v="2"/>
    <n v="2"/>
    <s v="Not applicable"/>
    <s v="I confirm that I am at the gate / door"/>
    <s v=" -32.9298735"/>
    <s v="27.4749087"/>
    <s v="No"/>
    <s v="I confirm"/>
    <m/>
    <m/>
    <m/>
    <m/>
    <m/>
    <m/>
    <m/>
    <m/>
    <m/>
    <m/>
    <m/>
    <m/>
    <m/>
    <m/>
    <m/>
    <m/>
    <m/>
    <m/>
    <m/>
    <m/>
    <m/>
    <m/>
    <m/>
    <m/>
    <m/>
    <n v="60000"/>
    <m/>
    <n v="316"/>
    <n v="316"/>
    <n v="2337"/>
    <m/>
    <x v="0"/>
    <m/>
    <m/>
    <m/>
    <m/>
    <m/>
    <m/>
    <m/>
    <m/>
    <d v="1899-12-30T14:57:00"/>
    <s v="Unverified"/>
  </r>
  <r>
    <n v="803"/>
    <m/>
    <m/>
    <m/>
    <x v="0"/>
    <m/>
    <m/>
    <m/>
    <m/>
    <m/>
    <m/>
    <m/>
    <m/>
    <m/>
    <m/>
    <m/>
    <m/>
    <m/>
    <m/>
    <m/>
    <m/>
    <m/>
    <m/>
    <m/>
    <m/>
    <m/>
    <m/>
    <m/>
    <m/>
    <m/>
    <m/>
    <m/>
    <m/>
    <m/>
    <m/>
    <m/>
    <m/>
    <m/>
    <m/>
    <m/>
    <m/>
    <m/>
    <m/>
    <m/>
    <m/>
    <m/>
    <x v="0"/>
    <m/>
    <m/>
    <m/>
    <m/>
    <m/>
    <m/>
    <m/>
    <m/>
    <m/>
    <m/>
  </r>
  <r>
    <n v="803"/>
    <s v="Screening And Consenting"/>
    <n v="1"/>
    <s v="zukisani"/>
    <x v="10"/>
    <d v="1899-12-30T14:58:00"/>
    <s v="Nompumelelo"/>
    <n v="2"/>
    <n v="6"/>
    <s v="Not applicable"/>
    <s v="I confirm that I am at the gate / door"/>
    <s v=" -32.9590801"/>
    <s v="27.9205027"/>
    <s v="Yes"/>
    <m/>
    <s v="Read the script out loud to the person"/>
    <s v="Yes - the person who opened the door is the HoH"/>
    <s v="Read the script out loud to the HoH"/>
    <s v="Yes"/>
    <s v="Proceed"/>
    <s v="Tsakene"/>
    <s v="Chauke "/>
    <n v="30"/>
    <d v="1992-07-28T00:00:00"/>
    <n v="30"/>
    <s v="Female"/>
    <s v="Neither"/>
    <s v="Yes"/>
    <m/>
    <s v="END"/>
    <m/>
    <m/>
    <m/>
    <m/>
    <m/>
    <m/>
    <m/>
    <m/>
    <m/>
    <m/>
    <n v="30000"/>
    <n v="1000"/>
    <n v="314"/>
    <n v="314"/>
    <n v="2343"/>
    <m/>
    <x v="0"/>
    <n v="33941"/>
    <m/>
    <m/>
    <m/>
    <m/>
    <m/>
    <m/>
    <m/>
    <d v="1899-12-30T15:00:00"/>
    <s v="Unverified"/>
  </r>
  <r>
    <n v="804"/>
    <m/>
    <m/>
    <m/>
    <x v="0"/>
    <m/>
    <m/>
    <m/>
    <m/>
    <m/>
    <m/>
    <m/>
    <m/>
    <m/>
    <m/>
    <m/>
    <m/>
    <m/>
    <m/>
    <m/>
    <m/>
    <m/>
    <m/>
    <m/>
    <m/>
    <m/>
    <m/>
    <m/>
    <m/>
    <m/>
    <m/>
    <m/>
    <m/>
    <m/>
    <m/>
    <m/>
    <m/>
    <m/>
    <m/>
    <m/>
    <m/>
    <m/>
    <m/>
    <m/>
    <m/>
    <m/>
    <x v="0"/>
    <m/>
    <m/>
    <m/>
    <m/>
    <m/>
    <m/>
    <m/>
    <m/>
    <m/>
    <m/>
  </r>
  <r>
    <n v="1067"/>
    <s v="Screening And Consenting"/>
    <n v="2"/>
    <s v="thembelihle"/>
    <x v="17"/>
    <d v="1899-12-30T08:50:00"/>
    <s v="Mdantsane"/>
    <n v="11"/>
    <n v="3"/>
    <s v="Not applicable"/>
    <s v="I confirm that I am at the gate / door"/>
    <s v=" -32.9187499"/>
    <s v="27.7445398"/>
    <s v="Yes"/>
    <m/>
    <s v="Read the script out loud to the person"/>
    <s v="Yes - the person who opened the door is the HoH"/>
    <s v="Read the script out loud to the HoH"/>
    <s v="Yes"/>
    <s v="Proceed"/>
    <s v="Andiswa"/>
    <s v="Bremeshe"/>
    <n v="39"/>
    <d v="1983-04-07T00:00:00"/>
    <n v="39"/>
    <s v="Female"/>
    <s v="One or both"/>
    <s v="Yes"/>
    <s v="Proceed"/>
    <m/>
    <s v="Proceed"/>
    <s v="English"/>
    <s v="Yes"/>
    <s v="Yes"/>
    <s v="signature_2022-07-22_0654.png"/>
    <m/>
    <m/>
    <m/>
    <m/>
    <d v="2022-07-22T00:00:00"/>
    <n v="50000"/>
    <n v="1000"/>
    <n v="682"/>
    <n v="682"/>
    <n v="2335"/>
    <m/>
    <x v="1"/>
    <n v="54660"/>
    <s v="Proceed"/>
    <s v="Checked, completed"/>
    <s v="Checked, completed"/>
    <s v="Checked, completed"/>
    <n v="734134559"/>
    <s v="Myself (Participant)"/>
    <m/>
    <d v="1899-12-30T08:55:00"/>
    <s v="Complete"/>
  </r>
  <r>
    <n v="805"/>
    <m/>
    <m/>
    <m/>
    <x v="0"/>
    <m/>
    <m/>
    <m/>
    <m/>
    <m/>
    <m/>
    <m/>
    <m/>
    <m/>
    <m/>
    <m/>
    <m/>
    <m/>
    <m/>
    <m/>
    <m/>
    <m/>
    <m/>
    <m/>
    <m/>
    <m/>
    <m/>
    <m/>
    <m/>
    <m/>
    <m/>
    <m/>
    <m/>
    <m/>
    <m/>
    <m/>
    <m/>
    <m/>
    <m/>
    <m/>
    <m/>
    <m/>
    <m/>
    <m/>
    <m/>
    <m/>
    <x v="0"/>
    <m/>
    <m/>
    <m/>
    <m/>
    <m/>
    <m/>
    <m/>
    <m/>
    <m/>
    <m/>
  </r>
  <r>
    <n v="805"/>
    <s v="Screening And Consenting"/>
    <n v="1"/>
    <s v="ntombizodwa"/>
    <x v="10"/>
    <d v="1899-12-30T15:47:00"/>
    <s v="Ndevana"/>
    <n v="2"/>
    <n v="3"/>
    <s v="Not applicable"/>
    <s v="I confirm that I am at the gate / door"/>
    <s v=" -32.925013"/>
    <s v="27.4929517"/>
    <s v="No"/>
    <s v="I confirm"/>
    <m/>
    <m/>
    <m/>
    <m/>
    <m/>
    <m/>
    <m/>
    <m/>
    <m/>
    <m/>
    <m/>
    <m/>
    <m/>
    <m/>
    <m/>
    <m/>
    <m/>
    <m/>
    <m/>
    <m/>
    <m/>
    <m/>
    <m/>
    <m/>
    <m/>
    <n v="60000"/>
    <m/>
    <n v="265"/>
    <n v="265"/>
    <n v="2343"/>
    <m/>
    <x v="0"/>
    <m/>
    <m/>
    <m/>
    <m/>
    <m/>
    <m/>
    <m/>
    <m/>
    <d v="1899-12-30T15:47:00"/>
    <s v="Complete"/>
  </r>
  <r>
    <n v="1086"/>
    <s v="Screening And Consenting"/>
    <n v="1"/>
    <s v="thembelihle"/>
    <x v="21"/>
    <d v="1899-12-30T10:44:00"/>
    <s v="Mdantsane"/>
    <n v="11"/>
    <n v="3"/>
    <s v="Not applicable"/>
    <s v="I confirm that I am at the gate / door"/>
    <s v=" -32.9187121"/>
    <s v="27.7445093"/>
    <s v="Yes"/>
    <m/>
    <s v="Read the script out loud to the person"/>
    <s v="Yes - the person who opened the door is the HoH"/>
    <s v="Read the script out loud to the HoH"/>
    <s v="Yes"/>
    <s v="Proceed"/>
    <s v="Nolusindiso"/>
    <s v="Ndadlana"/>
    <n v="39"/>
    <d v="1983-06-28T00:00:00"/>
    <n v="39"/>
    <s v="Female"/>
    <s v="One or both"/>
    <s v="Yes"/>
    <s v="Proceed"/>
    <m/>
    <s v="Proceed"/>
    <s v="Xhosa"/>
    <s v="Yes"/>
    <s v="Yes"/>
    <m/>
    <s v="signature_2022-07-21_0849.png"/>
    <m/>
    <m/>
    <m/>
    <d v="2022-07-21T00:00:00"/>
    <n v="50000"/>
    <n v="1000"/>
    <n v="568"/>
    <n v="568"/>
    <n v="2336"/>
    <m/>
    <x v="1"/>
    <n v="54433"/>
    <s v="Proceed"/>
    <s v="Checked, completed"/>
    <s v="Checked, completed"/>
    <s v="Checked, completed"/>
    <n v="619885622"/>
    <s v="Myself (Participant)"/>
    <m/>
    <d v="1899-12-30T10:49:00"/>
    <s v="Complete"/>
  </r>
  <r>
    <n v="806"/>
    <m/>
    <m/>
    <m/>
    <x v="0"/>
    <m/>
    <m/>
    <m/>
    <m/>
    <m/>
    <m/>
    <m/>
    <m/>
    <m/>
    <m/>
    <m/>
    <m/>
    <m/>
    <m/>
    <m/>
    <m/>
    <m/>
    <m/>
    <m/>
    <m/>
    <m/>
    <m/>
    <m/>
    <m/>
    <m/>
    <m/>
    <m/>
    <m/>
    <m/>
    <m/>
    <m/>
    <m/>
    <m/>
    <m/>
    <m/>
    <m/>
    <m/>
    <m/>
    <m/>
    <m/>
    <m/>
    <x v="0"/>
    <m/>
    <m/>
    <m/>
    <m/>
    <m/>
    <m/>
    <m/>
    <m/>
    <m/>
    <m/>
  </r>
  <r>
    <n v="806"/>
    <s v="Screening And Consenting"/>
    <n v="1"/>
    <s v="nosibusiso"/>
    <x v="23"/>
    <d v="1899-12-30T08:01:00"/>
    <s v="Buffalo Flats"/>
    <n v="2"/>
    <n v="9"/>
    <s v="Not applicable"/>
    <s v="I confirm that I am at the gate / door"/>
    <s v=" -33.0139741"/>
    <s v="27.8424062"/>
    <s v="Yes"/>
    <m/>
    <s v="Read the script out loud to the person"/>
    <s v="Yes - the person who opened the door is the HoH"/>
    <s v="Read the script out loud to the HoH"/>
    <s v="No"/>
    <m/>
    <m/>
    <m/>
    <m/>
    <m/>
    <m/>
    <m/>
    <m/>
    <m/>
    <m/>
    <m/>
    <m/>
    <m/>
    <m/>
    <m/>
    <m/>
    <m/>
    <m/>
    <m/>
    <m/>
    <m/>
    <n v="80000"/>
    <m/>
    <n v="731"/>
    <n v="731"/>
    <n v="2342"/>
    <m/>
    <x v="0"/>
    <m/>
    <m/>
    <m/>
    <m/>
    <m/>
    <m/>
    <m/>
    <m/>
    <d v="1899-12-30T08:06:00"/>
    <s v="Unverified"/>
  </r>
  <r>
    <n v="807"/>
    <m/>
    <m/>
    <m/>
    <x v="0"/>
    <m/>
    <m/>
    <m/>
    <m/>
    <m/>
    <m/>
    <m/>
    <m/>
    <m/>
    <m/>
    <m/>
    <m/>
    <m/>
    <m/>
    <m/>
    <m/>
    <m/>
    <m/>
    <m/>
    <m/>
    <m/>
    <m/>
    <m/>
    <m/>
    <m/>
    <m/>
    <m/>
    <m/>
    <m/>
    <m/>
    <m/>
    <m/>
    <m/>
    <m/>
    <m/>
    <m/>
    <m/>
    <m/>
    <m/>
    <m/>
    <m/>
    <x v="0"/>
    <m/>
    <m/>
    <m/>
    <m/>
    <m/>
    <m/>
    <m/>
    <m/>
    <m/>
    <m/>
  </r>
  <r>
    <n v="807"/>
    <s v="Screening And Consenting"/>
    <n v="1"/>
    <s v="nosibusiso"/>
    <x v="23"/>
    <d v="1899-12-30T08:21:00"/>
    <s v="Buffalo Flats"/>
    <n v="2"/>
    <n v="9"/>
    <s v="Not applicable"/>
    <s v="I confirm that I am at the gate / door"/>
    <s v=" -33.0138651"/>
    <s v="27.8424782"/>
    <s v="Yes"/>
    <m/>
    <s v="Read the script out loud to the person"/>
    <s v="Yes - the person who opened the door is the HoH"/>
    <s v="Read the script out loud to the HoH"/>
    <s v="No"/>
    <m/>
    <m/>
    <m/>
    <m/>
    <m/>
    <m/>
    <m/>
    <m/>
    <m/>
    <m/>
    <m/>
    <m/>
    <m/>
    <m/>
    <m/>
    <m/>
    <m/>
    <m/>
    <m/>
    <m/>
    <m/>
    <n v="80000"/>
    <m/>
    <n v="711"/>
    <n v="711"/>
    <n v="2342"/>
    <m/>
    <x v="0"/>
    <m/>
    <m/>
    <m/>
    <m/>
    <m/>
    <m/>
    <m/>
    <m/>
    <d v="1899-12-30T08:24:00"/>
    <s v="Unverified"/>
  </r>
  <r>
    <n v="808"/>
    <m/>
    <m/>
    <m/>
    <x v="0"/>
    <m/>
    <m/>
    <m/>
    <m/>
    <m/>
    <m/>
    <m/>
    <m/>
    <m/>
    <m/>
    <m/>
    <m/>
    <m/>
    <m/>
    <m/>
    <m/>
    <m/>
    <m/>
    <m/>
    <m/>
    <m/>
    <m/>
    <m/>
    <m/>
    <m/>
    <m/>
    <m/>
    <m/>
    <m/>
    <m/>
    <m/>
    <m/>
    <m/>
    <m/>
    <m/>
    <m/>
    <m/>
    <m/>
    <m/>
    <m/>
    <m/>
    <x v="0"/>
    <m/>
    <m/>
    <m/>
    <m/>
    <m/>
    <m/>
    <m/>
    <m/>
    <m/>
    <m/>
  </r>
  <r>
    <n v="1254"/>
    <s v="Screening And Consenting"/>
    <n v="1"/>
    <s v="nosiphiwo"/>
    <x v="24"/>
    <d v="1899-12-30T12:17:00"/>
    <s v="Buffalo Flats"/>
    <n v="5"/>
    <n v="2"/>
    <s v="Not applicable"/>
    <s v="I confirm that I am at the gate / door"/>
    <s v=" -33.0214145"/>
    <s v="27.8549423"/>
    <s v="Yes"/>
    <m/>
    <s v="Read the script out loud to the person"/>
    <s v="Yes - the person who opened the door is calling the HoH"/>
    <s v="Read the script out loud to the HoH"/>
    <s v="Yes"/>
    <s v="Proceed"/>
    <s v="Candice"/>
    <s v="Moyce"/>
    <n v="39"/>
    <d v="1983-09-09T00:00:00"/>
    <n v="39"/>
    <s v="Female"/>
    <s v="One or both"/>
    <s v="Yes"/>
    <s v="Proceed"/>
    <m/>
    <s v="Proceed"/>
    <s v="English"/>
    <s v="Yes"/>
    <s v="Yes"/>
    <s v="signature_2022-07-23_1027.png"/>
    <m/>
    <m/>
    <m/>
    <m/>
    <d v="2022-07-23T00:00:00"/>
    <n v="80000"/>
    <n v="1000"/>
    <n v="475"/>
    <n v="475"/>
    <n v="2334"/>
    <m/>
    <x v="1"/>
    <n v="84245"/>
    <s v="Proceed"/>
    <s v="Checked, completed"/>
    <s v="Checked, completed"/>
    <s v="Checked, completed"/>
    <n v="736370505"/>
    <s v="Myself (Participant)"/>
    <m/>
    <d v="1899-12-30T12:29:00"/>
    <s v="Unverified"/>
  </r>
  <r>
    <n v="809"/>
    <m/>
    <m/>
    <m/>
    <x v="0"/>
    <m/>
    <m/>
    <m/>
    <m/>
    <m/>
    <m/>
    <m/>
    <m/>
    <m/>
    <m/>
    <m/>
    <m/>
    <m/>
    <m/>
    <m/>
    <m/>
    <m/>
    <m/>
    <m/>
    <m/>
    <m/>
    <m/>
    <m/>
    <m/>
    <m/>
    <m/>
    <m/>
    <m/>
    <m/>
    <m/>
    <m/>
    <m/>
    <m/>
    <m/>
    <m/>
    <m/>
    <m/>
    <m/>
    <m/>
    <m/>
    <m/>
    <x v="0"/>
    <m/>
    <m/>
    <m/>
    <m/>
    <m/>
    <m/>
    <m/>
    <m/>
    <m/>
    <m/>
  </r>
  <r>
    <n v="1399"/>
    <s v="Screening And Consenting"/>
    <n v="1"/>
    <s v="siziphiwe"/>
    <x v="26"/>
    <d v="1899-12-30T14:46:00"/>
    <s v="Buffalo Flats"/>
    <n v="1"/>
    <n v="4"/>
    <s v="Not applicable"/>
    <s v="I confirm that I am at the gate / door"/>
    <s v=" -33.0212775"/>
    <s v="27.8685294"/>
    <s v="Yes"/>
    <m/>
    <s v="Read the script out loud to the person"/>
    <s v="Yes - the person who opened the door is the HoH"/>
    <s v="Read the script out loud to the HoH"/>
    <s v="Yes"/>
    <s v="Proceed"/>
    <s v="Renato"/>
    <s v="Helman"/>
    <n v="39"/>
    <d v="1983-10-16T00:00:00"/>
    <n v="39"/>
    <s v="Male"/>
    <s v="One or both"/>
    <s v="Yes"/>
    <s v="Proceed"/>
    <m/>
    <s v="Proceed"/>
    <s v="English"/>
    <s v="Yes"/>
    <s v="Yes"/>
    <s v="signature_2022-07-27_1253.png"/>
    <m/>
    <m/>
    <m/>
    <m/>
    <d v="2022-07-27T00:00:00"/>
    <n v="80000"/>
    <n v="2000"/>
    <n v="326"/>
    <n v="326"/>
    <n v="2330"/>
    <m/>
    <x v="1"/>
    <n v="84943"/>
    <s v="Proceed"/>
    <s v="Checked, completed"/>
    <s v="Checked, completed"/>
    <s v="Checked, completed"/>
    <n v="648998664"/>
    <s v="Myself (Participant)"/>
    <m/>
    <d v="1899-12-30T14:55:00"/>
    <s v="Unverified"/>
  </r>
  <r>
    <n v="810"/>
    <m/>
    <m/>
    <m/>
    <x v="0"/>
    <m/>
    <m/>
    <m/>
    <m/>
    <m/>
    <m/>
    <m/>
    <m/>
    <m/>
    <m/>
    <m/>
    <m/>
    <m/>
    <m/>
    <m/>
    <m/>
    <m/>
    <m/>
    <m/>
    <m/>
    <m/>
    <m/>
    <m/>
    <m/>
    <m/>
    <m/>
    <m/>
    <m/>
    <m/>
    <m/>
    <m/>
    <m/>
    <m/>
    <m/>
    <m/>
    <m/>
    <m/>
    <m/>
    <m/>
    <m/>
    <m/>
    <x v="0"/>
    <m/>
    <m/>
    <m/>
    <m/>
    <m/>
    <m/>
    <m/>
    <m/>
    <m/>
    <m/>
  </r>
  <r>
    <n v="1429"/>
    <s v="Screening And Consenting"/>
    <n v="1"/>
    <s v="vuyolwethu"/>
    <x v="31"/>
    <d v="1899-12-30T08:31:00"/>
    <s v="Mdantsane"/>
    <n v="8"/>
    <n v="1"/>
    <s v="Not applicable"/>
    <s v="I confirm that I am at the gate / door"/>
    <s v=" -32.9331047"/>
    <s v="27.7360786"/>
    <s v="Yes"/>
    <m/>
    <s v="Read the script out loud to the person"/>
    <s v="Yes - the person who opened the door is calling the HoH"/>
    <s v="Read the script out loud to the HoH"/>
    <s v="Yes"/>
    <s v="Proceed"/>
    <s v="Nondumiso"/>
    <s v="Zenzisi"/>
    <n v="39"/>
    <d v="1983-09-12T00:00:00"/>
    <n v="39"/>
    <s v="Female"/>
    <s v="One or both"/>
    <s v="Yes"/>
    <s v="Proceed"/>
    <m/>
    <s v="Proceed"/>
    <s v="Xhosa"/>
    <s v="Yes"/>
    <s v="Yes"/>
    <m/>
    <s v="signature_2022-07-28_0646.png"/>
    <m/>
    <m/>
    <m/>
    <d v="2022-07-28T00:00:00"/>
    <n v="50000"/>
    <n v="1000"/>
    <n v="701"/>
    <n v="701"/>
    <n v="2329"/>
    <m/>
    <x v="1"/>
    <n v="54692"/>
    <s v="Proceed"/>
    <s v="Checked, completed"/>
    <s v="Checked, completed"/>
    <s v="Checked, completed"/>
    <n v="812580960"/>
    <s v="Myself (Participant)"/>
    <m/>
    <d v="1899-12-30T08:33:00"/>
    <s v="Complete"/>
  </r>
  <r>
    <n v="811"/>
    <m/>
    <m/>
    <m/>
    <x v="0"/>
    <m/>
    <m/>
    <m/>
    <m/>
    <m/>
    <m/>
    <m/>
    <m/>
    <m/>
    <m/>
    <m/>
    <m/>
    <m/>
    <m/>
    <m/>
    <m/>
    <m/>
    <m/>
    <m/>
    <m/>
    <m/>
    <m/>
    <m/>
    <m/>
    <m/>
    <m/>
    <m/>
    <m/>
    <m/>
    <m/>
    <m/>
    <m/>
    <m/>
    <m/>
    <m/>
    <m/>
    <m/>
    <m/>
    <m/>
    <m/>
    <m/>
    <x v="0"/>
    <m/>
    <m/>
    <m/>
    <m/>
    <m/>
    <m/>
    <m/>
    <m/>
    <m/>
    <m/>
  </r>
  <r>
    <n v="811"/>
    <s v="Screening And Consenting"/>
    <n v="1"/>
    <s v="busisiwe"/>
    <x v="23"/>
    <d v="1899-12-30T09:32:00"/>
    <s v="Mdantsane"/>
    <n v="12"/>
    <n v="3"/>
    <s v="Not applicable"/>
    <s v="I confirm that I am at the gate / door"/>
    <s v=" -32.9272994"/>
    <s v="27.7402084"/>
    <s v="Yes"/>
    <m/>
    <s v="Read the script out loud to the person"/>
    <s v="Yes - the person who opened the door is the HoH"/>
    <s v="Read the script out loud to the HoH"/>
    <s v="No"/>
    <m/>
    <m/>
    <m/>
    <m/>
    <m/>
    <m/>
    <m/>
    <m/>
    <m/>
    <m/>
    <m/>
    <m/>
    <m/>
    <m/>
    <m/>
    <m/>
    <m/>
    <m/>
    <m/>
    <m/>
    <m/>
    <n v="50000"/>
    <m/>
    <n v="640"/>
    <n v="640"/>
    <n v="2342"/>
    <m/>
    <x v="0"/>
    <m/>
    <m/>
    <m/>
    <m/>
    <m/>
    <m/>
    <m/>
    <m/>
    <d v="1899-12-30T09:32:00"/>
    <s v="Complete"/>
  </r>
  <r>
    <n v="1462"/>
    <s v="Screening And Consenting"/>
    <n v="1"/>
    <s v="siziphiwe"/>
    <x v="31"/>
    <d v="1899-12-30T12:19:00"/>
    <s v="Buffalo Flats"/>
    <n v="1"/>
    <n v="4"/>
    <s v="Not applicable"/>
    <s v="I confirm that I am at the gate / door"/>
    <s v=" -33.0215684"/>
    <s v="27.8689741"/>
    <s v="Yes"/>
    <m/>
    <s v="Read the script out loud to the person"/>
    <s v="Yes - the person who opened the door is the HoH"/>
    <s v="Read the script out loud to the HoH"/>
    <s v="Yes"/>
    <s v="Proceed"/>
    <s v="Hayley"/>
    <s v="Alexander "/>
    <n v="39"/>
    <d v="1983-03-12T00:00:00"/>
    <n v="39"/>
    <s v="Female"/>
    <s v="One or both"/>
    <s v="Yes"/>
    <s v="Proceed"/>
    <m/>
    <s v="Proceed"/>
    <s v="English"/>
    <s v="Yes"/>
    <s v="Yes"/>
    <s v="signature_2022-07-28_1027.png"/>
    <m/>
    <m/>
    <m/>
    <m/>
    <d v="2022-07-28T00:00:00"/>
    <n v="80000"/>
    <n v="1000"/>
    <n v="473"/>
    <n v="473"/>
    <n v="2329"/>
    <m/>
    <x v="1"/>
    <n v="84236"/>
    <s v="Proceed"/>
    <s v="Checked, completed"/>
    <s v="Checked, completed"/>
    <s v="Checked, completed"/>
    <n v="835206435"/>
    <s v="Myself (Participant)"/>
    <m/>
    <d v="1899-12-30T12:27:00"/>
    <s v="Complete"/>
  </r>
  <r>
    <n v="812"/>
    <m/>
    <m/>
    <m/>
    <x v="0"/>
    <m/>
    <m/>
    <m/>
    <m/>
    <m/>
    <m/>
    <m/>
    <m/>
    <m/>
    <m/>
    <m/>
    <m/>
    <m/>
    <m/>
    <m/>
    <m/>
    <m/>
    <m/>
    <m/>
    <m/>
    <m/>
    <m/>
    <m/>
    <m/>
    <m/>
    <m/>
    <m/>
    <m/>
    <m/>
    <m/>
    <m/>
    <m/>
    <m/>
    <m/>
    <m/>
    <m/>
    <m/>
    <m/>
    <m/>
    <m/>
    <m/>
    <x v="0"/>
    <m/>
    <m/>
    <m/>
    <m/>
    <m/>
    <m/>
    <m/>
    <m/>
    <m/>
    <m/>
  </r>
  <r>
    <n v="1464"/>
    <s v="Screening And Consenting"/>
    <n v="1"/>
    <s v="vuyolwethu"/>
    <x v="31"/>
    <d v="1899-12-30T12:39:00"/>
    <s v="Mdantsane"/>
    <n v="8"/>
    <n v="1"/>
    <s v="Not applicable"/>
    <s v="I confirm that I am at the gate / door"/>
    <s v=" -32.9309612"/>
    <s v="27.7349095"/>
    <s v="Yes"/>
    <m/>
    <s v="Read the script out loud to the person"/>
    <s v="Yes - the person who opened the door is the HoH"/>
    <s v="Read the script out loud to the HoH"/>
    <s v="Yes"/>
    <s v="Proceed"/>
    <s v="Bongiwe"/>
    <s v="Nanto"/>
    <n v="39"/>
    <d v="1983-02-21T00:00:00"/>
    <n v="39"/>
    <s v="Female"/>
    <s v="One or both"/>
    <s v="Yes"/>
    <s v="Proceed"/>
    <m/>
    <s v="Proceed"/>
    <s v="English"/>
    <s v="Yes"/>
    <s v="Yes"/>
    <s v="signature_2022-07-28_1043.png"/>
    <m/>
    <m/>
    <m/>
    <m/>
    <d v="2022-07-28T00:00:00"/>
    <n v="50000"/>
    <n v="1000"/>
    <n v="453"/>
    <n v="453"/>
    <n v="2329"/>
    <m/>
    <x v="1"/>
    <n v="54196"/>
    <s v="Proceed"/>
    <s v="Checked, completed"/>
    <s v="Checked, completed"/>
    <s v="Checked, completed"/>
    <n v="815408384"/>
    <s v="Myself (Participant)"/>
    <m/>
    <d v="1899-12-30T12:43:00"/>
    <s v="Complete"/>
  </r>
  <r>
    <n v="813"/>
    <m/>
    <m/>
    <m/>
    <x v="0"/>
    <m/>
    <m/>
    <m/>
    <m/>
    <m/>
    <m/>
    <m/>
    <m/>
    <m/>
    <m/>
    <m/>
    <m/>
    <m/>
    <m/>
    <m/>
    <m/>
    <m/>
    <m/>
    <m/>
    <m/>
    <m/>
    <m/>
    <m/>
    <m/>
    <m/>
    <m/>
    <m/>
    <m/>
    <m/>
    <m/>
    <m/>
    <m/>
    <m/>
    <m/>
    <m/>
    <m/>
    <m/>
    <m/>
    <m/>
    <m/>
    <m/>
    <x v="0"/>
    <m/>
    <m/>
    <m/>
    <m/>
    <m/>
    <m/>
    <m/>
    <m/>
    <m/>
    <m/>
  </r>
  <r>
    <n v="1550"/>
    <s v="Screening And Consenting"/>
    <n v="1"/>
    <s v="nozithembiso"/>
    <x v="27"/>
    <d v="1899-12-30T08:46:00"/>
    <s v="Buffalo Flats"/>
    <n v="7"/>
    <n v="2"/>
    <s v="Not applicable"/>
    <s v="I confirm that I am at the gate / door"/>
    <s v=" -33.0203945"/>
    <s v="27.8447434"/>
    <s v="Yes"/>
    <m/>
    <s v="Read the script out loud to the person"/>
    <s v="Yes - the person who opened the door is the HoH"/>
    <s v="Read the script out loud to the HoH"/>
    <s v="Yes"/>
    <s v="Proceed"/>
    <s v="Linda"/>
    <s v="Napoleon "/>
    <n v="39"/>
    <d v="1983-03-06T00:00:00"/>
    <n v="39"/>
    <s v="Female"/>
    <s v="One or both"/>
    <s v="Yes"/>
    <s v="Proceed"/>
    <m/>
    <s v="Proceed"/>
    <s v="English"/>
    <s v="Yes"/>
    <s v="Yes"/>
    <s v="signature_2022-08-02_0736.png"/>
    <m/>
    <m/>
    <m/>
    <m/>
    <d v="2022-08-02T00:00:00"/>
    <n v="80000"/>
    <n v="1000"/>
    <n v="686"/>
    <n v="686"/>
    <n v="2327"/>
    <m/>
    <x v="1"/>
    <n v="84660"/>
    <s v="Proceed"/>
    <s v="Checked, completed"/>
    <s v="Checked, completed"/>
    <s v="Checked, completed"/>
    <n v="638879009"/>
    <s v="Myself (Participant)"/>
    <m/>
    <d v="1899-12-30T09:35:00"/>
    <s v="Unverified"/>
  </r>
  <r>
    <n v="814"/>
    <m/>
    <m/>
    <m/>
    <x v="0"/>
    <m/>
    <m/>
    <m/>
    <m/>
    <m/>
    <m/>
    <m/>
    <m/>
    <m/>
    <m/>
    <m/>
    <m/>
    <m/>
    <m/>
    <m/>
    <m/>
    <m/>
    <m/>
    <m/>
    <m/>
    <m/>
    <m/>
    <m/>
    <m/>
    <m/>
    <m/>
    <m/>
    <m/>
    <m/>
    <m/>
    <m/>
    <m/>
    <m/>
    <m/>
    <m/>
    <m/>
    <m/>
    <m/>
    <m/>
    <m/>
    <m/>
    <x v="0"/>
    <m/>
    <m/>
    <m/>
    <m/>
    <m/>
    <m/>
    <m/>
    <m/>
    <m/>
    <m/>
  </r>
  <r>
    <n v="814"/>
    <s v="Screening And Consenting"/>
    <n v="1"/>
    <s v="zukisani"/>
    <x v="23"/>
    <d v="1899-12-30T09:42:00"/>
    <s v="Nompumelelo"/>
    <n v="3"/>
    <n v="1"/>
    <s v="Not applicable"/>
    <s v="I confirm that I am at the gate / door"/>
    <s v=" -32.9538644"/>
    <s v="27.9225844"/>
    <s v="No"/>
    <s v="I confirm"/>
    <m/>
    <m/>
    <m/>
    <m/>
    <m/>
    <m/>
    <m/>
    <m/>
    <m/>
    <m/>
    <m/>
    <m/>
    <m/>
    <m/>
    <m/>
    <m/>
    <m/>
    <m/>
    <m/>
    <m/>
    <m/>
    <m/>
    <m/>
    <m/>
    <m/>
    <n v="30000"/>
    <m/>
    <n v="630"/>
    <n v="630"/>
    <n v="2342"/>
    <m/>
    <x v="0"/>
    <m/>
    <m/>
    <m/>
    <m/>
    <m/>
    <m/>
    <m/>
    <m/>
    <d v="1899-12-30T09:43:00"/>
    <s v="Complete"/>
  </r>
  <r>
    <n v="1588"/>
    <s v="Screening And Consenting"/>
    <n v="2"/>
    <s v="busisiwe"/>
    <x v="11"/>
    <d v="1899-12-30T15:00:00"/>
    <s v="Mdantsane"/>
    <n v="13"/>
    <n v="4"/>
    <s v="Not applicable"/>
    <s v="I confirm that I am at the gate / door"/>
    <s v=" -32.9204982"/>
    <s v="27.7108576"/>
    <s v="Yes"/>
    <m/>
    <s v="Read the script out loud to the person"/>
    <s v="Yes - the person who opened the door is the HoH"/>
    <s v="Read the script out loud to the HoH"/>
    <s v="Yes"/>
    <s v="Proceed"/>
    <s v="Thembelani"/>
    <s v="Jezile"/>
    <n v="39"/>
    <d v="1983-03-03T00:00:00"/>
    <n v="39"/>
    <s v="Male"/>
    <s v="One or both"/>
    <s v="Yes"/>
    <s v="Proceed"/>
    <m/>
    <s v="Proceed"/>
    <s v="English"/>
    <s v="Yes"/>
    <s v="Yes"/>
    <s v="signature_2022-08-02_1302.png"/>
    <m/>
    <m/>
    <m/>
    <m/>
    <d v="2022-08-02T00:00:00"/>
    <n v="50000"/>
    <n v="2000"/>
    <n v="312"/>
    <n v="312"/>
    <n v="2324"/>
    <m/>
    <x v="1"/>
    <n v="54909"/>
    <s v="Proceed"/>
    <s v="Checked, completed"/>
    <s v="Checked, completed"/>
    <s v="Checked, completed"/>
    <n v="842335118"/>
    <s v="Myself (Participant)"/>
    <m/>
    <d v="1899-12-30T15:03:00"/>
    <s v="Complete"/>
  </r>
  <r>
    <n v="815"/>
    <m/>
    <m/>
    <m/>
    <x v="0"/>
    <m/>
    <m/>
    <m/>
    <m/>
    <m/>
    <m/>
    <m/>
    <m/>
    <m/>
    <m/>
    <m/>
    <m/>
    <m/>
    <m/>
    <m/>
    <m/>
    <m/>
    <m/>
    <m/>
    <m/>
    <m/>
    <m/>
    <m/>
    <m/>
    <m/>
    <m/>
    <m/>
    <m/>
    <m/>
    <m/>
    <m/>
    <m/>
    <m/>
    <m/>
    <m/>
    <m/>
    <m/>
    <m/>
    <m/>
    <m/>
    <m/>
    <x v="0"/>
    <m/>
    <m/>
    <m/>
    <m/>
    <m/>
    <m/>
    <m/>
    <m/>
    <m/>
    <m/>
  </r>
  <r>
    <n v="815"/>
    <s v="Screening And Consenting"/>
    <n v="1"/>
    <s v="onelam"/>
    <x v="23"/>
    <d v="1899-12-30T09:44:00"/>
    <s v="Nompumelelo"/>
    <n v="3"/>
    <n v="1"/>
    <s v="Not applicable"/>
    <s v="I confirm that I am at the gate / door"/>
    <s v=" -32.9537972"/>
    <s v="27.922423"/>
    <s v="No"/>
    <s v="I confirm"/>
    <m/>
    <m/>
    <m/>
    <m/>
    <m/>
    <m/>
    <m/>
    <m/>
    <m/>
    <m/>
    <m/>
    <m/>
    <m/>
    <m/>
    <m/>
    <m/>
    <m/>
    <m/>
    <m/>
    <m/>
    <m/>
    <m/>
    <m/>
    <m/>
    <m/>
    <n v="30000"/>
    <m/>
    <n v="628"/>
    <n v="628"/>
    <n v="2342"/>
    <m/>
    <x v="0"/>
    <m/>
    <m/>
    <m/>
    <m/>
    <m/>
    <m/>
    <m/>
    <m/>
    <d v="1899-12-30T09:44:00"/>
    <s v="Unverified"/>
  </r>
  <r>
    <n v="815"/>
    <s v="Screening And Consenting"/>
    <n v="2"/>
    <s v="zukisani"/>
    <x v="30"/>
    <d v="1899-12-30T08:56:00"/>
    <s v="Nompumelelo"/>
    <n v="3"/>
    <n v="1"/>
    <s v="Not applicable"/>
    <s v="I confirm that I am at the gate / door"/>
    <s v=" -32.9537267"/>
    <s v="27.9224312"/>
    <s v="No"/>
    <s v="I confirm"/>
    <m/>
    <m/>
    <m/>
    <m/>
    <m/>
    <m/>
    <m/>
    <m/>
    <m/>
    <m/>
    <m/>
    <m/>
    <m/>
    <m/>
    <m/>
    <m/>
    <m/>
    <m/>
    <m/>
    <m/>
    <m/>
    <m/>
    <m/>
    <m/>
    <m/>
    <n v="30000"/>
    <m/>
    <n v="676"/>
    <n v="676"/>
    <n v="2341"/>
    <m/>
    <x v="0"/>
    <m/>
    <m/>
    <m/>
    <m/>
    <m/>
    <m/>
    <m/>
    <m/>
    <d v="1899-12-30T08:56:00"/>
    <s v="Unverified"/>
  </r>
  <r>
    <n v="815"/>
    <s v="Screening And Consenting"/>
    <n v="3"/>
    <s v="onelam"/>
    <x v="29"/>
    <d v="1899-12-30T10:07:00"/>
    <s v="Nompumelelo"/>
    <n v="3"/>
    <n v="1"/>
    <s v="Not applicable"/>
    <s v="I confirm that I am at the gate / door"/>
    <s v=" -32.953604"/>
    <s v="27.9224765"/>
    <s v="No"/>
    <s v="I confirm"/>
    <m/>
    <m/>
    <m/>
    <m/>
    <m/>
    <m/>
    <m/>
    <m/>
    <m/>
    <m/>
    <m/>
    <m/>
    <m/>
    <m/>
    <m/>
    <m/>
    <m/>
    <m/>
    <m/>
    <m/>
    <m/>
    <m/>
    <m/>
    <m/>
    <m/>
    <n v="30000"/>
    <m/>
    <n v="605"/>
    <n v="605"/>
    <n v="2338"/>
    <m/>
    <x v="0"/>
    <m/>
    <m/>
    <m/>
    <m/>
    <m/>
    <m/>
    <m/>
    <m/>
    <d v="1899-12-30T10:07:00"/>
    <s v="Unverified"/>
  </r>
  <r>
    <n v="816"/>
    <m/>
    <m/>
    <m/>
    <x v="0"/>
    <m/>
    <m/>
    <m/>
    <m/>
    <m/>
    <m/>
    <m/>
    <m/>
    <m/>
    <m/>
    <m/>
    <m/>
    <m/>
    <m/>
    <m/>
    <m/>
    <m/>
    <m/>
    <m/>
    <m/>
    <m/>
    <m/>
    <m/>
    <m/>
    <m/>
    <m/>
    <m/>
    <m/>
    <m/>
    <m/>
    <m/>
    <m/>
    <m/>
    <m/>
    <m/>
    <m/>
    <m/>
    <m/>
    <m/>
    <m/>
    <m/>
    <x v="0"/>
    <m/>
    <m/>
    <m/>
    <m/>
    <m/>
    <m/>
    <m/>
    <m/>
    <m/>
    <m/>
  </r>
  <r>
    <n v="816"/>
    <s v="Screening And Consenting"/>
    <n v="1"/>
    <s v="zola"/>
    <x v="23"/>
    <d v="1899-12-30T09:47:00"/>
    <s v="Ndevana"/>
    <n v="2"/>
    <n v="2"/>
    <s v="Not applicable"/>
    <s v="I confirm that I am at the gate / door"/>
    <s v=" -32.9282879"/>
    <s v="27.4774779"/>
    <s v="Yes"/>
    <m/>
    <s v="Read the script out loud to the person"/>
    <s v="Yes - the person who opened the door is the HoH"/>
    <s v="Read the script out loud to the HoH"/>
    <s v="No"/>
    <m/>
    <m/>
    <m/>
    <m/>
    <m/>
    <m/>
    <m/>
    <m/>
    <m/>
    <m/>
    <m/>
    <m/>
    <m/>
    <m/>
    <m/>
    <m/>
    <m/>
    <m/>
    <m/>
    <m/>
    <m/>
    <n v="60000"/>
    <m/>
    <n v="625"/>
    <n v="625"/>
    <n v="2342"/>
    <m/>
    <x v="0"/>
    <m/>
    <m/>
    <m/>
    <m/>
    <m/>
    <m/>
    <m/>
    <m/>
    <d v="1899-12-30T09:51:00"/>
    <s v="Unverified"/>
  </r>
  <r>
    <n v="817"/>
    <m/>
    <m/>
    <m/>
    <x v="0"/>
    <m/>
    <m/>
    <m/>
    <m/>
    <m/>
    <m/>
    <m/>
    <m/>
    <m/>
    <m/>
    <m/>
    <m/>
    <m/>
    <m/>
    <m/>
    <m/>
    <m/>
    <m/>
    <m/>
    <m/>
    <m/>
    <m/>
    <m/>
    <m/>
    <m/>
    <m/>
    <m/>
    <m/>
    <m/>
    <m/>
    <m/>
    <m/>
    <m/>
    <m/>
    <m/>
    <m/>
    <m/>
    <m/>
    <m/>
    <m/>
    <m/>
    <x v="0"/>
    <m/>
    <m/>
    <m/>
    <m/>
    <m/>
    <m/>
    <m/>
    <m/>
    <m/>
    <m/>
  </r>
  <r>
    <n v="817"/>
    <s v="Screening And Consenting"/>
    <n v="1"/>
    <s v="onelam"/>
    <x v="23"/>
    <d v="1899-12-30T09:53:00"/>
    <s v="Nompumelelo"/>
    <n v="3"/>
    <n v="1"/>
    <s v="Not applicable"/>
    <s v="I confirm that I am at the gate / door"/>
    <s v=" -32.9539423"/>
    <s v="27.9226884"/>
    <s v="Yes"/>
    <m/>
    <s v="Read the script out loud to the person"/>
    <s v="Yes - the person who opened the door is the HoH"/>
    <s v="Read the script out loud to the HoH"/>
    <s v="No"/>
    <m/>
    <m/>
    <m/>
    <m/>
    <m/>
    <m/>
    <m/>
    <m/>
    <m/>
    <m/>
    <m/>
    <m/>
    <m/>
    <m/>
    <m/>
    <m/>
    <m/>
    <m/>
    <m/>
    <m/>
    <m/>
    <n v="30000"/>
    <m/>
    <n v="619"/>
    <n v="619"/>
    <n v="2342"/>
    <m/>
    <x v="0"/>
    <m/>
    <m/>
    <m/>
    <m/>
    <m/>
    <m/>
    <m/>
    <m/>
    <d v="1899-12-30T09:53:00"/>
    <s v="Unverified"/>
  </r>
  <r>
    <n v="817"/>
    <s v="Screening And Consenting"/>
    <n v="2"/>
    <s v="onelam"/>
    <x v="30"/>
    <d v="1899-12-30T09:03:00"/>
    <s v="Nompumelelo"/>
    <n v="3"/>
    <n v="1"/>
    <s v="Not applicable"/>
    <s v="I confirm that I am at the gate / door"/>
    <s v=" -32.9539214"/>
    <s v="27.9225368"/>
    <s v="No"/>
    <s v="I confirm"/>
    <m/>
    <m/>
    <m/>
    <m/>
    <m/>
    <m/>
    <m/>
    <m/>
    <m/>
    <m/>
    <m/>
    <m/>
    <m/>
    <m/>
    <m/>
    <m/>
    <m/>
    <m/>
    <m/>
    <m/>
    <m/>
    <m/>
    <m/>
    <m/>
    <m/>
    <n v="30000"/>
    <m/>
    <n v="669"/>
    <n v="669"/>
    <n v="2341"/>
    <m/>
    <x v="0"/>
    <m/>
    <m/>
    <m/>
    <m/>
    <m/>
    <m/>
    <m/>
    <m/>
    <d v="1899-12-30T09:04:00"/>
    <s v="Unverified"/>
  </r>
  <r>
    <n v="817"/>
    <s v="Screening And Consenting"/>
    <n v="3"/>
    <s v="onelam"/>
    <x v="29"/>
    <d v="1899-12-30T10:13:00"/>
    <s v="Nompumelelo"/>
    <n v="3"/>
    <n v="1"/>
    <s v="Not applicable"/>
    <s v="I confirm that I am at the gate / door"/>
    <s v=" -32.9538408"/>
    <s v="27.9225496"/>
    <s v="No"/>
    <s v="I confirm"/>
    <m/>
    <m/>
    <m/>
    <m/>
    <m/>
    <m/>
    <m/>
    <m/>
    <m/>
    <m/>
    <m/>
    <m/>
    <m/>
    <m/>
    <m/>
    <m/>
    <m/>
    <m/>
    <m/>
    <m/>
    <m/>
    <m/>
    <m/>
    <m/>
    <m/>
    <n v="30000"/>
    <m/>
    <n v="599"/>
    <n v="599"/>
    <n v="2338"/>
    <m/>
    <x v="0"/>
    <m/>
    <m/>
    <m/>
    <m/>
    <m/>
    <m/>
    <m/>
    <m/>
    <d v="1899-12-30T10:13:00"/>
    <s v="Unverified"/>
  </r>
  <r>
    <n v="818"/>
    <m/>
    <m/>
    <m/>
    <x v="0"/>
    <m/>
    <m/>
    <m/>
    <m/>
    <m/>
    <m/>
    <m/>
    <m/>
    <m/>
    <m/>
    <m/>
    <m/>
    <m/>
    <m/>
    <m/>
    <m/>
    <m/>
    <m/>
    <m/>
    <m/>
    <m/>
    <m/>
    <m/>
    <m/>
    <m/>
    <m/>
    <m/>
    <m/>
    <m/>
    <m/>
    <m/>
    <m/>
    <m/>
    <m/>
    <m/>
    <m/>
    <m/>
    <m/>
    <m/>
    <m/>
    <m/>
    <x v="0"/>
    <m/>
    <m/>
    <m/>
    <m/>
    <m/>
    <m/>
    <m/>
    <m/>
    <m/>
    <m/>
  </r>
  <r>
    <n v="1613"/>
    <s v="Screening And Consenting"/>
    <n v="1"/>
    <s v="nosiphiwo"/>
    <x v="11"/>
    <d v="1899-12-30T09:37:00"/>
    <s v="Buffalo Flats"/>
    <n v="6"/>
    <n v="4"/>
    <s v="Not applicable"/>
    <s v="I confirm that I am at the gate / door"/>
    <s v=" -33.0221299"/>
    <s v="27.8560464"/>
    <s v="Yes"/>
    <m/>
    <s v="Read the script out loud to the person"/>
    <s v="Yes - the person who opened the door is the HoH"/>
    <s v="Read the script out loud to the HoH"/>
    <s v="Yes"/>
    <s v="Proceed"/>
    <s v="Nomthetho "/>
    <s v="Klass"/>
    <n v="39"/>
    <d v="1983-11-12T00:00:00"/>
    <n v="39"/>
    <s v="Female"/>
    <s v="One or both"/>
    <s v="Yes"/>
    <s v="Proceed"/>
    <m/>
    <s v="Proceed"/>
    <s v="English"/>
    <s v="Yes"/>
    <s v="Yes"/>
    <s v="signature_2022-08-02_0811.png"/>
    <m/>
    <m/>
    <m/>
    <m/>
    <d v="2022-08-02T00:00:00"/>
    <n v="80000"/>
    <n v="1000"/>
    <n v="635"/>
    <n v="635"/>
    <n v="2324"/>
    <m/>
    <x v="1"/>
    <n v="84555"/>
    <s v="Proceed"/>
    <s v="Checked, completed"/>
    <s v="Checked, completed"/>
    <s v="Checked, completed"/>
    <n v="792664822"/>
    <s v="Myself (Participant)"/>
    <m/>
    <d v="1899-12-30T09:38:00"/>
    <s v="Unverified"/>
  </r>
  <r>
    <n v="819"/>
    <m/>
    <m/>
    <m/>
    <x v="0"/>
    <m/>
    <m/>
    <m/>
    <m/>
    <m/>
    <m/>
    <m/>
    <m/>
    <m/>
    <m/>
    <m/>
    <m/>
    <m/>
    <m/>
    <m/>
    <m/>
    <m/>
    <m/>
    <m/>
    <m/>
    <m/>
    <m/>
    <m/>
    <m/>
    <m/>
    <m/>
    <m/>
    <m/>
    <m/>
    <m/>
    <m/>
    <m/>
    <m/>
    <m/>
    <m/>
    <m/>
    <m/>
    <m/>
    <m/>
    <m/>
    <m/>
    <x v="0"/>
    <m/>
    <m/>
    <m/>
    <m/>
    <m/>
    <m/>
    <m/>
    <m/>
    <m/>
    <m/>
  </r>
  <r>
    <n v="819"/>
    <s v="Screening And Consenting"/>
    <n v="1"/>
    <s v="onelam"/>
    <x v="23"/>
    <d v="1899-12-30T09:56:00"/>
    <s v="Nompumelelo"/>
    <n v="3"/>
    <n v="1"/>
    <s v="Not applicable"/>
    <s v="I confirm that I am at the gate / door"/>
    <s v=" -32.9538949"/>
    <s v="27.9225998"/>
    <s v="No"/>
    <s v="I confirm"/>
    <m/>
    <m/>
    <m/>
    <m/>
    <m/>
    <m/>
    <m/>
    <m/>
    <m/>
    <m/>
    <m/>
    <m/>
    <m/>
    <m/>
    <m/>
    <m/>
    <m/>
    <m/>
    <m/>
    <m/>
    <m/>
    <m/>
    <m/>
    <m/>
    <m/>
    <n v="30000"/>
    <m/>
    <n v="616"/>
    <n v="616"/>
    <n v="2342"/>
    <m/>
    <x v="0"/>
    <m/>
    <m/>
    <m/>
    <m/>
    <m/>
    <m/>
    <m/>
    <m/>
    <d v="1899-12-30T09:56:00"/>
    <s v="Unverified"/>
  </r>
  <r>
    <n v="819"/>
    <s v="Screening And Consenting"/>
    <n v="2"/>
    <s v="onelam"/>
    <x v="30"/>
    <d v="1899-12-30T09:08:00"/>
    <s v="Nompumelelo"/>
    <n v="3"/>
    <n v="1"/>
    <s v="Not applicable"/>
    <s v="I confirm that I am at the gate / door"/>
    <s v=" -32.9538918"/>
    <s v="27.9225459"/>
    <s v="No"/>
    <s v="I confirm"/>
    <m/>
    <m/>
    <m/>
    <m/>
    <m/>
    <m/>
    <m/>
    <m/>
    <m/>
    <m/>
    <m/>
    <m/>
    <m/>
    <m/>
    <m/>
    <m/>
    <m/>
    <m/>
    <m/>
    <m/>
    <m/>
    <m/>
    <m/>
    <m/>
    <m/>
    <n v="30000"/>
    <m/>
    <n v="664"/>
    <n v="664"/>
    <n v="2341"/>
    <m/>
    <x v="0"/>
    <m/>
    <m/>
    <m/>
    <m/>
    <m/>
    <m/>
    <m/>
    <m/>
    <d v="1899-12-30T09:08:00"/>
    <s v="Unverified"/>
  </r>
  <r>
    <n v="819"/>
    <s v="Screening And Consenting"/>
    <n v="3"/>
    <s v="onelam"/>
    <x v="29"/>
    <d v="1899-12-30T10:14:00"/>
    <s v="Nompumelelo"/>
    <n v="3"/>
    <n v="1"/>
    <s v="Not applicable"/>
    <s v="I confirm that I am at the gate / door"/>
    <s v=" -32.9538952"/>
    <s v="27.9225372"/>
    <s v="No"/>
    <s v="I confirm"/>
    <m/>
    <m/>
    <m/>
    <m/>
    <m/>
    <m/>
    <m/>
    <m/>
    <m/>
    <m/>
    <m/>
    <m/>
    <m/>
    <m/>
    <m/>
    <m/>
    <m/>
    <m/>
    <m/>
    <m/>
    <m/>
    <m/>
    <m/>
    <m/>
    <m/>
    <n v="30000"/>
    <m/>
    <n v="598"/>
    <n v="598"/>
    <n v="2338"/>
    <m/>
    <x v="0"/>
    <m/>
    <m/>
    <m/>
    <m/>
    <m/>
    <m/>
    <m/>
    <m/>
    <d v="1899-12-30T10:14:00"/>
    <s v="Unverified"/>
  </r>
  <r>
    <n v="820"/>
    <m/>
    <m/>
    <m/>
    <x v="0"/>
    <m/>
    <m/>
    <m/>
    <m/>
    <m/>
    <m/>
    <m/>
    <m/>
    <m/>
    <m/>
    <m/>
    <m/>
    <m/>
    <m/>
    <m/>
    <m/>
    <m/>
    <m/>
    <m/>
    <m/>
    <m/>
    <m/>
    <m/>
    <m/>
    <m/>
    <m/>
    <m/>
    <m/>
    <m/>
    <m/>
    <m/>
    <m/>
    <m/>
    <m/>
    <m/>
    <m/>
    <m/>
    <m/>
    <m/>
    <m/>
    <m/>
    <x v="0"/>
    <m/>
    <m/>
    <m/>
    <m/>
    <m/>
    <m/>
    <m/>
    <m/>
    <m/>
    <m/>
  </r>
  <r>
    <n v="820"/>
    <s v="Screening And Consenting"/>
    <n v="1"/>
    <s v="zola"/>
    <x v="23"/>
    <d v="1899-12-30T09:58:00"/>
    <s v="Ndevana"/>
    <n v="2"/>
    <n v="2"/>
    <s v="Not applicable"/>
    <s v="I confirm that I am at the gate / door"/>
    <s v=" -32.9212216"/>
    <s v="27.506615"/>
    <s v="Yes"/>
    <m/>
    <s v="Read the script out loud to the person"/>
    <s v="No"/>
    <m/>
    <m/>
    <m/>
    <m/>
    <m/>
    <m/>
    <m/>
    <m/>
    <m/>
    <m/>
    <m/>
    <m/>
    <m/>
    <m/>
    <m/>
    <m/>
    <m/>
    <m/>
    <m/>
    <m/>
    <m/>
    <m/>
    <m/>
    <n v="60000"/>
    <m/>
    <n v="614"/>
    <n v="614"/>
    <n v="2342"/>
    <m/>
    <x v="0"/>
    <m/>
    <m/>
    <m/>
    <m/>
    <m/>
    <m/>
    <m/>
    <m/>
    <d v="1899-12-30T10:00:00"/>
    <s v="Unverified"/>
  </r>
  <r>
    <n v="820"/>
    <s v="Screening And Consenting"/>
    <n v="2"/>
    <s v="vuyelwa"/>
    <x v="16"/>
    <d v="1899-12-30T15:01:00"/>
    <s v="Ndevana"/>
    <n v="2"/>
    <n v="2"/>
    <s v="Not applicable"/>
    <s v="I confirm that I am at the gate / door"/>
    <s v=" -32.932591"/>
    <s v="27.467568"/>
    <s v="Yes"/>
    <m/>
    <s v="Read the script out loud to the person"/>
    <s v="Yes - the person who opened the door is calling the HoH"/>
    <s v="Read the script out loud to the HoH"/>
    <s v="No"/>
    <m/>
    <m/>
    <m/>
    <m/>
    <m/>
    <m/>
    <m/>
    <m/>
    <m/>
    <m/>
    <m/>
    <m/>
    <m/>
    <m/>
    <m/>
    <m/>
    <m/>
    <m/>
    <m/>
    <m/>
    <m/>
    <n v="60000"/>
    <m/>
    <n v="311"/>
    <n v="311"/>
    <n v="2337"/>
    <m/>
    <x v="0"/>
    <m/>
    <m/>
    <m/>
    <m/>
    <m/>
    <m/>
    <m/>
    <m/>
    <d v="1899-12-30T15:01:00"/>
    <s v="Unverified"/>
  </r>
  <r>
    <n v="821"/>
    <m/>
    <m/>
    <m/>
    <x v="0"/>
    <m/>
    <m/>
    <m/>
    <m/>
    <m/>
    <m/>
    <m/>
    <m/>
    <m/>
    <m/>
    <m/>
    <m/>
    <m/>
    <m/>
    <m/>
    <m/>
    <m/>
    <m/>
    <m/>
    <m/>
    <m/>
    <m/>
    <m/>
    <m/>
    <m/>
    <m/>
    <m/>
    <m/>
    <m/>
    <m/>
    <m/>
    <m/>
    <m/>
    <m/>
    <m/>
    <m/>
    <m/>
    <m/>
    <m/>
    <m/>
    <m/>
    <x v="0"/>
    <m/>
    <m/>
    <m/>
    <m/>
    <m/>
    <m/>
    <m/>
    <m/>
    <m/>
    <m/>
  </r>
  <r>
    <n v="1632"/>
    <s v="Screening And Consenting"/>
    <n v="1"/>
    <s v="siziphiwe"/>
    <x v="11"/>
    <d v="1899-12-30T10:40:00"/>
    <s v="Buffalo Flats"/>
    <n v="7"/>
    <n v="1"/>
    <s v="Not applicable"/>
    <s v="I confirm that I am at the gate / door"/>
    <s v=" -33.021918"/>
    <s v="27.8470596"/>
    <s v="Yes"/>
    <m/>
    <s v="Read the script out loud to the person"/>
    <s v="Yes - the person who opened the door is the HoH"/>
    <s v="Read the script out loud to the HoH"/>
    <s v="Yes"/>
    <s v="Proceed"/>
    <s v="Kimshere"/>
    <s v="Koekemoer"/>
    <n v="39"/>
    <d v="1983-12-11T00:00:00"/>
    <n v="39"/>
    <s v="Female"/>
    <s v="One or both"/>
    <s v="Yes"/>
    <s v="Proceed"/>
    <m/>
    <s v="Proceed"/>
    <s v="English"/>
    <s v="Yes"/>
    <s v="Yes"/>
    <s v="signature_2022-08-02_1149.png"/>
    <m/>
    <m/>
    <m/>
    <m/>
    <d v="2022-08-02T00:00:00"/>
    <n v="80000"/>
    <n v="1000"/>
    <n v="572"/>
    <n v="572"/>
    <n v="2324"/>
    <m/>
    <x v="1"/>
    <n v="84429"/>
    <s v="Proceed"/>
    <s v="Checked, completed"/>
    <s v="Checked, completed"/>
    <s v="Checked, completed"/>
    <n v="816148384"/>
    <s v="Myself (Participant)"/>
    <m/>
    <d v="1899-12-30T13:50:00"/>
    <s v="Unverified"/>
  </r>
  <r>
    <n v="822"/>
    <m/>
    <m/>
    <m/>
    <x v="0"/>
    <m/>
    <m/>
    <m/>
    <m/>
    <m/>
    <m/>
    <m/>
    <m/>
    <m/>
    <m/>
    <m/>
    <m/>
    <m/>
    <m/>
    <m/>
    <m/>
    <m/>
    <m/>
    <m/>
    <m/>
    <m/>
    <m/>
    <m/>
    <m/>
    <m/>
    <m/>
    <m/>
    <m/>
    <m/>
    <m/>
    <m/>
    <m/>
    <m/>
    <m/>
    <m/>
    <m/>
    <m/>
    <m/>
    <m/>
    <m/>
    <m/>
    <x v="0"/>
    <m/>
    <m/>
    <m/>
    <m/>
    <m/>
    <m/>
    <m/>
    <m/>
    <m/>
    <m/>
  </r>
  <r>
    <n v="822"/>
    <s v="Screening And Consenting"/>
    <n v="1"/>
    <s v="likhona"/>
    <x v="23"/>
    <d v="1899-12-30T10:09:00"/>
    <s v="Nompumelelo"/>
    <n v="3"/>
    <n v="2"/>
    <s v="Not applicable"/>
    <s v="I confirm that I am at the gate / door"/>
    <s v=" -32.9529251"/>
    <s v="27.9215178"/>
    <s v="No"/>
    <s v="I confirm"/>
    <m/>
    <m/>
    <m/>
    <m/>
    <m/>
    <m/>
    <m/>
    <m/>
    <m/>
    <m/>
    <m/>
    <m/>
    <m/>
    <m/>
    <m/>
    <m/>
    <m/>
    <m/>
    <m/>
    <m/>
    <m/>
    <m/>
    <m/>
    <m/>
    <m/>
    <n v="30000"/>
    <m/>
    <n v="603"/>
    <n v="603"/>
    <n v="2342"/>
    <m/>
    <x v="0"/>
    <m/>
    <m/>
    <m/>
    <m/>
    <m/>
    <m/>
    <m/>
    <m/>
    <d v="1899-12-30T10:09:00"/>
    <s v="Complete"/>
  </r>
  <r>
    <n v="822"/>
    <s v="Screening And Consenting"/>
    <n v="2"/>
    <s v="likhona"/>
    <x v="29"/>
    <d v="1899-12-30T10:10:00"/>
    <s v="Nompumelelo"/>
    <n v="3"/>
    <n v="2"/>
    <s v="Not applicable"/>
    <s v="I confirm that I am at the gate / door"/>
    <s v=" -32.955258"/>
    <s v="27.9261816"/>
    <s v="No"/>
    <s v="I confirm"/>
    <m/>
    <m/>
    <m/>
    <m/>
    <m/>
    <m/>
    <m/>
    <m/>
    <m/>
    <m/>
    <m/>
    <m/>
    <m/>
    <m/>
    <m/>
    <m/>
    <m/>
    <m/>
    <m/>
    <m/>
    <m/>
    <m/>
    <m/>
    <m/>
    <m/>
    <n v="30000"/>
    <m/>
    <n v="602"/>
    <n v="602"/>
    <n v="2338"/>
    <m/>
    <x v="0"/>
    <m/>
    <m/>
    <m/>
    <m/>
    <m/>
    <m/>
    <m/>
    <m/>
    <d v="1899-12-30T10:12:00"/>
    <s v="Complete"/>
  </r>
  <r>
    <n v="1682"/>
    <s v="Screening And Consenting"/>
    <n v="2"/>
    <s v="onelam"/>
    <x v="12"/>
    <d v="1899-12-30T09:26:00"/>
    <s v="Scenery Park"/>
    <n v="1"/>
    <n v="2"/>
    <s v="Not applicable"/>
    <s v="I confirm that I am at the gate / door"/>
    <s v=" -32.9998028"/>
    <s v="27.8355621"/>
    <s v="Yes"/>
    <m/>
    <s v="Read the script out loud to the person"/>
    <s v="Yes - the person who opened the door is the HoH"/>
    <s v="Read the script out loud to the HoH"/>
    <s v="Yes"/>
    <s v="Proceed"/>
    <s v="Nosipho"/>
    <s v="Magadla"/>
    <n v="39"/>
    <d v="1983-05-02T00:00:00"/>
    <n v="39"/>
    <s v="Female"/>
    <s v="One or both"/>
    <s v="Yes"/>
    <s v="Proceed"/>
    <m/>
    <s v="Proceed"/>
    <s v="English"/>
    <s v="Yes"/>
    <s v="Yes"/>
    <s v="signature_2022-08-03_0731.png"/>
    <m/>
    <m/>
    <m/>
    <m/>
    <d v="2022-08-03T00:00:00"/>
    <n v="20000"/>
    <n v="1000"/>
    <n v="646"/>
    <n v="646"/>
    <n v="2323"/>
    <m/>
    <x v="1"/>
    <n v="24576"/>
    <s v="Proceed"/>
    <s v="Checked, completed"/>
    <s v="Checked, completed"/>
    <s v="Checked, completed"/>
    <n v="812446635"/>
    <s v="Myself (Participant)"/>
    <m/>
    <d v="1899-12-30T09:32:00"/>
    <s v="Complete"/>
  </r>
  <r>
    <n v="823"/>
    <m/>
    <m/>
    <m/>
    <x v="0"/>
    <m/>
    <m/>
    <m/>
    <m/>
    <m/>
    <m/>
    <m/>
    <m/>
    <m/>
    <m/>
    <m/>
    <m/>
    <m/>
    <m/>
    <m/>
    <m/>
    <m/>
    <m/>
    <m/>
    <m/>
    <m/>
    <m/>
    <m/>
    <m/>
    <m/>
    <m/>
    <m/>
    <m/>
    <m/>
    <m/>
    <m/>
    <m/>
    <m/>
    <m/>
    <m/>
    <m/>
    <m/>
    <m/>
    <m/>
    <m/>
    <m/>
    <x v="0"/>
    <m/>
    <m/>
    <m/>
    <m/>
    <m/>
    <m/>
    <m/>
    <m/>
    <m/>
    <m/>
  </r>
  <r>
    <n v="823"/>
    <s v="Screening And Consenting"/>
    <n v="1"/>
    <s v="zimkhitha"/>
    <x v="23"/>
    <d v="1899-12-30T10:09:00"/>
    <s v="Buffalo Flats"/>
    <n v="2"/>
    <n v="9"/>
    <s v="Not applicable"/>
    <s v="I confirm that I am at the gate / door"/>
    <s v=" -33.0139895"/>
    <s v="27.8425285"/>
    <s v="Yes"/>
    <m/>
    <s v="Read the script out loud to the person"/>
    <s v="Yes - the person who opened the door is the HoH"/>
    <s v="Read the script out loud to the HoH"/>
    <s v="No"/>
    <m/>
    <m/>
    <m/>
    <m/>
    <m/>
    <m/>
    <m/>
    <m/>
    <m/>
    <m/>
    <m/>
    <m/>
    <m/>
    <m/>
    <m/>
    <m/>
    <m/>
    <m/>
    <m/>
    <m/>
    <m/>
    <n v="80000"/>
    <m/>
    <n v="603"/>
    <n v="603"/>
    <n v="2342"/>
    <m/>
    <x v="0"/>
    <m/>
    <m/>
    <m/>
    <m/>
    <m/>
    <m/>
    <m/>
    <m/>
    <d v="1899-12-30T10:16:00"/>
    <s v="Unverified"/>
  </r>
  <r>
    <n v="824"/>
    <m/>
    <m/>
    <m/>
    <x v="0"/>
    <m/>
    <m/>
    <m/>
    <m/>
    <m/>
    <m/>
    <m/>
    <m/>
    <m/>
    <m/>
    <m/>
    <m/>
    <m/>
    <m/>
    <m/>
    <m/>
    <m/>
    <m/>
    <m/>
    <m/>
    <m/>
    <m/>
    <m/>
    <m/>
    <m/>
    <m/>
    <m/>
    <m/>
    <m/>
    <m/>
    <m/>
    <m/>
    <m/>
    <m/>
    <m/>
    <m/>
    <m/>
    <m/>
    <m/>
    <m/>
    <m/>
    <x v="0"/>
    <m/>
    <m/>
    <m/>
    <m/>
    <m/>
    <m/>
    <m/>
    <m/>
    <m/>
    <m/>
  </r>
  <r>
    <n v="1713"/>
    <s v="Screening And Consenting"/>
    <n v="1"/>
    <s v="lona"/>
    <x v="12"/>
    <d v="1899-12-30T08:19:00"/>
    <s v="Mdantsane"/>
    <n v="14"/>
    <n v="3"/>
    <s v="Not applicable"/>
    <s v="I confirm that I am at the gate / door"/>
    <s v=" -32.9325433"/>
    <s v="27.7647142"/>
    <s v="Yes"/>
    <m/>
    <s v="Read the script out loud to the person"/>
    <s v="Yes - the person who opened the door is the HoH"/>
    <s v="Read the script out loud to the HoH"/>
    <s v="Yes"/>
    <s v="Proceed"/>
    <s v="Phil"/>
    <s v="Mnkwane"/>
    <n v="39"/>
    <d v="1984-01-21T00:00:00"/>
    <n v="39"/>
    <s v="Male"/>
    <s v="One or both"/>
    <s v="Yes"/>
    <s v="Proceed"/>
    <m/>
    <s v="Proceed"/>
    <s v="English"/>
    <s v="Yes"/>
    <s v="Yes"/>
    <s v="signature_2022-08-03_0621.png"/>
    <m/>
    <m/>
    <m/>
    <m/>
    <d v="2022-08-03T00:00:00"/>
    <n v="50000"/>
    <n v="2000"/>
    <n v="713"/>
    <n v="713"/>
    <n v="2323"/>
    <m/>
    <x v="1"/>
    <n v="55710"/>
    <s v="Proceed"/>
    <s v="Checked, completed"/>
    <s v="Checked, completed"/>
    <s v="Checked, completed"/>
    <n v="735988118"/>
    <s v="Myself (Participant)"/>
    <m/>
    <d v="1899-12-30T08:21:00"/>
    <s v="Complete"/>
  </r>
  <r>
    <n v="825"/>
    <m/>
    <m/>
    <m/>
    <x v="0"/>
    <m/>
    <m/>
    <m/>
    <m/>
    <m/>
    <m/>
    <m/>
    <m/>
    <m/>
    <m/>
    <m/>
    <m/>
    <m/>
    <m/>
    <m/>
    <m/>
    <m/>
    <m/>
    <m/>
    <m/>
    <m/>
    <m/>
    <m/>
    <m/>
    <m/>
    <m/>
    <m/>
    <m/>
    <m/>
    <m/>
    <m/>
    <m/>
    <m/>
    <m/>
    <m/>
    <m/>
    <m/>
    <m/>
    <m/>
    <m/>
    <m/>
    <x v="0"/>
    <m/>
    <m/>
    <m/>
    <m/>
    <m/>
    <m/>
    <m/>
    <m/>
    <m/>
    <m/>
  </r>
  <r>
    <n v="1765"/>
    <s v="Screening And Consenting"/>
    <n v="1"/>
    <s v="nomvuyo"/>
    <x v="12"/>
    <d v="1899-12-30T14:32:00"/>
    <s v="Scenery Park"/>
    <n v="1"/>
    <n v="3"/>
    <s v="Not applicable"/>
    <s v="I confirm that I am at the gate / door"/>
    <s v=" -33.0010492"/>
    <s v="27.8342833"/>
    <s v="Yes"/>
    <m/>
    <s v="Read the script out loud to the person"/>
    <s v="Yes - the person who opened the door is calling the HoH"/>
    <s v="Read the script out loud to the HoH"/>
    <s v="Yes"/>
    <s v="Proceed"/>
    <s v="Lilitha"/>
    <s v="Bomali"/>
    <n v="39"/>
    <d v="1983-09-03T00:00:00"/>
    <n v="39"/>
    <s v="Male"/>
    <s v="One or both"/>
    <s v="Yes"/>
    <s v="Proceed"/>
    <m/>
    <s v="Proceed"/>
    <s v="English"/>
    <s v="Yes"/>
    <s v="Yes"/>
    <s v="signature_2022-08-03_1246.png"/>
    <m/>
    <m/>
    <m/>
    <m/>
    <d v="2022-08-03T00:00:00"/>
    <n v="20000"/>
    <n v="2000"/>
    <n v="340"/>
    <n v="340"/>
    <n v="2323"/>
    <m/>
    <x v="1"/>
    <n v="24964"/>
    <s v="Proceed"/>
    <s v="Checked, completed"/>
    <s v="Checked, completed"/>
    <s v="Checked, completed"/>
    <n v="813989356"/>
    <s v="Myself (Participant)"/>
    <m/>
    <d v="1899-12-30T14:48:00"/>
    <s v="Unverified"/>
  </r>
  <r>
    <n v="826"/>
    <m/>
    <m/>
    <m/>
    <x v="0"/>
    <m/>
    <m/>
    <m/>
    <m/>
    <m/>
    <m/>
    <m/>
    <m/>
    <m/>
    <m/>
    <m/>
    <m/>
    <m/>
    <m/>
    <m/>
    <m/>
    <m/>
    <m/>
    <m/>
    <m/>
    <m/>
    <m/>
    <m/>
    <m/>
    <m/>
    <m/>
    <m/>
    <m/>
    <m/>
    <m/>
    <m/>
    <m/>
    <m/>
    <m/>
    <m/>
    <m/>
    <m/>
    <m/>
    <m/>
    <m/>
    <m/>
    <x v="0"/>
    <m/>
    <m/>
    <m/>
    <m/>
    <m/>
    <m/>
    <m/>
    <m/>
    <m/>
    <m/>
  </r>
  <r>
    <n v="65"/>
    <s v="Screening And Consenting"/>
    <n v="1"/>
    <s v="onelam"/>
    <x v="7"/>
    <d v="1899-12-30T11:03:00"/>
    <s v="Mdantsane"/>
    <n v="3"/>
    <n v="2"/>
    <s v="Not applicable"/>
    <s v="I confirm that I am at the gate / door"/>
    <m/>
    <m/>
    <s v="Yes"/>
    <m/>
    <s v="Read the script out loud to the person"/>
    <s v="Yes - the person who opened the door is calling the HoH"/>
    <s v="Read the script out loud to the HoH"/>
    <s v="Yes"/>
    <s v="Proceed"/>
    <s v="Azipheli"/>
    <s v="Hambani"/>
    <n v="40"/>
    <d v="1982-06-17T00:00:00"/>
    <n v="40"/>
    <s v="Female"/>
    <s v="One or both"/>
    <s v="Yes"/>
    <s v="Proceed"/>
    <m/>
    <s v="Proceed"/>
    <s v="Xhosa"/>
    <s v="Yes"/>
    <s v="Yes"/>
    <m/>
    <s v="signature_2022-06-18_0828.png"/>
    <m/>
    <m/>
    <m/>
    <d v="2022-06-18T00:00:00"/>
    <n v="50000"/>
    <n v="1000"/>
    <n v="549"/>
    <n v="549"/>
    <n v="2372"/>
    <m/>
    <x v="1"/>
    <n v="54430"/>
    <s v="Proceed"/>
    <s v="Checked, completed"/>
    <s v="Checked, completed"/>
    <s v="Checked, completed"/>
    <n v="724241427"/>
    <s v="Myself (Participant)"/>
    <m/>
    <d v="1899-12-30T10:29:00"/>
    <s v="Unverified"/>
  </r>
  <r>
    <n v="827"/>
    <m/>
    <m/>
    <m/>
    <x v="0"/>
    <m/>
    <m/>
    <m/>
    <m/>
    <m/>
    <m/>
    <m/>
    <m/>
    <m/>
    <m/>
    <m/>
    <m/>
    <m/>
    <m/>
    <m/>
    <m/>
    <m/>
    <m/>
    <m/>
    <m/>
    <m/>
    <m/>
    <m/>
    <m/>
    <m/>
    <m/>
    <m/>
    <m/>
    <m/>
    <m/>
    <m/>
    <m/>
    <m/>
    <m/>
    <m/>
    <m/>
    <m/>
    <m/>
    <m/>
    <m/>
    <m/>
    <x v="0"/>
    <m/>
    <m/>
    <m/>
    <m/>
    <m/>
    <m/>
    <m/>
    <m/>
    <m/>
    <m/>
  </r>
  <r>
    <n v="827"/>
    <s v="Screening And Consenting"/>
    <n v="1"/>
    <s v="nosibusiso"/>
    <x v="23"/>
    <d v="1899-12-30T10:26:00"/>
    <s v="Buffalo Flats"/>
    <n v="2"/>
    <n v="9"/>
    <s v="Not applicable"/>
    <s v="I confirm that I am at the gate / door"/>
    <s v=" -33.0136825"/>
    <s v="27.8417896"/>
    <s v="Yes"/>
    <m/>
    <s v="Read the script out loud to the person"/>
    <s v="Yes - the person who opened the door is the HoH"/>
    <s v="Read the script out loud to the HoH"/>
    <s v="No"/>
    <m/>
    <m/>
    <m/>
    <m/>
    <m/>
    <m/>
    <m/>
    <m/>
    <m/>
    <m/>
    <m/>
    <m/>
    <m/>
    <m/>
    <m/>
    <m/>
    <m/>
    <m/>
    <m/>
    <m/>
    <m/>
    <n v="80000"/>
    <m/>
    <n v="586"/>
    <n v="586"/>
    <n v="2342"/>
    <m/>
    <x v="0"/>
    <m/>
    <m/>
    <m/>
    <m/>
    <m/>
    <m/>
    <m/>
    <m/>
    <d v="1899-12-30T10:48:00"/>
    <s v="Unverified"/>
  </r>
  <r>
    <n v="828"/>
    <m/>
    <m/>
    <m/>
    <x v="0"/>
    <m/>
    <m/>
    <m/>
    <m/>
    <m/>
    <m/>
    <m/>
    <m/>
    <m/>
    <m/>
    <m/>
    <m/>
    <m/>
    <m/>
    <m/>
    <m/>
    <m/>
    <m/>
    <m/>
    <m/>
    <m/>
    <m/>
    <m/>
    <m/>
    <m/>
    <m/>
    <m/>
    <m/>
    <m/>
    <m/>
    <m/>
    <m/>
    <m/>
    <m/>
    <m/>
    <m/>
    <m/>
    <m/>
    <m/>
    <m/>
    <m/>
    <x v="0"/>
    <m/>
    <m/>
    <m/>
    <m/>
    <m/>
    <m/>
    <m/>
    <m/>
    <m/>
    <m/>
  </r>
  <r>
    <n v="121"/>
    <s v="Screening And Consenting"/>
    <n v="1"/>
    <s v="sinazo"/>
    <x v="3"/>
    <d v="1899-12-30T12:35:00"/>
    <s v="Mdantsane"/>
    <n v="2"/>
    <n v="2"/>
    <s v="Not applicable"/>
    <s v="I confirm that I am at the gate / door"/>
    <s v=" -32.9434898"/>
    <s v="27.7737565"/>
    <s v="Yes"/>
    <m/>
    <s v="Read the script out loud to the person"/>
    <s v="Yes - the person who opened the door is the HoH"/>
    <s v="Read the script out loud to the HoH"/>
    <s v="Yes"/>
    <s v="Proceed"/>
    <s v="Nonkuleko"/>
    <s v="Maphasa"/>
    <n v="40"/>
    <d v="1982-06-22T00:00:00"/>
    <n v="40"/>
    <s v="Female"/>
    <s v="One or both"/>
    <s v="Yes"/>
    <s v="Proceed"/>
    <m/>
    <s v="Proceed"/>
    <s v="Xhosa"/>
    <s v="Yes"/>
    <s v="Yes"/>
    <m/>
    <s v="signature_2022-06-21_1040.png"/>
    <m/>
    <m/>
    <m/>
    <d v="2022-06-21T00:00:00"/>
    <n v="50000"/>
    <n v="1000"/>
    <n v="457"/>
    <n v="457"/>
    <n v="2366"/>
    <m/>
    <x v="1"/>
    <n v="54240"/>
    <s v="Proceed"/>
    <s v="Checked, completed"/>
    <s v="Checked, completed"/>
    <s v="Checked, completed"/>
    <n v="730252640"/>
    <s v="Myself (Participant)"/>
    <m/>
    <d v="1899-12-30T12:42:00"/>
    <s v="Unverified"/>
  </r>
  <r>
    <n v="829"/>
    <m/>
    <m/>
    <m/>
    <x v="0"/>
    <m/>
    <m/>
    <m/>
    <m/>
    <m/>
    <m/>
    <m/>
    <m/>
    <m/>
    <m/>
    <m/>
    <m/>
    <m/>
    <m/>
    <m/>
    <m/>
    <m/>
    <m/>
    <m/>
    <m/>
    <m/>
    <m/>
    <m/>
    <m/>
    <m/>
    <m/>
    <m/>
    <m/>
    <m/>
    <m/>
    <m/>
    <m/>
    <m/>
    <m/>
    <m/>
    <m/>
    <m/>
    <m/>
    <m/>
    <m/>
    <m/>
    <x v="0"/>
    <m/>
    <m/>
    <m/>
    <m/>
    <m/>
    <m/>
    <m/>
    <m/>
    <m/>
    <m/>
  </r>
  <r>
    <n v="139"/>
    <s v="Screening And Consenting"/>
    <n v="1"/>
    <s v="vuyolwethu"/>
    <x v="19"/>
    <d v="1899-12-30T14:19:00"/>
    <s v="Mdantsane"/>
    <n v="1"/>
    <n v="4"/>
    <s v="Not applicable"/>
    <s v="I confirm that I am at the gate / door"/>
    <s v=" -32.9361468"/>
    <s v="27.7810411"/>
    <s v="Yes"/>
    <m/>
    <s v="Read the script out loud to the person"/>
    <s v="Yes - the person who opened the door is calling the HoH"/>
    <s v="Read the script out loud to the HoH"/>
    <s v="Yes"/>
    <s v="Proceed"/>
    <s v="Noluvo"/>
    <s v="Somke"/>
    <n v="40"/>
    <d v="1982-06-22T00:00:00"/>
    <n v="40"/>
    <s v="Female"/>
    <s v="One or both"/>
    <s v="Yes"/>
    <s v="Proceed"/>
    <m/>
    <s v="Proceed"/>
    <s v="Xhosa"/>
    <s v="Yes"/>
    <s v="Yes"/>
    <m/>
    <s v="signature_2022-06-22_1225.png"/>
    <m/>
    <m/>
    <m/>
    <d v="2022-06-22T00:00:00"/>
    <n v="50000"/>
    <n v="1000"/>
    <n v="353"/>
    <n v="353"/>
    <n v="2365"/>
    <m/>
    <x v="1"/>
    <n v="54031"/>
    <s v="Proceed"/>
    <s v="Checked, completed"/>
    <s v="Checked, completed"/>
    <s v="Checked, completed"/>
    <n v="785073138"/>
    <s v="Myself (Participant)"/>
    <m/>
    <d v="1899-12-30T14:25:00"/>
    <s v="Unverified"/>
  </r>
  <r>
    <n v="830"/>
    <m/>
    <m/>
    <m/>
    <x v="0"/>
    <m/>
    <m/>
    <m/>
    <m/>
    <m/>
    <m/>
    <m/>
    <m/>
    <m/>
    <m/>
    <m/>
    <m/>
    <m/>
    <m/>
    <m/>
    <m/>
    <m/>
    <m/>
    <m/>
    <m/>
    <m/>
    <m/>
    <m/>
    <m/>
    <m/>
    <m/>
    <m/>
    <m/>
    <m/>
    <m/>
    <m/>
    <m/>
    <m/>
    <m/>
    <m/>
    <m/>
    <m/>
    <m/>
    <m/>
    <m/>
    <m/>
    <x v="0"/>
    <m/>
    <m/>
    <m/>
    <m/>
    <m/>
    <m/>
    <m/>
    <m/>
    <m/>
    <m/>
  </r>
  <r>
    <n v="143"/>
    <s v="Screening And Consenting"/>
    <n v="1"/>
    <s v="yethu"/>
    <x v="19"/>
    <d v="1899-12-30T15:29:00"/>
    <s v="Mdantsane"/>
    <n v="5"/>
    <n v="2"/>
    <s v="Not applicable"/>
    <s v="I confirm that I am at the gate / door"/>
    <s v=" -32.9350887"/>
    <s v="27.7745843"/>
    <s v="Yes"/>
    <m/>
    <s v="Read the script out loud to the person"/>
    <s v="Yes - the person who opened the door is calling the HoH"/>
    <s v="Read the script out loud to the HoH"/>
    <s v="Yes"/>
    <s v="Proceed"/>
    <s v="Unathi"/>
    <s v="Melana"/>
    <n v="40"/>
    <d v="1982-02-27T00:00:00"/>
    <n v="40"/>
    <s v="Male"/>
    <s v="One or both"/>
    <s v="Yes"/>
    <s v="Proceed"/>
    <m/>
    <s v="Proceed"/>
    <s v="Xhosa"/>
    <s v="Yes"/>
    <s v="Yes"/>
    <m/>
    <s v="signature_2022-06-22_1336.png"/>
    <m/>
    <m/>
    <m/>
    <d v="2022-06-22T00:00:00"/>
    <n v="50000"/>
    <n v="2000"/>
    <n v="283"/>
    <n v="283"/>
    <n v="2365"/>
    <m/>
    <x v="1"/>
    <n v="54891"/>
    <s v="Proceed"/>
    <s v="Checked, completed"/>
    <s v="Checked, completed"/>
    <s v="Checked, completed"/>
    <n v="657156499"/>
    <s v="Myself (Participant)"/>
    <m/>
    <d v="1899-12-30T15:37:00"/>
    <s v="Unverified"/>
  </r>
  <r>
    <n v="831"/>
    <m/>
    <m/>
    <m/>
    <x v="0"/>
    <m/>
    <m/>
    <m/>
    <m/>
    <m/>
    <m/>
    <m/>
    <m/>
    <m/>
    <m/>
    <m/>
    <m/>
    <m/>
    <m/>
    <m/>
    <m/>
    <m/>
    <m/>
    <m/>
    <m/>
    <m/>
    <m/>
    <m/>
    <m/>
    <m/>
    <m/>
    <m/>
    <m/>
    <m/>
    <m/>
    <m/>
    <m/>
    <m/>
    <m/>
    <m/>
    <m/>
    <m/>
    <m/>
    <m/>
    <m/>
    <m/>
    <x v="0"/>
    <m/>
    <m/>
    <m/>
    <m/>
    <m/>
    <m/>
    <m/>
    <m/>
    <m/>
    <m/>
  </r>
  <r>
    <n v="180"/>
    <s v="Screening And Consenting"/>
    <n v="1"/>
    <s v="zimkhitha"/>
    <x v="13"/>
    <d v="1899-12-30T15:30:00"/>
    <s v="Mdantsane"/>
    <n v="4"/>
    <n v="6"/>
    <s v="Not applicable"/>
    <s v="I confirm that I am at the gate / door"/>
    <s v=" -32.9345346"/>
    <s v="27.7758739"/>
    <s v="Yes"/>
    <m/>
    <s v="Read the script out loud to the person"/>
    <s v="Yes - the person who opened the door is the HoH"/>
    <s v="Read the script out loud to the HoH"/>
    <s v="Yes"/>
    <s v="Proceed"/>
    <s v="Nolubabalo"/>
    <s v="Mkoyi"/>
    <n v="40"/>
    <d v="1982-08-10T00:00:00"/>
    <n v="40"/>
    <s v="Female"/>
    <s v="One or both"/>
    <s v="Yes"/>
    <s v="Proceed"/>
    <m/>
    <s v="Proceed"/>
    <s v="English"/>
    <s v="Yes"/>
    <s v="Yes"/>
    <s v="signature_2022-06-23_1333.png"/>
    <m/>
    <m/>
    <m/>
    <m/>
    <d v="2022-06-23T00:00:00"/>
    <n v="50000"/>
    <n v="1000"/>
    <n v="282"/>
    <n v="282"/>
    <n v="2364"/>
    <m/>
    <x v="1"/>
    <n v="53888"/>
    <s v="Proceed"/>
    <s v="Checked, completed"/>
    <s v="Checked, completed"/>
    <s v="Checked, completed"/>
    <n v="739485616"/>
    <s v="Myself (Participant)"/>
    <m/>
    <d v="1899-12-30T15:31:00"/>
    <s v="Unverified"/>
  </r>
  <r>
    <n v="832"/>
    <m/>
    <m/>
    <m/>
    <x v="0"/>
    <m/>
    <m/>
    <m/>
    <m/>
    <m/>
    <m/>
    <m/>
    <m/>
    <m/>
    <m/>
    <m/>
    <m/>
    <m/>
    <m/>
    <m/>
    <m/>
    <m/>
    <m/>
    <m/>
    <m/>
    <m/>
    <m/>
    <m/>
    <m/>
    <m/>
    <m/>
    <m/>
    <m/>
    <m/>
    <m/>
    <m/>
    <m/>
    <m/>
    <m/>
    <m/>
    <m/>
    <m/>
    <m/>
    <m/>
    <m/>
    <m/>
    <x v="0"/>
    <m/>
    <m/>
    <m/>
    <m/>
    <m/>
    <m/>
    <m/>
    <m/>
    <m/>
    <m/>
  </r>
  <r>
    <n v="257"/>
    <s v="Screening And Consenting"/>
    <n v="2"/>
    <s v="zukisani"/>
    <x v="18"/>
    <d v="1899-12-30T12:46:00"/>
    <s v="Mdantsane"/>
    <n v="7"/>
    <n v="3"/>
    <s v="Not applicable"/>
    <s v="I confirm that I am at the gate / door"/>
    <s v=" -32.9478103"/>
    <s v="27.78023"/>
    <s v="Yes"/>
    <m/>
    <s v="Read the script out loud to the person"/>
    <s v="Yes - the person who opened the door is the HoH"/>
    <s v="Read the script out loud to the HoH"/>
    <s v="Yes"/>
    <s v="Proceed"/>
    <s v="Nosikhumbuzo"/>
    <s v="Esbend"/>
    <n v="40"/>
    <d v="1982-06-02T00:00:00"/>
    <n v="40"/>
    <s v="Female"/>
    <s v="One or both"/>
    <s v="Yes"/>
    <s v="Proceed"/>
    <m/>
    <s v="Proceed"/>
    <s v="English"/>
    <s v="Yes"/>
    <s v="Yes"/>
    <s v="signature_2022-06-30_1052.png"/>
    <m/>
    <m/>
    <m/>
    <m/>
    <d v="2022-06-30T00:00:00"/>
    <n v="50000"/>
    <n v="1000"/>
    <n v="446"/>
    <n v="446"/>
    <n v="2357"/>
    <m/>
    <x v="1"/>
    <n v="54209"/>
    <s v="Proceed"/>
    <s v="Checked, completed"/>
    <s v="Checked, completed"/>
    <s v="Checked, completed"/>
    <n v="734996775"/>
    <s v="Myself (Participant)"/>
    <m/>
    <d v="1899-12-30T12:52:00"/>
    <s v="Unverified"/>
  </r>
  <r>
    <n v="833"/>
    <m/>
    <m/>
    <m/>
    <x v="0"/>
    <m/>
    <m/>
    <m/>
    <m/>
    <m/>
    <m/>
    <m/>
    <m/>
    <m/>
    <m/>
    <m/>
    <m/>
    <m/>
    <m/>
    <m/>
    <m/>
    <m/>
    <m/>
    <m/>
    <m/>
    <m/>
    <m/>
    <m/>
    <m/>
    <m/>
    <m/>
    <m/>
    <m/>
    <m/>
    <m/>
    <m/>
    <m/>
    <m/>
    <m/>
    <m/>
    <m/>
    <m/>
    <m/>
    <m/>
    <m/>
    <m/>
    <x v="0"/>
    <m/>
    <m/>
    <m/>
    <m/>
    <m/>
    <m/>
    <m/>
    <m/>
    <m/>
    <m/>
  </r>
  <r>
    <n v="302"/>
    <s v="Screening And Consenting"/>
    <n v="1"/>
    <s v="thembelihle"/>
    <x v="18"/>
    <d v="1899-12-30T12:03:00"/>
    <s v="Mdantsane"/>
    <n v="7"/>
    <n v="7"/>
    <s v="Not applicable"/>
    <s v="I confirm that I am at the gate / door"/>
    <s v=" -32.9464801"/>
    <s v="27.7814449"/>
    <s v="Yes"/>
    <m/>
    <s v="Read the script out loud to the person"/>
    <s v="Yes - the person who opened the door is calling the HoH"/>
    <s v="Read the script out loud to the HoH"/>
    <s v="Yes"/>
    <s v="Proceed"/>
    <s v="Andile"/>
    <s v="Dyantyi"/>
    <n v="40"/>
    <d v="1980-04-22T00:00:00"/>
    <n v="42"/>
    <s v="Male"/>
    <s v="One or both"/>
    <s v="Yes"/>
    <s v="Proceed"/>
    <m/>
    <s v="Proceed"/>
    <s v="English"/>
    <s v="Yes"/>
    <s v="Yes"/>
    <s v="signature_2022-06-30_1013.png"/>
    <m/>
    <m/>
    <m/>
    <m/>
    <d v="2022-06-30T00:00:00"/>
    <n v="50000"/>
    <n v="2000"/>
    <n v="489"/>
    <n v="489"/>
    <n v="2357"/>
    <m/>
    <x v="1"/>
    <n v="55295"/>
    <s v="Proceed"/>
    <s v="Checked, completed"/>
    <s v="Checked, completed"/>
    <s v="Checked, completed"/>
    <n v="671359751"/>
    <s v="Child"/>
    <m/>
    <d v="1899-12-30T12:14:00"/>
    <s v="Unverified"/>
  </r>
  <r>
    <n v="834"/>
    <m/>
    <m/>
    <m/>
    <x v="0"/>
    <m/>
    <m/>
    <m/>
    <m/>
    <m/>
    <m/>
    <m/>
    <m/>
    <m/>
    <m/>
    <m/>
    <m/>
    <m/>
    <m/>
    <m/>
    <m/>
    <m/>
    <m/>
    <m/>
    <m/>
    <m/>
    <m/>
    <m/>
    <m/>
    <m/>
    <m/>
    <m/>
    <m/>
    <m/>
    <m/>
    <m/>
    <m/>
    <m/>
    <m/>
    <m/>
    <m/>
    <m/>
    <m/>
    <m/>
    <m/>
    <m/>
    <x v="0"/>
    <m/>
    <m/>
    <m/>
    <m/>
    <m/>
    <m/>
    <m/>
    <m/>
    <m/>
    <m/>
  </r>
  <r>
    <n v="834"/>
    <s v="Screening And Consenting"/>
    <n v="1"/>
    <s v="mihlem"/>
    <x v="23"/>
    <d v="1899-12-30T10:53:00"/>
    <s v="Mdantsane"/>
    <n v="12"/>
    <n v="3"/>
    <s v="Not applicable"/>
    <s v="I confirm that I am at the gate / door"/>
    <s v=" -32.9270685"/>
    <s v="27.7403821"/>
    <s v="No"/>
    <s v="I confirm"/>
    <m/>
    <m/>
    <m/>
    <m/>
    <m/>
    <m/>
    <m/>
    <m/>
    <m/>
    <m/>
    <m/>
    <m/>
    <m/>
    <m/>
    <m/>
    <m/>
    <m/>
    <m/>
    <m/>
    <m/>
    <m/>
    <m/>
    <m/>
    <m/>
    <m/>
    <n v="50000"/>
    <m/>
    <n v="559"/>
    <n v="559"/>
    <n v="2342"/>
    <m/>
    <x v="0"/>
    <m/>
    <m/>
    <m/>
    <m/>
    <m/>
    <m/>
    <m/>
    <m/>
    <d v="1899-12-30T10:54:00"/>
    <s v="Unverified"/>
  </r>
  <r>
    <n v="332"/>
    <s v="Screening And Consenting"/>
    <n v="1"/>
    <s v="lona"/>
    <x v="28"/>
    <d v="1899-12-30T10:54:00"/>
    <s v="Mdantsane"/>
    <n v="6"/>
    <n v="8"/>
    <s v="Not applicable"/>
    <s v="I confirm that I am at the gate / door"/>
    <s v=" -32.9340076"/>
    <s v="27.766762"/>
    <s v="Yes"/>
    <m/>
    <s v="Read the script out loud to the person"/>
    <s v="Yes - the person who opened the door is calling the HoH"/>
    <s v="Read the script out loud to the HoH"/>
    <s v="Yes"/>
    <s v="Proceed"/>
    <s v="Xhanti"/>
    <s v="Msauli"/>
    <n v="40"/>
    <d v="1992-05-25T00:00:00"/>
    <n v="30"/>
    <s v="Male"/>
    <s v="One or both"/>
    <s v="Yes"/>
    <s v="Proceed"/>
    <m/>
    <s v="Proceed"/>
    <s v="English"/>
    <s v="Yes"/>
    <s v="Yes"/>
    <s v="signature_2022-07-01_0859.png"/>
    <m/>
    <m/>
    <m/>
    <m/>
    <d v="2022-07-01T00:00:00"/>
    <n v="50000"/>
    <n v="2000"/>
    <n v="558"/>
    <n v="558"/>
    <n v="2356"/>
    <m/>
    <x v="1"/>
    <n v="55432"/>
    <s v="Proceed"/>
    <s v="Checked, completed"/>
    <s v="Checked, completed"/>
    <s v="Checked, completed"/>
    <n v="672937356"/>
    <s v="Myself (Participant)"/>
    <m/>
    <d v="1899-12-30T11:02:00"/>
    <s v="Unverified"/>
  </r>
  <r>
    <n v="835"/>
    <m/>
    <m/>
    <m/>
    <x v="0"/>
    <m/>
    <m/>
    <m/>
    <m/>
    <m/>
    <m/>
    <m/>
    <m/>
    <m/>
    <m/>
    <m/>
    <m/>
    <m/>
    <m/>
    <m/>
    <m/>
    <m/>
    <m/>
    <m/>
    <m/>
    <m/>
    <m/>
    <m/>
    <m/>
    <m/>
    <m/>
    <m/>
    <m/>
    <m/>
    <m/>
    <m/>
    <m/>
    <m/>
    <m/>
    <m/>
    <m/>
    <m/>
    <m/>
    <m/>
    <m/>
    <m/>
    <x v="0"/>
    <m/>
    <m/>
    <m/>
    <m/>
    <m/>
    <m/>
    <m/>
    <m/>
    <m/>
    <m/>
  </r>
  <r>
    <n v="835"/>
    <s v="Screening And Consenting"/>
    <n v="1"/>
    <s v="mihlem"/>
    <x v="23"/>
    <d v="1899-12-30T10:58:00"/>
    <s v="Mdantsane"/>
    <n v="12"/>
    <n v="3"/>
    <s v="Not applicable"/>
    <s v="I confirm that I am at the gate / door"/>
    <s v=" -32.9269337"/>
    <s v="27.7407754"/>
    <s v="No"/>
    <s v="I confirm"/>
    <m/>
    <m/>
    <m/>
    <m/>
    <m/>
    <m/>
    <m/>
    <m/>
    <m/>
    <m/>
    <m/>
    <m/>
    <m/>
    <m/>
    <m/>
    <m/>
    <m/>
    <m/>
    <m/>
    <m/>
    <m/>
    <m/>
    <m/>
    <m/>
    <m/>
    <n v="50000"/>
    <m/>
    <n v="554"/>
    <n v="554"/>
    <n v="2342"/>
    <m/>
    <x v="0"/>
    <m/>
    <m/>
    <m/>
    <m/>
    <m/>
    <m/>
    <m/>
    <m/>
    <d v="1899-12-30T10:58:00"/>
    <s v="Unverified"/>
  </r>
  <r>
    <n v="835"/>
    <s v="Screening And Consenting"/>
    <n v="2"/>
    <s v="mihlem"/>
    <x v="30"/>
    <d v="1899-12-30T11:20:00"/>
    <s v="Mdantsane"/>
    <n v="12"/>
    <n v="3"/>
    <s v="Not applicable"/>
    <s v="I confirm that I am at the gate / door"/>
    <s v=" -32.926753"/>
    <s v="27.7406091"/>
    <s v="Yes"/>
    <m/>
    <s v="Read the script out loud to the person"/>
    <s v="Yes - the person who opened the door is the HoH"/>
    <s v="Read the script out loud to the HoH"/>
    <s v="No"/>
    <m/>
    <m/>
    <m/>
    <m/>
    <m/>
    <m/>
    <m/>
    <m/>
    <m/>
    <m/>
    <m/>
    <m/>
    <m/>
    <m/>
    <m/>
    <m/>
    <m/>
    <m/>
    <m/>
    <m/>
    <m/>
    <n v="50000"/>
    <m/>
    <n v="532"/>
    <n v="532"/>
    <n v="2341"/>
    <m/>
    <x v="0"/>
    <m/>
    <m/>
    <m/>
    <m/>
    <m/>
    <m/>
    <m/>
    <m/>
    <d v="1899-12-30T11:21:00"/>
    <s v="Unverified"/>
  </r>
  <r>
    <n v="835"/>
    <s v="Screening And Consenting"/>
    <n v="3"/>
    <s v="busisiwe"/>
    <x v="29"/>
    <d v="1899-12-30T12:33:00"/>
    <s v="Mdantsane"/>
    <n v="12"/>
    <n v="3"/>
    <s v="Not applicable"/>
    <s v="I confirm that I am at the gate / door"/>
    <s v=" -32.9268409"/>
    <s v="27.7406546"/>
    <s v="Yes"/>
    <m/>
    <s v="Read the script out loud to the person"/>
    <s v="No"/>
    <m/>
    <m/>
    <m/>
    <m/>
    <m/>
    <m/>
    <m/>
    <m/>
    <m/>
    <m/>
    <m/>
    <m/>
    <m/>
    <m/>
    <m/>
    <m/>
    <m/>
    <m/>
    <m/>
    <m/>
    <m/>
    <m/>
    <m/>
    <n v="50000"/>
    <m/>
    <n v="459"/>
    <n v="459"/>
    <n v="2338"/>
    <m/>
    <x v="0"/>
    <m/>
    <m/>
    <m/>
    <m/>
    <m/>
    <m/>
    <m/>
    <m/>
    <d v="1899-12-30T12:34:00"/>
    <s v="Unverified"/>
  </r>
  <r>
    <n v="836"/>
    <m/>
    <m/>
    <m/>
    <x v="0"/>
    <m/>
    <m/>
    <m/>
    <m/>
    <m/>
    <m/>
    <m/>
    <m/>
    <m/>
    <m/>
    <m/>
    <m/>
    <m/>
    <m/>
    <m/>
    <m/>
    <m/>
    <m/>
    <m/>
    <m/>
    <m/>
    <m/>
    <m/>
    <m/>
    <m/>
    <m/>
    <m/>
    <m/>
    <m/>
    <m/>
    <m/>
    <m/>
    <m/>
    <m/>
    <m/>
    <m/>
    <m/>
    <m/>
    <m/>
    <m/>
    <m/>
    <x v="0"/>
    <m/>
    <m/>
    <m/>
    <m/>
    <m/>
    <m/>
    <m/>
    <m/>
    <m/>
    <m/>
  </r>
  <r>
    <n v="344"/>
    <s v="Screening And Consenting"/>
    <n v="2"/>
    <s v="zukisani"/>
    <x v="14"/>
    <d v="1899-12-30T12:11:00"/>
    <s v="Mdantsane"/>
    <n v="7"/>
    <n v="3"/>
    <s v="Not applicable"/>
    <s v="I confirm that I am at the gate / door"/>
    <s v=" -32.9480292"/>
    <s v="27.7807404"/>
    <s v="Yes"/>
    <m/>
    <s v="Read the script out loud to the person"/>
    <s v="Yes - the person who opened the door is the HoH"/>
    <s v="Read the script out loud to the HoH"/>
    <s v="Yes"/>
    <s v="Proceed"/>
    <s v="Nozicelo"/>
    <s v="Madyosi"/>
    <n v="40"/>
    <d v="1982-08-11T00:00:00"/>
    <n v="40"/>
    <s v="Female"/>
    <s v="One or both"/>
    <s v="Yes"/>
    <s v="Proceed"/>
    <m/>
    <s v="Proceed"/>
    <s v="Xhosa"/>
    <s v="Yes"/>
    <s v="Yes"/>
    <m/>
    <s v="signature_2022-07-05_1013.png"/>
    <m/>
    <m/>
    <m/>
    <d v="2022-07-05T00:00:00"/>
    <n v="50000"/>
    <n v="1000"/>
    <n v="481"/>
    <n v="481"/>
    <n v="2352"/>
    <m/>
    <x v="1"/>
    <n v="54274"/>
    <s v="Proceed"/>
    <s v="Checked, completed"/>
    <s v="Checked, completed"/>
    <s v="Checked, completed"/>
    <n v="733988641"/>
    <s v="Myself (Participant)"/>
    <m/>
    <d v="1899-12-30T12:14:00"/>
    <s v="Unverified"/>
  </r>
  <r>
    <n v="837"/>
    <m/>
    <m/>
    <m/>
    <x v="0"/>
    <m/>
    <m/>
    <m/>
    <m/>
    <m/>
    <m/>
    <m/>
    <m/>
    <m/>
    <m/>
    <m/>
    <m/>
    <m/>
    <m/>
    <m/>
    <m/>
    <m/>
    <m/>
    <m/>
    <m/>
    <m/>
    <m/>
    <m/>
    <m/>
    <m/>
    <m/>
    <m/>
    <m/>
    <m/>
    <m/>
    <m/>
    <m/>
    <m/>
    <m/>
    <m/>
    <m/>
    <m/>
    <m/>
    <m/>
    <m/>
    <m/>
    <x v="0"/>
    <m/>
    <m/>
    <m/>
    <m/>
    <m/>
    <m/>
    <m/>
    <m/>
    <m/>
    <m/>
  </r>
  <r>
    <n v="383"/>
    <s v="Screening And Consenting"/>
    <n v="1"/>
    <s v="nomvuyo"/>
    <x v="14"/>
    <d v="1899-12-30T11:35:00"/>
    <s v="Mdantsane"/>
    <n v="7"/>
    <n v="8"/>
    <s v="Not applicable"/>
    <s v="I confirm that I am at the gate / door"/>
    <s v=" -32.9454121"/>
    <s v="27.7821669"/>
    <s v="Yes"/>
    <m/>
    <s v="Read the script out loud to the person"/>
    <s v="Yes - the person who opened the door is the HoH"/>
    <s v="Read the script out loud to the HoH"/>
    <s v="Yes"/>
    <s v="Proceed"/>
    <s v="Linda"/>
    <s v="Mbabala"/>
    <n v="40"/>
    <d v="1982-02-17T00:00:00"/>
    <n v="40"/>
    <s v="Male"/>
    <s v="One or both"/>
    <s v="Yes"/>
    <s v="Proceed"/>
    <m/>
    <s v="Proceed"/>
    <s v="English"/>
    <s v="Yes"/>
    <s v="Yes"/>
    <s v="signature_2022-07-05_0939.png"/>
    <m/>
    <m/>
    <m/>
    <m/>
    <d v="2022-07-05T00:00:00"/>
    <n v="50000"/>
    <n v="2000"/>
    <n v="517"/>
    <n v="517"/>
    <n v="2352"/>
    <m/>
    <x v="1"/>
    <n v="55346"/>
    <s v="Proceed"/>
    <s v="Checked, completed"/>
    <s v="Checked, completed"/>
    <s v="Checked, completed"/>
    <n v="640604006"/>
    <s v="Myself (Participant)"/>
    <m/>
    <d v="1899-12-30T11:40:00"/>
    <s v="Unverified"/>
  </r>
  <r>
    <n v="838"/>
    <m/>
    <m/>
    <m/>
    <x v="0"/>
    <m/>
    <m/>
    <m/>
    <m/>
    <m/>
    <m/>
    <m/>
    <m/>
    <m/>
    <m/>
    <m/>
    <m/>
    <m/>
    <m/>
    <m/>
    <m/>
    <m/>
    <m/>
    <m/>
    <m/>
    <m/>
    <m/>
    <m/>
    <m/>
    <m/>
    <m/>
    <m/>
    <m/>
    <m/>
    <m/>
    <m/>
    <m/>
    <m/>
    <m/>
    <m/>
    <m/>
    <m/>
    <m/>
    <m/>
    <m/>
    <m/>
    <x v="0"/>
    <m/>
    <m/>
    <m/>
    <m/>
    <m/>
    <m/>
    <m/>
    <m/>
    <m/>
    <m/>
  </r>
  <r>
    <n v="838"/>
    <s v="Screening And Consenting"/>
    <n v="1"/>
    <s v="onelam"/>
    <x v="23"/>
    <d v="1899-12-30T11:03:00"/>
    <s v="Nompumelelo"/>
    <n v="3"/>
    <n v="2"/>
    <s v="Not applicable"/>
    <s v="I confirm that I am at the gate / door"/>
    <s v=" -32.9538241"/>
    <s v="27.9283785"/>
    <s v="No"/>
    <s v="I confirm"/>
    <m/>
    <m/>
    <m/>
    <m/>
    <m/>
    <m/>
    <m/>
    <m/>
    <m/>
    <m/>
    <m/>
    <m/>
    <m/>
    <m/>
    <m/>
    <m/>
    <m/>
    <m/>
    <m/>
    <m/>
    <m/>
    <m/>
    <m/>
    <m/>
    <m/>
    <n v="30000"/>
    <m/>
    <n v="549"/>
    <n v="549"/>
    <n v="2342"/>
    <m/>
    <x v="0"/>
    <m/>
    <m/>
    <m/>
    <m/>
    <m/>
    <m/>
    <m/>
    <m/>
    <d v="1899-12-30T11:04:00"/>
    <s v="Unverified"/>
  </r>
  <r>
    <n v="838"/>
    <s v="Screening And Consenting"/>
    <n v="2"/>
    <s v="onelam"/>
    <x v="30"/>
    <d v="1899-12-30T09:16:00"/>
    <s v="Nompumelelo"/>
    <n v="3"/>
    <n v="1"/>
    <s v="Not applicable"/>
    <s v="I confirm that I am at the gate / door"/>
    <s v=" -32.9540866"/>
    <s v="27.9226054"/>
    <s v="No"/>
    <s v="I confirm"/>
    <m/>
    <m/>
    <m/>
    <m/>
    <m/>
    <m/>
    <m/>
    <m/>
    <m/>
    <m/>
    <m/>
    <m/>
    <m/>
    <m/>
    <m/>
    <m/>
    <m/>
    <m/>
    <m/>
    <m/>
    <m/>
    <m/>
    <m/>
    <m/>
    <m/>
    <n v="30000"/>
    <m/>
    <n v="656"/>
    <n v="656"/>
    <n v="2341"/>
    <m/>
    <x v="0"/>
    <m/>
    <m/>
    <m/>
    <m/>
    <m/>
    <m/>
    <m/>
    <m/>
    <d v="1899-12-30T09:16:00"/>
    <s v="Unverified"/>
  </r>
  <r>
    <n v="838"/>
    <s v="Screening And Consenting"/>
    <n v="3"/>
    <s v="onelam"/>
    <x v="29"/>
    <d v="1899-12-30T10:19:00"/>
    <s v="Nompumelelo"/>
    <n v="3"/>
    <n v="1"/>
    <s v="Not applicable"/>
    <s v="I confirm that I am at the gate / door"/>
    <s v=" -32.953459"/>
    <s v="27.9269139"/>
    <s v="No"/>
    <s v="I confirm"/>
    <m/>
    <m/>
    <m/>
    <m/>
    <m/>
    <m/>
    <m/>
    <m/>
    <m/>
    <m/>
    <m/>
    <m/>
    <m/>
    <m/>
    <m/>
    <m/>
    <m/>
    <m/>
    <m/>
    <m/>
    <m/>
    <m/>
    <m/>
    <m/>
    <m/>
    <n v="30000"/>
    <m/>
    <n v="593"/>
    <n v="593"/>
    <n v="2338"/>
    <m/>
    <x v="0"/>
    <m/>
    <m/>
    <m/>
    <m/>
    <m/>
    <m/>
    <m/>
    <m/>
    <d v="1899-12-30T10:19:00"/>
    <s v="Unverified"/>
  </r>
  <r>
    <n v="839"/>
    <m/>
    <m/>
    <m/>
    <x v="0"/>
    <m/>
    <m/>
    <m/>
    <m/>
    <m/>
    <m/>
    <m/>
    <m/>
    <m/>
    <m/>
    <m/>
    <m/>
    <m/>
    <m/>
    <m/>
    <m/>
    <m/>
    <m/>
    <m/>
    <m/>
    <m/>
    <m/>
    <m/>
    <m/>
    <m/>
    <m/>
    <m/>
    <m/>
    <m/>
    <m/>
    <m/>
    <m/>
    <m/>
    <m/>
    <m/>
    <m/>
    <m/>
    <m/>
    <m/>
    <m/>
    <m/>
    <x v="0"/>
    <m/>
    <m/>
    <m/>
    <m/>
    <m/>
    <m/>
    <m/>
    <m/>
    <m/>
    <m/>
  </r>
  <r>
    <n v="428"/>
    <s v="Screening And Consenting"/>
    <n v="1"/>
    <s v="busisiwe"/>
    <x v="4"/>
    <d v="1899-12-30T10:33:00"/>
    <s v="Mdantsane"/>
    <n v="4"/>
    <n v="7"/>
    <s v="Not applicable"/>
    <s v="I confirm that I am at the gate / door"/>
    <s v=" -32.9367597"/>
    <s v="27.7773752"/>
    <s v="Yes"/>
    <m/>
    <s v="Read the script out loud to the person"/>
    <s v="Yes - the person who opened the door is the HoH"/>
    <s v="Read the script out loud to the HoH"/>
    <s v="Yes"/>
    <s v="Proceed"/>
    <s v="Ayanda"/>
    <s v="Bokuva"/>
    <n v="40"/>
    <d v="1982-02-02T00:00:00"/>
    <n v="40"/>
    <s v="Male"/>
    <s v="One or both"/>
    <s v="Yes"/>
    <s v="Proceed"/>
    <m/>
    <s v="Proceed"/>
    <s v="English"/>
    <s v="Yes"/>
    <s v="Yes"/>
    <s v="signature_2022-07-06_0841.png"/>
    <m/>
    <m/>
    <m/>
    <m/>
    <d v="2020-07-06T00:00:00"/>
    <n v="50000"/>
    <n v="2000"/>
    <n v="579"/>
    <n v="579"/>
    <n v="2351"/>
    <m/>
    <x v="1"/>
    <n v="55469"/>
    <m/>
    <m/>
    <m/>
    <m/>
    <m/>
    <m/>
    <m/>
    <d v="1899-12-30T10:42:00"/>
    <s v="Unverified"/>
  </r>
  <r>
    <n v="840"/>
    <m/>
    <m/>
    <m/>
    <x v="0"/>
    <m/>
    <m/>
    <m/>
    <m/>
    <m/>
    <m/>
    <m/>
    <m/>
    <m/>
    <m/>
    <m/>
    <m/>
    <m/>
    <m/>
    <m/>
    <m/>
    <m/>
    <m/>
    <m/>
    <m/>
    <m/>
    <m/>
    <m/>
    <m/>
    <m/>
    <m/>
    <m/>
    <m/>
    <m/>
    <m/>
    <m/>
    <m/>
    <m/>
    <m/>
    <m/>
    <m/>
    <m/>
    <m/>
    <m/>
    <m/>
    <m/>
    <x v="0"/>
    <m/>
    <m/>
    <m/>
    <m/>
    <m/>
    <m/>
    <m/>
    <m/>
    <m/>
    <m/>
  </r>
  <r>
    <n v="491"/>
    <s v="Screening And Consenting"/>
    <n v="1"/>
    <s v="siyanda"/>
    <x v="22"/>
    <d v="1899-12-30T12:22:00"/>
    <s v="Ducats"/>
    <n v="2"/>
    <n v="2"/>
    <s v="Not applicable"/>
    <s v="I confirm that I am at the gate / door"/>
    <s v=" -32.9546139"/>
    <s v="27.9060427"/>
    <s v="Yes"/>
    <m/>
    <s v="Read the script out loud to the person"/>
    <s v="Yes - the person who opened the door is the HoH"/>
    <s v="Read the script out loud to the HoH"/>
    <s v="Yes"/>
    <s v="Proceed"/>
    <s v="Nomathamsanqa"/>
    <s v="Kobe"/>
    <n v="40"/>
    <d v="1982-07-28T00:00:00"/>
    <n v="40"/>
    <s v="Female"/>
    <s v="One or both"/>
    <s v="Yes"/>
    <s v="Proceed"/>
    <m/>
    <s v="Proceed"/>
    <s v="Xhosa"/>
    <s v="Yes"/>
    <s v="Yes"/>
    <m/>
    <s v="signature_2022-07-07_1052.png"/>
    <m/>
    <m/>
    <m/>
    <d v="2022-07-07T00:00:00"/>
    <n v="40000"/>
    <n v="1000"/>
    <n v="470"/>
    <n v="470"/>
    <n v="2350"/>
    <m/>
    <x v="1"/>
    <n v="44250"/>
    <s v="Proceed"/>
    <s v="Checked, completed"/>
    <s v="Checked, completed"/>
    <s v="Checked, completed"/>
    <n v="823691255"/>
    <s v="Myself (Participant)"/>
    <m/>
    <d v="1899-12-30T12:24:00"/>
    <s v="Unverified"/>
  </r>
  <r>
    <n v="841"/>
    <m/>
    <m/>
    <m/>
    <x v="0"/>
    <m/>
    <m/>
    <m/>
    <m/>
    <m/>
    <m/>
    <m/>
    <m/>
    <m/>
    <m/>
    <m/>
    <m/>
    <m/>
    <m/>
    <m/>
    <m/>
    <m/>
    <m/>
    <m/>
    <m/>
    <m/>
    <m/>
    <m/>
    <m/>
    <m/>
    <m/>
    <m/>
    <m/>
    <m/>
    <m/>
    <m/>
    <m/>
    <m/>
    <m/>
    <m/>
    <m/>
    <m/>
    <m/>
    <m/>
    <m/>
    <m/>
    <x v="0"/>
    <m/>
    <m/>
    <m/>
    <m/>
    <m/>
    <m/>
    <m/>
    <m/>
    <m/>
    <m/>
  </r>
  <r>
    <n v="511"/>
    <s v="Screening And Consenting"/>
    <n v="1"/>
    <s v="thembelihle"/>
    <x v="5"/>
    <d v="1899-12-30T10:00:00"/>
    <s v="Ducats"/>
    <n v="1"/>
    <n v="8"/>
    <s v="Not applicable"/>
    <s v="I confirm that I am at the gate / door"/>
    <s v=" -32.9213781"/>
    <s v="27.9047532"/>
    <s v="Yes"/>
    <m/>
    <s v="Read the script out loud to the person"/>
    <s v="Yes - the person who opened the door is the HoH"/>
    <s v="Read the script out loud to the HoH"/>
    <s v="Yes"/>
    <s v="Proceed"/>
    <s v="Thozamile"/>
    <s v="Ndinisa"/>
    <n v="40"/>
    <d v="1982-02-03T00:00:00"/>
    <n v="40"/>
    <s v="Male"/>
    <s v="One or both"/>
    <s v="Yes"/>
    <s v="Proceed"/>
    <m/>
    <s v="Proceed"/>
    <s v="Xhosa"/>
    <s v="Yes"/>
    <s v="Yes"/>
    <m/>
    <s v="signature_2022-07-08_0809.png"/>
    <m/>
    <m/>
    <m/>
    <d v="2022-07-08T00:00:00"/>
    <n v="40000"/>
    <n v="2000"/>
    <n v="612"/>
    <n v="612"/>
    <n v="2349"/>
    <m/>
    <x v="1"/>
    <n v="45533"/>
    <s v="Proceed"/>
    <s v="Checked, completed"/>
    <s v="Checked, completed"/>
    <s v="Checked, completed"/>
    <n v="604602221"/>
    <s v="Myself (Participant)"/>
    <m/>
    <d v="1899-12-30T10:11:00"/>
    <s v="Unverified"/>
  </r>
  <r>
    <n v="842"/>
    <m/>
    <m/>
    <m/>
    <x v="0"/>
    <m/>
    <m/>
    <m/>
    <m/>
    <m/>
    <m/>
    <m/>
    <m/>
    <m/>
    <m/>
    <m/>
    <m/>
    <m/>
    <m/>
    <m/>
    <m/>
    <m/>
    <m/>
    <m/>
    <m/>
    <m/>
    <m/>
    <m/>
    <m/>
    <m/>
    <m/>
    <m/>
    <m/>
    <m/>
    <m/>
    <m/>
    <m/>
    <m/>
    <m/>
    <m/>
    <m/>
    <m/>
    <m/>
    <m/>
    <m/>
    <m/>
    <x v="0"/>
    <m/>
    <m/>
    <m/>
    <m/>
    <m/>
    <m/>
    <m/>
    <m/>
    <m/>
    <m/>
  </r>
  <r>
    <n v="530"/>
    <s v="Screening And Consenting"/>
    <n v="1"/>
    <s v="siyanda"/>
    <x v="5"/>
    <d v="1899-12-30T11:02:00"/>
    <s v="Ducats"/>
    <n v="2"/>
    <n v="2"/>
    <s v="Not applicable"/>
    <s v="I confirm that I am at the gate / door"/>
    <s v=" -32.9304079"/>
    <s v="27.9018949"/>
    <s v="Yes"/>
    <m/>
    <s v="Read the script out loud to the person"/>
    <s v="Yes - the person who opened the door is the HoH"/>
    <s v="Read the script out loud to the HoH"/>
    <s v="Yes"/>
    <s v="Proceed"/>
    <s v="Sonto"/>
    <s v="Moni"/>
    <n v="40"/>
    <d v="1982-07-06T00:00:00"/>
    <n v="40"/>
    <s v="Female"/>
    <s v="One or both"/>
    <s v="Yes"/>
    <s v="Proceed"/>
    <m/>
    <s v="Proceed"/>
    <s v="Xhosa"/>
    <s v="Yes"/>
    <s v="Yes"/>
    <m/>
    <s v="signature_2022-07-08_0904.png"/>
    <m/>
    <m/>
    <m/>
    <d v="2022-07-08T00:00:00"/>
    <n v="40000"/>
    <n v="1000"/>
    <n v="550"/>
    <n v="550"/>
    <n v="2349"/>
    <m/>
    <x v="1"/>
    <n v="44409"/>
    <s v="Proceed"/>
    <s v="Checked, completed"/>
    <s v="Checked, completed"/>
    <s v="Checked, completed"/>
    <n v="831257876"/>
    <s v="Myself (Participant)"/>
    <m/>
    <d v="1899-12-30T11:04:00"/>
    <s v="Unverified"/>
  </r>
  <r>
    <n v="843"/>
    <m/>
    <m/>
    <m/>
    <x v="0"/>
    <m/>
    <m/>
    <m/>
    <m/>
    <m/>
    <m/>
    <m/>
    <m/>
    <m/>
    <m/>
    <m/>
    <m/>
    <m/>
    <m/>
    <m/>
    <m/>
    <m/>
    <m/>
    <m/>
    <m/>
    <m/>
    <m/>
    <m/>
    <m/>
    <m/>
    <m/>
    <m/>
    <m/>
    <m/>
    <m/>
    <m/>
    <m/>
    <m/>
    <m/>
    <m/>
    <m/>
    <m/>
    <m/>
    <m/>
    <m/>
    <m/>
    <x v="0"/>
    <m/>
    <m/>
    <m/>
    <m/>
    <m/>
    <m/>
    <m/>
    <m/>
    <m/>
    <m/>
  </r>
  <r>
    <n v="843"/>
    <s v="Screening And Consenting"/>
    <n v="1"/>
    <s v="mihlem"/>
    <x v="23"/>
    <d v="1899-12-30T11:32:00"/>
    <s v="Mdantsane"/>
    <n v="12"/>
    <n v="3"/>
    <s v="Not applicable"/>
    <s v="I confirm that I am at the gate / door"/>
    <s v=" -32.9267887"/>
    <s v="27.7408038"/>
    <s v="No"/>
    <s v="I confirm"/>
    <m/>
    <m/>
    <m/>
    <m/>
    <m/>
    <m/>
    <m/>
    <m/>
    <m/>
    <m/>
    <m/>
    <m/>
    <m/>
    <m/>
    <m/>
    <m/>
    <m/>
    <m/>
    <m/>
    <m/>
    <m/>
    <m/>
    <m/>
    <m/>
    <m/>
    <n v="50000"/>
    <m/>
    <n v="520"/>
    <n v="520"/>
    <n v="2342"/>
    <m/>
    <x v="0"/>
    <m/>
    <m/>
    <m/>
    <m/>
    <m/>
    <m/>
    <m/>
    <m/>
    <d v="1899-12-30T11:33:00"/>
    <s v="Unverified"/>
  </r>
  <r>
    <n v="843"/>
    <s v="Screening And Consenting"/>
    <n v="2"/>
    <s v="mihlem"/>
    <x v="30"/>
    <d v="1899-12-30T11:58:00"/>
    <s v="Mdantsane"/>
    <n v="12"/>
    <n v="3"/>
    <s v="Not applicable"/>
    <s v="I confirm that I am at the gate / door"/>
    <s v=" -32.9269811"/>
    <s v="27.7403989"/>
    <s v="No"/>
    <s v="I confirm"/>
    <m/>
    <m/>
    <m/>
    <m/>
    <m/>
    <m/>
    <m/>
    <m/>
    <m/>
    <m/>
    <m/>
    <m/>
    <m/>
    <m/>
    <m/>
    <m/>
    <m/>
    <m/>
    <m/>
    <m/>
    <m/>
    <m/>
    <m/>
    <m/>
    <m/>
    <n v="50000"/>
    <m/>
    <n v="494"/>
    <n v="494"/>
    <n v="2341"/>
    <m/>
    <x v="0"/>
    <m/>
    <m/>
    <m/>
    <m/>
    <m/>
    <m/>
    <m/>
    <m/>
    <d v="1899-12-30T11:59:00"/>
    <s v="Unverified"/>
  </r>
  <r>
    <n v="843"/>
    <s v="Screening And Consenting"/>
    <n v="3"/>
    <s v="busisiwe"/>
    <x v="29"/>
    <d v="1899-12-30T12:29:00"/>
    <s v="Mdantsane"/>
    <n v="12"/>
    <n v="3"/>
    <s v="Not applicable"/>
    <s v="I confirm that I am at the gate / door"/>
    <s v=" -32.9268691"/>
    <s v="27.740534"/>
    <s v="No"/>
    <s v="I confirm"/>
    <m/>
    <m/>
    <m/>
    <m/>
    <m/>
    <m/>
    <m/>
    <m/>
    <m/>
    <m/>
    <m/>
    <m/>
    <m/>
    <m/>
    <m/>
    <m/>
    <m/>
    <m/>
    <m/>
    <m/>
    <m/>
    <m/>
    <m/>
    <m/>
    <m/>
    <n v="50000"/>
    <m/>
    <n v="463"/>
    <n v="463"/>
    <n v="2338"/>
    <m/>
    <x v="0"/>
    <m/>
    <m/>
    <m/>
    <m/>
    <m/>
    <m/>
    <m/>
    <m/>
    <d v="1899-12-30T12:30:00"/>
    <s v="Unverified"/>
  </r>
  <r>
    <n v="844"/>
    <m/>
    <m/>
    <m/>
    <x v="0"/>
    <m/>
    <m/>
    <m/>
    <m/>
    <m/>
    <m/>
    <m/>
    <m/>
    <m/>
    <m/>
    <m/>
    <m/>
    <m/>
    <m/>
    <m/>
    <m/>
    <m/>
    <m/>
    <m/>
    <m/>
    <m/>
    <m/>
    <m/>
    <m/>
    <m/>
    <m/>
    <m/>
    <m/>
    <m/>
    <m/>
    <m/>
    <m/>
    <m/>
    <m/>
    <m/>
    <m/>
    <m/>
    <m/>
    <m/>
    <m/>
    <m/>
    <x v="0"/>
    <m/>
    <m/>
    <m/>
    <m/>
    <m/>
    <m/>
    <m/>
    <m/>
    <m/>
    <m/>
  </r>
  <r>
    <n v="575"/>
    <s v="Screening And Consenting"/>
    <n v="1"/>
    <s v="sinazo"/>
    <x v="5"/>
    <d v="1899-12-30T15:31:00"/>
    <s v="Ducats"/>
    <n v="1"/>
    <n v="8"/>
    <s v="Not applicable"/>
    <s v="I confirm that I am at the gate / door"/>
    <s v=" -32.9206103"/>
    <s v="27.9045239"/>
    <s v="Yes"/>
    <m/>
    <s v="Read the script out loud to the person"/>
    <s v="Yes - the person who opened the door is the HoH"/>
    <s v="Read the script out loud to the HoH"/>
    <s v="Yes"/>
    <s v="Proceed"/>
    <s v="Nokuthula"/>
    <s v="Kula"/>
    <n v="40"/>
    <d v="1982-11-21T00:00:00"/>
    <n v="40"/>
    <s v="Female"/>
    <s v="One or both"/>
    <s v="Yes"/>
    <s v="Proceed"/>
    <m/>
    <s v="Proceed"/>
    <s v="English"/>
    <s v="Yes"/>
    <s v="Yes"/>
    <s v="signature_2022-07-08_1335.png"/>
    <m/>
    <m/>
    <m/>
    <m/>
    <d v="2022-07-08T00:00:00"/>
    <n v="40000"/>
    <n v="1000"/>
    <n v="281"/>
    <n v="281"/>
    <n v="2349"/>
    <m/>
    <x v="1"/>
    <n v="43871"/>
    <s v="Proceed"/>
    <s v="Checked, completed"/>
    <s v="Checked, completed"/>
    <s v="Checked, completed"/>
    <n v="652458756"/>
    <s v="Myself (Participant)"/>
    <m/>
    <d v="1899-12-30T15:36:00"/>
    <s v="Unverified"/>
  </r>
  <r>
    <n v="845"/>
    <m/>
    <m/>
    <m/>
    <x v="0"/>
    <m/>
    <m/>
    <m/>
    <m/>
    <m/>
    <m/>
    <m/>
    <m/>
    <m/>
    <m/>
    <m/>
    <m/>
    <m/>
    <m/>
    <m/>
    <m/>
    <m/>
    <m/>
    <m/>
    <m/>
    <m/>
    <m/>
    <m/>
    <m/>
    <m/>
    <m/>
    <m/>
    <m/>
    <m/>
    <m/>
    <m/>
    <m/>
    <m/>
    <m/>
    <m/>
    <m/>
    <m/>
    <m/>
    <m/>
    <m/>
    <m/>
    <x v="0"/>
    <m/>
    <m/>
    <m/>
    <m/>
    <m/>
    <m/>
    <m/>
    <m/>
    <m/>
    <m/>
  </r>
  <r>
    <n v="845"/>
    <s v="Screening And Consenting"/>
    <n v="1"/>
    <s v="mihlem"/>
    <x v="23"/>
    <d v="1899-12-30T11:35:00"/>
    <s v="Mdantsane"/>
    <n v="12"/>
    <n v="3"/>
    <s v="Not applicable"/>
    <s v="I confirm that I am at the gate / door"/>
    <s v=" -32.9268642"/>
    <s v="27.7405133"/>
    <s v="No"/>
    <s v="I confirm"/>
    <m/>
    <m/>
    <m/>
    <m/>
    <m/>
    <m/>
    <m/>
    <m/>
    <m/>
    <m/>
    <m/>
    <m/>
    <m/>
    <m/>
    <m/>
    <m/>
    <m/>
    <m/>
    <m/>
    <m/>
    <m/>
    <m/>
    <m/>
    <m/>
    <m/>
    <n v="50000"/>
    <m/>
    <n v="517"/>
    <n v="517"/>
    <n v="2342"/>
    <m/>
    <x v="0"/>
    <m/>
    <m/>
    <m/>
    <m/>
    <m/>
    <m/>
    <m/>
    <m/>
    <d v="1899-12-30T11:36:00"/>
    <s v="Unverified"/>
  </r>
  <r>
    <n v="845"/>
    <s v="Screening And Consenting"/>
    <n v="2"/>
    <s v="mihlem"/>
    <x v="30"/>
    <d v="1899-12-30T12:02:00"/>
    <s v="Mdantsane"/>
    <n v="12"/>
    <n v="3"/>
    <s v="Not applicable"/>
    <s v="I confirm that I am at the gate / door"/>
    <s v=" -32.9268481"/>
    <s v="27.7404496"/>
    <s v="Yes"/>
    <m/>
    <s v="Read the script out loud to the person"/>
    <s v="Yes - the person who opened the door is the HoH"/>
    <s v="Read the script out loud to the HoH"/>
    <s v="No"/>
    <m/>
    <m/>
    <m/>
    <m/>
    <m/>
    <m/>
    <m/>
    <m/>
    <m/>
    <m/>
    <m/>
    <m/>
    <m/>
    <m/>
    <m/>
    <m/>
    <m/>
    <m/>
    <m/>
    <m/>
    <m/>
    <n v="50000"/>
    <m/>
    <n v="490"/>
    <n v="490"/>
    <n v="2341"/>
    <m/>
    <x v="0"/>
    <m/>
    <m/>
    <m/>
    <m/>
    <m/>
    <m/>
    <m/>
    <m/>
    <d v="1899-12-30T12:03:00"/>
    <s v="Unverified"/>
  </r>
  <r>
    <n v="845"/>
    <s v="Screening And Consenting"/>
    <n v="3"/>
    <s v="busisiwe"/>
    <x v="29"/>
    <d v="1899-12-30T12:28:00"/>
    <s v="Mdantsane"/>
    <n v="12"/>
    <n v="3"/>
    <s v="Not applicable"/>
    <s v="I confirm that I am at the gate / door"/>
    <s v=" -32.9269381"/>
    <s v="27.7405592"/>
    <s v="No"/>
    <s v="I confirm"/>
    <m/>
    <m/>
    <m/>
    <m/>
    <m/>
    <m/>
    <m/>
    <m/>
    <m/>
    <m/>
    <m/>
    <m/>
    <m/>
    <m/>
    <m/>
    <m/>
    <m/>
    <m/>
    <m/>
    <m/>
    <m/>
    <m/>
    <m/>
    <m/>
    <m/>
    <n v="50000"/>
    <m/>
    <n v="464"/>
    <n v="464"/>
    <n v="2338"/>
    <m/>
    <x v="0"/>
    <m/>
    <m/>
    <m/>
    <m/>
    <m/>
    <m/>
    <m/>
    <m/>
    <d v="1899-12-30T12:28:00"/>
    <s v="Unverified"/>
  </r>
  <r>
    <n v="846"/>
    <m/>
    <m/>
    <m/>
    <x v="0"/>
    <m/>
    <m/>
    <m/>
    <m/>
    <m/>
    <m/>
    <m/>
    <m/>
    <m/>
    <m/>
    <m/>
    <m/>
    <m/>
    <m/>
    <m/>
    <m/>
    <m/>
    <m/>
    <m/>
    <m/>
    <m/>
    <m/>
    <m/>
    <m/>
    <m/>
    <m/>
    <m/>
    <m/>
    <m/>
    <m/>
    <m/>
    <m/>
    <m/>
    <m/>
    <m/>
    <m/>
    <m/>
    <m/>
    <m/>
    <m/>
    <m/>
    <x v="0"/>
    <m/>
    <m/>
    <m/>
    <m/>
    <m/>
    <m/>
    <m/>
    <m/>
    <m/>
    <m/>
  </r>
  <r>
    <n v="606"/>
    <s v="Screening And Consenting"/>
    <n v="1"/>
    <s v="siyanda"/>
    <x v="20"/>
    <d v="1899-12-30T11:50:00"/>
    <s v="Ducats"/>
    <n v="2"/>
    <n v="2"/>
    <s v="Not applicable"/>
    <s v="I confirm that I am at the gate / door"/>
    <s v=" -32.9303617"/>
    <s v="27.9025487"/>
    <s v="Yes"/>
    <m/>
    <s v="Read the script out loud to the person"/>
    <s v="Yes - the person who opened the door is the HoH"/>
    <s v="Read the script out loud to the HoH"/>
    <s v="Yes"/>
    <s v="Proceed"/>
    <s v="Mkhokeli"/>
    <s v="Baliso"/>
    <n v="40"/>
    <d v="1982-03-24T00:00:00"/>
    <n v="40"/>
    <s v="Male"/>
    <s v="One or both"/>
    <s v="Yes"/>
    <s v="Proceed"/>
    <m/>
    <s v="Proceed"/>
    <s v="Xhosa"/>
    <s v="Yes"/>
    <s v="Yes"/>
    <m/>
    <s v="signature_2022-07-09_0952.png"/>
    <m/>
    <m/>
    <m/>
    <d v="2022-07-09T00:00:00"/>
    <n v="40000"/>
    <n v="2000"/>
    <n v="502"/>
    <n v="502"/>
    <n v="2348"/>
    <m/>
    <x v="1"/>
    <n v="45312"/>
    <s v="Proceed"/>
    <s v="Checked, completed"/>
    <s v="Checked, completed"/>
    <s v="Checked, completed"/>
    <n v="636637282"/>
    <s v="Myself (Participant)"/>
    <m/>
    <d v="1899-12-30T11:52:00"/>
    <s v="Unverified"/>
  </r>
  <r>
    <n v="847"/>
    <m/>
    <m/>
    <m/>
    <x v="0"/>
    <m/>
    <m/>
    <m/>
    <m/>
    <m/>
    <m/>
    <m/>
    <m/>
    <m/>
    <m/>
    <m/>
    <m/>
    <m/>
    <m/>
    <m/>
    <m/>
    <m/>
    <m/>
    <m/>
    <m/>
    <m/>
    <m/>
    <m/>
    <m/>
    <m/>
    <m/>
    <m/>
    <m/>
    <m/>
    <m/>
    <m/>
    <m/>
    <m/>
    <m/>
    <m/>
    <m/>
    <m/>
    <m/>
    <m/>
    <m/>
    <m/>
    <x v="0"/>
    <m/>
    <m/>
    <m/>
    <m/>
    <m/>
    <m/>
    <m/>
    <m/>
    <m/>
    <m/>
  </r>
  <r>
    <n v="847"/>
    <s v="Screening And Consenting"/>
    <n v="1"/>
    <s v="ntombizodwa"/>
    <x v="23"/>
    <d v="1899-12-30T11:39:00"/>
    <s v="Ndevana"/>
    <n v="2"/>
    <n v="3"/>
    <s v="Not applicable"/>
    <s v="I confirm that I am at the gate / door"/>
    <s v=" -32.9250059"/>
    <s v="27.4935952"/>
    <s v="No"/>
    <s v="I confirm"/>
    <m/>
    <m/>
    <m/>
    <m/>
    <m/>
    <m/>
    <m/>
    <m/>
    <m/>
    <m/>
    <m/>
    <m/>
    <m/>
    <m/>
    <m/>
    <m/>
    <m/>
    <m/>
    <m/>
    <m/>
    <m/>
    <m/>
    <m/>
    <m/>
    <m/>
    <n v="60000"/>
    <m/>
    <n v="513"/>
    <n v="513"/>
    <n v="2342"/>
    <m/>
    <x v="0"/>
    <m/>
    <m/>
    <m/>
    <m/>
    <m/>
    <m/>
    <m/>
    <m/>
    <d v="1899-12-30T11:39:00"/>
    <s v="Complete"/>
  </r>
  <r>
    <n v="669"/>
    <s v="Screening And Consenting"/>
    <n v="1"/>
    <s v="asemahle"/>
    <x v="6"/>
    <d v="1899-12-30T14:27:00"/>
    <s v="Ducats"/>
    <n v="2"/>
    <n v="6"/>
    <s v="Not applicable"/>
    <s v="I confirm that I am at the gate / door"/>
    <s v=" -32.9296836"/>
    <s v="27.9054724"/>
    <s v="Yes"/>
    <m/>
    <s v="Read the script out loud to the person"/>
    <s v="Yes - the person who opened the door is the HoH"/>
    <s v="Read the script out loud to the HoH"/>
    <s v="Yes"/>
    <s v="Proceed"/>
    <s v="Linathi"/>
    <s v="Ndlela"/>
    <n v="40"/>
    <d v="1982-08-13T00:00:00"/>
    <n v="40"/>
    <s v="Female"/>
    <s v="One or both"/>
    <s v="Yes"/>
    <s v="Proceed"/>
    <m/>
    <s v="Proceed"/>
    <s v="English"/>
    <s v="Yes"/>
    <s v="Yes"/>
    <s v="signature_2022-07-12_1235.png"/>
    <m/>
    <m/>
    <m/>
    <m/>
    <d v="2022-07-12T00:00:00"/>
    <n v="40000"/>
    <n v="1000"/>
    <n v="345"/>
    <n v="345"/>
    <n v="2345"/>
    <m/>
    <x v="1"/>
    <n v="43995"/>
    <s v="Proceed"/>
    <s v="Checked, completed"/>
    <s v="Checked, completed"/>
    <s v="Checked, completed"/>
    <n v="762586393"/>
    <s v="Partner/Spouse"/>
    <m/>
    <d v="1899-12-30T14:35:00"/>
    <s v="Unverified"/>
  </r>
  <r>
    <n v="848"/>
    <m/>
    <m/>
    <m/>
    <x v="0"/>
    <m/>
    <m/>
    <m/>
    <m/>
    <m/>
    <m/>
    <m/>
    <m/>
    <m/>
    <m/>
    <m/>
    <m/>
    <m/>
    <m/>
    <m/>
    <m/>
    <m/>
    <m/>
    <m/>
    <m/>
    <m/>
    <m/>
    <m/>
    <m/>
    <m/>
    <m/>
    <m/>
    <m/>
    <m/>
    <m/>
    <m/>
    <m/>
    <m/>
    <m/>
    <m/>
    <m/>
    <m/>
    <m/>
    <m/>
    <m/>
    <m/>
    <x v="0"/>
    <m/>
    <m/>
    <m/>
    <m/>
    <m/>
    <m/>
    <m/>
    <m/>
    <m/>
    <m/>
  </r>
  <r>
    <n v="848"/>
    <s v="Screening And Consenting"/>
    <n v="1"/>
    <s v="mihlem"/>
    <x v="23"/>
    <d v="1899-12-30T11:40:00"/>
    <s v="Mdantsane"/>
    <n v="12"/>
    <n v="3"/>
    <s v="Not applicable"/>
    <s v="I confirm that I am at the gate / door"/>
    <s v=" -32.9269668"/>
    <s v="27.7404216"/>
    <s v="No"/>
    <s v="I confirm"/>
    <m/>
    <m/>
    <m/>
    <m/>
    <m/>
    <m/>
    <m/>
    <m/>
    <m/>
    <m/>
    <m/>
    <m/>
    <m/>
    <m/>
    <m/>
    <m/>
    <m/>
    <m/>
    <m/>
    <m/>
    <m/>
    <m/>
    <m/>
    <m/>
    <m/>
    <n v="50000"/>
    <m/>
    <n v="512"/>
    <n v="512"/>
    <n v="2342"/>
    <m/>
    <x v="0"/>
    <m/>
    <m/>
    <m/>
    <m/>
    <m/>
    <m/>
    <m/>
    <m/>
    <d v="1899-12-30T11:40:00"/>
    <s v="Unverified"/>
  </r>
  <r>
    <n v="848"/>
    <s v="Screening And Consenting"/>
    <n v="2"/>
    <s v="mihlem"/>
    <x v="30"/>
    <d v="1899-12-30T12:06:00"/>
    <s v="Mdantsane"/>
    <n v="12"/>
    <n v="3"/>
    <s v="Not applicable"/>
    <s v="I confirm that I am at the gate / door"/>
    <s v=" -32.9270874"/>
    <s v="27.7403003"/>
    <s v="No"/>
    <s v="I confirm"/>
    <m/>
    <m/>
    <m/>
    <m/>
    <m/>
    <m/>
    <m/>
    <m/>
    <m/>
    <m/>
    <m/>
    <m/>
    <m/>
    <m/>
    <m/>
    <m/>
    <m/>
    <m/>
    <m/>
    <m/>
    <m/>
    <m/>
    <m/>
    <m/>
    <m/>
    <n v="50000"/>
    <m/>
    <n v="486"/>
    <n v="486"/>
    <n v="2341"/>
    <m/>
    <x v="0"/>
    <m/>
    <m/>
    <m/>
    <m/>
    <m/>
    <m/>
    <m/>
    <m/>
    <d v="1899-12-30T12:06:00"/>
    <s v="Unverified"/>
  </r>
  <r>
    <n v="848"/>
    <s v="Screening And Consenting"/>
    <n v="3"/>
    <s v="busisiwe"/>
    <x v="29"/>
    <d v="1899-12-30T12:25:00"/>
    <s v="Mdantsane"/>
    <n v="12"/>
    <n v="3"/>
    <s v="Not applicable"/>
    <s v="I confirm that I am at the gate / door"/>
    <s v=" -32.927075"/>
    <s v="27.7403499"/>
    <s v="No"/>
    <s v="I confirm"/>
    <m/>
    <m/>
    <m/>
    <m/>
    <m/>
    <m/>
    <m/>
    <m/>
    <m/>
    <m/>
    <m/>
    <m/>
    <m/>
    <m/>
    <m/>
    <m/>
    <m/>
    <m/>
    <m/>
    <m/>
    <m/>
    <m/>
    <m/>
    <m/>
    <m/>
    <n v="50000"/>
    <m/>
    <n v="467"/>
    <n v="467"/>
    <n v="2338"/>
    <m/>
    <x v="0"/>
    <m/>
    <m/>
    <m/>
    <m/>
    <m/>
    <m/>
    <m/>
    <m/>
    <d v="1899-12-30T12:26:00"/>
    <s v="Unverified"/>
  </r>
  <r>
    <n v="849"/>
    <m/>
    <m/>
    <m/>
    <x v="0"/>
    <m/>
    <m/>
    <m/>
    <m/>
    <m/>
    <m/>
    <m/>
    <m/>
    <m/>
    <m/>
    <m/>
    <m/>
    <m/>
    <m/>
    <m/>
    <m/>
    <m/>
    <m/>
    <m/>
    <m/>
    <m/>
    <m/>
    <m/>
    <m/>
    <m/>
    <m/>
    <m/>
    <m/>
    <m/>
    <m/>
    <m/>
    <m/>
    <m/>
    <m/>
    <m/>
    <m/>
    <m/>
    <m/>
    <m/>
    <m/>
    <m/>
    <x v="0"/>
    <m/>
    <m/>
    <m/>
    <m/>
    <m/>
    <m/>
    <m/>
    <m/>
    <m/>
    <m/>
  </r>
  <r>
    <n v="849"/>
    <s v="Screening And Consenting"/>
    <n v="1"/>
    <s v="mihlem"/>
    <x v="23"/>
    <d v="1899-12-30T11:42:00"/>
    <s v="Mdantsane"/>
    <n v="12"/>
    <n v="3"/>
    <s v="Not applicable"/>
    <s v="I confirm that I am at the gate / door"/>
    <s v=" -32.9271852"/>
    <s v="27.7402411"/>
    <s v="No"/>
    <s v="I confirm"/>
    <m/>
    <m/>
    <m/>
    <m/>
    <m/>
    <m/>
    <m/>
    <m/>
    <m/>
    <m/>
    <m/>
    <m/>
    <m/>
    <m/>
    <m/>
    <m/>
    <m/>
    <m/>
    <m/>
    <m/>
    <m/>
    <m/>
    <m/>
    <m/>
    <m/>
    <n v="50000"/>
    <m/>
    <n v="510"/>
    <n v="510"/>
    <n v="2342"/>
    <m/>
    <x v="0"/>
    <m/>
    <m/>
    <m/>
    <m/>
    <m/>
    <m/>
    <m/>
    <m/>
    <d v="1899-12-30T11:43:00"/>
    <s v="Unverified"/>
  </r>
  <r>
    <n v="849"/>
    <s v="Screening And Consenting"/>
    <n v="2"/>
    <s v="mihlem"/>
    <x v="30"/>
    <d v="1899-12-30T12:08:00"/>
    <s v="Mdantsane"/>
    <n v="12"/>
    <n v="3"/>
    <s v="Not applicable"/>
    <s v="I confirm that I am at the gate / door"/>
    <s v=" -32.9271175"/>
    <s v="27.740376"/>
    <s v="No"/>
    <s v="I confirm"/>
    <m/>
    <m/>
    <m/>
    <m/>
    <m/>
    <m/>
    <m/>
    <m/>
    <m/>
    <m/>
    <m/>
    <m/>
    <m/>
    <m/>
    <m/>
    <m/>
    <m/>
    <m/>
    <m/>
    <m/>
    <m/>
    <m/>
    <m/>
    <m/>
    <m/>
    <n v="50000"/>
    <m/>
    <n v="484"/>
    <n v="484"/>
    <n v="2341"/>
    <m/>
    <x v="0"/>
    <m/>
    <m/>
    <m/>
    <m/>
    <m/>
    <m/>
    <m/>
    <m/>
    <d v="1899-12-30T12:08:00"/>
    <s v="Unverified"/>
  </r>
  <r>
    <n v="849"/>
    <s v="Screening And Consenting"/>
    <n v="3"/>
    <s v="busisiwe"/>
    <x v="29"/>
    <d v="1899-12-30T12:24:00"/>
    <s v="Mdantsane"/>
    <n v="12"/>
    <n v="3"/>
    <s v="Not applicable"/>
    <s v="I confirm that I am at the gate / door"/>
    <s v=" -32.9272111"/>
    <s v="27.740234"/>
    <s v="No"/>
    <s v="I confirm"/>
    <m/>
    <m/>
    <m/>
    <m/>
    <m/>
    <m/>
    <m/>
    <m/>
    <m/>
    <m/>
    <m/>
    <m/>
    <m/>
    <m/>
    <m/>
    <m/>
    <m/>
    <m/>
    <m/>
    <m/>
    <m/>
    <m/>
    <m/>
    <m/>
    <m/>
    <n v="50000"/>
    <m/>
    <n v="468"/>
    <n v="468"/>
    <n v="2338"/>
    <m/>
    <x v="0"/>
    <m/>
    <m/>
    <m/>
    <m/>
    <m/>
    <m/>
    <m/>
    <m/>
    <d v="1899-12-30T12:24:00"/>
    <s v="Unverified"/>
  </r>
  <r>
    <n v="850"/>
    <m/>
    <m/>
    <m/>
    <x v="0"/>
    <m/>
    <m/>
    <m/>
    <m/>
    <m/>
    <m/>
    <m/>
    <m/>
    <m/>
    <m/>
    <m/>
    <m/>
    <m/>
    <m/>
    <m/>
    <m/>
    <m/>
    <m/>
    <m/>
    <m/>
    <m/>
    <m/>
    <m/>
    <m/>
    <m/>
    <m/>
    <m/>
    <m/>
    <m/>
    <m/>
    <m/>
    <m/>
    <m/>
    <m/>
    <m/>
    <m/>
    <m/>
    <m/>
    <m/>
    <m/>
    <m/>
    <x v="0"/>
    <m/>
    <m/>
    <m/>
    <m/>
    <m/>
    <m/>
    <m/>
    <m/>
    <m/>
    <m/>
  </r>
  <r>
    <n v="850"/>
    <s v="Screening And Consenting"/>
    <n v="1"/>
    <s v="mihlem"/>
    <x v="23"/>
    <d v="1899-12-30T11:44:00"/>
    <s v="Mdantsane"/>
    <n v="12"/>
    <n v="3"/>
    <s v="Not applicable"/>
    <s v="I confirm that I am at the gate / door"/>
    <s v=" -32.9271852"/>
    <s v="27.7402411"/>
    <s v="No"/>
    <s v="I confirm"/>
    <m/>
    <m/>
    <m/>
    <m/>
    <m/>
    <m/>
    <m/>
    <m/>
    <m/>
    <m/>
    <m/>
    <m/>
    <m/>
    <m/>
    <m/>
    <m/>
    <m/>
    <m/>
    <m/>
    <m/>
    <m/>
    <m/>
    <m/>
    <m/>
    <m/>
    <n v="50000"/>
    <m/>
    <n v="508"/>
    <n v="508"/>
    <n v="2342"/>
    <m/>
    <x v="0"/>
    <m/>
    <m/>
    <m/>
    <m/>
    <m/>
    <m/>
    <m/>
    <m/>
    <d v="1899-12-30T11:44:00"/>
    <s v="Unverified"/>
  </r>
  <r>
    <n v="850"/>
    <s v="Screening And Consenting"/>
    <n v="2"/>
    <s v="mihlem"/>
    <x v="30"/>
    <d v="1899-12-30T12:10:00"/>
    <s v="Mdantsane"/>
    <n v="12"/>
    <n v="3"/>
    <s v="Not applicable"/>
    <s v="I confirm that I am at the gate / door"/>
    <s v=" -32.9271532"/>
    <s v="27.7400871"/>
    <s v="No"/>
    <s v="I confirm"/>
    <m/>
    <m/>
    <m/>
    <m/>
    <m/>
    <m/>
    <m/>
    <m/>
    <m/>
    <m/>
    <m/>
    <m/>
    <m/>
    <m/>
    <m/>
    <m/>
    <m/>
    <m/>
    <m/>
    <m/>
    <m/>
    <m/>
    <m/>
    <m/>
    <m/>
    <n v="50000"/>
    <m/>
    <n v="482"/>
    <n v="482"/>
    <n v="2341"/>
    <m/>
    <x v="0"/>
    <m/>
    <m/>
    <m/>
    <m/>
    <m/>
    <m/>
    <m/>
    <m/>
    <d v="1899-12-30T12:11:00"/>
    <s v="Unverified"/>
  </r>
  <r>
    <n v="850"/>
    <s v="Screening And Consenting"/>
    <n v="3"/>
    <s v="busisiwe"/>
    <x v="29"/>
    <d v="1899-12-30T12:21:00"/>
    <s v="Mdantsane"/>
    <n v="12"/>
    <n v="3"/>
    <s v="Not applicable"/>
    <s v="I confirm that I am at the gate / door"/>
    <s v=" -32.9272599"/>
    <s v="27.7401719"/>
    <s v="Yes"/>
    <m/>
    <s v="Read the script out loud to the person"/>
    <s v="No"/>
    <m/>
    <m/>
    <m/>
    <m/>
    <m/>
    <m/>
    <m/>
    <m/>
    <m/>
    <m/>
    <m/>
    <m/>
    <m/>
    <m/>
    <m/>
    <m/>
    <m/>
    <m/>
    <m/>
    <m/>
    <m/>
    <m/>
    <m/>
    <n v="50000"/>
    <m/>
    <n v="471"/>
    <n v="471"/>
    <n v="2338"/>
    <m/>
    <x v="0"/>
    <m/>
    <m/>
    <m/>
    <m/>
    <m/>
    <m/>
    <m/>
    <m/>
    <d v="1899-12-30T12:21:00"/>
    <s v="Unverified"/>
  </r>
  <r>
    <n v="851"/>
    <m/>
    <m/>
    <m/>
    <x v="0"/>
    <m/>
    <m/>
    <m/>
    <m/>
    <m/>
    <m/>
    <m/>
    <m/>
    <m/>
    <m/>
    <m/>
    <m/>
    <m/>
    <m/>
    <m/>
    <m/>
    <m/>
    <m/>
    <m/>
    <m/>
    <m/>
    <m/>
    <m/>
    <m/>
    <m/>
    <m/>
    <m/>
    <m/>
    <m/>
    <m/>
    <m/>
    <m/>
    <m/>
    <m/>
    <m/>
    <m/>
    <m/>
    <m/>
    <m/>
    <m/>
    <m/>
    <x v="0"/>
    <m/>
    <m/>
    <m/>
    <m/>
    <m/>
    <m/>
    <m/>
    <m/>
    <m/>
    <m/>
  </r>
  <r>
    <n v="697"/>
    <s v="Screening And Consenting"/>
    <n v="1"/>
    <s v="zukisani"/>
    <x v="15"/>
    <d v="1899-12-30T11:44:00"/>
    <s v="Nompumelelo"/>
    <n v="2"/>
    <n v="6"/>
    <s v="Not applicable"/>
    <s v="I confirm that I am at the gate / door"/>
    <s v=" -32.9588926"/>
    <s v="27.9205453"/>
    <s v="Yes"/>
    <m/>
    <s v="Read the script out loud to the person"/>
    <s v="Yes - the person who opened the door is the HoH"/>
    <s v="Read the script out loud to the HoH"/>
    <s v="Yes"/>
    <s v="Proceed"/>
    <s v="Madodandile"/>
    <s v="Tomsana"/>
    <n v="40"/>
    <d v="1982-05-28T00:00:00"/>
    <n v="40"/>
    <s v="Male"/>
    <s v="One or both"/>
    <s v="Yes"/>
    <s v="Proceed"/>
    <m/>
    <s v="Proceed"/>
    <s v="English"/>
    <s v="Yes"/>
    <s v="Yes"/>
    <s v="signature_2022-07-13_0949.png"/>
    <m/>
    <m/>
    <m/>
    <m/>
    <d v="2022-07-13T00:00:00"/>
    <n v="30000"/>
    <n v="2000"/>
    <n v="508"/>
    <n v="508"/>
    <n v="2344"/>
    <m/>
    <x v="1"/>
    <n v="35320"/>
    <s v="Proceed"/>
    <s v="Checked, completed"/>
    <s v="Checked, completed"/>
    <s v="Checked, completed"/>
    <n v="814250899"/>
    <s v="Myself (Participant)"/>
    <m/>
    <d v="1899-12-30T11:45:00"/>
    <s v="Unverified"/>
  </r>
  <r>
    <n v="852"/>
    <m/>
    <m/>
    <m/>
    <x v="0"/>
    <m/>
    <m/>
    <m/>
    <m/>
    <m/>
    <m/>
    <m/>
    <m/>
    <m/>
    <m/>
    <m/>
    <m/>
    <m/>
    <m/>
    <m/>
    <m/>
    <m/>
    <m/>
    <m/>
    <m/>
    <m/>
    <m/>
    <m/>
    <m/>
    <m/>
    <m/>
    <m/>
    <m/>
    <m/>
    <m/>
    <m/>
    <m/>
    <m/>
    <m/>
    <m/>
    <m/>
    <m/>
    <m/>
    <m/>
    <m/>
    <m/>
    <x v="0"/>
    <m/>
    <m/>
    <m/>
    <m/>
    <m/>
    <m/>
    <m/>
    <m/>
    <m/>
    <m/>
  </r>
  <r>
    <n v="747"/>
    <s v="Screening And Consenting"/>
    <n v="1"/>
    <s v="nosiphiwo"/>
    <x v="10"/>
    <d v="1899-12-30T09:52:00"/>
    <s v="Buffalo Flats"/>
    <n v="2"/>
    <n v="7"/>
    <s v="Not applicable"/>
    <s v="I confirm that I am at the gate / door"/>
    <s v=" -33.0143919"/>
    <s v="27.8403336"/>
    <s v="Yes"/>
    <m/>
    <s v="Read the script out loud to the person"/>
    <s v="Yes - the person who opened the door is calling the HoH"/>
    <s v="Read the script out loud to the HoH"/>
    <s v="Yes"/>
    <s v="Proceed"/>
    <s v="Aidan"/>
    <s v="Barnad"/>
    <n v="40"/>
    <d v="1982-11-19T00:00:00"/>
    <n v="40"/>
    <s v="Male"/>
    <s v="One or both"/>
    <s v="Yes"/>
    <s v="Proceed"/>
    <m/>
    <s v="Proceed"/>
    <s v="English"/>
    <s v="Yes"/>
    <s v="Yes"/>
    <s v="signature_2022-07-14_0800.png"/>
    <m/>
    <m/>
    <m/>
    <m/>
    <d v="2022-07-14T00:00:00"/>
    <n v="80000"/>
    <n v="2000"/>
    <n v="620"/>
    <n v="620"/>
    <n v="2343"/>
    <m/>
    <x v="1"/>
    <n v="85543"/>
    <s v="Proceed"/>
    <s v="Checked, completed"/>
    <s v="Checked, completed"/>
    <s v="Checked, completed"/>
    <n v="823625522"/>
    <s v="Myself (Participant)"/>
    <m/>
    <d v="1899-12-30T10:00:00"/>
    <s v="Unverified"/>
  </r>
  <r>
    <n v="853"/>
    <m/>
    <m/>
    <m/>
    <x v="0"/>
    <m/>
    <m/>
    <m/>
    <m/>
    <m/>
    <m/>
    <m/>
    <m/>
    <m/>
    <m/>
    <m/>
    <m/>
    <m/>
    <m/>
    <m/>
    <m/>
    <m/>
    <m/>
    <m/>
    <m/>
    <m/>
    <m/>
    <m/>
    <m/>
    <m/>
    <m/>
    <m/>
    <m/>
    <m/>
    <m/>
    <m/>
    <m/>
    <m/>
    <m/>
    <m/>
    <m/>
    <m/>
    <m/>
    <m/>
    <m/>
    <m/>
    <x v="0"/>
    <m/>
    <m/>
    <m/>
    <m/>
    <m/>
    <m/>
    <m/>
    <m/>
    <m/>
    <m/>
  </r>
  <r>
    <n v="853"/>
    <s v="Screening And Consenting"/>
    <n v="1"/>
    <s v="mihlem"/>
    <x v="23"/>
    <d v="1899-12-30T12:03:00"/>
    <s v="Mdantsane"/>
    <n v="12"/>
    <n v="3"/>
    <s v="Not applicable"/>
    <s v="I confirm that I am at the gate / door"/>
    <s v=" -32.9274151"/>
    <s v="27.7400837"/>
    <s v="No"/>
    <s v="I confirm"/>
    <m/>
    <m/>
    <m/>
    <m/>
    <m/>
    <m/>
    <m/>
    <m/>
    <m/>
    <m/>
    <m/>
    <m/>
    <m/>
    <m/>
    <m/>
    <m/>
    <m/>
    <m/>
    <m/>
    <m/>
    <m/>
    <m/>
    <m/>
    <m/>
    <m/>
    <n v="50000"/>
    <m/>
    <n v="489"/>
    <n v="489"/>
    <n v="2342"/>
    <m/>
    <x v="0"/>
    <m/>
    <m/>
    <m/>
    <m/>
    <m/>
    <m/>
    <m/>
    <m/>
    <d v="1899-12-30T12:04:00"/>
    <s v="Complete"/>
  </r>
  <r>
    <n v="853"/>
    <s v="Screening And Consenting"/>
    <n v="2"/>
    <s v="mihlem"/>
    <x v="30"/>
    <d v="1899-12-30T12:13:00"/>
    <s v="Mdantsane"/>
    <n v="12"/>
    <n v="3"/>
    <s v="Not applicable"/>
    <s v="I confirm that I am at the gate / door"/>
    <s v=" -32.9271265"/>
    <s v="27.7401375"/>
    <s v="Yes"/>
    <m/>
    <s v="Read the script out loud to the person"/>
    <s v="No"/>
    <m/>
    <m/>
    <m/>
    <m/>
    <m/>
    <m/>
    <m/>
    <m/>
    <m/>
    <m/>
    <m/>
    <m/>
    <m/>
    <m/>
    <m/>
    <m/>
    <m/>
    <m/>
    <m/>
    <m/>
    <m/>
    <m/>
    <m/>
    <n v="50000"/>
    <m/>
    <n v="479"/>
    <n v="479"/>
    <n v="2341"/>
    <m/>
    <x v="0"/>
    <m/>
    <m/>
    <m/>
    <m/>
    <m/>
    <m/>
    <m/>
    <m/>
    <d v="1899-12-30T12:15:00"/>
    <s v="Complete"/>
  </r>
  <r>
    <n v="792"/>
    <s v="Screening And Consenting"/>
    <n v="1"/>
    <s v="lona"/>
    <x v="10"/>
    <d v="1899-12-30T13:35:00"/>
    <s v="Mdantsane"/>
    <n v="12"/>
    <n v="2"/>
    <s v="Not applicable"/>
    <s v="I confirm that I am at the gate / door"/>
    <s v=" -32.9288246"/>
    <s v="27.7382277"/>
    <s v="Yes"/>
    <m/>
    <s v="Read the script out loud to the person"/>
    <s v="Yes - the person who opened the door is the HoH"/>
    <s v="Read the script out loud to the HoH"/>
    <s v="Yes"/>
    <s v="Proceed"/>
    <s v="Linda"/>
    <s v="Bangweni"/>
    <n v="40"/>
    <d v="1982-08-19T00:00:00"/>
    <n v="40"/>
    <s v="Male"/>
    <s v="One or both"/>
    <s v="Yes"/>
    <s v="Proceed"/>
    <m/>
    <s v="Proceed"/>
    <s v="English"/>
    <s v="Yes"/>
    <s v="Yes"/>
    <s v="signature_2022-07-14_1139.png"/>
    <m/>
    <m/>
    <m/>
    <m/>
    <d v="2022-07-14T00:00:00"/>
    <n v="50000"/>
    <n v="2000"/>
    <n v="397"/>
    <n v="397"/>
    <n v="2343"/>
    <m/>
    <x v="1"/>
    <n v="55097"/>
    <s v="Proceed"/>
    <s v="Checked, completed"/>
    <s v="Checked, completed"/>
    <s v="Checked, completed"/>
    <n v="780753958"/>
    <s v="Myself (Participant)"/>
    <m/>
    <d v="1899-12-30T13:40:00"/>
    <s v="Unverified"/>
  </r>
  <r>
    <n v="854"/>
    <m/>
    <m/>
    <m/>
    <x v="0"/>
    <m/>
    <m/>
    <m/>
    <m/>
    <m/>
    <m/>
    <m/>
    <m/>
    <m/>
    <m/>
    <m/>
    <m/>
    <m/>
    <m/>
    <m/>
    <m/>
    <m/>
    <m/>
    <m/>
    <m/>
    <m/>
    <m/>
    <m/>
    <m/>
    <m/>
    <m/>
    <m/>
    <m/>
    <m/>
    <m/>
    <m/>
    <m/>
    <m/>
    <m/>
    <m/>
    <m/>
    <m/>
    <m/>
    <m/>
    <m/>
    <m/>
    <x v="0"/>
    <m/>
    <m/>
    <m/>
    <m/>
    <m/>
    <m/>
    <m/>
    <m/>
    <m/>
    <m/>
  </r>
  <r>
    <n v="854"/>
    <s v="Screening And Consenting"/>
    <n v="1"/>
    <s v="vuyelwa"/>
    <x v="23"/>
    <d v="1899-12-30T12:12:00"/>
    <s v="Ndevana"/>
    <n v="2"/>
    <n v="2"/>
    <s v="Not applicable"/>
    <s v="I confirm that I am at the gate / door"/>
    <s v=" -32.9282879"/>
    <s v="27.4774779"/>
    <s v="No"/>
    <s v="I confirm"/>
    <m/>
    <m/>
    <m/>
    <m/>
    <m/>
    <m/>
    <m/>
    <m/>
    <m/>
    <m/>
    <m/>
    <m/>
    <m/>
    <m/>
    <m/>
    <m/>
    <m/>
    <m/>
    <m/>
    <m/>
    <m/>
    <m/>
    <m/>
    <m/>
    <m/>
    <n v="60000"/>
    <m/>
    <n v="480"/>
    <n v="480"/>
    <n v="2342"/>
    <m/>
    <x v="0"/>
    <m/>
    <m/>
    <m/>
    <m/>
    <m/>
    <m/>
    <m/>
    <m/>
    <d v="1899-12-30T12:13:00"/>
    <s v="Complete"/>
  </r>
  <r>
    <n v="1123"/>
    <s v="Screening And Consenting"/>
    <n v="1"/>
    <s v="onelam"/>
    <x v="21"/>
    <d v="1899-12-30T14:34:00"/>
    <s v="Nompumelelo"/>
    <n v="2"/>
    <n v="7"/>
    <s v="Not applicable"/>
    <s v="I confirm that I am at the gate / door"/>
    <s v=" -32.9516899"/>
    <s v="27.9261816"/>
    <s v="Yes"/>
    <m/>
    <s v="Read the script out loud to the person"/>
    <s v="Yes - the person who opened the door is the HoH"/>
    <s v="Read the script out loud to the HoH"/>
    <s v="Yes"/>
    <s v="Proceed"/>
    <s v="Phumela"/>
    <s v="Jali"/>
    <n v="40"/>
    <d v="1982-08-12T00:00:00"/>
    <n v="40"/>
    <s v="Female"/>
    <s v="One or both"/>
    <s v="Yes"/>
    <s v="Proceed"/>
    <m/>
    <s v="Proceed"/>
    <s v="Xhosa"/>
    <s v="Yes"/>
    <s v="Yes"/>
    <m/>
    <s v="signature_2022-07-21_1237.png"/>
    <m/>
    <m/>
    <m/>
    <d v="2022-07-21T00:00:00"/>
    <n v="30000"/>
    <n v="1000"/>
    <n v="338"/>
    <n v="338"/>
    <n v="2336"/>
    <m/>
    <x v="1"/>
    <n v="33972"/>
    <s v="Proceed"/>
    <s v="Checked, completed"/>
    <s v="Checked, completed"/>
    <s v="Checked, completed"/>
    <n v="733867177"/>
    <s v="Myself (Participant)"/>
    <m/>
    <d v="1899-12-30T14:37:00"/>
    <s v="Complete"/>
  </r>
  <r>
    <n v="855"/>
    <m/>
    <m/>
    <m/>
    <x v="0"/>
    <m/>
    <m/>
    <m/>
    <m/>
    <m/>
    <m/>
    <m/>
    <m/>
    <m/>
    <m/>
    <m/>
    <m/>
    <m/>
    <m/>
    <m/>
    <m/>
    <m/>
    <m/>
    <m/>
    <m/>
    <m/>
    <m/>
    <m/>
    <m/>
    <m/>
    <m/>
    <m/>
    <m/>
    <m/>
    <m/>
    <m/>
    <m/>
    <m/>
    <m/>
    <m/>
    <m/>
    <m/>
    <m/>
    <m/>
    <m/>
    <m/>
    <x v="0"/>
    <m/>
    <m/>
    <m/>
    <m/>
    <m/>
    <m/>
    <m/>
    <m/>
    <m/>
    <m/>
  </r>
  <r>
    <n v="1135"/>
    <s v="Screening And Consenting"/>
    <n v="1"/>
    <s v="siziphiwe"/>
    <x v="21"/>
    <d v="1899-12-30T15:53:00"/>
    <s v="Buffalo Flats"/>
    <n v="2"/>
    <n v="10"/>
    <s v="Not applicable"/>
    <s v="I confirm that I am at the gate / door"/>
    <s v=" -33.0113174"/>
    <s v="27.8438489"/>
    <s v="Yes"/>
    <m/>
    <s v="Read the script out loud to the person"/>
    <s v="Yes - the person who opened the door is calling the HoH"/>
    <s v="Read the script out loud to the HoH"/>
    <s v="Yes"/>
    <s v="Proceed"/>
    <s v="Yvonne"/>
    <s v="Kasper"/>
    <n v="40"/>
    <d v="1982-09-01T00:00:00"/>
    <n v="40"/>
    <s v="Female"/>
    <s v="One or both"/>
    <s v="Yes"/>
    <s v="Proceed"/>
    <m/>
    <s v="Proceed"/>
    <s v="English"/>
    <s v="Yes"/>
    <s v="Yes"/>
    <s v="signature_2022-07-21_1401.png"/>
    <m/>
    <m/>
    <m/>
    <m/>
    <d v="2022-07-21T00:00:00"/>
    <n v="80000"/>
    <n v="1000"/>
    <n v="259"/>
    <n v="259"/>
    <n v="2336"/>
    <m/>
    <x v="1"/>
    <n v="83814"/>
    <s v="Proceed"/>
    <s v="Checked, completed"/>
    <s v="Checked, completed"/>
    <s v="Checked, completed"/>
    <n v="630153839"/>
    <s v="Myself (Participant)"/>
    <m/>
    <d v="1899-12-30T16:04:00"/>
    <s v="Unverified"/>
  </r>
  <r>
    <n v="856"/>
    <m/>
    <m/>
    <m/>
    <x v="0"/>
    <m/>
    <m/>
    <m/>
    <m/>
    <m/>
    <m/>
    <m/>
    <m/>
    <m/>
    <m/>
    <m/>
    <m/>
    <m/>
    <m/>
    <m/>
    <m/>
    <m/>
    <m/>
    <m/>
    <m/>
    <m/>
    <m/>
    <m/>
    <m/>
    <m/>
    <m/>
    <m/>
    <m/>
    <m/>
    <m/>
    <m/>
    <m/>
    <m/>
    <m/>
    <m/>
    <m/>
    <m/>
    <m/>
    <m/>
    <m/>
    <m/>
    <x v="0"/>
    <m/>
    <m/>
    <m/>
    <m/>
    <m/>
    <m/>
    <m/>
    <m/>
    <m/>
    <m/>
  </r>
  <r>
    <n v="856"/>
    <s v="Screening And Consenting"/>
    <n v="1"/>
    <s v="onelam"/>
    <x v="23"/>
    <d v="1899-12-30T12:16:00"/>
    <s v="Nompumelelo"/>
    <n v="3"/>
    <n v="1"/>
    <s v="Not applicable"/>
    <s v="I confirm that I am at the gate / door"/>
    <s v=" -32.9539677"/>
    <s v="27.9225074"/>
    <s v="No"/>
    <s v="I confirm"/>
    <m/>
    <m/>
    <m/>
    <m/>
    <m/>
    <m/>
    <m/>
    <m/>
    <m/>
    <m/>
    <m/>
    <m/>
    <m/>
    <m/>
    <m/>
    <m/>
    <m/>
    <m/>
    <m/>
    <m/>
    <m/>
    <m/>
    <m/>
    <m/>
    <m/>
    <n v="30000"/>
    <m/>
    <n v="476"/>
    <n v="476"/>
    <n v="2342"/>
    <m/>
    <x v="0"/>
    <m/>
    <m/>
    <m/>
    <m/>
    <m/>
    <m/>
    <m/>
    <m/>
    <d v="1899-12-30T12:16:00"/>
    <s v="Unverified"/>
  </r>
  <r>
    <n v="856"/>
    <s v="Screening And Consenting"/>
    <n v="2"/>
    <s v="onelam"/>
    <x v="30"/>
    <d v="1899-12-30T09:18:00"/>
    <s v="Nompumelelo"/>
    <n v="3"/>
    <n v="1"/>
    <s v="Not applicable"/>
    <s v="I confirm that I am at the gate / door"/>
    <s v=" -32.9541226"/>
    <s v="27.922585"/>
    <s v="No"/>
    <s v="I confirm"/>
    <m/>
    <m/>
    <m/>
    <m/>
    <m/>
    <m/>
    <m/>
    <m/>
    <m/>
    <m/>
    <m/>
    <m/>
    <m/>
    <m/>
    <m/>
    <m/>
    <m/>
    <m/>
    <m/>
    <m/>
    <m/>
    <m/>
    <m/>
    <m/>
    <m/>
    <n v="30000"/>
    <m/>
    <n v="654"/>
    <n v="654"/>
    <n v="2341"/>
    <m/>
    <x v="0"/>
    <m/>
    <m/>
    <m/>
    <m/>
    <m/>
    <m/>
    <m/>
    <m/>
    <d v="1899-12-30T09:18:00"/>
    <s v="Unverified"/>
  </r>
  <r>
    <n v="856"/>
    <s v="Screening And Consenting"/>
    <n v="3"/>
    <s v="onelam"/>
    <x v="29"/>
    <d v="1899-12-30T10:29:00"/>
    <s v="Nompumelelo"/>
    <n v="3"/>
    <n v="1"/>
    <s v="Not applicable"/>
    <s v="I confirm that I am at the gate / door"/>
    <s v=" -32.9541677"/>
    <s v="27.9225633"/>
    <s v="No"/>
    <s v="I confirm"/>
    <m/>
    <m/>
    <m/>
    <m/>
    <m/>
    <m/>
    <m/>
    <m/>
    <m/>
    <m/>
    <m/>
    <m/>
    <m/>
    <m/>
    <m/>
    <m/>
    <m/>
    <m/>
    <m/>
    <m/>
    <m/>
    <m/>
    <m/>
    <m/>
    <m/>
    <n v="30000"/>
    <m/>
    <n v="583"/>
    <n v="583"/>
    <n v="2338"/>
    <m/>
    <x v="0"/>
    <m/>
    <m/>
    <m/>
    <m/>
    <m/>
    <m/>
    <m/>
    <m/>
    <d v="1899-12-30T10:29:00"/>
    <s v="Unverified"/>
  </r>
  <r>
    <n v="857"/>
    <m/>
    <m/>
    <m/>
    <x v="0"/>
    <m/>
    <m/>
    <m/>
    <m/>
    <m/>
    <m/>
    <m/>
    <m/>
    <m/>
    <m/>
    <m/>
    <m/>
    <m/>
    <m/>
    <m/>
    <m/>
    <m/>
    <m/>
    <m/>
    <m/>
    <m/>
    <m/>
    <m/>
    <m/>
    <m/>
    <m/>
    <m/>
    <m/>
    <m/>
    <m/>
    <m/>
    <m/>
    <m/>
    <m/>
    <m/>
    <m/>
    <m/>
    <m/>
    <m/>
    <m/>
    <m/>
    <x v="0"/>
    <m/>
    <m/>
    <m/>
    <m/>
    <m/>
    <m/>
    <m/>
    <m/>
    <m/>
    <m/>
  </r>
  <r>
    <n v="857"/>
    <s v="Screening And Consenting"/>
    <n v="1"/>
    <s v="zukisani"/>
    <x v="23"/>
    <d v="1899-12-30T12:17:00"/>
    <s v="Nompumelelo"/>
    <n v="3"/>
    <n v="1"/>
    <s v="Not applicable"/>
    <s v="I confirm that I am at the gate / door"/>
    <s v=" -32.95403"/>
    <s v="27.9226258"/>
    <s v="No"/>
    <s v="I confirm"/>
    <m/>
    <m/>
    <m/>
    <m/>
    <m/>
    <m/>
    <m/>
    <m/>
    <m/>
    <m/>
    <m/>
    <m/>
    <m/>
    <m/>
    <m/>
    <m/>
    <m/>
    <m/>
    <m/>
    <m/>
    <m/>
    <m/>
    <m/>
    <m/>
    <m/>
    <n v="30000"/>
    <m/>
    <n v="475"/>
    <n v="475"/>
    <n v="2342"/>
    <m/>
    <x v="0"/>
    <m/>
    <m/>
    <m/>
    <m/>
    <m/>
    <m/>
    <m/>
    <m/>
    <d v="1899-12-30T12:18:00"/>
    <s v="Unverified"/>
  </r>
  <r>
    <n v="857"/>
    <s v="Screening And Consenting"/>
    <n v="2"/>
    <s v="onelam"/>
    <x v="30"/>
    <d v="1899-12-30T09:20:00"/>
    <s v="Nompumelelo"/>
    <n v="3"/>
    <n v="1"/>
    <s v="Not applicable"/>
    <s v="I confirm that I am at the gate / door"/>
    <s v=" -32.9540893"/>
    <s v="27.9225825"/>
    <s v="No"/>
    <s v="I confirm"/>
    <m/>
    <m/>
    <m/>
    <m/>
    <m/>
    <m/>
    <m/>
    <m/>
    <m/>
    <m/>
    <m/>
    <m/>
    <m/>
    <m/>
    <m/>
    <m/>
    <m/>
    <m/>
    <m/>
    <m/>
    <m/>
    <m/>
    <m/>
    <m/>
    <m/>
    <n v="30000"/>
    <m/>
    <n v="652"/>
    <n v="652"/>
    <n v="2341"/>
    <m/>
    <x v="0"/>
    <m/>
    <m/>
    <m/>
    <m/>
    <m/>
    <m/>
    <m/>
    <m/>
    <d v="1899-12-30T09:20:00"/>
    <s v="Unverified"/>
  </r>
  <r>
    <n v="857"/>
    <s v="Screening And Consenting"/>
    <n v="3"/>
    <s v="onelam"/>
    <x v="29"/>
    <d v="1899-12-30T10:30:00"/>
    <s v="Nompumelelo"/>
    <n v="3"/>
    <n v="1"/>
    <s v="Not applicable"/>
    <s v="I confirm that I am at the gate / door"/>
    <s v=" -32.954207"/>
    <s v="27.9225427"/>
    <s v="No"/>
    <s v="I confirm"/>
    <m/>
    <m/>
    <m/>
    <m/>
    <m/>
    <m/>
    <m/>
    <m/>
    <m/>
    <m/>
    <m/>
    <m/>
    <m/>
    <m/>
    <m/>
    <m/>
    <m/>
    <m/>
    <m/>
    <m/>
    <m/>
    <m/>
    <m/>
    <m/>
    <m/>
    <n v="30000"/>
    <m/>
    <n v="582"/>
    <n v="582"/>
    <n v="2338"/>
    <m/>
    <x v="0"/>
    <m/>
    <m/>
    <m/>
    <m/>
    <m/>
    <m/>
    <m/>
    <m/>
    <d v="1899-12-30T10:30:00"/>
    <s v="Unverified"/>
  </r>
  <r>
    <n v="858"/>
    <m/>
    <m/>
    <m/>
    <x v="0"/>
    <m/>
    <m/>
    <m/>
    <m/>
    <m/>
    <m/>
    <m/>
    <m/>
    <m/>
    <m/>
    <m/>
    <m/>
    <m/>
    <m/>
    <m/>
    <m/>
    <m/>
    <m/>
    <m/>
    <m/>
    <m/>
    <m/>
    <m/>
    <m/>
    <m/>
    <m/>
    <m/>
    <m/>
    <m/>
    <m/>
    <m/>
    <m/>
    <m/>
    <m/>
    <m/>
    <m/>
    <m/>
    <m/>
    <m/>
    <m/>
    <m/>
    <x v="0"/>
    <m/>
    <m/>
    <m/>
    <m/>
    <m/>
    <m/>
    <m/>
    <m/>
    <m/>
    <m/>
  </r>
  <r>
    <n v="1166"/>
    <s v="Screening And Consenting"/>
    <n v="1"/>
    <s v="siziphiwe"/>
    <x v="17"/>
    <d v="1899-12-30T12:36:00"/>
    <s v="Buffalo Flats"/>
    <n v="2"/>
    <n v="10"/>
    <s v="Not applicable"/>
    <s v="I confirm that I am at the gate / door"/>
    <s v=" -33.0112771"/>
    <s v="27.843437"/>
    <s v="Yes"/>
    <m/>
    <s v="Read the script out loud to the person"/>
    <s v="Yes - the person who opened the door is the HoH"/>
    <s v="Read the script out loud to the HoH"/>
    <s v="Yes"/>
    <s v="Proceed"/>
    <s v="Monique"/>
    <s v="Gallagher"/>
    <n v="40"/>
    <d v="1982-08-29T00:00:00"/>
    <n v="40"/>
    <s v="Female"/>
    <s v="One or both"/>
    <s v="Yes"/>
    <s v="Proceed"/>
    <m/>
    <s v="Proceed"/>
    <s v="English"/>
    <s v="Yes"/>
    <s v="Yes"/>
    <s v="signature_2022-07-22_1046.png"/>
    <m/>
    <m/>
    <m/>
    <m/>
    <d v="2022-07-22T00:00:00"/>
    <n v="80000"/>
    <n v="1000"/>
    <n v="456"/>
    <n v="456"/>
    <n v="2335"/>
    <m/>
    <x v="1"/>
    <n v="84207"/>
    <s v="Proceed"/>
    <s v="Checked, completed"/>
    <s v="Checked, completed"/>
    <s v="Checked, completed"/>
    <n v="839888664"/>
    <s v="Myself (Participant)"/>
    <m/>
    <d v="1899-12-30T12:47:00"/>
    <s v="Complete"/>
  </r>
  <r>
    <n v="859"/>
    <m/>
    <m/>
    <m/>
    <x v="0"/>
    <m/>
    <m/>
    <m/>
    <m/>
    <m/>
    <m/>
    <m/>
    <m/>
    <m/>
    <m/>
    <m/>
    <m/>
    <m/>
    <m/>
    <m/>
    <m/>
    <m/>
    <m/>
    <m/>
    <m/>
    <m/>
    <m/>
    <m/>
    <m/>
    <m/>
    <m/>
    <m/>
    <m/>
    <m/>
    <m/>
    <m/>
    <m/>
    <m/>
    <m/>
    <m/>
    <m/>
    <m/>
    <m/>
    <m/>
    <m/>
    <m/>
    <x v="0"/>
    <m/>
    <m/>
    <m/>
    <m/>
    <m/>
    <m/>
    <m/>
    <m/>
    <m/>
    <m/>
  </r>
  <r>
    <n v="859"/>
    <s v="Screening And Consenting"/>
    <n v="1"/>
    <s v="zukisani"/>
    <x v="23"/>
    <d v="1899-12-30T12:25:00"/>
    <s v="Nompumelelo"/>
    <n v="3"/>
    <n v="1"/>
    <s v="Not applicable"/>
    <s v="I confirm that I am at the gate / door"/>
    <s v=" -32.9538731"/>
    <s v="27.9223119"/>
    <s v="No"/>
    <s v="I confirm"/>
    <m/>
    <m/>
    <m/>
    <m/>
    <m/>
    <m/>
    <m/>
    <m/>
    <m/>
    <m/>
    <m/>
    <m/>
    <m/>
    <m/>
    <m/>
    <m/>
    <m/>
    <m/>
    <m/>
    <m/>
    <m/>
    <m/>
    <m/>
    <m/>
    <m/>
    <n v="30000"/>
    <m/>
    <n v="467"/>
    <n v="467"/>
    <n v="2342"/>
    <m/>
    <x v="0"/>
    <m/>
    <m/>
    <m/>
    <m/>
    <m/>
    <m/>
    <m/>
    <m/>
    <d v="1899-12-30T12:25:00"/>
    <s v="Complete"/>
  </r>
  <r>
    <n v="859"/>
    <s v="Screening And Consenting"/>
    <n v="2"/>
    <s v="onelam"/>
    <x v="29"/>
    <d v="1899-12-30T10:21:00"/>
    <s v="Nompumelelo"/>
    <n v="3"/>
    <n v="1"/>
    <s v="Not applicable"/>
    <s v="I confirm that I am at the gate / door"/>
    <s v=" -32.9540481"/>
    <s v="27.922494"/>
    <s v="No"/>
    <s v="I confirm"/>
    <m/>
    <m/>
    <m/>
    <m/>
    <m/>
    <m/>
    <m/>
    <m/>
    <m/>
    <m/>
    <m/>
    <m/>
    <m/>
    <m/>
    <m/>
    <m/>
    <m/>
    <m/>
    <m/>
    <m/>
    <m/>
    <m/>
    <m/>
    <m/>
    <m/>
    <n v="30000"/>
    <m/>
    <n v="591"/>
    <n v="591"/>
    <n v="2338"/>
    <m/>
    <x v="0"/>
    <m/>
    <m/>
    <m/>
    <m/>
    <m/>
    <m/>
    <m/>
    <m/>
    <d v="1899-12-30T10:22:00"/>
    <s v="Complete"/>
  </r>
  <r>
    <n v="859"/>
    <s v="Screening And Consenting"/>
    <n v="3"/>
    <s v="zukisani"/>
    <x v="16"/>
    <d v="1899-12-30T08:49:00"/>
    <s v="Nompumelelo"/>
    <n v="3"/>
    <n v="1"/>
    <s v="Not applicable"/>
    <s v="I confirm that I am at the gate / door"/>
    <s v=" -32.9531391"/>
    <s v="27.9242948"/>
    <s v="No"/>
    <s v="I confirm"/>
    <m/>
    <m/>
    <m/>
    <m/>
    <m/>
    <m/>
    <m/>
    <m/>
    <m/>
    <m/>
    <m/>
    <m/>
    <m/>
    <m/>
    <m/>
    <m/>
    <m/>
    <m/>
    <m/>
    <m/>
    <m/>
    <m/>
    <m/>
    <m/>
    <m/>
    <n v="30000"/>
    <m/>
    <n v="683"/>
    <n v="683"/>
    <n v="2337"/>
    <m/>
    <x v="0"/>
    <m/>
    <m/>
    <m/>
    <m/>
    <m/>
    <m/>
    <m/>
    <m/>
    <d v="1899-12-30T08:49:00"/>
    <s v="Complete"/>
  </r>
  <r>
    <n v="860"/>
    <m/>
    <m/>
    <m/>
    <x v="0"/>
    <m/>
    <m/>
    <m/>
    <m/>
    <m/>
    <m/>
    <m/>
    <m/>
    <m/>
    <m/>
    <m/>
    <m/>
    <m/>
    <m/>
    <m/>
    <m/>
    <m/>
    <m/>
    <m/>
    <m/>
    <m/>
    <m/>
    <m/>
    <m/>
    <m/>
    <m/>
    <m/>
    <m/>
    <m/>
    <m/>
    <m/>
    <m/>
    <m/>
    <m/>
    <m/>
    <m/>
    <m/>
    <m/>
    <m/>
    <m/>
    <m/>
    <x v="0"/>
    <m/>
    <m/>
    <m/>
    <m/>
    <m/>
    <m/>
    <m/>
    <m/>
    <m/>
    <m/>
  </r>
  <r>
    <n v="1286"/>
    <s v="Screening And Consenting"/>
    <n v="1"/>
    <s v="likhona"/>
    <x v="24"/>
    <d v="1899-12-30T15:45:00"/>
    <s v="Nompumelelo"/>
    <n v="3"/>
    <n v="3"/>
    <s v="Not applicable"/>
    <s v="I confirm that I am at the gate / door"/>
    <s v=" -32.9539113"/>
    <s v="27.9249781"/>
    <s v="Yes"/>
    <m/>
    <s v="Read the script out loud to the person"/>
    <s v="Yes - the person who opened the door is the HoH"/>
    <s v="Read the script out loud to the HoH"/>
    <s v="Yes"/>
    <s v="Proceed"/>
    <s v="Bukelwa"/>
    <s v="Ntiyose"/>
    <n v="40"/>
    <d v="1982-03-23T00:00:00"/>
    <n v="40"/>
    <s v="Female"/>
    <s v="One or both"/>
    <s v="Yes"/>
    <s v="Proceed"/>
    <m/>
    <s v="Proceed"/>
    <s v="English"/>
    <s v="Yes"/>
    <s v="Yes"/>
    <s v="signature_2022-07-23_1350.png"/>
    <m/>
    <m/>
    <m/>
    <m/>
    <d v="2022-07-23T00:00:00"/>
    <n v="30000"/>
    <n v="1000"/>
    <n v="267"/>
    <n v="267"/>
    <n v="2334"/>
    <m/>
    <x v="1"/>
    <n v="33828"/>
    <s v="Proceed"/>
    <s v="Checked, completed"/>
    <s v="Checked, completed"/>
    <s v="Checked, completed"/>
    <n v="831287942"/>
    <s v="Myself (Participant)"/>
    <m/>
    <d v="1899-12-30T15:54:00"/>
    <s v="Complete"/>
  </r>
  <r>
    <n v="861"/>
    <m/>
    <m/>
    <m/>
    <x v="0"/>
    <m/>
    <m/>
    <m/>
    <m/>
    <m/>
    <m/>
    <m/>
    <m/>
    <m/>
    <m/>
    <m/>
    <m/>
    <m/>
    <m/>
    <m/>
    <m/>
    <m/>
    <m/>
    <m/>
    <m/>
    <m/>
    <m/>
    <m/>
    <m/>
    <m/>
    <m/>
    <m/>
    <m/>
    <m/>
    <m/>
    <m/>
    <m/>
    <m/>
    <m/>
    <m/>
    <m/>
    <m/>
    <m/>
    <m/>
    <m/>
    <m/>
    <x v="0"/>
    <m/>
    <m/>
    <m/>
    <m/>
    <m/>
    <m/>
    <m/>
    <m/>
    <m/>
    <m/>
  </r>
  <r>
    <n v="861"/>
    <s v="Screening And Consenting"/>
    <n v="1"/>
    <s v="zukisani"/>
    <x v="23"/>
    <d v="1899-12-30T12:26:00"/>
    <s v="Nompumelelo"/>
    <n v="3"/>
    <n v="1"/>
    <s v="Not applicable"/>
    <s v="I confirm that I am at the gate / door"/>
    <s v=" -32.9538593"/>
    <s v="27.9223143"/>
    <s v="No"/>
    <s v="I confirm"/>
    <m/>
    <m/>
    <m/>
    <m/>
    <m/>
    <m/>
    <m/>
    <m/>
    <m/>
    <m/>
    <m/>
    <m/>
    <m/>
    <m/>
    <m/>
    <m/>
    <m/>
    <m/>
    <m/>
    <m/>
    <m/>
    <m/>
    <m/>
    <m/>
    <m/>
    <n v="30000"/>
    <m/>
    <n v="466"/>
    <n v="466"/>
    <n v="2342"/>
    <m/>
    <x v="0"/>
    <m/>
    <m/>
    <m/>
    <m/>
    <m/>
    <m/>
    <m/>
    <m/>
    <d v="1899-12-30T12:26:00"/>
    <s v="Complete"/>
  </r>
  <r>
    <n v="861"/>
    <s v="Screening And Consenting"/>
    <n v="2"/>
    <s v="onelam"/>
    <x v="29"/>
    <d v="1899-12-30T10:20:00"/>
    <s v="Nompumelelo"/>
    <n v="3"/>
    <n v="1"/>
    <s v="Not applicable"/>
    <s v="I confirm that I am at the gate / door"/>
    <s v=" -32.9539221"/>
    <s v="27.9224359"/>
    <s v="No"/>
    <s v="I confirm"/>
    <m/>
    <m/>
    <m/>
    <m/>
    <m/>
    <m/>
    <m/>
    <m/>
    <m/>
    <m/>
    <m/>
    <m/>
    <m/>
    <m/>
    <m/>
    <m/>
    <m/>
    <m/>
    <m/>
    <m/>
    <m/>
    <m/>
    <m/>
    <m/>
    <m/>
    <n v="30000"/>
    <m/>
    <n v="592"/>
    <n v="592"/>
    <n v="2338"/>
    <m/>
    <x v="0"/>
    <m/>
    <m/>
    <m/>
    <m/>
    <m/>
    <m/>
    <m/>
    <m/>
    <d v="1899-12-30T10:21:00"/>
    <s v="Complete"/>
  </r>
  <r>
    <n v="861"/>
    <s v="Screening And Consenting"/>
    <n v="3"/>
    <s v="zukisani"/>
    <x v="16"/>
    <d v="1899-12-30T08:50:00"/>
    <s v="Nompumelelo"/>
    <n v="3"/>
    <n v="1"/>
    <s v="Not applicable"/>
    <s v="I confirm that I am at the gate / door"/>
    <s v=" -32.9531391"/>
    <s v="27.9242948"/>
    <s v="No"/>
    <s v="I confirm"/>
    <m/>
    <m/>
    <m/>
    <m/>
    <m/>
    <m/>
    <m/>
    <m/>
    <m/>
    <m/>
    <m/>
    <m/>
    <m/>
    <m/>
    <m/>
    <m/>
    <m/>
    <m/>
    <m/>
    <m/>
    <m/>
    <m/>
    <m/>
    <m/>
    <m/>
    <n v="30000"/>
    <m/>
    <n v="682"/>
    <n v="682"/>
    <n v="2337"/>
    <m/>
    <x v="0"/>
    <m/>
    <m/>
    <m/>
    <m/>
    <m/>
    <m/>
    <m/>
    <m/>
    <d v="1899-12-30T08:50:00"/>
    <s v="Complete"/>
  </r>
  <r>
    <n v="862"/>
    <m/>
    <m/>
    <m/>
    <x v="0"/>
    <m/>
    <m/>
    <m/>
    <m/>
    <m/>
    <m/>
    <m/>
    <m/>
    <m/>
    <m/>
    <m/>
    <m/>
    <m/>
    <m/>
    <m/>
    <m/>
    <m/>
    <m/>
    <m/>
    <m/>
    <m/>
    <m/>
    <m/>
    <m/>
    <m/>
    <m/>
    <m/>
    <m/>
    <m/>
    <m/>
    <m/>
    <m/>
    <m/>
    <m/>
    <m/>
    <m/>
    <m/>
    <m/>
    <m/>
    <m/>
    <m/>
    <x v="0"/>
    <m/>
    <m/>
    <m/>
    <m/>
    <m/>
    <m/>
    <m/>
    <m/>
    <m/>
    <m/>
  </r>
  <r>
    <n v="862"/>
    <s v="Screening And Consenting"/>
    <n v="1"/>
    <s v="zukisani"/>
    <x v="23"/>
    <d v="1899-12-30T12:28:00"/>
    <s v="Nompumelelo"/>
    <n v="3"/>
    <n v="1"/>
    <s v="Not applicable"/>
    <s v="I confirm that I am at the gate / door"/>
    <s v=" -32.9538855"/>
    <s v="27.9223445"/>
    <s v="Yes"/>
    <m/>
    <s v="Read the script out loud to the person"/>
    <s v="No"/>
    <m/>
    <m/>
    <m/>
    <m/>
    <m/>
    <m/>
    <m/>
    <m/>
    <m/>
    <m/>
    <m/>
    <m/>
    <m/>
    <m/>
    <m/>
    <m/>
    <m/>
    <m/>
    <m/>
    <m/>
    <m/>
    <m/>
    <m/>
    <n v="30000"/>
    <m/>
    <n v="464"/>
    <n v="464"/>
    <n v="2342"/>
    <m/>
    <x v="0"/>
    <m/>
    <m/>
    <m/>
    <m/>
    <m/>
    <m/>
    <m/>
    <m/>
    <d v="1899-12-30T12:29:00"/>
    <s v="Complete"/>
  </r>
  <r>
    <n v="862"/>
    <s v="Screening And Consenting"/>
    <n v="2"/>
    <s v="onelam"/>
    <x v="29"/>
    <d v="1899-12-30T10:23:00"/>
    <s v="Nompumelelo"/>
    <n v="3"/>
    <n v="1"/>
    <s v="Not applicable"/>
    <s v="I confirm that I am at the gate / door"/>
    <s v=" -32.9540089"/>
    <s v="27.9224327"/>
    <s v="No"/>
    <s v="I confirm"/>
    <m/>
    <m/>
    <m/>
    <m/>
    <m/>
    <m/>
    <m/>
    <m/>
    <m/>
    <m/>
    <m/>
    <m/>
    <m/>
    <m/>
    <m/>
    <m/>
    <m/>
    <m/>
    <m/>
    <m/>
    <m/>
    <m/>
    <m/>
    <m/>
    <m/>
    <n v="30000"/>
    <m/>
    <n v="589"/>
    <n v="589"/>
    <n v="2338"/>
    <m/>
    <x v="0"/>
    <m/>
    <m/>
    <m/>
    <m/>
    <m/>
    <m/>
    <m/>
    <m/>
    <d v="1899-12-30T10:23:00"/>
    <s v="Complete"/>
  </r>
  <r>
    <n v="862"/>
    <s v="Screening And Consenting"/>
    <n v="3"/>
    <s v="zukisani"/>
    <x v="16"/>
    <d v="1899-12-30T08:52:00"/>
    <s v="Nompumelelo"/>
    <n v="3"/>
    <n v="1"/>
    <s v="Not applicable"/>
    <s v="I confirm that I am at the gate / door"/>
    <s v=" -32.9531391"/>
    <s v="27.9242948"/>
    <s v="No"/>
    <s v="I confirm"/>
    <m/>
    <m/>
    <m/>
    <m/>
    <m/>
    <m/>
    <m/>
    <m/>
    <m/>
    <m/>
    <m/>
    <m/>
    <m/>
    <m/>
    <m/>
    <m/>
    <m/>
    <m/>
    <m/>
    <m/>
    <m/>
    <m/>
    <m/>
    <m/>
    <m/>
    <n v="30000"/>
    <m/>
    <n v="680"/>
    <n v="680"/>
    <n v="2337"/>
    <m/>
    <x v="0"/>
    <m/>
    <m/>
    <m/>
    <m/>
    <m/>
    <m/>
    <m/>
    <m/>
    <d v="1899-12-30T08:52:00"/>
    <s v="Complete"/>
  </r>
  <r>
    <n v="863"/>
    <m/>
    <m/>
    <m/>
    <x v="0"/>
    <m/>
    <m/>
    <m/>
    <m/>
    <m/>
    <m/>
    <m/>
    <m/>
    <m/>
    <m/>
    <m/>
    <m/>
    <m/>
    <m/>
    <m/>
    <m/>
    <m/>
    <m/>
    <m/>
    <m/>
    <m/>
    <m/>
    <m/>
    <m/>
    <m/>
    <m/>
    <m/>
    <m/>
    <m/>
    <m/>
    <m/>
    <m/>
    <m/>
    <m/>
    <m/>
    <m/>
    <m/>
    <m/>
    <m/>
    <m/>
    <m/>
    <x v="0"/>
    <m/>
    <m/>
    <m/>
    <m/>
    <m/>
    <m/>
    <m/>
    <m/>
    <m/>
    <m/>
  </r>
  <r>
    <n v="863"/>
    <s v="Screening And Consenting"/>
    <n v="1"/>
    <s v="zukisani"/>
    <x v="23"/>
    <d v="1899-12-30T12:30:00"/>
    <s v="Nompumelelo"/>
    <n v="3"/>
    <n v="1"/>
    <s v="Not applicable"/>
    <s v="I confirm that I am at the gate / door"/>
    <s v=" -32.953927"/>
    <s v="27.9223557"/>
    <s v="No"/>
    <s v="I confirm"/>
    <m/>
    <m/>
    <m/>
    <m/>
    <m/>
    <m/>
    <m/>
    <m/>
    <m/>
    <m/>
    <m/>
    <m/>
    <m/>
    <m/>
    <m/>
    <m/>
    <m/>
    <m/>
    <m/>
    <m/>
    <m/>
    <m/>
    <m/>
    <m/>
    <m/>
    <n v="30000"/>
    <m/>
    <n v="462"/>
    <n v="462"/>
    <n v="2342"/>
    <m/>
    <x v="0"/>
    <m/>
    <m/>
    <m/>
    <m/>
    <m/>
    <m/>
    <m/>
    <m/>
    <d v="1899-12-30T12:30:00"/>
    <s v="Complete"/>
  </r>
  <r>
    <n v="863"/>
    <s v="Screening And Consenting"/>
    <n v="2"/>
    <s v="onelam"/>
    <x v="29"/>
    <d v="1899-12-30T10:24:00"/>
    <s v="Nompumelelo"/>
    <n v="3"/>
    <n v="1"/>
    <s v="Not applicable"/>
    <s v="I confirm that I am at the gate / door"/>
    <s v=" -32.9539895"/>
    <s v="27.922508"/>
    <s v="No"/>
    <s v="I confirm"/>
    <m/>
    <m/>
    <m/>
    <m/>
    <m/>
    <m/>
    <m/>
    <m/>
    <m/>
    <m/>
    <m/>
    <m/>
    <m/>
    <m/>
    <m/>
    <m/>
    <m/>
    <m/>
    <m/>
    <m/>
    <m/>
    <m/>
    <m/>
    <m/>
    <m/>
    <n v="30000"/>
    <m/>
    <n v="588"/>
    <n v="588"/>
    <n v="2338"/>
    <m/>
    <x v="0"/>
    <m/>
    <m/>
    <m/>
    <m/>
    <m/>
    <m/>
    <m/>
    <m/>
    <d v="1899-12-30T10:24:00"/>
    <s v="Complete"/>
  </r>
  <r>
    <n v="863"/>
    <s v="Screening And Consenting"/>
    <n v="3"/>
    <s v="zukisani"/>
    <x v="16"/>
    <d v="1899-12-30T08:53:00"/>
    <s v="Nompumelelo"/>
    <n v="3"/>
    <n v="1"/>
    <s v="Not applicable"/>
    <s v="I confirm that I am at the gate / door"/>
    <s v=" -32.9531391"/>
    <s v="27.9242948"/>
    <s v="No"/>
    <s v="I confirm"/>
    <m/>
    <m/>
    <m/>
    <m/>
    <m/>
    <m/>
    <m/>
    <m/>
    <m/>
    <m/>
    <m/>
    <m/>
    <m/>
    <m/>
    <m/>
    <m/>
    <m/>
    <m/>
    <m/>
    <m/>
    <m/>
    <m/>
    <m/>
    <m/>
    <m/>
    <n v="30000"/>
    <m/>
    <n v="679"/>
    <n v="679"/>
    <n v="2337"/>
    <m/>
    <x v="0"/>
    <m/>
    <m/>
    <m/>
    <m/>
    <m/>
    <m/>
    <m/>
    <m/>
    <d v="1899-12-30T08:53:00"/>
    <s v="Complete"/>
  </r>
  <r>
    <n v="864"/>
    <m/>
    <m/>
    <m/>
    <x v="0"/>
    <m/>
    <m/>
    <m/>
    <m/>
    <m/>
    <m/>
    <m/>
    <m/>
    <m/>
    <m/>
    <m/>
    <m/>
    <m/>
    <m/>
    <m/>
    <m/>
    <m/>
    <m/>
    <m/>
    <m/>
    <m/>
    <m/>
    <m/>
    <m/>
    <m/>
    <m/>
    <m/>
    <m/>
    <m/>
    <m/>
    <m/>
    <m/>
    <m/>
    <m/>
    <m/>
    <m/>
    <m/>
    <m/>
    <m/>
    <m/>
    <m/>
    <x v="0"/>
    <m/>
    <m/>
    <m/>
    <m/>
    <m/>
    <m/>
    <m/>
    <m/>
    <m/>
    <m/>
  </r>
  <r>
    <n v="864"/>
    <s v="Screening And Consenting"/>
    <n v="1"/>
    <s v="zukisani"/>
    <x v="23"/>
    <d v="1899-12-30T12:36:00"/>
    <s v="Nompumelelo"/>
    <n v="3"/>
    <n v="1"/>
    <s v="Not applicable"/>
    <s v="I confirm that I am at the gate / door"/>
    <s v=" -32.9539013"/>
    <s v="27.9223664"/>
    <s v="No"/>
    <s v="I confirm"/>
    <m/>
    <m/>
    <m/>
    <m/>
    <m/>
    <m/>
    <m/>
    <m/>
    <m/>
    <m/>
    <m/>
    <m/>
    <m/>
    <m/>
    <m/>
    <m/>
    <m/>
    <m/>
    <m/>
    <m/>
    <m/>
    <m/>
    <m/>
    <m/>
    <m/>
    <n v="30000"/>
    <m/>
    <n v="456"/>
    <n v="456"/>
    <n v="2342"/>
    <m/>
    <x v="0"/>
    <m/>
    <m/>
    <m/>
    <m/>
    <m/>
    <m/>
    <m/>
    <m/>
    <d v="1899-12-30T12:37:00"/>
    <s v="Unverified"/>
  </r>
  <r>
    <n v="1301"/>
    <s v="Screening And Consenting"/>
    <n v="1"/>
    <s v="lona"/>
    <x v="25"/>
    <d v="1899-12-30T12:46:00"/>
    <s v="Mdantsane"/>
    <n v="11"/>
    <n v="3"/>
    <s v="Not applicable"/>
    <s v="I confirm that I am at the gate / door"/>
    <s v=" -32.9185498"/>
    <s v="27.7439938"/>
    <s v="Yes"/>
    <m/>
    <s v="Read the script out loud to the person"/>
    <s v="Yes - the person who opened the door is calling the HoH"/>
    <s v="Read the script out loud to the HoH"/>
    <s v="Yes"/>
    <s v="Proceed"/>
    <s v="Bulelwa"/>
    <s v="Dlokwana"/>
    <n v="40"/>
    <d v="1982-08-17T00:00:00"/>
    <n v="40"/>
    <s v="Female"/>
    <s v="One or both"/>
    <s v="Yes"/>
    <s v="Proceed"/>
    <m/>
    <s v="Proceed"/>
    <s v="English"/>
    <s v="Yes"/>
    <s v="Yes"/>
    <s v="signature_2022-07-26_1053.png"/>
    <m/>
    <m/>
    <m/>
    <m/>
    <d v="2022-07-26T00:00:00"/>
    <n v="50000"/>
    <n v="1000"/>
    <n v="446"/>
    <n v="446"/>
    <n v="2331"/>
    <m/>
    <x v="1"/>
    <n v="54183"/>
    <s v="Proceed"/>
    <s v="Checked, completed"/>
    <s v="Checked, completed"/>
    <s v="Checked, completed"/>
    <n v="813695877"/>
    <s v="Myself (Participant)"/>
    <m/>
    <d v="1899-12-30T12:53:00"/>
    <s v="Complete"/>
  </r>
  <r>
    <n v="865"/>
    <m/>
    <m/>
    <m/>
    <x v="0"/>
    <m/>
    <m/>
    <m/>
    <m/>
    <m/>
    <m/>
    <m/>
    <m/>
    <m/>
    <m/>
    <m/>
    <m/>
    <m/>
    <m/>
    <m/>
    <m/>
    <m/>
    <m/>
    <m/>
    <m/>
    <m/>
    <m/>
    <m/>
    <m/>
    <m/>
    <m/>
    <m/>
    <m/>
    <m/>
    <m/>
    <m/>
    <m/>
    <m/>
    <m/>
    <m/>
    <m/>
    <m/>
    <m/>
    <m/>
    <m/>
    <m/>
    <x v="0"/>
    <m/>
    <m/>
    <m/>
    <m/>
    <m/>
    <m/>
    <m/>
    <m/>
    <m/>
    <m/>
  </r>
  <r>
    <n v="1336"/>
    <s v="Screening And Consenting"/>
    <n v="1"/>
    <s v="lona"/>
    <x v="26"/>
    <d v="1899-12-30T10:21:00"/>
    <s v="Mdantsane"/>
    <n v="10"/>
    <n v="4"/>
    <s v="Not applicable"/>
    <s v="I confirm that I am at the gate / door"/>
    <s v=" -32.9301651"/>
    <s v="27.7534931"/>
    <s v="Yes"/>
    <m/>
    <s v="Read the script out loud to the person"/>
    <s v="Yes - the person who opened the door is the HoH"/>
    <s v="Read the script out loud to the HoH"/>
    <s v="Yes"/>
    <s v="Proceed"/>
    <s v="Masande"/>
    <s v="Nqatyelwa"/>
    <n v="40"/>
    <d v="1982-12-05T00:00:00"/>
    <n v="40"/>
    <s v="Male"/>
    <s v="One or both"/>
    <s v="Yes"/>
    <s v="Proceed"/>
    <m/>
    <s v="Proceed"/>
    <s v="Xhosa"/>
    <s v="Yes"/>
    <s v="Yes"/>
    <m/>
    <s v="signature_2022-07-27_0825.png"/>
    <m/>
    <m/>
    <m/>
    <d v="2022-07-27T00:00:00"/>
    <n v="50000"/>
    <n v="2000"/>
    <n v="591"/>
    <n v="591"/>
    <n v="2330"/>
    <m/>
    <x v="1"/>
    <n v="55472"/>
    <s v="Proceed"/>
    <s v="Checked, completed"/>
    <s v="Checked, completed"/>
    <s v="Checked, completed"/>
    <n v="836905247"/>
    <s v="Myself (Participant)"/>
    <m/>
    <d v="1899-12-30T10:25:00"/>
    <s v="Complete"/>
  </r>
  <r>
    <n v="866"/>
    <m/>
    <m/>
    <m/>
    <x v="0"/>
    <m/>
    <m/>
    <m/>
    <m/>
    <m/>
    <m/>
    <m/>
    <m/>
    <m/>
    <m/>
    <m/>
    <m/>
    <m/>
    <m/>
    <m/>
    <m/>
    <m/>
    <m/>
    <m/>
    <m/>
    <m/>
    <m/>
    <m/>
    <m/>
    <m/>
    <m/>
    <m/>
    <m/>
    <m/>
    <m/>
    <m/>
    <m/>
    <m/>
    <m/>
    <m/>
    <m/>
    <m/>
    <m/>
    <m/>
    <m/>
    <m/>
    <x v="0"/>
    <m/>
    <m/>
    <m/>
    <m/>
    <m/>
    <m/>
    <m/>
    <m/>
    <m/>
    <m/>
  </r>
  <r>
    <n v="1408"/>
    <s v="Screening And Consenting"/>
    <n v="1"/>
    <s v="thembelihle"/>
    <x v="26"/>
    <d v="1899-12-30T15:18:00"/>
    <s v="Mdantsane"/>
    <n v="10"/>
    <n v="4"/>
    <s v="Not applicable"/>
    <s v="I confirm that I am at the gate / door"/>
    <s v=" -32.9297114"/>
    <s v="27.7538129"/>
    <s v="Yes"/>
    <m/>
    <s v="Read the script out loud to the person"/>
    <s v="Yes - the person who opened the door is the HoH"/>
    <s v="Read the script out loud to the HoH"/>
    <s v="Yes"/>
    <s v="Proceed"/>
    <s v="Ziyanda"/>
    <s v="Makana"/>
    <n v="40"/>
    <d v="1982-11-11T00:00:00"/>
    <n v="40"/>
    <s v="Female"/>
    <s v="One or both"/>
    <s v="Yes"/>
    <s v="Proceed"/>
    <m/>
    <s v="Proceed"/>
    <s v="English"/>
    <s v="Yes"/>
    <s v="Yes"/>
    <s v="signature_2022-07-27_1321.png"/>
    <m/>
    <m/>
    <m/>
    <m/>
    <d v="2022-07-27T00:00:00"/>
    <n v="50000"/>
    <n v="1000"/>
    <n v="294"/>
    <n v="294"/>
    <n v="2330"/>
    <m/>
    <x v="1"/>
    <n v="53878"/>
    <s v="Proceed"/>
    <s v="Checked, completed"/>
    <s v="Checked, completed"/>
    <s v="Checked, completed"/>
    <n v="766385451"/>
    <s v="Myself (Participant)"/>
    <m/>
    <d v="1899-12-30T15:22:00"/>
    <s v="Unverified"/>
  </r>
  <r>
    <n v="867"/>
    <m/>
    <m/>
    <m/>
    <x v="0"/>
    <m/>
    <m/>
    <m/>
    <m/>
    <m/>
    <m/>
    <m/>
    <m/>
    <m/>
    <m/>
    <m/>
    <m/>
    <m/>
    <m/>
    <m/>
    <m/>
    <m/>
    <m/>
    <m/>
    <m/>
    <m/>
    <m/>
    <m/>
    <m/>
    <m/>
    <m/>
    <m/>
    <m/>
    <m/>
    <m/>
    <m/>
    <m/>
    <m/>
    <m/>
    <m/>
    <m/>
    <m/>
    <m/>
    <m/>
    <m/>
    <m/>
    <x v="0"/>
    <m/>
    <m/>
    <m/>
    <m/>
    <m/>
    <m/>
    <m/>
    <m/>
    <m/>
    <m/>
  </r>
  <r>
    <n v="867"/>
    <s v="Screening And Consenting"/>
    <n v="1"/>
    <s v="asemahle"/>
    <x v="23"/>
    <d v="1899-12-30T12:57:00"/>
    <s v="Buffalo Flats"/>
    <n v="4"/>
    <n v="1"/>
    <s v="B"/>
    <s v="I confirm that I am at the gate / door"/>
    <s v=" -33.0105048"/>
    <s v="27.8317451"/>
    <s v="Yes"/>
    <m/>
    <s v="Read the script out loud to the person"/>
    <s v="No"/>
    <m/>
    <m/>
    <m/>
    <m/>
    <m/>
    <m/>
    <m/>
    <m/>
    <m/>
    <m/>
    <m/>
    <m/>
    <m/>
    <m/>
    <m/>
    <m/>
    <m/>
    <m/>
    <m/>
    <m/>
    <m/>
    <m/>
    <m/>
    <n v="80000"/>
    <m/>
    <n v="435"/>
    <n v="435"/>
    <n v="2342"/>
    <m/>
    <x v="0"/>
    <m/>
    <m/>
    <m/>
    <m/>
    <m/>
    <m/>
    <m/>
    <m/>
    <d v="1899-12-30T12:58:00"/>
    <s v="Unverified"/>
  </r>
  <r>
    <n v="1476"/>
    <s v="Screening And Consenting"/>
    <n v="1"/>
    <s v="siziphiwe"/>
    <x v="31"/>
    <d v="1899-12-30T14:17:00"/>
    <s v="Buffalo Flats"/>
    <n v="1"/>
    <n v="4"/>
    <s v="Not applicable"/>
    <s v="I confirm that I am at the gate / door"/>
    <s v=" -33.0217339"/>
    <s v="27.8687634"/>
    <s v="Yes"/>
    <m/>
    <s v="Read the script out loud to the person"/>
    <s v="Yes - the person who opened the door is calling the HoH"/>
    <s v="Read the script out loud to the HoH"/>
    <s v="Yes"/>
    <s v="Proceed"/>
    <s v="Haleema"/>
    <s v="Nazir"/>
    <n v="40"/>
    <d v="1982-09-20T00:00:00"/>
    <n v="40"/>
    <s v="Female"/>
    <s v="One or both"/>
    <s v="Yes"/>
    <s v="Proceed"/>
    <m/>
    <s v="Proceed"/>
    <s v="English"/>
    <s v="Yes"/>
    <s v="Yes"/>
    <s v="signature_2022-07-28_1233.png"/>
    <m/>
    <m/>
    <m/>
    <m/>
    <d v="2022-07-28T00:00:00"/>
    <n v="80000"/>
    <n v="1000"/>
    <n v="355"/>
    <n v="355"/>
    <n v="2329"/>
    <m/>
    <x v="1"/>
    <n v="83999"/>
    <s v="Proceed"/>
    <s v="Checked, completed"/>
    <s v="Checked, completed"/>
    <s v="Checked, completed"/>
    <n v="999999999"/>
    <s v="Myself (Participant)"/>
    <m/>
    <d v="1899-12-30T14:35:00"/>
    <s v="Unverified"/>
  </r>
  <r>
    <n v="868"/>
    <m/>
    <m/>
    <m/>
    <x v="0"/>
    <m/>
    <m/>
    <m/>
    <m/>
    <m/>
    <m/>
    <m/>
    <m/>
    <m/>
    <m/>
    <m/>
    <m/>
    <m/>
    <m/>
    <m/>
    <m/>
    <m/>
    <m/>
    <m/>
    <m/>
    <m/>
    <m/>
    <m/>
    <m/>
    <m/>
    <m/>
    <m/>
    <m/>
    <m/>
    <m/>
    <m/>
    <m/>
    <m/>
    <m/>
    <m/>
    <m/>
    <m/>
    <m/>
    <m/>
    <m/>
    <m/>
    <x v="0"/>
    <m/>
    <m/>
    <m/>
    <m/>
    <m/>
    <m/>
    <m/>
    <m/>
    <m/>
    <m/>
  </r>
  <r>
    <n v="1525"/>
    <s v="Screening And Consenting"/>
    <n v="1"/>
    <s v="yethu"/>
    <x v="32"/>
    <d v="1899-12-30T12:32:00"/>
    <s v="Ndevana"/>
    <n v="3"/>
    <n v="7"/>
    <s v="Not applicable"/>
    <s v="I confirm that I am at the gate / door"/>
    <s v=" -32.9153283"/>
    <s v="27.5021043"/>
    <s v="Yes"/>
    <m/>
    <s v="Read the script out loud to the person"/>
    <s v="Yes - the person who opened the door is the HoH"/>
    <s v="Read the script out loud to the HoH"/>
    <s v="Yes"/>
    <s v="Proceed"/>
    <s v="Anele"/>
    <s v="Kolanti"/>
    <n v="40"/>
    <d v="1983-01-02T00:00:00"/>
    <n v="40"/>
    <s v="Male"/>
    <s v="One or both"/>
    <s v="Yes"/>
    <s v="Proceed"/>
    <m/>
    <s v="Proceed"/>
    <s v="English"/>
    <s v="Yes"/>
    <s v="Yes"/>
    <s v="signature_2022-07-29_1036.png"/>
    <m/>
    <m/>
    <m/>
    <m/>
    <d v="2022-07-29T00:00:00"/>
    <n v="60000"/>
    <n v="2000"/>
    <n v="460"/>
    <n v="460"/>
    <n v="2328"/>
    <m/>
    <x v="1"/>
    <n v="65208"/>
    <s v="Proceed"/>
    <s v="Checked, completed"/>
    <s v="Checked, completed"/>
    <s v="Checked, completed"/>
    <n v="0"/>
    <s v="Other"/>
    <s v="The participant does not have a cellphone "/>
    <d v="1899-12-30T12:37:00"/>
    <s v="Unverified"/>
  </r>
  <r>
    <n v="869"/>
    <m/>
    <m/>
    <m/>
    <x v="0"/>
    <m/>
    <m/>
    <m/>
    <m/>
    <m/>
    <m/>
    <m/>
    <m/>
    <m/>
    <m/>
    <m/>
    <m/>
    <m/>
    <m/>
    <m/>
    <m/>
    <m/>
    <m/>
    <m/>
    <m/>
    <m/>
    <m/>
    <m/>
    <m/>
    <m/>
    <m/>
    <m/>
    <m/>
    <m/>
    <m/>
    <m/>
    <m/>
    <m/>
    <m/>
    <m/>
    <m/>
    <m/>
    <m/>
    <m/>
    <m/>
    <m/>
    <x v="0"/>
    <m/>
    <m/>
    <m/>
    <m/>
    <m/>
    <m/>
    <m/>
    <m/>
    <m/>
    <m/>
  </r>
  <r>
    <n v="869"/>
    <s v="Screening And Consenting"/>
    <n v="1"/>
    <s v="asemahle"/>
    <x v="23"/>
    <d v="1899-12-30T13:10:00"/>
    <s v="Buffalo Flats"/>
    <n v="4"/>
    <n v="1"/>
    <s v="B"/>
    <s v="I confirm that I am at the gate / door"/>
    <s v=" -33.0105852"/>
    <s v="27.8314891"/>
    <s v="No"/>
    <s v="I confirm"/>
    <m/>
    <m/>
    <m/>
    <m/>
    <m/>
    <m/>
    <m/>
    <m/>
    <m/>
    <m/>
    <m/>
    <m/>
    <m/>
    <m/>
    <m/>
    <m/>
    <m/>
    <m/>
    <m/>
    <m/>
    <m/>
    <m/>
    <m/>
    <m/>
    <m/>
    <n v="80000"/>
    <m/>
    <n v="422"/>
    <n v="422"/>
    <n v="2342"/>
    <m/>
    <x v="0"/>
    <m/>
    <m/>
    <m/>
    <m/>
    <m/>
    <m/>
    <m/>
    <m/>
    <d v="1899-12-30T13:10:00"/>
    <s v="Unverified"/>
  </r>
  <r>
    <n v="1586"/>
    <s v="Screening And Consenting"/>
    <n v="1"/>
    <s v="sinazo"/>
    <x v="27"/>
    <d v="1899-12-30T12:40:00"/>
    <s v="Nompumelelo"/>
    <n v="4"/>
    <n v="2"/>
    <s v="Not applicable"/>
    <s v="I confirm that I am at the gate / door"/>
    <s v=" -32.9519967"/>
    <s v="27.9230549"/>
    <s v="Yes"/>
    <m/>
    <s v="Read the script out loud to the person"/>
    <s v="Yes - the person who opened the door is the HoH"/>
    <s v="Read the script out loud to the HoH"/>
    <s v="Yes"/>
    <s v="Proceed"/>
    <s v="Matthew "/>
    <s v="Numbichoa"/>
    <n v="40"/>
    <d v="1982-08-11T00:00:00"/>
    <n v="40"/>
    <s v="Male"/>
    <s v="One or both"/>
    <s v="Yes"/>
    <s v="Proceed"/>
    <m/>
    <s v="Proceed"/>
    <s v="English"/>
    <s v="Yes"/>
    <s v="Yes"/>
    <s v="signature_2022-07-30_1044.png"/>
    <m/>
    <m/>
    <m/>
    <m/>
    <d v="2022-07-30T00:00:00"/>
    <n v="30000"/>
    <n v="2000"/>
    <n v="452"/>
    <n v="452"/>
    <n v="2327"/>
    <m/>
    <x v="1"/>
    <n v="35191"/>
    <s v="Proceed"/>
    <s v="Checked, completed"/>
    <s v="Checked, completed"/>
    <s v="Checked, completed"/>
    <n v="796512756"/>
    <s v="Myself (Participant)"/>
    <m/>
    <d v="1899-12-30T12:51:00"/>
    <s v="Unverified"/>
  </r>
  <r>
    <n v="870"/>
    <m/>
    <m/>
    <m/>
    <x v="0"/>
    <m/>
    <m/>
    <m/>
    <m/>
    <m/>
    <m/>
    <m/>
    <m/>
    <m/>
    <m/>
    <m/>
    <m/>
    <m/>
    <m/>
    <m/>
    <m/>
    <m/>
    <m/>
    <m/>
    <m/>
    <m/>
    <m/>
    <m/>
    <m/>
    <m/>
    <m/>
    <m/>
    <m/>
    <m/>
    <m/>
    <m/>
    <m/>
    <m/>
    <m/>
    <m/>
    <m/>
    <m/>
    <m/>
    <m/>
    <m/>
    <m/>
    <x v="0"/>
    <m/>
    <m/>
    <m/>
    <m/>
    <m/>
    <m/>
    <m/>
    <m/>
    <m/>
    <m/>
  </r>
  <r>
    <n v="1593"/>
    <s v="Screening And Consenting"/>
    <n v="2"/>
    <s v="mihlem"/>
    <x v="33"/>
    <d v="1899-12-30T13:47:00"/>
    <s v="Mdantsane"/>
    <n v="13"/>
    <n v="4"/>
    <s v="Not applicable"/>
    <s v="I confirm that I am at the gate / door"/>
    <s v=" -32.9204186"/>
    <s v="27.7110699"/>
    <s v="Yes"/>
    <m/>
    <s v="Read the script out loud to the person"/>
    <s v="Yes - the person who opened the door is calling the HoH"/>
    <s v="Read the script out loud to the HoH"/>
    <s v="Yes"/>
    <s v="Proceed"/>
    <s v="Viwe"/>
    <s v="Mbambisa"/>
    <n v="40"/>
    <d v="1982-09-06T00:00:00"/>
    <n v="40"/>
    <s v="Male"/>
    <s v="One or both"/>
    <s v="Yes"/>
    <s v="Proceed"/>
    <m/>
    <s v="Proceed"/>
    <s v="English"/>
    <s v="Yes"/>
    <s v="Yes"/>
    <s v="signature_2022-08-01_1149.png"/>
    <m/>
    <m/>
    <m/>
    <m/>
    <d v="2022-08-01T00:00:00"/>
    <n v="50000"/>
    <n v="2000"/>
    <n v="385"/>
    <n v="385"/>
    <n v="2325"/>
    <m/>
    <x v="1"/>
    <n v="55055"/>
    <s v="Proceed"/>
    <s v="Checked, completed"/>
    <s v="Checked, completed"/>
    <s v="Checked, completed"/>
    <n v="834250600"/>
    <s v="Myself (Participant)"/>
    <m/>
    <d v="1899-12-30T13:49:00"/>
    <s v="Complete"/>
  </r>
  <r>
    <n v="871"/>
    <m/>
    <m/>
    <m/>
    <x v="0"/>
    <m/>
    <m/>
    <m/>
    <m/>
    <m/>
    <m/>
    <m/>
    <m/>
    <m/>
    <m/>
    <m/>
    <m/>
    <m/>
    <m/>
    <m/>
    <m/>
    <m/>
    <m/>
    <m/>
    <m/>
    <m/>
    <m/>
    <m/>
    <m/>
    <m/>
    <m/>
    <m/>
    <m/>
    <m/>
    <m/>
    <m/>
    <m/>
    <m/>
    <m/>
    <m/>
    <m/>
    <m/>
    <m/>
    <m/>
    <m/>
    <m/>
    <x v="0"/>
    <m/>
    <m/>
    <m/>
    <m/>
    <m/>
    <m/>
    <m/>
    <m/>
    <m/>
    <m/>
  </r>
  <r>
    <n v="1600"/>
    <s v="Screening And Consenting"/>
    <n v="1"/>
    <s v="busisiwe"/>
    <x v="11"/>
    <d v="1899-12-30T08:49:00"/>
    <s v="Mdantsane"/>
    <n v="13"/>
    <n v="4"/>
    <s v="Not applicable"/>
    <s v="I confirm that I am at the gate / door"/>
    <s v=" -32.9204118"/>
    <s v="27.7114608"/>
    <s v="Yes"/>
    <m/>
    <s v="Read the script out loud to the person"/>
    <s v="Yes - the person who opened the door is the HoH"/>
    <s v="Read the script out loud to the HoH"/>
    <s v="Yes"/>
    <s v="Proceed"/>
    <s v="Xolani"/>
    <s v="Kwayinto"/>
    <n v="40"/>
    <d v="1982-04-19T00:00:00"/>
    <n v="40"/>
    <s v="Male"/>
    <s v="One or both"/>
    <s v="Yes"/>
    <s v="Proceed"/>
    <m/>
    <s v="Proceed"/>
    <s v="English"/>
    <s v="Yes"/>
    <s v="Yes"/>
    <s v="signature_2022-08-02_0655.png"/>
    <m/>
    <m/>
    <m/>
    <m/>
    <d v="2022-08-02T00:00:00"/>
    <n v="50000"/>
    <n v="2000"/>
    <n v="683"/>
    <n v="683"/>
    <n v="2324"/>
    <m/>
    <x v="1"/>
    <n v="55650"/>
    <s v="Proceed"/>
    <s v="Checked, completed"/>
    <s v="Checked, completed"/>
    <s v="Checked, completed"/>
    <n v="660155223"/>
    <s v="Other"/>
    <s v="Cousin"/>
    <d v="1899-12-30T08:57:00"/>
    <s v="Complete"/>
  </r>
  <r>
    <n v="872"/>
    <m/>
    <m/>
    <m/>
    <x v="0"/>
    <m/>
    <m/>
    <m/>
    <m/>
    <m/>
    <m/>
    <m/>
    <m/>
    <m/>
    <m/>
    <m/>
    <m/>
    <m/>
    <m/>
    <m/>
    <m/>
    <m/>
    <m/>
    <m/>
    <m/>
    <m/>
    <m/>
    <m/>
    <m/>
    <m/>
    <m/>
    <m/>
    <m/>
    <m/>
    <m/>
    <m/>
    <m/>
    <m/>
    <m/>
    <m/>
    <m/>
    <m/>
    <m/>
    <m/>
    <m/>
    <m/>
    <x v="0"/>
    <m/>
    <m/>
    <m/>
    <m/>
    <m/>
    <m/>
    <m/>
    <m/>
    <m/>
    <m/>
  </r>
  <r>
    <n v="1716"/>
    <s v="Screening And Consenting"/>
    <n v="1"/>
    <s v="thembelihle"/>
    <x v="12"/>
    <d v="1899-12-30T09:06:00"/>
    <s v="Mdantsane"/>
    <n v="14"/>
    <n v="3"/>
    <s v="Not applicable"/>
    <s v="I confirm that I am at the gate / door"/>
    <s v=" -32.9323659"/>
    <s v="27.7646902"/>
    <s v="Yes"/>
    <m/>
    <s v="Read the script out loud to the person"/>
    <s v="Yes - the person who opened the door is the HoH"/>
    <s v="Read the script out loud to the HoH"/>
    <s v="Yes"/>
    <s v="Proceed"/>
    <s v="Xolisa"/>
    <s v="Tutu"/>
    <n v="40"/>
    <d v="1982-10-03T00:00:00"/>
    <n v="40"/>
    <s v="Male"/>
    <s v="One or both"/>
    <s v="Yes"/>
    <s v="Proceed"/>
    <m/>
    <s v="Proceed"/>
    <s v="English"/>
    <s v="Yes"/>
    <s v="Yes"/>
    <s v="signature_2022-08-03_0711.png"/>
    <m/>
    <m/>
    <m/>
    <m/>
    <d v="2022-08-03T00:00:00"/>
    <n v="50000"/>
    <n v="2000"/>
    <n v="666"/>
    <n v="666"/>
    <n v="2323"/>
    <m/>
    <x v="1"/>
    <n v="55615"/>
    <s v="Proceed"/>
    <s v="Checked, completed"/>
    <s v="Checked, completed"/>
    <s v="Checked, completed"/>
    <n v="838739542"/>
    <s v="Myself (Participant)"/>
    <m/>
    <d v="1899-12-30T09:11:00"/>
    <s v="Complete"/>
  </r>
  <r>
    <n v="873"/>
    <m/>
    <m/>
    <m/>
    <x v="0"/>
    <m/>
    <m/>
    <m/>
    <m/>
    <m/>
    <m/>
    <m/>
    <m/>
    <m/>
    <m/>
    <m/>
    <m/>
    <m/>
    <m/>
    <m/>
    <m/>
    <m/>
    <m/>
    <m/>
    <m/>
    <m/>
    <m/>
    <m/>
    <m/>
    <m/>
    <m/>
    <m/>
    <m/>
    <m/>
    <m/>
    <m/>
    <m/>
    <m/>
    <m/>
    <m/>
    <m/>
    <m/>
    <m/>
    <m/>
    <m/>
    <m/>
    <x v="0"/>
    <m/>
    <m/>
    <m/>
    <m/>
    <m/>
    <m/>
    <m/>
    <m/>
    <m/>
    <m/>
  </r>
  <r>
    <n v="1720"/>
    <s v="Screening And Consenting"/>
    <n v="1"/>
    <s v="nomvuyo"/>
    <x v="12"/>
    <d v="1899-12-30T10:34:00"/>
    <s v="Scenery Park"/>
    <n v="1"/>
    <n v="3"/>
    <s v="Not applicable"/>
    <s v="I confirm that I am at the gate / door"/>
    <s v=" -33.0011156"/>
    <s v="27.8343453"/>
    <s v="Yes"/>
    <m/>
    <s v="Read the script out loud to the person"/>
    <s v="Yes - the person who opened the door is the HoH"/>
    <s v="Read the script out loud to the HoH"/>
    <s v="Yes"/>
    <s v="Proceed"/>
    <s v="Thabisa"/>
    <s v="Ntantiso"/>
    <n v="40"/>
    <d v="1982-10-28T00:00:00"/>
    <n v="40"/>
    <s v="Female"/>
    <s v="One or both"/>
    <s v="Yes"/>
    <s v="Proceed"/>
    <m/>
    <s v="Proceed"/>
    <s v="Xhosa"/>
    <s v="Yes"/>
    <s v="Yes"/>
    <m/>
    <s v="signature_2022-08-03_0846.png"/>
    <m/>
    <m/>
    <m/>
    <d v="2022-08-03T00:00:00"/>
    <n v="20000"/>
    <n v="1000"/>
    <n v="578"/>
    <n v="578"/>
    <n v="2323"/>
    <m/>
    <x v="1"/>
    <n v="24439"/>
    <s v="Proceed"/>
    <s v="Checked, completed"/>
    <s v="Checked, completed"/>
    <s v="Checked, completed"/>
    <n v="812059454"/>
    <s v="Myself (Participant)"/>
    <m/>
    <d v="1899-12-30T10:47:00"/>
    <s v="Complete"/>
  </r>
  <r>
    <n v="874"/>
    <m/>
    <m/>
    <m/>
    <x v="0"/>
    <m/>
    <m/>
    <m/>
    <m/>
    <m/>
    <m/>
    <m/>
    <m/>
    <m/>
    <m/>
    <m/>
    <m/>
    <m/>
    <m/>
    <m/>
    <m/>
    <m/>
    <m/>
    <m/>
    <m/>
    <m/>
    <m/>
    <m/>
    <m/>
    <m/>
    <m/>
    <m/>
    <m/>
    <m/>
    <m/>
    <m/>
    <m/>
    <m/>
    <m/>
    <m/>
    <m/>
    <m/>
    <m/>
    <m/>
    <m/>
    <m/>
    <x v="0"/>
    <m/>
    <m/>
    <m/>
    <m/>
    <m/>
    <m/>
    <m/>
    <m/>
    <m/>
    <m/>
  </r>
  <r>
    <n v="1740"/>
    <s v="Screening And Consenting"/>
    <n v="1"/>
    <s v="nosibusiso"/>
    <x v="12"/>
    <d v="1899-12-30T12:30:00"/>
    <s v="Scenery Park"/>
    <n v="1"/>
    <n v="1"/>
    <s v="Not applicable"/>
    <s v="I confirm that I am at the gate / door"/>
    <s v=" -32.9959469"/>
    <s v="27.8304995"/>
    <s v="Yes"/>
    <m/>
    <s v="Read the script out loud to the person"/>
    <s v="Yes - the person who opened the door is calling the HoH"/>
    <s v="Read the script out loud to the HoH"/>
    <s v="Yes"/>
    <s v="Proceed"/>
    <s v="Nokhanyo"/>
    <s v="Bukanj"/>
    <n v="40"/>
    <d v="1982-04-08T00:00:00"/>
    <n v="40"/>
    <s v="Female"/>
    <s v="One or both"/>
    <s v="Yes"/>
    <s v="Proceed"/>
    <m/>
    <s v="Proceed"/>
    <s v="English"/>
    <s v="Yes"/>
    <s v="Yes"/>
    <s v="signature_2022-08-03_1033.png"/>
    <m/>
    <m/>
    <m/>
    <m/>
    <d v="2022-08-03T00:00:00"/>
    <n v="20000"/>
    <n v="1000"/>
    <n v="462"/>
    <n v="462"/>
    <n v="2323"/>
    <m/>
    <x v="1"/>
    <n v="24207"/>
    <s v="Proceed"/>
    <s v="Checked, completed"/>
    <s v="Checked, completed"/>
    <s v="Checked, completed"/>
    <n v="9999999999"/>
    <s v="Myself (Participant)"/>
    <m/>
    <d v="1899-12-30T12:37:00"/>
    <s v="Unverified"/>
  </r>
  <r>
    <n v="875"/>
    <m/>
    <m/>
    <m/>
    <x v="0"/>
    <m/>
    <m/>
    <m/>
    <m/>
    <m/>
    <m/>
    <m/>
    <m/>
    <m/>
    <m/>
    <m/>
    <m/>
    <m/>
    <m/>
    <m/>
    <m/>
    <m/>
    <m/>
    <m/>
    <m/>
    <m/>
    <m/>
    <m/>
    <m/>
    <m/>
    <m/>
    <m/>
    <m/>
    <m/>
    <m/>
    <m/>
    <m/>
    <m/>
    <m/>
    <m/>
    <m/>
    <m/>
    <m/>
    <m/>
    <m/>
    <m/>
    <x v="0"/>
    <m/>
    <m/>
    <m/>
    <m/>
    <m/>
    <m/>
    <m/>
    <m/>
    <m/>
    <m/>
  </r>
  <r>
    <n v="875"/>
    <s v="Screening And Consenting"/>
    <n v="1"/>
    <s v="thembelihle"/>
    <x v="23"/>
    <d v="1899-12-30T13:22:00"/>
    <s v="Mdantsane"/>
    <n v="12"/>
    <n v="2"/>
    <s v="Not applicable"/>
    <s v="I confirm that I am at the gate / door"/>
    <s v=" -32.9281916"/>
    <s v="27.7394767"/>
    <s v="Yes"/>
    <m/>
    <s v="Read the script out loud to the person"/>
    <s v="Yes - the person who opened the door is calling the HoH"/>
    <s v="Read the script out loud to the HoH"/>
    <s v="No"/>
    <m/>
    <m/>
    <m/>
    <m/>
    <m/>
    <m/>
    <m/>
    <m/>
    <m/>
    <m/>
    <m/>
    <m/>
    <m/>
    <m/>
    <m/>
    <m/>
    <m/>
    <m/>
    <m/>
    <m/>
    <m/>
    <n v="50000"/>
    <m/>
    <n v="410"/>
    <n v="410"/>
    <n v="2342"/>
    <m/>
    <x v="0"/>
    <m/>
    <m/>
    <m/>
    <m/>
    <m/>
    <m/>
    <m/>
    <m/>
    <d v="1899-12-30T13:25:00"/>
    <s v="Unverified"/>
  </r>
  <r>
    <n v="876"/>
    <m/>
    <m/>
    <m/>
    <x v="0"/>
    <m/>
    <m/>
    <m/>
    <m/>
    <m/>
    <m/>
    <m/>
    <m/>
    <m/>
    <m/>
    <m/>
    <m/>
    <m/>
    <m/>
    <m/>
    <m/>
    <m/>
    <m/>
    <m/>
    <m/>
    <m/>
    <m/>
    <m/>
    <m/>
    <m/>
    <m/>
    <m/>
    <m/>
    <m/>
    <m/>
    <m/>
    <m/>
    <m/>
    <m/>
    <m/>
    <m/>
    <m/>
    <m/>
    <m/>
    <m/>
    <m/>
    <x v="0"/>
    <m/>
    <m/>
    <m/>
    <m/>
    <m/>
    <m/>
    <m/>
    <m/>
    <m/>
    <m/>
  </r>
  <r>
    <n v="876"/>
    <s v="Screening And Consenting"/>
    <n v="1"/>
    <s v="zimbini"/>
    <x v="23"/>
    <d v="1899-12-30T13:30:00"/>
    <s v="Mdantsane"/>
    <n v="12"/>
    <n v="2"/>
    <s v="Not applicable"/>
    <s v="I confirm that I am at the gate / door"/>
    <s v=" -32.9285834"/>
    <s v="27.7385762"/>
    <s v="No"/>
    <s v="I confirm"/>
    <m/>
    <m/>
    <m/>
    <m/>
    <m/>
    <m/>
    <m/>
    <m/>
    <m/>
    <m/>
    <m/>
    <m/>
    <m/>
    <m/>
    <m/>
    <m/>
    <m/>
    <m/>
    <m/>
    <m/>
    <m/>
    <m/>
    <m/>
    <m/>
    <m/>
    <n v="50000"/>
    <m/>
    <n v="402"/>
    <n v="402"/>
    <n v="2342"/>
    <m/>
    <x v="0"/>
    <m/>
    <m/>
    <m/>
    <m/>
    <m/>
    <m/>
    <m/>
    <m/>
    <d v="1899-12-30T13:31:00"/>
    <s v="Unverified"/>
  </r>
  <r>
    <n v="71"/>
    <s v="Screening And Consenting"/>
    <n v="3"/>
    <s v="zimbini"/>
    <x v="3"/>
    <d v="1899-12-30T13:26:00"/>
    <s v="Mdantsane"/>
    <n v="4"/>
    <n v="2"/>
    <s v="Not applicable"/>
    <s v="I confirm that I am at the gate / door"/>
    <s v=" -32.943203"/>
    <s v="27.7716038"/>
    <s v="Yes"/>
    <m/>
    <s v="Read the script out loud to the person"/>
    <s v="Yes - the person who opened the door is the HoH"/>
    <s v="Read the script out loud to the HoH"/>
    <s v="Yes"/>
    <s v="Proceed"/>
    <s v="Boniswa"/>
    <s v="Booi"/>
    <n v="41"/>
    <d v="1981-01-26T00:00:00"/>
    <n v="41"/>
    <s v="Female"/>
    <s v="One or both"/>
    <s v="Yes"/>
    <s v="Proceed"/>
    <m/>
    <s v="Proceed"/>
    <s v="Xhosa"/>
    <s v="Yes"/>
    <s v="Yes"/>
    <m/>
    <s v="signature_2022-06-21_1130.png"/>
    <m/>
    <m/>
    <m/>
    <d v="2022-06-21T00:00:00"/>
    <n v="50000"/>
    <n v="1000"/>
    <n v="406"/>
    <n v="406"/>
    <n v="2366"/>
    <m/>
    <x v="1"/>
    <n v="54137"/>
    <s v="Proceed"/>
    <s v="Checked, completed"/>
    <s v="Checked, completed"/>
    <s v="Checked, completed"/>
    <n v="785737859"/>
    <s v="Myself (Participant)"/>
    <m/>
    <d v="1899-12-30T13:33:00"/>
    <s v="Unverified"/>
  </r>
  <r>
    <n v="877"/>
    <m/>
    <m/>
    <m/>
    <x v="0"/>
    <m/>
    <m/>
    <m/>
    <m/>
    <m/>
    <m/>
    <m/>
    <m/>
    <m/>
    <m/>
    <m/>
    <m/>
    <m/>
    <m/>
    <m/>
    <m/>
    <m/>
    <m/>
    <m/>
    <m/>
    <m/>
    <m/>
    <m/>
    <m/>
    <m/>
    <m/>
    <m/>
    <m/>
    <m/>
    <m/>
    <m/>
    <m/>
    <m/>
    <m/>
    <m/>
    <m/>
    <m/>
    <m/>
    <m/>
    <m/>
    <m/>
    <x v="0"/>
    <m/>
    <m/>
    <m/>
    <m/>
    <m/>
    <m/>
    <m/>
    <m/>
    <m/>
    <m/>
  </r>
  <r>
    <n v="203"/>
    <s v="Screening And Consenting"/>
    <n v="1"/>
    <s v="lona"/>
    <x v="8"/>
    <d v="1899-12-30T13:25:00"/>
    <s v="Mdantsane"/>
    <n v="6"/>
    <n v="4"/>
    <s v="Not applicable"/>
    <s v="I confirm that I am at the gate / door"/>
    <s v=" -32.9297675"/>
    <s v="27.7691305"/>
    <s v="Yes"/>
    <m/>
    <s v="Read the script out loud to the person"/>
    <s v="Yes - the person who opened the door is calling the HoH"/>
    <s v="Read the script out loud to the HoH"/>
    <s v="Yes"/>
    <s v="Proceed"/>
    <s v="Yoliswa"/>
    <s v="Ntyabontyi"/>
    <n v="41"/>
    <d v="1981-05-02T00:00:00"/>
    <n v="41"/>
    <s v="Female"/>
    <s v="One or both"/>
    <s v="Yes"/>
    <s v="Proceed"/>
    <m/>
    <s v="Proceed"/>
    <s v="Xhosa"/>
    <s v="Yes"/>
    <s v="Yes"/>
    <m/>
    <s v="signature_2022-06-28_1139.png"/>
    <m/>
    <m/>
    <m/>
    <d v="2022-06-28T00:00:00"/>
    <n v="50000"/>
    <n v="1000"/>
    <n v="407"/>
    <n v="407"/>
    <n v="2359"/>
    <m/>
    <x v="1"/>
    <n v="54132"/>
    <s v="Proceed"/>
    <s v="Checked, completed"/>
    <s v="Checked, completed"/>
    <s v="Checked, completed"/>
    <n v="603009270"/>
    <s v="Myself (Participant)"/>
    <m/>
    <d v="1899-12-30T13:41:00"/>
    <s v="Unverified"/>
  </r>
  <r>
    <n v="878"/>
    <m/>
    <m/>
    <m/>
    <x v="0"/>
    <m/>
    <m/>
    <m/>
    <m/>
    <m/>
    <m/>
    <m/>
    <m/>
    <m/>
    <m/>
    <m/>
    <m/>
    <m/>
    <m/>
    <m/>
    <m/>
    <m/>
    <m/>
    <m/>
    <m/>
    <m/>
    <m/>
    <m/>
    <m/>
    <m/>
    <m/>
    <m/>
    <m/>
    <m/>
    <m/>
    <m/>
    <m/>
    <m/>
    <m/>
    <m/>
    <m/>
    <m/>
    <m/>
    <m/>
    <m/>
    <m/>
    <x v="0"/>
    <m/>
    <m/>
    <m/>
    <m/>
    <m/>
    <m/>
    <m/>
    <m/>
    <m/>
    <m/>
  </r>
  <r>
    <n v="327"/>
    <s v="Screening And Consenting"/>
    <n v="1"/>
    <s v="lwazi"/>
    <x v="28"/>
    <d v="1899-12-30T10:35:00"/>
    <s v="Mdantsane"/>
    <n v="6"/>
    <n v="10"/>
    <s v="Not applicable"/>
    <s v="I confirm that I am at the gate / door"/>
    <s v=" -32.9301934"/>
    <s v="27.7743812"/>
    <s v="Yes"/>
    <m/>
    <s v="Read the script out loud to the person"/>
    <s v="Yes - the person who opened the door is calling the HoH"/>
    <s v="Read the script out loud to the HoH"/>
    <s v="Yes"/>
    <s v="Proceed"/>
    <s v="Babalwa "/>
    <s v="Qokolo"/>
    <n v="41"/>
    <d v="1981-05-21T00:00:00"/>
    <n v="41"/>
    <s v="Female"/>
    <s v="One or both"/>
    <s v="Yes"/>
    <s v="Proceed"/>
    <m/>
    <s v="Proceed"/>
    <s v="English"/>
    <s v="Yes"/>
    <s v="Yes"/>
    <s v="signature_2022-07-01_0848.png"/>
    <m/>
    <m/>
    <m/>
    <m/>
    <d v="2022-07-01T00:00:00"/>
    <n v="50000"/>
    <n v="1000"/>
    <n v="577"/>
    <n v="577"/>
    <n v="2356"/>
    <m/>
    <x v="1"/>
    <n v="54469"/>
    <s v="Proceed"/>
    <s v="Checked, completed"/>
    <s v="Checked, completed"/>
    <s v="Checked, completed"/>
    <n v="838152801"/>
    <s v="Myself (Participant)"/>
    <m/>
    <d v="1899-12-30T10:50:00"/>
    <s v="Unverified"/>
  </r>
  <r>
    <n v="879"/>
    <m/>
    <m/>
    <m/>
    <x v="0"/>
    <m/>
    <m/>
    <m/>
    <m/>
    <m/>
    <m/>
    <m/>
    <m/>
    <m/>
    <m/>
    <m/>
    <m/>
    <m/>
    <m/>
    <m/>
    <m/>
    <m/>
    <m/>
    <m/>
    <m/>
    <m/>
    <m/>
    <m/>
    <m/>
    <m/>
    <m/>
    <m/>
    <m/>
    <m/>
    <m/>
    <m/>
    <m/>
    <m/>
    <m/>
    <m/>
    <m/>
    <m/>
    <m/>
    <m/>
    <m/>
    <m/>
    <x v="0"/>
    <m/>
    <m/>
    <m/>
    <m/>
    <m/>
    <m/>
    <m/>
    <m/>
    <m/>
    <m/>
  </r>
  <r>
    <n v="418"/>
    <s v="Screening And Consenting"/>
    <n v="1"/>
    <s v="nosibusiso"/>
    <x v="14"/>
    <d v="1899-12-30T15:26:00"/>
    <s v="Mdantsane"/>
    <n v="5"/>
    <n v="12"/>
    <s v="Not applicable"/>
    <s v="I confirm that I am at the gate / door"/>
    <s v=" -32.9367676"/>
    <s v="27.771715"/>
    <s v="Yes"/>
    <m/>
    <s v="Read the script out loud to the person"/>
    <s v="Yes - the person who opened the door is the HoH"/>
    <s v="Read the script out loud to the HoH"/>
    <s v="Yes"/>
    <s v="Proceed"/>
    <s v="Zandile"/>
    <s v="Nkonyeni"/>
    <n v="41"/>
    <d v="1981-01-31T00:00:00"/>
    <n v="41"/>
    <s v="Female"/>
    <s v="One or both"/>
    <s v="Yes"/>
    <s v="Proceed"/>
    <m/>
    <s v="Proceed"/>
    <s v="Xhosa"/>
    <s v="Yes"/>
    <s v="Yes"/>
    <m/>
    <s v="signature_2022-07-05_1328.png"/>
    <m/>
    <m/>
    <m/>
    <d v="2022-07-05T00:00:00"/>
    <n v="50000"/>
    <n v="1000"/>
    <n v="286"/>
    <n v="286"/>
    <n v="2352"/>
    <m/>
    <x v="1"/>
    <n v="53883"/>
    <s v="Proceed"/>
    <s v="Checked, completed"/>
    <s v="Checked, completed"/>
    <s v="Checked, completed"/>
    <n v="731351841"/>
    <s v="Myself (Participant)"/>
    <m/>
    <d v="1899-12-30T15:31:00"/>
    <s v="Unverified"/>
  </r>
  <r>
    <n v="880"/>
    <m/>
    <m/>
    <m/>
    <x v="0"/>
    <m/>
    <m/>
    <m/>
    <m/>
    <m/>
    <m/>
    <m/>
    <m/>
    <m/>
    <m/>
    <m/>
    <m/>
    <m/>
    <m/>
    <m/>
    <m/>
    <m/>
    <m/>
    <m/>
    <m/>
    <m/>
    <m/>
    <m/>
    <m/>
    <m/>
    <m/>
    <m/>
    <m/>
    <m/>
    <m/>
    <m/>
    <m/>
    <m/>
    <m/>
    <m/>
    <m/>
    <m/>
    <m/>
    <m/>
    <m/>
    <m/>
    <x v="0"/>
    <m/>
    <m/>
    <m/>
    <m/>
    <m/>
    <m/>
    <m/>
    <m/>
    <m/>
    <m/>
  </r>
  <r>
    <n v="881"/>
    <m/>
    <m/>
    <m/>
    <x v="0"/>
    <m/>
    <m/>
    <m/>
    <m/>
    <m/>
    <m/>
    <m/>
    <m/>
    <m/>
    <m/>
    <m/>
    <m/>
    <m/>
    <m/>
    <m/>
    <m/>
    <m/>
    <m/>
    <m/>
    <m/>
    <m/>
    <m/>
    <m/>
    <m/>
    <m/>
    <m/>
    <m/>
    <m/>
    <m/>
    <m/>
    <m/>
    <m/>
    <m/>
    <m/>
    <m/>
    <m/>
    <m/>
    <m/>
    <m/>
    <m/>
    <m/>
    <x v="0"/>
    <m/>
    <m/>
    <m/>
    <m/>
    <m/>
    <m/>
    <m/>
    <m/>
    <m/>
    <m/>
  </r>
  <r>
    <n v="423"/>
    <s v="Screening And Consenting"/>
    <n v="1"/>
    <s v="lwazi"/>
    <x v="4"/>
    <d v="1899-12-30T09:51:00"/>
    <s v="Nompumelelo"/>
    <n v="1"/>
    <n v="2"/>
    <s v="Not applicable"/>
    <s v="I confirm that I am at the gate / door"/>
    <s v=" -32.9594898"/>
    <s v="27.9321739"/>
    <s v="Yes"/>
    <m/>
    <s v="Read the script out loud to the person"/>
    <s v="Yes - the person who opened the door is calling the HoH"/>
    <s v="Read the script out loud to the HoH"/>
    <s v="Yes"/>
    <s v="Proceed"/>
    <s v="Xolani"/>
    <s v="Ngwendu"/>
    <n v="41"/>
    <d v="1981-09-17T00:00:00"/>
    <n v="41"/>
    <s v="Male"/>
    <s v="One or both"/>
    <s v="Yes"/>
    <s v="Proceed"/>
    <m/>
    <s v="Proceed"/>
    <s v="English"/>
    <s v="Yes"/>
    <s v="Yes"/>
    <s v="signature_2022-07-06_0756.png"/>
    <m/>
    <m/>
    <m/>
    <m/>
    <d v="2022-07-06T00:00:00"/>
    <n v="30000"/>
    <n v="2000"/>
    <n v="621"/>
    <n v="621"/>
    <n v="2351"/>
    <m/>
    <x v="1"/>
    <n v="35552"/>
    <s v="Proceed"/>
    <s v="Checked, completed"/>
    <s v="Checked, completed"/>
    <s v="Checked, completed"/>
    <n v="818704520"/>
    <s v="Myself (Participant)"/>
    <m/>
    <d v="1899-12-30T09:57:00"/>
    <s v="Unverified"/>
  </r>
  <r>
    <n v="882"/>
    <m/>
    <m/>
    <m/>
    <x v="0"/>
    <m/>
    <m/>
    <m/>
    <m/>
    <m/>
    <m/>
    <m/>
    <m/>
    <m/>
    <m/>
    <m/>
    <m/>
    <m/>
    <m/>
    <m/>
    <m/>
    <m/>
    <m/>
    <m/>
    <m/>
    <m/>
    <m/>
    <m/>
    <m/>
    <m/>
    <m/>
    <m/>
    <m/>
    <m/>
    <m/>
    <m/>
    <m/>
    <m/>
    <m/>
    <m/>
    <m/>
    <m/>
    <m/>
    <m/>
    <m/>
    <m/>
    <x v="0"/>
    <m/>
    <m/>
    <m/>
    <m/>
    <m/>
    <m/>
    <m/>
    <m/>
    <m/>
    <m/>
  </r>
  <r>
    <n v="882"/>
    <s v="Screening And Consenting"/>
    <n v="1"/>
    <s v="likhona"/>
    <x v="23"/>
    <d v="1899-12-30T14:46:00"/>
    <s v="Nompumelelo"/>
    <n v="3"/>
    <n v="2"/>
    <s v="Not applicable"/>
    <s v="I confirm that I am at the gate / door"/>
    <s v=" -32.952887"/>
    <s v="27.921724"/>
    <s v="Yes"/>
    <m/>
    <s v="Read the script out loud to the person"/>
    <s v="Yes - the person who opened the door is the HoH"/>
    <s v="Read the script out loud to the HoH"/>
    <s v="No"/>
    <m/>
    <m/>
    <m/>
    <m/>
    <m/>
    <m/>
    <m/>
    <m/>
    <m/>
    <m/>
    <m/>
    <m/>
    <m/>
    <m/>
    <m/>
    <m/>
    <m/>
    <m/>
    <m/>
    <m/>
    <m/>
    <n v="30000"/>
    <m/>
    <n v="326"/>
    <n v="326"/>
    <n v="2342"/>
    <m/>
    <x v="0"/>
    <m/>
    <m/>
    <m/>
    <m/>
    <m/>
    <m/>
    <m/>
    <m/>
    <d v="1899-12-30T14:48:00"/>
    <s v="Unverified"/>
  </r>
  <r>
    <n v="883"/>
    <m/>
    <m/>
    <m/>
    <x v="0"/>
    <m/>
    <m/>
    <m/>
    <m/>
    <m/>
    <m/>
    <m/>
    <m/>
    <m/>
    <m/>
    <m/>
    <m/>
    <m/>
    <m/>
    <m/>
    <m/>
    <m/>
    <m/>
    <m/>
    <m/>
    <m/>
    <m/>
    <m/>
    <m/>
    <m/>
    <m/>
    <m/>
    <m/>
    <m/>
    <m/>
    <m/>
    <m/>
    <m/>
    <m/>
    <m/>
    <m/>
    <m/>
    <m/>
    <m/>
    <m/>
    <m/>
    <x v="0"/>
    <m/>
    <m/>
    <m/>
    <m/>
    <m/>
    <m/>
    <m/>
    <m/>
    <m/>
    <m/>
  </r>
  <r>
    <n v="560"/>
    <s v="Screening And Consenting"/>
    <n v="1"/>
    <s v="siziphiwe"/>
    <x v="5"/>
    <d v="1899-12-30T13:45:00"/>
    <s v="Ducats"/>
    <n v="2"/>
    <n v="2"/>
    <s v="Not applicable"/>
    <s v="I confirm that I am at the gate / door"/>
    <s v=" -32.9303202"/>
    <s v="27.9023079"/>
    <s v="Yes"/>
    <m/>
    <s v="Read the script out loud to the person"/>
    <s v="Yes - the person who opened the door is the HoH"/>
    <s v="Read the script out loud to the HoH"/>
    <s v="Yes"/>
    <s v="Proceed"/>
    <s v="Nondumiso"/>
    <s v="Zakaza"/>
    <n v="41"/>
    <d v="1981-07-19T00:00:00"/>
    <n v="41"/>
    <s v="Female"/>
    <s v="One or both"/>
    <s v="Yes"/>
    <s v="Proceed"/>
    <m/>
    <s v="Proceed"/>
    <s v="Xhosa"/>
    <s v="Yes"/>
    <s v="Yes"/>
    <m/>
    <s v="signature_2022-07-08_1147.png"/>
    <m/>
    <m/>
    <m/>
    <d v="2022-07-08T00:00:00"/>
    <n v="40000"/>
    <n v="1000"/>
    <n v="387"/>
    <n v="387"/>
    <n v="2349"/>
    <m/>
    <x v="1"/>
    <n v="44082"/>
    <s v="Proceed"/>
    <s v="Checked, completed"/>
    <s v="Checked, completed"/>
    <s v="Checked, completed"/>
    <n v="999999999"/>
    <s v="Other"/>
    <s v="The participant does not have a cellphone "/>
    <d v="1899-12-30T13:47:00"/>
    <s v="Unverified"/>
  </r>
  <r>
    <n v="884"/>
    <m/>
    <m/>
    <m/>
    <x v="0"/>
    <m/>
    <m/>
    <m/>
    <m/>
    <m/>
    <m/>
    <m/>
    <m/>
    <m/>
    <m/>
    <m/>
    <m/>
    <m/>
    <m/>
    <m/>
    <m/>
    <m/>
    <m/>
    <m/>
    <m/>
    <m/>
    <m/>
    <m/>
    <m/>
    <m/>
    <m/>
    <m/>
    <m/>
    <m/>
    <m/>
    <m/>
    <m/>
    <m/>
    <m/>
    <m/>
    <m/>
    <m/>
    <m/>
    <m/>
    <m/>
    <m/>
    <x v="0"/>
    <m/>
    <m/>
    <m/>
    <m/>
    <m/>
    <m/>
    <m/>
    <m/>
    <m/>
    <m/>
  </r>
  <r>
    <n v="884"/>
    <s v="Screening And Consenting"/>
    <n v="1"/>
    <s v="likhona"/>
    <x v="23"/>
    <d v="1899-12-30T14:59:00"/>
    <s v="Nompumelelo"/>
    <n v="3"/>
    <n v="2"/>
    <s v="Not applicable"/>
    <s v="I confirm that I am at the gate / door"/>
    <s v=" -32.9528253"/>
    <s v="27.9217147"/>
    <s v="No"/>
    <s v="I confirm"/>
    <m/>
    <m/>
    <m/>
    <m/>
    <m/>
    <m/>
    <m/>
    <m/>
    <m/>
    <m/>
    <m/>
    <m/>
    <m/>
    <m/>
    <m/>
    <m/>
    <m/>
    <m/>
    <m/>
    <m/>
    <m/>
    <m/>
    <m/>
    <m/>
    <m/>
    <n v="30000"/>
    <m/>
    <n v="313"/>
    <n v="313"/>
    <n v="2342"/>
    <m/>
    <x v="0"/>
    <m/>
    <m/>
    <m/>
    <m/>
    <m/>
    <m/>
    <m/>
    <m/>
    <d v="1899-12-30T15:00:00"/>
    <s v="Unverified"/>
  </r>
  <r>
    <n v="608"/>
    <s v="Screening And Consenting"/>
    <n v="1"/>
    <s v="nosibusiso"/>
    <x v="20"/>
    <d v="1899-12-30T12:16:00"/>
    <s v="Nompumelelo"/>
    <n v="2"/>
    <n v="4"/>
    <s v="Not applicable"/>
    <s v="I confirm that I am at the gate / door"/>
    <s v=" -32.9560943"/>
    <s v="27.9224912"/>
    <s v="Yes"/>
    <m/>
    <s v="Read the script out loud to the person"/>
    <s v="Yes - the person who opened the door is the HoH"/>
    <s v="Read the script out loud to the HoH"/>
    <s v="Yes"/>
    <s v="Proceed"/>
    <s v="Ntombizuko"/>
    <s v="Thoshiba"/>
    <n v="41"/>
    <d v="1982-01-01T00:00:00"/>
    <n v="41"/>
    <s v="Female"/>
    <s v="One or both"/>
    <s v="Yes"/>
    <s v="Proceed"/>
    <m/>
    <s v="Proceed"/>
    <s v="Xhosa"/>
    <s v="Yes"/>
    <s v="Yes"/>
    <m/>
    <s v="signature_2022-07-09_1021.png"/>
    <m/>
    <m/>
    <m/>
    <d v="2022-07-09T00:00:00"/>
    <n v="30000"/>
    <n v="1000"/>
    <n v="476"/>
    <n v="476"/>
    <n v="2348"/>
    <m/>
    <x v="1"/>
    <n v="34259"/>
    <s v="Proceed"/>
    <s v="Checked, completed"/>
    <s v="Checked, completed"/>
    <s v="Checked, completed"/>
    <n v="638827348"/>
    <s v="Myself (Participant)"/>
    <m/>
    <d v="1899-12-30T12:22:00"/>
    <s v="Unverified"/>
  </r>
  <r>
    <n v="885"/>
    <m/>
    <m/>
    <m/>
    <x v="0"/>
    <m/>
    <m/>
    <m/>
    <m/>
    <m/>
    <m/>
    <m/>
    <m/>
    <m/>
    <m/>
    <m/>
    <m/>
    <m/>
    <m/>
    <m/>
    <m/>
    <m/>
    <m/>
    <m/>
    <m/>
    <m/>
    <m/>
    <m/>
    <m/>
    <m/>
    <m/>
    <m/>
    <m/>
    <m/>
    <m/>
    <m/>
    <m/>
    <m/>
    <m/>
    <m/>
    <m/>
    <m/>
    <m/>
    <m/>
    <m/>
    <m/>
    <x v="0"/>
    <m/>
    <m/>
    <m/>
    <m/>
    <m/>
    <m/>
    <m/>
    <m/>
    <m/>
    <m/>
  </r>
  <r>
    <n v="885"/>
    <s v="Screening And Consenting"/>
    <n v="1"/>
    <s v="nosiphiwo"/>
    <x v="23"/>
    <d v="1899-12-30T15:08:00"/>
    <s v="Buffalo Flats"/>
    <n v="4"/>
    <n v="1"/>
    <s v="C"/>
    <s v="I confirm that I am at the gate / door"/>
    <s v=" -33.0103372"/>
    <s v="27.8314487"/>
    <s v="No"/>
    <s v="I confirm"/>
    <m/>
    <m/>
    <m/>
    <m/>
    <m/>
    <m/>
    <m/>
    <m/>
    <m/>
    <m/>
    <m/>
    <m/>
    <m/>
    <m/>
    <m/>
    <m/>
    <m/>
    <m/>
    <m/>
    <m/>
    <m/>
    <m/>
    <m/>
    <m/>
    <m/>
    <n v="80000"/>
    <m/>
    <n v="304"/>
    <n v="304"/>
    <n v="2342"/>
    <m/>
    <x v="0"/>
    <m/>
    <m/>
    <m/>
    <m/>
    <m/>
    <m/>
    <m/>
    <m/>
    <d v="1899-12-30T15:09:00"/>
    <s v="Complete"/>
  </r>
  <r>
    <n v="681"/>
    <s v="Screening And Consenting"/>
    <n v="1"/>
    <s v="siziphiwe"/>
    <x v="6"/>
    <d v="1899-12-30T15:28:00"/>
    <s v="Ducats"/>
    <n v="1"/>
    <n v="2"/>
    <s v="Not applicable"/>
    <s v="I confirm that I am at the gate / door"/>
    <s v=" -32.9246486"/>
    <s v="27.9023267"/>
    <s v="Yes"/>
    <m/>
    <s v="Read the script out loud to the person"/>
    <s v="Yes - the person who opened the door is the HoH"/>
    <s v="Read the script out loud to the HoH"/>
    <s v="Yes"/>
    <s v="Proceed"/>
    <s v="Vuyokazi"/>
    <s v="Mpukula"/>
    <n v="41"/>
    <d v="1981-02-20T00:00:00"/>
    <n v="41"/>
    <s v="Female"/>
    <s v="One or both"/>
    <s v="Yes"/>
    <s v="Proceed"/>
    <m/>
    <s v="Proceed"/>
    <s v="Xhosa"/>
    <s v="Yes"/>
    <s v="Yes"/>
    <m/>
    <s v="signature_2022-07-12_1333.png"/>
    <m/>
    <m/>
    <m/>
    <d v="2022-07-12T00:00:00"/>
    <n v="40000"/>
    <n v="1000"/>
    <n v="284"/>
    <n v="284"/>
    <n v="2345"/>
    <m/>
    <x v="1"/>
    <n v="43872"/>
    <s v="Proceed"/>
    <s v="Checked, completed"/>
    <s v="Checked, completed"/>
    <s v="Checked, completed"/>
    <n v="999999999"/>
    <s v="Myself (Participant)"/>
    <m/>
    <d v="1899-12-30T15:34:00"/>
    <s v="Unverified"/>
  </r>
  <r>
    <n v="886"/>
    <m/>
    <m/>
    <m/>
    <x v="0"/>
    <m/>
    <m/>
    <m/>
    <m/>
    <m/>
    <m/>
    <m/>
    <m/>
    <m/>
    <m/>
    <m/>
    <m/>
    <m/>
    <m/>
    <m/>
    <m/>
    <m/>
    <m/>
    <m/>
    <m/>
    <m/>
    <m/>
    <m/>
    <m/>
    <m/>
    <m/>
    <m/>
    <m/>
    <m/>
    <m/>
    <m/>
    <m/>
    <m/>
    <m/>
    <m/>
    <m/>
    <m/>
    <m/>
    <m/>
    <m/>
    <m/>
    <x v="0"/>
    <m/>
    <m/>
    <m/>
    <m/>
    <m/>
    <m/>
    <m/>
    <m/>
    <m/>
    <m/>
  </r>
  <r>
    <n v="886"/>
    <s v="Screening And Consenting"/>
    <n v="1"/>
    <s v="vuyelwa"/>
    <x v="23"/>
    <d v="1899-12-30T15:11:00"/>
    <s v="Ndevana"/>
    <n v="2"/>
    <n v="7"/>
    <s v="Not applicable"/>
    <s v="I confirm that I am at the gate / door"/>
    <s v=" -32.9282879"/>
    <s v="27.4774779"/>
    <s v="Yes"/>
    <m/>
    <s v="Read the script out loud to the person"/>
    <s v="No"/>
    <m/>
    <m/>
    <m/>
    <m/>
    <m/>
    <m/>
    <m/>
    <m/>
    <m/>
    <m/>
    <m/>
    <m/>
    <m/>
    <m/>
    <m/>
    <m/>
    <m/>
    <m/>
    <m/>
    <m/>
    <m/>
    <m/>
    <m/>
    <n v="60000"/>
    <m/>
    <n v="301"/>
    <n v="301"/>
    <n v="2342"/>
    <m/>
    <x v="0"/>
    <m/>
    <m/>
    <m/>
    <m/>
    <m/>
    <m/>
    <m/>
    <m/>
    <d v="1899-12-30T15:11:00"/>
    <s v="Unverified"/>
  </r>
  <r>
    <n v="886"/>
    <s v="Screening And Consenting"/>
    <n v="2"/>
    <s v="zola"/>
    <x v="30"/>
    <d v="1899-12-30T10:56:00"/>
    <s v="Ndevana"/>
    <n v="2"/>
    <n v="7"/>
    <s v="Not applicable"/>
    <s v="I confirm that I am at the gate / door"/>
    <s v=" -32.9269945"/>
    <s v="27.4822778"/>
    <s v="Yes"/>
    <m/>
    <s v="Read the script out loud to the person"/>
    <s v="No"/>
    <m/>
    <m/>
    <m/>
    <m/>
    <m/>
    <m/>
    <m/>
    <m/>
    <m/>
    <m/>
    <m/>
    <m/>
    <m/>
    <m/>
    <m/>
    <m/>
    <m/>
    <m/>
    <m/>
    <m/>
    <m/>
    <m/>
    <m/>
    <n v="60000"/>
    <m/>
    <n v="556"/>
    <n v="556"/>
    <n v="2341"/>
    <m/>
    <x v="0"/>
    <m/>
    <m/>
    <m/>
    <m/>
    <m/>
    <m/>
    <m/>
    <m/>
    <d v="1899-12-30T10:57:00"/>
    <s v="Unverified"/>
  </r>
  <r>
    <n v="886"/>
    <s v="Screening And Consenting"/>
    <n v="3"/>
    <s v="vuyelwa"/>
    <x v="29"/>
    <d v="1899-12-30T11:07:00"/>
    <s v="Ndevana"/>
    <n v="2"/>
    <n v="7"/>
    <s v="Not applicable"/>
    <s v="I confirm that I am at the gate / door"/>
    <s v=" -32.9270095"/>
    <s v="27.4824074"/>
    <s v="No"/>
    <s v="I confirm"/>
    <m/>
    <m/>
    <m/>
    <m/>
    <m/>
    <m/>
    <m/>
    <m/>
    <m/>
    <m/>
    <m/>
    <m/>
    <m/>
    <m/>
    <m/>
    <m/>
    <m/>
    <m/>
    <m/>
    <m/>
    <m/>
    <m/>
    <m/>
    <m/>
    <m/>
    <n v="60000"/>
    <m/>
    <n v="545"/>
    <n v="545"/>
    <n v="2338"/>
    <m/>
    <x v="0"/>
    <m/>
    <m/>
    <m/>
    <m/>
    <m/>
    <m/>
    <m/>
    <m/>
    <d v="1899-12-30T11:08:00"/>
    <s v="Unverified"/>
  </r>
  <r>
    <n v="887"/>
    <m/>
    <m/>
    <m/>
    <x v="0"/>
    <m/>
    <m/>
    <m/>
    <m/>
    <m/>
    <m/>
    <m/>
    <m/>
    <m/>
    <m/>
    <m/>
    <m/>
    <m/>
    <m/>
    <m/>
    <m/>
    <m/>
    <m/>
    <m/>
    <m/>
    <m/>
    <m/>
    <m/>
    <m/>
    <m/>
    <m/>
    <m/>
    <m/>
    <m/>
    <m/>
    <m/>
    <m/>
    <m/>
    <m/>
    <m/>
    <m/>
    <m/>
    <m/>
    <m/>
    <m/>
    <m/>
    <x v="0"/>
    <m/>
    <m/>
    <m/>
    <m/>
    <m/>
    <m/>
    <m/>
    <m/>
    <m/>
    <m/>
  </r>
  <r>
    <n v="853"/>
    <s v="Screening And Consenting"/>
    <n v="3"/>
    <s v="busisiwe"/>
    <x v="29"/>
    <d v="1899-12-30T11:54:00"/>
    <s v="Mdantsane"/>
    <n v="12"/>
    <n v="3"/>
    <s v="Not applicable"/>
    <s v="I confirm that I am at the gate / door"/>
    <s v=" -32.9274001"/>
    <s v="27.7400651"/>
    <s v="Yes"/>
    <m/>
    <s v="Read the script out loud to the person"/>
    <s v="Yes - the person who opened the door is the HoH"/>
    <s v="Read the script out loud to the HoH"/>
    <s v="Yes"/>
    <s v="Proceed"/>
    <s v="Phumlani"/>
    <s v="Mtakati"/>
    <n v="41"/>
    <d v="1981-02-28T00:00:00"/>
    <n v="41"/>
    <s v="Male"/>
    <s v="One or both"/>
    <s v="Yes"/>
    <s v="Proceed"/>
    <m/>
    <s v="Proceed"/>
    <s v="English"/>
    <s v="Yes"/>
    <s v="Yes"/>
    <s v="signature_2022-07-19_0957.png"/>
    <m/>
    <m/>
    <m/>
    <m/>
    <d v="2022-07-19T00:00:00"/>
    <n v="50000"/>
    <n v="2000"/>
    <n v="498"/>
    <n v="498"/>
    <n v="2338"/>
    <m/>
    <x v="1"/>
    <n v="55293"/>
    <s v="Proceed"/>
    <s v="Checked, completed"/>
    <s v="Checked, completed"/>
    <s v="Checked, completed"/>
    <n v="732630232"/>
    <s v="Myself (Participant)"/>
    <m/>
    <d v="1899-12-30T11:58:00"/>
    <s v="Complete"/>
  </r>
  <r>
    <n v="888"/>
    <m/>
    <m/>
    <m/>
    <x v="0"/>
    <m/>
    <m/>
    <m/>
    <m/>
    <m/>
    <m/>
    <m/>
    <m/>
    <m/>
    <m/>
    <m/>
    <m/>
    <m/>
    <m/>
    <m/>
    <m/>
    <m/>
    <m/>
    <m/>
    <m/>
    <m/>
    <m/>
    <m/>
    <m/>
    <m/>
    <m/>
    <m/>
    <m/>
    <m/>
    <m/>
    <m/>
    <m/>
    <m/>
    <m/>
    <m/>
    <m/>
    <m/>
    <m/>
    <m/>
    <m/>
    <m/>
    <x v="0"/>
    <m/>
    <m/>
    <m/>
    <m/>
    <m/>
    <m/>
    <m/>
    <m/>
    <m/>
    <m/>
  </r>
  <r>
    <n v="888"/>
    <s v="Screening And Consenting"/>
    <n v="1"/>
    <s v="zukisani"/>
    <x v="23"/>
    <d v="1899-12-30T15:12:00"/>
    <s v="Nompumelelo"/>
    <n v="3"/>
    <n v="1"/>
    <s v="Not applicable"/>
    <s v="I confirm that I am at the gate / door"/>
    <s v=" -32.9541543"/>
    <s v="27.922462"/>
    <s v="No"/>
    <s v="I confirm"/>
    <m/>
    <m/>
    <m/>
    <m/>
    <m/>
    <m/>
    <m/>
    <m/>
    <m/>
    <m/>
    <m/>
    <m/>
    <m/>
    <m/>
    <m/>
    <m/>
    <m/>
    <m/>
    <m/>
    <m/>
    <m/>
    <m/>
    <m/>
    <m/>
    <m/>
    <n v="30000"/>
    <m/>
    <n v="300"/>
    <n v="300"/>
    <n v="2342"/>
    <m/>
    <x v="0"/>
    <m/>
    <m/>
    <m/>
    <m/>
    <m/>
    <m/>
    <m/>
    <m/>
    <d v="1899-12-30T15:13:00"/>
    <s v="Unverified"/>
  </r>
  <r>
    <n v="909"/>
    <s v="Screening And Consenting"/>
    <n v="1"/>
    <s v="siziphiwe"/>
    <x v="30"/>
    <d v="1899-12-30T10:08:00"/>
    <s v="Buffalo Flats"/>
    <n v="2"/>
    <n v="10"/>
    <s v="Not applicable"/>
    <s v="I confirm that I am at the gate / door"/>
    <s v=" -33.0113349"/>
    <s v="27.8431052"/>
    <s v="Yes"/>
    <m/>
    <s v="Read the script out loud to the person"/>
    <s v="Yes - the person who opened the door is the HoH"/>
    <s v="Read the script out loud to the HoH"/>
    <s v="Yes"/>
    <s v="Proceed"/>
    <s v="Belinda"/>
    <s v="Oelf"/>
    <n v="41"/>
    <d v="1981-12-26T00:00:00"/>
    <n v="41"/>
    <s v="Female"/>
    <s v="One or both"/>
    <s v="Yes"/>
    <s v="Proceed"/>
    <m/>
    <s v="Proceed"/>
    <s v="English"/>
    <s v="Yes"/>
    <s v="Yes"/>
    <s v="signature_2022-07-16_0819.png"/>
    <m/>
    <m/>
    <m/>
    <m/>
    <d v="2022-07-16T00:00:00"/>
    <n v="80000"/>
    <n v="1000"/>
    <n v="604"/>
    <n v="604"/>
    <n v="2341"/>
    <m/>
    <x v="1"/>
    <n v="84508"/>
    <s v="Proceed"/>
    <s v="Checked, completed"/>
    <s v="Checked, completed"/>
    <s v="Checked, completed"/>
    <n v="839821637"/>
    <s v="Myself (Participant)"/>
    <m/>
    <d v="1899-12-30T10:19:00"/>
    <s v="Complete"/>
  </r>
  <r>
    <n v="889"/>
    <m/>
    <m/>
    <m/>
    <x v="0"/>
    <m/>
    <m/>
    <m/>
    <m/>
    <m/>
    <m/>
    <m/>
    <m/>
    <m/>
    <m/>
    <m/>
    <m/>
    <m/>
    <m/>
    <m/>
    <m/>
    <m/>
    <m/>
    <m/>
    <m/>
    <m/>
    <m/>
    <m/>
    <m/>
    <m/>
    <m/>
    <m/>
    <m/>
    <m/>
    <m/>
    <m/>
    <m/>
    <m/>
    <m/>
    <m/>
    <m/>
    <m/>
    <m/>
    <m/>
    <m/>
    <m/>
    <x v="0"/>
    <m/>
    <m/>
    <m/>
    <m/>
    <m/>
    <m/>
    <m/>
    <m/>
    <m/>
    <m/>
  </r>
  <r>
    <n v="889"/>
    <s v="Screening And Consenting"/>
    <n v="1"/>
    <s v="zukisani"/>
    <x v="23"/>
    <d v="1899-12-30T15:15:00"/>
    <s v="Nompumelelo"/>
    <n v="3"/>
    <n v="1"/>
    <s v="Not applicable"/>
    <s v="I confirm that I am at the gate / door"/>
    <s v=" -32.9542534"/>
    <s v="27.9222303"/>
    <s v="No"/>
    <s v="I confirm"/>
    <m/>
    <m/>
    <m/>
    <m/>
    <m/>
    <m/>
    <m/>
    <m/>
    <m/>
    <m/>
    <m/>
    <m/>
    <m/>
    <m/>
    <m/>
    <m/>
    <m/>
    <m/>
    <m/>
    <m/>
    <m/>
    <m/>
    <m/>
    <m/>
    <m/>
    <n v="30000"/>
    <m/>
    <n v="297"/>
    <n v="297"/>
    <n v="2342"/>
    <m/>
    <x v="0"/>
    <m/>
    <m/>
    <m/>
    <m/>
    <m/>
    <m/>
    <m/>
    <m/>
    <d v="1899-12-30T15:15:00"/>
    <s v="Unverified"/>
  </r>
  <r>
    <n v="889"/>
    <s v="Screening And Consenting"/>
    <n v="2"/>
    <s v="onelam"/>
    <x v="30"/>
    <d v="1899-12-30T10:02:00"/>
    <s v="Nompumelelo"/>
    <n v="3"/>
    <n v="1"/>
    <s v="Not applicable"/>
    <s v="I confirm that I am at the gate / door"/>
    <s v=" -32.954092"/>
    <s v="27.922257"/>
    <s v="No"/>
    <s v="I confirm"/>
    <m/>
    <m/>
    <m/>
    <m/>
    <m/>
    <m/>
    <m/>
    <m/>
    <m/>
    <m/>
    <m/>
    <m/>
    <m/>
    <m/>
    <m/>
    <m/>
    <m/>
    <m/>
    <m/>
    <m/>
    <m/>
    <m/>
    <m/>
    <m/>
    <m/>
    <n v="30000"/>
    <m/>
    <n v="610"/>
    <n v="610"/>
    <n v="2341"/>
    <m/>
    <x v="0"/>
    <m/>
    <m/>
    <m/>
    <m/>
    <m/>
    <m/>
    <m/>
    <m/>
    <d v="1899-12-30T10:02:00"/>
    <s v="Unverified"/>
  </r>
  <r>
    <n v="889"/>
    <s v="Screening And Consenting"/>
    <n v="3"/>
    <s v="onelam"/>
    <x v="29"/>
    <d v="1899-12-30T10:38:00"/>
    <s v="Nompumelelo"/>
    <n v="3"/>
    <n v="1"/>
    <s v="Not applicable"/>
    <s v="I confirm that I am at the gate / door"/>
    <s v=" -32.9541283"/>
    <s v="27.922242"/>
    <s v="No"/>
    <s v="I confirm"/>
    <m/>
    <m/>
    <m/>
    <m/>
    <m/>
    <m/>
    <m/>
    <m/>
    <m/>
    <m/>
    <m/>
    <m/>
    <m/>
    <m/>
    <m/>
    <m/>
    <m/>
    <m/>
    <m/>
    <m/>
    <m/>
    <m/>
    <m/>
    <m/>
    <m/>
    <n v="30000"/>
    <m/>
    <n v="574"/>
    <n v="574"/>
    <n v="2338"/>
    <m/>
    <x v="0"/>
    <m/>
    <m/>
    <m/>
    <m/>
    <m/>
    <m/>
    <m/>
    <m/>
    <d v="1899-12-30T10:38:00"/>
    <s v="Unverified"/>
  </r>
  <r>
    <n v="890"/>
    <m/>
    <m/>
    <m/>
    <x v="0"/>
    <m/>
    <m/>
    <m/>
    <m/>
    <m/>
    <m/>
    <m/>
    <m/>
    <m/>
    <m/>
    <m/>
    <m/>
    <m/>
    <m/>
    <m/>
    <m/>
    <m/>
    <m/>
    <m/>
    <m/>
    <m/>
    <m/>
    <m/>
    <m/>
    <m/>
    <m/>
    <m/>
    <m/>
    <m/>
    <m/>
    <m/>
    <m/>
    <m/>
    <m/>
    <m/>
    <m/>
    <m/>
    <m/>
    <m/>
    <m/>
    <m/>
    <x v="0"/>
    <m/>
    <m/>
    <m/>
    <m/>
    <m/>
    <m/>
    <m/>
    <m/>
    <m/>
    <m/>
  </r>
  <r>
    <n v="890"/>
    <s v="Screening And Consenting"/>
    <n v="1"/>
    <s v="vuyelwa"/>
    <x v="23"/>
    <d v="1899-12-30T15:18:00"/>
    <s v="Ndevana"/>
    <n v="2"/>
    <n v="7"/>
    <s v="Not applicable"/>
    <s v="I confirm that I am at the gate / door"/>
    <s v=" -32.9270927"/>
    <s v="27.4822558"/>
    <s v="Yes"/>
    <m/>
    <s v="Read the script out loud to the person"/>
    <s v="No"/>
    <m/>
    <m/>
    <m/>
    <m/>
    <m/>
    <m/>
    <m/>
    <m/>
    <m/>
    <m/>
    <m/>
    <m/>
    <m/>
    <m/>
    <m/>
    <m/>
    <m/>
    <m/>
    <m/>
    <m/>
    <m/>
    <m/>
    <m/>
    <n v="60000"/>
    <m/>
    <n v="294"/>
    <n v="294"/>
    <n v="2342"/>
    <m/>
    <x v="0"/>
    <m/>
    <m/>
    <m/>
    <m/>
    <m/>
    <m/>
    <m/>
    <m/>
    <d v="1899-12-30T15:21:00"/>
    <s v="Unverified"/>
  </r>
  <r>
    <n v="946"/>
    <s v="Screening And Consenting"/>
    <n v="1"/>
    <s v="sinazo"/>
    <x v="29"/>
    <d v="1899-12-30T12:00:00"/>
    <s v="Nompumelelo"/>
    <n v="3"/>
    <n v="2"/>
    <s v="Not applicable"/>
    <s v="I confirm that I am at the gate / door"/>
    <s v=" -32.9528298"/>
    <s v="27.9216674"/>
    <s v="Yes"/>
    <m/>
    <s v="Read the script out loud to the person"/>
    <s v="Yes - the person who opened the door is the HoH"/>
    <s v="Read the script out loud to the HoH"/>
    <s v="Yes"/>
    <s v="Proceed"/>
    <s v="Nokulunga"/>
    <s v="Menye"/>
    <n v="41"/>
    <d v="1981-03-15T00:00:00"/>
    <n v="41"/>
    <s v="Female"/>
    <s v="One or both"/>
    <s v="Yes"/>
    <s v="Proceed"/>
    <m/>
    <s v="Proceed"/>
    <s v="English"/>
    <s v="Yes"/>
    <s v="Yes"/>
    <s v="signature_2022-07-19_1003.png"/>
    <m/>
    <m/>
    <m/>
    <m/>
    <d v="2022-07-19T00:00:00"/>
    <n v="30000"/>
    <n v="1000"/>
    <n v="492"/>
    <n v="492"/>
    <n v="2338"/>
    <m/>
    <x v="1"/>
    <n v="34281"/>
    <s v="Proceed"/>
    <s v="Checked, completed"/>
    <s v="Checked, completed"/>
    <s v="Checked, completed"/>
    <n v="731247890"/>
    <s v="Myself (Participant)"/>
    <m/>
    <d v="1899-12-30T12:06:00"/>
    <s v="Complete"/>
  </r>
  <r>
    <n v="891"/>
    <m/>
    <m/>
    <m/>
    <x v="0"/>
    <m/>
    <m/>
    <m/>
    <m/>
    <m/>
    <m/>
    <m/>
    <m/>
    <m/>
    <m/>
    <m/>
    <m/>
    <m/>
    <m/>
    <m/>
    <m/>
    <m/>
    <m/>
    <m/>
    <m/>
    <m/>
    <m/>
    <m/>
    <m/>
    <m/>
    <m/>
    <m/>
    <m/>
    <m/>
    <m/>
    <m/>
    <m/>
    <m/>
    <m/>
    <m/>
    <m/>
    <m/>
    <m/>
    <m/>
    <m/>
    <m/>
    <x v="0"/>
    <m/>
    <m/>
    <m/>
    <m/>
    <m/>
    <m/>
    <m/>
    <m/>
    <m/>
    <m/>
  </r>
  <r>
    <n v="958"/>
    <s v="Screening And Consenting"/>
    <n v="1"/>
    <s v="siziphiwe"/>
    <x v="29"/>
    <d v="1899-12-30T14:11:00"/>
    <s v="Buffalo Flats"/>
    <n v="2"/>
    <n v="10"/>
    <s v="Not applicable"/>
    <s v="I confirm that I am at the gate / door"/>
    <s v=" -33.0109771"/>
    <s v="27.8429692"/>
    <s v="Yes"/>
    <m/>
    <s v="Read the script out loud to the person"/>
    <s v="Yes - the person who opened the door is calling the HoH"/>
    <s v="Read the script out loud to the HoH"/>
    <s v="Yes"/>
    <s v="Proceed"/>
    <s v="Brandon "/>
    <s v="Constable"/>
    <n v="41"/>
    <d v="1981-02-10T00:00:00"/>
    <n v="41"/>
    <s v="Male"/>
    <s v="One or both"/>
    <s v="Yes"/>
    <s v="Proceed"/>
    <m/>
    <s v="Proceed"/>
    <s v="English"/>
    <s v="Yes"/>
    <s v="Yes"/>
    <s v="signature_2022-07-19_1217.png"/>
    <m/>
    <m/>
    <m/>
    <m/>
    <d v="2022-07-19T00:00:00"/>
    <n v="80000"/>
    <n v="2000"/>
    <n v="361"/>
    <n v="361"/>
    <n v="2338"/>
    <m/>
    <x v="1"/>
    <n v="85019"/>
    <s v="Proceed"/>
    <s v="Checked, completed"/>
    <s v="Checked, completed"/>
    <s v="Checked, completed"/>
    <n v="781398441"/>
    <s v="Myself (Participant)"/>
    <m/>
    <d v="1899-12-30T14:18:00"/>
    <s v="Complete"/>
  </r>
  <r>
    <n v="892"/>
    <m/>
    <m/>
    <m/>
    <x v="0"/>
    <m/>
    <m/>
    <m/>
    <m/>
    <m/>
    <m/>
    <m/>
    <m/>
    <m/>
    <m/>
    <m/>
    <m/>
    <m/>
    <m/>
    <m/>
    <m/>
    <m/>
    <m/>
    <m/>
    <m/>
    <m/>
    <m/>
    <m/>
    <m/>
    <m/>
    <m/>
    <m/>
    <m/>
    <m/>
    <m/>
    <m/>
    <m/>
    <m/>
    <m/>
    <m/>
    <m/>
    <m/>
    <m/>
    <m/>
    <m/>
    <m/>
    <x v="0"/>
    <m/>
    <m/>
    <m/>
    <m/>
    <m/>
    <m/>
    <m/>
    <m/>
    <m/>
    <m/>
  </r>
  <r>
    <n v="1015"/>
    <s v="Screening And Consenting"/>
    <n v="1"/>
    <s v="thembelihle"/>
    <x v="16"/>
    <d v="1899-12-30T11:58:00"/>
    <s v="Mdantsane"/>
    <n v="11"/>
    <n v="3"/>
    <s v="Not applicable"/>
    <s v="I confirm that I am at the gate / door"/>
    <s v=" -32.9186885"/>
    <s v="27.7447322"/>
    <s v="Yes"/>
    <m/>
    <s v="Read the script out loud to the person"/>
    <s v="Yes - the person who opened the door is calling the HoH"/>
    <s v="Read the script out loud to the HoH"/>
    <s v="Yes"/>
    <s v="Proceed"/>
    <s v="Oyama"/>
    <s v="Mgubo"/>
    <n v="41"/>
    <d v="1981-09-03T00:00:00"/>
    <n v="41"/>
    <s v="Male"/>
    <s v="One or both"/>
    <s v="Yes"/>
    <s v="Proceed"/>
    <m/>
    <s v="Proceed"/>
    <s v="English"/>
    <s v="Yes"/>
    <s v="Yes"/>
    <s v="signature_2022-07-20_1003.png"/>
    <m/>
    <m/>
    <m/>
    <m/>
    <d v="2022-07-20T00:00:00"/>
    <n v="50000"/>
    <n v="2000"/>
    <n v="494"/>
    <n v="494"/>
    <n v="2337"/>
    <m/>
    <x v="1"/>
    <n v="55284"/>
    <s v="Proceed"/>
    <s v="Checked, completed"/>
    <s v="Checked, completed"/>
    <s v="Checked, completed"/>
    <n v="726108520"/>
    <s v="Myself (Participant)"/>
    <m/>
    <d v="1899-12-30T12:04:00"/>
    <s v="Complete"/>
  </r>
  <r>
    <n v="893"/>
    <m/>
    <m/>
    <m/>
    <x v="0"/>
    <m/>
    <m/>
    <m/>
    <m/>
    <m/>
    <m/>
    <m/>
    <m/>
    <m/>
    <m/>
    <m/>
    <m/>
    <m/>
    <m/>
    <m/>
    <m/>
    <m/>
    <m/>
    <m/>
    <m/>
    <m/>
    <m/>
    <m/>
    <m/>
    <m/>
    <m/>
    <m/>
    <m/>
    <m/>
    <m/>
    <m/>
    <m/>
    <m/>
    <m/>
    <m/>
    <m/>
    <m/>
    <m/>
    <m/>
    <m/>
    <m/>
    <x v="0"/>
    <m/>
    <m/>
    <m/>
    <m/>
    <m/>
    <m/>
    <m/>
    <m/>
    <m/>
    <m/>
  </r>
  <r>
    <n v="1057"/>
    <s v="Screening And Consenting"/>
    <n v="1"/>
    <s v="ntombizodwa"/>
    <x v="16"/>
    <d v="1899-12-30T15:50:00"/>
    <s v="Ndevana"/>
    <n v="2"/>
    <n v="6"/>
    <s v="Not applicable"/>
    <s v="I confirm that I am at the gate / door"/>
    <s v=" -32.9205943"/>
    <s v="27.5030879"/>
    <s v="Yes"/>
    <m/>
    <s v="Read the script out loud to the person"/>
    <s v="Yes - the person who opened the door is the HoH"/>
    <s v="Read the script out loud to the HoH"/>
    <s v="Yes"/>
    <s v="Proceed"/>
    <s v="Noyose"/>
    <s v="Tsicelo"/>
    <n v="41"/>
    <d v="1981-02-02T00:00:00"/>
    <n v="41"/>
    <s v="Female"/>
    <s v="One or both"/>
    <s v="Yes"/>
    <s v="Proceed"/>
    <m/>
    <s v="Proceed"/>
    <s v="Xhosa"/>
    <s v="Yes"/>
    <s v="Yes"/>
    <m/>
    <s v="signature_2022-07-20_1353.png"/>
    <m/>
    <m/>
    <m/>
    <d v="2022-07-20T00:00:00"/>
    <n v="60000"/>
    <n v="1000"/>
    <n v="262"/>
    <n v="262"/>
    <n v="2337"/>
    <m/>
    <x v="1"/>
    <n v="63820"/>
    <s v="Proceed"/>
    <s v="Checked, completed"/>
    <s v="Checked, completed"/>
    <s v="Checked, completed"/>
    <n v="838783655"/>
    <s v="Myself (Participant)"/>
    <m/>
    <d v="1899-12-30T15:53:00"/>
    <s v="Complete"/>
  </r>
  <r>
    <n v="894"/>
    <m/>
    <m/>
    <m/>
    <x v="0"/>
    <m/>
    <m/>
    <m/>
    <m/>
    <m/>
    <m/>
    <m/>
    <m/>
    <m/>
    <m/>
    <m/>
    <m/>
    <m/>
    <m/>
    <m/>
    <m/>
    <m/>
    <m/>
    <m/>
    <m/>
    <m/>
    <m/>
    <m/>
    <m/>
    <m/>
    <m/>
    <m/>
    <m/>
    <m/>
    <m/>
    <m/>
    <m/>
    <m/>
    <m/>
    <m/>
    <m/>
    <m/>
    <m/>
    <m/>
    <m/>
    <m/>
    <x v="0"/>
    <m/>
    <m/>
    <m/>
    <m/>
    <m/>
    <m/>
    <m/>
    <m/>
    <m/>
    <m/>
  </r>
  <r>
    <n v="894"/>
    <s v="Screening And Consenting"/>
    <n v="1"/>
    <s v="vuyelwa"/>
    <x v="23"/>
    <d v="1899-12-30T15:27:00"/>
    <s v="Ndevana"/>
    <n v="2"/>
    <n v="7"/>
    <s v="Not applicable"/>
    <s v="I confirm that I am at the gate / door"/>
    <s v=" -32.9282879"/>
    <s v="27.4774779"/>
    <s v="No"/>
    <s v="I confirm"/>
    <m/>
    <m/>
    <m/>
    <m/>
    <m/>
    <m/>
    <m/>
    <m/>
    <m/>
    <m/>
    <m/>
    <m/>
    <m/>
    <m/>
    <m/>
    <m/>
    <m/>
    <m/>
    <m/>
    <m/>
    <m/>
    <m/>
    <m/>
    <m/>
    <m/>
    <n v="60000"/>
    <m/>
    <n v="285"/>
    <n v="285"/>
    <n v="2342"/>
    <m/>
    <x v="0"/>
    <m/>
    <m/>
    <m/>
    <m/>
    <m/>
    <m/>
    <m/>
    <m/>
    <d v="1899-12-30T15:28:00"/>
    <s v="Unverified"/>
  </r>
  <r>
    <n v="894"/>
    <s v="Screening And Consenting"/>
    <n v="2"/>
    <s v="vuyelwa"/>
    <x v="29"/>
    <d v="1899-12-30T11:05:00"/>
    <s v="Ndevana"/>
    <n v="2"/>
    <n v="7"/>
    <s v="Not applicable"/>
    <s v="I confirm that I am at the gate / door"/>
    <s v=" -32.9269083"/>
    <s v="27.4825991"/>
    <s v="No"/>
    <s v="I confirm"/>
    <m/>
    <m/>
    <m/>
    <m/>
    <m/>
    <m/>
    <m/>
    <m/>
    <m/>
    <m/>
    <m/>
    <m/>
    <m/>
    <m/>
    <m/>
    <m/>
    <m/>
    <m/>
    <m/>
    <m/>
    <m/>
    <m/>
    <m/>
    <m/>
    <m/>
    <n v="60000"/>
    <m/>
    <n v="547"/>
    <n v="547"/>
    <n v="2338"/>
    <m/>
    <x v="0"/>
    <m/>
    <m/>
    <m/>
    <m/>
    <m/>
    <m/>
    <m/>
    <m/>
    <d v="1899-12-30T11:05:00"/>
    <s v="Unverified"/>
  </r>
  <r>
    <n v="894"/>
    <s v="Screening And Consenting"/>
    <n v="3"/>
    <s v="zola"/>
    <x v="21"/>
    <d v="1899-12-30T13:10:00"/>
    <s v="Ndevana"/>
    <n v="2"/>
    <n v="7"/>
    <s v="Not applicable"/>
    <s v="I confirm that I am at the gate / door"/>
    <s v=" -32.9268375"/>
    <s v="27.4826069"/>
    <s v="No"/>
    <s v="I confirm"/>
    <m/>
    <m/>
    <m/>
    <m/>
    <m/>
    <m/>
    <m/>
    <m/>
    <m/>
    <m/>
    <m/>
    <m/>
    <m/>
    <m/>
    <m/>
    <m/>
    <m/>
    <m/>
    <m/>
    <m/>
    <m/>
    <m/>
    <m/>
    <m/>
    <m/>
    <n v="60000"/>
    <m/>
    <n v="422"/>
    <n v="422"/>
    <n v="2336"/>
    <m/>
    <x v="0"/>
    <m/>
    <m/>
    <m/>
    <m/>
    <m/>
    <m/>
    <m/>
    <m/>
    <d v="1899-12-30T13:10:00"/>
    <s v="Unverified"/>
  </r>
  <r>
    <n v="895"/>
    <m/>
    <m/>
    <m/>
    <x v="0"/>
    <m/>
    <m/>
    <m/>
    <m/>
    <m/>
    <m/>
    <m/>
    <m/>
    <m/>
    <m/>
    <m/>
    <m/>
    <m/>
    <m/>
    <m/>
    <m/>
    <m/>
    <m/>
    <m/>
    <m/>
    <m/>
    <m/>
    <m/>
    <m/>
    <m/>
    <m/>
    <m/>
    <m/>
    <m/>
    <m/>
    <m/>
    <m/>
    <m/>
    <m/>
    <m/>
    <m/>
    <m/>
    <m/>
    <m/>
    <m/>
    <m/>
    <x v="0"/>
    <m/>
    <m/>
    <m/>
    <m/>
    <m/>
    <m/>
    <m/>
    <m/>
    <m/>
    <m/>
  </r>
  <r>
    <n v="895"/>
    <s v="Screening And Consenting"/>
    <n v="1"/>
    <s v="vuyelwa"/>
    <x v="23"/>
    <d v="1899-12-30T15:31:00"/>
    <s v="Ndevana"/>
    <n v="2"/>
    <n v="7"/>
    <s v="Not applicable"/>
    <s v="I confirm that I am at the gate / door"/>
    <s v=" -32.9268085"/>
    <s v="27.4827024"/>
    <s v="No"/>
    <s v="I confirm"/>
    <m/>
    <m/>
    <m/>
    <m/>
    <m/>
    <m/>
    <m/>
    <m/>
    <m/>
    <m/>
    <m/>
    <m/>
    <m/>
    <m/>
    <m/>
    <m/>
    <m/>
    <m/>
    <m/>
    <m/>
    <m/>
    <m/>
    <m/>
    <m/>
    <m/>
    <n v="60000"/>
    <m/>
    <n v="281"/>
    <n v="281"/>
    <n v="2342"/>
    <m/>
    <x v="0"/>
    <m/>
    <m/>
    <m/>
    <m/>
    <m/>
    <m/>
    <m/>
    <m/>
    <d v="1899-12-30T15:31:00"/>
    <s v="Unverified"/>
  </r>
  <r>
    <n v="895"/>
    <s v="Screening And Consenting"/>
    <n v="2"/>
    <s v="zola"/>
    <x v="30"/>
    <d v="1899-12-30T09:46:00"/>
    <s v="Ndevana"/>
    <n v="2"/>
    <n v="7"/>
    <s v="Not applicable"/>
    <s v="I confirm that I am at the gate / door"/>
    <s v=" -32.926771"/>
    <s v="27.4827436"/>
    <s v="No"/>
    <s v="I confirm"/>
    <m/>
    <m/>
    <m/>
    <m/>
    <m/>
    <m/>
    <m/>
    <m/>
    <m/>
    <m/>
    <m/>
    <m/>
    <m/>
    <m/>
    <m/>
    <m/>
    <m/>
    <m/>
    <m/>
    <m/>
    <m/>
    <m/>
    <m/>
    <m/>
    <m/>
    <n v="60000"/>
    <m/>
    <n v="626"/>
    <n v="626"/>
    <n v="2341"/>
    <m/>
    <x v="0"/>
    <m/>
    <m/>
    <m/>
    <m/>
    <m/>
    <m/>
    <m/>
    <m/>
    <d v="1899-12-30T09:47:00"/>
    <s v="Unverified"/>
  </r>
  <r>
    <n v="895"/>
    <s v="Screening And Consenting"/>
    <n v="3"/>
    <s v="zola"/>
    <x v="29"/>
    <d v="1899-12-30T10:57:00"/>
    <s v="Ndevana"/>
    <n v="2"/>
    <n v="7"/>
    <s v="Not applicable"/>
    <s v="I confirm that I am at the gate / door"/>
    <s v=" -32.9266664"/>
    <s v="27.4827452"/>
    <s v="No"/>
    <s v="I confirm"/>
    <m/>
    <m/>
    <m/>
    <m/>
    <m/>
    <m/>
    <m/>
    <m/>
    <m/>
    <m/>
    <m/>
    <m/>
    <m/>
    <m/>
    <m/>
    <m/>
    <m/>
    <m/>
    <m/>
    <m/>
    <m/>
    <m/>
    <m/>
    <m/>
    <m/>
    <n v="60000"/>
    <m/>
    <n v="555"/>
    <n v="555"/>
    <n v="2338"/>
    <m/>
    <x v="0"/>
    <m/>
    <m/>
    <m/>
    <m/>
    <m/>
    <m/>
    <m/>
    <m/>
    <d v="1899-12-30T10:58:00"/>
    <s v="Unverified"/>
  </r>
  <r>
    <n v="896"/>
    <m/>
    <m/>
    <m/>
    <x v="0"/>
    <m/>
    <m/>
    <m/>
    <m/>
    <m/>
    <m/>
    <m/>
    <m/>
    <m/>
    <m/>
    <m/>
    <m/>
    <m/>
    <m/>
    <m/>
    <m/>
    <m/>
    <m/>
    <m/>
    <m/>
    <m/>
    <m/>
    <m/>
    <m/>
    <m/>
    <m/>
    <m/>
    <m/>
    <m/>
    <m/>
    <m/>
    <m/>
    <m/>
    <m/>
    <m/>
    <m/>
    <m/>
    <m/>
    <m/>
    <m/>
    <m/>
    <x v="0"/>
    <m/>
    <m/>
    <m/>
    <m/>
    <m/>
    <m/>
    <m/>
    <m/>
    <m/>
    <m/>
  </r>
  <r>
    <n v="896"/>
    <s v="Screening And Consenting"/>
    <n v="1"/>
    <s v="yethu"/>
    <x v="23"/>
    <d v="1899-12-30T15:48:00"/>
    <s v="Ndevana"/>
    <n v="2"/>
    <n v="6"/>
    <s v="Not applicable"/>
    <s v="I confirm that I am at the gate / door"/>
    <s v=" -32.9208238"/>
    <s v="27.5023855"/>
    <s v="No"/>
    <s v="I confirm"/>
    <m/>
    <m/>
    <m/>
    <m/>
    <m/>
    <m/>
    <m/>
    <m/>
    <m/>
    <m/>
    <m/>
    <m/>
    <m/>
    <m/>
    <m/>
    <m/>
    <m/>
    <m/>
    <m/>
    <m/>
    <m/>
    <m/>
    <m/>
    <m/>
    <m/>
    <n v="60000"/>
    <m/>
    <n v="264"/>
    <n v="264"/>
    <n v="2342"/>
    <m/>
    <x v="0"/>
    <m/>
    <m/>
    <m/>
    <m/>
    <m/>
    <m/>
    <m/>
    <m/>
    <d v="1899-12-30T15:48:00"/>
    <s v="Unverified"/>
  </r>
  <r>
    <n v="1074"/>
    <s v="Screening And Consenting"/>
    <n v="1"/>
    <s v="thembelihle"/>
    <x v="21"/>
    <d v="1899-12-30T09:17:00"/>
    <s v="Mdantsane"/>
    <n v="11"/>
    <n v="3"/>
    <s v="Not applicable"/>
    <s v="I confirm that I am at the gate / door"/>
    <s v=" -32.9266988"/>
    <s v="27.7510813"/>
    <s v="Yes"/>
    <m/>
    <s v="Read the script out loud to the person"/>
    <s v="Yes - the person who opened the door is the HoH"/>
    <s v="Read the script out loud to the HoH"/>
    <s v="Yes"/>
    <s v="Proceed"/>
    <s v="Bulelwa"/>
    <s v="Twani"/>
    <n v="41"/>
    <d v="1981-04-01T00:00:00"/>
    <n v="41"/>
    <s v="Female"/>
    <s v="One or both"/>
    <s v="Yes"/>
    <s v="Proceed"/>
    <m/>
    <s v="Proceed"/>
    <s v="Xhosa"/>
    <s v="Yes"/>
    <s v="Yes"/>
    <m/>
    <s v="signature_2022-07-21_0721.png"/>
    <m/>
    <m/>
    <m/>
    <d v="2022-07-21T00:00:00"/>
    <n v="50000"/>
    <n v="1000"/>
    <n v="655"/>
    <n v="655"/>
    <n v="2336"/>
    <m/>
    <x v="1"/>
    <n v="54605"/>
    <s v="Proceed"/>
    <s v="Checked, completed"/>
    <s v="Checked, completed"/>
    <s v="Checked, completed"/>
    <n v="833212028"/>
    <s v="Myself (Participant)"/>
    <m/>
    <d v="1899-12-30T09:21:00"/>
    <s v="Complete"/>
  </r>
  <r>
    <n v="897"/>
    <m/>
    <m/>
    <m/>
    <x v="0"/>
    <m/>
    <m/>
    <m/>
    <m/>
    <m/>
    <m/>
    <m/>
    <m/>
    <m/>
    <m/>
    <m/>
    <m/>
    <m/>
    <m/>
    <m/>
    <m/>
    <m/>
    <m/>
    <m/>
    <m/>
    <m/>
    <m/>
    <m/>
    <m/>
    <m/>
    <m/>
    <m/>
    <m/>
    <m/>
    <m/>
    <m/>
    <m/>
    <m/>
    <m/>
    <m/>
    <m/>
    <m/>
    <m/>
    <m/>
    <m/>
    <m/>
    <x v="0"/>
    <m/>
    <m/>
    <m/>
    <m/>
    <m/>
    <m/>
    <m/>
    <m/>
    <m/>
    <m/>
  </r>
  <r>
    <n v="897"/>
    <s v="Screening And Consenting"/>
    <n v="1"/>
    <s v="ntombizodwa"/>
    <x v="23"/>
    <d v="1899-12-30T15:53:00"/>
    <s v="Ndevana"/>
    <n v="2"/>
    <n v="6"/>
    <s v="Not applicable"/>
    <s v="I confirm that I am at the gate / door"/>
    <s v=" -32.9209771"/>
    <s v="27.5025207"/>
    <s v="No"/>
    <s v="I confirm"/>
    <m/>
    <m/>
    <m/>
    <m/>
    <m/>
    <m/>
    <m/>
    <m/>
    <m/>
    <m/>
    <m/>
    <m/>
    <m/>
    <m/>
    <m/>
    <m/>
    <m/>
    <m/>
    <m/>
    <m/>
    <m/>
    <m/>
    <m/>
    <m/>
    <m/>
    <n v="60000"/>
    <m/>
    <n v="259"/>
    <n v="259"/>
    <n v="2342"/>
    <m/>
    <x v="0"/>
    <m/>
    <m/>
    <m/>
    <m/>
    <m/>
    <m/>
    <m/>
    <m/>
    <d v="1899-12-30T15:53:00"/>
    <s v="Unverified"/>
  </r>
  <r>
    <n v="897"/>
    <s v="Screening And Consenting"/>
    <n v="2"/>
    <s v="ntombizodwa"/>
    <x v="30"/>
    <d v="1899-12-30T11:31:00"/>
    <s v="Ndevana"/>
    <n v="2"/>
    <n v="6"/>
    <s v="Not applicable"/>
    <s v="I confirm that I am at the gate / door"/>
    <s v=" -32.9209252"/>
    <s v="27.5024096"/>
    <s v="No"/>
    <s v="I confirm"/>
    <m/>
    <m/>
    <m/>
    <m/>
    <m/>
    <m/>
    <m/>
    <m/>
    <m/>
    <m/>
    <m/>
    <m/>
    <m/>
    <m/>
    <m/>
    <m/>
    <m/>
    <m/>
    <m/>
    <m/>
    <m/>
    <m/>
    <m/>
    <m/>
    <m/>
    <n v="60000"/>
    <m/>
    <n v="521"/>
    <n v="521"/>
    <n v="2341"/>
    <m/>
    <x v="0"/>
    <m/>
    <m/>
    <m/>
    <m/>
    <m/>
    <m/>
    <m/>
    <m/>
    <d v="1899-12-30T11:32:00"/>
    <s v="Unverified"/>
  </r>
  <r>
    <n v="897"/>
    <s v="Screening And Consenting"/>
    <n v="3"/>
    <s v="yethu"/>
    <x v="21"/>
    <d v="1899-12-30T15:42:00"/>
    <s v="Ndevana"/>
    <n v="2"/>
    <n v="6"/>
    <s v="Not applicable"/>
    <s v="I confirm that I am at the gate / door"/>
    <s v=" -32.9210375"/>
    <s v="27.5024559"/>
    <s v="Yes"/>
    <m/>
    <s v="Read the script out loud to the person"/>
    <s v="No"/>
    <m/>
    <m/>
    <m/>
    <m/>
    <m/>
    <m/>
    <m/>
    <m/>
    <m/>
    <m/>
    <m/>
    <m/>
    <m/>
    <m/>
    <m/>
    <m/>
    <m/>
    <m/>
    <m/>
    <m/>
    <m/>
    <m/>
    <m/>
    <n v="60000"/>
    <m/>
    <n v="270"/>
    <n v="270"/>
    <n v="2336"/>
    <m/>
    <x v="0"/>
    <m/>
    <m/>
    <m/>
    <m/>
    <m/>
    <m/>
    <m/>
    <m/>
    <d v="1899-12-30T15:43:00"/>
    <s v="Unverified"/>
  </r>
  <r>
    <n v="898"/>
    <m/>
    <m/>
    <m/>
    <x v="0"/>
    <m/>
    <m/>
    <m/>
    <m/>
    <m/>
    <m/>
    <m/>
    <m/>
    <m/>
    <m/>
    <m/>
    <m/>
    <m/>
    <m/>
    <m/>
    <m/>
    <m/>
    <m/>
    <m/>
    <m/>
    <m/>
    <m/>
    <m/>
    <m/>
    <m/>
    <m/>
    <m/>
    <m/>
    <m/>
    <m/>
    <m/>
    <m/>
    <m/>
    <m/>
    <m/>
    <m/>
    <m/>
    <m/>
    <m/>
    <m/>
    <m/>
    <x v="0"/>
    <m/>
    <m/>
    <m/>
    <m/>
    <m/>
    <m/>
    <m/>
    <m/>
    <m/>
    <m/>
  </r>
  <r>
    <n v="898"/>
    <s v="Screening And Consenting"/>
    <n v="1"/>
    <s v="zukisani"/>
    <x v="23"/>
    <d v="1899-12-30T15:53:00"/>
    <s v="Nompumelelo"/>
    <n v="3"/>
    <n v="1"/>
    <s v="Not applicable"/>
    <s v="I confirm that I am at the gate / door"/>
    <s v=" -32.9542299"/>
    <s v="27.92247"/>
    <s v="No"/>
    <s v="I confirm"/>
    <m/>
    <m/>
    <m/>
    <m/>
    <m/>
    <m/>
    <m/>
    <m/>
    <m/>
    <m/>
    <m/>
    <m/>
    <m/>
    <m/>
    <m/>
    <m/>
    <m/>
    <m/>
    <m/>
    <m/>
    <m/>
    <m/>
    <m/>
    <m/>
    <m/>
    <n v="30000"/>
    <m/>
    <n v="259"/>
    <n v="259"/>
    <n v="2342"/>
    <m/>
    <x v="0"/>
    <m/>
    <m/>
    <m/>
    <m/>
    <m/>
    <m/>
    <m/>
    <m/>
    <d v="1899-12-30T15:53:00"/>
    <s v="Complete"/>
  </r>
  <r>
    <n v="1134"/>
    <s v="Screening And Consenting"/>
    <n v="1"/>
    <s v="vuyelwa"/>
    <x v="21"/>
    <d v="1899-12-30T15:47:00"/>
    <s v="Ndevana"/>
    <n v="3"/>
    <n v="2"/>
    <s v="Not applicable"/>
    <s v="I confirm that I am at the gate / door"/>
    <s v=" -32.9178575"/>
    <s v="27.49512"/>
    <s v="Yes"/>
    <m/>
    <s v="Read the script out loud to the person"/>
    <s v="Yes - the person who opened the door is the HoH"/>
    <s v="Read the script out loud to the HoH"/>
    <s v="Yes"/>
    <s v="Proceed"/>
    <s v="Zoliswa"/>
    <s v="Dambuza"/>
    <n v="41"/>
    <d v="1981-05-05T00:00:00"/>
    <n v="41"/>
    <s v="Female"/>
    <s v="One or both"/>
    <s v="Yes"/>
    <s v="Proceed"/>
    <m/>
    <s v="Proceed"/>
    <s v="Xhosa"/>
    <s v="Yes"/>
    <s v="Yes"/>
    <m/>
    <s v="signature_2022-07-21_1351.png"/>
    <m/>
    <m/>
    <m/>
    <d v="2022-07-21T00:00:00"/>
    <n v="60000"/>
    <n v="1000"/>
    <n v="265"/>
    <n v="265"/>
    <n v="2336"/>
    <m/>
    <x v="1"/>
    <n v="63825"/>
    <s v="Proceed"/>
    <s v="Checked, completed"/>
    <s v="Checked, completed"/>
    <s v="Checked, completed"/>
    <n v="710086899"/>
    <s v="Myself (Participant)"/>
    <m/>
    <d v="1899-12-30T15:51:00"/>
    <s v="Unverified"/>
  </r>
  <r>
    <n v="899"/>
    <m/>
    <m/>
    <m/>
    <x v="0"/>
    <m/>
    <m/>
    <m/>
    <m/>
    <m/>
    <m/>
    <m/>
    <m/>
    <m/>
    <m/>
    <m/>
    <m/>
    <m/>
    <m/>
    <m/>
    <m/>
    <m/>
    <m/>
    <m/>
    <m/>
    <m/>
    <m/>
    <m/>
    <m/>
    <m/>
    <m/>
    <m/>
    <m/>
    <m/>
    <m/>
    <m/>
    <m/>
    <m/>
    <m/>
    <m/>
    <m/>
    <m/>
    <m/>
    <m/>
    <m/>
    <m/>
    <x v="0"/>
    <m/>
    <m/>
    <m/>
    <m/>
    <m/>
    <m/>
    <m/>
    <m/>
    <m/>
    <m/>
  </r>
  <r>
    <n v="899"/>
    <s v="Screening And Consenting"/>
    <n v="1"/>
    <s v="zukisani"/>
    <x v="23"/>
    <d v="1899-12-30T15:55:00"/>
    <s v="Nompumelelo"/>
    <n v="3"/>
    <n v="1"/>
    <s v="Not applicable"/>
    <s v="I confirm that I am at the gate / door"/>
    <s v=" -32.9542209"/>
    <s v="27.9224576"/>
    <s v="No"/>
    <s v="I confirm"/>
    <m/>
    <m/>
    <m/>
    <m/>
    <m/>
    <m/>
    <m/>
    <m/>
    <m/>
    <m/>
    <m/>
    <m/>
    <m/>
    <m/>
    <m/>
    <m/>
    <m/>
    <m/>
    <m/>
    <m/>
    <m/>
    <m/>
    <m/>
    <m/>
    <m/>
    <n v="30000"/>
    <m/>
    <n v="257"/>
    <n v="257"/>
    <n v="2342"/>
    <m/>
    <x v="0"/>
    <m/>
    <m/>
    <m/>
    <m/>
    <m/>
    <m/>
    <m/>
    <m/>
    <d v="1899-12-30T15:56:00"/>
    <s v="Complete"/>
  </r>
  <r>
    <n v="1141"/>
    <s v="Screening And Consenting"/>
    <n v="1"/>
    <s v="zola"/>
    <x v="17"/>
    <d v="1899-12-30T09:53:00"/>
    <s v="Ndevana"/>
    <n v="3"/>
    <n v="2"/>
    <s v="Not applicable"/>
    <s v="I confirm that I am at the gate / door"/>
    <s v=" -32.916444"/>
    <s v="27.501333"/>
    <s v="Yes"/>
    <m/>
    <s v="Read the script out loud to the person"/>
    <s v="Yes - the person who opened the door is the HoH"/>
    <s v="Read the script out loud to the HoH"/>
    <s v="Yes"/>
    <s v="Proceed"/>
    <s v="Vuyani"/>
    <s v="Luse"/>
    <n v="41"/>
    <d v="1981-01-23T00:00:00"/>
    <n v="41"/>
    <s v="Male"/>
    <s v="One or both"/>
    <s v="Yes"/>
    <s v="Proceed"/>
    <m/>
    <s v="Proceed"/>
    <s v="English"/>
    <s v="Yes"/>
    <s v="Yes"/>
    <s v="signature_2022-07-22_0806.png"/>
    <m/>
    <m/>
    <m/>
    <m/>
    <d v="2022-07-22T00:00:00"/>
    <n v="60000"/>
    <n v="2000"/>
    <n v="619"/>
    <n v="619"/>
    <n v="2335"/>
    <m/>
    <x v="1"/>
    <n v="65532"/>
    <s v="Proceed"/>
    <s v="Checked, completed"/>
    <s v="Checked, completed"/>
    <s v="Checked, completed"/>
    <n v="0"/>
    <s v="Other"/>
    <s v="Participant doesn't have a cellphone "/>
    <d v="1899-12-30T10:02:00"/>
    <s v="Complete"/>
  </r>
  <r>
    <n v="900"/>
    <m/>
    <m/>
    <m/>
    <x v="0"/>
    <m/>
    <m/>
    <m/>
    <m/>
    <m/>
    <m/>
    <m/>
    <m/>
    <m/>
    <m/>
    <m/>
    <m/>
    <m/>
    <m/>
    <m/>
    <m/>
    <m/>
    <m/>
    <m/>
    <m/>
    <m/>
    <m/>
    <m/>
    <m/>
    <m/>
    <m/>
    <m/>
    <m/>
    <m/>
    <m/>
    <m/>
    <m/>
    <m/>
    <m/>
    <m/>
    <m/>
    <m/>
    <m/>
    <m/>
    <m/>
    <m/>
    <x v="0"/>
    <m/>
    <m/>
    <m/>
    <m/>
    <m/>
    <m/>
    <m/>
    <m/>
    <m/>
    <m/>
  </r>
  <r>
    <n v="900"/>
    <s v="Screening And Consenting"/>
    <n v="1"/>
    <s v="yethu"/>
    <x v="23"/>
    <d v="1899-12-30T15:59:00"/>
    <s v="Ndevana"/>
    <n v="2"/>
    <n v="6"/>
    <s v="Not applicable"/>
    <s v="I confirm that I am at the gate / door"/>
    <s v=" -32.9203772"/>
    <s v="27.5027809"/>
    <s v="Yes"/>
    <m/>
    <s v="Read the script out loud to the person"/>
    <s v="No"/>
    <m/>
    <m/>
    <m/>
    <m/>
    <m/>
    <m/>
    <m/>
    <m/>
    <m/>
    <m/>
    <m/>
    <m/>
    <m/>
    <m/>
    <m/>
    <m/>
    <m/>
    <m/>
    <m/>
    <m/>
    <m/>
    <m/>
    <m/>
    <n v="60000"/>
    <m/>
    <n v="253"/>
    <n v="253"/>
    <n v="2342"/>
    <m/>
    <x v="0"/>
    <m/>
    <m/>
    <m/>
    <m/>
    <m/>
    <m/>
    <m/>
    <m/>
    <d v="1899-12-30T15:59:00"/>
    <s v="Unverified"/>
  </r>
  <r>
    <n v="900"/>
    <s v="Screening And Consenting"/>
    <n v="2"/>
    <s v="yethu"/>
    <x v="30"/>
    <d v="1899-12-30T12:43:00"/>
    <s v="Ndevana"/>
    <n v="2"/>
    <n v="6"/>
    <s v="Not applicable"/>
    <s v="I confirm that I am at the gate / door"/>
    <s v=" -32.9202535"/>
    <s v="27.5025454"/>
    <s v="Yes"/>
    <m/>
    <s v="Read the script out loud to the person"/>
    <s v="No"/>
    <m/>
    <m/>
    <m/>
    <m/>
    <m/>
    <m/>
    <m/>
    <m/>
    <m/>
    <m/>
    <m/>
    <m/>
    <m/>
    <m/>
    <m/>
    <m/>
    <m/>
    <m/>
    <m/>
    <m/>
    <m/>
    <m/>
    <m/>
    <n v="60000"/>
    <m/>
    <n v="449"/>
    <n v="449"/>
    <n v="2341"/>
    <m/>
    <x v="0"/>
    <m/>
    <m/>
    <m/>
    <m/>
    <m/>
    <m/>
    <m/>
    <m/>
    <d v="1899-12-30T12:45:00"/>
    <s v="Unverified"/>
  </r>
  <r>
    <n v="900"/>
    <s v="Screening And Consenting"/>
    <n v="3"/>
    <s v="yethu"/>
    <x v="21"/>
    <d v="1899-12-30T15:36:00"/>
    <s v="Ndevana"/>
    <n v="2"/>
    <n v="6"/>
    <s v="Not applicable"/>
    <s v="I confirm that I am at the gate / door"/>
    <s v=" -32.9205552"/>
    <s v="27.5029042"/>
    <s v="Yes"/>
    <m/>
    <s v="Read the script out loud to the person"/>
    <s v="No"/>
    <m/>
    <m/>
    <m/>
    <m/>
    <m/>
    <m/>
    <m/>
    <m/>
    <m/>
    <m/>
    <m/>
    <m/>
    <m/>
    <m/>
    <m/>
    <m/>
    <m/>
    <m/>
    <m/>
    <m/>
    <m/>
    <m/>
    <m/>
    <n v="60000"/>
    <m/>
    <n v="276"/>
    <n v="276"/>
    <n v="2336"/>
    <m/>
    <x v="0"/>
    <m/>
    <m/>
    <m/>
    <m/>
    <m/>
    <m/>
    <m/>
    <m/>
    <d v="1899-12-30T15:37:00"/>
    <s v="Unverified"/>
  </r>
  <r>
    <n v="901"/>
    <m/>
    <m/>
    <m/>
    <x v="0"/>
    <m/>
    <m/>
    <m/>
    <m/>
    <m/>
    <m/>
    <m/>
    <m/>
    <m/>
    <m/>
    <m/>
    <m/>
    <m/>
    <m/>
    <m/>
    <m/>
    <m/>
    <m/>
    <m/>
    <m/>
    <m/>
    <m/>
    <m/>
    <m/>
    <m/>
    <m/>
    <m/>
    <m/>
    <m/>
    <m/>
    <m/>
    <m/>
    <m/>
    <m/>
    <m/>
    <m/>
    <m/>
    <m/>
    <m/>
    <m/>
    <m/>
    <x v="0"/>
    <m/>
    <m/>
    <m/>
    <m/>
    <m/>
    <m/>
    <m/>
    <m/>
    <m/>
    <m/>
  </r>
  <r>
    <n v="901"/>
    <s v="Screening And Consenting"/>
    <n v="1"/>
    <s v="zukisani"/>
    <x v="23"/>
    <d v="1899-12-30T15:59:00"/>
    <s v="Nompumelelo"/>
    <n v="3"/>
    <n v="1"/>
    <s v="Not applicable"/>
    <s v="I confirm that I am at the gate / door"/>
    <s v=" -32.9541616"/>
    <s v="27.9224511"/>
    <s v="No"/>
    <s v="I confirm"/>
    <m/>
    <m/>
    <m/>
    <m/>
    <m/>
    <m/>
    <m/>
    <m/>
    <m/>
    <m/>
    <m/>
    <m/>
    <m/>
    <m/>
    <m/>
    <m/>
    <m/>
    <m/>
    <m/>
    <m/>
    <m/>
    <m/>
    <m/>
    <m/>
    <m/>
    <n v="30000"/>
    <m/>
    <n v="253"/>
    <n v="253"/>
    <n v="2342"/>
    <m/>
    <x v="0"/>
    <m/>
    <m/>
    <m/>
    <m/>
    <m/>
    <m/>
    <m/>
    <m/>
    <d v="1899-12-30T15:59:00"/>
    <s v="Complete"/>
  </r>
  <r>
    <n v="901"/>
    <s v="Screening And Consenting"/>
    <n v="2"/>
    <s v="onelam"/>
    <x v="30"/>
    <d v="1899-12-30T10:04:00"/>
    <s v="Nompumelelo"/>
    <n v="3"/>
    <n v="1"/>
    <s v="Not applicable"/>
    <s v="I confirm that I am at the gate / door"/>
    <s v=" -32.9542419"/>
    <s v="27.9222374"/>
    <s v="No"/>
    <s v="I confirm"/>
    <m/>
    <m/>
    <m/>
    <m/>
    <m/>
    <m/>
    <m/>
    <m/>
    <m/>
    <m/>
    <m/>
    <m/>
    <m/>
    <m/>
    <m/>
    <m/>
    <m/>
    <m/>
    <m/>
    <m/>
    <m/>
    <m/>
    <m/>
    <m/>
    <m/>
    <n v="30000"/>
    <m/>
    <n v="608"/>
    <n v="608"/>
    <n v="2341"/>
    <m/>
    <x v="0"/>
    <m/>
    <m/>
    <m/>
    <m/>
    <m/>
    <m/>
    <m/>
    <m/>
    <d v="1899-12-30T10:04:00"/>
    <s v="Complete"/>
  </r>
  <r>
    <n v="1156"/>
    <s v="Screening And Consenting"/>
    <n v="1"/>
    <s v="mihlem"/>
    <x v="17"/>
    <d v="1899-12-30T11:33:00"/>
    <s v="Mdantsane"/>
    <n v="9"/>
    <n v="2"/>
    <s v="Not applicable"/>
    <s v="I confirm that I am at the gate / door"/>
    <s v=" -32.9366186"/>
    <s v="27.757521"/>
    <s v="Yes"/>
    <m/>
    <s v="Read the script out loud to the person"/>
    <s v="Yes - the person who opened the door is the HoH"/>
    <s v="Read the script out loud to the HoH"/>
    <s v="Yes"/>
    <s v="Proceed"/>
    <s v="Manford"/>
    <s v="Mherepere"/>
    <n v="41"/>
    <d v="1981-08-08T00:00:00"/>
    <n v="41"/>
    <s v="Male"/>
    <s v="One or both"/>
    <s v="Yes"/>
    <s v="Proceed"/>
    <m/>
    <s v="Proceed"/>
    <s v="English"/>
    <s v="Yes"/>
    <s v="Yes"/>
    <s v="signature_2022-07-22_0936.png"/>
    <m/>
    <m/>
    <m/>
    <m/>
    <d v="2022-07-22T00:00:00"/>
    <n v="50000"/>
    <n v="2000"/>
    <n v="519"/>
    <n v="519"/>
    <n v="2335"/>
    <m/>
    <x v="1"/>
    <n v="55332"/>
    <s v="Proceed"/>
    <s v="Checked, completed"/>
    <s v="Checked, completed"/>
    <s v="Checked, completed"/>
    <n v="621221817"/>
    <s v="Myself (Participant)"/>
    <m/>
    <d v="1899-12-30T11:38:00"/>
    <s v="Complete"/>
  </r>
  <r>
    <n v="902"/>
    <m/>
    <m/>
    <m/>
    <x v="0"/>
    <m/>
    <m/>
    <m/>
    <m/>
    <m/>
    <m/>
    <m/>
    <m/>
    <m/>
    <m/>
    <m/>
    <m/>
    <m/>
    <m/>
    <m/>
    <m/>
    <m/>
    <m/>
    <m/>
    <m/>
    <m/>
    <m/>
    <m/>
    <m/>
    <m/>
    <m/>
    <m/>
    <m/>
    <m/>
    <m/>
    <m/>
    <m/>
    <m/>
    <m/>
    <m/>
    <m/>
    <m/>
    <m/>
    <m/>
    <m/>
    <m/>
    <x v="0"/>
    <m/>
    <m/>
    <m/>
    <m/>
    <m/>
    <m/>
    <m/>
    <m/>
    <m/>
    <m/>
  </r>
  <r>
    <n v="1204"/>
    <s v="Screening And Consenting"/>
    <n v="1"/>
    <s v="siziphiwe"/>
    <x v="24"/>
    <d v="1899-12-30T09:25:00"/>
    <s v="Buffalo Flats"/>
    <n v="1"/>
    <n v="5"/>
    <s v="Not applicable"/>
    <s v="I confirm that I am at the gate / door"/>
    <s v=" -33.0218159"/>
    <s v="27.8796913"/>
    <s v="Yes"/>
    <m/>
    <s v="Read the script out loud to the person"/>
    <s v="Yes - the person who opened the door is the HoH"/>
    <s v="Read the script out loud to the HoH"/>
    <s v="Yes"/>
    <s v="Proceed"/>
    <s v="Robert"/>
    <s v="Hewitt"/>
    <n v="41"/>
    <d v="1980-09-23T00:00:00"/>
    <n v="42"/>
    <s v="Male"/>
    <s v="One or both"/>
    <s v="Yes"/>
    <s v="Proceed"/>
    <m/>
    <s v="Proceed"/>
    <s v="English"/>
    <s v="Yes"/>
    <s v="Yes"/>
    <s v="signature_2022-07-23_0738.png"/>
    <m/>
    <m/>
    <m/>
    <m/>
    <d v="2022-07-23T00:00:00"/>
    <n v="80000"/>
    <n v="2000"/>
    <n v="647"/>
    <n v="647"/>
    <n v="2334"/>
    <m/>
    <x v="1"/>
    <n v="85587"/>
    <s v="Proceed"/>
    <s v="Checked, completed"/>
    <s v="Checked, completed"/>
    <s v="Checked, completed"/>
    <n v="781232285"/>
    <s v="Myself (Participant)"/>
    <m/>
    <d v="1899-12-30T09:40:00"/>
    <s v="Complete"/>
  </r>
  <r>
    <n v="903"/>
    <m/>
    <m/>
    <m/>
    <x v="0"/>
    <m/>
    <m/>
    <m/>
    <m/>
    <m/>
    <m/>
    <m/>
    <m/>
    <m/>
    <m/>
    <m/>
    <m/>
    <m/>
    <m/>
    <m/>
    <m/>
    <m/>
    <m/>
    <m/>
    <m/>
    <m/>
    <m/>
    <m/>
    <m/>
    <m/>
    <m/>
    <m/>
    <m/>
    <m/>
    <m/>
    <m/>
    <m/>
    <m/>
    <m/>
    <m/>
    <m/>
    <m/>
    <m/>
    <m/>
    <m/>
    <m/>
    <x v="0"/>
    <m/>
    <m/>
    <m/>
    <m/>
    <m/>
    <m/>
    <m/>
    <m/>
    <m/>
    <m/>
  </r>
  <r>
    <n v="903"/>
    <s v="Screening And Consenting"/>
    <n v="1"/>
    <s v="siziphiwe"/>
    <x v="23"/>
    <d v="1899-12-30T16:29:00"/>
    <s v="Buffalo Flats"/>
    <n v="2"/>
    <n v="6"/>
    <s v="Not applicable"/>
    <s v="I confirm that I am at the gate / door"/>
    <s v=" -33.0126736"/>
    <s v="27.8408083"/>
    <s v="Yes"/>
    <m/>
    <s v="Read the script out loud to the person"/>
    <s v="Yes - the person who opened the door is the HoH"/>
    <s v="Read the script out loud to the HoH"/>
    <s v="No"/>
    <m/>
    <m/>
    <m/>
    <m/>
    <m/>
    <m/>
    <m/>
    <m/>
    <m/>
    <m/>
    <m/>
    <m/>
    <m/>
    <m/>
    <m/>
    <m/>
    <m/>
    <m/>
    <m/>
    <m/>
    <m/>
    <n v="80000"/>
    <m/>
    <n v="223"/>
    <n v="223"/>
    <n v="2342"/>
    <m/>
    <x v="0"/>
    <m/>
    <m/>
    <m/>
    <m/>
    <m/>
    <m/>
    <m/>
    <m/>
    <d v="1899-12-30T16:30:00"/>
    <s v="Unverified"/>
  </r>
  <r>
    <n v="904"/>
    <m/>
    <m/>
    <m/>
    <x v="0"/>
    <m/>
    <m/>
    <m/>
    <m/>
    <m/>
    <m/>
    <m/>
    <m/>
    <m/>
    <m/>
    <m/>
    <m/>
    <m/>
    <m/>
    <m/>
    <m/>
    <m/>
    <m/>
    <m/>
    <m/>
    <m/>
    <m/>
    <m/>
    <m/>
    <m/>
    <m/>
    <m/>
    <m/>
    <m/>
    <m/>
    <m/>
    <m/>
    <m/>
    <m/>
    <m/>
    <m/>
    <m/>
    <m/>
    <m/>
    <m/>
    <m/>
    <x v="0"/>
    <m/>
    <m/>
    <m/>
    <m/>
    <m/>
    <m/>
    <m/>
    <m/>
    <m/>
    <m/>
  </r>
  <r>
    <n v="904"/>
    <s v="Screening And Consenting"/>
    <n v="1"/>
    <s v="siziphiwe"/>
    <x v="23"/>
    <d v="1899-12-30T16:34:00"/>
    <s v="Buffalo Flats"/>
    <n v="2"/>
    <n v="6"/>
    <s v="Not applicable"/>
    <s v="I confirm that I am at the gate / door"/>
    <s v=" -33.0130918"/>
    <s v="27.8409131"/>
    <s v="Yes"/>
    <m/>
    <s v="Read the script out loud to the person"/>
    <s v="Yes - the person who opened the door is the HoH"/>
    <s v="Read the script out loud to the HoH"/>
    <s v="No"/>
    <m/>
    <m/>
    <m/>
    <m/>
    <m/>
    <m/>
    <m/>
    <m/>
    <m/>
    <m/>
    <m/>
    <m/>
    <m/>
    <m/>
    <m/>
    <m/>
    <m/>
    <m/>
    <m/>
    <m/>
    <m/>
    <n v="80000"/>
    <m/>
    <n v="218"/>
    <n v="218"/>
    <n v="2342"/>
    <m/>
    <x v="0"/>
    <m/>
    <m/>
    <m/>
    <m/>
    <m/>
    <m/>
    <m/>
    <m/>
    <d v="1899-12-30T16:35:00"/>
    <s v="Unverified"/>
  </r>
  <r>
    <n v="905"/>
    <m/>
    <m/>
    <m/>
    <x v="0"/>
    <m/>
    <m/>
    <m/>
    <m/>
    <m/>
    <m/>
    <m/>
    <m/>
    <m/>
    <m/>
    <m/>
    <m/>
    <m/>
    <m/>
    <m/>
    <m/>
    <m/>
    <m/>
    <m/>
    <m/>
    <m/>
    <m/>
    <m/>
    <m/>
    <m/>
    <m/>
    <m/>
    <m/>
    <m/>
    <m/>
    <m/>
    <m/>
    <m/>
    <m/>
    <m/>
    <m/>
    <m/>
    <m/>
    <m/>
    <m/>
    <m/>
    <x v="0"/>
    <m/>
    <m/>
    <m/>
    <m/>
    <m/>
    <m/>
    <m/>
    <m/>
    <m/>
    <m/>
  </r>
  <r>
    <n v="1209"/>
    <s v="Screening And Consenting"/>
    <n v="1"/>
    <s v="likhona"/>
    <x v="24"/>
    <d v="1899-12-30T09:44:00"/>
    <s v="Nompumelelo"/>
    <n v="3"/>
    <n v="3"/>
    <s v="Not applicable"/>
    <s v="I confirm that I am at the gate / door"/>
    <s v=" -32.9541268"/>
    <s v="27.9244266"/>
    <s v="Yes"/>
    <m/>
    <s v="Read the script out loud to the person"/>
    <s v="Yes - the person who opened the door is the HoH"/>
    <s v="Read the script out loud to the HoH"/>
    <s v="Yes"/>
    <s v="Proceed"/>
    <s v="Siyabonga"/>
    <s v="Fodo"/>
    <n v="41"/>
    <d v="1981-03-31T00:00:00"/>
    <n v="41"/>
    <s v="Male"/>
    <s v="One or both"/>
    <s v="Yes"/>
    <s v="Proceed"/>
    <m/>
    <s v="Proceed"/>
    <s v="English"/>
    <s v="Yes"/>
    <s v="Yes"/>
    <s v="signature_2022-07-23_0747.png"/>
    <m/>
    <m/>
    <m/>
    <m/>
    <d v="2022-07-23T00:00:00"/>
    <n v="30000"/>
    <n v="2000"/>
    <n v="628"/>
    <n v="628"/>
    <n v="2334"/>
    <m/>
    <x v="1"/>
    <n v="35549"/>
    <s v="Proceed"/>
    <s v="Checked, completed"/>
    <s v="Checked, completed"/>
    <s v="Checked, completed"/>
    <n v="632642159"/>
    <s v="Myself (Participant)"/>
    <m/>
    <d v="1899-12-30T09:45:00"/>
    <s v="Complete"/>
  </r>
  <r>
    <n v="906"/>
    <m/>
    <m/>
    <m/>
    <x v="0"/>
    <m/>
    <m/>
    <m/>
    <m/>
    <m/>
    <m/>
    <m/>
    <m/>
    <m/>
    <m/>
    <m/>
    <m/>
    <m/>
    <m/>
    <m/>
    <m/>
    <m/>
    <m/>
    <m/>
    <m/>
    <m/>
    <m/>
    <m/>
    <m/>
    <m/>
    <m/>
    <m/>
    <m/>
    <m/>
    <m/>
    <m/>
    <m/>
    <m/>
    <m/>
    <m/>
    <m/>
    <m/>
    <m/>
    <m/>
    <m/>
    <m/>
    <x v="0"/>
    <m/>
    <m/>
    <m/>
    <m/>
    <m/>
    <m/>
    <m/>
    <m/>
    <m/>
    <m/>
  </r>
  <r>
    <n v="1288"/>
    <s v="Screening And Consenting"/>
    <n v="1"/>
    <s v="lona"/>
    <x v="25"/>
    <d v="1899-12-30T09:03:00"/>
    <s v="Mdantsane"/>
    <n v="11"/>
    <n v="3"/>
    <s v="Not applicable"/>
    <s v="I confirm that I am at the gate / door"/>
    <s v=" -32.9186129"/>
    <s v="27.7441154"/>
    <s v="Yes"/>
    <m/>
    <s v="Read the script out loud to the person"/>
    <s v="Yes - the person who opened the door is the HoH"/>
    <s v="Read the script out loud to the HoH"/>
    <s v="Yes"/>
    <s v="Proceed"/>
    <s v="Nomfundiso"/>
    <s v="Vonco"/>
    <n v="41"/>
    <d v="1981-09-20T00:00:00"/>
    <n v="41"/>
    <s v="Female"/>
    <s v="One or both"/>
    <s v="Yes"/>
    <s v="Proceed"/>
    <m/>
    <s v="Proceed"/>
    <s v="Xhosa"/>
    <s v="Yes"/>
    <s v="Yes"/>
    <m/>
    <s v="signature_2022-07-26_0705.png"/>
    <m/>
    <m/>
    <m/>
    <d v="2022-07-26T00:00:00"/>
    <n v="50000"/>
    <n v="1000"/>
    <n v="669"/>
    <n v="669"/>
    <n v="2331"/>
    <m/>
    <x v="1"/>
    <n v="54628"/>
    <s v="Proceed"/>
    <s v="Checked, completed"/>
    <s v="Checked, completed"/>
    <s v="Checked, completed"/>
    <n v="788535114"/>
    <s v="Myself (Participant)"/>
    <m/>
    <d v="1899-12-30T09:06:00"/>
    <s v="Complete"/>
  </r>
  <r>
    <n v="907"/>
    <m/>
    <m/>
    <m/>
    <x v="0"/>
    <m/>
    <m/>
    <m/>
    <m/>
    <m/>
    <m/>
    <m/>
    <m/>
    <m/>
    <m/>
    <m/>
    <m/>
    <m/>
    <m/>
    <m/>
    <m/>
    <m/>
    <m/>
    <m/>
    <m/>
    <m/>
    <m/>
    <m/>
    <m/>
    <m/>
    <m/>
    <m/>
    <m/>
    <m/>
    <m/>
    <m/>
    <m/>
    <m/>
    <m/>
    <m/>
    <m/>
    <m/>
    <m/>
    <m/>
    <m/>
    <m/>
    <x v="0"/>
    <m/>
    <m/>
    <m/>
    <m/>
    <m/>
    <m/>
    <m/>
    <m/>
    <m/>
    <m/>
  </r>
  <r>
    <n v="1424"/>
    <s v="Screening And Consenting"/>
    <n v="2"/>
    <s v="ntombizodwa"/>
    <x v="31"/>
    <d v="1899-12-30T11:08:00"/>
    <s v="Ndevana"/>
    <n v="3"/>
    <n v="7"/>
    <s v="Not applicable"/>
    <s v="I confirm that I am at the gate / door"/>
    <s v=" -32.9140238"/>
    <s v="27.4961797"/>
    <s v="Yes"/>
    <m/>
    <s v="Read the script out loud to the person"/>
    <s v="Yes - the person who opened the door is the HoH"/>
    <s v="Read the script out loud to the HoH"/>
    <s v="Yes"/>
    <s v="Proceed"/>
    <s v="Phelisa"/>
    <s v="Ponoyi"/>
    <n v="41"/>
    <d v="1981-08-08T00:00:00"/>
    <n v="41"/>
    <s v="Female"/>
    <s v="One or both"/>
    <s v="Yes"/>
    <s v="Proceed"/>
    <m/>
    <s v="Proceed"/>
    <s v="Xhosa"/>
    <s v="Yes"/>
    <s v="Yes"/>
    <m/>
    <s v="signature_2022-07-28_0914.png"/>
    <m/>
    <m/>
    <m/>
    <d v="2022-07-28T00:00:00"/>
    <n v="60000"/>
    <n v="1000"/>
    <n v="544"/>
    <n v="544"/>
    <n v="2329"/>
    <m/>
    <x v="1"/>
    <n v="64376"/>
    <s v="Proceed"/>
    <s v="Checked, completed"/>
    <s v="Checked, completed"/>
    <s v="Checked, completed"/>
    <n v="734549997"/>
    <s v="Myself (Participant)"/>
    <m/>
    <d v="1899-12-30T11:15:00"/>
    <s v="Complete"/>
  </r>
  <r>
    <n v="908"/>
    <m/>
    <m/>
    <m/>
    <x v="0"/>
    <m/>
    <m/>
    <m/>
    <m/>
    <m/>
    <m/>
    <m/>
    <m/>
    <m/>
    <m/>
    <m/>
    <m/>
    <m/>
    <m/>
    <m/>
    <m/>
    <m/>
    <m/>
    <m/>
    <m/>
    <m/>
    <m/>
    <m/>
    <m/>
    <m/>
    <m/>
    <m/>
    <m/>
    <m/>
    <m/>
    <m/>
    <m/>
    <m/>
    <m/>
    <m/>
    <m/>
    <m/>
    <m/>
    <m/>
    <m/>
    <m/>
    <x v="0"/>
    <m/>
    <m/>
    <m/>
    <m/>
    <m/>
    <m/>
    <m/>
    <m/>
    <m/>
    <m/>
  </r>
  <r>
    <n v="1470"/>
    <s v="Screening And Consenting"/>
    <n v="1"/>
    <s v="siziphiwe"/>
    <x v="31"/>
    <d v="1899-12-30T13:23:00"/>
    <s v="Buffalo Flats"/>
    <n v="1"/>
    <n v="4"/>
    <s v="Not applicable"/>
    <s v="I confirm that I am at the gate / door"/>
    <s v=" -33.0217012"/>
    <s v="27.8687945"/>
    <s v="Yes"/>
    <m/>
    <s v="Read the script out loud to the person"/>
    <s v="Yes - the person who opened the door is the HoH"/>
    <s v="Read the script out loud to the HoH"/>
    <s v="Yes"/>
    <s v="Proceed"/>
    <s v="Izane "/>
    <s v="Booysen"/>
    <n v="41"/>
    <d v="1981-11-21T00:00:00"/>
    <n v="41"/>
    <s v="Female"/>
    <s v="One or both"/>
    <s v="Yes"/>
    <s v="Proceed"/>
    <m/>
    <s v="Proceed"/>
    <s v="English"/>
    <s v="Yes"/>
    <s v="Yes"/>
    <s v="signature_2022-07-28_1134.png"/>
    <m/>
    <m/>
    <m/>
    <m/>
    <d v="2022-07-28T00:00:00"/>
    <n v="80000"/>
    <n v="1000"/>
    <n v="409"/>
    <n v="409"/>
    <n v="2329"/>
    <m/>
    <x v="1"/>
    <n v="84106"/>
    <s v="Proceed"/>
    <s v="Checked, completed"/>
    <s v="Checked, completed"/>
    <s v="Checked, completed"/>
    <n v="788453242"/>
    <s v="Myself (Participant)"/>
    <m/>
    <d v="1899-12-30T13:36:00"/>
    <s v="Unverified"/>
  </r>
  <r>
    <n v="909"/>
    <m/>
    <m/>
    <m/>
    <x v="0"/>
    <m/>
    <m/>
    <m/>
    <m/>
    <m/>
    <m/>
    <m/>
    <m/>
    <m/>
    <m/>
    <m/>
    <m/>
    <m/>
    <m/>
    <m/>
    <m/>
    <m/>
    <m/>
    <m/>
    <m/>
    <m/>
    <m/>
    <m/>
    <m/>
    <m/>
    <m/>
    <m/>
    <m/>
    <m/>
    <m/>
    <m/>
    <m/>
    <m/>
    <m/>
    <m/>
    <m/>
    <m/>
    <m/>
    <m/>
    <m/>
    <m/>
    <x v="0"/>
    <m/>
    <m/>
    <m/>
    <m/>
    <m/>
    <m/>
    <m/>
    <m/>
    <m/>
    <m/>
  </r>
  <r>
    <n v="1506"/>
    <s v="Screening And Consenting"/>
    <n v="1"/>
    <s v="lwazi"/>
    <x v="32"/>
    <d v="1899-12-30T10:45:00"/>
    <s v="Buffalo Flats"/>
    <n v="5"/>
    <n v="3"/>
    <s v="Not applicable"/>
    <s v="I confirm that I am at the gate / door"/>
    <s v=" -33.0236371"/>
    <s v="27.8531067"/>
    <s v="Yes"/>
    <m/>
    <s v="Read the script out loud to the person"/>
    <s v="Yes - the person who opened the door is the HoH"/>
    <s v="Read the script out loud to the HoH"/>
    <s v="Yes"/>
    <s v="Proceed"/>
    <s v="Diana"/>
    <s v="Vanjaarsveld"/>
    <n v="41"/>
    <d v="1982-01-20T00:00:00"/>
    <n v="41"/>
    <s v="Female"/>
    <s v="One or both"/>
    <s v="Yes"/>
    <s v="Proceed"/>
    <m/>
    <s v="Proceed"/>
    <s v="English"/>
    <s v="Yes"/>
    <s v="Yes"/>
    <s v="signature_2022-07-29_0901.png"/>
    <m/>
    <m/>
    <m/>
    <m/>
    <d v="2022-07-29T00:00:00"/>
    <n v="80000"/>
    <n v="1000"/>
    <n v="567"/>
    <n v="567"/>
    <n v="2328"/>
    <m/>
    <x v="1"/>
    <n v="84421"/>
    <s v="Proceed"/>
    <s v="Checked, completed"/>
    <s v="Checked, completed"/>
    <s v="Checked, completed"/>
    <n v="732100624"/>
    <s v="Myself (Participant)"/>
    <m/>
    <d v="1899-12-30T11:02:00"/>
    <s v="Complete"/>
  </r>
  <r>
    <n v="910"/>
    <m/>
    <m/>
    <m/>
    <x v="0"/>
    <m/>
    <m/>
    <m/>
    <m/>
    <m/>
    <m/>
    <m/>
    <m/>
    <m/>
    <m/>
    <m/>
    <m/>
    <m/>
    <m/>
    <m/>
    <m/>
    <m/>
    <m/>
    <m/>
    <m/>
    <m/>
    <m/>
    <m/>
    <m/>
    <m/>
    <m/>
    <m/>
    <m/>
    <m/>
    <m/>
    <m/>
    <m/>
    <m/>
    <m/>
    <m/>
    <m/>
    <m/>
    <m/>
    <m/>
    <m/>
    <m/>
    <x v="0"/>
    <m/>
    <m/>
    <m/>
    <m/>
    <m/>
    <m/>
    <m/>
    <m/>
    <m/>
    <m/>
  </r>
  <r>
    <n v="1546"/>
    <s v="Screening And Consenting"/>
    <n v="3"/>
    <s v="sinazo"/>
    <x v="33"/>
    <d v="1899-12-30T10:39:00"/>
    <s v="Nompumelelo"/>
    <n v="4"/>
    <n v="2"/>
    <s v="Not applicable"/>
    <s v="I confirm that I am at the gate / door"/>
    <s v=" -32.9505568"/>
    <s v="27.9202603"/>
    <s v="Yes"/>
    <m/>
    <s v="Read the script out loud to the person"/>
    <s v="Yes - the person who opened the door is the HoH"/>
    <s v="Read the script out loud to the HoH"/>
    <s v="Yes"/>
    <s v="Proceed"/>
    <s v="Mzoli"/>
    <s v="Ngomba"/>
    <n v="41"/>
    <d v="1981-07-01T00:00:00"/>
    <n v="41"/>
    <s v="Male"/>
    <s v="One or both"/>
    <s v="Yes"/>
    <s v="Proceed"/>
    <m/>
    <s v="Proceed"/>
    <s v="English"/>
    <s v="Yes"/>
    <s v="Yes"/>
    <s v="signature_2022-08-01_0843.png"/>
    <m/>
    <m/>
    <m/>
    <m/>
    <d v="2022-08-01T00:00:00"/>
    <n v="30000"/>
    <n v="2000"/>
    <n v="573"/>
    <n v="573"/>
    <n v="2325"/>
    <m/>
    <x v="1"/>
    <n v="35430"/>
    <s v="Proceed"/>
    <s v="Checked, completed"/>
    <s v="Checked, completed"/>
    <s v="Checked, completed"/>
    <n v="781369854"/>
    <s v="Sibling"/>
    <m/>
    <d v="1899-12-30T10:44:00"/>
    <s v="Unverified"/>
  </r>
  <r>
    <n v="911"/>
    <m/>
    <m/>
    <m/>
    <x v="0"/>
    <m/>
    <m/>
    <m/>
    <m/>
    <m/>
    <m/>
    <m/>
    <m/>
    <m/>
    <m/>
    <m/>
    <m/>
    <m/>
    <m/>
    <m/>
    <m/>
    <m/>
    <m/>
    <m/>
    <m/>
    <m/>
    <m/>
    <m/>
    <m/>
    <m/>
    <m/>
    <m/>
    <m/>
    <m/>
    <m/>
    <m/>
    <m/>
    <m/>
    <m/>
    <m/>
    <m/>
    <m/>
    <m/>
    <m/>
    <m/>
    <m/>
    <x v="0"/>
    <m/>
    <m/>
    <m/>
    <m/>
    <m/>
    <m/>
    <m/>
    <m/>
    <m/>
    <m/>
  </r>
  <r>
    <n v="1627"/>
    <s v="Screening And Consenting"/>
    <n v="1"/>
    <s v="lona"/>
    <x v="11"/>
    <d v="1899-12-30T10:24:00"/>
    <s v="Mdantsane"/>
    <n v="10"/>
    <n v="7"/>
    <s v="Not applicable"/>
    <s v="I confirm that I am at the gate / door"/>
    <s v=" -32.9385151"/>
    <s v="27.7525316"/>
    <s v="Yes"/>
    <m/>
    <s v="Read the script out loud to the person"/>
    <s v="Yes - the person who opened the door is calling the HoH"/>
    <s v="Read the script out loud to the HoH"/>
    <s v="Yes"/>
    <s v="Proceed"/>
    <s v="Khuthala"/>
    <s v="Nyakiso"/>
    <n v="41"/>
    <d v="1981-12-08T00:00:00"/>
    <n v="41"/>
    <s v="Female"/>
    <s v="One or both"/>
    <s v="Yes"/>
    <s v="Proceed"/>
    <m/>
    <s v="Proceed"/>
    <s v="Xhosa"/>
    <s v="Yes"/>
    <s v="Yes"/>
    <m/>
    <s v="signature_2022-08-02_0826.png"/>
    <m/>
    <m/>
    <m/>
    <d v="2022-08-02T00:00:00"/>
    <n v="50000"/>
    <n v="1000"/>
    <n v="588"/>
    <n v="588"/>
    <n v="2324"/>
    <m/>
    <x v="1"/>
    <n v="54459"/>
    <s v="Proceed"/>
    <s v="Checked, completed"/>
    <s v="Checked, completed"/>
    <s v="Checked, completed"/>
    <n v="896395639"/>
    <s v="Myself (Participant)"/>
    <m/>
    <d v="1899-12-30T10:27:00"/>
    <s v="Complete"/>
  </r>
  <r>
    <n v="1684"/>
    <s v="Screening And Consenting"/>
    <n v="1"/>
    <s v="lona"/>
    <x v="11"/>
    <d v="1899-12-30T14:55:00"/>
    <s v="Mdantsane"/>
    <n v="14"/>
    <n v="3"/>
    <s v="Not applicable"/>
    <s v="I confirm that I am at the gate / door"/>
    <s v=" -32.9326898"/>
    <s v="27.7639684"/>
    <s v="Yes"/>
    <m/>
    <s v="Read the script out loud to the person"/>
    <s v="Yes - the person who opened the door is the HoH"/>
    <s v="Read the script out loud to the HoH"/>
    <s v="Yes"/>
    <s v="Proceed"/>
    <s v="Zola"/>
    <s v="Maqale"/>
    <n v="41"/>
    <d v="1981-08-04T00:00:00"/>
    <n v="41"/>
    <s v="Male"/>
    <s v="One or both"/>
    <s v="Yes"/>
    <s v="Proceed"/>
    <m/>
    <s v="Proceed"/>
    <s v="Xhosa"/>
    <s v="Yes"/>
    <s v="Yes"/>
    <m/>
    <s v="signature_2022-08-02_1258.png"/>
    <m/>
    <m/>
    <m/>
    <d v="2022-08-02T00:00:00"/>
    <n v="50000"/>
    <n v="2000"/>
    <n v="317"/>
    <n v="317"/>
    <n v="2324"/>
    <m/>
    <x v="1"/>
    <n v="54917"/>
    <s v="Proceed"/>
    <s v="Checked, completed"/>
    <s v="Checked, completed"/>
    <s v="Checked, completed"/>
    <n v="846392514"/>
    <s v="Myself (Participant)"/>
    <m/>
    <d v="1899-12-30T14:59:00"/>
    <s v="Unverified"/>
  </r>
  <r>
    <n v="912"/>
    <m/>
    <m/>
    <m/>
    <x v="0"/>
    <m/>
    <m/>
    <m/>
    <m/>
    <m/>
    <m/>
    <m/>
    <m/>
    <m/>
    <m/>
    <m/>
    <m/>
    <m/>
    <m/>
    <m/>
    <m/>
    <m/>
    <m/>
    <m/>
    <m/>
    <m/>
    <m/>
    <m/>
    <m/>
    <m/>
    <m/>
    <m/>
    <m/>
    <m/>
    <m/>
    <m/>
    <m/>
    <m/>
    <m/>
    <m/>
    <m/>
    <m/>
    <m/>
    <m/>
    <m/>
    <m/>
    <x v="0"/>
    <m/>
    <m/>
    <m/>
    <m/>
    <m/>
    <m/>
    <m/>
    <m/>
    <m/>
    <m/>
  </r>
  <r>
    <n v="912"/>
    <s v="Screening And Consenting"/>
    <n v="1"/>
    <s v="nosiphiwo"/>
    <x v="30"/>
    <d v="1899-12-30T10:43:00"/>
    <s v="Buffalo Flats"/>
    <n v="4"/>
    <n v="1"/>
    <s v="C"/>
    <s v="I confirm that I am at the gate / door"/>
    <s v=" -33.0100935"/>
    <s v="27.8316694"/>
    <s v="No"/>
    <s v="I confirm"/>
    <m/>
    <m/>
    <m/>
    <m/>
    <m/>
    <m/>
    <m/>
    <m/>
    <m/>
    <m/>
    <m/>
    <m/>
    <m/>
    <m/>
    <m/>
    <m/>
    <m/>
    <m/>
    <m/>
    <m/>
    <m/>
    <m/>
    <m/>
    <m/>
    <m/>
    <n v="80000"/>
    <m/>
    <n v="569"/>
    <n v="569"/>
    <n v="2341"/>
    <m/>
    <x v="0"/>
    <m/>
    <m/>
    <m/>
    <m/>
    <m/>
    <m/>
    <m/>
    <m/>
    <d v="1899-12-30T10:43:00"/>
    <s v="Complete"/>
  </r>
  <r>
    <n v="1737"/>
    <s v="Screening And Consenting"/>
    <n v="1"/>
    <s v="nosiphiwo"/>
    <x v="12"/>
    <d v="1899-12-30T12:13:00"/>
    <s v="Buffalo Flats"/>
    <n v="7"/>
    <n v="4"/>
    <s v="Not applicable"/>
    <s v="I confirm that I am at the gate / door"/>
    <s v=" -33.0290403"/>
    <s v="27.846345"/>
    <s v="Yes"/>
    <m/>
    <s v="Read the script out loud to the person"/>
    <s v="Yes - the person who opened the door is the HoH"/>
    <s v="Read the script out loud to the HoH"/>
    <s v="Yes"/>
    <s v="Proceed"/>
    <s v="Lundi"/>
    <s v="Fana"/>
    <n v="41"/>
    <d v="1981-07-11T00:00:00"/>
    <n v="41"/>
    <s v="Male"/>
    <s v="One or both"/>
    <s v="Yes"/>
    <s v="Proceed"/>
    <m/>
    <s v="Proceed"/>
    <s v="English"/>
    <s v="Yes"/>
    <s v="Yes"/>
    <s v="signature_2022-08-03_1016.png"/>
    <m/>
    <m/>
    <m/>
    <m/>
    <d v="2022-08-03T00:00:00"/>
    <n v="80000"/>
    <n v="2000"/>
    <n v="479"/>
    <n v="479"/>
    <n v="2323"/>
    <m/>
    <x v="1"/>
    <n v="85240"/>
    <s v="Proceed"/>
    <s v="Checked, completed"/>
    <s v="Checked, completed"/>
    <s v="Checked, completed"/>
    <n v="732983568"/>
    <s v="Other"/>
    <s v="Mother"/>
    <d v="1899-12-30T12:17:00"/>
    <s v="Complete"/>
  </r>
  <r>
    <n v="913"/>
    <m/>
    <m/>
    <m/>
    <x v="0"/>
    <m/>
    <m/>
    <m/>
    <m/>
    <m/>
    <m/>
    <m/>
    <m/>
    <m/>
    <m/>
    <m/>
    <m/>
    <m/>
    <m/>
    <m/>
    <m/>
    <m/>
    <m/>
    <m/>
    <m/>
    <m/>
    <m/>
    <m/>
    <m/>
    <m/>
    <m/>
    <m/>
    <m/>
    <m/>
    <m/>
    <m/>
    <m/>
    <m/>
    <m/>
    <m/>
    <m/>
    <m/>
    <m/>
    <m/>
    <m/>
    <m/>
    <x v="0"/>
    <m/>
    <m/>
    <m/>
    <m/>
    <m/>
    <m/>
    <m/>
    <m/>
    <m/>
    <m/>
  </r>
  <r>
    <n v="1743"/>
    <s v="Screening And Consenting"/>
    <n v="1"/>
    <s v="mihlem"/>
    <x v="12"/>
    <d v="1899-12-30T12:33:00"/>
    <s v="Mdantsane"/>
    <n v="13"/>
    <n v="4"/>
    <s v="Not applicable"/>
    <s v="I confirm that I am at the gate / door"/>
    <s v=" -32.921336"/>
    <s v="27.7246919"/>
    <s v="Yes"/>
    <m/>
    <s v="Read the script out loud to the person"/>
    <s v="Yes - the person who opened the door is the HoH"/>
    <s v="Read the script out loud to the HoH"/>
    <s v="Yes"/>
    <s v="Proceed"/>
    <s v="Phatimo"/>
    <s v="Maseti"/>
    <n v="41"/>
    <d v="1982-02-01T00:00:00"/>
    <n v="41"/>
    <s v="Male"/>
    <s v="One or both"/>
    <s v="Yes"/>
    <s v="Proceed"/>
    <m/>
    <s v="Proceed"/>
    <s v="English"/>
    <s v="Yes"/>
    <s v="Yes"/>
    <s v="signature_2022-08-03_1035.png"/>
    <m/>
    <m/>
    <m/>
    <m/>
    <d v="2022-08-03T00:00:00"/>
    <n v="50000"/>
    <n v="2000"/>
    <n v="459"/>
    <n v="459"/>
    <n v="2323"/>
    <m/>
    <x v="1"/>
    <n v="55200"/>
    <s v="Proceed"/>
    <s v="Checked, completed"/>
    <s v="Checked, completed"/>
    <s v="Checked, completed"/>
    <n v="631719090"/>
    <s v="Myself (Participant)"/>
    <m/>
    <d v="1899-12-30T12:37:00"/>
    <s v="Complete"/>
  </r>
  <r>
    <n v="914"/>
    <m/>
    <m/>
    <m/>
    <x v="0"/>
    <m/>
    <m/>
    <m/>
    <m/>
    <m/>
    <m/>
    <m/>
    <m/>
    <m/>
    <m/>
    <m/>
    <m/>
    <m/>
    <m/>
    <m/>
    <m/>
    <m/>
    <m/>
    <m/>
    <m/>
    <m/>
    <m/>
    <m/>
    <m/>
    <m/>
    <m/>
    <m/>
    <m/>
    <m/>
    <m/>
    <m/>
    <m/>
    <m/>
    <m/>
    <m/>
    <m/>
    <m/>
    <m/>
    <m/>
    <m/>
    <m/>
    <x v="0"/>
    <m/>
    <m/>
    <m/>
    <m/>
    <m/>
    <m/>
    <m/>
    <m/>
    <m/>
    <m/>
  </r>
  <r>
    <n v="60"/>
    <s v="Screening And Consenting"/>
    <n v="1"/>
    <s v="mihlem"/>
    <x v="7"/>
    <d v="1899-12-30T10:07:00"/>
    <s v="Mdantsane"/>
    <n v="4"/>
    <n v="3"/>
    <s v="Not applicable"/>
    <s v="I confirm that I am at the gate / door"/>
    <s v=" -32.9300586"/>
    <s v="27.7772884"/>
    <s v="Yes"/>
    <m/>
    <s v="Read the script out loud to the person"/>
    <s v="Yes - the person who opened the door is the HoH"/>
    <s v="Read the script out loud to the HoH"/>
    <s v="Yes"/>
    <s v="Proceed"/>
    <s v="Nomsa"/>
    <s v="Sihele"/>
    <n v="42"/>
    <d v="1979-12-29T00:00:00"/>
    <n v="42"/>
    <s v="Female"/>
    <s v="One or both"/>
    <s v="Yes"/>
    <s v="Proceed"/>
    <m/>
    <s v="Proceed"/>
    <s v="Xhosa"/>
    <s v="Yes"/>
    <s v="Yes"/>
    <m/>
    <s v="signature_2022-06-15_0816.png"/>
    <m/>
    <m/>
    <m/>
    <d v="2022-06-15T00:00:00"/>
    <n v="50000"/>
    <n v="1000"/>
    <n v="605"/>
    <n v="605"/>
    <n v="2372"/>
    <m/>
    <x v="1"/>
    <n v="54540"/>
    <s v="Proceed"/>
    <s v="Checked, completed"/>
    <s v="Checked, completed"/>
    <s v="Checked, completed"/>
    <n v="789726707"/>
    <s v="Myself (Participant)"/>
    <m/>
    <d v="1899-12-30T10:17:00"/>
    <s v="Unverified"/>
  </r>
  <r>
    <n v="915"/>
    <m/>
    <m/>
    <m/>
    <x v="0"/>
    <m/>
    <m/>
    <m/>
    <m/>
    <m/>
    <m/>
    <m/>
    <m/>
    <m/>
    <m/>
    <m/>
    <m/>
    <m/>
    <m/>
    <m/>
    <m/>
    <m/>
    <m/>
    <m/>
    <m/>
    <m/>
    <m/>
    <m/>
    <m/>
    <m/>
    <m/>
    <m/>
    <m/>
    <m/>
    <m/>
    <m/>
    <m/>
    <m/>
    <m/>
    <m/>
    <m/>
    <m/>
    <m/>
    <m/>
    <m/>
    <m/>
    <x v="0"/>
    <m/>
    <m/>
    <m/>
    <m/>
    <m/>
    <m/>
    <m/>
    <m/>
    <m/>
    <m/>
  </r>
  <r>
    <n v="244"/>
    <s v="Screening And Consenting"/>
    <n v="1"/>
    <s v="vuyolwethu"/>
    <x v="9"/>
    <d v="1899-12-30T10:40:00"/>
    <s v="Mdantsane"/>
    <n v="6"/>
    <n v="7"/>
    <s v="Not applicable"/>
    <s v="I confirm that I am at the gate / door"/>
    <s v=" -32.9344143"/>
    <s v="27.7629119"/>
    <s v="Yes"/>
    <m/>
    <s v="Read the script out loud to the person"/>
    <s v="Yes - the person who opened the door is the HoH"/>
    <s v="Read the script out loud to the HoH"/>
    <s v="Yes"/>
    <s v="Proceed"/>
    <s v="Buzelwa"/>
    <s v="Masindwa"/>
    <n v="42"/>
    <d v="1980-05-22T00:00:00"/>
    <n v="42"/>
    <s v="Female"/>
    <s v="One or both"/>
    <s v="Yes"/>
    <s v="Proceed"/>
    <m/>
    <s v="Proceed"/>
    <s v="Xhosa"/>
    <s v="Yes"/>
    <s v="Yes"/>
    <m/>
    <s v="signature_2022-06-29_0843.png"/>
    <m/>
    <m/>
    <m/>
    <d v="2022-06-29T00:00:00"/>
    <n v="50000"/>
    <n v="1000"/>
    <n v="572"/>
    <n v="572"/>
    <n v="2358"/>
    <m/>
    <x v="1"/>
    <n v="54460"/>
    <s v="Proceed"/>
    <s v="Checked, completed"/>
    <s v="Checked, completed"/>
    <s v="Checked, completed"/>
    <n v="732334197"/>
    <s v="Myself (Participant)"/>
    <m/>
    <d v="1899-12-30T10:44:00"/>
    <s v="Unverified"/>
  </r>
  <r>
    <n v="916"/>
    <m/>
    <m/>
    <m/>
    <x v="0"/>
    <m/>
    <m/>
    <m/>
    <m/>
    <m/>
    <m/>
    <m/>
    <m/>
    <m/>
    <m/>
    <m/>
    <m/>
    <m/>
    <m/>
    <m/>
    <m/>
    <m/>
    <m/>
    <m/>
    <m/>
    <m/>
    <m/>
    <m/>
    <m/>
    <m/>
    <m/>
    <m/>
    <m/>
    <m/>
    <m/>
    <m/>
    <m/>
    <m/>
    <m/>
    <m/>
    <m/>
    <m/>
    <m/>
    <m/>
    <m/>
    <m/>
    <x v="0"/>
    <m/>
    <m/>
    <m/>
    <m/>
    <m/>
    <m/>
    <m/>
    <m/>
    <m/>
    <m/>
  </r>
  <r>
    <n v="270"/>
    <s v="Screening And Consenting"/>
    <n v="1"/>
    <s v="nosiphiwo"/>
    <x v="9"/>
    <d v="1899-12-30T12:22:00"/>
    <s v="Mdantsane"/>
    <n v="6"/>
    <n v="10"/>
    <s v="Not applicable"/>
    <s v="I confirm that I am at the gate / door"/>
    <s v=" -32.9362236"/>
    <s v="27.7844292"/>
    <s v="Yes"/>
    <m/>
    <s v="Read the script out loud to the person"/>
    <s v="Yes - the person who opened the door is calling the HoH"/>
    <s v="Read the script out loud to the HoH"/>
    <s v="Yes"/>
    <s v="Proceed"/>
    <s v="Sakhumzi"/>
    <s v="Vanjana"/>
    <n v="42"/>
    <d v="1980-06-11T00:00:00"/>
    <n v="42"/>
    <s v="Male"/>
    <s v="One or both"/>
    <s v="Yes"/>
    <s v="Proceed"/>
    <m/>
    <s v="Proceed"/>
    <s v="English"/>
    <s v="Yes"/>
    <s v="Yes"/>
    <s v="signature_2022-06-29_1027.png"/>
    <m/>
    <m/>
    <m/>
    <m/>
    <d v="2022-06-29T00:00:00"/>
    <n v="50000"/>
    <n v="2000"/>
    <n v="470"/>
    <n v="470"/>
    <n v="2358"/>
    <m/>
    <x v="1"/>
    <n v="55256"/>
    <s v="Proceed"/>
    <s v="Checked, completed"/>
    <s v="Checked, completed"/>
    <s v="Checked, completed"/>
    <n v="716900521"/>
    <s v="Myself (Participant)"/>
    <m/>
    <d v="1899-12-30T12:29:00"/>
    <s v="Unverified"/>
  </r>
  <r>
    <n v="917"/>
    <m/>
    <m/>
    <m/>
    <x v="0"/>
    <m/>
    <m/>
    <m/>
    <m/>
    <m/>
    <m/>
    <m/>
    <m/>
    <m/>
    <m/>
    <m/>
    <m/>
    <m/>
    <m/>
    <m/>
    <m/>
    <m/>
    <m/>
    <m/>
    <m/>
    <m/>
    <m/>
    <m/>
    <m/>
    <m/>
    <m/>
    <m/>
    <m/>
    <m/>
    <m/>
    <m/>
    <m/>
    <m/>
    <m/>
    <m/>
    <m/>
    <m/>
    <m/>
    <m/>
    <m/>
    <m/>
    <x v="0"/>
    <m/>
    <m/>
    <m/>
    <m/>
    <m/>
    <m/>
    <m/>
    <m/>
    <m/>
    <m/>
  </r>
  <r>
    <n v="305"/>
    <s v="Screening And Consenting"/>
    <n v="1"/>
    <s v="nozithembiso"/>
    <x v="18"/>
    <d v="1899-12-30T12:38:00"/>
    <s v="Mdantsane"/>
    <n v="6"/>
    <n v="3"/>
    <s v="Not applicable"/>
    <s v="I confirm that I am at the gate / door"/>
    <s v=" -32.9286198"/>
    <s v="27.7726971"/>
    <s v="Yes"/>
    <m/>
    <s v="Read the script out loud to the person"/>
    <s v="Yes - the person who opened the door is the HoH"/>
    <s v="Read the script out loud to the HoH"/>
    <s v="Yes"/>
    <s v="Proceed"/>
    <s v="Zolisa"/>
    <s v="Gqwetha"/>
    <n v="42"/>
    <d v="1980-07-23T00:00:00"/>
    <n v="42"/>
    <s v="Male"/>
    <s v="One or both"/>
    <s v="Yes"/>
    <s v="Proceed"/>
    <m/>
    <s v="Proceed"/>
    <s v="English"/>
    <s v="Yes"/>
    <s v="Yes"/>
    <s v="signature_2022-06-30_1041.png"/>
    <m/>
    <m/>
    <m/>
    <m/>
    <d v="2022-06-30T00:00:00"/>
    <n v="50000"/>
    <n v="2000"/>
    <n v="454"/>
    <n v="454"/>
    <n v="2357"/>
    <m/>
    <x v="1"/>
    <n v="55223"/>
    <s v="Proceed"/>
    <s v="Checked, completed"/>
    <s v="Checked, completed"/>
    <s v="Checked, completed"/>
    <n v="765833739"/>
    <s v="Myself (Participant)"/>
    <m/>
    <d v="1899-12-30T12:41:00"/>
    <s v="Unverified"/>
  </r>
  <r>
    <n v="918"/>
    <m/>
    <m/>
    <m/>
    <x v="0"/>
    <m/>
    <m/>
    <m/>
    <m/>
    <m/>
    <m/>
    <m/>
    <m/>
    <m/>
    <m/>
    <m/>
    <m/>
    <m/>
    <m/>
    <m/>
    <m/>
    <m/>
    <m/>
    <m/>
    <m/>
    <m/>
    <m/>
    <m/>
    <m/>
    <m/>
    <m/>
    <m/>
    <m/>
    <m/>
    <m/>
    <m/>
    <m/>
    <m/>
    <m/>
    <m/>
    <m/>
    <m/>
    <m/>
    <m/>
    <m/>
    <m/>
    <x v="0"/>
    <m/>
    <m/>
    <m/>
    <m/>
    <m/>
    <m/>
    <m/>
    <m/>
    <m/>
    <m/>
  </r>
  <r>
    <n v="918"/>
    <s v="Screening And Consenting"/>
    <n v="1"/>
    <s v="ntombizodwa"/>
    <x v="30"/>
    <d v="1899-12-30T11:44:00"/>
    <s v="Ndevana"/>
    <n v="2"/>
    <n v="6"/>
    <s v="Not applicable"/>
    <s v="I confirm that I am at the gate / door"/>
    <s v=" -32.9204292"/>
    <s v="27.5020544"/>
    <s v="Yes"/>
    <m/>
    <s v="Read the script out loud to the person"/>
    <s v="No"/>
    <m/>
    <m/>
    <m/>
    <m/>
    <m/>
    <m/>
    <m/>
    <m/>
    <m/>
    <m/>
    <m/>
    <m/>
    <m/>
    <m/>
    <m/>
    <m/>
    <m/>
    <m/>
    <m/>
    <m/>
    <m/>
    <m/>
    <m/>
    <n v="60000"/>
    <m/>
    <n v="508"/>
    <n v="508"/>
    <n v="2341"/>
    <m/>
    <x v="0"/>
    <m/>
    <m/>
    <m/>
    <m/>
    <m/>
    <m/>
    <m/>
    <m/>
    <d v="1899-12-30T11:45:00"/>
    <s v="Complete"/>
  </r>
  <r>
    <n v="341"/>
    <s v="Screening And Consenting"/>
    <n v="1"/>
    <s v="likhona"/>
    <x v="28"/>
    <d v="1899-12-30T11:45:00"/>
    <s v="Mdantsane"/>
    <n v="7"/>
    <n v="4"/>
    <s v="Not applicable"/>
    <s v="I confirm that I am at the gate / door"/>
    <s v=" -32.9431903"/>
    <s v="27.7851486"/>
    <s v="Yes"/>
    <m/>
    <s v="Read the script out loud to the person"/>
    <s v="Yes - the person who opened the door is the HoH"/>
    <s v="Read the script out loud to the HoH"/>
    <s v="Yes"/>
    <s v="Proceed"/>
    <s v="Ncedile"/>
    <s v="Maxithi"/>
    <n v="42"/>
    <d v="1980-07-11T00:00:00"/>
    <n v="42"/>
    <s v="Male"/>
    <s v="One or both"/>
    <s v="Yes"/>
    <s v="Proceed"/>
    <m/>
    <s v="Proceed"/>
    <s v="English"/>
    <s v="Yes"/>
    <s v="Yes"/>
    <s v="signature_2022-07-01_0955.png"/>
    <m/>
    <m/>
    <m/>
    <m/>
    <d v="2022-07-01T00:00:00"/>
    <n v="50000"/>
    <n v="2000"/>
    <n v="507"/>
    <n v="507"/>
    <n v="2356"/>
    <m/>
    <x v="1"/>
    <n v="55328"/>
    <s v="Proceed"/>
    <s v="Checked, completed"/>
    <s v="Checked, completed"/>
    <s v="Checked, completed"/>
    <n v="735717257"/>
    <s v="Myself (Participant)"/>
    <m/>
    <d v="1899-12-30T11:47:00"/>
    <s v="Unverified"/>
  </r>
  <r>
    <n v="919"/>
    <m/>
    <m/>
    <m/>
    <x v="0"/>
    <m/>
    <m/>
    <m/>
    <m/>
    <m/>
    <m/>
    <m/>
    <m/>
    <m/>
    <m/>
    <m/>
    <m/>
    <m/>
    <m/>
    <m/>
    <m/>
    <m/>
    <m/>
    <m/>
    <m/>
    <m/>
    <m/>
    <m/>
    <m/>
    <m/>
    <m/>
    <m/>
    <m/>
    <m/>
    <m/>
    <m/>
    <m/>
    <m/>
    <m/>
    <m/>
    <m/>
    <m/>
    <m/>
    <m/>
    <m/>
    <m/>
    <x v="0"/>
    <m/>
    <m/>
    <m/>
    <m/>
    <m/>
    <m/>
    <m/>
    <m/>
    <m/>
    <m/>
  </r>
  <r>
    <n v="919"/>
    <s v="Screening And Consenting"/>
    <n v="1"/>
    <s v="nosiphiwo"/>
    <x v="30"/>
    <d v="1899-12-30T11:51:00"/>
    <s v="Buffalo Flats"/>
    <n v="4"/>
    <n v="1"/>
    <s v="C"/>
    <s v="I confirm that I am at the gate / door"/>
    <s v=" -33.0102573"/>
    <s v="27.831821"/>
    <s v="Yes"/>
    <m/>
    <s v="Read the script out loud to the person"/>
    <s v="Yes - the person who opened the door is the HoH"/>
    <s v="Read the script out loud to the HoH"/>
    <s v="Yes"/>
    <s v="Proceed"/>
    <m/>
    <m/>
    <m/>
    <m/>
    <m/>
    <m/>
    <m/>
    <m/>
    <m/>
    <m/>
    <m/>
    <m/>
    <m/>
    <m/>
    <m/>
    <m/>
    <m/>
    <m/>
    <m/>
    <m/>
    <n v="80000"/>
    <m/>
    <n v="501"/>
    <n v="501"/>
    <n v="2341"/>
    <m/>
    <x v="0"/>
    <m/>
    <m/>
    <m/>
    <m/>
    <m/>
    <m/>
    <m/>
    <m/>
    <d v="1899-12-30T11:54:00"/>
    <s v="Incomplete"/>
  </r>
  <r>
    <n v="463"/>
    <s v="Screening And Consenting"/>
    <n v="2"/>
    <s v="nosiphiwo"/>
    <x v="5"/>
    <d v="1899-12-30T10:14:00"/>
    <s v="Nompumelelo"/>
    <n v="1"/>
    <n v="2"/>
    <s v="Not applicable"/>
    <s v="I confirm that I am at the gate / door"/>
    <s v=" -32.9568914"/>
    <s v="27.9253896"/>
    <s v="Yes"/>
    <m/>
    <s v="Read the script out loud to the person"/>
    <s v="Yes - the person who opened the door is the HoH"/>
    <s v="Read the script out loud to the HoH"/>
    <s v="Yes"/>
    <s v="Proceed"/>
    <s v="Nokhona"/>
    <s v="Mzayifani"/>
    <n v="42"/>
    <d v="1980-02-15T00:00:00"/>
    <n v="42"/>
    <s v="Female"/>
    <s v="One or both"/>
    <s v="Yes"/>
    <s v="Proceed"/>
    <m/>
    <s v="Proceed"/>
    <s v="English"/>
    <s v="Yes"/>
    <s v="Yes"/>
    <s v="signature_2022-07-08_0825.png"/>
    <m/>
    <m/>
    <m/>
    <m/>
    <d v="2022-07-08T00:00:00"/>
    <n v="30000"/>
    <n v="1000"/>
    <n v="598"/>
    <n v="598"/>
    <n v="2349"/>
    <m/>
    <x v="1"/>
    <n v="34503"/>
    <s v="Proceed"/>
    <s v="Checked, completed"/>
    <s v="Checked, completed"/>
    <s v="Checked, completed"/>
    <n v="715006232"/>
    <s v="Myself (Participant)"/>
    <m/>
    <d v="1899-12-30T10:25:00"/>
    <s v="Unverified"/>
  </r>
  <r>
    <n v="920"/>
    <m/>
    <m/>
    <m/>
    <x v="0"/>
    <m/>
    <m/>
    <m/>
    <m/>
    <m/>
    <m/>
    <m/>
    <m/>
    <m/>
    <m/>
    <m/>
    <m/>
    <m/>
    <m/>
    <m/>
    <m/>
    <m/>
    <m/>
    <m/>
    <m/>
    <m/>
    <m/>
    <m/>
    <m/>
    <m/>
    <m/>
    <m/>
    <m/>
    <m/>
    <m/>
    <m/>
    <m/>
    <m/>
    <m/>
    <m/>
    <m/>
    <m/>
    <m/>
    <m/>
    <m/>
    <m/>
    <x v="0"/>
    <m/>
    <m/>
    <m/>
    <m/>
    <m/>
    <m/>
    <m/>
    <m/>
    <m/>
    <m/>
  </r>
  <r>
    <n v="920"/>
    <s v="Screening And Consenting"/>
    <n v="1"/>
    <s v="yethu"/>
    <x v="30"/>
    <d v="1899-12-30T11:49:00"/>
    <s v="Ndevana"/>
    <n v="2"/>
    <n v="6"/>
    <s v="Not applicable"/>
    <s v="I confirm that I am at the gate / door"/>
    <s v=" -32.9205416"/>
    <s v="27.5023307"/>
    <s v="No"/>
    <s v="I confirm"/>
    <m/>
    <m/>
    <m/>
    <m/>
    <m/>
    <m/>
    <m/>
    <m/>
    <m/>
    <m/>
    <m/>
    <m/>
    <m/>
    <m/>
    <m/>
    <m/>
    <m/>
    <m/>
    <m/>
    <m/>
    <m/>
    <m/>
    <m/>
    <m/>
    <m/>
    <n v="60000"/>
    <m/>
    <n v="503"/>
    <n v="503"/>
    <n v="2341"/>
    <m/>
    <x v="0"/>
    <m/>
    <m/>
    <m/>
    <m/>
    <m/>
    <m/>
    <m/>
    <m/>
    <d v="1899-12-30T11:49:00"/>
    <s v="Unverified"/>
  </r>
  <r>
    <n v="920"/>
    <s v="Screening And Consenting"/>
    <n v="2"/>
    <s v="yethu"/>
    <x v="21"/>
    <d v="1899-12-30T16:42:00"/>
    <s v="Ndevana"/>
    <n v="2"/>
    <n v="6"/>
    <s v="Not applicable"/>
    <s v="I confirm that I am at the gate / door"/>
    <s v=" -32.9205675"/>
    <s v="27.5021287"/>
    <s v="No"/>
    <s v="I confirm"/>
    <m/>
    <m/>
    <m/>
    <m/>
    <m/>
    <m/>
    <m/>
    <m/>
    <m/>
    <m/>
    <m/>
    <m/>
    <m/>
    <m/>
    <m/>
    <m/>
    <m/>
    <m/>
    <m/>
    <m/>
    <m/>
    <m/>
    <m/>
    <m/>
    <m/>
    <n v="60000"/>
    <m/>
    <n v="210"/>
    <n v="210"/>
    <n v="2336"/>
    <m/>
    <x v="0"/>
    <m/>
    <m/>
    <m/>
    <m/>
    <m/>
    <m/>
    <m/>
    <m/>
    <d v="1899-12-30T16:43:00"/>
    <s v="Unverified"/>
  </r>
  <r>
    <n v="920"/>
    <s v="Screening And Consenting"/>
    <n v="3"/>
    <s v="yethu"/>
    <x v="17"/>
    <d v="1899-12-30T11:15:00"/>
    <s v="Ndevana"/>
    <n v="2"/>
    <n v="6"/>
    <s v="Not applicable"/>
    <s v="I confirm that I am at the gate / door"/>
    <s v=" -32.9206208"/>
    <s v="27.5022316"/>
    <s v="No"/>
    <s v="I confirm"/>
    <m/>
    <m/>
    <m/>
    <m/>
    <m/>
    <m/>
    <m/>
    <m/>
    <m/>
    <m/>
    <m/>
    <m/>
    <m/>
    <m/>
    <m/>
    <m/>
    <m/>
    <m/>
    <m/>
    <m/>
    <m/>
    <m/>
    <m/>
    <m/>
    <m/>
    <n v="60000"/>
    <m/>
    <n v="537"/>
    <n v="537"/>
    <n v="2335"/>
    <m/>
    <x v="0"/>
    <m/>
    <m/>
    <m/>
    <m/>
    <m/>
    <m/>
    <m/>
    <m/>
    <d v="1899-12-30T11:15:00"/>
    <s v="Unverified"/>
  </r>
  <r>
    <n v="921"/>
    <m/>
    <m/>
    <m/>
    <x v="0"/>
    <m/>
    <m/>
    <m/>
    <m/>
    <m/>
    <m/>
    <m/>
    <m/>
    <m/>
    <m/>
    <m/>
    <m/>
    <m/>
    <m/>
    <m/>
    <m/>
    <m/>
    <m/>
    <m/>
    <m/>
    <m/>
    <m/>
    <m/>
    <m/>
    <m/>
    <m/>
    <m/>
    <m/>
    <m/>
    <m/>
    <m/>
    <m/>
    <m/>
    <m/>
    <m/>
    <m/>
    <m/>
    <m/>
    <m/>
    <m/>
    <m/>
    <x v="0"/>
    <m/>
    <m/>
    <m/>
    <m/>
    <m/>
    <m/>
    <m/>
    <m/>
    <m/>
    <m/>
  </r>
  <r>
    <n v="506"/>
    <s v="Screening And Consenting"/>
    <n v="1"/>
    <s v="sinazo"/>
    <x v="22"/>
    <d v="1899-12-30T14:50:00"/>
    <s v="Ducats"/>
    <n v="1"/>
    <n v="8"/>
    <s v="Not applicable"/>
    <s v="I confirm that I am at the gate / door"/>
    <s v=" -32.9206664"/>
    <s v="27.9049197"/>
    <s v="Yes"/>
    <m/>
    <s v="Read the script out loud to the person"/>
    <s v="Yes - the person who opened the door is the HoH"/>
    <s v="Read the script out loud to the HoH"/>
    <s v="Yes"/>
    <s v="Proceed"/>
    <s v="Thabisa"/>
    <s v="Maqhinga "/>
    <n v="42"/>
    <d v="1980-07-08T00:00:00"/>
    <n v="42"/>
    <s v="Female"/>
    <s v="One or both"/>
    <s v="Yes"/>
    <s v="Proceed"/>
    <m/>
    <s v="Proceed"/>
    <s v="English"/>
    <s v="Yes"/>
    <s v="Yes"/>
    <s v="signature_2022-07-07_1253.png"/>
    <m/>
    <m/>
    <m/>
    <m/>
    <d v="2022-07-07T00:00:00"/>
    <n v="40000"/>
    <n v="1000"/>
    <n v="322"/>
    <n v="322"/>
    <n v="2350"/>
    <m/>
    <x v="1"/>
    <n v="43952"/>
    <s v="Proceed"/>
    <s v="Checked, completed"/>
    <s v="Checked, completed"/>
    <s v="Checked, completed"/>
    <n v="719868605"/>
    <s v="Myself (Participant)"/>
    <m/>
    <d v="1899-12-30T14:54:00"/>
    <s v="Unverified"/>
  </r>
  <r>
    <n v="922"/>
    <m/>
    <m/>
    <m/>
    <x v="0"/>
    <m/>
    <m/>
    <m/>
    <m/>
    <m/>
    <m/>
    <m/>
    <m/>
    <m/>
    <m/>
    <m/>
    <m/>
    <m/>
    <m/>
    <m/>
    <m/>
    <m/>
    <m/>
    <m/>
    <m/>
    <m/>
    <m/>
    <m/>
    <m/>
    <m/>
    <m/>
    <m/>
    <m/>
    <m/>
    <m/>
    <m/>
    <m/>
    <m/>
    <m/>
    <m/>
    <m/>
    <m/>
    <m/>
    <m/>
    <m/>
    <m/>
    <x v="0"/>
    <m/>
    <m/>
    <m/>
    <m/>
    <m/>
    <m/>
    <m/>
    <m/>
    <m/>
    <m/>
  </r>
  <r>
    <n v="922"/>
    <s v="Screening And Consenting"/>
    <n v="1"/>
    <s v="nosiphiwo"/>
    <x v="30"/>
    <d v="1899-12-30T11:56:00"/>
    <s v="Buffalo Flats"/>
    <n v="4"/>
    <n v="1"/>
    <s v="C"/>
    <s v="I confirm that I am at the gate / door"/>
    <s v=" -33.0054785"/>
    <s v="27.8324249"/>
    <s v="No"/>
    <s v="I confirm"/>
    <m/>
    <m/>
    <m/>
    <m/>
    <m/>
    <m/>
    <m/>
    <m/>
    <m/>
    <m/>
    <m/>
    <m/>
    <m/>
    <m/>
    <m/>
    <m/>
    <m/>
    <m/>
    <m/>
    <m/>
    <m/>
    <m/>
    <m/>
    <m/>
    <m/>
    <n v="80000"/>
    <m/>
    <n v="496"/>
    <n v="496"/>
    <n v="2341"/>
    <m/>
    <x v="0"/>
    <m/>
    <m/>
    <m/>
    <m/>
    <m/>
    <m/>
    <m/>
    <m/>
    <d v="1899-12-30T11:57:00"/>
    <s v="Unverified"/>
  </r>
  <r>
    <n v="922"/>
    <s v="Screening And Consenting"/>
    <n v="2"/>
    <s v="lwazi"/>
    <x v="21"/>
    <d v="1899-12-30T11:31:00"/>
    <s v="Buffalo Flats"/>
    <n v="4"/>
    <n v="1"/>
    <s v="C"/>
    <s v="I confirm that I am at the gate / door"/>
    <s v=" -33.0102438"/>
    <s v="27.831597"/>
    <s v="Yes"/>
    <m/>
    <s v="Read the script out loud to the person"/>
    <s v="Yes - the person who opened the door is the HoH"/>
    <s v="Read the script out loud to the HoH"/>
    <s v="No"/>
    <m/>
    <m/>
    <m/>
    <m/>
    <m/>
    <m/>
    <m/>
    <m/>
    <m/>
    <m/>
    <m/>
    <m/>
    <m/>
    <m/>
    <m/>
    <m/>
    <m/>
    <m/>
    <m/>
    <m/>
    <m/>
    <n v="80000"/>
    <m/>
    <n v="521"/>
    <n v="521"/>
    <n v="2336"/>
    <m/>
    <x v="0"/>
    <m/>
    <m/>
    <m/>
    <m/>
    <m/>
    <m/>
    <m/>
    <m/>
    <d v="1899-12-30T11:32:00"/>
    <s v="Unverified"/>
  </r>
  <r>
    <n v="923"/>
    <m/>
    <m/>
    <m/>
    <x v="0"/>
    <m/>
    <m/>
    <m/>
    <m/>
    <m/>
    <m/>
    <m/>
    <m/>
    <m/>
    <m/>
    <m/>
    <m/>
    <m/>
    <m/>
    <m/>
    <m/>
    <m/>
    <m/>
    <m/>
    <m/>
    <m/>
    <m/>
    <m/>
    <m/>
    <m/>
    <m/>
    <m/>
    <m/>
    <m/>
    <m/>
    <m/>
    <m/>
    <m/>
    <m/>
    <m/>
    <m/>
    <m/>
    <m/>
    <m/>
    <m/>
    <m/>
    <x v="0"/>
    <m/>
    <m/>
    <m/>
    <m/>
    <m/>
    <m/>
    <m/>
    <m/>
    <m/>
    <m/>
  </r>
  <r>
    <n v="923"/>
    <s v="Screening And Consenting"/>
    <n v="1"/>
    <s v="nosiphiwo"/>
    <x v="30"/>
    <d v="1899-12-30T12:01:00"/>
    <s v="Buffalo Flats"/>
    <n v="4"/>
    <n v="1"/>
    <s v="C"/>
    <s v="I confirm that I am at the gate / door"/>
    <s v=" -33.0112"/>
    <s v="27.8342566"/>
    <s v="No"/>
    <s v="I confirm"/>
    <m/>
    <m/>
    <m/>
    <m/>
    <m/>
    <m/>
    <m/>
    <m/>
    <m/>
    <m/>
    <m/>
    <m/>
    <m/>
    <m/>
    <m/>
    <m/>
    <m/>
    <m/>
    <m/>
    <m/>
    <m/>
    <m/>
    <m/>
    <m/>
    <m/>
    <n v="80000"/>
    <m/>
    <n v="491"/>
    <n v="491"/>
    <n v="2341"/>
    <m/>
    <x v="0"/>
    <m/>
    <m/>
    <m/>
    <m/>
    <m/>
    <m/>
    <m/>
    <m/>
    <d v="1899-12-30T12:01:00"/>
    <s v="Complete"/>
  </r>
  <r>
    <n v="592"/>
    <s v="Screening And Consenting"/>
    <n v="1"/>
    <s v="siyanda"/>
    <x v="20"/>
    <d v="1899-12-30T10:25:00"/>
    <s v="Ducats"/>
    <n v="2"/>
    <n v="2"/>
    <s v="Not applicable"/>
    <s v="I confirm that I am at the gate / door"/>
    <s v=" -32.9302938"/>
    <s v="27.9028011"/>
    <s v="Yes"/>
    <m/>
    <s v="Read the script out loud to the person"/>
    <s v="Yes - the person who opened the door is the HoH"/>
    <s v="Read the script out loud to the HoH"/>
    <s v="Yes"/>
    <s v="Proceed"/>
    <s v="Thanduxolo"/>
    <s v="Muru"/>
    <n v="42"/>
    <d v="1981-01-01T00:00:00"/>
    <n v="42"/>
    <s v="Male"/>
    <s v="One or both"/>
    <s v="Yes"/>
    <s v="Proceed"/>
    <m/>
    <s v="Proceed"/>
    <s v="Xhosa"/>
    <s v="Yes"/>
    <s v="Yes"/>
    <m/>
    <s v="signature_2022-07-09_0831.png"/>
    <m/>
    <m/>
    <m/>
    <d v="2022-07-09T00:00:00"/>
    <n v="40000"/>
    <n v="2000"/>
    <n v="587"/>
    <n v="587"/>
    <n v="2348"/>
    <m/>
    <x v="1"/>
    <n v="45480"/>
    <s v="Proceed"/>
    <s v="Checked, completed"/>
    <s v="Checked, completed"/>
    <s v="Checked, completed"/>
    <n v="736516517"/>
    <s v="Myself (Participant)"/>
    <m/>
    <d v="1899-12-30T10:32:00"/>
    <s v="Unverified"/>
  </r>
  <r>
    <n v="924"/>
    <m/>
    <m/>
    <m/>
    <x v="0"/>
    <m/>
    <m/>
    <m/>
    <m/>
    <m/>
    <m/>
    <m/>
    <m/>
    <m/>
    <m/>
    <m/>
    <m/>
    <m/>
    <m/>
    <m/>
    <m/>
    <m/>
    <m/>
    <m/>
    <m/>
    <m/>
    <m/>
    <m/>
    <m/>
    <m/>
    <m/>
    <m/>
    <m/>
    <m/>
    <m/>
    <m/>
    <m/>
    <m/>
    <m/>
    <m/>
    <m/>
    <m/>
    <m/>
    <m/>
    <m/>
    <m/>
    <x v="0"/>
    <m/>
    <m/>
    <m/>
    <m/>
    <m/>
    <m/>
    <m/>
    <m/>
    <m/>
    <m/>
  </r>
  <r>
    <n v="631"/>
    <s v="Screening And Consenting"/>
    <n v="3"/>
    <s v="onelam"/>
    <x v="15"/>
    <d v="1899-12-30T09:26:00"/>
    <s v="Nompumelelo"/>
    <n v="2"/>
    <n v="5"/>
    <s v="Not applicable"/>
    <s v="I confirm that I am at the gate / door"/>
    <s v=" -32.9546548"/>
    <s v="27.924515"/>
    <s v="Yes"/>
    <m/>
    <s v="Read the script out loud to the person"/>
    <s v="Yes - the person who opened the door is the HoH"/>
    <s v="Read the script out loud to the HoH"/>
    <s v="Yes"/>
    <s v="Proceed"/>
    <s v="Maletsema"/>
    <s v="Mochobo"/>
    <n v="42"/>
    <d v="1980-10-13T00:00:00"/>
    <n v="42"/>
    <s v="Female"/>
    <s v="One or both"/>
    <s v="Yes"/>
    <s v="Proceed"/>
    <m/>
    <s v="Proceed"/>
    <s v="English"/>
    <s v="Yes"/>
    <s v="Yes"/>
    <s v="signature_2022-07-13_0730.png"/>
    <m/>
    <m/>
    <m/>
    <m/>
    <d v="2022-07-13T00:00:00"/>
    <n v="30000"/>
    <n v="1000"/>
    <n v="646"/>
    <n v="646"/>
    <n v="2344"/>
    <m/>
    <x v="1"/>
    <n v="34594"/>
    <s v="Proceed"/>
    <s v="Checked, completed"/>
    <s v="Checked, completed"/>
    <s v="Checked, completed"/>
    <n v="833661043"/>
    <s v="Myself (Participant)"/>
    <m/>
    <d v="1899-12-30T09:32:00"/>
    <s v="Unverified"/>
  </r>
  <r>
    <n v="925"/>
    <m/>
    <m/>
    <m/>
    <x v="0"/>
    <m/>
    <m/>
    <m/>
    <m/>
    <m/>
    <m/>
    <m/>
    <m/>
    <m/>
    <m/>
    <m/>
    <m/>
    <m/>
    <m/>
    <m/>
    <m/>
    <m/>
    <m/>
    <m/>
    <m/>
    <m/>
    <m/>
    <m/>
    <m/>
    <m/>
    <m/>
    <m/>
    <m/>
    <m/>
    <m/>
    <m/>
    <m/>
    <m/>
    <m/>
    <m/>
    <m/>
    <m/>
    <m/>
    <m/>
    <m/>
    <m/>
    <x v="0"/>
    <m/>
    <m/>
    <m/>
    <m/>
    <m/>
    <m/>
    <m/>
    <m/>
    <m/>
    <m/>
  </r>
  <r>
    <n v="750"/>
    <s v="Screening And Consenting"/>
    <n v="1"/>
    <s v="siziphiwe"/>
    <x v="10"/>
    <d v="1899-12-30T10:32:00"/>
    <s v="Buffalo Flats"/>
    <n v="2"/>
    <n v="6"/>
    <s v="Not applicable"/>
    <s v="I confirm that I am at the gate / door"/>
    <s v=" -33.0133422"/>
    <s v="27.8412936"/>
    <s v="Yes"/>
    <m/>
    <s v="Read the script out loud to the person"/>
    <s v="Yes - the person who opened the door is the HoH"/>
    <s v="Read the script out loud to the HoH"/>
    <s v="Yes"/>
    <s v="Proceed"/>
    <s v="Mariana"/>
    <s v="Smith"/>
    <n v="42"/>
    <d v="1980-08-13T00:00:00"/>
    <n v="42"/>
    <s v="Female"/>
    <s v="One or both"/>
    <s v="Yes"/>
    <s v="Proceed"/>
    <m/>
    <s v="Proceed"/>
    <s v="English"/>
    <s v="Yes"/>
    <s v="Yes"/>
    <s v="signature_2022-07-14_0839.png"/>
    <m/>
    <m/>
    <m/>
    <m/>
    <d v="2022-07-14T00:00:00"/>
    <n v="80000"/>
    <n v="1000"/>
    <n v="580"/>
    <n v="580"/>
    <n v="2343"/>
    <m/>
    <x v="1"/>
    <n v="84461"/>
    <s v="Proceed"/>
    <s v="Checked, completed"/>
    <s v="Checked, completed"/>
    <s v="Checked, completed"/>
    <n v="844753652"/>
    <s v="Myself (Participant)"/>
    <m/>
    <d v="1899-12-30T10:40:00"/>
    <s v="Unverified"/>
  </r>
  <r>
    <n v="926"/>
    <m/>
    <m/>
    <m/>
    <x v="0"/>
    <m/>
    <m/>
    <m/>
    <m/>
    <m/>
    <m/>
    <m/>
    <m/>
    <m/>
    <m/>
    <m/>
    <m/>
    <m/>
    <m/>
    <m/>
    <m/>
    <m/>
    <m/>
    <m/>
    <m/>
    <m/>
    <m/>
    <m/>
    <m/>
    <m/>
    <m/>
    <m/>
    <m/>
    <m/>
    <m/>
    <m/>
    <m/>
    <m/>
    <m/>
    <m/>
    <m/>
    <m/>
    <m/>
    <m/>
    <m/>
    <m/>
    <x v="0"/>
    <m/>
    <m/>
    <m/>
    <m/>
    <m/>
    <m/>
    <m/>
    <m/>
    <m/>
    <m/>
  </r>
  <r>
    <n v="758"/>
    <s v="Screening And Consenting"/>
    <n v="1"/>
    <s v="nozithembiso"/>
    <x v="10"/>
    <d v="1899-12-30T11:30:00"/>
    <s v="Buffalo Flats"/>
    <n v="4"/>
    <n v="9"/>
    <s v="A"/>
    <s v="I confirm that I am at the gate / door"/>
    <s v=" -33.0109198"/>
    <s v="27.8306443"/>
    <s v="Yes"/>
    <m/>
    <s v="Read the script out loud to the person"/>
    <s v="Yes - the person who opened the door is the HoH"/>
    <s v="Read the script out loud to the HoH"/>
    <s v="Yes"/>
    <s v="Proceed"/>
    <s v="Martin"/>
    <s v="Ngwenya"/>
    <n v="42"/>
    <d v="1980-05-08T00:00:00"/>
    <n v="42"/>
    <s v="Male"/>
    <s v="One or both"/>
    <s v="Yes"/>
    <s v="Proceed"/>
    <m/>
    <s v="Proceed"/>
    <s v="English"/>
    <s v="Yes"/>
    <s v="Yes"/>
    <s v="signature_2022-07-14_0934.png"/>
    <m/>
    <m/>
    <m/>
    <m/>
    <d v="2022-07-14T00:00:00"/>
    <n v="80000"/>
    <n v="2000"/>
    <n v="522"/>
    <n v="522"/>
    <n v="2343"/>
    <m/>
    <x v="1"/>
    <n v="85345"/>
    <s v="Proceed"/>
    <s v="Checked, completed"/>
    <s v="Checked, completed"/>
    <s v="Checked, completed"/>
    <n v="785425263"/>
    <s v="Sibling"/>
    <m/>
    <d v="1899-12-30T11:30:00"/>
    <s v="Unverified"/>
  </r>
  <r>
    <n v="927"/>
    <m/>
    <m/>
    <m/>
    <x v="0"/>
    <m/>
    <m/>
    <m/>
    <m/>
    <m/>
    <m/>
    <m/>
    <m/>
    <m/>
    <m/>
    <m/>
    <m/>
    <m/>
    <m/>
    <m/>
    <m/>
    <m/>
    <m/>
    <m/>
    <m/>
    <m/>
    <m/>
    <m/>
    <m/>
    <m/>
    <m/>
    <m/>
    <m/>
    <m/>
    <m/>
    <m/>
    <m/>
    <m/>
    <m/>
    <m/>
    <m/>
    <m/>
    <m/>
    <m/>
    <m/>
    <m/>
    <x v="0"/>
    <m/>
    <m/>
    <m/>
    <m/>
    <m/>
    <m/>
    <m/>
    <m/>
    <m/>
    <m/>
  </r>
  <r>
    <n v="760"/>
    <s v="Screening And Consenting"/>
    <n v="1"/>
    <s v="zimkhitha"/>
    <x v="10"/>
    <d v="1899-12-30T11:37:00"/>
    <s v="Buffalo Flats"/>
    <n v="2"/>
    <n v="4"/>
    <s v="Not applicable"/>
    <s v="I confirm that I am at the gate / door"/>
    <s v=" -33.0139593"/>
    <s v="27.838191"/>
    <s v="Yes"/>
    <m/>
    <s v="Read the script out loud to the person"/>
    <s v="Yes - the person who opened the door is the HoH"/>
    <s v="Read the script out loud to the HoH"/>
    <s v="Yes"/>
    <s v="Proceed"/>
    <s v="Christian"/>
    <s v="Caleb"/>
    <n v="42"/>
    <d v="1980-12-30T00:00:00"/>
    <n v="42"/>
    <s v="Female"/>
    <s v="One or both"/>
    <s v="Yes"/>
    <s v="Proceed"/>
    <m/>
    <s v="Proceed"/>
    <s v="English"/>
    <s v="Yes"/>
    <s v="Yes"/>
    <s v="signature_2022-07-14_0941.png"/>
    <m/>
    <m/>
    <m/>
    <m/>
    <d v="2022-07-14T00:00:00"/>
    <n v="80000"/>
    <n v="1000"/>
    <n v="515"/>
    <n v="515"/>
    <n v="2343"/>
    <m/>
    <x v="1"/>
    <n v="84331"/>
    <s v="Proceed"/>
    <s v="Checked, completed"/>
    <s v="Checked, completed"/>
    <s v="Checked, completed"/>
    <n v="839442120"/>
    <s v="Myself (Participant)"/>
    <m/>
    <d v="1899-12-30T11:43:00"/>
    <s v="Unverified"/>
  </r>
  <r>
    <n v="928"/>
    <m/>
    <m/>
    <m/>
    <x v="0"/>
    <m/>
    <m/>
    <m/>
    <m/>
    <m/>
    <m/>
    <m/>
    <m/>
    <m/>
    <m/>
    <m/>
    <m/>
    <m/>
    <m/>
    <m/>
    <m/>
    <m/>
    <m/>
    <m/>
    <m/>
    <m/>
    <m/>
    <m/>
    <m/>
    <m/>
    <m/>
    <m/>
    <m/>
    <m/>
    <m/>
    <m/>
    <m/>
    <m/>
    <m/>
    <m/>
    <m/>
    <m/>
    <m/>
    <m/>
    <m/>
    <m/>
    <x v="0"/>
    <m/>
    <m/>
    <m/>
    <m/>
    <m/>
    <m/>
    <m/>
    <m/>
    <m/>
    <m/>
  </r>
  <r>
    <n v="841"/>
    <s v="Screening And Consenting"/>
    <n v="1"/>
    <s v="nomvuyo"/>
    <x v="23"/>
    <d v="1899-12-30T11:24:00"/>
    <s v="Buffalo Flats"/>
    <n v="2"/>
    <n v="6"/>
    <s v="Not applicable"/>
    <s v="I confirm that I am at the gate / door"/>
    <s v=" -33.013243"/>
    <s v="27.8409751"/>
    <s v="Yes"/>
    <m/>
    <s v="Read the script out loud to the person"/>
    <s v="Yes - the person who opened the door is calling the HoH"/>
    <s v="Read the script out loud to the HoH"/>
    <s v="Yes"/>
    <s v="Proceed"/>
    <s v="Aldino"/>
    <s v="Louw"/>
    <n v="42"/>
    <d v="1980-09-08T00:00:00"/>
    <n v="42"/>
    <s v="Male"/>
    <s v="One or both"/>
    <s v="Yes"/>
    <s v="Proceed"/>
    <m/>
    <s v="Proceed"/>
    <s v="English"/>
    <s v="Yes"/>
    <s v="Yes"/>
    <s v="signature_2022-07-15_0935.png"/>
    <m/>
    <m/>
    <m/>
    <m/>
    <d v="2022-07-15T00:00:00"/>
    <n v="80000"/>
    <n v="2000"/>
    <n v="528"/>
    <n v="528"/>
    <n v="2342"/>
    <m/>
    <x v="1"/>
    <n v="85356"/>
    <s v="Proceed"/>
    <s v="Checked, completed"/>
    <s v="Checked, completed"/>
    <s v="Checked, completed"/>
    <n v="825496217"/>
    <s v="Myself (Participant)"/>
    <m/>
    <d v="1899-12-30T11:35:00"/>
    <s v="Unverified"/>
  </r>
  <r>
    <n v="929"/>
    <m/>
    <m/>
    <m/>
    <x v="0"/>
    <m/>
    <m/>
    <m/>
    <m/>
    <m/>
    <m/>
    <m/>
    <m/>
    <m/>
    <m/>
    <m/>
    <m/>
    <m/>
    <m/>
    <m/>
    <m/>
    <m/>
    <m/>
    <m/>
    <m/>
    <m/>
    <m/>
    <m/>
    <m/>
    <m/>
    <m/>
    <m/>
    <m/>
    <m/>
    <m/>
    <m/>
    <m/>
    <m/>
    <m/>
    <m/>
    <m/>
    <m/>
    <m/>
    <m/>
    <m/>
    <m/>
    <x v="0"/>
    <m/>
    <m/>
    <m/>
    <m/>
    <m/>
    <m/>
    <m/>
    <m/>
    <m/>
    <m/>
  </r>
  <r>
    <n v="881"/>
    <s v="Screening And Consenting"/>
    <n v="1"/>
    <s v="nosiphiwo"/>
    <x v="23"/>
    <d v="1899-12-30T14:22:00"/>
    <s v="Buffalo Flats"/>
    <n v="4"/>
    <n v="1"/>
    <s v="C"/>
    <s v="I confirm that I am at the gate / door"/>
    <s v=" -33.0047704"/>
    <s v="27.8313259"/>
    <s v="Yes"/>
    <m/>
    <s v="Read the script out loud to the person"/>
    <s v="Yes - the person who opened the door is the HoH"/>
    <s v="Read the script out loud to the HoH"/>
    <s v="Yes"/>
    <s v="Proceed"/>
    <s v="Lwandile"/>
    <s v="Mvimbi"/>
    <n v="42"/>
    <d v="1980-12-26T00:00:00"/>
    <n v="42"/>
    <s v="Male"/>
    <s v="One or both"/>
    <s v="Yes"/>
    <s v="Proceed"/>
    <m/>
    <s v="Proceed"/>
    <s v="English"/>
    <s v="Yes"/>
    <s v="Yes"/>
    <s v="signature_2022-07-15_1225.png"/>
    <m/>
    <m/>
    <m/>
    <m/>
    <d v="2022-07-15T00:00:00"/>
    <n v="80000"/>
    <n v="2000"/>
    <n v="350"/>
    <n v="350"/>
    <n v="2342"/>
    <m/>
    <x v="1"/>
    <n v="85000"/>
    <s v="Proceed"/>
    <s v="Checked, completed"/>
    <s v="Checked, completed"/>
    <s v="Checked, completed"/>
    <n v="733874423"/>
    <s v="Myself (Participant)"/>
    <m/>
    <d v="1899-12-30T14:26:00"/>
    <s v="Unverified"/>
  </r>
  <r>
    <n v="930"/>
    <m/>
    <m/>
    <m/>
    <x v="0"/>
    <m/>
    <m/>
    <m/>
    <m/>
    <m/>
    <m/>
    <m/>
    <m/>
    <m/>
    <m/>
    <m/>
    <m/>
    <m/>
    <m/>
    <m/>
    <m/>
    <m/>
    <m/>
    <m/>
    <m/>
    <m/>
    <m/>
    <m/>
    <m/>
    <m/>
    <m/>
    <m/>
    <m/>
    <m/>
    <m/>
    <m/>
    <m/>
    <m/>
    <m/>
    <m/>
    <m/>
    <m/>
    <m/>
    <m/>
    <m/>
    <m/>
    <x v="0"/>
    <m/>
    <m/>
    <m/>
    <m/>
    <m/>
    <m/>
    <m/>
    <m/>
    <m/>
    <m/>
  </r>
  <r>
    <n v="930"/>
    <s v="Screening And Consenting"/>
    <n v="1"/>
    <s v="siyanda"/>
    <x v="29"/>
    <d v="1899-12-30T09:46:00"/>
    <s v="Mdantsane"/>
    <n v="9"/>
    <n v="1"/>
    <s v="Not applicable"/>
    <s v="I confirm that I am at the gate / door"/>
    <s v=" -32.937428"/>
    <s v="27.756442"/>
    <s v="Yes"/>
    <m/>
    <s v="Read the script out loud to the person"/>
    <s v="Yes - the person who opened the door is the HoH"/>
    <s v="Read the script out loud to the HoH"/>
    <s v="No"/>
    <m/>
    <m/>
    <m/>
    <m/>
    <m/>
    <m/>
    <m/>
    <m/>
    <m/>
    <m/>
    <m/>
    <m/>
    <m/>
    <m/>
    <m/>
    <m/>
    <m/>
    <m/>
    <m/>
    <m/>
    <m/>
    <n v="50000"/>
    <m/>
    <n v="626"/>
    <n v="626"/>
    <n v="2338"/>
    <m/>
    <x v="0"/>
    <m/>
    <m/>
    <m/>
    <m/>
    <m/>
    <m/>
    <m/>
    <m/>
    <d v="1899-12-30T09:46:00"/>
    <s v="Unverified"/>
  </r>
  <r>
    <n v="931"/>
    <m/>
    <m/>
    <m/>
    <x v="0"/>
    <m/>
    <m/>
    <m/>
    <m/>
    <m/>
    <m/>
    <m/>
    <m/>
    <m/>
    <m/>
    <m/>
    <m/>
    <m/>
    <m/>
    <m/>
    <m/>
    <m/>
    <m/>
    <m/>
    <m/>
    <m/>
    <m/>
    <m/>
    <m/>
    <m/>
    <m/>
    <m/>
    <m/>
    <m/>
    <m/>
    <m/>
    <m/>
    <m/>
    <m/>
    <m/>
    <m/>
    <m/>
    <m/>
    <m/>
    <m/>
    <m/>
    <x v="0"/>
    <m/>
    <m/>
    <m/>
    <m/>
    <m/>
    <m/>
    <m/>
    <m/>
    <m/>
    <m/>
  </r>
  <r>
    <n v="931"/>
    <s v="Screening And Consenting"/>
    <n v="1"/>
    <s v="vuyolwethu"/>
    <x v="29"/>
    <d v="1899-12-30T09:51:00"/>
    <s v="Mdantsane"/>
    <n v="9"/>
    <n v="1"/>
    <s v="Not applicable"/>
    <s v="I confirm that I am at the gate / door"/>
    <s v=" -32.9373496"/>
    <s v="27.7565354"/>
    <s v="Yes"/>
    <m/>
    <s v="Read the script out loud to the person"/>
    <s v="Yes - the person who opened the door is calling the HoH"/>
    <s v="Read the script out loud to the HoH"/>
    <s v="Yes"/>
    <s v="Proceed"/>
    <s v="Thabisa"/>
    <s v="Cokiso"/>
    <n v="42"/>
    <d v="1980-02-12T00:00:00"/>
    <n v="42"/>
    <s v="Female"/>
    <s v="One or both"/>
    <s v="Yes"/>
    <s v="Proceed"/>
    <m/>
    <s v="Proceed"/>
    <s v="Xhosa"/>
    <s v="Yes"/>
    <s v="Yes"/>
    <m/>
    <s v="signature_2022-07-19_0753.png"/>
    <m/>
    <m/>
    <m/>
    <d v="2022-07-19T00:00:00"/>
    <n v="50000"/>
    <n v="1000"/>
    <n v="621"/>
    <n v="621"/>
    <n v="2338"/>
    <m/>
    <x v="1"/>
    <n v="54538"/>
    <s v="Proceed"/>
    <s v="Checked, completed"/>
    <s v="Checked, completed"/>
    <s v="Checked, completed"/>
    <n v="785321085"/>
    <s v="Myself (Participant)"/>
    <m/>
    <d v="1899-12-30T09:53:00"/>
    <s v="Complete"/>
  </r>
  <r>
    <n v="932"/>
    <m/>
    <m/>
    <m/>
    <x v="0"/>
    <m/>
    <m/>
    <m/>
    <m/>
    <m/>
    <m/>
    <m/>
    <m/>
    <m/>
    <m/>
    <m/>
    <m/>
    <m/>
    <m/>
    <m/>
    <m/>
    <m/>
    <m/>
    <m/>
    <m/>
    <m/>
    <m/>
    <m/>
    <m/>
    <m/>
    <m/>
    <m/>
    <m/>
    <m/>
    <m/>
    <m/>
    <m/>
    <m/>
    <m/>
    <m/>
    <m/>
    <m/>
    <m/>
    <m/>
    <m/>
    <m/>
    <x v="0"/>
    <m/>
    <m/>
    <m/>
    <m/>
    <m/>
    <m/>
    <m/>
    <m/>
    <m/>
    <m/>
  </r>
  <r>
    <n v="987"/>
    <s v="Screening And Consenting"/>
    <n v="2"/>
    <s v="lwazi"/>
    <x v="26"/>
    <d v="1899-12-30T09:37:00"/>
    <s v="Buffalo Flats"/>
    <n v="5"/>
    <n v="2"/>
    <s v="Not applicable"/>
    <s v="I confirm that I am at the gate / door"/>
    <s v=" -33.0212055"/>
    <s v="27.8554361"/>
    <s v="Yes"/>
    <m/>
    <s v="Read the script out loud to the person"/>
    <s v="Yes - the person who opened the door is the HoH"/>
    <s v="Read the script out loud to the HoH"/>
    <s v="Yes"/>
    <s v="Proceed"/>
    <s v="Mariette "/>
    <s v="Klassen"/>
    <n v="42"/>
    <d v="1980-03-15T00:00:00"/>
    <n v="42"/>
    <s v="Female"/>
    <s v="One or both"/>
    <s v="Yes"/>
    <s v="Proceed"/>
    <m/>
    <s v="Proceed"/>
    <s v="English"/>
    <s v="Yes"/>
    <s v="Yes"/>
    <s v="signature_2022-07-27_0746.png"/>
    <m/>
    <m/>
    <m/>
    <m/>
    <d v="2022-07-27T00:00:00"/>
    <n v="80000"/>
    <n v="1000"/>
    <n v="635"/>
    <n v="635"/>
    <n v="2330"/>
    <m/>
    <x v="1"/>
    <n v="84558"/>
    <s v="Proceed"/>
    <s v="Checked, completed"/>
    <s v="Checked, completed"/>
    <s v="Checked, completed"/>
    <n v="784213669"/>
    <s v="Myself (Participant)"/>
    <m/>
    <d v="1899-12-30T09:47:00"/>
    <s v="Complete"/>
  </r>
  <r>
    <n v="933"/>
    <m/>
    <m/>
    <m/>
    <x v="0"/>
    <m/>
    <m/>
    <m/>
    <m/>
    <m/>
    <m/>
    <m/>
    <m/>
    <m/>
    <m/>
    <m/>
    <m/>
    <m/>
    <m/>
    <m/>
    <m/>
    <m/>
    <m/>
    <m/>
    <m/>
    <m/>
    <m/>
    <m/>
    <m/>
    <m/>
    <m/>
    <m/>
    <m/>
    <m/>
    <m/>
    <m/>
    <m/>
    <m/>
    <m/>
    <m/>
    <m/>
    <m/>
    <m/>
    <m/>
    <m/>
    <m/>
    <x v="0"/>
    <m/>
    <m/>
    <m/>
    <m/>
    <m/>
    <m/>
    <m/>
    <m/>
    <m/>
    <m/>
  </r>
  <r>
    <n v="933"/>
    <s v="Screening And Consenting"/>
    <n v="1"/>
    <s v="nosibusiso"/>
    <x v="29"/>
    <d v="1899-12-30T10:10:00"/>
    <s v="Buffalo Flats"/>
    <n v="2"/>
    <n v="9"/>
    <s v="Not applicable"/>
    <s v="I confirm that I am at the gate / door"/>
    <s v=" -33.0141897"/>
    <s v="27.8421373"/>
    <s v="Yes"/>
    <m/>
    <s v="Read the script out loud to the person"/>
    <s v="Yes - the person who opened the door is the HoH"/>
    <s v="Read the script out loud to the HoH"/>
    <s v="No"/>
    <m/>
    <m/>
    <m/>
    <m/>
    <m/>
    <m/>
    <m/>
    <m/>
    <m/>
    <m/>
    <m/>
    <m/>
    <m/>
    <m/>
    <m/>
    <m/>
    <m/>
    <m/>
    <m/>
    <m/>
    <m/>
    <n v="80000"/>
    <m/>
    <n v="602"/>
    <n v="602"/>
    <n v="2338"/>
    <m/>
    <x v="0"/>
    <m/>
    <m/>
    <m/>
    <m/>
    <m/>
    <m/>
    <m/>
    <m/>
    <d v="1899-12-30T10:13:00"/>
    <s v="Unverified"/>
  </r>
  <r>
    <n v="934"/>
    <m/>
    <m/>
    <m/>
    <x v="0"/>
    <m/>
    <m/>
    <m/>
    <m/>
    <m/>
    <m/>
    <m/>
    <m/>
    <m/>
    <m/>
    <m/>
    <m/>
    <m/>
    <m/>
    <m/>
    <m/>
    <m/>
    <m/>
    <m/>
    <m/>
    <m/>
    <m/>
    <m/>
    <m/>
    <m/>
    <m/>
    <m/>
    <m/>
    <m/>
    <m/>
    <m/>
    <m/>
    <m/>
    <m/>
    <m/>
    <m/>
    <m/>
    <m/>
    <m/>
    <m/>
    <m/>
    <x v="0"/>
    <m/>
    <m/>
    <m/>
    <m/>
    <m/>
    <m/>
    <m/>
    <m/>
    <m/>
    <m/>
  </r>
  <r>
    <n v="1038"/>
    <s v="Screening And Consenting"/>
    <n v="1"/>
    <s v="siziphiwe"/>
    <x v="16"/>
    <d v="1899-12-30T14:19:00"/>
    <s v="Buffalo Flats"/>
    <n v="2"/>
    <n v="10"/>
    <s v="Not applicable"/>
    <s v="I confirm that I am at the gate / door"/>
    <s v=" -33.0106965"/>
    <s v="27.8428606"/>
    <s v="Yes"/>
    <m/>
    <s v="Read the script out loud to the person"/>
    <s v="Yes - the person who opened the door is the HoH"/>
    <s v="Read the script out loud to the HoH"/>
    <s v="Yes"/>
    <s v="Proceed"/>
    <s v="Naillian"/>
    <s v="Roberts"/>
    <n v="42"/>
    <d v="1980-02-09T00:00:00"/>
    <n v="42"/>
    <s v="Female"/>
    <s v="One or both"/>
    <s v="Yes"/>
    <s v="Proceed"/>
    <m/>
    <s v="Proceed"/>
    <s v="English"/>
    <s v="Yes"/>
    <s v="Yes"/>
    <s v="signature_2022-07-20_1230.png"/>
    <m/>
    <m/>
    <m/>
    <m/>
    <d v="2022-07-20T00:00:00"/>
    <n v="80000"/>
    <n v="1000"/>
    <n v="353"/>
    <n v="353"/>
    <n v="2337"/>
    <m/>
    <x v="1"/>
    <n v="84001"/>
    <s v="Proceed"/>
    <s v="Checked, completed"/>
    <s v="Checked, completed"/>
    <s v="Checked, completed"/>
    <n v="619944375"/>
    <s v="Myself (Participant)"/>
    <m/>
    <d v="1899-12-30T14:30:00"/>
    <s v="Complete"/>
  </r>
  <r>
    <n v="935"/>
    <m/>
    <m/>
    <m/>
    <x v="0"/>
    <m/>
    <m/>
    <m/>
    <m/>
    <m/>
    <m/>
    <m/>
    <m/>
    <m/>
    <m/>
    <m/>
    <m/>
    <m/>
    <m/>
    <m/>
    <m/>
    <m/>
    <m/>
    <m/>
    <m/>
    <m/>
    <m/>
    <m/>
    <m/>
    <m/>
    <m/>
    <m/>
    <m/>
    <m/>
    <m/>
    <m/>
    <m/>
    <m/>
    <m/>
    <m/>
    <m/>
    <m/>
    <m/>
    <m/>
    <m/>
    <m/>
    <x v="0"/>
    <m/>
    <m/>
    <m/>
    <m/>
    <m/>
    <m/>
    <m/>
    <m/>
    <m/>
    <m/>
  </r>
  <r>
    <n v="1078"/>
    <s v="Screening And Consenting"/>
    <n v="1"/>
    <s v="vuyolwethu"/>
    <x v="21"/>
    <d v="1899-12-30T09:31:00"/>
    <s v="Mdantsane"/>
    <n v="9"/>
    <n v="1"/>
    <s v="Not applicable"/>
    <s v="I confirm that I am at the gate / door"/>
    <s v=" -32.9369634"/>
    <s v="27.7563142"/>
    <s v="Yes"/>
    <m/>
    <s v="Read the script out loud to the person"/>
    <s v="Yes - the person who opened the door is the HoH"/>
    <s v="Read the script out loud to the HoH"/>
    <s v="Yes"/>
    <s v="Proceed"/>
    <s v="Thabisa"/>
    <s v="Mhlaimpi"/>
    <n v="42"/>
    <d v="1980-11-21T00:00:00"/>
    <n v="42"/>
    <s v="Female"/>
    <s v="One or both"/>
    <s v="Yes"/>
    <s v="Proceed"/>
    <m/>
    <s v="Proceed"/>
    <s v="Xhosa"/>
    <s v="Yes"/>
    <s v="Yes"/>
    <m/>
    <s v="signature_2022-07-21_0734.png"/>
    <m/>
    <m/>
    <m/>
    <d v="2022-07-21T00:00:00"/>
    <n v="50000"/>
    <n v="1000"/>
    <n v="641"/>
    <n v="641"/>
    <n v="2336"/>
    <m/>
    <x v="1"/>
    <n v="54576"/>
    <s v="Proceed"/>
    <s v="Checked, completed"/>
    <s v="Checked, completed"/>
    <s v="Checked, completed"/>
    <n v="7811298680"/>
    <s v="Myself (Participant)"/>
    <m/>
    <d v="1899-12-30T09:35:00"/>
    <s v="Complete"/>
  </r>
  <r>
    <n v="936"/>
    <m/>
    <m/>
    <m/>
    <x v="0"/>
    <m/>
    <m/>
    <m/>
    <m/>
    <m/>
    <m/>
    <m/>
    <m/>
    <m/>
    <m/>
    <m/>
    <m/>
    <m/>
    <m/>
    <m/>
    <m/>
    <m/>
    <m/>
    <m/>
    <m/>
    <m/>
    <m/>
    <m/>
    <m/>
    <m/>
    <m/>
    <m/>
    <m/>
    <m/>
    <m/>
    <m/>
    <m/>
    <m/>
    <m/>
    <m/>
    <m/>
    <m/>
    <m/>
    <m/>
    <m/>
    <m/>
    <x v="0"/>
    <m/>
    <m/>
    <m/>
    <m/>
    <m/>
    <m/>
    <m/>
    <m/>
    <m/>
    <m/>
  </r>
  <r>
    <n v="1079"/>
    <s v="Screening And Consenting"/>
    <n v="1"/>
    <s v="nozithembiso"/>
    <x v="21"/>
    <d v="1899-12-30T09:50:00"/>
    <s v="Buffalo Flats"/>
    <n v="4"/>
    <n v="1"/>
    <s v="D"/>
    <s v="I confirm that I am at the gate / door"/>
    <s v=" -33.0106228"/>
    <s v="27.8308781"/>
    <s v="Yes"/>
    <m/>
    <s v="Read the script out loud to the person"/>
    <s v="Yes - the person who opened the door is the HoH"/>
    <s v="Read the script out loud to the HoH"/>
    <s v="Yes"/>
    <s v="Proceed"/>
    <s v="Nkoliso"/>
    <s v="Bhengu"/>
    <n v="42"/>
    <d v="1980-06-06T00:00:00"/>
    <n v="42"/>
    <s v="Male"/>
    <s v="One or both"/>
    <s v="Yes"/>
    <s v="Proceed"/>
    <m/>
    <s v="Proceed"/>
    <s v="Xhosa"/>
    <s v="Yes"/>
    <s v="Yes"/>
    <m/>
    <s v="signature_2022-07-21_0755.png"/>
    <m/>
    <m/>
    <m/>
    <d v="2022-07-21T00:00:00"/>
    <n v="80000"/>
    <n v="2000"/>
    <n v="622"/>
    <n v="622"/>
    <n v="2336"/>
    <m/>
    <x v="1"/>
    <n v="85538"/>
    <s v="Proceed"/>
    <s v="Checked, completed"/>
    <s v="Checked, completed"/>
    <s v="Checked, completed"/>
    <n v="781498658"/>
    <s v="Sibling"/>
    <m/>
    <d v="1899-12-30T09:56:00"/>
    <s v="Complete"/>
  </r>
  <r>
    <n v="937"/>
    <m/>
    <m/>
    <m/>
    <x v="0"/>
    <m/>
    <m/>
    <m/>
    <m/>
    <m/>
    <m/>
    <m/>
    <m/>
    <m/>
    <m/>
    <m/>
    <m/>
    <m/>
    <m/>
    <m/>
    <m/>
    <m/>
    <m/>
    <m/>
    <m/>
    <m/>
    <m/>
    <m/>
    <m/>
    <m/>
    <m/>
    <m/>
    <m/>
    <m/>
    <m/>
    <m/>
    <m/>
    <m/>
    <m/>
    <m/>
    <m/>
    <m/>
    <m/>
    <m/>
    <m/>
    <m/>
    <x v="0"/>
    <m/>
    <m/>
    <m/>
    <m/>
    <m/>
    <m/>
    <m/>
    <m/>
    <m/>
    <m/>
  </r>
  <r>
    <n v="1124"/>
    <s v="Screening And Consenting"/>
    <n v="1"/>
    <s v="siziphiwe"/>
    <x v="21"/>
    <d v="1899-12-30T14:49:00"/>
    <s v="Buffalo Flats"/>
    <n v="2"/>
    <n v="10"/>
    <s v="Not applicable"/>
    <s v="I confirm that I am at the gate / door"/>
    <s v=" -33.0106541"/>
    <s v="27.8429903"/>
    <s v="Yes"/>
    <m/>
    <s v="Read the script out loud to the person"/>
    <s v="Yes - the person who opened the door is calling the HoH"/>
    <s v="Read the script out loud to the HoH"/>
    <s v="Yes"/>
    <s v="Proceed"/>
    <s v="Nosisi"/>
    <s v="Jaca"/>
    <n v="42"/>
    <d v="1980-03-23T00:00:00"/>
    <n v="42"/>
    <s v="Female"/>
    <s v="One or both"/>
    <s v="Yes"/>
    <s v="Proceed"/>
    <m/>
    <s v="Proceed"/>
    <s v="English"/>
    <s v="Yes"/>
    <s v="Yes"/>
    <s v="signature_2022-07-21_1251.png"/>
    <m/>
    <m/>
    <m/>
    <m/>
    <d v="2022-07-21T00:00:00"/>
    <n v="80000"/>
    <n v="1000"/>
    <n v="323"/>
    <n v="323"/>
    <n v="2336"/>
    <m/>
    <x v="1"/>
    <n v="83940"/>
    <s v="Proceed"/>
    <s v="Checked, completed"/>
    <s v="Checked, completed"/>
    <s v="Checked, completed"/>
    <n v="767225472"/>
    <s v="Myself (Participant)"/>
    <m/>
    <d v="1899-12-30T14:52:00"/>
    <s v="Complete"/>
  </r>
  <r>
    <n v="938"/>
    <m/>
    <m/>
    <m/>
    <x v="0"/>
    <m/>
    <m/>
    <m/>
    <m/>
    <m/>
    <m/>
    <m/>
    <m/>
    <m/>
    <m/>
    <m/>
    <m/>
    <m/>
    <m/>
    <m/>
    <m/>
    <m/>
    <m/>
    <m/>
    <m/>
    <m/>
    <m/>
    <m/>
    <m/>
    <m/>
    <m/>
    <m/>
    <m/>
    <m/>
    <m/>
    <m/>
    <m/>
    <m/>
    <m/>
    <m/>
    <m/>
    <m/>
    <m/>
    <m/>
    <m/>
    <m/>
    <x v="0"/>
    <m/>
    <m/>
    <m/>
    <m/>
    <m/>
    <m/>
    <m/>
    <m/>
    <m/>
    <m/>
  </r>
  <r>
    <n v="938"/>
    <s v="Screening And Consenting"/>
    <n v="1"/>
    <s v="vuyelwa"/>
    <x v="29"/>
    <d v="1899-12-30T11:03:00"/>
    <s v="Ndevana"/>
    <n v="2"/>
    <n v="7"/>
    <s v="Not applicable"/>
    <s v="I confirm that I am at the gate / door"/>
    <s v=" -32.9268993"/>
    <s v="27.4826648"/>
    <s v="No"/>
    <s v="I confirm"/>
    <m/>
    <m/>
    <m/>
    <m/>
    <m/>
    <m/>
    <m/>
    <m/>
    <m/>
    <m/>
    <m/>
    <m/>
    <m/>
    <m/>
    <m/>
    <m/>
    <m/>
    <m/>
    <m/>
    <m/>
    <m/>
    <m/>
    <m/>
    <m/>
    <m/>
    <n v="60000"/>
    <m/>
    <n v="549"/>
    <n v="549"/>
    <n v="2338"/>
    <m/>
    <x v="0"/>
    <m/>
    <m/>
    <m/>
    <m/>
    <m/>
    <m/>
    <m/>
    <m/>
    <d v="1899-12-30T11:03:00"/>
    <s v="Complete"/>
  </r>
  <r>
    <n v="938"/>
    <s v="Screening And Consenting"/>
    <n v="2"/>
    <s v="vuyelwa"/>
    <x v="16"/>
    <d v="1899-12-30T16:46:00"/>
    <s v="Ndevana"/>
    <n v="2"/>
    <n v="7"/>
    <s v="Not applicable"/>
    <s v="I confirm that I am at the gate / door"/>
    <s v=" -32.932591"/>
    <s v="27.467568"/>
    <s v="No"/>
    <s v="I confirm"/>
    <m/>
    <m/>
    <m/>
    <m/>
    <m/>
    <m/>
    <m/>
    <m/>
    <m/>
    <m/>
    <m/>
    <m/>
    <m/>
    <m/>
    <m/>
    <m/>
    <m/>
    <m/>
    <m/>
    <m/>
    <m/>
    <m/>
    <m/>
    <m/>
    <m/>
    <n v="60000"/>
    <m/>
    <n v="206"/>
    <n v="206"/>
    <n v="2337"/>
    <m/>
    <x v="0"/>
    <m/>
    <m/>
    <m/>
    <m/>
    <m/>
    <m/>
    <m/>
    <m/>
    <d v="1899-12-30T16:47:00"/>
    <s v="Complete"/>
  </r>
  <r>
    <n v="1152"/>
    <s v="Screening And Consenting"/>
    <n v="1"/>
    <s v="siziphiwe"/>
    <x v="17"/>
    <d v="1899-12-30T10:54:00"/>
    <s v="Buffalo Flats"/>
    <n v="2"/>
    <n v="10"/>
    <s v="Not applicable"/>
    <s v="I confirm that I am at the gate / door"/>
    <s v=" -33.0110349"/>
    <s v="27.8434465"/>
    <s v="Yes"/>
    <m/>
    <s v="Read the script out loud to the person"/>
    <s v="Yes - the person who opened the door is the HoH"/>
    <s v="Read the script out loud to the HoH"/>
    <s v="Yes"/>
    <s v="Proceed"/>
    <s v="Benjamin"/>
    <s v="Gwevil"/>
    <n v="42"/>
    <d v="1980-02-09T00:00:00"/>
    <n v="42"/>
    <s v="Male"/>
    <s v="One or both"/>
    <s v="Yes"/>
    <s v="Proceed"/>
    <m/>
    <s v="Proceed"/>
    <s v="English"/>
    <s v="Yes"/>
    <s v="Yes"/>
    <s v="signature_2022-07-22_0859.png"/>
    <m/>
    <m/>
    <m/>
    <m/>
    <d v="2022-07-22T00:00:00"/>
    <n v="80000"/>
    <n v="2000"/>
    <n v="558"/>
    <n v="558"/>
    <n v="2335"/>
    <m/>
    <x v="1"/>
    <n v="85409"/>
    <s v="Proceed"/>
    <s v="Checked, completed"/>
    <s v="Checked, completed"/>
    <s v="Checked, completed"/>
    <n v="731941047"/>
    <s v="Myself (Participant)"/>
    <m/>
    <d v="1899-12-30T11:00:00"/>
    <s v="Complete"/>
  </r>
  <r>
    <n v="939"/>
    <m/>
    <m/>
    <m/>
    <x v="0"/>
    <m/>
    <m/>
    <m/>
    <m/>
    <m/>
    <m/>
    <m/>
    <m/>
    <m/>
    <m/>
    <m/>
    <m/>
    <m/>
    <m/>
    <m/>
    <m/>
    <m/>
    <m/>
    <m/>
    <m/>
    <m/>
    <m/>
    <m/>
    <m/>
    <m/>
    <m/>
    <m/>
    <m/>
    <m/>
    <m/>
    <m/>
    <m/>
    <m/>
    <m/>
    <m/>
    <m/>
    <m/>
    <m/>
    <m/>
    <m/>
    <m/>
    <x v="0"/>
    <m/>
    <m/>
    <m/>
    <m/>
    <m/>
    <m/>
    <m/>
    <m/>
    <m/>
    <m/>
  </r>
  <r>
    <n v="1246"/>
    <s v="Screening And Consenting"/>
    <n v="1"/>
    <s v="busisiwe"/>
    <x v="24"/>
    <d v="1899-12-30T11:40:00"/>
    <s v="Mdantsane"/>
    <n v="9"/>
    <n v="2"/>
    <s v="Not applicable"/>
    <s v="I confirm that I am at the gate / door"/>
    <s v=" -32.9362019"/>
    <s v="27.7570099"/>
    <s v="Yes"/>
    <m/>
    <s v="Read the script out loud to the person"/>
    <s v="Yes - the person who opened the door is the HoH"/>
    <s v="Read the script out loud to the HoH"/>
    <s v="Yes"/>
    <s v="Proceed"/>
    <s v="Yolanda"/>
    <s v="Cishe"/>
    <n v="42"/>
    <d v="1981-01-16T00:00:00"/>
    <n v="42"/>
    <s v="Female"/>
    <s v="One or both"/>
    <s v="Yes"/>
    <s v="Proceed"/>
    <m/>
    <s v="Proceed"/>
    <s v="English"/>
    <s v="Yes"/>
    <s v="Yes"/>
    <s v="signature_2022-07-23_0945.png"/>
    <m/>
    <m/>
    <m/>
    <m/>
    <d v="2022-07-23T00:00:00"/>
    <n v="50000"/>
    <n v="1000"/>
    <n v="512"/>
    <n v="512"/>
    <n v="2334"/>
    <m/>
    <x v="1"/>
    <n v="54316"/>
    <s v="Proceed"/>
    <s v="Checked, completed"/>
    <s v="Checked, completed"/>
    <s v="Checked, completed"/>
    <n v="677690545"/>
    <s v="Myself (Participant)"/>
    <m/>
    <d v="1899-12-30T11:46:00"/>
    <s v="Complete"/>
  </r>
  <r>
    <n v="940"/>
    <m/>
    <m/>
    <m/>
    <x v="0"/>
    <m/>
    <m/>
    <m/>
    <m/>
    <m/>
    <m/>
    <m/>
    <m/>
    <m/>
    <m/>
    <m/>
    <m/>
    <m/>
    <m/>
    <m/>
    <m/>
    <m/>
    <m/>
    <m/>
    <m/>
    <m/>
    <m/>
    <m/>
    <m/>
    <m/>
    <m/>
    <m/>
    <m/>
    <m/>
    <m/>
    <m/>
    <m/>
    <m/>
    <m/>
    <m/>
    <m/>
    <m/>
    <m/>
    <m/>
    <m/>
    <m/>
    <x v="0"/>
    <m/>
    <m/>
    <m/>
    <m/>
    <m/>
    <m/>
    <m/>
    <m/>
    <m/>
    <m/>
  </r>
  <r>
    <n v="1267"/>
    <s v="Screening And Consenting"/>
    <n v="1"/>
    <s v="siziphiwe"/>
    <x v="24"/>
    <d v="1899-12-30T13:20:00"/>
    <s v="Buffalo Flats"/>
    <n v="1"/>
    <n v="5"/>
    <s v="Not applicable"/>
    <s v="I confirm that I am at the gate / door"/>
    <s v=" -33.0228013"/>
    <s v="27.8791962"/>
    <s v="Yes"/>
    <m/>
    <s v="Read the script out loud to the person"/>
    <s v="Yes - the person who opened the door is the HoH"/>
    <s v="Read the script out loud to the HoH"/>
    <s v="Yes"/>
    <s v="Proceed"/>
    <s v="Nolukholo"/>
    <s v="Rala-rala"/>
    <n v="42"/>
    <d v="1980-01-26T00:00:00"/>
    <n v="42"/>
    <s v="Female"/>
    <s v="One or both"/>
    <s v="Yes"/>
    <s v="Proceed"/>
    <m/>
    <s v="Proceed"/>
    <s v="English"/>
    <s v="Yes"/>
    <s v="Yes"/>
    <s v="signature_2022-07-23_1126.png"/>
    <m/>
    <m/>
    <m/>
    <m/>
    <d v="2022-07-23T00:00:00"/>
    <n v="80000"/>
    <n v="1000"/>
    <n v="412"/>
    <n v="412"/>
    <n v="2334"/>
    <m/>
    <x v="1"/>
    <n v="84116"/>
    <s v="Proceed"/>
    <s v="Checked, completed"/>
    <s v="Checked, completed"/>
    <s v="Checked, completed"/>
    <n v="837413699"/>
    <s v="Myself (Participant)"/>
    <m/>
    <d v="1899-12-30T13:27:00"/>
    <s v="Complete"/>
  </r>
  <r>
    <n v="941"/>
    <m/>
    <m/>
    <m/>
    <x v="0"/>
    <m/>
    <m/>
    <m/>
    <m/>
    <m/>
    <m/>
    <m/>
    <m/>
    <m/>
    <m/>
    <m/>
    <m/>
    <m/>
    <m/>
    <m/>
    <m/>
    <m/>
    <m/>
    <m/>
    <m/>
    <m/>
    <m/>
    <m/>
    <m/>
    <m/>
    <m/>
    <m/>
    <m/>
    <m/>
    <m/>
    <m/>
    <m/>
    <m/>
    <m/>
    <m/>
    <m/>
    <m/>
    <m/>
    <m/>
    <m/>
    <m/>
    <x v="0"/>
    <m/>
    <m/>
    <m/>
    <m/>
    <m/>
    <m/>
    <m/>
    <m/>
    <m/>
    <m/>
  </r>
  <r>
    <n v="1299"/>
    <s v="Screening And Consenting"/>
    <n v="1"/>
    <s v="yethu"/>
    <x v="25"/>
    <d v="1899-12-30T12:04:00"/>
    <s v="Ndevana"/>
    <n v="3"/>
    <n v="4"/>
    <s v="Not applicable"/>
    <s v="I confirm that I am at the gate / door"/>
    <s v=" -32.9273309"/>
    <s v="27.477413"/>
    <s v="Yes"/>
    <m/>
    <s v="Read the script out loud to the person"/>
    <s v="Yes - the person who opened the door is the HoH"/>
    <s v="Read the script out loud to the HoH"/>
    <s v="Yes"/>
    <s v="Proceed"/>
    <s v="Veliswa"/>
    <s v="Melelesi"/>
    <n v="42"/>
    <d v="1980-07-18T00:00:00"/>
    <n v="42"/>
    <s v="Female"/>
    <s v="One or both"/>
    <s v="Yes"/>
    <s v="Proceed"/>
    <m/>
    <s v="Proceed"/>
    <s v="Xhosa"/>
    <s v="Yes"/>
    <s v="Yes"/>
    <m/>
    <s v="signature_2022-07-26_1018.png"/>
    <m/>
    <m/>
    <m/>
    <d v="2022-07-26T00:00:00"/>
    <n v="60000"/>
    <n v="1000"/>
    <n v="488"/>
    <n v="488"/>
    <n v="2331"/>
    <m/>
    <x v="1"/>
    <n v="64265"/>
    <s v="Proceed"/>
    <s v="Checked, completed"/>
    <s v="Checked, completed"/>
    <s v="Checked, completed"/>
    <n v="718476720"/>
    <s v="Myself (Participant)"/>
    <m/>
    <d v="1899-12-30T12:19:00"/>
    <s v="Complete"/>
  </r>
  <r>
    <n v="942"/>
    <m/>
    <m/>
    <m/>
    <x v="0"/>
    <m/>
    <m/>
    <m/>
    <m/>
    <m/>
    <m/>
    <m/>
    <m/>
    <m/>
    <m/>
    <m/>
    <m/>
    <m/>
    <m/>
    <m/>
    <m/>
    <m/>
    <m/>
    <m/>
    <m/>
    <m/>
    <m/>
    <m/>
    <m/>
    <m/>
    <m/>
    <m/>
    <m/>
    <m/>
    <m/>
    <m/>
    <m/>
    <m/>
    <m/>
    <m/>
    <m/>
    <m/>
    <m/>
    <m/>
    <m/>
    <m/>
    <x v="0"/>
    <m/>
    <m/>
    <m/>
    <m/>
    <m/>
    <m/>
    <m/>
    <m/>
    <m/>
    <m/>
  </r>
  <r>
    <n v="1329"/>
    <s v="Screening And Consenting"/>
    <n v="3"/>
    <s v="vuyelwa"/>
    <x v="27"/>
    <d v="1899-12-30T09:26:00"/>
    <s v="Ndevana"/>
    <n v="3"/>
    <n v="4"/>
    <s v="Not applicable"/>
    <s v="I confirm that I am at the gate / door"/>
    <s v=" -32.9151427"/>
    <s v="27.501333"/>
    <s v="Yes"/>
    <m/>
    <s v="Read the script out loud to the person"/>
    <s v="Yes - the person who opened the door is the HoH"/>
    <s v="Read the script out loud to the HoH"/>
    <s v="Yes"/>
    <s v="Proceed"/>
    <s v="Nomvuzo"/>
    <s v="Madikane"/>
    <n v="42"/>
    <d v="1980-09-24T00:00:00"/>
    <n v="42"/>
    <s v="Female"/>
    <s v="One or both"/>
    <s v="Yes"/>
    <s v="Proceed"/>
    <m/>
    <s v="Proceed"/>
    <s v="English"/>
    <s v="Yes"/>
    <s v="Yes"/>
    <s v="signature_2022-07-30_0728.png"/>
    <m/>
    <m/>
    <m/>
    <m/>
    <d v="2022-07-30T00:00:00"/>
    <n v="60000"/>
    <n v="1000"/>
    <n v="646"/>
    <n v="646"/>
    <n v="2327"/>
    <m/>
    <x v="1"/>
    <n v="64577"/>
    <s v="Proceed"/>
    <s v="Checked, completed"/>
    <s v="Checked, completed"/>
    <s v="Checked, completed"/>
    <n v="641125832"/>
    <s v="Myself (Participant)"/>
    <m/>
    <d v="1899-12-30T09:29:00"/>
    <s v="Unverified"/>
  </r>
  <r>
    <n v="943"/>
    <m/>
    <m/>
    <m/>
    <x v="0"/>
    <m/>
    <m/>
    <m/>
    <m/>
    <m/>
    <m/>
    <m/>
    <m/>
    <m/>
    <m/>
    <m/>
    <m/>
    <m/>
    <m/>
    <m/>
    <m/>
    <m/>
    <m/>
    <m/>
    <m/>
    <m/>
    <m/>
    <m/>
    <m/>
    <m/>
    <m/>
    <m/>
    <m/>
    <m/>
    <m/>
    <m/>
    <m/>
    <m/>
    <m/>
    <m/>
    <m/>
    <m/>
    <m/>
    <m/>
    <m/>
    <m/>
    <x v="0"/>
    <m/>
    <m/>
    <m/>
    <m/>
    <m/>
    <m/>
    <m/>
    <m/>
    <m/>
    <m/>
  </r>
  <r>
    <n v="1403"/>
    <s v="Screening And Consenting"/>
    <n v="1"/>
    <s v="lwazi"/>
    <x v="26"/>
    <d v="1899-12-30T15:07:00"/>
    <s v="Buffalo Flats"/>
    <n v="5"/>
    <n v="4"/>
    <s v="Not applicable"/>
    <s v="I confirm that I am at the gate / door"/>
    <s v=" -33.0214183"/>
    <s v="27.8510508"/>
    <s v="Yes"/>
    <m/>
    <s v="Read the script out loud to the person"/>
    <s v="Yes - the person who opened the door is the HoH"/>
    <s v="Read the script out loud to the HoH"/>
    <s v="Yes"/>
    <s v="Proceed"/>
    <s v="Jason"/>
    <s v="Booysen"/>
    <n v="42"/>
    <d v="1980-05-07T00:00:00"/>
    <n v="42"/>
    <s v="Male"/>
    <s v="One or both"/>
    <s v="Yes"/>
    <s v="Proceed"/>
    <m/>
    <s v="Proceed"/>
    <s v="English"/>
    <s v="Yes"/>
    <s v="Yes"/>
    <s v="signature_2022-07-27_1426.png"/>
    <m/>
    <m/>
    <m/>
    <m/>
    <d v="2022-07-27T00:00:00"/>
    <n v="80000"/>
    <n v="2000"/>
    <n v="305"/>
    <n v="305"/>
    <n v="2330"/>
    <m/>
    <x v="1"/>
    <n v="84898"/>
    <s v="Proceed"/>
    <s v="Checked, completed"/>
    <s v="Checked, completed"/>
    <s v="Checked, completed"/>
    <n v="832864113"/>
    <s v="Myself (Participant)"/>
    <m/>
    <d v="1899-12-30T16:27:00"/>
    <s v="Unverified"/>
  </r>
  <r>
    <n v="944"/>
    <m/>
    <m/>
    <m/>
    <x v="0"/>
    <m/>
    <m/>
    <m/>
    <m/>
    <m/>
    <m/>
    <m/>
    <m/>
    <m/>
    <m/>
    <m/>
    <m/>
    <m/>
    <m/>
    <m/>
    <m/>
    <m/>
    <m/>
    <m/>
    <m/>
    <m/>
    <m/>
    <m/>
    <m/>
    <m/>
    <m/>
    <m/>
    <m/>
    <m/>
    <m/>
    <m/>
    <m/>
    <m/>
    <m/>
    <m/>
    <m/>
    <m/>
    <m/>
    <m/>
    <m/>
    <m/>
    <x v="0"/>
    <m/>
    <m/>
    <m/>
    <m/>
    <m/>
    <m/>
    <m/>
    <m/>
    <m/>
    <m/>
  </r>
  <r>
    <n v="1436"/>
    <s v="Screening And Consenting"/>
    <n v="1"/>
    <s v="nosiphiwo"/>
    <x v="31"/>
    <d v="1899-12-30T09:13:00"/>
    <s v="Buffalo Flats"/>
    <n v="5"/>
    <n v="4"/>
    <s v="Not applicable"/>
    <s v="I confirm that I am at the gate / door"/>
    <s v=" -33.0214937"/>
    <s v="27.8519787"/>
    <s v="Yes"/>
    <m/>
    <s v="Read the script out loud to the person"/>
    <s v="Yes - the person who opened the door is the HoH"/>
    <s v="Read the script out loud to the HoH"/>
    <s v="Yes"/>
    <s v="Proceed"/>
    <s v="Elvin"/>
    <s v="Delport"/>
    <n v="42"/>
    <d v="1980-06-18T00:00:00"/>
    <n v="42"/>
    <s v="Male"/>
    <s v="One or both"/>
    <s v="Yes"/>
    <s v="Proceed"/>
    <m/>
    <s v="Proceed"/>
    <s v="English"/>
    <s v="Yes"/>
    <s v="Yes"/>
    <s v="signature_2022-07-28_0720.png"/>
    <m/>
    <m/>
    <m/>
    <m/>
    <d v="2022-07-28T00:00:00"/>
    <n v="80000"/>
    <n v="2000"/>
    <n v="659"/>
    <n v="659"/>
    <n v="2329"/>
    <m/>
    <x v="1"/>
    <n v="85605"/>
    <s v="Proceed"/>
    <s v="Checked, completed"/>
    <s v="Checked, completed"/>
    <s v="Checked, completed"/>
    <n v="782020453"/>
    <s v="Myself (Participant)"/>
    <m/>
    <d v="1899-12-30T09:21:00"/>
    <s v="Complete"/>
  </r>
  <r>
    <n v="945"/>
    <m/>
    <m/>
    <m/>
    <x v="0"/>
    <m/>
    <m/>
    <m/>
    <m/>
    <m/>
    <m/>
    <m/>
    <m/>
    <m/>
    <m/>
    <m/>
    <m/>
    <m/>
    <m/>
    <m/>
    <m/>
    <m/>
    <m/>
    <m/>
    <m/>
    <m/>
    <m/>
    <m/>
    <m/>
    <m/>
    <m/>
    <m/>
    <m/>
    <m/>
    <m/>
    <m/>
    <m/>
    <m/>
    <m/>
    <m/>
    <m/>
    <m/>
    <m/>
    <m/>
    <m/>
    <m/>
    <x v="0"/>
    <m/>
    <m/>
    <m/>
    <m/>
    <m/>
    <m/>
    <m/>
    <m/>
    <m/>
    <m/>
  </r>
  <r>
    <n v="945"/>
    <s v="Screening And Consenting"/>
    <n v="1"/>
    <s v="vuyelwa"/>
    <x v="29"/>
    <d v="1899-12-30T11:56:00"/>
    <s v="Ndevana"/>
    <n v="2"/>
    <n v="7"/>
    <s v="Not applicable"/>
    <s v="I confirm that I am at the gate / door"/>
    <s v=" -32.9273234"/>
    <s v="27.4815883"/>
    <s v="Yes"/>
    <m/>
    <s v="Read the script out loud to the person"/>
    <s v="No"/>
    <m/>
    <m/>
    <m/>
    <m/>
    <m/>
    <m/>
    <m/>
    <m/>
    <m/>
    <m/>
    <m/>
    <m/>
    <m/>
    <m/>
    <m/>
    <m/>
    <m/>
    <m/>
    <m/>
    <m/>
    <m/>
    <m/>
    <m/>
    <n v="60000"/>
    <m/>
    <n v="496"/>
    <n v="496"/>
    <n v="2338"/>
    <m/>
    <x v="0"/>
    <m/>
    <m/>
    <m/>
    <m/>
    <m/>
    <m/>
    <m/>
    <m/>
    <d v="1899-12-30T11:57:00"/>
    <s v="Complete"/>
  </r>
  <r>
    <n v="945"/>
    <s v="Screening And Consenting"/>
    <n v="2"/>
    <s v="vuyelwa"/>
    <x v="16"/>
    <d v="1899-12-30T16:51:00"/>
    <s v="Ndevana"/>
    <n v="2"/>
    <n v="7"/>
    <s v="Not applicable"/>
    <s v="I confirm that I am at the gate / door"/>
    <s v=" -32.927135"/>
    <s v="27.4808555"/>
    <s v="No"/>
    <s v="I confirm"/>
    <m/>
    <m/>
    <m/>
    <m/>
    <m/>
    <m/>
    <m/>
    <m/>
    <m/>
    <m/>
    <m/>
    <m/>
    <m/>
    <m/>
    <m/>
    <m/>
    <m/>
    <m/>
    <m/>
    <m/>
    <m/>
    <m/>
    <m/>
    <m/>
    <m/>
    <n v="60000"/>
    <m/>
    <n v="201"/>
    <n v="201"/>
    <n v="2337"/>
    <m/>
    <x v="0"/>
    <m/>
    <m/>
    <m/>
    <m/>
    <m/>
    <m/>
    <m/>
    <m/>
    <d v="1899-12-30T16:51:00"/>
    <s v="Complete"/>
  </r>
  <r>
    <n v="1554"/>
    <s v="Screening And Consenting"/>
    <n v="1"/>
    <s v="siyanda"/>
    <x v="27"/>
    <d v="1899-12-30T09:06:00"/>
    <s v="Mdantsane"/>
    <n v="8"/>
    <n v="1"/>
    <s v="Not applicable"/>
    <s v="I confirm that I am at the gate / door"/>
    <s v=" -32.9309568"/>
    <s v="27.7348144"/>
    <s v="Yes"/>
    <m/>
    <s v="Read the script out loud to the person"/>
    <s v="Yes - the person who opened the door is the HoH"/>
    <s v="Read the script out loud to the HoH"/>
    <s v="Yes"/>
    <s v="Proceed"/>
    <s v="Luthando"/>
    <s v="Baliso"/>
    <n v="42"/>
    <d v="1980-03-12T00:00:00"/>
    <n v="42"/>
    <s v="Male"/>
    <s v="One or both"/>
    <s v="Yes"/>
    <s v="Proceed"/>
    <m/>
    <s v="Proceed"/>
    <s v="Xhosa"/>
    <s v="Yes"/>
    <s v="Yes"/>
    <m/>
    <s v="signature_2022-07-30_0709.png"/>
    <m/>
    <m/>
    <m/>
    <d v="2022-07-30T00:00:00"/>
    <n v="50000"/>
    <n v="2000"/>
    <n v="666"/>
    <n v="666"/>
    <n v="2327"/>
    <m/>
    <x v="1"/>
    <n v="55617"/>
    <s v="Proceed"/>
    <s v="Checked, completed"/>
    <s v="Checked, completed"/>
    <s v="Checked, completed"/>
    <n v="9999999999"/>
    <s v="Other"/>
    <s v="Don't have the phone"/>
    <d v="1899-12-30T09:11:00"/>
    <s v="Unverified"/>
  </r>
  <r>
    <n v="946"/>
    <m/>
    <m/>
    <m/>
    <x v="0"/>
    <m/>
    <m/>
    <m/>
    <m/>
    <m/>
    <m/>
    <m/>
    <m/>
    <m/>
    <m/>
    <m/>
    <m/>
    <m/>
    <m/>
    <m/>
    <m/>
    <m/>
    <m/>
    <m/>
    <m/>
    <m/>
    <m/>
    <m/>
    <m/>
    <m/>
    <m/>
    <m/>
    <m/>
    <m/>
    <m/>
    <m/>
    <m/>
    <m/>
    <m/>
    <m/>
    <m/>
    <m/>
    <m/>
    <m/>
    <m/>
    <m/>
    <x v="0"/>
    <m/>
    <m/>
    <m/>
    <m/>
    <m/>
    <m/>
    <m/>
    <m/>
    <m/>
    <m/>
  </r>
  <r>
    <n v="1567"/>
    <s v="Screening And Consenting"/>
    <n v="1"/>
    <s v="mihlem"/>
    <x v="27"/>
    <d v="1899-12-30T10:35:00"/>
    <s v="Mdantsane"/>
    <n v="13"/>
    <n v="6"/>
    <s v="Not applicable"/>
    <s v="I confirm that I am at the gate / door"/>
    <s v=" -32.9227425"/>
    <s v="27.7107455"/>
    <s v="Yes"/>
    <m/>
    <s v="Read the script out loud to the person"/>
    <s v="Yes - the person who opened the door is the HoH"/>
    <s v="Read the script out loud to the HoH"/>
    <s v="Yes"/>
    <s v="Proceed"/>
    <s v="Sizeka"/>
    <s v="Msesiwe"/>
    <n v="42"/>
    <d v="1980-11-02T00:00:00"/>
    <n v="42"/>
    <s v="Female"/>
    <s v="One or both"/>
    <s v="Yes"/>
    <s v="Proceed"/>
    <m/>
    <s v="Proceed"/>
    <s v="English"/>
    <s v="Yes"/>
    <s v="Yes"/>
    <s v="signature_2022-07-30_0837.png"/>
    <m/>
    <m/>
    <m/>
    <m/>
    <d v="2022-07-30T00:00:00"/>
    <n v="50000"/>
    <n v="1000"/>
    <n v="577"/>
    <n v="577"/>
    <n v="2327"/>
    <m/>
    <x v="1"/>
    <n v="54439"/>
    <s v="Proceed"/>
    <s v="Checked, completed"/>
    <s v="Checked, completed"/>
    <s v="Checked, completed"/>
    <n v="0"/>
    <s v="Other"/>
    <s v="N/A"/>
    <d v="1899-12-30T10:38:00"/>
    <s v="Unverified"/>
  </r>
  <r>
    <n v="947"/>
    <m/>
    <m/>
    <m/>
    <x v="0"/>
    <m/>
    <m/>
    <m/>
    <m/>
    <m/>
    <m/>
    <m/>
    <m/>
    <m/>
    <m/>
    <m/>
    <m/>
    <m/>
    <m/>
    <m/>
    <m/>
    <m/>
    <m/>
    <m/>
    <m/>
    <m/>
    <m/>
    <m/>
    <m/>
    <m/>
    <m/>
    <m/>
    <m/>
    <m/>
    <m/>
    <m/>
    <m/>
    <m/>
    <m/>
    <m/>
    <m/>
    <m/>
    <m/>
    <m/>
    <m/>
    <m/>
    <x v="0"/>
    <m/>
    <m/>
    <m/>
    <m/>
    <m/>
    <m/>
    <m/>
    <m/>
    <m/>
    <m/>
  </r>
  <r>
    <n v="1638"/>
    <s v="Screening And Consenting"/>
    <n v="1"/>
    <s v="onelam"/>
    <x v="11"/>
    <d v="1899-12-30T10:53:00"/>
    <s v="Scenery Park"/>
    <n v="1"/>
    <n v="2"/>
    <s v="Not applicable"/>
    <s v="I confirm that I am at the gate / door"/>
    <s v=" -32.9997783"/>
    <s v="27.8355954"/>
    <s v="Yes"/>
    <m/>
    <s v="Read the script out loud to the person"/>
    <s v="Yes - the person who opened the door is the HoH"/>
    <s v="Read the script out loud to the HoH"/>
    <s v="Yes"/>
    <s v="Proceed"/>
    <s v="NOMHLE"/>
    <s v="MABULA"/>
    <n v="42"/>
    <d v="1980-08-19T00:00:00"/>
    <n v="42"/>
    <s v="Female"/>
    <s v="One or both"/>
    <s v="Yes"/>
    <s v="Proceed"/>
    <m/>
    <s v="Proceed"/>
    <s v="English"/>
    <s v="Yes"/>
    <s v="Yes"/>
    <s v="signature_2022-08-02_0857.png"/>
    <m/>
    <m/>
    <m/>
    <m/>
    <d v="2022-08-02T00:00:00"/>
    <n v="20000"/>
    <n v="1000"/>
    <n v="559"/>
    <n v="559"/>
    <n v="2324"/>
    <m/>
    <x v="1"/>
    <n v="24400"/>
    <s v="Proceed"/>
    <s v="Checked, completed"/>
    <s v="Checked, completed"/>
    <s v="Checked, completed"/>
    <n v="634705764"/>
    <s v="Myself (Participant)"/>
    <m/>
    <d v="1899-12-30T10:58:00"/>
    <s v="Complete"/>
  </r>
  <r>
    <n v="948"/>
    <m/>
    <m/>
    <m/>
    <x v="0"/>
    <m/>
    <m/>
    <m/>
    <m/>
    <m/>
    <m/>
    <m/>
    <m/>
    <m/>
    <m/>
    <m/>
    <m/>
    <m/>
    <m/>
    <m/>
    <m/>
    <m/>
    <m/>
    <m/>
    <m/>
    <m/>
    <m/>
    <m/>
    <m/>
    <m/>
    <m/>
    <m/>
    <m/>
    <m/>
    <m/>
    <m/>
    <m/>
    <m/>
    <m/>
    <m/>
    <m/>
    <m/>
    <m/>
    <m/>
    <m/>
    <m/>
    <x v="0"/>
    <m/>
    <m/>
    <m/>
    <m/>
    <m/>
    <m/>
    <m/>
    <m/>
    <m/>
    <m/>
  </r>
  <r>
    <n v="1648"/>
    <s v="Screening And Consenting"/>
    <n v="1"/>
    <s v="nozithembiso"/>
    <x v="11"/>
    <d v="1899-12-30T11:38:00"/>
    <s v="Buffalo Flats"/>
    <n v="7"/>
    <n v="2"/>
    <s v="Not applicable"/>
    <s v="I confirm that I am at the gate / door"/>
    <s v=" -33.0207092"/>
    <s v="27.8447287"/>
    <s v="Yes"/>
    <m/>
    <s v="Read the script out loud to the person"/>
    <s v="Yes - the person who opened the door is the HoH"/>
    <s v="Read the script out loud to the HoH"/>
    <s v="Yes"/>
    <s v="Proceed"/>
    <s v="Nolusindiso "/>
    <s v="Ngxovu"/>
    <n v="42"/>
    <d v="1980-06-03T00:00:00"/>
    <n v="42"/>
    <s v="Female"/>
    <s v="One or both"/>
    <s v="Yes"/>
    <s v="Proceed"/>
    <m/>
    <s v="Proceed"/>
    <s v="English"/>
    <s v="Yes"/>
    <s v="Yes"/>
    <s v="signature_2022-08-02_0941.png"/>
    <m/>
    <m/>
    <m/>
    <m/>
    <d v="2022-08-02T00:00:00"/>
    <n v="80000"/>
    <n v="1000"/>
    <n v="514"/>
    <n v="514"/>
    <n v="2324"/>
    <m/>
    <x v="1"/>
    <n v="84310"/>
    <s v="Proceed"/>
    <s v="Checked, completed"/>
    <s v="Checked, completed"/>
    <s v="Checked, completed"/>
    <n v="824525296"/>
    <s v="Myself (Participant)"/>
    <m/>
    <d v="1899-12-30T11:42:00"/>
    <s v="Unverified"/>
  </r>
  <r>
    <n v="949"/>
    <m/>
    <m/>
    <m/>
    <x v="0"/>
    <m/>
    <m/>
    <m/>
    <m/>
    <m/>
    <m/>
    <m/>
    <m/>
    <m/>
    <m/>
    <m/>
    <m/>
    <m/>
    <m/>
    <m/>
    <m/>
    <m/>
    <m/>
    <m/>
    <m/>
    <m/>
    <m/>
    <m/>
    <m/>
    <m/>
    <m/>
    <m/>
    <m/>
    <m/>
    <m/>
    <m/>
    <m/>
    <m/>
    <m/>
    <m/>
    <m/>
    <m/>
    <m/>
    <m/>
    <m/>
    <m/>
    <x v="0"/>
    <m/>
    <m/>
    <m/>
    <m/>
    <m/>
    <m/>
    <m/>
    <m/>
    <m/>
    <m/>
  </r>
  <r>
    <n v="1661"/>
    <s v="Screening And Consenting"/>
    <n v="1"/>
    <s v="asemahle"/>
    <x v="11"/>
    <d v="1899-12-30T12:28:00"/>
    <s v="Buffalo Flats"/>
    <n v="7"/>
    <n v="2"/>
    <s v="Not applicable"/>
    <s v="I confirm that I am at the gate / door"/>
    <s v=" -33.0205518"/>
    <s v="27.8446877"/>
    <s v="Yes"/>
    <m/>
    <s v="Read the script out loud to the person"/>
    <s v="Yes - the person who opened the door is the HoH"/>
    <s v="Read the script out loud to the HoH"/>
    <s v="Yes"/>
    <s v="Proceed"/>
    <s v="Lihle"/>
    <s v="Jeremiya"/>
    <n v="42"/>
    <d v="1981-01-15T00:00:00"/>
    <n v="42"/>
    <s v="Male"/>
    <s v="One or both"/>
    <s v="Yes"/>
    <s v="Proceed"/>
    <m/>
    <s v="Proceed"/>
    <s v="English"/>
    <s v="Yes"/>
    <s v="Yes"/>
    <s v="signature_2022-08-02_1033.png"/>
    <m/>
    <m/>
    <m/>
    <m/>
    <d v="2022-08-02T00:00:00"/>
    <n v="80000"/>
    <n v="2000"/>
    <n v="464"/>
    <n v="464"/>
    <n v="2324"/>
    <m/>
    <x v="1"/>
    <n v="85210"/>
    <s v="Proceed"/>
    <s v="Checked, completed"/>
    <s v="Checked, completed"/>
    <s v="Checked, completed"/>
    <n v="728589635"/>
    <s v="Myself (Participant)"/>
    <m/>
    <d v="1899-12-30T12:33:00"/>
    <s v="Unverified"/>
  </r>
  <r>
    <n v="950"/>
    <m/>
    <m/>
    <m/>
    <x v="0"/>
    <m/>
    <m/>
    <m/>
    <m/>
    <m/>
    <m/>
    <m/>
    <m/>
    <m/>
    <m/>
    <m/>
    <m/>
    <m/>
    <m/>
    <m/>
    <m/>
    <m/>
    <m/>
    <m/>
    <m/>
    <m/>
    <m/>
    <m/>
    <m/>
    <m/>
    <m/>
    <m/>
    <m/>
    <m/>
    <m/>
    <m/>
    <m/>
    <m/>
    <m/>
    <m/>
    <m/>
    <m/>
    <m/>
    <m/>
    <m/>
    <m/>
    <x v="0"/>
    <m/>
    <m/>
    <m/>
    <m/>
    <m/>
    <m/>
    <m/>
    <m/>
    <m/>
    <m/>
  </r>
  <r>
    <n v="1667"/>
    <s v="Screening And Consenting"/>
    <n v="1"/>
    <s v="nosiphiwo"/>
    <x v="11"/>
    <d v="1899-12-30T12:45:00"/>
    <s v="Buffalo Flats"/>
    <n v="6"/>
    <n v="4"/>
    <s v="Not applicable"/>
    <s v="I confirm that I am at the gate / door"/>
    <s v=" -33.016777"/>
    <s v="27.8491216"/>
    <s v="Yes"/>
    <m/>
    <s v="Read the script out loud to the person"/>
    <s v="Yes - the person who opened the door is the HoH"/>
    <s v="Read the script out loud to the HoH"/>
    <s v="Yes"/>
    <s v="Proceed"/>
    <s v="Allen"/>
    <s v="Gilbet"/>
    <n v="42"/>
    <d v="1980-05-28T00:00:00"/>
    <n v="42"/>
    <s v="Male"/>
    <s v="One or both"/>
    <s v="Yes"/>
    <s v="Proceed"/>
    <m/>
    <s v="Proceed"/>
    <s v="English"/>
    <s v="Yes"/>
    <s v="Yes"/>
    <s v="signature_2022-08-04_1011.png"/>
    <m/>
    <m/>
    <m/>
    <m/>
    <d v="2022-08-04T00:00:00"/>
    <n v="80000"/>
    <n v="2000"/>
    <n v="447"/>
    <n v="447"/>
    <n v="2324"/>
    <m/>
    <x v="1"/>
    <n v="85176"/>
    <s v="Proceed"/>
    <s v="Checked, completed"/>
    <s v="Checked, completed"/>
    <s v="Checked, completed"/>
    <n v="827006521"/>
    <s v="Myself (Participant)"/>
    <m/>
    <d v="1899-12-30T12:12:00"/>
    <s v="Unverified"/>
  </r>
  <r>
    <n v="951"/>
    <m/>
    <m/>
    <m/>
    <x v="0"/>
    <m/>
    <m/>
    <m/>
    <m/>
    <m/>
    <m/>
    <m/>
    <m/>
    <m/>
    <m/>
    <m/>
    <m/>
    <m/>
    <m/>
    <m/>
    <m/>
    <m/>
    <m/>
    <m/>
    <m/>
    <m/>
    <m/>
    <m/>
    <m/>
    <m/>
    <m/>
    <m/>
    <m/>
    <m/>
    <m/>
    <m/>
    <m/>
    <m/>
    <m/>
    <m/>
    <m/>
    <m/>
    <m/>
    <m/>
    <m/>
    <m/>
    <x v="0"/>
    <m/>
    <m/>
    <m/>
    <m/>
    <m/>
    <m/>
    <m/>
    <m/>
    <m/>
    <m/>
  </r>
  <r>
    <n v="1674"/>
    <s v="Screening And Consenting"/>
    <n v="1"/>
    <s v="sinazo"/>
    <x v="11"/>
    <d v="1899-12-30T13:21:00"/>
    <s v="Nompumelelo"/>
    <n v="4"/>
    <n v="4"/>
    <s v="Not applicable"/>
    <s v="I confirm that I am at the gate / door"/>
    <s v=" -32.951254"/>
    <s v="27.925904"/>
    <s v="Yes"/>
    <m/>
    <s v="Read the script out loud to the person"/>
    <s v="Yes - the person who opened the door is the HoH"/>
    <s v="Read the script out loud to the HoH"/>
    <s v="Yes"/>
    <s v="Proceed"/>
    <s v="Nomzamo"/>
    <s v="Ngewu"/>
    <n v="42"/>
    <d v="1980-12-14T00:00:00"/>
    <n v="42"/>
    <s v="Female"/>
    <s v="One or both"/>
    <s v="Yes"/>
    <s v="Proceed"/>
    <m/>
    <s v="Proceed"/>
    <s v="English"/>
    <s v="Yes"/>
    <s v="Yes"/>
    <s v="signature_2022-08-02_1124.png"/>
    <m/>
    <m/>
    <m/>
    <m/>
    <d v="2022-08-02T00:00:00"/>
    <n v="30000"/>
    <n v="1000"/>
    <n v="411"/>
    <n v="411"/>
    <n v="2324"/>
    <m/>
    <x v="1"/>
    <n v="34104"/>
    <s v="Proceed"/>
    <s v="Checked, completed"/>
    <s v="Checked, completed"/>
    <s v="Checked, completed"/>
    <n v="745698125"/>
    <s v="Myself (Participant)"/>
    <m/>
    <d v="1899-12-30T13:25:00"/>
    <s v="Complete"/>
  </r>
  <r>
    <n v="952"/>
    <m/>
    <m/>
    <m/>
    <x v="0"/>
    <m/>
    <m/>
    <m/>
    <m/>
    <m/>
    <m/>
    <m/>
    <m/>
    <m/>
    <m/>
    <m/>
    <m/>
    <m/>
    <m/>
    <m/>
    <m/>
    <m/>
    <m/>
    <m/>
    <m/>
    <m/>
    <m/>
    <m/>
    <m/>
    <m/>
    <m/>
    <m/>
    <m/>
    <m/>
    <m/>
    <m/>
    <m/>
    <m/>
    <m/>
    <m/>
    <m/>
    <m/>
    <m/>
    <m/>
    <m/>
    <m/>
    <x v="0"/>
    <m/>
    <m/>
    <m/>
    <m/>
    <m/>
    <m/>
    <m/>
    <m/>
    <m/>
    <m/>
  </r>
  <r>
    <n v="1694"/>
    <s v="Screening And Consenting"/>
    <n v="1"/>
    <s v="busisiwe"/>
    <x v="11"/>
    <d v="1899-12-30T15:51:00"/>
    <s v="Mdantsane"/>
    <n v="13"/>
    <n v="4"/>
    <s v="Not applicable"/>
    <s v="I confirm that I am at the gate / door"/>
    <s v=" -32.9207382"/>
    <s v="27.7113742"/>
    <s v="Yes"/>
    <m/>
    <s v="Read the script out loud to the person"/>
    <s v="Yes - the person who opened the door is the HoH"/>
    <s v="Read the script out loud to the HoH"/>
    <s v="Yes"/>
    <s v="Proceed"/>
    <s v="Thandiswa "/>
    <s v="Zingaye"/>
    <n v="42"/>
    <d v="1980-03-21T00:00:00"/>
    <n v="42"/>
    <s v="Female"/>
    <s v="One or both"/>
    <s v="Yes"/>
    <s v="Proceed"/>
    <m/>
    <s v="Proceed"/>
    <s v="English"/>
    <s v="Yes"/>
    <s v="Yes"/>
    <s v="signature_2022-08-02_1352.png"/>
    <m/>
    <m/>
    <m/>
    <m/>
    <d v="2022-08-02T00:00:00"/>
    <n v="50000"/>
    <n v="1000"/>
    <n v="261"/>
    <n v="261"/>
    <n v="2324"/>
    <m/>
    <x v="1"/>
    <n v="53804"/>
    <s v="Proceed"/>
    <s v="Checked, completed"/>
    <s v="Checked, completed"/>
    <s v="Checked, completed"/>
    <n v="631735245"/>
    <s v="Myself (Participant)"/>
    <m/>
    <d v="1899-12-30T15:53:00"/>
    <s v="Unverified"/>
  </r>
  <r>
    <n v="953"/>
    <m/>
    <m/>
    <m/>
    <x v="0"/>
    <m/>
    <m/>
    <m/>
    <m/>
    <m/>
    <m/>
    <m/>
    <m/>
    <m/>
    <m/>
    <m/>
    <m/>
    <m/>
    <m/>
    <m/>
    <m/>
    <m/>
    <m/>
    <m/>
    <m/>
    <m/>
    <m/>
    <m/>
    <m/>
    <m/>
    <m/>
    <m/>
    <m/>
    <m/>
    <m/>
    <m/>
    <m/>
    <m/>
    <m/>
    <m/>
    <m/>
    <m/>
    <m/>
    <m/>
    <m/>
    <m/>
    <x v="0"/>
    <m/>
    <m/>
    <m/>
    <m/>
    <m/>
    <m/>
    <m/>
    <m/>
    <m/>
    <m/>
  </r>
  <r>
    <n v="1729"/>
    <s v="Screening And Consenting"/>
    <n v="1"/>
    <s v="nomvuyo"/>
    <x v="12"/>
    <d v="1899-12-30T11:44:00"/>
    <s v="Scenery Park"/>
    <n v="1"/>
    <n v="3"/>
    <s v="Not applicable"/>
    <s v="I confirm that I am at the gate / door"/>
    <s v=" -33.0008494"/>
    <s v="27.8341757"/>
    <s v="Yes"/>
    <m/>
    <s v="Read the script out loud to the person"/>
    <s v="Yes - the person who opened the door is calling the HoH"/>
    <s v="Read the script out loud to the HoH"/>
    <s v="Yes"/>
    <s v="Proceed"/>
    <s v="Nonkululeko"/>
    <s v="Madodile"/>
    <n v="42"/>
    <d v="1980-03-09T00:00:00"/>
    <n v="42"/>
    <s v="Female"/>
    <s v="One or both"/>
    <s v="Yes"/>
    <s v="Proceed"/>
    <m/>
    <s v="Proceed"/>
    <s v="English"/>
    <s v="Yes"/>
    <s v="Yes"/>
    <s v="signature_2022-08-03_0952.png"/>
    <m/>
    <m/>
    <m/>
    <m/>
    <d v="2022-08-03T00:00:00"/>
    <n v="20000"/>
    <n v="1000"/>
    <n v="508"/>
    <n v="508"/>
    <n v="2323"/>
    <m/>
    <x v="1"/>
    <n v="24297"/>
    <s v="Proceed"/>
    <s v="Checked, completed"/>
    <s v="Checked, completed"/>
    <s v="Checked, completed"/>
    <n v="72723564"/>
    <s v="Myself (Participant)"/>
    <m/>
    <d v="1899-12-30T11:53:00"/>
    <s v="Complete"/>
  </r>
  <r>
    <n v="954"/>
    <m/>
    <m/>
    <m/>
    <x v="0"/>
    <m/>
    <m/>
    <m/>
    <m/>
    <m/>
    <m/>
    <m/>
    <m/>
    <m/>
    <m/>
    <m/>
    <m/>
    <m/>
    <m/>
    <m/>
    <m/>
    <m/>
    <m/>
    <m/>
    <m/>
    <m/>
    <m/>
    <m/>
    <m/>
    <m/>
    <m/>
    <m/>
    <m/>
    <m/>
    <m/>
    <m/>
    <m/>
    <m/>
    <m/>
    <m/>
    <m/>
    <m/>
    <m/>
    <m/>
    <m/>
    <m/>
    <x v="0"/>
    <m/>
    <m/>
    <m/>
    <m/>
    <m/>
    <m/>
    <m/>
    <m/>
    <m/>
    <m/>
  </r>
  <r>
    <n v="88"/>
    <s v="Screening And Consenting"/>
    <n v="2"/>
    <s v="nosibusiso"/>
    <x v="2"/>
    <d v="1899-12-30T11:43:00"/>
    <s v="Mdantsane"/>
    <n v="1"/>
    <n v="2"/>
    <s v="Not applicable"/>
    <s v="I confirm that I am at the gate / door"/>
    <s v=" -32.9377198"/>
    <s v="27.7804661"/>
    <s v="Yes"/>
    <m/>
    <s v="Read the script out loud to the person"/>
    <s v="Yes - the person who opened the door is calling the HoH"/>
    <s v="Read the script out loud to the HoH"/>
    <s v="Yes"/>
    <s v="Proceed"/>
    <s v="Ngobuntu"/>
    <s v="Mqheba"/>
    <n v="43"/>
    <d v="1979-06-14T00:00:00"/>
    <n v="43"/>
    <s v="Female"/>
    <s v="One or both"/>
    <s v="Yes"/>
    <s v="Proceed"/>
    <m/>
    <s v="Proceed"/>
    <s v="Xhosa"/>
    <s v="Yes"/>
    <s v="Yes"/>
    <m/>
    <s v="signature_2022-06-18_0948.png"/>
    <m/>
    <m/>
    <m/>
    <d v="2022-06-18T00:00:00"/>
    <n v="50000"/>
    <n v="1000"/>
    <n v="509"/>
    <n v="509"/>
    <n v="2369"/>
    <m/>
    <x v="1"/>
    <n v="54344"/>
    <s v="Proceed"/>
    <s v="Checked, completed"/>
    <s v="Checked, completed"/>
    <s v="Checked, completed"/>
    <n v="6321455927"/>
    <s v="Myself (Participant)"/>
    <m/>
    <d v="1899-12-30T11:50:00"/>
    <s v="Unverified"/>
  </r>
  <r>
    <n v="955"/>
    <m/>
    <m/>
    <m/>
    <x v="0"/>
    <m/>
    <m/>
    <m/>
    <m/>
    <m/>
    <m/>
    <m/>
    <m/>
    <m/>
    <m/>
    <m/>
    <m/>
    <m/>
    <m/>
    <m/>
    <m/>
    <m/>
    <m/>
    <m/>
    <m/>
    <m/>
    <m/>
    <m/>
    <m/>
    <m/>
    <m/>
    <m/>
    <m/>
    <m/>
    <m/>
    <m/>
    <m/>
    <m/>
    <m/>
    <m/>
    <m/>
    <m/>
    <m/>
    <m/>
    <m/>
    <m/>
    <x v="0"/>
    <m/>
    <m/>
    <m/>
    <m/>
    <m/>
    <m/>
    <m/>
    <m/>
    <m/>
    <m/>
  </r>
  <r>
    <n v="278"/>
    <s v="Screening And Consenting"/>
    <n v="1"/>
    <s v="nomvuyo"/>
    <x v="9"/>
    <d v="1899-12-30T12:52:00"/>
    <s v="Mdantsane"/>
    <n v="6"/>
    <n v="5"/>
    <s v="Not applicable"/>
    <s v="I confirm that I am at the gate / door"/>
    <s v=" -32.930082"/>
    <s v="27.7762797"/>
    <s v="Yes"/>
    <m/>
    <s v="Read the script out loud to the person"/>
    <s v="Yes - the person who opened the door is the HoH"/>
    <s v="Read the script out loud to the HoH"/>
    <s v="Yes"/>
    <s v="Proceed"/>
    <s v="Thabisa"/>
    <s v="Sabetshu"/>
    <n v="43"/>
    <d v="1979-07-23T00:00:00"/>
    <n v="43"/>
    <s v="Female"/>
    <s v="One or both"/>
    <s v="Yes"/>
    <s v="Proceed"/>
    <m/>
    <s v="Proceed"/>
    <s v="English"/>
    <s v="Yes"/>
    <s v="Yes"/>
    <s v="signature_2022-06-29_1055.png"/>
    <m/>
    <m/>
    <m/>
    <m/>
    <d v="2022-06-29T00:00:00"/>
    <n v="50000"/>
    <n v="1000"/>
    <n v="440"/>
    <n v="440"/>
    <n v="2358"/>
    <m/>
    <x v="1"/>
    <n v="54195"/>
    <s v="Proceed"/>
    <s v="Checked, completed"/>
    <s v="Checked, completed"/>
    <s v="Checked, completed"/>
    <n v="0"/>
    <s v="Other"/>
    <s v="N/A"/>
    <d v="1899-12-30T12:57:00"/>
    <s v="Unverified"/>
  </r>
  <r>
    <n v="956"/>
    <m/>
    <m/>
    <m/>
    <x v="0"/>
    <m/>
    <m/>
    <m/>
    <m/>
    <m/>
    <m/>
    <m/>
    <m/>
    <m/>
    <m/>
    <m/>
    <m/>
    <m/>
    <m/>
    <m/>
    <m/>
    <m/>
    <m/>
    <m/>
    <m/>
    <m/>
    <m/>
    <m/>
    <m/>
    <m/>
    <m/>
    <m/>
    <m/>
    <m/>
    <m/>
    <m/>
    <m/>
    <m/>
    <m/>
    <m/>
    <m/>
    <m/>
    <m/>
    <m/>
    <m/>
    <m/>
    <x v="0"/>
    <m/>
    <m/>
    <m/>
    <m/>
    <m/>
    <m/>
    <m/>
    <m/>
    <m/>
    <m/>
  </r>
  <r>
    <n v="336"/>
    <s v="Screening And Consenting"/>
    <n v="1"/>
    <s v="onelam"/>
    <x v="28"/>
    <d v="1899-12-30T11:19:00"/>
    <s v="Mdantsane"/>
    <n v="7"/>
    <n v="3"/>
    <s v="Not applicable"/>
    <s v="I confirm that I am at the gate / door"/>
    <s v=" -32.9474553"/>
    <s v="27.7805868"/>
    <s v="Yes"/>
    <m/>
    <s v="Read the script out loud to the person"/>
    <s v="Yes - the person who opened the door is the HoH"/>
    <s v="Read the script out loud to the HoH"/>
    <s v="Yes"/>
    <s v="Proceed"/>
    <s v="Noziphiwo"/>
    <s v="Jele"/>
    <n v="43"/>
    <d v="1979-04-04T00:00:00"/>
    <n v="43"/>
    <s v="Female"/>
    <s v="One or both"/>
    <s v="Yes"/>
    <s v="Proceed"/>
    <m/>
    <s v="Proceed"/>
    <s v="Xhosa"/>
    <s v="Yes"/>
    <s v="Yes"/>
    <m/>
    <s v="signature_2022-07-01_0921.png"/>
    <m/>
    <m/>
    <m/>
    <d v="2022-07-01T00:00:00"/>
    <n v="50000"/>
    <n v="1000"/>
    <n v="533"/>
    <n v="533"/>
    <n v="2356"/>
    <m/>
    <x v="1"/>
    <n v="54379"/>
    <s v="Proceed"/>
    <s v="Checked, completed"/>
    <s v="Checked, completed"/>
    <s v="Checked, completed"/>
    <n v="732504160"/>
    <s v="Myself (Participant)"/>
    <m/>
    <d v="1899-12-30T11:22:00"/>
    <s v="Unverified"/>
  </r>
  <r>
    <n v="957"/>
    <m/>
    <m/>
    <m/>
    <x v="0"/>
    <m/>
    <m/>
    <m/>
    <m/>
    <m/>
    <m/>
    <m/>
    <m/>
    <m/>
    <m/>
    <m/>
    <m/>
    <m/>
    <m/>
    <m/>
    <m/>
    <m/>
    <m/>
    <m/>
    <m/>
    <m/>
    <m/>
    <m/>
    <m/>
    <m/>
    <m/>
    <m/>
    <m/>
    <m/>
    <m/>
    <m/>
    <m/>
    <m/>
    <m/>
    <m/>
    <m/>
    <m/>
    <m/>
    <m/>
    <m/>
    <m/>
    <x v="0"/>
    <m/>
    <m/>
    <m/>
    <m/>
    <m/>
    <m/>
    <m/>
    <m/>
    <m/>
    <m/>
  </r>
  <r>
    <n v="464"/>
    <s v="Screening And Consenting"/>
    <n v="1"/>
    <s v="siziphiwe"/>
    <x v="22"/>
    <d v="1899-12-30T10:20:00"/>
    <s v="Ducats"/>
    <n v="2"/>
    <n v="2"/>
    <s v="Not applicable"/>
    <s v="I confirm that I am at the gate / door"/>
    <s v=" -32.9304429"/>
    <s v="27.9023842"/>
    <s v="Yes"/>
    <m/>
    <s v="Read the script out loud to the person"/>
    <s v="Yes - the person who opened the door is the HoH"/>
    <s v="Read the script out loud to the HoH"/>
    <s v="Yes"/>
    <s v="Proceed"/>
    <s v="Noluvuyo"/>
    <s v="Ngemntu"/>
    <n v="43"/>
    <d v="1979-10-06T00:00:00"/>
    <n v="43"/>
    <s v="Female"/>
    <s v="One or both"/>
    <s v="Yes"/>
    <s v="Proceed"/>
    <m/>
    <s v="Proceed"/>
    <s v="Xhosa"/>
    <s v="Yes"/>
    <s v="Yes"/>
    <m/>
    <s v="signature_2022-07-07_0824.png"/>
    <m/>
    <m/>
    <m/>
    <d v="2022-07-07T00:00:00"/>
    <n v="40000"/>
    <n v="1000"/>
    <n v="592"/>
    <n v="592"/>
    <n v="2350"/>
    <m/>
    <x v="1"/>
    <n v="44491"/>
    <s v="Proceed"/>
    <s v="Checked, completed"/>
    <s v="Checked, completed"/>
    <s v="Checked, completed"/>
    <n v="999999999"/>
    <s v="Myself (Participant)"/>
    <m/>
    <d v="1899-12-30T10:25:00"/>
    <s v="Unverified"/>
  </r>
  <r>
    <n v="958"/>
    <m/>
    <m/>
    <m/>
    <x v="0"/>
    <m/>
    <m/>
    <m/>
    <m/>
    <m/>
    <m/>
    <m/>
    <m/>
    <m/>
    <m/>
    <m/>
    <m/>
    <m/>
    <m/>
    <m/>
    <m/>
    <m/>
    <m/>
    <m/>
    <m/>
    <m/>
    <m/>
    <m/>
    <m/>
    <m/>
    <m/>
    <m/>
    <m/>
    <m/>
    <m/>
    <m/>
    <m/>
    <m/>
    <m/>
    <m/>
    <m/>
    <m/>
    <m/>
    <m/>
    <m/>
    <m/>
    <x v="0"/>
    <m/>
    <m/>
    <m/>
    <m/>
    <m/>
    <m/>
    <m/>
    <m/>
    <m/>
    <m/>
  </r>
  <r>
    <n v="526"/>
    <s v="Screening And Consenting"/>
    <n v="1"/>
    <s v="sinazo"/>
    <x v="5"/>
    <d v="1899-12-30T10:46:00"/>
    <s v="Ducats"/>
    <n v="1"/>
    <n v="8"/>
    <s v="Not applicable"/>
    <s v="I confirm that I am at the gate / door"/>
    <s v=" -32.9208647"/>
    <s v="27.9049556"/>
    <s v="Yes"/>
    <m/>
    <s v="Read the script out loud to the person"/>
    <s v="Yes - the person who opened the door is the HoH"/>
    <s v="Read the script out loud to the HoH"/>
    <s v="Yes"/>
    <s v="Proceed"/>
    <s v="Thandeka"/>
    <s v="Ndyulo"/>
    <n v="43"/>
    <d v="1979-12-23T00:00:00"/>
    <n v="43"/>
    <s v="Female"/>
    <s v="One or both"/>
    <s v="Yes"/>
    <s v="Proceed"/>
    <m/>
    <s v="Proceed"/>
    <s v="Xhosa"/>
    <s v="Yes"/>
    <s v="Yes"/>
    <m/>
    <s v="signature_2022-07-08_0852.png"/>
    <m/>
    <m/>
    <m/>
    <d v="2022-07-08T00:00:00"/>
    <n v="40000"/>
    <n v="1000"/>
    <n v="566"/>
    <n v="566"/>
    <n v="2349"/>
    <m/>
    <x v="1"/>
    <n v="44438"/>
    <s v="Proceed"/>
    <s v="Checked, completed"/>
    <s v="Checked, completed"/>
    <s v="Checked, completed"/>
    <n v="738922223"/>
    <s v="Myself (Participant)"/>
    <m/>
    <d v="1899-12-30T10:55:00"/>
    <s v="Unverified"/>
  </r>
  <r>
    <n v="959"/>
    <m/>
    <m/>
    <m/>
    <x v="0"/>
    <m/>
    <m/>
    <m/>
    <m/>
    <m/>
    <m/>
    <m/>
    <m/>
    <m/>
    <m/>
    <m/>
    <m/>
    <m/>
    <m/>
    <m/>
    <m/>
    <m/>
    <m/>
    <m/>
    <m/>
    <m/>
    <m/>
    <m/>
    <m/>
    <m/>
    <m/>
    <m/>
    <m/>
    <m/>
    <m/>
    <m/>
    <m/>
    <m/>
    <m/>
    <m/>
    <m/>
    <m/>
    <m/>
    <m/>
    <m/>
    <m/>
    <x v="0"/>
    <m/>
    <m/>
    <m/>
    <m/>
    <m/>
    <m/>
    <m/>
    <m/>
    <m/>
    <m/>
  </r>
  <r>
    <n v="959"/>
    <s v="Screening And Consenting"/>
    <n v="1"/>
    <s v="sinazo"/>
    <x v="29"/>
    <d v="1899-12-30T14:22:00"/>
    <s v="Nompumelelo"/>
    <n v="3"/>
    <n v="2"/>
    <s v="Not applicable"/>
    <s v="I confirm that I am at the gate / door"/>
    <s v=" -32.9526402"/>
    <s v="27.9219783"/>
    <s v="No"/>
    <s v="I confirm"/>
    <m/>
    <m/>
    <m/>
    <m/>
    <m/>
    <m/>
    <m/>
    <m/>
    <m/>
    <m/>
    <m/>
    <m/>
    <m/>
    <m/>
    <m/>
    <m/>
    <m/>
    <m/>
    <m/>
    <m/>
    <m/>
    <m/>
    <m/>
    <m/>
    <m/>
    <n v="30000"/>
    <m/>
    <n v="350"/>
    <n v="350"/>
    <n v="2338"/>
    <m/>
    <x v="0"/>
    <m/>
    <m/>
    <m/>
    <m/>
    <m/>
    <m/>
    <m/>
    <m/>
    <d v="1899-12-30T14:23:00"/>
    <s v="Complete"/>
  </r>
  <r>
    <n v="646"/>
    <s v="Screening And Consenting"/>
    <n v="1"/>
    <s v="vuyelwa"/>
    <x v="6"/>
    <d v="1899-12-30T12:08:00"/>
    <s v="Ndevana"/>
    <n v="1"/>
    <n v="2"/>
    <s v="Not applicable"/>
    <s v="I confirm that I am at the gate / door"/>
    <s v=" -32.9009615"/>
    <s v="27.5101524"/>
    <s v="Yes"/>
    <m/>
    <s v="Read the script out loud to the person"/>
    <s v="Yes - the person who opened the door is calling the HoH"/>
    <s v="Read the script out loud to the HoH"/>
    <s v="Yes"/>
    <s v="Proceed"/>
    <s v="Nomboniso"/>
    <s v="Tekile"/>
    <n v="43"/>
    <d v="1979-06-21T00:00:00"/>
    <n v="43"/>
    <s v="Female"/>
    <s v="One or both"/>
    <s v="Yes"/>
    <s v="Proceed"/>
    <m/>
    <s v="Proceed"/>
    <s v="Xhosa"/>
    <s v="Yes"/>
    <s v="Yes"/>
    <m/>
    <s v="signature_2022-07-12_1012.png"/>
    <m/>
    <m/>
    <m/>
    <d v="2022-07-12T00:00:00"/>
    <n v="60000"/>
    <n v="1000"/>
    <n v="484"/>
    <n v="484"/>
    <n v="2345"/>
    <m/>
    <x v="1"/>
    <n v="64270"/>
    <s v="Proceed"/>
    <s v="Checked, completed"/>
    <s v="Checked, completed"/>
    <s v="Checked, completed"/>
    <n v="719048533"/>
    <s v="Sibling"/>
    <m/>
    <d v="1899-12-30T12:14:00"/>
    <s v="Unverified"/>
  </r>
  <r>
    <n v="960"/>
    <m/>
    <m/>
    <m/>
    <x v="0"/>
    <m/>
    <m/>
    <m/>
    <m/>
    <m/>
    <m/>
    <m/>
    <m/>
    <m/>
    <m/>
    <m/>
    <m/>
    <m/>
    <m/>
    <m/>
    <m/>
    <m/>
    <m/>
    <m/>
    <m/>
    <m/>
    <m/>
    <m/>
    <m/>
    <m/>
    <m/>
    <m/>
    <m/>
    <m/>
    <m/>
    <m/>
    <m/>
    <m/>
    <m/>
    <m/>
    <m/>
    <m/>
    <m/>
    <m/>
    <m/>
    <m/>
    <x v="0"/>
    <m/>
    <m/>
    <m/>
    <m/>
    <m/>
    <m/>
    <m/>
    <m/>
    <m/>
    <m/>
  </r>
  <r>
    <n v="755"/>
    <s v="Screening And Consenting"/>
    <n v="1"/>
    <s v="sinazo"/>
    <x v="10"/>
    <d v="1899-12-30T11:23:00"/>
    <s v="Buffalo Flats"/>
    <n v="2"/>
    <n v="6"/>
    <s v="Not applicable"/>
    <s v="I confirm that I am at the gate / door"/>
    <s v=" -33.011866"/>
    <s v="27.8415315"/>
    <s v="Yes"/>
    <m/>
    <s v="Read the script out loud to the person"/>
    <s v="Yes - the person who opened the door is the HoH"/>
    <s v="Read the script out loud to the HoH"/>
    <s v="Yes"/>
    <s v="Proceed"/>
    <s v="Alicia"/>
    <s v="Du Plessis "/>
    <n v="43"/>
    <d v="1979-12-31T00:00:00"/>
    <n v="43"/>
    <s v="Female"/>
    <s v="One or both"/>
    <s v="Yes"/>
    <s v="Proceed"/>
    <m/>
    <s v="Proceed"/>
    <s v="English"/>
    <s v="Yes"/>
    <s v="Yes"/>
    <s v="signature_2022-07-14_0927.png"/>
    <m/>
    <m/>
    <m/>
    <m/>
    <d v="2022-07-14T00:00:00"/>
    <n v="80000"/>
    <n v="1000"/>
    <n v="529"/>
    <n v="529"/>
    <n v="2343"/>
    <m/>
    <x v="1"/>
    <n v="84358"/>
    <s v="Proceed"/>
    <s v="Checked, completed"/>
    <s v="Checked, completed"/>
    <s v="Checked, completed"/>
    <n v="999999999"/>
    <s v="Myself (Participant)"/>
    <m/>
    <d v="1899-12-30T11:24:00"/>
    <s v="Unverified"/>
  </r>
  <r>
    <n v="961"/>
    <m/>
    <m/>
    <m/>
    <x v="0"/>
    <m/>
    <m/>
    <m/>
    <m/>
    <m/>
    <m/>
    <m/>
    <m/>
    <m/>
    <m/>
    <m/>
    <m/>
    <m/>
    <m/>
    <m/>
    <m/>
    <m/>
    <m/>
    <m/>
    <m/>
    <m/>
    <m/>
    <m/>
    <m/>
    <m/>
    <m/>
    <m/>
    <m/>
    <m/>
    <m/>
    <m/>
    <m/>
    <m/>
    <m/>
    <m/>
    <m/>
    <m/>
    <m/>
    <m/>
    <m/>
    <m/>
    <x v="0"/>
    <m/>
    <m/>
    <m/>
    <m/>
    <m/>
    <m/>
    <m/>
    <m/>
    <m/>
    <m/>
  </r>
  <r>
    <n v="791"/>
    <s v="Screening And Consenting"/>
    <n v="1"/>
    <s v="zola"/>
    <x v="10"/>
    <d v="1899-12-30T13:32:00"/>
    <s v="Ndevana"/>
    <n v="2"/>
    <n v="2"/>
    <s v="Not applicable"/>
    <s v="I confirm that I am at the gate / door"/>
    <s v=" -32.9214254"/>
    <s v="27.506293"/>
    <s v="Yes"/>
    <m/>
    <s v="Read the script out loud to the person"/>
    <s v="Yes - the person who opened the door is calling the HoH"/>
    <s v="Read the script out loud to the HoH"/>
    <s v="Yes"/>
    <s v="Proceed"/>
    <s v="Thembisa"/>
    <s v="Panyapanya"/>
    <n v="43"/>
    <d v="1979-08-11T00:00:00"/>
    <n v="43"/>
    <s v="Female"/>
    <s v="One or both"/>
    <s v="Yes"/>
    <s v="Proceed"/>
    <m/>
    <s v="Proceed"/>
    <s v="English"/>
    <s v="Yes"/>
    <s v="Yes"/>
    <s v="signature_2022-07-14_1135.png"/>
    <m/>
    <m/>
    <m/>
    <m/>
    <d v="2022-07-14T00:00:00"/>
    <n v="60000"/>
    <n v="1000"/>
    <n v="400"/>
    <n v="400"/>
    <n v="2343"/>
    <m/>
    <x v="1"/>
    <n v="64100"/>
    <s v="Proceed"/>
    <s v="Checked, completed"/>
    <s v="Checked, completed"/>
    <s v="Checked, completed"/>
    <n v="735374044"/>
    <s v="Myself (Participant)"/>
    <m/>
    <d v="1899-12-30T13:36:00"/>
    <s v="Unverified"/>
  </r>
  <r>
    <n v="962"/>
    <m/>
    <m/>
    <m/>
    <x v="0"/>
    <m/>
    <m/>
    <m/>
    <m/>
    <m/>
    <m/>
    <m/>
    <m/>
    <m/>
    <m/>
    <m/>
    <m/>
    <m/>
    <m/>
    <m/>
    <m/>
    <m/>
    <m/>
    <m/>
    <m/>
    <m/>
    <m/>
    <m/>
    <m/>
    <m/>
    <m/>
    <m/>
    <m/>
    <m/>
    <m/>
    <m/>
    <m/>
    <m/>
    <m/>
    <m/>
    <m/>
    <m/>
    <m/>
    <m/>
    <m/>
    <m/>
    <x v="0"/>
    <m/>
    <m/>
    <m/>
    <m/>
    <m/>
    <m/>
    <m/>
    <m/>
    <m/>
    <m/>
  </r>
  <r>
    <n v="837"/>
    <s v="Screening And Consenting"/>
    <n v="1"/>
    <s v="nosiphiwo"/>
    <x v="23"/>
    <d v="1899-12-30T11:02:00"/>
    <s v="Buffalo Flats"/>
    <n v="4"/>
    <n v="1"/>
    <s v="C"/>
    <s v="I confirm that I am at the gate / door"/>
    <s v=" -33.0101994"/>
    <s v="27.8314311"/>
    <s v="Yes"/>
    <m/>
    <s v="Read the script out loud to the person"/>
    <s v="Yes - the person who opened the door is the HoH"/>
    <s v="Read the script out loud to the HoH"/>
    <s v="Yes"/>
    <s v="Proceed"/>
    <s v="Nongetheni"/>
    <s v="Joyi"/>
    <n v="43"/>
    <d v="1979-07-21T00:00:00"/>
    <n v="43"/>
    <s v="Female"/>
    <s v="One or both"/>
    <s v="Yes"/>
    <s v="Proceed"/>
    <m/>
    <s v="Proceed"/>
    <s v="English"/>
    <s v="Yes"/>
    <s v="Yes"/>
    <s v="signature_2022-07-15_0905.png"/>
    <m/>
    <m/>
    <m/>
    <m/>
    <d v="2022-07-15T00:00:00"/>
    <n v="80000"/>
    <n v="1000"/>
    <n v="550"/>
    <n v="550"/>
    <n v="2342"/>
    <m/>
    <x v="1"/>
    <n v="84399"/>
    <s v="Proceed"/>
    <s v="Checked, completed"/>
    <s v="Checked, completed"/>
    <s v="Checked, completed"/>
    <n v="655471226"/>
    <s v="Myself (Participant)"/>
    <m/>
    <d v="1899-12-30T11:06:00"/>
    <s v="Unverified"/>
  </r>
  <r>
    <n v="963"/>
    <m/>
    <m/>
    <m/>
    <x v="0"/>
    <m/>
    <m/>
    <m/>
    <m/>
    <m/>
    <m/>
    <m/>
    <m/>
    <m/>
    <m/>
    <m/>
    <m/>
    <m/>
    <m/>
    <m/>
    <m/>
    <m/>
    <m/>
    <m/>
    <m/>
    <m/>
    <m/>
    <m/>
    <m/>
    <m/>
    <m/>
    <m/>
    <m/>
    <m/>
    <m/>
    <m/>
    <m/>
    <m/>
    <m/>
    <m/>
    <m/>
    <m/>
    <m/>
    <m/>
    <m/>
    <m/>
    <x v="0"/>
    <m/>
    <m/>
    <m/>
    <m/>
    <m/>
    <m/>
    <m/>
    <m/>
    <m/>
    <m/>
  </r>
  <r>
    <n v="963"/>
    <s v="Screening And Consenting"/>
    <n v="1"/>
    <s v="ntombizodwa"/>
    <x v="29"/>
    <d v="1899-12-30T14:53:00"/>
    <s v="Ndevana"/>
    <n v="2"/>
    <n v="6"/>
    <s v="Not applicable"/>
    <s v="I confirm that I am at the gate / door"/>
    <s v=" -32.9256926"/>
    <s v="27.4348985"/>
    <s v="No"/>
    <s v="I confirm"/>
    <m/>
    <m/>
    <m/>
    <m/>
    <m/>
    <m/>
    <m/>
    <m/>
    <m/>
    <m/>
    <m/>
    <m/>
    <m/>
    <m/>
    <m/>
    <m/>
    <m/>
    <m/>
    <m/>
    <m/>
    <m/>
    <m/>
    <m/>
    <m/>
    <m/>
    <n v="60000"/>
    <m/>
    <n v="319"/>
    <n v="319"/>
    <n v="2338"/>
    <m/>
    <x v="0"/>
    <m/>
    <m/>
    <m/>
    <m/>
    <m/>
    <m/>
    <m/>
    <m/>
    <d v="1899-12-30T14:54:00"/>
    <s v="Complete"/>
  </r>
  <r>
    <n v="963"/>
    <s v="Screening And Consenting"/>
    <n v="2"/>
    <s v="ntombizodwa"/>
    <x v="16"/>
    <d v="1899-12-30T14:34:00"/>
    <s v="Ndevana"/>
    <n v="2"/>
    <n v="6"/>
    <s v="Not applicable"/>
    <s v="I confirm that I am at the gate / door"/>
    <s v=" -32.9200482"/>
    <s v="27.503478"/>
    <s v="Yes"/>
    <m/>
    <s v="Read the script out loud to the person"/>
    <s v="No"/>
    <m/>
    <m/>
    <m/>
    <m/>
    <m/>
    <m/>
    <m/>
    <m/>
    <m/>
    <m/>
    <m/>
    <m/>
    <m/>
    <m/>
    <m/>
    <m/>
    <m/>
    <m/>
    <m/>
    <m/>
    <m/>
    <m/>
    <m/>
    <n v="60000"/>
    <m/>
    <n v="338"/>
    <n v="338"/>
    <n v="2337"/>
    <m/>
    <x v="0"/>
    <m/>
    <m/>
    <m/>
    <m/>
    <m/>
    <m/>
    <m/>
    <m/>
    <d v="1899-12-30T14:35:00"/>
    <s v="Complete"/>
  </r>
  <r>
    <n v="912"/>
    <s v="Screening And Consenting"/>
    <n v="2"/>
    <s v="lwazi"/>
    <x v="21"/>
    <d v="1899-12-30T10:41:00"/>
    <s v="Buffalo Flats"/>
    <n v="4"/>
    <n v="1"/>
    <s v="C"/>
    <s v="I confirm that I am at the gate / door"/>
    <s v=" -33.0103855"/>
    <s v="27.831542"/>
    <s v="Yes"/>
    <m/>
    <s v="Read the script out loud to the person"/>
    <s v="Yes - the person who opened the door is calling the HoH"/>
    <s v="Read the script out loud to the HoH"/>
    <s v="Yes"/>
    <s v="Proceed"/>
    <s v="Xolani"/>
    <s v="Makinana"/>
    <n v="43"/>
    <d v="1979-05-03T00:00:00"/>
    <n v="43"/>
    <s v="Male"/>
    <s v="One or both"/>
    <s v="Yes"/>
    <s v="Proceed"/>
    <m/>
    <s v="Proceed"/>
    <s v="English"/>
    <s v="Yes"/>
    <s v="Yes"/>
    <s v="signature_2022-07-21_0848.png"/>
    <m/>
    <m/>
    <m/>
    <m/>
    <d v="2022-07-21T00:00:00"/>
    <n v="80000"/>
    <n v="2000"/>
    <n v="571"/>
    <n v="571"/>
    <n v="2336"/>
    <m/>
    <x v="1"/>
    <n v="85435"/>
    <s v="Proceed"/>
    <s v="Checked, completed"/>
    <s v="Checked, completed"/>
    <s v="Checked, completed"/>
    <n v="0"/>
    <s v="Myself (Participant)"/>
    <m/>
    <d v="1899-12-30T10:49:00"/>
    <s v="Complete"/>
  </r>
  <r>
    <n v="964"/>
    <m/>
    <m/>
    <m/>
    <x v="0"/>
    <m/>
    <m/>
    <m/>
    <m/>
    <m/>
    <m/>
    <m/>
    <m/>
    <m/>
    <m/>
    <m/>
    <m/>
    <m/>
    <m/>
    <m/>
    <m/>
    <m/>
    <m/>
    <m/>
    <m/>
    <m/>
    <m/>
    <m/>
    <m/>
    <m/>
    <m/>
    <m/>
    <m/>
    <m/>
    <m/>
    <m/>
    <m/>
    <m/>
    <m/>
    <m/>
    <m/>
    <m/>
    <m/>
    <m/>
    <m/>
    <m/>
    <x v="0"/>
    <m/>
    <m/>
    <m/>
    <m/>
    <m/>
    <m/>
    <m/>
    <m/>
    <m/>
    <m/>
  </r>
  <r>
    <n v="947"/>
    <s v="Screening And Consenting"/>
    <n v="1"/>
    <s v="lwazi"/>
    <x v="29"/>
    <d v="1899-12-30T12:02:00"/>
    <s v="Buffalo Flats"/>
    <n v="4"/>
    <n v="1"/>
    <s v="C"/>
    <s v="I confirm that I am at the gate / door"/>
    <s v=" -33.0104714"/>
    <s v="27.831891"/>
    <s v="Yes"/>
    <m/>
    <s v="Read the script out loud to the person"/>
    <s v="Yes - the person who opened the door is calling the HoH"/>
    <s v="Read the script out loud to the HoH"/>
    <s v="Yes"/>
    <s v="Proceed"/>
    <s v="Lungelwa"/>
    <s v="Kobi"/>
    <n v="43"/>
    <d v="1979-06-28T00:00:00"/>
    <n v="43"/>
    <s v="Female"/>
    <s v="One or both"/>
    <s v="Yes"/>
    <s v="Proceed"/>
    <m/>
    <s v="Proceed"/>
    <s v="English"/>
    <s v="Yes"/>
    <s v="Yes"/>
    <s v="signature_2022-07-19_1011.png"/>
    <m/>
    <m/>
    <m/>
    <m/>
    <d v="2022-07-19T00:00:00"/>
    <n v="80000"/>
    <n v="1000"/>
    <n v="490"/>
    <n v="490"/>
    <n v="2338"/>
    <m/>
    <x v="1"/>
    <n v="84275"/>
    <s v="Proceed"/>
    <s v="Checked, completed"/>
    <s v="Checked, completed"/>
    <s v="Checked, completed"/>
    <n v="828002142"/>
    <s v="Myself (Participant)"/>
    <m/>
    <d v="1899-12-30T12:12:00"/>
    <s v="Complete"/>
  </r>
  <r>
    <n v="965"/>
    <m/>
    <m/>
    <m/>
    <x v="0"/>
    <m/>
    <m/>
    <m/>
    <m/>
    <m/>
    <m/>
    <m/>
    <m/>
    <m/>
    <m/>
    <m/>
    <m/>
    <m/>
    <m/>
    <m/>
    <m/>
    <m/>
    <m/>
    <m/>
    <m/>
    <m/>
    <m/>
    <m/>
    <m/>
    <m/>
    <m/>
    <m/>
    <m/>
    <m/>
    <m/>
    <m/>
    <m/>
    <m/>
    <m/>
    <m/>
    <m/>
    <m/>
    <m/>
    <m/>
    <m/>
    <m/>
    <x v="0"/>
    <m/>
    <m/>
    <m/>
    <m/>
    <m/>
    <m/>
    <m/>
    <m/>
    <m/>
    <m/>
  </r>
  <r>
    <n v="953"/>
    <s v="Screening And Consenting"/>
    <n v="1"/>
    <s v="nomvuyo"/>
    <x v="29"/>
    <d v="1899-12-30T13:05:00"/>
    <s v="Buffalo Flats"/>
    <n v="2"/>
    <n v="10"/>
    <s v="Not applicable"/>
    <s v="I confirm that I am at the gate / door"/>
    <s v=" -33.010892"/>
    <s v="27.8434485"/>
    <s v="Yes"/>
    <m/>
    <s v="Read the script out loud to the person"/>
    <s v="Yes - the person who opened the door is the HoH"/>
    <s v="Read the script out loud to the HoH"/>
    <s v="Yes"/>
    <s v="Proceed"/>
    <s v="Eugene"/>
    <s v="Mc Klopper"/>
    <n v="43"/>
    <d v="1979-06-22T00:00:00"/>
    <n v="43"/>
    <s v="Male"/>
    <s v="One or both"/>
    <s v="Yes"/>
    <s v="Proceed"/>
    <m/>
    <s v="Proceed"/>
    <s v="English"/>
    <s v="Yes"/>
    <s v="Yes"/>
    <s v="signature_2022-07-19_1111.png"/>
    <m/>
    <m/>
    <m/>
    <m/>
    <d v="2022-07-19T00:00:00"/>
    <n v="80000"/>
    <n v="2000"/>
    <n v="427"/>
    <n v="427"/>
    <n v="2338"/>
    <m/>
    <x v="1"/>
    <n v="85149"/>
    <s v="Proceed"/>
    <s v="Checked, completed"/>
    <s v="Checked, completed"/>
    <s v="Checked, completed"/>
    <n v="725875434"/>
    <s v="Myself (Participant)"/>
    <m/>
    <d v="1899-12-30T13:13:00"/>
    <s v="Complete"/>
  </r>
  <r>
    <n v="966"/>
    <m/>
    <m/>
    <m/>
    <x v="0"/>
    <m/>
    <m/>
    <m/>
    <m/>
    <m/>
    <m/>
    <m/>
    <m/>
    <m/>
    <m/>
    <m/>
    <m/>
    <m/>
    <m/>
    <m/>
    <m/>
    <m/>
    <m/>
    <m/>
    <m/>
    <m/>
    <m/>
    <m/>
    <m/>
    <m/>
    <m/>
    <m/>
    <m/>
    <m/>
    <m/>
    <m/>
    <m/>
    <m/>
    <m/>
    <m/>
    <m/>
    <m/>
    <m/>
    <m/>
    <m/>
    <m/>
    <x v="0"/>
    <m/>
    <m/>
    <m/>
    <m/>
    <m/>
    <m/>
    <m/>
    <m/>
    <m/>
    <m/>
  </r>
  <r>
    <n v="966"/>
    <s v="Screening And Consenting"/>
    <n v="1"/>
    <s v="zola"/>
    <x v="29"/>
    <d v="1899-12-30T15:10:00"/>
    <s v="Ndevana"/>
    <n v="2"/>
    <n v="7"/>
    <s v="Not applicable"/>
    <s v="I confirm that I am at the gate / door"/>
    <s v=" -32.9284374"/>
    <s v="27.477352"/>
    <s v="Yes"/>
    <m/>
    <s v="Read the script out loud to the person"/>
    <s v="No"/>
    <m/>
    <m/>
    <m/>
    <m/>
    <m/>
    <m/>
    <m/>
    <m/>
    <m/>
    <m/>
    <m/>
    <m/>
    <m/>
    <m/>
    <m/>
    <m/>
    <m/>
    <m/>
    <m/>
    <m/>
    <m/>
    <m/>
    <m/>
    <n v="60000"/>
    <m/>
    <n v="302"/>
    <n v="302"/>
    <n v="2338"/>
    <m/>
    <x v="0"/>
    <m/>
    <m/>
    <m/>
    <m/>
    <m/>
    <m/>
    <m/>
    <m/>
    <d v="1899-12-30T15:10:00"/>
    <s v="Complete"/>
  </r>
  <r>
    <n v="966"/>
    <s v="Screening And Consenting"/>
    <n v="2"/>
    <s v="vuyelwa"/>
    <x v="16"/>
    <d v="1899-12-30T16:40:00"/>
    <s v="Ndevana"/>
    <n v="2"/>
    <n v="7"/>
    <s v="Not applicable"/>
    <s v="I confirm that I am at the gate / door"/>
    <s v=" -32.9275023"/>
    <s v="27.4824731"/>
    <s v="Yes"/>
    <m/>
    <s v="Read the script out loud to the person"/>
    <s v="No"/>
    <m/>
    <m/>
    <m/>
    <m/>
    <m/>
    <m/>
    <m/>
    <m/>
    <m/>
    <m/>
    <m/>
    <m/>
    <m/>
    <m/>
    <m/>
    <m/>
    <m/>
    <m/>
    <m/>
    <m/>
    <m/>
    <m/>
    <m/>
    <n v="60000"/>
    <m/>
    <n v="212"/>
    <n v="212"/>
    <n v="2337"/>
    <m/>
    <x v="0"/>
    <m/>
    <m/>
    <m/>
    <m/>
    <m/>
    <m/>
    <m/>
    <m/>
    <d v="1899-12-30T16:41:00"/>
    <s v="Complete"/>
  </r>
  <r>
    <n v="1031"/>
    <s v="Screening And Consenting"/>
    <n v="1"/>
    <s v="lona"/>
    <x v="16"/>
    <d v="1899-12-30T13:31:00"/>
    <s v="Mdantsane"/>
    <n v="11"/>
    <n v="3"/>
    <s v="Not applicable"/>
    <s v="I confirm that I am at the gate / door"/>
    <s v=" -32.9187769"/>
    <s v="27.7446691"/>
    <s v="Yes"/>
    <m/>
    <s v="Read the script out loud to the person"/>
    <s v="Yes - the person who opened the door is the HoH"/>
    <s v="Read the script out loud to the HoH"/>
    <s v="Yes"/>
    <s v="Proceed"/>
    <s v="Zukile"/>
    <s v="Bangani"/>
    <n v="43"/>
    <d v="1979-04-10T00:00:00"/>
    <n v="43"/>
    <s v="Male"/>
    <s v="One or both"/>
    <s v="Yes"/>
    <s v="Proceed"/>
    <m/>
    <s v="Proceed"/>
    <s v="Xhosa"/>
    <s v="Yes"/>
    <s v="Yes"/>
    <m/>
    <s v="signature_2022-07-20_1134.png"/>
    <m/>
    <m/>
    <m/>
    <d v="2022-07-20T00:00:00"/>
    <n v="50000"/>
    <n v="2000"/>
    <n v="401"/>
    <n v="401"/>
    <n v="2337"/>
    <m/>
    <x v="1"/>
    <n v="55096"/>
    <s v="Proceed"/>
    <s v="Checked, completed"/>
    <s v="Checked, completed"/>
    <s v="Checked, completed"/>
    <n v="836235598"/>
    <s v="Myself (Participant)"/>
    <m/>
    <d v="1899-12-30T13:34:00"/>
    <s v="Complete"/>
  </r>
  <r>
    <n v="967"/>
    <m/>
    <m/>
    <m/>
    <x v="0"/>
    <m/>
    <m/>
    <m/>
    <m/>
    <m/>
    <m/>
    <m/>
    <m/>
    <m/>
    <m/>
    <m/>
    <m/>
    <m/>
    <m/>
    <m/>
    <m/>
    <m/>
    <m/>
    <m/>
    <m/>
    <m/>
    <m/>
    <m/>
    <m/>
    <m/>
    <m/>
    <m/>
    <m/>
    <m/>
    <m/>
    <m/>
    <m/>
    <m/>
    <m/>
    <m/>
    <m/>
    <m/>
    <m/>
    <m/>
    <m/>
    <m/>
    <x v="0"/>
    <m/>
    <m/>
    <m/>
    <m/>
    <m/>
    <m/>
    <m/>
    <m/>
    <m/>
    <m/>
  </r>
  <r>
    <n v="1149"/>
    <s v="Screening And Consenting"/>
    <n v="1"/>
    <s v="zola"/>
    <x v="17"/>
    <d v="1899-12-30T10:45:00"/>
    <s v="Ndevana"/>
    <n v="3"/>
    <n v="2"/>
    <s v="Not applicable"/>
    <s v="I confirm that I am at the gate / door"/>
    <s v=" -32.9169669"/>
    <s v="27.4991311"/>
    <s v="Yes"/>
    <m/>
    <s v="Read the script out loud to the person"/>
    <s v="Yes - the person who opened the door is the HoH"/>
    <s v="Read the script out loud to the HoH"/>
    <s v="Yes"/>
    <s v="Proceed"/>
    <s v="Simphiwe"/>
    <s v="Mqikela"/>
    <n v="43"/>
    <d v="1979-09-02T00:00:00"/>
    <n v="43"/>
    <s v="Male"/>
    <s v="One or both"/>
    <s v="Yes"/>
    <s v="Proceed"/>
    <m/>
    <s v="Proceed"/>
    <s v="English"/>
    <s v="Yes"/>
    <s v="Yes"/>
    <s v="signature_2022-07-22_0859.png"/>
    <m/>
    <m/>
    <m/>
    <m/>
    <d v="2022-07-22T00:00:00"/>
    <n v="60000"/>
    <n v="2000"/>
    <n v="567"/>
    <n v="567"/>
    <n v="2335"/>
    <m/>
    <x v="1"/>
    <n v="65426"/>
    <s v="Proceed"/>
    <s v="Checked, completed"/>
    <s v="Checked, completed"/>
    <s v="Checked, completed"/>
    <n v="633999306"/>
    <s v="Myself (Participant)"/>
    <m/>
    <d v="1899-12-30T10:59:00"/>
    <s v="Complete"/>
  </r>
  <r>
    <n v="968"/>
    <m/>
    <m/>
    <m/>
    <x v="0"/>
    <m/>
    <m/>
    <m/>
    <m/>
    <m/>
    <m/>
    <m/>
    <m/>
    <m/>
    <m/>
    <m/>
    <m/>
    <m/>
    <m/>
    <m/>
    <m/>
    <m/>
    <m/>
    <m/>
    <m/>
    <m/>
    <m/>
    <m/>
    <m/>
    <m/>
    <m/>
    <m/>
    <m/>
    <m/>
    <m/>
    <m/>
    <m/>
    <m/>
    <m/>
    <m/>
    <m/>
    <m/>
    <m/>
    <m/>
    <m/>
    <m/>
    <x v="0"/>
    <m/>
    <m/>
    <m/>
    <m/>
    <m/>
    <m/>
    <m/>
    <m/>
    <m/>
    <m/>
  </r>
  <r>
    <n v="1164"/>
    <s v="Screening And Consenting"/>
    <n v="1"/>
    <s v="zimkhitha"/>
    <x v="17"/>
    <d v="1899-12-30T12:30:00"/>
    <s v="Buffalo Flats"/>
    <n v="3"/>
    <n v="3"/>
    <s v="Not applicable"/>
    <s v="I confirm that I am at the gate / door"/>
    <s v=" -33.009493"/>
    <s v="27.8357309"/>
    <s v="Yes"/>
    <m/>
    <s v="Read the script out loud to the person"/>
    <s v="Yes - the person who opened the door is the HoH"/>
    <s v="Read the script out loud to the HoH"/>
    <s v="Yes"/>
    <s v="Proceed"/>
    <s v="Keith"/>
    <s v="Jasmine"/>
    <n v="43"/>
    <d v="1979-11-18T00:00:00"/>
    <n v="43"/>
    <s v="Female"/>
    <s v="One or both"/>
    <s v="Yes"/>
    <s v="Proceed"/>
    <m/>
    <s v="Proceed"/>
    <s v="English"/>
    <s v="Yes"/>
    <s v="Yes"/>
    <s v="signature_2022-07-22_1040.png"/>
    <m/>
    <m/>
    <m/>
    <m/>
    <d v="2022-07-22T00:00:00"/>
    <n v="80000"/>
    <n v="1000"/>
    <n v="462"/>
    <n v="462"/>
    <n v="2335"/>
    <m/>
    <x v="1"/>
    <n v="84216"/>
    <s v="Proceed"/>
    <s v="Checked, completed"/>
    <s v="Checked, completed"/>
    <s v="Checked, completed"/>
    <n v="739898664"/>
    <s v="Myself (Participant)"/>
    <m/>
    <d v="1899-12-30T12:41:00"/>
    <s v="Complete"/>
  </r>
  <r>
    <n v="969"/>
    <m/>
    <m/>
    <m/>
    <x v="0"/>
    <m/>
    <m/>
    <m/>
    <m/>
    <m/>
    <m/>
    <m/>
    <m/>
    <m/>
    <m/>
    <m/>
    <m/>
    <m/>
    <m/>
    <m/>
    <m/>
    <m/>
    <m/>
    <m/>
    <m/>
    <m/>
    <m/>
    <m/>
    <m/>
    <m/>
    <m/>
    <m/>
    <m/>
    <m/>
    <m/>
    <m/>
    <m/>
    <m/>
    <m/>
    <m/>
    <m/>
    <m/>
    <m/>
    <m/>
    <m/>
    <m/>
    <x v="0"/>
    <m/>
    <m/>
    <m/>
    <m/>
    <m/>
    <m/>
    <m/>
    <m/>
    <m/>
    <m/>
  </r>
  <r>
    <n v="1171"/>
    <s v="Screening And Consenting"/>
    <n v="1"/>
    <s v="thembelihle"/>
    <x v="17"/>
    <d v="1899-12-30T13:09:00"/>
    <s v="Mdantsane"/>
    <n v="11"/>
    <n v="3"/>
    <s v="Not applicable"/>
    <s v="I confirm that I am at the gate / door"/>
    <s v=" -32.9187106"/>
    <s v="27.7444505"/>
    <s v="Yes"/>
    <m/>
    <s v="Read the script out loud to the person"/>
    <s v="Yes - the person who opened the door is the HoH"/>
    <s v="Read the script out loud to the HoH"/>
    <s v="Yes"/>
    <s v="Proceed"/>
    <s v="Luzuko"/>
    <s v="Matyeni"/>
    <n v="43"/>
    <d v="1979-11-05T00:00:00"/>
    <n v="43"/>
    <s v="Male"/>
    <s v="One or both"/>
    <s v="Yes"/>
    <s v="Proceed"/>
    <m/>
    <s v="Proceed"/>
    <s v="Xhosa"/>
    <s v="Yes"/>
    <s v="Yes"/>
    <m/>
    <s v="signature_2022-07-22_1115.png"/>
    <m/>
    <m/>
    <m/>
    <d v="2022-07-22T00:00:00"/>
    <n v="50000"/>
    <n v="2000"/>
    <n v="423"/>
    <n v="423"/>
    <n v="2335"/>
    <m/>
    <x v="1"/>
    <n v="55138"/>
    <s v="Proceed"/>
    <s v="Checked, completed"/>
    <s v="Checked, completed"/>
    <s v="Checked, completed"/>
    <n v="785429518"/>
    <s v="Myself (Participant)"/>
    <m/>
    <d v="1899-12-30T13:16:00"/>
    <s v="Complete"/>
  </r>
  <r>
    <n v="970"/>
    <m/>
    <m/>
    <m/>
    <x v="0"/>
    <m/>
    <m/>
    <m/>
    <m/>
    <m/>
    <m/>
    <m/>
    <m/>
    <m/>
    <m/>
    <m/>
    <m/>
    <m/>
    <m/>
    <m/>
    <m/>
    <m/>
    <m/>
    <m/>
    <m/>
    <m/>
    <m/>
    <m/>
    <m/>
    <m/>
    <m/>
    <m/>
    <m/>
    <m/>
    <m/>
    <m/>
    <m/>
    <m/>
    <m/>
    <m/>
    <m/>
    <m/>
    <m/>
    <m/>
    <m/>
    <m/>
    <x v="0"/>
    <m/>
    <m/>
    <m/>
    <m/>
    <m/>
    <m/>
    <m/>
    <m/>
    <m/>
    <m/>
  </r>
  <r>
    <n v="970"/>
    <s v="Screening And Consenting"/>
    <n v="1"/>
    <s v="busisiwe"/>
    <x v="29"/>
    <d v="1899-12-30T15:40:00"/>
    <s v="Mdantsane"/>
    <n v="11"/>
    <n v="7"/>
    <s v="Not applicable"/>
    <s v="I confirm that I am at the gate / door"/>
    <s v=" -32.9223178"/>
    <s v="27.738355"/>
    <s v="No"/>
    <s v="I confirm"/>
    <m/>
    <m/>
    <m/>
    <m/>
    <m/>
    <m/>
    <m/>
    <m/>
    <m/>
    <m/>
    <m/>
    <m/>
    <m/>
    <m/>
    <m/>
    <m/>
    <m/>
    <m/>
    <m/>
    <m/>
    <m/>
    <m/>
    <m/>
    <m/>
    <m/>
    <n v="50000"/>
    <m/>
    <n v="272"/>
    <n v="272"/>
    <n v="2338"/>
    <m/>
    <x v="0"/>
    <m/>
    <m/>
    <m/>
    <m/>
    <m/>
    <m/>
    <m/>
    <m/>
    <d v="1899-12-30T15:42:00"/>
    <s v="Unverified"/>
  </r>
  <r>
    <n v="970"/>
    <s v="Screening And Consenting"/>
    <n v="2"/>
    <s v="mihlem"/>
    <x v="16"/>
    <d v="1899-12-30T15:32:00"/>
    <s v="Mdantsane"/>
    <n v="11"/>
    <n v="7"/>
    <s v="Not applicable"/>
    <s v="I confirm that I am at the gate / door"/>
    <s v=" -32.9223328"/>
    <s v="27.7382161"/>
    <s v="No"/>
    <s v="I confirm"/>
    <m/>
    <m/>
    <m/>
    <m/>
    <m/>
    <m/>
    <m/>
    <m/>
    <m/>
    <m/>
    <m/>
    <m/>
    <m/>
    <m/>
    <m/>
    <m/>
    <m/>
    <m/>
    <m/>
    <m/>
    <m/>
    <m/>
    <m/>
    <m/>
    <m/>
    <n v="50000"/>
    <m/>
    <n v="280"/>
    <n v="280"/>
    <n v="2337"/>
    <m/>
    <x v="0"/>
    <m/>
    <m/>
    <m/>
    <m/>
    <m/>
    <m/>
    <m/>
    <m/>
    <d v="1899-12-30T15:33:00"/>
    <s v="Unverified"/>
  </r>
  <r>
    <n v="970"/>
    <s v="Screening And Consenting"/>
    <n v="3"/>
    <s v="busisiwe"/>
    <x v="21"/>
    <d v="1899-12-30T10:59:00"/>
    <s v="Mdantsane"/>
    <n v="11"/>
    <n v="7"/>
    <s v="Not applicable"/>
    <s v="I confirm that I am at the gate / door"/>
    <s v=" -32.9223515"/>
    <s v="27.7384586"/>
    <s v="No"/>
    <s v="I confirm"/>
    <m/>
    <m/>
    <m/>
    <m/>
    <m/>
    <m/>
    <m/>
    <m/>
    <m/>
    <m/>
    <m/>
    <m/>
    <m/>
    <m/>
    <m/>
    <m/>
    <m/>
    <m/>
    <m/>
    <m/>
    <m/>
    <m/>
    <m/>
    <m/>
    <m/>
    <n v="50000"/>
    <m/>
    <n v="553"/>
    <n v="553"/>
    <n v="2336"/>
    <m/>
    <x v="0"/>
    <m/>
    <m/>
    <m/>
    <m/>
    <m/>
    <m/>
    <m/>
    <m/>
    <d v="1899-12-30T10:59:00"/>
    <s v="Unverified"/>
  </r>
  <r>
    <n v="971"/>
    <m/>
    <m/>
    <m/>
    <x v="0"/>
    <m/>
    <m/>
    <m/>
    <m/>
    <m/>
    <m/>
    <m/>
    <m/>
    <m/>
    <m/>
    <m/>
    <m/>
    <m/>
    <m/>
    <m/>
    <m/>
    <m/>
    <m/>
    <m/>
    <m/>
    <m/>
    <m/>
    <m/>
    <m/>
    <m/>
    <m/>
    <m/>
    <m/>
    <m/>
    <m/>
    <m/>
    <m/>
    <m/>
    <m/>
    <m/>
    <m/>
    <m/>
    <m/>
    <m/>
    <m/>
    <m/>
    <x v="0"/>
    <m/>
    <m/>
    <m/>
    <m/>
    <m/>
    <m/>
    <m/>
    <m/>
    <m/>
    <m/>
  </r>
  <r>
    <n v="971"/>
    <s v="Screening And Consenting"/>
    <n v="1"/>
    <s v="zola"/>
    <x v="29"/>
    <d v="1899-12-30T15:51:00"/>
    <s v="Ndevana"/>
    <n v="2"/>
    <n v="7"/>
    <s v="Not applicable"/>
    <s v="I confirm that I am at the gate / door"/>
    <s v=" -32.9284374"/>
    <s v="27.477352"/>
    <s v="No"/>
    <s v="I confirm"/>
    <m/>
    <m/>
    <m/>
    <m/>
    <m/>
    <m/>
    <m/>
    <m/>
    <m/>
    <m/>
    <m/>
    <m/>
    <m/>
    <m/>
    <m/>
    <m/>
    <m/>
    <m/>
    <m/>
    <m/>
    <m/>
    <m/>
    <m/>
    <m/>
    <m/>
    <n v="60000"/>
    <m/>
    <n v="261"/>
    <n v="261"/>
    <n v="2338"/>
    <m/>
    <x v="0"/>
    <m/>
    <m/>
    <m/>
    <m/>
    <m/>
    <m/>
    <m/>
    <m/>
    <d v="1899-12-30T15:51:00"/>
    <s v="Complete"/>
  </r>
  <r>
    <n v="971"/>
    <s v="Screening And Consenting"/>
    <n v="2"/>
    <s v="vuyelwa"/>
    <x v="16"/>
    <d v="1899-12-30T16:38:00"/>
    <s v="Ndevana"/>
    <n v="2"/>
    <n v="7"/>
    <s v="Not applicable"/>
    <s v="I confirm that I am at the gate / door"/>
    <s v=" -32.9275447"/>
    <s v="27.4825491"/>
    <s v="No"/>
    <s v="I confirm"/>
    <m/>
    <m/>
    <m/>
    <m/>
    <m/>
    <m/>
    <m/>
    <m/>
    <m/>
    <m/>
    <m/>
    <m/>
    <m/>
    <m/>
    <m/>
    <m/>
    <m/>
    <m/>
    <m/>
    <m/>
    <m/>
    <m/>
    <m/>
    <m/>
    <m/>
    <n v="60000"/>
    <m/>
    <n v="214"/>
    <n v="214"/>
    <n v="2337"/>
    <m/>
    <x v="0"/>
    <m/>
    <m/>
    <m/>
    <m/>
    <m/>
    <m/>
    <m/>
    <m/>
    <d v="1899-12-30T16:39:00"/>
    <s v="Complete"/>
  </r>
  <r>
    <n v="1174"/>
    <s v="Screening And Consenting"/>
    <n v="1"/>
    <s v="nosibusiso"/>
    <x v="17"/>
    <d v="1899-12-30T13:16:00"/>
    <s v="Buffalo Flats"/>
    <n v="3"/>
    <n v="3"/>
    <s v="Not applicable"/>
    <s v="I confirm that I am at the gate / door"/>
    <s v=" -33.0102528"/>
    <s v="27.8354141"/>
    <s v="Yes"/>
    <m/>
    <s v="Read the script out loud to the person"/>
    <s v="Yes - the person who opened the door is the HoH"/>
    <s v="Read the script out loud to the HoH"/>
    <s v="Yes"/>
    <s v="Proceed"/>
    <s v="Patricia "/>
    <s v="Toppie"/>
    <n v="43"/>
    <d v="1979-09-05T00:00:00"/>
    <n v="43"/>
    <s v="Female"/>
    <s v="One or both"/>
    <s v="Yes"/>
    <s v="Proceed"/>
    <m/>
    <s v="Proceed"/>
    <s v="English"/>
    <s v="Yes"/>
    <s v="Yes"/>
    <s v="signature_2022-07-22_1121.png"/>
    <m/>
    <m/>
    <m/>
    <m/>
    <d v="2022-07-22T00:00:00"/>
    <n v="80000"/>
    <n v="1000"/>
    <n v="416"/>
    <n v="416"/>
    <n v="2335"/>
    <m/>
    <x v="1"/>
    <n v="84124"/>
    <s v="Proceed"/>
    <s v="Checked, completed"/>
    <s v="Checked, completed"/>
    <s v="Checked, completed"/>
    <n v="728524683"/>
    <s v="Myself (Participant)"/>
    <m/>
    <d v="1899-12-30T13:22:00"/>
    <s v="Complete"/>
  </r>
  <r>
    <n v="972"/>
    <m/>
    <m/>
    <m/>
    <x v="0"/>
    <m/>
    <m/>
    <m/>
    <m/>
    <m/>
    <m/>
    <m/>
    <m/>
    <m/>
    <m/>
    <m/>
    <m/>
    <m/>
    <m/>
    <m/>
    <m/>
    <m/>
    <m/>
    <m/>
    <m/>
    <m/>
    <m/>
    <m/>
    <m/>
    <m/>
    <m/>
    <m/>
    <m/>
    <m/>
    <m/>
    <m/>
    <m/>
    <m/>
    <m/>
    <m/>
    <m/>
    <m/>
    <m/>
    <m/>
    <m/>
    <m/>
    <x v="0"/>
    <m/>
    <m/>
    <m/>
    <m/>
    <m/>
    <m/>
    <m/>
    <m/>
    <m/>
    <m/>
  </r>
  <r>
    <n v="1229"/>
    <s v="Screening And Consenting"/>
    <n v="1"/>
    <s v="nosiphiwo"/>
    <x v="24"/>
    <d v="1899-12-30T10:54:00"/>
    <s v="Buffalo Flats"/>
    <n v="5"/>
    <n v="2"/>
    <s v="Not applicable"/>
    <s v="I confirm that I am at the gate / door"/>
    <s v=" -33.0213924"/>
    <s v="27.8551834"/>
    <s v="Yes"/>
    <m/>
    <s v="Read the script out loud to the person"/>
    <s v="Yes - the person who opened the door is the HoH"/>
    <s v="Read the script out loud to the HoH"/>
    <s v="Yes"/>
    <s v="Proceed"/>
    <s v="Shawn"/>
    <s v="Petersen"/>
    <n v="43"/>
    <d v="1979-03-22T00:00:00"/>
    <n v="43"/>
    <s v="Male"/>
    <s v="One or both"/>
    <s v="Yes"/>
    <s v="Proceed"/>
    <m/>
    <s v="Proceed"/>
    <s v="English"/>
    <s v="Yes"/>
    <s v="Yes"/>
    <s v="signature_2022-07-23_0911.png"/>
    <m/>
    <m/>
    <m/>
    <m/>
    <d v="2022-07-23T00:00:00"/>
    <n v="80000"/>
    <n v="2000"/>
    <n v="558"/>
    <n v="558"/>
    <n v="2334"/>
    <m/>
    <x v="1"/>
    <n v="85407"/>
    <s v="Proceed"/>
    <s v="Checked, completed"/>
    <s v="Checked, completed"/>
    <s v="Checked, completed"/>
    <n v="793215263"/>
    <s v="Myself (Participant)"/>
    <m/>
    <d v="1899-12-30T11:11:00"/>
    <s v="Complete"/>
  </r>
  <r>
    <n v="973"/>
    <m/>
    <m/>
    <m/>
    <x v="0"/>
    <m/>
    <m/>
    <m/>
    <m/>
    <m/>
    <m/>
    <m/>
    <m/>
    <m/>
    <m/>
    <m/>
    <m/>
    <m/>
    <m/>
    <m/>
    <m/>
    <m/>
    <m/>
    <m/>
    <m/>
    <m/>
    <m/>
    <m/>
    <m/>
    <m/>
    <m/>
    <m/>
    <m/>
    <m/>
    <m/>
    <m/>
    <m/>
    <m/>
    <m/>
    <m/>
    <m/>
    <m/>
    <m/>
    <m/>
    <m/>
    <m/>
    <x v="0"/>
    <m/>
    <m/>
    <m/>
    <m/>
    <m/>
    <m/>
    <m/>
    <m/>
    <m/>
    <m/>
  </r>
  <r>
    <n v="973"/>
    <s v="Screening And Consenting"/>
    <n v="1"/>
    <s v="zola"/>
    <x v="29"/>
    <d v="1899-12-30T15:54:00"/>
    <s v="Ndevana"/>
    <n v="2"/>
    <n v="7"/>
    <s v="Not applicable"/>
    <s v="I confirm that I am at the gate / door"/>
    <s v=" -32.9274351"/>
    <s v="27.4828335"/>
    <s v="No"/>
    <s v="I confirm"/>
    <m/>
    <m/>
    <m/>
    <m/>
    <m/>
    <m/>
    <m/>
    <m/>
    <m/>
    <m/>
    <m/>
    <m/>
    <m/>
    <m/>
    <m/>
    <m/>
    <m/>
    <m/>
    <m/>
    <m/>
    <m/>
    <m/>
    <m/>
    <m/>
    <m/>
    <n v="60000"/>
    <m/>
    <n v="258"/>
    <n v="258"/>
    <n v="2338"/>
    <m/>
    <x v="0"/>
    <m/>
    <m/>
    <m/>
    <m/>
    <m/>
    <m/>
    <m/>
    <m/>
    <d v="1899-12-30T15:54:00"/>
    <s v="Complete"/>
  </r>
  <r>
    <n v="1238"/>
    <s v="Screening And Consenting"/>
    <n v="2"/>
    <s v="vuyelwa"/>
    <x v="25"/>
    <d v="1899-12-30T10:35:00"/>
    <s v="Ndevana"/>
    <n v="3"/>
    <n v="2"/>
    <s v="Not applicable"/>
    <s v="I confirm that I am at the gate / door"/>
    <s v=" -32.919337"/>
    <s v="27.4932593"/>
    <s v="Yes"/>
    <m/>
    <s v="Read the script out loud to the person"/>
    <s v="Yes - the person who opened the door is the HoH"/>
    <s v="Read the script out loud to the HoH"/>
    <s v="Yes"/>
    <s v="Proceed"/>
    <s v="Llama Thelma"/>
    <s v="Vongwe "/>
    <n v="43"/>
    <d v="1979-04-21T00:00:00"/>
    <n v="43"/>
    <s v="Female"/>
    <s v="One or both"/>
    <s v="Yes"/>
    <s v="Proceed"/>
    <m/>
    <s v="Proceed"/>
    <s v="English"/>
    <s v="Yes"/>
    <s v="Yes"/>
    <s v="signature_2022-07-26_0842.png"/>
    <m/>
    <m/>
    <m/>
    <m/>
    <d v="2022-07-26T00:00:00"/>
    <n v="60000"/>
    <n v="1000"/>
    <n v="577"/>
    <n v="577"/>
    <n v="2331"/>
    <m/>
    <x v="1"/>
    <n v="64442"/>
    <s v="Proceed"/>
    <s v="Checked, completed"/>
    <s v="Checked, completed"/>
    <s v="Checked, completed"/>
    <n v="722358392"/>
    <s v="Myself (Participant)"/>
    <m/>
    <d v="1899-12-30T10:43:00"/>
    <s v="Unverified"/>
  </r>
  <r>
    <n v="974"/>
    <m/>
    <m/>
    <m/>
    <x v="0"/>
    <m/>
    <m/>
    <m/>
    <m/>
    <m/>
    <m/>
    <m/>
    <m/>
    <m/>
    <m/>
    <m/>
    <m/>
    <m/>
    <m/>
    <m/>
    <m/>
    <m/>
    <m/>
    <m/>
    <m/>
    <m/>
    <m/>
    <m/>
    <m/>
    <m/>
    <m/>
    <m/>
    <m/>
    <m/>
    <m/>
    <m/>
    <m/>
    <m/>
    <m/>
    <m/>
    <m/>
    <m/>
    <m/>
    <m/>
    <m/>
    <m/>
    <x v="0"/>
    <m/>
    <m/>
    <m/>
    <m/>
    <m/>
    <m/>
    <m/>
    <m/>
    <m/>
    <m/>
  </r>
  <r>
    <n v="974"/>
    <s v="Screening And Consenting"/>
    <n v="1"/>
    <s v="yethu"/>
    <x v="29"/>
    <d v="1899-12-30T15:54:00"/>
    <s v="Ndevana"/>
    <n v="2"/>
    <n v="6"/>
    <s v="Not applicable"/>
    <s v="I confirm that I am at the gate / door"/>
    <s v=" -32.920638"/>
    <s v="27.5037236"/>
    <s v="No"/>
    <s v="I confirm"/>
    <m/>
    <m/>
    <m/>
    <m/>
    <m/>
    <m/>
    <m/>
    <m/>
    <m/>
    <m/>
    <m/>
    <m/>
    <m/>
    <m/>
    <m/>
    <m/>
    <m/>
    <m/>
    <m/>
    <m/>
    <m/>
    <m/>
    <m/>
    <m/>
    <m/>
    <n v="60000"/>
    <m/>
    <n v="258"/>
    <n v="258"/>
    <n v="2338"/>
    <m/>
    <x v="0"/>
    <m/>
    <m/>
    <m/>
    <m/>
    <m/>
    <m/>
    <m/>
    <m/>
    <d v="1899-12-30T15:55:00"/>
    <s v="Complete"/>
  </r>
  <r>
    <n v="1311"/>
    <s v="Screening And Consenting"/>
    <n v="1"/>
    <s v="thembelihle"/>
    <x v="25"/>
    <d v="1899-12-30T14:24:00"/>
    <s v="Mdantsane"/>
    <n v="10"/>
    <n v="1"/>
    <s v="Not applicable"/>
    <s v="I confirm that I am at the gate / door"/>
    <s v=" -32.9309824"/>
    <s v="27.7518821"/>
    <s v="Yes"/>
    <m/>
    <s v="Read the script out loud to the person"/>
    <s v="Yes - the person who opened the door is the HoH"/>
    <s v="Read the script out loud to the HoH"/>
    <s v="Yes"/>
    <s v="Proceed"/>
    <s v="Mzwandile"/>
    <s v="Simka"/>
    <n v="43"/>
    <d v="1979-09-18T00:00:00"/>
    <n v="43"/>
    <s v="Male"/>
    <s v="One or both"/>
    <s v="Yes"/>
    <s v="Proceed"/>
    <m/>
    <s v="Proceed"/>
    <s v="English"/>
    <s v="Yes"/>
    <s v="Yes"/>
    <s v="signature_2022-07-26_1227.png"/>
    <m/>
    <m/>
    <m/>
    <m/>
    <d v="2022-07-26T00:00:00"/>
    <n v="50000"/>
    <n v="2000"/>
    <n v="348"/>
    <n v="348"/>
    <n v="2331"/>
    <m/>
    <x v="1"/>
    <n v="54984"/>
    <s v="Proceed"/>
    <s v="Checked, completed"/>
    <s v="Checked, completed"/>
    <s v="Checked, completed"/>
    <n v="0"/>
    <s v="Myself (Participant)"/>
    <m/>
    <d v="1899-12-30T14:27:00"/>
    <s v="Complete"/>
  </r>
  <r>
    <n v="975"/>
    <m/>
    <m/>
    <m/>
    <x v="0"/>
    <m/>
    <m/>
    <m/>
    <m/>
    <m/>
    <m/>
    <m/>
    <m/>
    <m/>
    <m/>
    <m/>
    <m/>
    <m/>
    <m/>
    <m/>
    <m/>
    <m/>
    <m/>
    <m/>
    <m/>
    <m/>
    <m/>
    <m/>
    <m/>
    <m/>
    <m/>
    <m/>
    <m/>
    <m/>
    <m/>
    <m/>
    <m/>
    <m/>
    <m/>
    <m/>
    <m/>
    <m/>
    <m/>
    <m/>
    <m/>
    <m/>
    <x v="0"/>
    <m/>
    <m/>
    <m/>
    <m/>
    <m/>
    <m/>
    <m/>
    <m/>
    <m/>
    <m/>
  </r>
  <r>
    <n v="1323"/>
    <s v="Screening And Consenting"/>
    <n v="1"/>
    <s v="nosibusiso"/>
    <x v="26"/>
    <d v="1899-12-30T09:31:00"/>
    <s v="Buffalo Flats"/>
    <n v="3"/>
    <n v="5"/>
    <s v="Not applicable"/>
    <s v="I confirm that I am at the gate / door"/>
    <s v=" -33.0081521"/>
    <s v="27.8390667"/>
    <s v="Yes"/>
    <m/>
    <s v="Read the script out loud to the person"/>
    <s v="Yes - the person who opened the door is the HoH"/>
    <s v="Read the script out loud to the HoH"/>
    <s v="Yes"/>
    <s v="Proceed"/>
    <s v="Nicole "/>
    <s v="Martin "/>
    <n v="43"/>
    <d v="1979-09-13T00:00:00"/>
    <n v="43"/>
    <s v="Female"/>
    <s v="One or both"/>
    <s v="Yes"/>
    <s v="Proceed"/>
    <m/>
    <s v="Proceed"/>
    <s v="English"/>
    <s v="Yes"/>
    <s v="Yes"/>
    <s v="signature_2022-07-27_0735.png"/>
    <m/>
    <m/>
    <m/>
    <m/>
    <d v="2022-07-27T00:00:00"/>
    <n v="80000"/>
    <n v="1000"/>
    <n v="641"/>
    <n v="641"/>
    <n v="2330"/>
    <m/>
    <x v="1"/>
    <n v="84569"/>
    <s v="Proceed"/>
    <s v="Checked, completed"/>
    <s v="Checked, completed"/>
    <s v="Checked, completed"/>
    <n v="9999999999"/>
    <s v="Myself (Participant)"/>
    <m/>
    <d v="1899-12-30T09:36:00"/>
    <s v="Complete"/>
  </r>
  <r>
    <n v="976"/>
    <m/>
    <m/>
    <m/>
    <x v="0"/>
    <m/>
    <m/>
    <m/>
    <m/>
    <m/>
    <m/>
    <m/>
    <m/>
    <m/>
    <m/>
    <m/>
    <m/>
    <m/>
    <m/>
    <m/>
    <m/>
    <m/>
    <m/>
    <m/>
    <m/>
    <m/>
    <m/>
    <m/>
    <m/>
    <m/>
    <m/>
    <m/>
    <m/>
    <m/>
    <m/>
    <m/>
    <m/>
    <m/>
    <m/>
    <m/>
    <m/>
    <m/>
    <m/>
    <m/>
    <m/>
    <m/>
    <x v="0"/>
    <m/>
    <m/>
    <m/>
    <m/>
    <m/>
    <m/>
    <m/>
    <m/>
    <m/>
    <m/>
  </r>
  <r>
    <n v="976"/>
    <s v="Screening And Consenting"/>
    <n v="1"/>
    <s v="zola"/>
    <x v="29"/>
    <d v="1899-12-30T16:06:00"/>
    <s v="Ndevana"/>
    <n v="2"/>
    <n v="7"/>
    <s v="Not applicable"/>
    <s v="I confirm that I am at the gate / door"/>
    <s v=" -32.9284374"/>
    <s v="27.477352"/>
    <s v="No"/>
    <s v="I confirm"/>
    <m/>
    <m/>
    <m/>
    <m/>
    <m/>
    <m/>
    <m/>
    <m/>
    <m/>
    <m/>
    <m/>
    <m/>
    <m/>
    <m/>
    <m/>
    <m/>
    <m/>
    <m/>
    <m/>
    <m/>
    <m/>
    <m/>
    <m/>
    <m/>
    <m/>
    <n v="60000"/>
    <m/>
    <n v="246"/>
    <n v="246"/>
    <n v="2338"/>
    <m/>
    <x v="0"/>
    <m/>
    <m/>
    <m/>
    <m/>
    <m/>
    <m/>
    <m/>
    <m/>
    <d v="1899-12-30T16:06:00"/>
    <s v="Complete"/>
  </r>
  <r>
    <n v="976"/>
    <s v="Screening And Consenting"/>
    <n v="2"/>
    <s v="vuyelwa"/>
    <x v="16"/>
    <d v="1899-12-30T16:55:00"/>
    <s v="Ndevana"/>
    <n v="2"/>
    <n v="7"/>
    <s v="Not applicable"/>
    <s v="I confirm that I am at the gate / door"/>
    <s v=" -32.9270896"/>
    <s v="27.4809121"/>
    <s v="No"/>
    <s v="I confirm"/>
    <m/>
    <m/>
    <m/>
    <m/>
    <m/>
    <m/>
    <m/>
    <m/>
    <m/>
    <m/>
    <m/>
    <m/>
    <m/>
    <m/>
    <m/>
    <m/>
    <m/>
    <m/>
    <m/>
    <m/>
    <m/>
    <m/>
    <m/>
    <m/>
    <m/>
    <n v="60000"/>
    <m/>
    <n v="197"/>
    <n v="197"/>
    <n v="2337"/>
    <m/>
    <x v="0"/>
    <m/>
    <m/>
    <m/>
    <m/>
    <m/>
    <m/>
    <m/>
    <m/>
    <d v="1899-12-30T16:55:00"/>
    <s v="Complete"/>
  </r>
  <r>
    <n v="976"/>
    <s v="Screening And Consenting"/>
    <n v="3"/>
    <s v="zola"/>
    <x v="21"/>
    <d v="1899-12-30T09:27:00"/>
    <s v="Ndevana"/>
    <n v="2"/>
    <n v="7"/>
    <s v="Not applicable"/>
    <s v="I confirm that I am at the gate / door"/>
    <s v=" -32.9267575"/>
    <s v="27.4812884"/>
    <s v="No"/>
    <s v="I confirm"/>
    <m/>
    <m/>
    <m/>
    <m/>
    <m/>
    <m/>
    <m/>
    <m/>
    <m/>
    <m/>
    <m/>
    <m/>
    <m/>
    <m/>
    <m/>
    <m/>
    <m/>
    <m/>
    <m/>
    <m/>
    <m/>
    <m/>
    <m/>
    <m/>
    <m/>
    <n v="60000"/>
    <m/>
    <n v="645"/>
    <n v="645"/>
    <n v="2336"/>
    <m/>
    <x v="0"/>
    <m/>
    <m/>
    <m/>
    <m/>
    <m/>
    <m/>
    <m/>
    <m/>
    <d v="1899-12-30T09:28:00"/>
    <s v="Complete"/>
  </r>
  <r>
    <n v="977"/>
    <m/>
    <m/>
    <m/>
    <x v="0"/>
    <m/>
    <m/>
    <m/>
    <m/>
    <m/>
    <m/>
    <m/>
    <m/>
    <m/>
    <m/>
    <m/>
    <m/>
    <m/>
    <m/>
    <m/>
    <m/>
    <m/>
    <m/>
    <m/>
    <m/>
    <m/>
    <m/>
    <m/>
    <m/>
    <m/>
    <m/>
    <m/>
    <m/>
    <m/>
    <m/>
    <m/>
    <m/>
    <m/>
    <m/>
    <m/>
    <m/>
    <m/>
    <m/>
    <m/>
    <m/>
    <m/>
    <x v="0"/>
    <m/>
    <m/>
    <m/>
    <m/>
    <m/>
    <m/>
    <m/>
    <m/>
    <m/>
    <m/>
  </r>
  <r>
    <n v="977"/>
    <s v="Screening And Consenting"/>
    <n v="1"/>
    <s v="likhona"/>
    <x v="29"/>
    <d v="1899-12-30T16:14:00"/>
    <s v="Nompumelelo"/>
    <n v="3"/>
    <n v="2"/>
    <s v="Not applicable"/>
    <s v="I confirm that I am at the gate / door"/>
    <s v=" -32.9505516"/>
    <s v="27.9202397"/>
    <s v="No"/>
    <s v="I confirm"/>
    <m/>
    <m/>
    <m/>
    <m/>
    <m/>
    <m/>
    <m/>
    <m/>
    <m/>
    <m/>
    <m/>
    <m/>
    <m/>
    <m/>
    <m/>
    <m/>
    <m/>
    <m/>
    <m/>
    <m/>
    <m/>
    <m/>
    <m/>
    <m/>
    <m/>
    <n v="30000"/>
    <m/>
    <n v="238"/>
    <n v="238"/>
    <n v="2338"/>
    <m/>
    <x v="0"/>
    <m/>
    <m/>
    <m/>
    <m/>
    <m/>
    <m/>
    <m/>
    <m/>
    <d v="1899-12-30T16:14:00"/>
    <s v="Complete"/>
  </r>
  <r>
    <n v="1393"/>
    <s v="Screening And Consenting"/>
    <n v="1"/>
    <s v="lwazi"/>
    <x v="26"/>
    <d v="1899-12-30T14:13:00"/>
    <s v="Buffalo Flats"/>
    <n v="5"/>
    <n v="4"/>
    <s v="Not applicable"/>
    <s v="I confirm that I am at the gate / door"/>
    <s v=" -33.0212963"/>
    <s v="27.8514454"/>
    <s v="Yes"/>
    <m/>
    <s v="Read the script out loud to the person"/>
    <s v="Yes - the person who opened the door is calling the HoH"/>
    <s v="Read the script out loud to the HoH"/>
    <s v="Yes"/>
    <s v="Proceed"/>
    <s v="Neilon"/>
    <s v="Adams"/>
    <n v="43"/>
    <d v="1979-10-11T00:00:00"/>
    <n v="43"/>
    <s v="Male"/>
    <s v="One or both"/>
    <s v="Yes"/>
    <s v="Proceed"/>
    <m/>
    <s v="Proceed"/>
    <s v="English"/>
    <s v="Yes"/>
    <s v="Yes"/>
    <s v="signature_2022-07-27_1220.png"/>
    <m/>
    <m/>
    <m/>
    <m/>
    <d v="2022-07-27T00:00:00"/>
    <n v="80000"/>
    <n v="2000"/>
    <n v="359"/>
    <n v="359"/>
    <n v="2330"/>
    <m/>
    <x v="1"/>
    <n v="85005"/>
    <s v="Proceed"/>
    <s v="Checked, completed"/>
    <s v="Checked, completed"/>
    <s v="Checked, completed"/>
    <n v="780540536"/>
    <s v="Myself (Participant)"/>
    <m/>
    <d v="1899-12-30T14:22:00"/>
    <s v="Complete"/>
  </r>
  <r>
    <n v="978"/>
    <m/>
    <m/>
    <m/>
    <x v="0"/>
    <m/>
    <m/>
    <m/>
    <m/>
    <m/>
    <m/>
    <m/>
    <m/>
    <m/>
    <m/>
    <m/>
    <m/>
    <m/>
    <m/>
    <m/>
    <m/>
    <m/>
    <m/>
    <m/>
    <m/>
    <m/>
    <m/>
    <m/>
    <m/>
    <m/>
    <m/>
    <m/>
    <m/>
    <m/>
    <m/>
    <m/>
    <m/>
    <m/>
    <m/>
    <m/>
    <m/>
    <m/>
    <m/>
    <m/>
    <m/>
    <m/>
    <x v="0"/>
    <m/>
    <m/>
    <m/>
    <m/>
    <m/>
    <m/>
    <m/>
    <m/>
    <m/>
    <m/>
  </r>
  <r>
    <n v="978"/>
    <s v="Screening And Consenting"/>
    <n v="1"/>
    <s v="zola"/>
    <x v="29"/>
    <d v="1899-12-30T16:14:00"/>
    <s v="Ndevana"/>
    <n v="2"/>
    <n v="7"/>
    <s v="Not applicable"/>
    <s v="I confirm that I am at the gate / door"/>
    <s v=" -32.9298735"/>
    <s v="27.4749087"/>
    <s v="Yes"/>
    <m/>
    <s v="Read the script out loud to the person"/>
    <s v="Yes - the person who opened the door is calling the HoH"/>
    <s v="Read the script out loud to the HoH"/>
    <s v="No"/>
    <m/>
    <m/>
    <m/>
    <m/>
    <m/>
    <m/>
    <m/>
    <m/>
    <m/>
    <m/>
    <m/>
    <m/>
    <m/>
    <m/>
    <m/>
    <m/>
    <m/>
    <m/>
    <m/>
    <m/>
    <m/>
    <n v="60000"/>
    <m/>
    <n v="238"/>
    <n v="238"/>
    <n v="2338"/>
    <m/>
    <x v="0"/>
    <m/>
    <m/>
    <m/>
    <m/>
    <m/>
    <m/>
    <m/>
    <m/>
    <d v="1899-12-30T16:15:00"/>
    <s v="Unverified"/>
  </r>
  <r>
    <n v="979"/>
    <m/>
    <m/>
    <m/>
    <x v="0"/>
    <m/>
    <m/>
    <m/>
    <m/>
    <m/>
    <m/>
    <m/>
    <m/>
    <m/>
    <m/>
    <m/>
    <m/>
    <m/>
    <m/>
    <m/>
    <m/>
    <m/>
    <m/>
    <m/>
    <m/>
    <m/>
    <m/>
    <m/>
    <m/>
    <m/>
    <m/>
    <m/>
    <m/>
    <m/>
    <m/>
    <m/>
    <m/>
    <m/>
    <m/>
    <m/>
    <m/>
    <m/>
    <m/>
    <m/>
    <m/>
    <m/>
    <x v="0"/>
    <m/>
    <m/>
    <m/>
    <m/>
    <m/>
    <m/>
    <m/>
    <m/>
    <m/>
    <m/>
  </r>
  <r>
    <n v="1489"/>
    <s v="Screening And Consenting"/>
    <n v="1"/>
    <s v="siziphiwe"/>
    <x v="32"/>
    <d v="1899-12-30T08:23:00"/>
    <s v="Buffalo Flats"/>
    <n v="1"/>
    <n v="4"/>
    <s v="Not applicable"/>
    <s v="I confirm that I am at the gate / door"/>
    <s v=" -33.021796"/>
    <s v="27.8686992"/>
    <s v="Yes"/>
    <m/>
    <s v="Read the script out loud to the person"/>
    <s v="Yes - the person who opened the door is the HoH"/>
    <s v="Read the script out loud to the HoH"/>
    <s v="Yes"/>
    <s v="Proceed"/>
    <s v="Busisiwe"/>
    <s v="Fex"/>
    <n v="43"/>
    <d v="1979-02-22T00:00:00"/>
    <n v="43"/>
    <s v="Female"/>
    <s v="One or both"/>
    <s v="Yes"/>
    <s v="Proceed"/>
    <m/>
    <s v="Proceed"/>
    <s v="English"/>
    <s v="Yes"/>
    <s v="Yes"/>
    <s v="signature_2022-07-29_0631.png"/>
    <m/>
    <m/>
    <m/>
    <m/>
    <d v="2022-07-29T00:00:00"/>
    <n v="80000"/>
    <n v="1000"/>
    <n v="709"/>
    <n v="709"/>
    <n v="2328"/>
    <m/>
    <x v="1"/>
    <n v="84703"/>
    <s v="Proceed"/>
    <s v="Checked, completed"/>
    <s v="Checked, completed"/>
    <s v="Checked, completed"/>
    <n v="733168363"/>
    <s v="Myself (Participant)"/>
    <m/>
    <d v="1899-12-30T08:37:00"/>
    <s v="Complete"/>
  </r>
  <r>
    <n v="980"/>
    <m/>
    <m/>
    <m/>
    <x v="0"/>
    <m/>
    <m/>
    <m/>
    <m/>
    <m/>
    <m/>
    <m/>
    <m/>
    <m/>
    <m/>
    <m/>
    <m/>
    <m/>
    <m/>
    <m/>
    <m/>
    <m/>
    <m/>
    <m/>
    <m/>
    <m/>
    <m/>
    <m/>
    <m/>
    <m/>
    <m/>
    <m/>
    <m/>
    <m/>
    <m/>
    <m/>
    <m/>
    <m/>
    <m/>
    <m/>
    <m/>
    <m/>
    <m/>
    <m/>
    <m/>
    <m/>
    <x v="0"/>
    <m/>
    <m/>
    <m/>
    <m/>
    <m/>
    <m/>
    <m/>
    <m/>
    <m/>
    <m/>
  </r>
  <r>
    <n v="1492"/>
    <s v="Screening And Consenting"/>
    <n v="1"/>
    <s v="likhona"/>
    <x v="32"/>
    <d v="1899-12-30T09:25:00"/>
    <s v="Nompumelelo"/>
    <n v="4"/>
    <n v="2"/>
    <s v="Not applicable"/>
    <s v="I confirm that I am at the gate / door"/>
    <s v=" -32.9521041"/>
    <s v="27.9231684"/>
    <s v="Yes"/>
    <m/>
    <s v="Read the script out loud to the person"/>
    <s v="Yes - the person who opened the door is the HoH"/>
    <s v="Read the script out loud to the HoH"/>
    <s v="Yes"/>
    <s v="Proceed"/>
    <s v="Masixole "/>
    <s v="Sombunzi"/>
    <n v="43"/>
    <d v="1977-10-21T00:00:00"/>
    <n v="45"/>
    <s v="Male"/>
    <s v="One or both"/>
    <s v="Yes"/>
    <s v="Proceed"/>
    <m/>
    <s v="Proceed"/>
    <s v="English"/>
    <s v="Yes"/>
    <s v="Yes"/>
    <s v="signature_2022-07-29_0728.png"/>
    <m/>
    <m/>
    <m/>
    <m/>
    <d v="2022-07-29T00:00:00"/>
    <n v="30000"/>
    <n v="2000"/>
    <n v="647"/>
    <n v="647"/>
    <n v="2328"/>
    <m/>
    <x v="1"/>
    <n v="35579"/>
    <s v="Proceed"/>
    <s v="Checked, completed"/>
    <s v="Checked, completed"/>
    <s v="Checked, completed"/>
    <n v="839300255"/>
    <s v="Myself (Participant)"/>
    <m/>
    <d v="1899-12-30T09:29:00"/>
    <s v="Unverified"/>
  </r>
  <r>
    <n v="981"/>
    <m/>
    <m/>
    <m/>
    <x v="0"/>
    <m/>
    <m/>
    <m/>
    <m/>
    <m/>
    <m/>
    <m/>
    <m/>
    <m/>
    <m/>
    <m/>
    <m/>
    <m/>
    <m/>
    <m/>
    <m/>
    <m/>
    <m/>
    <m/>
    <m/>
    <m/>
    <m/>
    <m/>
    <m/>
    <m/>
    <m/>
    <m/>
    <m/>
    <m/>
    <m/>
    <m/>
    <m/>
    <m/>
    <m/>
    <m/>
    <m/>
    <m/>
    <m/>
    <m/>
    <m/>
    <m/>
    <x v="0"/>
    <m/>
    <m/>
    <m/>
    <m/>
    <m/>
    <m/>
    <m/>
    <m/>
    <m/>
    <m/>
  </r>
  <r>
    <n v="1493"/>
    <s v="Screening And Consenting"/>
    <n v="1"/>
    <s v="lwazi"/>
    <x v="32"/>
    <d v="1899-12-30T09:26:00"/>
    <s v="Buffalo Flats"/>
    <n v="5"/>
    <n v="4"/>
    <s v="Not applicable"/>
    <s v="I confirm that I am at the gate / door"/>
    <s v=" -33.0213581"/>
    <s v="27.8515923"/>
    <s v="Yes"/>
    <m/>
    <s v="Read the script out loud to the person"/>
    <s v="Yes - the person who opened the door is the HoH"/>
    <s v="Read the script out loud to the HoH"/>
    <s v="Yes"/>
    <s v="Proceed"/>
    <s v="Lynette"/>
    <s v="Blom"/>
    <n v="43"/>
    <d v="1979-03-28T00:00:00"/>
    <n v="43"/>
    <s v="Female"/>
    <s v="One or both"/>
    <s v="Yes"/>
    <s v="Proceed"/>
    <m/>
    <s v="Proceed"/>
    <s v="English"/>
    <s v="Yes"/>
    <s v="Yes"/>
    <s v="signature_2022-07-29_1058.png"/>
    <m/>
    <m/>
    <m/>
    <m/>
    <d v="2022-07-29T00:00:00"/>
    <n v="80000"/>
    <n v="1000"/>
    <n v="646"/>
    <n v="646"/>
    <n v="2328"/>
    <m/>
    <x v="1"/>
    <n v="84577"/>
    <s v="Proceed"/>
    <s v="Checked, completed"/>
    <s v="Checked, completed"/>
    <s v="Checked, completed"/>
    <n v="725556382"/>
    <s v="Myself (Participant)"/>
    <m/>
    <d v="1899-12-30T12:59:00"/>
    <s v="Unverified"/>
  </r>
  <r>
    <n v="982"/>
    <m/>
    <m/>
    <m/>
    <x v="0"/>
    <m/>
    <m/>
    <m/>
    <m/>
    <m/>
    <m/>
    <m/>
    <m/>
    <m/>
    <m/>
    <m/>
    <m/>
    <m/>
    <m/>
    <m/>
    <m/>
    <m/>
    <m/>
    <m/>
    <m/>
    <m/>
    <m/>
    <m/>
    <m/>
    <m/>
    <m/>
    <m/>
    <m/>
    <m/>
    <m/>
    <m/>
    <m/>
    <m/>
    <m/>
    <m/>
    <m/>
    <m/>
    <m/>
    <m/>
    <m/>
    <m/>
    <x v="0"/>
    <m/>
    <m/>
    <m/>
    <m/>
    <m/>
    <m/>
    <m/>
    <m/>
    <m/>
    <m/>
  </r>
  <r>
    <n v="1642"/>
    <s v="Screening And Consenting"/>
    <n v="1"/>
    <s v="zimkhitha"/>
    <x v="11"/>
    <d v="1899-12-30T11:03:00"/>
    <s v="Scenery Park"/>
    <n v="1"/>
    <n v="1"/>
    <s v="Not applicable"/>
    <s v="I confirm that I am at the gate / door"/>
    <s v=" -32.9959904"/>
    <s v="27.830428"/>
    <s v="Yes"/>
    <m/>
    <s v="Read the script out loud to the person"/>
    <s v="Yes - the person who opened the door is the HoH"/>
    <s v="Read the script out loud to the HoH"/>
    <s v="Yes"/>
    <s v="Proceed"/>
    <s v="Nolwandle"/>
    <s v="Gqumama"/>
    <n v="43"/>
    <d v="1979-07-19T00:00:00"/>
    <n v="43"/>
    <s v="Female"/>
    <s v="One or both"/>
    <s v="Yes"/>
    <s v="Proceed"/>
    <m/>
    <s v="Proceed"/>
    <s v="English"/>
    <s v="Yes"/>
    <s v="Yes"/>
    <s v="signature_2022-08-02_0908.png"/>
    <m/>
    <m/>
    <m/>
    <m/>
    <d v="2022-08-02T00:00:00"/>
    <n v="20000"/>
    <n v="1000"/>
    <n v="549"/>
    <n v="549"/>
    <n v="2324"/>
    <m/>
    <x v="1"/>
    <n v="24379"/>
    <s v="Proceed"/>
    <s v="Checked, completed"/>
    <s v="Checked, completed"/>
    <s v="Checked, completed"/>
    <n v="681785651"/>
    <s v="Myself (Participant)"/>
    <m/>
    <d v="1899-12-30T11:08:00"/>
    <s v="Complete"/>
  </r>
  <r>
    <n v="983"/>
    <m/>
    <m/>
    <m/>
    <x v="0"/>
    <m/>
    <m/>
    <m/>
    <m/>
    <m/>
    <m/>
    <m/>
    <m/>
    <m/>
    <m/>
    <m/>
    <m/>
    <m/>
    <m/>
    <m/>
    <m/>
    <m/>
    <m/>
    <m/>
    <m/>
    <m/>
    <m/>
    <m/>
    <m/>
    <m/>
    <m/>
    <m/>
    <m/>
    <m/>
    <m/>
    <m/>
    <m/>
    <m/>
    <m/>
    <m/>
    <m/>
    <m/>
    <m/>
    <m/>
    <m/>
    <m/>
    <x v="0"/>
    <m/>
    <m/>
    <m/>
    <m/>
    <m/>
    <m/>
    <m/>
    <m/>
    <m/>
    <m/>
  </r>
  <r>
    <n v="1687"/>
    <s v="Screening And Consenting"/>
    <n v="1"/>
    <s v="likhona"/>
    <x v="11"/>
    <d v="1899-12-30T15:23:00"/>
    <s v="Nompumelelo"/>
    <n v="4"/>
    <n v="4"/>
    <s v="Not applicable"/>
    <s v="I confirm that I am at the gate / door"/>
    <s v=" -32.9511828"/>
    <s v="27.9259206"/>
    <s v="Yes"/>
    <m/>
    <s v="Read the script out loud to the person"/>
    <s v="Yes - the person who opened the door is the HoH"/>
    <s v="Read the script out loud to the HoH"/>
    <s v="Yes"/>
    <s v="Proceed"/>
    <s v="Nomonde"/>
    <s v="Frans"/>
    <n v="43"/>
    <d v="1979-07-15T00:00:00"/>
    <n v="43"/>
    <s v="Female"/>
    <s v="One or both"/>
    <s v="Yes"/>
    <s v="Proceed"/>
    <m/>
    <s v="Proceed"/>
    <s v="Xhosa"/>
    <s v="Yes"/>
    <s v="Yes"/>
    <m/>
    <s v="signature_2022-08-03_0923.png"/>
    <m/>
    <m/>
    <m/>
    <d v="2022-08-03T00:00:00"/>
    <n v="30000"/>
    <n v="1000"/>
    <n v="289"/>
    <n v="289"/>
    <n v="2324"/>
    <m/>
    <x v="1"/>
    <n v="33859"/>
    <s v="Proceed"/>
    <s v="Checked, completed"/>
    <s v="Checked, completed"/>
    <s v="Checked, completed"/>
    <n v="0"/>
    <s v="Myself (Participant)"/>
    <m/>
    <d v="1899-12-30T11:24:00"/>
    <s v="Complete"/>
  </r>
  <r>
    <n v="984"/>
    <m/>
    <m/>
    <m/>
    <x v="0"/>
    <m/>
    <m/>
    <m/>
    <m/>
    <m/>
    <m/>
    <m/>
    <m/>
    <m/>
    <m/>
    <m/>
    <m/>
    <m/>
    <m/>
    <m/>
    <m/>
    <m/>
    <m/>
    <m/>
    <m/>
    <m/>
    <m/>
    <m/>
    <m/>
    <m/>
    <m/>
    <m/>
    <m/>
    <m/>
    <m/>
    <m/>
    <m/>
    <m/>
    <m/>
    <m/>
    <m/>
    <m/>
    <m/>
    <m/>
    <m/>
    <m/>
    <x v="0"/>
    <m/>
    <m/>
    <m/>
    <m/>
    <m/>
    <m/>
    <m/>
    <m/>
    <m/>
    <m/>
  </r>
  <r>
    <n v="11"/>
    <s v="Screening And Consenting"/>
    <n v="1"/>
    <s v="zola"/>
    <x v="1"/>
    <d v="1899-12-30T10:19:00"/>
    <s v="Mdantsane"/>
    <n v="3"/>
    <n v="1"/>
    <s v="A"/>
    <s v="I confirm that I am at the gate / door"/>
    <s v=" -32.9393107"/>
    <s v="27.7720956"/>
    <s v="Yes"/>
    <m/>
    <s v="Read the script out loud to the person"/>
    <s v="Yes - the person who opened the door is the HoH"/>
    <s v="Read the script out loud to the HoH"/>
    <s v="Yes"/>
    <s v="Proceed"/>
    <s v="Simphiwe"/>
    <s v="Kalipile"/>
    <n v="44"/>
    <d v="1978-08-03T00:00:00"/>
    <n v="44"/>
    <s v="Male"/>
    <s v="One or both"/>
    <s v="Yes"/>
    <s v="Proceed"/>
    <m/>
    <s v="Proceed"/>
    <s v="English"/>
    <s v="Yes"/>
    <s v="Yes"/>
    <s v="signature_2022-06-15_0717.png"/>
    <m/>
    <m/>
    <m/>
    <m/>
    <d v="2022-06-15T00:00:00"/>
    <n v="50000"/>
    <n v="2000"/>
    <n v="593"/>
    <n v="593"/>
    <n v="2373"/>
    <m/>
    <x v="1"/>
    <n v="55515"/>
    <s v="Proceed"/>
    <s v="Checked, completed"/>
    <s v="Checked, completed"/>
    <s v="Checked, completed"/>
    <n v="728313555"/>
    <s v="Myself (Participant)"/>
    <m/>
    <d v="1899-12-30T09:17:00"/>
    <s v="Unverified"/>
  </r>
  <r>
    <n v="985"/>
    <m/>
    <m/>
    <m/>
    <x v="0"/>
    <m/>
    <m/>
    <m/>
    <m/>
    <m/>
    <m/>
    <m/>
    <m/>
    <m/>
    <m/>
    <m/>
    <m/>
    <m/>
    <m/>
    <m/>
    <m/>
    <m/>
    <m/>
    <m/>
    <m/>
    <m/>
    <m/>
    <m/>
    <m/>
    <m/>
    <m/>
    <m/>
    <m/>
    <m/>
    <m/>
    <m/>
    <m/>
    <m/>
    <m/>
    <m/>
    <m/>
    <m/>
    <m/>
    <m/>
    <m/>
    <m/>
    <x v="0"/>
    <m/>
    <m/>
    <m/>
    <m/>
    <m/>
    <m/>
    <m/>
    <m/>
    <m/>
    <m/>
  </r>
  <r>
    <n v="168"/>
    <s v="Screening And Consenting"/>
    <n v="1"/>
    <s v="siziphiwe"/>
    <x v="13"/>
    <d v="1899-12-30T14:38:00"/>
    <s v="Mdantsane"/>
    <n v="5"/>
    <n v="1"/>
    <s v="Not applicable"/>
    <s v="I confirm that I am at the gate / door"/>
    <s v=" -32.9328188"/>
    <s v="27.7699617"/>
    <s v="Yes"/>
    <m/>
    <s v="Read the script out loud to the person"/>
    <s v="Yes - the person who opened the door is the HoH"/>
    <s v="Read the script out loud to the HoH"/>
    <s v="Yes"/>
    <s v="Proceed"/>
    <s v="Mninawa"/>
    <s v="Kumkani"/>
    <n v="44"/>
    <d v="1978-03-15T00:00:00"/>
    <n v="44"/>
    <s v="Male"/>
    <s v="One or both"/>
    <s v="Yes"/>
    <s v="Proceed"/>
    <m/>
    <s v="Proceed"/>
    <s v="English"/>
    <s v="Yes"/>
    <s v="Yes"/>
    <s v="signature_2022-06-23_1243.png"/>
    <m/>
    <m/>
    <m/>
    <m/>
    <d v="2022-06-23T00:00:00"/>
    <n v="50000"/>
    <n v="2000"/>
    <n v="334"/>
    <n v="334"/>
    <n v="2364"/>
    <m/>
    <x v="1"/>
    <n v="54988"/>
    <s v="Proceed"/>
    <s v="Checked, completed"/>
    <s v="Checked, completed"/>
    <s v="Checked, completed"/>
    <n v="9999999999"/>
    <s v="Myself (Participant)"/>
    <m/>
    <d v="1899-12-30T14:44:00"/>
    <s v="Unverified"/>
  </r>
  <r>
    <n v="986"/>
    <m/>
    <m/>
    <m/>
    <x v="0"/>
    <m/>
    <m/>
    <m/>
    <m/>
    <m/>
    <m/>
    <m/>
    <m/>
    <m/>
    <m/>
    <m/>
    <m/>
    <m/>
    <m/>
    <m/>
    <m/>
    <m/>
    <m/>
    <m/>
    <m/>
    <m/>
    <m/>
    <m/>
    <m/>
    <m/>
    <m/>
    <m/>
    <m/>
    <m/>
    <m/>
    <m/>
    <m/>
    <m/>
    <m/>
    <m/>
    <m/>
    <m/>
    <m/>
    <m/>
    <m/>
    <m/>
    <x v="0"/>
    <m/>
    <m/>
    <m/>
    <m/>
    <m/>
    <m/>
    <m/>
    <m/>
    <m/>
    <m/>
  </r>
  <r>
    <n v="986"/>
    <s v="Screening And Consenting"/>
    <n v="1"/>
    <s v="siziphiwe"/>
    <x v="16"/>
    <d v="1899-12-30T08:36:00"/>
    <s v="Buffalo Flats"/>
    <n v="2"/>
    <n v="10"/>
    <s v="Not applicable"/>
    <s v="I confirm that I am at the gate / door"/>
    <s v=" -33.0109534"/>
    <s v="27.8429901"/>
    <s v="Yes"/>
    <m/>
    <s v="Read the script out loud to the person"/>
    <s v="Yes - the person who opened the door is calling the HoH"/>
    <s v="Read the script out loud to the HoH"/>
    <s v="No"/>
    <m/>
    <m/>
    <m/>
    <m/>
    <m/>
    <m/>
    <m/>
    <m/>
    <m/>
    <m/>
    <m/>
    <m/>
    <m/>
    <m/>
    <m/>
    <m/>
    <m/>
    <m/>
    <m/>
    <m/>
    <m/>
    <n v="80000"/>
    <m/>
    <n v="696"/>
    <n v="696"/>
    <n v="2337"/>
    <m/>
    <x v="0"/>
    <m/>
    <m/>
    <m/>
    <m/>
    <m/>
    <m/>
    <m/>
    <m/>
    <d v="1899-12-30T08:42:00"/>
    <s v="Unverified"/>
  </r>
  <r>
    <n v="987"/>
    <m/>
    <m/>
    <m/>
    <x v="0"/>
    <m/>
    <m/>
    <m/>
    <m/>
    <m/>
    <m/>
    <m/>
    <m/>
    <m/>
    <m/>
    <m/>
    <m/>
    <m/>
    <m/>
    <m/>
    <m/>
    <m/>
    <m/>
    <m/>
    <m/>
    <m/>
    <m/>
    <m/>
    <m/>
    <m/>
    <m/>
    <m/>
    <m/>
    <m/>
    <m/>
    <m/>
    <m/>
    <m/>
    <m/>
    <m/>
    <m/>
    <m/>
    <m/>
    <m/>
    <m/>
    <m/>
    <x v="0"/>
    <m/>
    <m/>
    <m/>
    <m/>
    <m/>
    <m/>
    <m/>
    <m/>
    <m/>
    <m/>
  </r>
  <r>
    <n v="987"/>
    <s v="Screening And Consenting"/>
    <n v="1"/>
    <s v="lwazi"/>
    <x v="16"/>
    <d v="1899-12-30T08:37:00"/>
    <s v="Buffalo Flats"/>
    <n v="5"/>
    <n v="2"/>
    <s v="Not applicable"/>
    <s v="I confirm that I am at the gate / door"/>
    <s v=" -33.0211747"/>
    <s v="27.8553727"/>
    <s v="Yes"/>
    <m/>
    <s v="Read the script out loud to the person"/>
    <s v="No"/>
    <m/>
    <m/>
    <m/>
    <m/>
    <m/>
    <m/>
    <m/>
    <m/>
    <m/>
    <m/>
    <m/>
    <m/>
    <m/>
    <m/>
    <m/>
    <m/>
    <m/>
    <m/>
    <m/>
    <m/>
    <m/>
    <m/>
    <m/>
    <n v="80000"/>
    <m/>
    <n v="695"/>
    <n v="695"/>
    <n v="2337"/>
    <m/>
    <x v="0"/>
    <m/>
    <m/>
    <m/>
    <m/>
    <m/>
    <m/>
    <m/>
    <m/>
    <d v="1899-12-30T08:38:00"/>
    <s v="Complete"/>
  </r>
  <r>
    <n v="277"/>
    <s v="Screening And Consenting"/>
    <n v="1"/>
    <s v="nosibusiso"/>
    <x v="9"/>
    <d v="1899-12-30T12:49:00"/>
    <s v="Mdantsane"/>
    <n v="7"/>
    <n v="7"/>
    <s v="Not applicable"/>
    <s v="I confirm that I am at the gate / door"/>
    <s v=" -32.9464096"/>
    <s v="27.7816123"/>
    <s v="Yes"/>
    <m/>
    <s v="Read the script out loud to the person"/>
    <s v="Yes - the person who opened the door is the HoH"/>
    <s v="Read the script out loud to the HoH"/>
    <s v="Yes"/>
    <s v="Proceed"/>
    <s v="Mziwoxolo"/>
    <s v="Mazembe"/>
    <n v="44"/>
    <d v="1978-07-16T00:00:00"/>
    <n v="44"/>
    <s v="Male"/>
    <s v="One or both"/>
    <s v="Yes"/>
    <s v="Proceed"/>
    <m/>
    <s v="Proceed"/>
    <s v="Xhosa"/>
    <s v="Yes"/>
    <s v="Yes"/>
    <m/>
    <s v="signature_2022-06-29_1058.png"/>
    <m/>
    <m/>
    <m/>
    <d v="2022-06-29T00:00:00"/>
    <n v="50000"/>
    <n v="2000"/>
    <n v="443"/>
    <n v="443"/>
    <n v="2358"/>
    <m/>
    <x v="1"/>
    <n v="55200"/>
    <s v="Proceed"/>
    <s v="Checked, completed"/>
    <s v="Checked, completed"/>
    <s v="Checked, completed"/>
    <n v="9999999999"/>
    <s v="Other"/>
    <s v="Doesn't have a cellphone"/>
    <d v="1899-12-30T12:59:00"/>
    <s v="Unverified"/>
  </r>
  <r>
    <n v="988"/>
    <m/>
    <m/>
    <m/>
    <x v="0"/>
    <m/>
    <m/>
    <m/>
    <m/>
    <m/>
    <m/>
    <m/>
    <m/>
    <m/>
    <m/>
    <m/>
    <m/>
    <m/>
    <m/>
    <m/>
    <m/>
    <m/>
    <m/>
    <m/>
    <m/>
    <m/>
    <m/>
    <m/>
    <m/>
    <m/>
    <m/>
    <m/>
    <m/>
    <m/>
    <m/>
    <m/>
    <m/>
    <m/>
    <m/>
    <m/>
    <m/>
    <m/>
    <m/>
    <m/>
    <m/>
    <m/>
    <x v="0"/>
    <m/>
    <m/>
    <m/>
    <m/>
    <m/>
    <m/>
    <m/>
    <m/>
    <m/>
    <m/>
  </r>
  <r>
    <n v="340"/>
    <s v="Screening And Consenting"/>
    <n v="1"/>
    <s v="zola"/>
    <x v="28"/>
    <d v="1899-12-30T11:43:00"/>
    <s v="Mdantsane"/>
    <n v="7"/>
    <n v="4"/>
    <s v="Not applicable"/>
    <s v="I confirm that I am at the gate / door"/>
    <s v=" -32.943157"/>
    <s v="27.7851796"/>
    <s v="Yes"/>
    <m/>
    <s v="Read the script out loud to the person"/>
    <s v="Yes - the person who opened the door is the HoH"/>
    <s v="Read the script out loud to the HoH"/>
    <s v="Yes"/>
    <s v="Proceed"/>
    <s v="Bongiwe"/>
    <s v="Nyanga"/>
    <n v="44"/>
    <d v="1978-09-11T00:00:00"/>
    <n v="44"/>
    <s v="Male"/>
    <s v="One or both"/>
    <s v="Yes"/>
    <s v="Proceed"/>
    <m/>
    <s v="Proceed"/>
    <s v="English"/>
    <s v="Yes"/>
    <s v="Yes"/>
    <s v="signature_2022-07-01_0949.png"/>
    <m/>
    <m/>
    <m/>
    <m/>
    <d v="2022-07-01T00:00:00"/>
    <n v="50000"/>
    <n v="2000"/>
    <n v="509"/>
    <n v="509"/>
    <n v="2356"/>
    <m/>
    <x v="1"/>
    <n v="55330"/>
    <s v="Proceed"/>
    <s v="Checked, completed"/>
    <s v="Checked, completed"/>
    <s v="Checked, completed"/>
    <n v="640207144"/>
    <s v="Myself (Participant)"/>
    <m/>
    <d v="1899-12-30T11:50:00"/>
    <s v="Unverified"/>
  </r>
  <r>
    <n v="989"/>
    <m/>
    <m/>
    <m/>
    <x v="0"/>
    <m/>
    <m/>
    <m/>
    <m/>
    <m/>
    <m/>
    <m/>
    <m/>
    <m/>
    <m/>
    <m/>
    <m/>
    <m/>
    <m/>
    <m/>
    <m/>
    <m/>
    <m/>
    <m/>
    <m/>
    <m/>
    <m/>
    <m/>
    <m/>
    <m/>
    <m/>
    <m/>
    <m/>
    <m/>
    <m/>
    <m/>
    <m/>
    <m/>
    <m/>
    <m/>
    <m/>
    <m/>
    <m/>
    <m/>
    <m/>
    <m/>
    <x v="0"/>
    <m/>
    <m/>
    <m/>
    <m/>
    <m/>
    <m/>
    <m/>
    <m/>
    <m/>
    <m/>
  </r>
  <r>
    <n v="451"/>
    <s v="Screening And Consenting"/>
    <n v="1"/>
    <s v="zukisani"/>
    <x v="4"/>
    <d v="1899-12-30T13:26:00"/>
    <s v="Nompumelelo"/>
    <n v="1"/>
    <n v="6"/>
    <s v="Not applicable"/>
    <s v="I confirm that I am at the gate / door"/>
    <s v=" -32.9551379"/>
    <s v="27.9320398"/>
    <s v="Yes"/>
    <m/>
    <s v="Read the script out loud to the person"/>
    <s v="Yes - the person who opened the door is the HoH"/>
    <s v="Read the script out loud to the HoH"/>
    <s v="Yes"/>
    <s v="Proceed"/>
    <s v="Noluthando"/>
    <s v="Munwe"/>
    <n v="44"/>
    <d v="1978-06-01T00:00:00"/>
    <n v="44"/>
    <s v="Female"/>
    <s v="One or both"/>
    <s v="Yes"/>
    <s v="Proceed"/>
    <m/>
    <s v="Proceed"/>
    <s v="Xhosa"/>
    <s v="Yes"/>
    <s v="Yes"/>
    <m/>
    <s v="signature_2022-07-06_1130.png"/>
    <m/>
    <m/>
    <m/>
    <d v="2022-07-06T00:00:00"/>
    <n v="30000"/>
    <n v="1000"/>
    <n v="406"/>
    <n v="406"/>
    <n v="2351"/>
    <m/>
    <x v="1"/>
    <n v="34119"/>
    <s v="Proceed"/>
    <s v="Checked, completed"/>
    <s v="Checked, completed"/>
    <s v="Checked, completed"/>
    <n v="834561458"/>
    <s v="Myself (Participant)"/>
    <m/>
    <d v="1899-12-30T13:31:00"/>
    <s v="Unverified"/>
  </r>
  <r>
    <n v="990"/>
    <m/>
    <m/>
    <m/>
    <x v="0"/>
    <m/>
    <m/>
    <m/>
    <m/>
    <m/>
    <m/>
    <m/>
    <m/>
    <m/>
    <m/>
    <m/>
    <m/>
    <m/>
    <m/>
    <m/>
    <m/>
    <m/>
    <m/>
    <m/>
    <m/>
    <m/>
    <m/>
    <m/>
    <m/>
    <m/>
    <m/>
    <m/>
    <m/>
    <m/>
    <m/>
    <m/>
    <m/>
    <m/>
    <m/>
    <m/>
    <m/>
    <m/>
    <m/>
    <m/>
    <m/>
    <m/>
    <x v="0"/>
    <m/>
    <m/>
    <m/>
    <m/>
    <m/>
    <m/>
    <m/>
    <m/>
    <m/>
    <m/>
  </r>
  <r>
    <n v="528"/>
    <s v="Screening And Consenting"/>
    <n v="1"/>
    <s v="busisiwe"/>
    <x v="5"/>
    <d v="1899-12-30T10:58:00"/>
    <s v="Mdantsane"/>
    <n v="4"/>
    <n v="7"/>
    <s v="Not applicable"/>
    <s v="I confirm that I am at the gate / door"/>
    <s v=" -32.9370123"/>
    <s v="27.7781582"/>
    <s v="Yes"/>
    <m/>
    <s v="Read the script out loud to the person"/>
    <s v="Yes - the person who opened the door is the HoH"/>
    <s v="Read the script out loud to the HoH"/>
    <s v="Yes"/>
    <s v="Proceed"/>
    <s v="Nosiphiwo"/>
    <s v="Leve"/>
    <n v="44"/>
    <d v="1978-07-31T00:00:00"/>
    <n v="44"/>
    <s v="Female"/>
    <s v="One or both"/>
    <s v="Yes"/>
    <s v="Proceed"/>
    <m/>
    <s v="Proceed"/>
    <s v="English"/>
    <s v="Yes"/>
    <s v="Yes"/>
    <s v="signature_2022-07-08_0900.png"/>
    <m/>
    <m/>
    <m/>
    <m/>
    <d v="2022-07-08T00:00:00"/>
    <n v="50000"/>
    <n v="1000"/>
    <n v="554"/>
    <n v="554"/>
    <n v="2349"/>
    <m/>
    <x v="1"/>
    <n v="54413"/>
    <s v="Proceed"/>
    <s v="Checked, completed"/>
    <s v="Checked, completed"/>
    <s v="Checked, completed"/>
    <n v="734594745"/>
    <s v="Myself (Participant)"/>
    <m/>
    <d v="1899-12-30T11:02:00"/>
    <s v="Unverified"/>
  </r>
  <r>
    <n v="991"/>
    <m/>
    <m/>
    <m/>
    <x v="0"/>
    <m/>
    <m/>
    <m/>
    <m/>
    <m/>
    <m/>
    <m/>
    <m/>
    <m/>
    <m/>
    <m/>
    <m/>
    <m/>
    <m/>
    <m/>
    <m/>
    <m/>
    <m/>
    <m/>
    <m/>
    <m/>
    <m/>
    <m/>
    <m/>
    <m/>
    <m/>
    <m/>
    <m/>
    <m/>
    <m/>
    <m/>
    <m/>
    <m/>
    <m/>
    <m/>
    <m/>
    <m/>
    <m/>
    <m/>
    <m/>
    <m/>
    <x v="0"/>
    <m/>
    <m/>
    <m/>
    <m/>
    <m/>
    <m/>
    <m/>
    <m/>
    <m/>
    <m/>
  </r>
  <r>
    <n v="552"/>
    <s v="Screening And Consenting"/>
    <n v="1"/>
    <s v="siyanda"/>
    <x v="5"/>
    <d v="1899-12-30T13:04:00"/>
    <s v="Ducats"/>
    <n v="2"/>
    <n v="2"/>
    <s v="Not applicable"/>
    <s v="I confirm that I am at the gate / door"/>
    <s v=" -32.9304026"/>
    <s v="27.9023518"/>
    <s v="Yes"/>
    <m/>
    <s v="Read the script out loud to the person"/>
    <s v="Yes - the person who opened the door is the HoH"/>
    <s v="Read the script out loud to the HoH"/>
    <s v="Yes"/>
    <s v="Proceed"/>
    <s v="Luyolo"/>
    <s v="Blom"/>
    <n v="44"/>
    <d v="1978-01-31T00:00:00"/>
    <n v="44"/>
    <s v="Male"/>
    <s v="One or both"/>
    <s v="Yes"/>
    <s v="Proceed"/>
    <m/>
    <s v="Proceed"/>
    <s v="Xhosa"/>
    <s v="Yes"/>
    <s v="Yes"/>
    <m/>
    <s v="signature_2022-07-08_1106.png"/>
    <m/>
    <m/>
    <m/>
    <d v="2022-07-08T00:00:00"/>
    <n v="40000"/>
    <n v="2000"/>
    <n v="428"/>
    <n v="428"/>
    <n v="2349"/>
    <m/>
    <x v="1"/>
    <n v="45161"/>
    <s v="Proceed"/>
    <s v="Checked, completed"/>
    <s v="Checked, completed"/>
    <s v="Checked, completed"/>
    <n v="710721944"/>
    <s v="Myself (Participant)"/>
    <m/>
    <d v="1899-12-30T13:06:00"/>
    <s v="Unverified"/>
  </r>
  <r>
    <n v="992"/>
    <m/>
    <m/>
    <m/>
    <x v="0"/>
    <m/>
    <m/>
    <m/>
    <m/>
    <m/>
    <m/>
    <m/>
    <m/>
    <m/>
    <m/>
    <m/>
    <m/>
    <m/>
    <m/>
    <m/>
    <m/>
    <m/>
    <m/>
    <m/>
    <m/>
    <m/>
    <m/>
    <m/>
    <m/>
    <m/>
    <m/>
    <m/>
    <m/>
    <m/>
    <m/>
    <m/>
    <m/>
    <m/>
    <m/>
    <m/>
    <m/>
    <m/>
    <m/>
    <m/>
    <m/>
    <m/>
    <x v="0"/>
    <m/>
    <m/>
    <m/>
    <m/>
    <m/>
    <m/>
    <m/>
    <m/>
    <m/>
    <m/>
  </r>
  <r>
    <n v="633"/>
    <s v="Screening And Consenting"/>
    <n v="1"/>
    <s v="vuyolwethu"/>
    <x v="20"/>
    <d v="1899-12-30T15:23:00"/>
    <s v="Ducats"/>
    <n v="2"/>
    <n v="6"/>
    <s v="Not applicable"/>
    <s v="I confirm that I am at the gate / door"/>
    <s v=" -32.9302744"/>
    <s v="27.9053804"/>
    <s v="Yes"/>
    <m/>
    <s v="Read the script out loud to the person"/>
    <s v="Yes - the person who opened the door is calling the HoH"/>
    <s v="Read the script out loud to the HoH"/>
    <s v="Yes"/>
    <s v="Proceed"/>
    <s v="Nomava"/>
    <s v="Skembele"/>
    <n v="44"/>
    <d v="1978-02-10T00:00:00"/>
    <n v="44"/>
    <s v="Female"/>
    <s v="One or both"/>
    <s v="Yes"/>
    <s v="Proceed"/>
    <m/>
    <s v="Proceed"/>
    <s v="Xhosa"/>
    <s v="Yes"/>
    <s v="Yes"/>
    <m/>
    <s v="signature_2022-07-09_1326.png"/>
    <m/>
    <m/>
    <m/>
    <d v="2022-07-09T00:00:00"/>
    <n v="40000"/>
    <n v="1000"/>
    <n v="289"/>
    <n v="289"/>
    <n v="2348"/>
    <m/>
    <x v="1"/>
    <n v="43882"/>
    <s v="Proceed"/>
    <s v="Checked, completed"/>
    <s v="Checked, completed"/>
    <s v="Checked, completed"/>
    <n v="832035086"/>
    <s v="Myself (Participant)"/>
    <m/>
    <d v="1899-12-30T15:26:00"/>
    <s v="Unverified"/>
  </r>
  <r>
    <n v="993"/>
    <m/>
    <m/>
    <m/>
    <x v="0"/>
    <m/>
    <m/>
    <m/>
    <m/>
    <m/>
    <m/>
    <m/>
    <m/>
    <m/>
    <m/>
    <m/>
    <m/>
    <m/>
    <m/>
    <m/>
    <m/>
    <m/>
    <m/>
    <m/>
    <m/>
    <m/>
    <m/>
    <m/>
    <m/>
    <m/>
    <m/>
    <m/>
    <m/>
    <m/>
    <m/>
    <m/>
    <m/>
    <m/>
    <m/>
    <m/>
    <m/>
    <m/>
    <m/>
    <m/>
    <m/>
    <m/>
    <x v="0"/>
    <m/>
    <m/>
    <m/>
    <m/>
    <m/>
    <m/>
    <m/>
    <m/>
    <m/>
    <m/>
  </r>
  <r>
    <n v="650"/>
    <s v="Screening And Consenting"/>
    <n v="1"/>
    <s v="nomvuyo"/>
    <x v="6"/>
    <d v="1899-12-30T12:43:00"/>
    <s v="Ducats"/>
    <n v="2"/>
    <n v="5"/>
    <s v="Not applicable"/>
    <s v="I confirm that I am at the gate / door"/>
    <s v=" -32.9315045"/>
    <s v="27.9049552"/>
    <s v="Yes"/>
    <m/>
    <s v="Read the script out loud to the person"/>
    <s v="Yes - the person who opened the door is calling the HoH"/>
    <s v="Read the script out loud to the HoH"/>
    <s v="Yes"/>
    <s v="Proceed"/>
    <s v="Nontobeko"/>
    <s v="Swelindawo"/>
    <n v="44"/>
    <d v="1978-03-02T00:00:00"/>
    <n v="44"/>
    <s v="Female"/>
    <s v="One or both"/>
    <s v="Yes"/>
    <s v="Proceed"/>
    <m/>
    <s v="Proceed"/>
    <s v="English"/>
    <s v="Yes"/>
    <s v="Yes"/>
    <s v="signature_2022-07-12_1047.png"/>
    <m/>
    <m/>
    <m/>
    <m/>
    <d v="2022-07-12T00:00:00"/>
    <n v="40000"/>
    <n v="1000"/>
    <n v="449"/>
    <n v="449"/>
    <n v="2345"/>
    <m/>
    <x v="1"/>
    <n v="44199"/>
    <s v="Proceed"/>
    <s v="Checked, completed"/>
    <s v="Checked, completed"/>
    <s v="Checked, completed"/>
    <n v="816143838"/>
    <s v="Myself (Participant)"/>
    <m/>
    <d v="1899-12-30T12:48:00"/>
    <s v="Unverified"/>
  </r>
  <r>
    <n v="994"/>
    <m/>
    <m/>
    <m/>
    <x v="0"/>
    <m/>
    <m/>
    <m/>
    <m/>
    <m/>
    <m/>
    <m/>
    <m/>
    <m/>
    <m/>
    <m/>
    <m/>
    <m/>
    <m/>
    <m/>
    <m/>
    <m/>
    <m/>
    <m/>
    <m/>
    <m/>
    <m/>
    <m/>
    <m/>
    <m/>
    <m/>
    <m/>
    <m/>
    <m/>
    <m/>
    <m/>
    <m/>
    <m/>
    <m/>
    <m/>
    <m/>
    <m/>
    <m/>
    <m/>
    <m/>
    <m/>
    <x v="0"/>
    <m/>
    <m/>
    <m/>
    <m/>
    <m/>
    <m/>
    <m/>
    <m/>
    <m/>
    <m/>
  </r>
  <r>
    <n v="994"/>
    <s v="Screening And Consenting"/>
    <n v="1"/>
    <s v="asemahle"/>
    <x v="16"/>
    <d v="1899-12-30T09:20:00"/>
    <s v="Buffalo Flats"/>
    <n v="6"/>
    <n v="1"/>
    <s v="Not applicable"/>
    <s v="I confirm that I am at the gate / door"/>
    <s v=" -33.0184205"/>
    <s v="27.8462293"/>
    <s v="Yes"/>
    <m/>
    <s v="Read the script out loud to the person"/>
    <s v="No"/>
    <m/>
    <m/>
    <m/>
    <m/>
    <m/>
    <m/>
    <m/>
    <m/>
    <m/>
    <m/>
    <m/>
    <m/>
    <m/>
    <m/>
    <m/>
    <m/>
    <m/>
    <m/>
    <m/>
    <m/>
    <m/>
    <m/>
    <m/>
    <n v="80000"/>
    <m/>
    <n v="652"/>
    <n v="652"/>
    <n v="2337"/>
    <m/>
    <x v="0"/>
    <m/>
    <m/>
    <m/>
    <m/>
    <m/>
    <m/>
    <m/>
    <m/>
    <d v="1899-12-30T09:20:00"/>
    <s v="Complete"/>
  </r>
  <r>
    <n v="704"/>
    <s v="Screening And Consenting"/>
    <n v="1"/>
    <s v="nomvuyo"/>
    <x v="15"/>
    <d v="1899-12-30T12:18:00"/>
    <s v="Ducats"/>
    <n v="2"/>
    <n v="6"/>
    <s v="Not applicable"/>
    <s v="I confirm that I am at the gate / door"/>
    <s v=" -32.9301879"/>
    <s v="27.9055654"/>
    <s v="Yes"/>
    <m/>
    <s v="Read the script out loud to the person"/>
    <s v="Yes - the person who opened the door is the HoH"/>
    <s v="Read the script out loud to the HoH"/>
    <s v="Yes"/>
    <s v="Proceed"/>
    <s v="Nondumiso"/>
    <s v="Mbengu"/>
    <n v="44"/>
    <d v="1978-09-16T00:00:00"/>
    <n v="44"/>
    <s v="Female"/>
    <s v="One or both"/>
    <s v="Yes"/>
    <s v="Proceed"/>
    <m/>
    <s v="Proceed"/>
    <s v="English"/>
    <s v="Yes"/>
    <s v="Yes"/>
    <s v="signature_2022-07-13_1023.png"/>
    <m/>
    <m/>
    <m/>
    <m/>
    <d v="2022-07-13T00:00:00"/>
    <n v="40000"/>
    <n v="1000"/>
    <n v="474"/>
    <n v="474"/>
    <n v="2344"/>
    <m/>
    <x v="1"/>
    <n v="44248"/>
    <s v="Proceed"/>
    <s v="Checked, completed"/>
    <s v="Checked, completed"/>
    <s v="Checked, completed"/>
    <n v="630777631"/>
    <s v="Myself (Participant)"/>
    <m/>
    <d v="1899-12-30T12:24:00"/>
    <s v="Unverified"/>
  </r>
  <r>
    <n v="995"/>
    <m/>
    <m/>
    <m/>
    <x v="0"/>
    <m/>
    <m/>
    <m/>
    <m/>
    <m/>
    <m/>
    <m/>
    <m/>
    <m/>
    <m/>
    <m/>
    <m/>
    <m/>
    <m/>
    <m/>
    <m/>
    <m/>
    <m/>
    <m/>
    <m/>
    <m/>
    <m/>
    <m/>
    <m/>
    <m/>
    <m/>
    <m/>
    <m/>
    <m/>
    <m/>
    <m/>
    <m/>
    <m/>
    <m/>
    <m/>
    <m/>
    <m/>
    <m/>
    <m/>
    <m/>
    <m/>
    <x v="0"/>
    <m/>
    <m/>
    <m/>
    <m/>
    <m/>
    <m/>
    <m/>
    <m/>
    <m/>
    <m/>
  </r>
  <r>
    <n v="739"/>
    <s v="Screening And Consenting"/>
    <n v="1"/>
    <s v="zimkhitha"/>
    <x v="15"/>
    <d v="1899-12-30T15:45:00"/>
    <s v="Buffalo Flats"/>
    <n v="2"/>
    <n v="4"/>
    <s v="Not applicable"/>
    <s v="I confirm that I am at the gate / door"/>
    <s v=" -33.0137432"/>
    <s v="27.8382415"/>
    <s v="Yes"/>
    <m/>
    <s v="Read the script out loud to the person"/>
    <s v="Yes - the person who opened the door is the HoH"/>
    <s v="Read the script out loud to the HoH"/>
    <s v="Yes"/>
    <s v="Proceed"/>
    <s v="Jack"/>
    <s v="Samson "/>
    <n v="44"/>
    <d v="1978-12-07T00:00:00"/>
    <n v="44"/>
    <s v="Female"/>
    <s v="One or both"/>
    <s v="Yes"/>
    <s v="Proceed"/>
    <m/>
    <s v="Proceed"/>
    <s v="English"/>
    <s v="Yes"/>
    <s v="Yes"/>
    <s v="signature_2022-07-13_1349.png"/>
    <m/>
    <m/>
    <m/>
    <m/>
    <d v="2022-07-13T00:00:00"/>
    <m/>
    <n v="1000"/>
    <n v="267"/>
    <n v="267"/>
    <n v="2344"/>
    <m/>
    <x v="1"/>
    <m/>
    <s v="Proceed"/>
    <s v="Checked, completed"/>
    <s v="Checked, completed"/>
    <s v="Checked, completed"/>
    <n v="999999999"/>
    <s v="Myself (Participant)"/>
    <m/>
    <d v="1899-12-30T15:52:00"/>
    <s v="Unverified"/>
  </r>
  <r>
    <n v="996"/>
    <m/>
    <m/>
    <m/>
    <x v="0"/>
    <m/>
    <m/>
    <m/>
    <m/>
    <m/>
    <m/>
    <m/>
    <m/>
    <m/>
    <m/>
    <m/>
    <m/>
    <m/>
    <m/>
    <m/>
    <m/>
    <m/>
    <m/>
    <m/>
    <m/>
    <m/>
    <m/>
    <m/>
    <m/>
    <m/>
    <m/>
    <m/>
    <m/>
    <m/>
    <m/>
    <m/>
    <m/>
    <m/>
    <m/>
    <m/>
    <m/>
    <m/>
    <m/>
    <m/>
    <m/>
    <m/>
    <x v="0"/>
    <m/>
    <m/>
    <m/>
    <m/>
    <m/>
    <m/>
    <m/>
    <m/>
    <m/>
    <m/>
  </r>
  <r>
    <n v="826"/>
    <s v="Screening And Consenting"/>
    <n v="1"/>
    <s v="siziphiwe"/>
    <x v="23"/>
    <d v="1899-12-30T10:19:00"/>
    <s v="Buffalo Flats"/>
    <n v="2"/>
    <n v="6"/>
    <s v="Not applicable"/>
    <s v="I confirm that I am at the gate / door"/>
    <s v=" -33.0125535"/>
    <s v="27.8407397"/>
    <s v="Yes"/>
    <m/>
    <s v="Read the script out loud to the person"/>
    <s v="Yes - the person who opened the door is the HoH"/>
    <s v="Read the script out loud to the HoH"/>
    <s v="Yes"/>
    <s v="Proceed"/>
    <s v="Shontelle"/>
    <s v="Swaartbooi"/>
    <n v="44"/>
    <d v="1978-12-30T00:00:00"/>
    <n v="44"/>
    <s v="Female"/>
    <s v="One or both"/>
    <s v="Yes"/>
    <s v="Proceed"/>
    <m/>
    <s v="Proceed"/>
    <s v="English"/>
    <s v="Yes"/>
    <s v="Yes"/>
    <s v="signature_2022-07-15_0826.png"/>
    <m/>
    <m/>
    <m/>
    <m/>
    <d v="2022-07-15T00:00:00"/>
    <n v="80000"/>
    <n v="1000"/>
    <n v="593"/>
    <n v="593"/>
    <n v="2342"/>
    <m/>
    <x v="1"/>
    <n v="84484"/>
    <s v="Proceed"/>
    <s v="Checked, completed"/>
    <s v="Checked, completed"/>
    <s v="Checked, completed"/>
    <n v="763496084"/>
    <s v="Myself (Participant)"/>
    <m/>
    <d v="1899-12-30T10:27:00"/>
    <s v="Complete"/>
  </r>
  <r>
    <n v="997"/>
    <m/>
    <m/>
    <m/>
    <x v="0"/>
    <m/>
    <m/>
    <m/>
    <m/>
    <m/>
    <m/>
    <m/>
    <m/>
    <m/>
    <m/>
    <m/>
    <m/>
    <m/>
    <m/>
    <m/>
    <m/>
    <m/>
    <m/>
    <m/>
    <m/>
    <m/>
    <m/>
    <m/>
    <m/>
    <m/>
    <m/>
    <m/>
    <m/>
    <m/>
    <m/>
    <m/>
    <m/>
    <m/>
    <m/>
    <m/>
    <m/>
    <m/>
    <m/>
    <m/>
    <m/>
    <m/>
    <x v="0"/>
    <m/>
    <m/>
    <m/>
    <m/>
    <m/>
    <m/>
    <m/>
    <m/>
    <m/>
    <m/>
  </r>
  <r>
    <n v="997"/>
    <s v="Screening And Consenting"/>
    <n v="1"/>
    <s v="asemahle"/>
    <x v="16"/>
    <d v="1899-12-30T10:07:00"/>
    <s v="Buffalo Flats"/>
    <n v="6"/>
    <n v="1"/>
    <s v="Not applicable"/>
    <s v="I confirm that I am at the gate / door"/>
    <s v=" -33.0183606"/>
    <s v="27.8460364"/>
    <s v="Yes"/>
    <m/>
    <s v="Read the script out loud to the person"/>
    <s v="No"/>
    <m/>
    <m/>
    <m/>
    <m/>
    <m/>
    <m/>
    <m/>
    <m/>
    <m/>
    <m/>
    <m/>
    <m/>
    <m/>
    <m/>
    <m/>
    <m/>
    <m/>
    <m/>
    <m/>
    <m/>
    <m/>
    <m/>
    <m/>
    <n v="80000"/>
    <m/>
    <n v="605"/>
    <n v="605"/>
    <n v="2337"/>
    <m/>
    <x v="0"/>
    <m/>
    <m/>
    <m/>
    <m/>
    <m/>
    <m/>
    <m/>
    <m/>
    <d v="1899-12-30T10:08:00"/>
    <s v="Complete"/>
  </r>
  <r>
    <n v="866"/>
    <s v="Screening And Consenting"/>
    <n v="1"/>
    <s v="zukisani"/>
    <x v="23"/>
    <d v="1899-12-30T12:43:00"/>
    <s v="Nompumelelo"/>
    <n v="3"/>
    <n v="1"/>
    <s v="Not applicable"/>
    <s v="I confirm that I am at the gate / door"/>
    <s v=" -32.9541933"/>
    <s v="27.9227942"/>
    <s v="Yes"/>
    <m/>
    <s v="Read the script out loud to the person"/>
    <s v="Yes - the person who opened the door is the HoH"/>
    <s v="Read the script out loud to the HoH"/>
    <s v="Yes"/>
    <s v="Proceed"/>
    <s v="Nomaphelo"/>
    <s v="Goloda"/>
    <n v="44"/>
    <d v="1978-03-03T00:00:00"/>
    <n v="44"/>
    <s v="Female"/>
    <s v="One or both"/>
    <s v="Yes"/>
    <s v="Proceed"/>
    <m/>
    <s v="Proceed"/>
    <s v="English"/>
    <s v="Yes"/>
    <s v="Yes"/>
    <s v="signature_2022-07-15_1047.png"/>
    <m/>
    <m/>
    <m/>
    <m/>
    <d v="2022-07-15T00:00:00"/>
    <n v="30000"/>
    <n v="1000"/>
    <n v="449"/>
    <n v="449"/>
    <n v="2342"/>
    <m/>
    <x v="1"/>
    <n v="34196"/>
    <s v="Proceed"/>
    <s v="Checked, completed"/>
    <s v="Checked, completed"/>
    <s v="Checked, completed"/>
    <n v="78731599"/>
    <s v="Myself (Participant)"/>
    <m/>
    <d v="1899-12-30T12:49:00"/>
    <s v="Unverified"/>
  </r>
  <r>
    <n v="998"/>
    <m/>
    <m/>
    <m/>
    <x v="0"/>
    <m/>
    <m/>
    <m/>
    <m/>
    <m/>
    <m/>
    <m/>
    <m/>
    <m/>
    <m/>
    <m/>
    <m/>
    <m/>
    <m/>
    <m/>
    <m/>
    <m/>
    <m/>
    <m/>
    <m/>
    <m/>
    <m/>
    <m/>
    <m/>
    <m/>
    <m/>
    <m/>
    <m/>
    <m/>
    <m/>
    <m/>
    <m/>
    <m/>
    <m/>
    <m/>
    <m/>
    <m/>
    <m/>
    <m/>
    <m/>
    <m/>
    <x v="0"/>
    <m/>
    <m/>
    <m/>
    <m/>
    <m/>
    <m/>
    <m/>
    <m/>
    <m/>
    <m/>
  </r>
  <r>
    <n v="998"/>
    <s v="Screening And Consenting"/>
    <n v="1"/>
    <s v="asemahle"/>
    <x v="16"/>
    <d v="1899-12-30T10:10:00"/>
    <s v="Buffalo Flats"/>
    <n v="6"/>
    <n v="1"/>
    <s v="Not applicable"/>
    <s v="I confirm that I am at the gate / door"/>
    <s v=" -33.0184125"/>
    <s v="27.8459782"/>
    <s v="Yes"/>
    <m/>
    <s v="Read the script out loud to the person"/>
    <s v="No"/>
    <m/>
    <m/>
    <m/>
    <m/>
    <m/>
    <m/>
    <m/>
    <m/>
    <m/>
    <m/>
    <m/>
    <m/>
    <m/>
    <m/>
    <m/>
    <m/>
    <m/>
    <m/>
    <m/>
    <m/>
    <m/>
    <m/>
    <m/>
    <n v="80000"/>
    <m/>
    <n v="602"/>
    <n v="602"/>
    <n v="2337"/>
    <m/>
    <x v="0"/>
    <m/>
    <m/>
    <m/>
    <m/>
    <m/>
    <m/>
    <m/>
    <m/>
    <d v="1899-12-30T10:11:00"/>
    <s v="Unverified"/>
  </r>
  <r>
    <n v="998"/>
    <s v="Screening And Consenting"/>
    <n v="2"/>
    <s v="asemahle"/>
    <x v="26"/>
    <d v="1899-12-30T10:12:00"/>
    <s v="Buffalo Flats"/>
    <n v="6"/>
    <n v="1"/>
    <s v="Not applicable"/>
    <s v="I confirm that I am at the gate / door"/>
    <s v=" -33.0182686"/>
    <s v="27.84613"/>
    <s v="Yes"/>
    <m/>
    <s v="Read the script out loud to the person"/>
    <s v="Yes - the person who opened the door is the HoH"/>
    <s v="Read the script out loud to the HoH"/>
    <s v="No"/>
    <m/>
    <m/>
    <m/>
    <m/>
    <m/>
    <m/>
    <m/>
    <m/>
    <m/>
    <m/>
    <m/>
    <m/>
    <m/>
    <m/>
    <m/>
    <m/>
    <m/>
    <m/>
    <m/>
    <m/>
    <m/>
    <n v="80000"/>
    <m/>
    <n v="600"/>
    <n v="600"/>
    <n v="2330"/>
    <m/>
    <x v="0"/>
    <m/>
    <m/>
    <m/>
    <m/>
    <m/>
    <m/>
    <m/>
    <m/>
    <d v="1899-12-30T10:13:00"/>
    <s v="Unverified"/>
  </r>
  <r>
    <n v="999"/>
    <m/>
    <m/>
    <m/>
    <x v="0"/>
    <m/>
    <m/>
    <m/>
    <m/>
    <m/>
    <m/>
    <m/>
    <m/>
    <m/>
    <m/>
    <m/>
    <m/>
    <m/>
    <m/>
    <m/>
    <m/>
    <m/>
    <m/>
    <m/>
    <m/>
    <m/>
    <m/>
    <m/>
    <m/>
    <m/>
    <m/>
    <m/>
    <m/>
    <m/>
    <m/>
    <m/>
    <m/>
    <m/>
    <m/>
    <m/>
    <m/>
    <m/>
    <m/>
    <m/>
    <m/>
    <m/>
    <x v="0"/>
    <m/>
    <m/>
    <m/>
    <m/>
    <m/>
    <m/>
    <m/>
    <m/>
    <m/>
    <m/>
  </r>
  <r>
    <n v="915"/>
    <s v="Screening And Consenting"/>
    <n v="1"/>
    <s v="nomvuyo"/>
    <x v="30"/>
    <d v="1899-12-30T11:00:00"/>
    <s v="Buffalo Flats"/>
    <n v="2"/>
    <n v="10"/>
    <s v="Not applicable"/>
    <s v="I confirm that I am at the gate / door"/>
    <s v=" -33.0112686"/>
    <s v="27.8430546"/>
    <s v="Yes"/>
    <m/>
    <s v="Read the script out loud to the person"/>
    <s v="Yes - the person who opened the door is the HoH"/>
    <s v="Read the script out loud to the HoH"/>
    <s v="Yes"/>
    <s v="Proceed"/>
    <s v="Nicole"/>
    <s v="Ramonds"/>
    <n v="44"/>
    <d v="1978-06-24T00:00:00"/>
    <n v="44"/>
    <s v="Female"/>
    <s v="One or both"/>
    <s v="Yes"/>
    <s v="Proceed"/>
    <m/>
    <s v="Proceed"/>
    <s v="English"/>
    <s v="Yes"/>
    <s v="Yes"/>
    <s v="signature_2022-07-16_0912.png"/>
    <m/>
    <m/>
    <m/>
    <m/>
    <d v="2022-07-16T00:00:00"/>
    <n v="80000"/>
    <n v="1000"/>
    <n v="552"/>
    <n v="552"/>
    <n v="2341"/>
    <m/>
    <x v="1"/>
    <n v="84401"/>
    <s v="Proceed"/>
    <s v="Checked, completed"/>
    <s v="Checked, completed"/>
    <s v="Checked, completed"/>
    <n v="816143839"/>
    <s v="Myself (Participant)"/>
    <m/>
    <d v="1899-12-30T11:13:00"/>
    <s v="Complete"/>
  </r>
  <r>
    <n v="1000"/>
    <m/>
    <m/>
    <m/>
    <x v="0"/>
    <m/>
    <m/>
    <m/>
    <m/>
    <m/>
    <m/>
    <m/>
    <m/>
    <m/>
    <m/>
    <m/>
    <m/>
    <m/>
    <m/>
    <m/>
    <m/>
    <m/>
    <m/>
    <m/>
    <m/>
    <m/>
    <m/>
    <m/>
    <m/>
    <m/>
    <m/>
    <m/>
    <m/>
    <m/>
    <m/>
    <m/>
    <m/>
    <m/>
    <m/>
    <m/>
    <m/>
    <m/>
    <m/>
    <m/>
    <m/>
    <m/>
    <x v="0"/>
    <m/>
    <m/>
    <m/>
    <m/>
    <m/>
    <m/>
    <m/>
    <m/>
    <m/>
    <m/>
  </r>
  <r>
    <n v="955"/>
    <s v="Screening And Consenting"/>
    <n v="1"/>
    <s v="thembelihle"/>
    <x v="29"/>
    <d v="1899-12-30T13:31:00"/>
    <s v="Mdantsane"/>
    <n v="11"/>
    <n v="3"/>
    <s v="Not applicable"/>
    <s v="I confirm that I am at the gate / door"/>
    <s v=" -32.9193467"/>
    <s v="27.7421791"/>
    <s v="Yes"/>
    <m/>
    <s v="Read the script out loud to the person"/>
    <s v="Yes - the person who opened the door is the HoH"/>
    <s v="Read the script out loud to the HoH"/>
    <s v="Yes"/>
    <s v="Proceed"/>
    <s v="Lumko"/>
    <s v="Mase"/>
    <n v="44"/>
    <d v="1978-09-03T00:00:00"/>
    <n v="44"/>
    <s v="Male"/>
    <s v="One or both"/>
    <s v="Yes"/>
    <s v="Proceed"/>
    <m/>
    <s v="Proceed"/>
    <s v="Xhosa"/>
    <s v="Yes"/>
    <s v="Yes"/>
    <m/>
    <s v="signature_2022-07-19_1137.png"/>
    <m/>
    <m/>
    <m/>
    <d v="2022-07-19T00:00:00"/>
    <n v="50000"/>
    <n v="2000"/>
    <n v="401"/>
    <n v="401"/>
    <n v="2338"/>
    <m/>
    <x v="1"/>
    <n v="55096"/>
    <s v="Proceed"/>
    <s v="Checked, completed"/>
    <s v="Checked, completed"/>
    <s v="Checked, completed"/>
    <n v="764813550"/>
    <s v="Myself (Participant)"/>
    <m/>
    <d v="1899-12-30T13:38:00"/>
    <s v="Complete"/>
  </r>
  <r>
    <n v="1001"/>
    <m/>
    <m/>
    <m/>
    <x v="0"/>
    <m/>
    <m/>
    <m/>
    <m/>
    <m/>
    <m/>
    <m/>
    <m/>
    <m/>
    <m/>
    <m/>
    <m/>
    <m/>
    <m/>
    <m/>
    <m/>
    <m/>
    <m/>
    <m/>
    <m/>
    <m/>
    <m/>
    <m/>
    <m/>
    <m/>
    <m/>
    <m/>
    <m/>
    <m/>
    <m/>
    <m/>
    <m/>
    <m/>
    <m/>
    <m/>
    <m/>
    <m/>
    <m/>
    <m/>
    <m/>
    <m/>
    <x v="0"/>
    <m/>
    <m/>
    <m/>
    <m/>
    <m/>
    <m/>
    <m/>
    <m/>
    <m/>
    <m/>
  </r>
  <r>
    <n v="1053"/>
    <s v="Screening And Consenting"/>
    <n v="1"/>
    <s v="zukisani"/>
    <x v="16"/>
    <d v="1899-12-30T15:32:00"/>
    <s v="Nompumelelo"/>
    <n v="2"/>
    <n v="7"/>
    <s v="Not applicable"/>
    <s v="I confirm that I am at the gate / door"/>
    <s v=" -32.9556119"/>
    <s v="27.9210485"/>
    <s v="Yes"/>
    <m/>
    <s v="Read the script out loud to the person"/>
    <s v="Yes - the person who opened the door is the HoH"/>
    <s v="Read the script out loud to the HoH"/>
    <s v="Yes"/>
    <s v="Proceed"/>
    <s v="Thandiswa"/>
    <s v="Ndlwane"/>
    <n v="44"/>
    <d v="1978-12-21T00:00:00"/>
    <n v="44"/>
    <s v="Female"/>
    <s v="One or both"/>
    <s v="Yes"/>
    <s v="Proceed"/>
    <m/>
    <s v="Proceed"/>
    <s v="English"/>
    <s v="Yes"/>
    <s v="Yes"/>
    <s v="signature_2022-07-20_1335.png"/>
    <m/>
    <m/>
    <m/>
    <m/>
    <d v="2022-07-20T00:00:00"/>
    <n v="30000"/>
    <n v="1000"/>
    <n v="280"/>
    <n v="280"/>
    <n v="2337"/>
    <m/>
    <x v="1"/>
    <n v="33853"/>
    <s v="Proceed"/>
    <s v="Checked, completed"/>
    <s v="Checked, completed"/>
    <s v="Checked, completed"/>
    <n v="738878978"/>
    <s v="Myself (Participant)"/>
    <m/>
    <d v="1899-12-30T15:36:00"/>
    <s v="Complete"/>
  </r>
  <r>
    <n v="1002"/>
    <m/>
    <m/>
    <m/>
    <x v="0"/>
    <m/>
    <m/>
    <m/>
    <m/>
    <m/>
    <m/>
    <m/>
    <m/>
    <m/>
    <m/>
    <m/>
    <m/>
    <m/>
    <m/>
    <m/>
    <m/>
    <m/>
    <m/>
    <m/>
    <m/>
    <m/>
    <m/>
    <m/>
    <m/>
    <m/>
    <m/>
    <m/>
    <m/>
    <m/>
    <m/>
    <m/>
    <m/>
    <m/>
    <m/>
    <m/>
    <m/>
    <m/>
    <m/>
    <m/>
    <m/>
    <m/>
    <x v="0"/>
    <m/>
    <m/>
    <m/>
    <m/>
    <m/>
    <m/>
    <m/>
    <m/>
    <m/>
    <m/>
  </r>
  <r>
    <n v="1002"/>
    <s v="Screening And Consenting"/>
    <n v="1"/>
    <s v="lwazi"/>
    <x v="16"/>
    <d v="1899-12-30T10:30:00"/>
    <s v="Buffalo Flats"/>
    <n v="5"/>
    <n v="2"/>
    <s v="Not applicable"/>
    <s v="I confirm that I am at the gate / door"/>
    <s v=" -33.0214374"/>
    <s v="27.8552259"/>
    <s v="Yes"/>
    <m/>
    <s v="Read the script out loud to the person"/>
    <s v="Yes - the person who opened the door is the HoH"/>
    <s v="Read the script out loud to the HoH"/>
    <s v="No"/>
    <m/>
    <m/>
    <m/>
    <m/>
    <m/>
    <m/>
    <m/>
    <m/>
    <m/>
    <m/>
    <m/>
    <m/>
    <m/>
    <m/>
    <m/>
    <m/>
    <m/>
    <m/>
    <m/>
    <m/>
    <m/>
    <n v="80000"/>
    <m/>
    <n v="582"/>
    <n v="582"/>
    <n v="2337"/>
    <m/>
    <x v="0"/>
    <m/>
    <m/>
    <m/>
    <m/>
    <m/>
    <m/>
    <m/>
    <m/>
    <d v="1899-12-30T10:31:00"/>
    <s v="Unverified"/>
  </r>
  <r>
    <n v="1003"/>
    <m/>
    <m/>
    <m/>
    <x v="0"/>
    <m/>
    <m/>
    <m/>
    <m/>
    <m/>
    <m/>
    <m/>
    <m/>
    <m/>
    <m/>
    <m/>
    <m/>
    <m/>
    <m/>
    <m/>
    <m/>
    <m/>
    <m/>
    <m/>
    <m/>
    <m/>
    <m/>
    <m/>
    <m/>
    <m/>
    <m/>
    <m/>
    <m/>
    <m/>
    <m/>
    <m/>
    <m/>
    <m/>
    <m/>
    <m/>
    <m/>
    <m/>
    <m/>
    <m/>
    <m/>
    <m/>
    <x v="0"/>
    <m/>
    <m/>
    <m/>
    <m/>
    <m/>
    <m/>
    <m/>
    <m/>
    <m/>
    <m/>
  </r>
  <r>
    <n v="1126"/>
    <s v="Screening And Consenting"/>
    <n v="1"/>
    <s v="likhona"/>
    <x v="21"/>
    <d v="1899-12-30T14:55:00"/>
    <s v="Nompumelelo"/>
    <n v="3"/>
    <n v="3"/>
    <s v="Not applicable"/>
    <s v="I confirm that I am at the gate / door"/>
    <s v=" -32.9538795"/>
    <s v="27.9268884"/>
    <s v="Yes"/>
    <m/>
    <s v="Read the script out loud to the person"/>
    <s v="Yes - the person who opened the door is the HoH"/>
    <s v="Read the script out loud to the HoH"/>
    <s v="Yes"/>
    <s v="Proceed"/>
    <s v="Nokuthula"/>
    <s v="Adonis"/>
    <n v="44"/>
    <d v="1978-12-20T00:00:00"/>
    <n v="44"/>
    <s v="Female"/>
    <s v="One or both"/>
    <s v="Yes"/>
    <s v="Proceed"/>
    <m/>
    <s v="Proceed"/>
    <s v="English"/>
    <s v="Yes"/>
    <s v="Yes"/>
    <s v="signature_2022-07-21_1300.png"/>
    <m/>
    <m/>
    <m/>
    <m/>
    <d v="2022-07-21T00:00:00"/>
    <n v="30000"/>
    <n v="1000"/>
    <n v="317"/>
    <n v="317"/>
    <n v="2336"/>
    <m/>
    <x v="1"/>
    <n v="33926"/>
    <s v="Proceed"/>
    <s v="Checked, completed"/>
    <s v="Checked, completed"/>
    <s v="Checked, completed"/>
    <n v="653579179"/>
    <s v="Myself (Participant)"/>
    <m/>
    <d v="1899-12-30T15:00:00"/>
    <s v="Complete"/>
  </r>
  <r>
    <n v="1004"/>
    <m/>
    <m/>
    <m/>
    <x v="0"/>
    <m/>
    <m/>
    <m/>
    <m/>
    <m/>
    <m/>
    <m/>
    <m/>
    <m/>
    <m/>
    <m/>
    <m/>
    <m/>
    <m/>
    <m/>
    <m/>
    <m/>
    <m/>
    <m/>
    <m/>
    <m/>
    <m/>
    <m/>
    <m/>
    <m/>
    <m/>
    <m/>
    <m/>
    <m/>
    <m/>
    <m/>
    <m/>
    <m/>
    <m/>
    <m/>
    <m/>
    <m/>
    <m/>
    <m/>
    <m/>
    <m/>
    <x v="0"/>
    <m/>
    <m/>
    <m/>
    <m/>
    <m/>
    <m/>
    <m/>
    <m/>
    <m/>
    <m/>
  </r>
  <r>
    <n v="1004"/>
    <s v="Screening And Consenting"/>
    <n v="1"/>
    <s v="onelam"/>
    <x v="16"/>
    <d v="1899-12-30T10:49:00"/>
    <s v="Nompumelelo"/>
    <n v="2"/>
    <n v="7"/>
    <s v="Not applicable"/>
    <s v="I confirm that I am at the gate / door"/>
    <s v=" -32.9553113"/>
    <s v="27.9213281"/>
    <s v="Yes"/>
    <m/>
    <s v="Read the script out loud to the person"/>
    <s v="Yes - the person who opened the door is calling the HoH"/>
    <s v="Read the script out loud to the HoH"/>
    <s v="No"/>
    <m/>
    <m/>
    <m/>
    <m/>
    <m/>
    <m/>
    <m/>
    <m/>
    <m/>
    <m/>
    <m/>
    <m/>
    <m/>
    <m/>
    <m/>
    <m/>
    <m/>
    <m/>
    <m/>
    <m/>
    <m/>
    <n v="30000"/>
    <m/>
    <n v="563"/>
    <n v="563"/>
    <n v="2337"/>
    <m/>
    <x v="0"/>
    <m/>
    <m/>
    <m/>
    <m/>
    <m/>
    <m/>
    <m/>
    <m/>
    <d v="1899-12-30T10:49:00"/>
    <s v="Complete"/>
  </r>
  <r>
    <n v="1247"/>
    <s v="Screening And Consenting"/>
    <n v="1"/>
    <s v="zimkhitha"/>
    <x v="24"/>
    <d v="1899-12-30T11:45:00"/>
    <s v="Buffalo Flats"/>
    <n v="3"/>
    <n v="3"/>
    <s v="Not applicable"/>
    <s v="I confirm that I am at the gate / door"/>
    <s v=" -33.0101558"/>
    <s v="27.8357267"/>
    <s v="Yes"/>
    <m/>
    <s v="Read the script out loud to the person"/>
    <s v="Yes - the person who opened the door is the HoH"/>
    <s v="Read the script out loud to the HoH"/>
    <s v="Yes"/>
    <s v="Proceed"/>
    <s v="Lucky "/>
    <s v="Smith "/>
    <n v="44"/>
    <d v="1978-06-12T00:00:00"/>
    <n v="44"/>
    <s v="Male"/>
    <s v="One or both"/>
    <s v="Yes"/>
    <s v="Proceed"/>
    <m/>
    <s v="Proceed"/>
    <s v="English"/>
    <s v="Yes"/>
    <s v="Yes"/>
    <s v="signature_2022-07-26_0701.png"/>
    <m/>
    <m/>
    <m/>
    <m/>
    <d v="2022-07-26T00:00:00"/>
    <n v="80000"/>
    <n v="2000"/>
    <n v="507"/>
    <n v="507"/>
    <n v="2334"/>
    <m/>
    <x v="1"/>
    <n v="85304"/>
    <s v="Proceed"/>
    <s v="Checked, completed"/>
    <s v="Checked, completed"/>
    <s v="Checked, completed"/>
    <n v="630825796"/>
    <s v="Myself (Participant)"/>
    <m/>
    <d v="1899-12-30T09:03:00"/>
    <s v="Unverified"/>
  </r>
  <r>
    <n v="1005"/>
    <m/>
    <m/>
    <m/>
    <x v="0"/>
    <m/>
    <m/>
    <m/>
    <m/>
    <m/>
    <m/>
    <m/>
    <m/>
    <m/>
    <m/>
    <m/>
    <m/>
    <m/>
    <m/>
    <m/>
    <m/>
    <m/>
    <m/>
    <m/>
    <m/>
    <m/>
    <m/>
    <m/>
    <m/>
    <m/>
    <m/>
    <m/>
    <m/>
    <m/>
    <m/>
    <m/>
    <m/>
    <m/>
    <m/>
    <m/>
    <m/>
    <m/>
    <m/>
    <m/>
    <m/>
    <m/>
    <x v="0"/>
    <m/>
    <m/>
    <m/>
    <m/>
    <m/>
    <m/>
    <m/>
    <m/>
    <m/>
    <m/>
  </r>
  <r>
    <n v="1316"/>
    <s v="Screening And Consenting"/>
    <n v="1"/>
    <s v="yethu"/>
    <x v="25"/>
    <d v="1899-12-30T16:02:00"/>
    <s v="Ndevana"/>
    <n v="3"/>
    <n v="4"/>
    <s v="Not applicable"/>
    <s v="I confirm that I am at the gate / door"/>
    <s v=" -32.9177046"/>
    <s v="27.4987641"/>
    <s v="Yes"/>
    <m/>
    <s v="Read the script out loud to the person"/>
    <s v="Yes - the person who opened the door is the HoH"/>
    <s v="Read the script out loud to the HoH"/>
    <s v="Yes"/>
    <s v="Proceed"/>
    <s v="Bulelwa"/>
    <s v="Fikile"/>
    <n v="44"/>
    <d v="1978-09-05T00:00:00"/>
    <n v="44"/>
    <s v="Female"/>
    <s v="One or both"/>
    <s v="Yes"/>
    <s v="Proceed"/>
    <m/>
    <s v="Proceed"/>
    <s v="Xhosa"/>
    <s v="Yes"/>
    <s v="Yes"/>
    <m/>
    <s v="signature_2022-07-26_1406.png"/>
    <m/>
    <m/>
    <m/>
    <d v="2022-07-26T00:00:00"/>
    <n v="60000"/>
    <n v="1000"/>
    <n v="250"/>
    <n v="250"/>
    <n v="2331"/>
    <m/>
    <x v="1"/>
    <n v="63787"/>
    <s v="Proceed"/>
    <s v="Checked, completed"/>
    <s v="Checked, completed"/>
    <s v="Checked, completed"/>
    <n v="663833864"/>
    <s v="Myself (Participant)"/>
    <m/>
    <d v="1899-12-30T16:07:00"/>
    <s v="Unverified"/>
  </r>
  <r>
    <n v="1006"/>
    <m/>
    <m/>
    <m/>
    <x v="0"/>
    <m/>
    <m/>
    <m/>
    <m/>
    <m/>
    <m/>
    <m/>
    <m/>
    <m/>
    <m/>
    <m/>
    <m/>
    <m/>
    <m/>
    <m/>
    <m/>
    <m/>
    <m/>
    <m/>
    <m/>
    <m/>
    <m/>
    <m/>
    <m/>
    <m/>
    <m/>
    <m/>
    <m/>
    <m/>
    <m/>
    <m/>
    <m/>
    <m/>
    <m/>
    <m/>
    <m/>
    <m/>
    <m/>
    <m/>
    <m/>
    <m/>
    <x v="0"/>
    <m/>
    <m/>
    <m/>
    <m/>
    <m/>
    <m/>
    <m/>
    <m/>
    <m/>
    <m/>
  </r>
  <r>
    <n v="1431"/>
    <s v="Screening And Consenting"/>
    <n v="1"/>
    <s v="nosiphiwo"/>
    <x v="31"/>
    <d v="1899-12-30T08:53:00"/>
    <s v="Buffalo Flats"/>
    <n v="5"/>
    <n v="4"/>
    <s v="Not applicable"/>
    <s v="I confirm that I am at the gate / door"/>
    <s v=" -33.0211532"/>
    <s v="27.8511"/>
    <s v="Yes"/>
    <m/>
    <s v="Read the script out loud to the person"/>
    <s v="Yes - the person who opened the door is the HoH"/>
    <s v="Read the script out loud to the HoH"/>
    <s v="Yes"/>
    <s v="Proceed"/>
    <s v="Terrance"/>
    <s v="Sauls"/>
    <n v="44"/>
    <d v="1978-03-04T00:00:00"/>
    <n v="44"/>
    <s v="Male"/>
    <s v="One or both"/>
    <s v="Yes"/>
    <s v="Proceed"/>
    <m/>
    <s v="Proceed"/>
    <s v="English"/>
    <s v="Yes"/>
    <s v="Yes"/>
    <s v="signature_2022-07-28_0810.png"/>
    <m/>
    <m/>
    <m/>
    <m/>
    <d v="2022-07-28T00:00:00"/>
    <n v="80000"/>
    <n v="2000"/>
    <n v="679"/>
    <n v="679"/>
    <n v="2329"/>
    <m/>
    <x v="1"/>
    <n v="85643"/>
    <s v="Proceed"/>
    <s v="Checked, completed"/>
    <s v="Checked, completed"/>
    <s v="Checked, completed"/>
    <n v="729954112"/>
    <s v="Myself (Participant)"/>
    <m/>
    <d v="1899-12-30T10:11:00"/>
    <s v="Complete"/>
  </r>
  <r>
    <n v="1007"/>
    <m/>
    <m/>
    <m/>
    <x v="0"/>
    <m/>
    <m/>
    <m/>
    <m/>
    <m/>
    <m/>
    <m/>
    <m/>
    <m/>
    <m/>
    <m/>
    <m/>
    <m/>
    <m/>
    <m/>
    <m/>
    <m/>
    <m/>
    <m/>
    <m/>
    <m/>
    <m/>
    <m/>
    <m/>
    <m/>
    <m/>
    <m/>
    <m/>
    <m/>
    <m/>
    <m/>
    <m/>
    <m/>
    <m/>
    <m/>
    <m/>
    <m/>
    <m/>
    <m/>
    <m/>
    <m/>
    <x v="0"/>
    <m/>
    <m/>
    <m/>
    <m/>
    <m/>
    <m/>
    <m/>
    <m/>
    <m/>
    <m/>
  </r>
  <r>
    <n v="1007"/>
    <s v="Screening And Consenting"/>
    <n v="1"/>
    <s v="onelam"/>
    <x v="16"/>
    <d v="1899-12-30T11:19:00"/>
    <s v="Nompumelelo"/>
    <n v="2"/>
    <n v="7"/>
    <s v="Not applicable"/>
    <s v="I confirm that I am at the gate / door"/>
    <s v=" -32.9554176"/>
    <s v="27.9209876"/>
    <s v="No"/>
    <s v="I confirm"/>
    <m/>
    <m/>
    <m/>
    <m/>
    <m/>
    <m/>
    <m/>
    <m/>
    <m/>
    <m/>
    <m/>
    <m/>
    <m/>
    <m/>
    <m/>
    <m/>
    <m/>
    <m/>
    <m/>
    <m/>
    <m/>
    <m/>
    <m/>
    <m/>
    <m/>
    <n v="30000"/>
    <m/>
    <n v="533"/>
    <n v="533"/>
    <n v="2337"/>
    <m/>
    <x v="0"/>
    <m/>
    <m/>
    <m/>
    <m/>
    <m/>
    <m/>
    <m/>
    <m/>
    <d v="1899-12-30T11:19:00"/>
    <s v="Complete"/>
  </r>
  <r>
    <n v="1445"/>
    <s v="Screening And Consenting"/>
    <n v="1"/>
    <s v="vuyelwa"/>
    <x v="31"/>
    <d v="1899-12-30T10:29:00"/>
    <s v="Ndevana"/>
    <n v="3"/>
    <n v="3"/>
    <s v="Not applicable"/>
    <s v="I confirm that I am at the gate / door"/>
    <s v=" -32.9192499"/>
    <s v="27.4936263"/>
    <s v="Yes"/>
    <m/>
    <s v="Read the script out loud to the person"/>
    <s v="Yes - the person who opened the door is the HoH"/>
    <s v="Read the script out loud to the HoH"/>
    <s v="Yes"/>
    <s v="Proceed"/>
    <s v="Nkosinathi"/>
    <s v="Dosi"/>
    <n v="44"/>
    <d v="1978-03-03T00:00:00"/>
    <n v="44"/>
    <s v="Male"/>
    <s v="One or both"/>
    <s v="Yes"/>
    <s v="Proceed"/>
    <m/>
    <s v="Proceed"/>
    <s v="English"/>
    <s v="Yes"/>
    <s v="Yes"/>
    <s v="signature_2022-07-28_0831.png"/>
    <m/>
    <m/>
    <m/>
    <m/>
    <d v="2022-07-28T00:00:00"/>
    <n v="60000"/>
    <n v="2000"/>
    <n v="583"/>
    <n v="583"/>
    <n v="2329"/>
    <m/>
    <x v="1"/>
    <n v="65451"/>
    <s v="Proceed"/>
    <s v="Checked, completed"/>
    <s v="Checked, completed"/>
    <s v="Checked, completed"/>
    <n v="656020982"/>
    <s v="Myself (Participant)"/>
    <m/>
    <d v="1899-12-30T10:32:00"/>
    <s v="Complete"/>
  </r>
  <r>
    <n v="1008"/>
    <m/>
    <m/>
    <m/>
    <x v="0"/>
    <m/>
    <m/>
    <m/>
    <m/>
    <m/>
    <m/>
    <m/>
    <m/>
    <m/>
    <m/>
    <m/>
    <m/>
    <m/>
    <m/>
    <m/>
    <m/>
    <m/>
    <m/>
    <m/>
    <m/>
    <m/>
    <m/>
    <m/>
    <m/>
    <m/>
    <m/>
    <m/>
    <m/>
    <m/>
    <m/>
    <m/>
    <m/>
    <m/>
    <m/>
    <m/>
    <m/>
    <m/>
    <m/>
    <m/>
    <m/>
    <m/>
    <x v="0"/>
    <m/>
    <m/>
    <m/>
    <m/>
    <m/>
    <m/>
    <m/>
    <m/>
    <m/>
    <m/>
  </r>
  <r>
    <n v="1008"/>
    <s v="Screening And Consenting"/>
    <n v="1"/>
    <s v="onelam"/>
    <x v="16"/>
    <d v="1899-12-30T11:25:00"/>
    <s v="Nompumelelo"/>
    <n v="2"/>
    <n v="7"/>
    <s v="Not applicable"/>
    <s v="I confirm that I am at the gate / door"/>
    <s v=" -32.9552964"/>
    <s v="27.9211801"/>
    <s v="Yes"/>
    <m/>
    <s v="Read the script out loud to the person"/>
    <s v="No"/>
    <m/>
    <m/>
    <m/>
    <m/>
    <m/>
    <m/>
    <m/>
    <m/>
    <m/>
    <m/>
    <m/>
    <m/>
    <m/>
    <m/>
    <m/>
    <m/>
    <m/>
    <m/>
    <m/>
    <m/>
    <m/>
    <m/>
    <m/>
    <n v="30000"/>
    <m/>
    <n v="527"/>
    <n v="527"/>
    <n v="2337"/>
    <m/>
    <x v="0"/>
    <m/>
    <m/>
    <m/>
    <m/>
    <m/>
    <m/>
    <m/>
    <m/>
    <d v="1899-12-30T11:26:00"/>
    <s v="Complete"/>
  </r>
  <r>
    <n v="1448"/>
    <s v="Screening And Consenting"/>
    <n v="1"/>
    <s v="lona"/>
    <x v="31"/>
    <d v="1899-12-30T11:10:00"/>
    <s v="Mdantsane"/>
    <n v="10"/>
    <n v="4"/>
    <s v="Not applicable"/>
    <s v="I confirm that I am at the gate / door"/>
    <s v=" -32.9297343"/>
    <s v="27.7533921"/>
    <s v="Yes"/>
    <m/>
    <s v="Read the script out loud to the person"/>
    <s v="Yes - the person who opened the door is calling the HoH"/>
    <s v="Read the script out loud to the HoH"/>
    <s v="Yes"/>
    <s v="Proceed"/>
    <s v="Gcobani"/>
    <s v="Budaza"/>
    <n v="44"/>
    <d v="1978-02-12T00:00:00"/>
    <n v="44"/>
    <s v="Male"/>
    <s v="One or both"/>
    <s v="Yes"/>
    <s v="Proceed"/>
    <m/>
    <s v="Proceed"/>
    <s v="English"/>
    <s v="Yes"/>
    <s v="Yes"/>
    <s v="signature_2022-07-28_0913.png"/>
    <m/>
    <m/>
    <m/>
    <m/>
    <d v="2022-07-28T00:00:00"/>
    <n v="50000"/>
    <n v="2000"/>
    <n v="542"/>
    <n v="542"/>
    <n v="2329"/>
    <m/>
    <x v="1"/>
    <n v="55369"/>
    <s v="Proceed"/>
    <s v="Checked, completed"/>
    <s v="Checked, completed"/>
    <s v="Checked, completed"/>
    <n v="746935321"/>
    <s v="Myself (Participant)"/>
    <m/>
    <d v="1899-12-30T11:15:00"/>
    <s v="Complete"/>
  </r>
  <r>
    <n v="1009"/>
    <m/>
    <m/>
    <m/>
    <x v="0"/>
    <m/>
    <m/>
    <m/>
    <m/>
    <m/>
    <m/>
    <m/>
    <m/>
    <m/>
    <m/>
    <m/>
    <m/>
    <m/>
    <m/>
    <m/>
    <m/>
    <m/>
    <m/>
    <m/>
    <m/>
    <m/>
    <m/>
    <m/>
    <m/>
    <m/>
    <m/>
    <m/>
    <m/>
    <m/>
    <m/>
    <m/>
    <m/>
    <m/>
    <m/>
    <m/>
    <m/>
    <m/>
    <m/>
    <m/>
    <m/>
    <m/>
    <x v="0"/>
    <m/>
    <m/>
    <m/>
    <m/>
    <m/>
    <m/>
    <m/>
    <m/>
    <m/>
    <m/>
  </r>
  <r>
    <n v="1009"/>
    <s v="Screening And Consenting"/>
    <n v="1"/>
    <s v="onelam"/>
    <x v="16"/>
    <d v="1899-12-30T11:27:00"/>
    <s v="Nompumelelo"/>
    <n v="2"/>
    <n v="7"/>
    <s v="Not applicable"/>
    <s v="I confirm that I am at the gate / door"/>
    <s v=" -32.9553991"/>
    <s v="27.9211275"/>
    <s v="No"/>
    <s v="I confirm"/>
    <m/>
    <m/>
    <m/>
    <m/>
    <m/>
    <m/>
    <m/>
    <m/>
    <m/>
    <m/>
    <m/>
    <m/>
    <m/>
    <m/>
    <m/>
    <m/>
    <m/>
    <m/>
    <m/>
    <m/>
    <m/>
    <m/>
    <m/>
    <m/>
    <m/>
    <n v="30000"/>
    <m/>
    <n v="525"/>
    <n v="525"/>
    <n v="2337"/>
    <m/>
    <x v="0"/>
    <m/>
    <m/>
    <m/>
    <m/>
    <m/>
    <m/>
    <m/>
    <m/>
    <d v="1899-12-30T11:27:00"/>
    <s v="Complete"/>
  </r>
  <r>
    <n v="1009"/>
    <s v="Screening And Consenting"/>
    <n v="2"/>
    <s v="zukisani"/>
    <x v="21"/>
    <d v="1899-12-30T10:58:00"/>
    <s v="Nompumelelo"/>
    <n v="2"/>
    <n v="7"/>
    <s v="Not applicable"/>
    <s v="I confirm that I am at the gate / door"/>
    <s v=" -32.9554093"/>
    <s v="27.9207896"/>
    <s v="No"/>
    <s v="I confirm"/>
    <m/>
    <m/>
    <m/>
    <m/>
    <m/>
    <m/>
    <m/>
    <m/>
    <m/>
    <m/>
    <m/>
    <m/>
    <m/>
    <m/>
    <m/>
    <m/>
    <m/>
    <m/>
    <m/>
    <m/>
    <m/>
    <m/>
    <m/>
    <m/>
    <m/>
    <n v="30000"/>
    <m/>
    <n v="554"/>
    <n v="554"/>
    <n v="2336"/>
    <m/>
    <x v="0"/>
    <m/>
    <m/>
    <m/>
    <m/>
    <m/>
    <m/>
    <m/>
    <m/>
    <d v="1899-12-30T10:58:00"/>
    <s v="Complete"/>
  </r>
  <r>
    <n v="1479"/>
    <s v="Screening And Consenting"/>
    <n v="1"/>
    <s v="vuyolwethu"/>
    <x v="31"/>
    <d v="1899-12-30T14:47:00"/>
    <s v="Mdantsane"/>
    <n v="8"/>
    <n v="1"/>
    <s v="Not applicable"/>
    <s v="I confirm that I am at the gate / door"/>
    <s v=" -32.9230024"/>
    <s v="27.7312896"/>
    <s v="Yes"/>
    <m/>
    <s v="Read the script out loud to the person"/>
    <s v="Yes - the person who opened the door is the HoH"/>
    <s v="Read the script out loud to the HoH"/>
    <s v="Yes"/>
    <s v="Proceed"/>
    <s v="Zolani"/>
    <s v="Ndabeni"/>
    <n v="44"/>
    <d v="1978-02-13T00:00:00"/>
    <n v="44"/>
    <s v="Male"/>
    <s v="One or both"/>
    <s v="Yes"/>
    <s v="Proceed"/>
    <m/>
    <s v="Proceed"/>
    <s v="English"/>
    <s v="Yes"/>
    <s v="Yes"/>
    <s v="signature_2022-07-28_1250.png"/>
    <m/>
    <m/>
    <m/>
    <m/>
    <d v="2022-07-28T00:00:00"/>
    <n v="50000"/>
    <n v="2000"/>
    <n v="325"/>
    <n v="325"/>
    <n v="2329"/>
    <m/>
    <x v="1"/>
    <n v="54935"/>
    <s v="Proceed"/>
    <s v="Checked, completed"/>
    <s v="Checked, completed"/>
    <s v="Checked, completed"/>
    <n v="798560258"/>
    <s v="Myself (Participant)"/>
    <m/>
    <d v="1899-12-30T14:48:00"/>
    <s v="Unverified"/>
  </r>
  <r>
    <n v="1010"/>
    <m/>
    <m/>
    <m/>
    <x v="0"/>
    <m/>
    <m/>
    <m/>
    <m/>
    <m/>
    <m/>
    <m/>
    <m/>
    <m/>
    <m/>
    <m/>
    <m/>
    <m/>
    <m/>
    <m/>
    <m/>
    <m/>
    <m/>
    <m/>
    <m/>
    <m/>
    <m/>
    <m/>
    <m/>
    <m/>
    <m/>
    <m/>
    <m/>
    <m/>
    <m/>
    <m/>
    <m/>
    <m/>
    <m/>
    <m/>
    <m/>
    <m/>
    <m/>
    <m/>
    <m/>
    <m/>
    <x v="0"/>
    <m/>
    <m/>
    <m/>
    <m/>
    <m/>
    <m/>
    <m/>
    <m/>
    <m/>
    <m/>
  </r>
  <r>
    <n v="1010"/>
    <s v="Screening And Consenting"/>
    <n v="1"/>
    <s v="zimkhitha"/>
    <x v="16"/>
    <d v="1899-12-30T11:28:00"/>
    <s v="Buffalo Flats"/>
    <n v="3"/>
    <n v="1"/>
    <s v="Not applicable"/>
    <s v="I confirm that I am at the gate / door"/>
    <s v=" -33.0072713"/>
    <s v="27.8422048"/>
    <s v="Yes"/>
    <m/>
    <s v="Read the script out loud to the person"/>
    <s v="Yes - the person who opened the door is the HoH"/>
    <s v="Read the script out loud to the HoH"/>
    <s v="No"/>
    <m/>
    <m/>
    <m/>
    <m/>
    <m/>
    <m/>
    <m/>
    <m/>
    <m/>
    <m/>
    <m/>
    <m/>
    <m/>
    <m/>
    <m/>
    <m/>
    <m/>
    <m/>
    <m/>
    <m/>
    <m/>
    <n v="80000"/>
    <m/>
    <n v="524"/>
    <n v="524"/>
    <n v="2337"/>
    <m/>
    <x v="0"/>
    <m/>
    <m/>
    <m/>
    <m/>
    <m/>
    <m/>
    <m/>
    <m/>
    <d v="1899-12-30T11:35:00"/>
    <s v="Unverified"/>
  </r>
  <r>
    <n v="1011"/>
    <m/>
    <m/>
    <m/>
    <x v="0"/>
    <m/>
    <m/>
    <m/>
    <m/>
    <m/>
    <m/>
    <m/>
    <m/>
    <m/>
    <m/>
    <m/>
    <m/>
    <m/>
    <m/>
    <m/>
    <m/>
    <m/>
    <m/>
    <m/>
    <m/>
    <m/>
    <m/>
    <m/>
    <m/>
    <m/>
    <m/>
    <m/>
    <m/>
    <m/>
    <m/>
    <m/>
    <m/>
    <m/>
    <m/>
    <m/>
    <m/>
    <m/>
    <m/>
    <m/>
    <m/>
    <m/>
    <x v="0"/>
    <m/>
    <m/>
    <m/>
    <m/>
    <m/>
    <m/>
    <m/>
    <m/>
    <m/>
    <m/>
  </r>
  <r>
    <n v="1011"/>
    <s v="Screening And Consenting"/>
    <n v="1"/>
    <s v="onelam"/>
    <x v="16"/>
    <d v="1899-12-30T11:32:00"/>
    <s v="Nompumelelo"/>
    <n v="2"/>
    <n v="7"/>
    <s v="Not applicable"/>
    <s v="I confirm that I am at the gate / door"/>
    <s v=" -32.955326"/>
    <s v="27.9209002"/>
    <s v="No"/>
    <s v="I confirm"/>
    <m/>
    <m/>
    <m/>
    <m/>
    <m/>
    <m/>
    <m/>
    <m/>
    <m/>
    <m/>
    <m/>
    <m/>
    <m/>
    <m/>
    <m/>
    <m/>
    <m/>
    <m/>
    <m/>
    <m/>
    <m/>
    <m/>
    <m/>
    <m/>
    <m/>
    <n v="30000"/>
    <m/>
    <n v="520"/>
    <n v="520"/>
    <n v="2337"/>
    <m/>
    <x v="0"/>
    <m/>
    <m/>
    <m/>
    <m/>
    <m/>
    <m/>
    <m/>
    <m/>
    <d v="1899-12-30T11:33:00"/>
    <s v="Complete"/>
  </r>
  <r>
    <n v="1542"/>
    <s v="Screening And Consenting"/>
    <n v="1"/>
    <s v="siyanda"/>
    <x v="32"/>
    <d v="1899-12-30T14:32:00"/>
    <s v="Mdantsane"/>
    <n v="8"/>
    <n v="1"/>
    <s v="Not applicable"/>
    <s v="I confirm that I am at the gate / door"/>
    <s v=" -32.9310009"/>
    <s v="27.7349094"/>
    <s v="Yes"/>
    <m/>
    <s v="Read the script out loud to the person"/>
    <s v="Yes - the person who opened the door is the HoH"/>
    <s v="Read the script out loud to the HoH"/>
    <s v="Yes"/>
    <s v="Proceed"/>
    <s v="Khuthala"/>
    <s v="Nkomo"/>
    <n v="44"/>
    <d v="1978-05-25T00:00:00"/>
    <n v="44"/>
    <s v="Female"/>
    <s v="One or both"/>
    <s v="Yes"/>
    <s v="Proceed"/>
    <m/>
    <s v="Proceed"/>
    <s v="Xhosa"/>
    <s v="Yes"/>
    <s v="Yes"/>
    <m/>
    <s v="signature_2022-07-29_1234.png"/>
    <m/>
    <m/>
    <m/>
    <d v="2022-07-29T00:00:00"/>
    <n v="50000"/>
    <n v="1000"/>
    <n v="340"/>
    <n v="340"/>
    <n v="2328"/>
    <m/>
    <x v="1"/>
    <n v="53964"/>
    <s v="Proceed"/>
    <s v="Checked, completed"/>
    <s v="Checked, completed"/>
    <s v="Checked, completed"/>
    <n v="9999999999"/>
    <s v="Other"/>
    <s v="The participant does not have a cellphone "/>
    <d v="1899-12-30T14:34:00"/>
    <s v="Unverified"/>
  </r>
  <r>
    <n v="1012"/>
    <m/>
    <m/>
    <m/>
    <x v="0"/>
    <m/>
    <m/>
    <m/>
    <m/>
    <m/>
    <m/>
    <m/>
    <m/>
    <m/>
    <m/>
    <m/>
    <m/>
    <m/>
    <m/>
    <m/>
    <m/>
    <m/>
    <m/>
    <m/>
    <m/>
    <m/>
    <m/>
    <m/>
    <m/>
    <m/>
    <m/>
    <m/>
    <m/>
    <m/>
    <m/>
    <m/>
    <m/>
    <m/>
    <m/>
    <m/>
    <m/>
    <m/>
    <m/>
    <m/>
    <m/>
    <m/>
    <x v="0"/>
    <m/>
    <m/>
    <m/>
    <m/>
    <m/>
    <m/>
    <m/>
    <m/>
    <m/>
    <m/>
  </r>
  <r>
    <n v="1559"/>
    <s v="Screening And Consenting"/>
    <n v="1"/>
    <s v="vuyolwethu"/>
    <x v="27"/>
    <d v="1899-12-30T09:44:00"/>
    <s v="Mdantsane"/>
    <n v="8"/>
    <n v="1"/>
    <s v="Not applicable"/>
    <s v="I confirm that I am at the gate / door"/>
    <s v=" -32.9309294"/>
    <s v="27.734868"/>
    <s v="Yes"/>
    <m/>
    <s v="Read the script out loud to the person"/>
    <s v="Yes - the person who opened the door is the HoH"/>
    <s v="Read the script out loud to the HoH"/>
    <s v="Yes"/>
    <s v="Proceed"/>
    <s v="Zimasa"/>
    <s v="Baliso"/>
    <n v="44"/>
    <d v="1978-05-10T00:00:00"/>
    <n v="44"/>
    <s v="Female"/>
    <s v="One or both"/>
    <s v="Yes"/>
    <s v="Proceed"/>
    <m/>
    <s v="Proceed"/>
    <s v="Xhosa"/>
    <s v="Yes"/>
    <s v="Yes"/>
    <m/>
    <s v="signature_2022-07-30_0747.png"/>
    <m/>
    <m/>
    <m/>
    <d v="2022-07-30T00:00:00"/>
    <n v="50000"/>
    <n v="1000"/>
    <n v="628"/>
    <n v="628"/>
    <n v="2327"/>
    <m/>
    <x v="1"/>
    <n v="54539"/>
    <s v="Proceed"/>
    <s v="Checked, completed"/>
    <s v="Checked, completed"/>
    <s v="Checked, completed"/>
    <n v="718243909"/>
    <s v="Myself (Participant)"/>
    <m/>
    <d v="1899-12-30T09:48:00"/>
    <s v="Unverified"/>
  </r>
  <r>
    <n v="1013"/>
    <m/>
    <m/>
    <m/>
    <x v="0"/>
    <m/>
    <m/>
    <m/>
    <m/>
    <m/>
    <m/>
    <m/>
    <m/>
    <m/>
    <m/>
    <m/>
    <m/>
    <m/>
    <m/>
    <m/>
    <m/>
    <m/>
    <m/>
    <m/>
    <m/>
    <m/>
    <m/>
    <m/>
    <m/>
    <m/>
    <m/>
    <m/>
    <m/>
    <m/>
    <m/>
    <m/>
    <m/>
    <m/>
    <m/>
    <m/>
    <m/>
    <m/>
    <m/>
    <m/>
    <m/>
    <m/>
    <x v="0"/>
    <m/>
    <m/>
    <m/>
    <m/>
    <m/>
    <m/>
    <m/>
    <m/>
    <m/>
    <m/>
  </r>
  <r>
    <n v="1573"/>
    <s v="Screening And Consenting"/>
    <n v="1"/>
    <s v="thembelihle"/>
    <x v="27"/>
    <d v="1899-12-30T10:59:00"/>
    <s v="Mdantsane"/>
    <n v="10"/>
    <n v="5"/>
    <s v="Not applicable"/>
    <s v="I confirm that I am at the gate / door"/>
    <s v=" -32.9379497"/>
    <s v="27.7521776"/>
    <s v="Yes"/>
    <m/>
    <s v="Read the script out loud to the person"/>
    <s v="Yes - the person who opened the door is calling the HoH"/>
    <s v="Read the script out loud to the HoH"/>
    <s v="Yes"/>
    <s v="Proceed"/>
    <s v="Vatiswa"/>
    <s v="Nyembezi"/>
    <n v="44"/>
    <d v="1978-09-01T00:00:00"/>
    <n v="44"/>
    <s v="Female"/>
    <s v="One or both"/>
    <s v="Yes"/>
    <s v="Proceed"/>
    <m/>
    <s v="Proceed"/>
    <s v="English"/>
    <s v="Yes"/>
    <s v="Yes"/>
    <s v="signature_2022-07-30_0903.png"/>
    <m/>
    <m/>
    <m/>
    <m/>
    <d v="2022-07-30T00:00:00"/>
    <n v="50000"/>
    <n v="1000"/>
    <n v="553"/>
    <n v="553"/>
    <n v="2327"/>
    <m/>
    <x v="1"/>
    <n v="54389"/>
    <s v="Proceed"/>
    <s v="Checked, completed"/>
    <s v="Checked, completed"/>
    <s v="Checked, completed"/>
    <n v="784208522"/>
    <s v="Myself (Participant)"/>
    <m/>
    <d v="1899-12-30T11:03:00"/>
    <s v="Unverified"/>
  </r>
  <r>
    <n v="1014"/>
    <m/>
    <m/>
    <m/>
    <x v="0"/>
    <m/>
    <m/>
    <m/>
    <m/>
    <m/>
    <m/>
    <m/>
    <m/>
    <m/>
    <m/>
    <m/>
    <m/>
    <m/>
    <m/>
    <m/>
    <m/>
    <m/>
    <m/>
    <m/>
    <m/>
    <m/>
    <m/>
    <m/>
    <m/>
    <m/>
    <m/>
    <m/>
    <m/>
    <m/>
    <m/>
    <m/>
    <m/>
    <m/>
    <m/>
    <m/>
    <m/>
    <m/>
    <m/>
    <m/>
    <m/>
    <m/>
    <x v="0"/>
    <m/>
    <m/>
    <m/>
    <m/>
    <m/>
    <m/>
    <m/>
    <m/>
    <m/>
    <m/>
  </r>
  <r>
    <n v="1652"/>
    <s v="Screening And Consenting"/>
    <n v="1"/>
    <s v="nosibusiso"/>
    <x v="11"/>
    <d v="1899-12-30T11:52:00"/>
    <s v="Scenery Park"/>
    <n v="1"/>
    <n v="1"/>
    <s v="Not applicable"/>
    <s v="I confirm that I am at the gate / door"/>
    <s v=" -32.9960271"/>
    <s v="27.8304509"/>
    <s v="Yes"/>
    <m/>
    <s v="Read the script out loud to the person"/>
    <s v="Yes - the person who opened the door is the HoH"/>
    <s v="Read the script out loud to the HoH"/>
    <s v="Yes"/>
    <s v="Proceed"/>
    <s v="Nonkosi"/>
    <s v="Dlabantu"/>
    <n v="44"/>
    <d v="1978-06-07T00:00:00"/>
    <n v="44"/>
    <s v="Female"/>
    <s v="One or both"/>
    <s v="Yes"/>
    <s v="Proceed"/>
    <m/>
    <s v="Proceed"/>
    <s v="English"/>
    <s v="Yes"/>
    <s v="Yes"/>
    <s v="signature_2022-08-02_0953.png"/>
    <m/>
    <m/>
    <m/>
    <m/>
    <d v="2022-08-02T00:00:00"/>
    <n v="20000"/>
    <n v="1000"/>
    <n v="500"/>
    <n v="500"/>
    <n v="2324"/>
    <m/>
    <x v="1"/>
    <n v="24280"/>
    <s v="Proceed"/>
    <s v="Checked, completed"/>
    <s v="Checked, completed"/>
    <s v="Checked, completed"/>
    <n v="9999999999"/>
    <s v="Myself (Participant)"/>
    <m/>
    <d v="1899-12-30T12:06:00"/>
    <s v="Complete"/>
  </r>
  <r>
    <n v="1015"/>
    <m/>
    <m/>
    <m/>
    <x v="0"/>
    <m/>
    <m/>
    <m/>
    <m/>
    <m/>
    <m/>
    <m/>
    <m/>
    <m/>
    <m/>
    <m/>
    <m/>
    <m/>
    <m/>
    <m/>
    <m/>
    <m/>
    <m/>
    <m/>
    <m/>
    <m/>
    <m/>
    <m/>
    <m/>
    <m/>
    <m/>
    <m/>
    <m/>
    <m/>
    <m/>
    <m/>
    <m/>
    <m/>
    <m/>
    <m/>
    <m/>
    <m/>
    <m/>
    <m/>
    <m/>
    <m/>
    <x v="0"/>
    <m/>
    <m/>
    <m/>
    <m/>
    <m/>
    <m/>
    <m/>
    <m/>
    <m/>
    <m/>
  </r>
  <r>
    <n v="13"/>
    <s v="Screening And Consenting"/>
    <n v="2"/>
    <s v="siyanda"/>
    <x v="7"/>
    <d v="1899-12-30T13:01:00"/>
    <s v="Mdantsane"/>
    <n v="1"/>
    <n v="1"/>
    <s v="A"/>
    <s v="I confirm that I am at the gate / door"/>
    <s v=" -32.9406416"/>
    <s v="27.782345"/>
    <s v="Yes"/>
    <m/>
    <s v="Read the script out loud to the person"/>
    <s v="Yes - the person who opened the door is the HoH"/>
    <s v="Read the script out loud to the HoH"/>
    <s v="Yes"/>
    <s v="Proceed"/>
    <s v="Nolulamo"/>
    <s v="Booi"/>
    <n v="45"/>
    <d v="1977-06-01T00:00:00"/>
    <n v="45"/>
    <s v="Female"/>
    <s v="One or both"/>
    <s v="Yes"/>
    <s v="Proceed"/>
    <m/>
    <s v="Proceed"/>
    <s v="Xhosa"/>
    <s v="Yes"/>
    <s v="Yes"/>
    <m/>
    <s v="signature_2022-06-15_1109.png"/>
    <m/>
    <m/>
    <m/>
    <d v="2022-06-15T00:00:00"/>
    <n v="50000"/>
    <n v="1000"/>
    <n v="431"/>
    <n v="431"/>
    <n v="2372"/>
    <m/>
    <x v="1"/>
    <n v="54189"/>
    <s v="Proceed"/>
    <s v="Checked, completed"/>
    <s v="Checked, completed"/>
    <s v="Checked, completed"/>
    <n v="677311244"/>
    <s v="Myself (Participant)"/>
    <m/>
    <d v="1899-12-30T13:09:00"/>
    <s v="Unverified"/>
  </r>
  <r>
    <n v="1016"/>
    <m/>
    <m/>
    <m/>
    <x v="0"/>
    <m/>
    <m/>
    <m/>
    <m/>
    <m/>
    <m/>
    <m/>
    <m/>
    <m/>
    <m/>
    <m/>
    <m/>
    <m/>
    <m/>
    <m/>
    <m/>
    <m/>
    <m/>
    <m/>
    <m/>
    <m/>
    <m/>
    <m/>
    <m/>
    <m/>
    <m/>
    <m/>
    <m/>
    <m/>
    <m/>
    <m/>
    <m/>
    <m/>
    <m/>
    <m/>
    <m/>
    <m/>
    <m/>
    <m/>
    <m/>
    <m/>
    <x v="0"/>
    <m/>
    <m/>
    <m/>
    <m/>
    <m/>
    <m/>
    <m/>
    <m/>
    <m/>
    <m/>
  </r>
  <r>
    <n v="1016"/>
    <s v="Screening And Consenting"/>
    <n v="1"/>
    <s v="asemahle"/>
    <x v="16"/>
    <d v="1899-12-30T12:02:00"/>
    <s v="Buffalo Flats"/>
    <n v="6"/>
    <n v="1"/>
    <s v="Not applicable"/>
    <s v="I confirm that I am at the gate / door"/>
    <s v=" -33.0181084"/>
    <s v="27.8460149"/>
    <s v="Yes"/>
    <m/>
    <s v="Read the script out loud to the person"/>
    <s v="Yes - the person who opened the door is the HoH"/>
    <s v="Read the script out loud to the HoH"/>
    <s v="No"/>
    <m/>
    <m/>
    <m/>
    <m/>
    <m/>
    <m/>
    <m/>
    <m/>
    <m/>
    <m/>
    <m/>
    <m/>
    <m/>
    <m/>
    <m/>
    <m/>
    <m/>
    <m/>
    <m/>
    <m/>
    <m/>
    <n v="80000"/>
    <m/>
    <n v="490"/>
    <n v="490"/>
    <n v="2337"/>
    <m/>
    <x v="0"/>
    <m/>
    <m/>
    <m/>
    <m/>
    <m/>
    <m/>
    <m/>
    <m/>
    <d v="1899-12-30T12:03:00"/>
    <s v="Unverified"/>
  </r>
  <r>
    <n v="1017"/>
    <m/>
    <m/>
    <m/>
    <x v="0"/>
    <m/>
    <m/>
    <m/>
    <m/>
    <m/>
    <m/>
    <m/>
    <m/>
    <m/>
    <m/>
    <m/>
    <m/>
    <m/>
    <m/>
    <m/>
    <m/>
    <m/>
    <m/>
    <m/>
    <m/>
    <m/>
    <m/>
    <m/>
    <m/>
    <m/>
    <m/>
    <m/>
    <m/>
    <m/>
    <m/>
    <m/>
    <m/>
    <m/>
    <m/>
    <m/>
    <m/>
    <m/>
    <m/>
    <m/>
    <m/>
    <m/>
    <x v="0"/>
    <m/>
    <m/>
    <m/>
    <m/>
    <m/>
    <m/>
    <m/>
    <m/>
    <m/>
    <m/>
  </r>
  <r>
    <n v="1017"/>
    <s v="Screening And Consenting"/>
    <n v="1"/>
    <s v="asemahle"/>
    <x v="16"/>
    <d v="1899-12-30T12:06:00"/>
    <s v="Buffalo Flats"/>
    <n v="6"/>
    <n v="1"/>
    <s v="Not applicable"/>
    <s v="I confirm that I am at the gate / door"/>
    <s v=" -33.0180729"/>
    <s v="27.8458899"/>
    <s v="No"/>
    <s v="I confirm"/>
    <m/>
    <m/>
    <m/>
    <m/>
    <m/>
    <m/>
    <m/>
    <m/>
    <m/>
    <m/>
    <m/>
    <m/>
    <m/>
    <m/>
    <m/>
    <m/>
    <m/>
    <m/>
    <m/>
    <m/>
    <m/>
    <m/>
    <m/>
    <m/>
    <m/>
    <n v="80000"/>
    <m/>
    <n v="486"/>
    <n v="486"/>
    <n v="2337"/>
    <m/>
    <x v="0"/>
    <m/>
    <m/>
    <m/>
    <m/>
    <m/>
    <m/>
    <m/>
    <m/>
    <d v="1899-12-30T12:06:00"/>
    <s v="Complete"/>
  </r>
  <r>
    <n v="52"/>
    <s v="Screening And Consenting"/>
    <n v="1"/>
    <s v="siyanda"/>
    <x v="7"/>
    <d v="1899-12-30T09:25:00"/>
    <s v="Mdantsane"/>
    <n v="1"/>
    <n v="1"/>
    <s v="A"/>
    <s v="I confirm that I am at the gate / door"/>
    <s v=" -32.9396251"/>
    <s v="27.7827796"/>
    <s v="Yes"/>
    <m/>
    <s v="Read the script out loud to the person"/>
    <s v="Yes - the person who opened the door is the HoH"/>
    <s v="Read the script out loud to the HoH"/>
    <s v="Yes"/>
    <s v="Proceed"/>
    <s v="Xoliswa"/>
    <s v="Klaas"/>
    <n v="45"/>
    <d v="1977-01-01T00:00:00"/>
    <n v="45"/>
    <s v="Female"/>
    <s v="One or both"/>
    <s v="Yes"/>
    <s v="Proceed"/>
    <m/>
    <s v="Proceed"/>
    <s v="Xhosa"/>
    <s v="Yes"/>
    <s v="Yes"/>
    <m/>
    <s v="signature_2022-06-15_0729.png"/>
    <m/>
    <m/>
    <m/>
    <d v="2022-06-15T00:00:00"/>
    <n v="50000"/>
    <n v="1000"/>
    <n v="647"/>
    <n v="647"/>
    <n v="2372"/>
    <m/>
    <x v="1"/>
    <n v="54621"/>
    <s v="Proceed"/>
    <s v="Checked, completed"/>
    <s v="Checked, completed"/>
    <s v="Checked, completed"/>
    <n v="832919816"/>
    <s v="Myself (Participant)"/>
    <m/>
    <d v="1899-12-30T09:30:00"/>
    <s v="Unverified"/>
  </r>
  <r>
    <n v="1018"/>
    <m/>
    <m/>
    <m/>
    <x v="0"/>
    <m/>
    <m/>
    <m/>
    <m/>
    <m/>
    <m/>
    <m/>
    <m/>
    <m/>
    <m/>
    <m/>
    <m/>
    <m/>
    <m/>
    <m/>
    <m/>
    <m/>
    <m/>
    <m/>
    <m/>
    <m/>
    <m/>
    <m/>
    <m/>
    <m/>
    <m/>
    <m/>
    <m/>
    <m/>
    <m/>
    <m/>
    <m/>
    <m/>
    <m/>
    <m/>
    <m/>
    <m/>
    <m/>
    <m/>
    <m/>
    <m/>
    <x v="0"/>
    <m/>
    <m/>
    <m/>
    <m/>
    <m/>
    <m/>
    <m/>
    <m/>
    <m/>
    <m/>
  </r>
  <r>
    <n v="75"/>
    <s v="Screening And Consenting"/>
    <n v="1"/>
    <s v="likhona"/>
    <x v="7"/>
    <d v="1899-12-30T11:30:00"/>
    <s v="Mdantsane"/>
    <n v="3"/>
    <n v="4"/>
    <s v="Not applicable"/>
    <s v="I confirm that I am at the gate / door"/>
    <s v=" -32.939746"/>
    <s v="27.7707366"/>
    <s v="Yes"/>
    <m/>
    <s v="Read the script out loud to the person"/>
    <s v="Yes - the person who opened the door is the HoH"/>
    <s v="Read the script out loud to the HoH"/>
    <s v="Yes"/>
    <s v="Proceed"/>
    <s v="Xolisa"/>
    <s v="Swelindawo"/>
    <n v="45"/>
    <d v="1977-03-06T00:00:00"/>
    <n v="45"/>
    <s v="Male"/>
    <s v="One or both"/>
    <s v="Yes"/>
    <s v="Proceed"/>
    <m/>
    <s v="Proceed"/>
    <s v="English"/>
    <s v="Yes"/>
    <s v="Yes"/>
    <s v="signature_2022-06-15_1139.png"/>
    <m/>
    <m/>
    <m/>
    <m/>
    <d v="2022-06-15T00:00:00"/>
    <n v="50000"/>
    <n v="2000"/>
    <n v="522"/>
    <n v="522"/>
    <n v="2372"/>
    <m/>
    <x v="1"/>
    <n v="55371"/>
    <s v="Proceed"/>
    <s v="Checked, completed"/>
    <s v="Checked, completed"/>
    <s v="Checked, completed"/>
    <n v="630146203"/>
    <s v="Myself (Participant)"/>
    <m/>
    <d v="1899-12-30T11:31:00"/>
    <s v="Unverified"/>
  </r>
  <r>
    <n v="1019"/>
    <m/>
    <m/>
    <m/>
    <x v="0"/>
    <m/>
    <m/>
    <m/>
    <m/>
    <m/>
    <m/>
    <m/>
    <m/>
    <m/>
    <m/>
    <m/>
    <m/>
    <m/>
    <m/>
    <m/>
    <m/>
    <m/>
    <m/>
    <m/>
    <m/>
    <m/>
    <m/>
    <m/>
    <m/>
    <m/>
    <m/>
    <m/>
    <m/>
    <m/>
    <m/>
    <m/>
    <m/>
    <m/>
    <m/>
    <m/>
    <m/>
    <m/>
    <m/>
    <m/>
    <m/>
    <m/>
    <x v="0"/>
    <m/>
    <m/>
    <m/>
    <m/>
    <m/>
    <m/>
    <m/>
    <m/>
    <m/>
    <m/>
  </r>
  <r>
    <n v="117"/>
    <s v="Screening And Consenting"/>
    <n v="1"/>
    <s v="lwazi"/>
    <x v="2"/>
    <d v="1899-12-30T13:02:00"/>
    <s v="Mdantsane"/>
    <n v="2"/>
    <n v="5"/>
    <s v="Not applicable"/>
    <s v="I confirm that I am at the gate / door"/>
    <s v=" -32.9449501"/>
    <s v="27.7749594"/>
    <s v="Yes"/>
    <m/>
    <s v="Read the script out loud to the person"/>
    <s v="Yes - the person who opened the door is the HoH"/>
    <s v="Read the script out loud to the HoH"/>
    <s v="Yes"/>
    <s v="Proceed"/>
    <s v="Fundiswa"/>
    <s v="Mpotulo"/>
    <n v="45"/>
    <d v="1976-12-26T00:00:00"/>
    <n v="45"/>
    <s v="Female"/>
    <s v="One or both"/>
    <s v="Yes"/>
    <s v="Proceed"/>
    <m/>
    <s v="Proceed"/>
    <s v="English"/>
    <s v="Yes"/>
    <s v="Yes"/>
    <s v="signature_2022-06-18_1105.png"/>
    <m/>
    <m/>
    <m/>
    <m/>
    <d v="2022-06-18T00:00:00"/>
    <n v="50000"/>
    <n v="1000"/>
    <n v="430"/>
    <n v="430"/>
    <n v="2369"/>
    <m/>
    <x v="1"/>
    <n v="54184"/>
    <s v="Proceed"/>
    <s v="Checked, completed"/>
    <s v="Checked, completed"/>
    <s v="Checked, completed"/>
    <n v="734672324"/>
    <s v="Myself (Participant)"/>
    <m/>
    <d v="1899-12-30T13:06:00"/>
    <s v="Unverified"/>
  </r>
  <r>
    <n v="1020"/>
    <m/>
    <m/>
    <m/>
    <x v="0"/>
    <m/>
    <m/>
    <m/>
    <m/>
    <m/>
    <m/>
    <m/>
    <m/>
    <m/>
    <m/>
    <m/>
    <m/>
    <m/>
    <m/>
    <m/>
    <m/>
    <m/>
    <m/>
    <m/>
    <m/>
    <m/>
    <m/>
    <m/>
    <m/>
    <m/>
    <m/>
    <m/>
    <m/>
    <m/>
    <m/>
    <m/>
    <m/>
    <m/>
    <m/>
    <m/>
    <m/>
    <m/>
    <m/>
    <m/>
    <m/>
    <m/>
    <x v="0"/>
    <m/>
    <m/>
    <m/>
    <m/>
    <m/>
    <m/>
    <m/>
    <m/>
    <m/>
    <m/>
  </r>
  <r>
    <n v="297"/>
    <s v="Screening And Consenting"/>
    <n v="1"/>
    <s v="zimbini"/>
    <x v="18"/>
    <d v="1899-12-30T11:38:00"/>
    <s v="Mdantsane"/>
    <n v="6"/>
    <n v="6"/>
    <s v="Not applicable"/>
    <s v="I confirm that I am at the gate / door"/>
    <s v=" -32.930534"/>
    <s v="27.7742977"/>
    <s v="Yes"/>
    <m/>
    <s v="Read the script out loud to the person"/>
    <s v="Yes - the person who opened the door is the HoH"/>
    <s v="Read the script out loud to the HoH"/>
    <s v="Yes"/>
    <s v="Proceed"/>
    <s v="Nokupila"/>
    <s v="Gaza"/>
    <n v="45"/>
    <d v="1977-07-24T00:00:00"/>
    <n v="45"/>
    <s v="Female"/>
    <s v="One or both"/>
    <s v="Yes"/>
    <s v="Proceed"/>
    <m/>
    <s v="Proceed"/>
    <s v="English"/>
    <s v="Yes"/>
    <s v="Yes"/>
    <s v="signature_2022-06-30_0940.png"/>
    <m/>
    <m/>
    <m/>
    <m/>
    <d v="2022-06-30T00:00:00"/>
    <n v="50000"/>
    <n v="1000"/>
    <n v="514"/>
    <n v="514"/>
    <n v="2357"/>
    <m/>
    <x v="1"/>
    <n v="54340"/>
    <s v="Proceed"/>
    <s v="Checked, completed"/>
    <s v="Checked, completed"/>
    <s v="Checked, completed"/>
    <n v="789530116"/>
    <s v="Myself (Participant)"/>
    <m/>
    <d v="1899-12-30T11:43:00"/>
    <s v="Unverified"/>
  </r>
  <r>
    <n v="1021"/>
    <m/>
    <m/>
    <m/>
    <x v="0"/>
    <m/>
    <m/>
    <m/>
    <m/>
    <m/>
    <m/>
    <m/>
    <m/>
    <m/>
    <m/>
    <m/>
    <m/>
    <m/>
    <m/>
    <m/>
    <m/>
    <m/>
    <m/>
    <m/>
    <m/>
    <m/>
    <m/>
    <m/>
    <m/>
    <m/>
    <m/>
    <m/>
    <m/>
    <m/>
    <m/>
    <m/>
    <m/>
    <m/>
    <m/>
    <m/>
    <m/>
    <m/>
    <m/>
    <m/>
    <m/>
    <m/>
    <x v="0"/>
    <m/>
    <m/>
    <m/>
    <m/>
    <m/>
    <m/>
    <m/>
    <m/>
    <m/>
    <m/>
  </r>
  <r>
    <n v="314"/>
    <s v="Screening And Consenting"/>
    <n v="1"/>
    <s v="asemahle"/>
    <x v="28"/>
    <d v="1899-12-30T09:24:00"/>
    <s v="Mdantsane"/>
    <n v="6"/>
    <n v="3"/>
    <s v="Not applicable"/>
    <s v="I confirm that I am at the gate / door"/>
    <s v=" -32.9281259"/>
    <s v="27.7717545"/>
    <s v="Yes"/>
    <m/>
    <s v="Read the script out loud to the person"/>
    <s v="Yes - the person who opened the door is the HoH"/>
    <s v="Read the script out loud to the HoH"/>
    <s v="Yes"/>
    <s v="Proceed"/>
    <s v="Thozama"/>
    <s v="Ngxoku"/>
    <n v="45"/>
    <d v="1977-02-15T00:00:00"/>
    <n v="45"/>
    <s v="Female"/>
    <s v="One or both"/>
    <s v="Yes"/>
    <s v="Proceed"/>
    <m/>
    <s v="Proceed"/>
    <s v="Xhosa"/>
    <s v="Yes"/>
    <s v="Yes"/>
    <m/>
    <s v="signature_2022-07-01_0728.png"/>
    <m/>
    <m/>
    <m/>
    <d v="2022-07-01T00:00:00"/>
    <n v="50000"/>
    <n v="1000"/>
    <n v="648"/>
    <n v="648"/>
    <n v="2356"/>
    <m/>
    <x v="1"/>
    <n v="54607"/>
    <s v="Proceed"/>
    <s v="Checked, completed"/>
    <s v="Checked, completed"/>
    <s v="Checked, completed"/>
    <n v="633584450"/>
    <s v="Myself (Participant)"/>
    <m/>
    <d v="1899-12-30T09:28:00"/>
    <s v="Unverified"/>
  </r>
  <r>
    <n v="1022"/>
    <m/>
    <m/>
    <m/>
    <x v="0"/>
    <m/>
    <m/>
    <m/>
    <m/>
    <m/>
    <m/>
    <m/>
    <m/>
    <m/>
    <m/>
    <m/>
    <m/>
    <m/>
    <m/>
    <m/>
    <m/>
    <m/>
    <m/>
    <m/>
    <m/>
    <m/>
    <m/>
    <m/>
    <m/>
    <m/>
    <m/>
    <m/>
    <m/>
    <m/>
    <m/>
    <m/>
    <m/>
    <m/>
    <m/>
    <m/>
    <m/>
    <m/>
    <m/>
    <m/>
    <m/>
    <m/>
    <x v="0"/>
    <m/>
    <m/>
    <m/>
    <m/>
    <m/>
    <m/>
    <m/>
    <m/>
    <m/>
    <m/>
  </r>
  <r>
    <n v="334"/>
    <s v="Screening And Consenting"/>
    <n v="1"/>
    <s v="sinazo"/>
    <x v="28"/>
    <d v="1899-12-30T11:11:00"/>
    <s v="Mdantsane"/>
    <n v="4"/>
    <n v="6"/>
    <s v="Not applicable"/>
    <s v="I confirm that I am at the gate / door"/>
    <s v=" -32.9348996"/>
    <s v="27.7755799"/>
    <s v="Yes"/>
    <m/>
    <s v="Read the script out loud to the person"/>
    <s v="Yes - the person who opened the door is the HoH"/>
    <s v="Read the script out loud to the HoH"/>
    <s v="Yes"/>
    <s v="Proceed"/>
    <s v="Lulamile"/>
    <s v="Zimbi"/>
    <n v="45"/>
    <d v="1977-04-08T00:00:00"/>
    <n v="45"/>
    <s v="Male"/>
    <s v="One or both"/>
    <s v="Yes"/>
    <s v="Proceed"/>
    <m/>
    <s v="Proceed"/>
    <s v="English"/>
    <s v="Yes"/>
    <s v="Yes"/>
    <s v="signature_2022-07-01_0915.png"/>
    <m/>
    <m/>
    <m/>
    <m/>
    <d v="2022-07-01T00:00:00"/>
    <n v="50000"/>
    <n v="2000"/>
    <n v="541"/>
    <n v="541"/>
    <n v="2356"/>
    <m/>
    <x v="1"/>
    <n v="55393"/>
    <s v="Proceed"/>
    <s v="Checked, completed"/>
    <s v="Checked, completed"/>
    <s v="Checked, completed"/>
    <n v="7196352431"/>
    <s v="Myself (Participant)"/>
    <m/>
    <d v="1899-12-30T11:12:00"/>
    <s v="Unverified"/>
  </r>
  <r>
    <n v="1023"/>
    <m/>
    <m/>
    <m/>
    <x v="0"/>
    <m/>
    <m/>
    <m/>
    <m/>
    <m/>
    <m/>
    <m/>
    <m/>
    <m/>
    <m/>
    <m/>
    <m/>
    <m/>
    <m/>
    <m/>
    <m/>
    <m/>
    <m/>
    <m/>
    <m/>
    <m/>
    <m/>
    <m/>
    <m/>
    <m/>
    <m/>
    <m/>
    <m/>
    <m/>
    <m/>
    <m/>
    <m/>
    <m/>
    <m/>
    <m/>
    <m/>
    <m/>
    <m/>
    <m/>
    <m/>
    <m/>
    <x v="0"/>
    <m/>
    <m/>
    <m/>
    <m/>
    <m/>
    <m/>
    <m/>
    <m/>
    <m/>
    <m/>
  </r>
  <r>
    <n v="1023"/>
    <s v="Screening And Consenting"/>
    <n v="1"/>
    <s v="nosibusiso"/>
    <x v="16"/>
    <d v="1899-12-30T12:55:00"/>
    <s v="Buffalo Flats"/>
    <n v="3"/>
    <n v="1"/>
    <s v="Not applicable"/>
    <s v="I confirm that I am at the gate / door"/>
    <s v=" -33.0075982"/>
    <s v="27.8419475"/>
    <s v="Yes"/>
    <m/>
    <s v="Read the script out loud to the person"/>
    <s v="Yes - the person who opened the door is the HoH"/>
    <s v="Read the script out loud to the HoH"/>
    <s v="No"/>
    <m/>
    <m/>
    <m/>
    <m/>
    <m/>
    <m/>
    <m/>
    <m/>
    <m/>
    <m/>
    <m/>
    <m/>
    <m/>
    <m/>
    <m/>
    <m/>
    <m/>
    <m/>
    <m/>
    <m/>
    <m/>
    <n v="80000"/>
    <m/>
    <n v="437"/>
    <n v="437"/>
    <n v="2337"/>
    <m/>
    <x v="0"/>
    <m/>
    <m/>
    <m/>
    <m/>
    <m/>
    <m/>
    <m/>
    <m/>
    <d v="1899-12-30T12:58:00"/>
    <s v="Unverified"/>
  </r>
  <r>
    <n v="1024"/>
    <m/>
    <m/>
    <m/>
    <x v="0"/>
    <m/>
    <m/>
    <m/>
    <m/>
    <m/>
    <m/>
    <m/>
    <m/>
    <m/>
    <m/>
    <m/>
    <m/>
    <m/>
    <m/>
    <m/>
    <m/>
    <m/>
    <m/>
    <m/>
    <m/>
    <m/>
    <m/>
    <m/>
    <m/>
    <m/>
    <m/>
    <m/>
    <m/>
    <m/>
    <m/>
    <m/>
    <m/>
    <m/>
    <m/>
    <m/>
    <m/>
    <m/>
    <m/>
    <m/>
    <m/>
    <m/>
    <x v="0"/>
    <m/>
    <m/>
    <m/>
    <m/>
    <m/>
    <m/>
    <m/>
    <m/>
    <m/>
    <m/>
  </r>
  <r>
    <n v="372"/>
    <s v="Screening And Consenting"/>
    <n v="3"/>
    <s v="asemahle"/>
    <x v="4"/>
    <d v="1899-12-30T11:03:00"/>
    <s v="Mdantsane"/>
    <n v="6"/>
    <n v="3"/>
    <s v="Not applicable"/>
    <s v="I confirm that I am at the gate / door"/>
    <s v=" -32.929003"/>
    <s v="27.7712373"/>
    <s v="Yes"/>
    <m/>
    <s v="Read the script out loud to the person"/>
    <s v="Yes - the person who opened the door is calling the HoH"/>
    <s v="Read the script out loud to the HoH"/>
    <s v="Yes"/>
    <s v="Proceed"/>
    <s v="Sam "/>
    <s v="Ngqunge"/>
    <n v="45"/>
    <d v="1977-07-06T00:00:00"/>
    <n v="45"/>
    <s v="Male"/>
    <s v="One or both"/>
    <s v="Yes"/>
    <s v="Proceed"/>
    <m/>
    <s v="Proceed"/>
    <s v="English"/>
    <s v="Yes"/>
    <s v="Yes"/>
    <s v="signature_2022-07-06_0915.png"/>
    <m/>
    <m/>
    <m/>
    <m/>
    <d v="2022-07-06T00:00:00"/>
    <n v="50000"/>
    <n v="2000"/>
    <n v="549"/>
    <n v="549"/>
    <n v="2351"/>
    <m/>
    <x v="1"/>
    <n v="55404"/>
    <m/>
    <m/>
    <m/>
    <m/>
    <m/>
    <m/>
    <m/>
    <d v="1899-12-30T11:16:00"/>
    <s v="Unverified"/>
  </r>
  <r>
    <n v="1025"/>
    <m/>
    <m/>
    <m/>
    <x v="0"/>
    <m/>
    <m/>
    <m/>
    <m/>
    <m/>
    <m/>
    <m/>
    <m/>
    <m/>
    <m/>
    <m/>
    <m/>
    <m/>
    <m/>
    <m/>
    <m/>
    <m/>
    <m/>
    <m/>
    <m/>
    <m/>
    <m/>
    <m/>
    <m/>
    <m/>
    <m/>
    <m/>
    <m/>
    <m/>
    <m/>
    <m/>
    <m/>
    <m/>
    <m/>
    <m/>
    <m/>
    <m/>
    <m/>
    <m/>
    <m/>
    <m/>
    <x v="0"/>
    <m/>
    <m/>
    <m/>
    <m/>
    <m/>
    <m/>
    <m/>
    <m/>
    <m/>
    <m/>
  </r>
  <r>
    <n v="391"/>
    <s v="Screening And Consenting"/>
    <n v="1"/>
    <s v="sinazo"/>
    <x v="14"/>
    <d v="1899-12-30T12:38:00"/>
    <s v="Mdantsane"/>
    <n v="3"/>
    <n v="1"/>
    <s v="B"/>
    <s v="I confirm that I am at the gate / door"/>
    <s v=" -32.939604"/>
    <s v="27.7701773"/>
    <s v="Yes"/>
    <m/>
    <s v="Read the script out loud to the person"/>
    <s v="Yes - the person who opened the door is the HoH"/>
    <s v="Read the script out loud to the HoH"/>
    <s v="Yes"/>
    <s v="Proceed"/>
    <s v="Zodwa"/>
    <s v="Ndevu"/>
    <n v="45"/>
    <d v="1977-06-19T00:00:00"/>
    <n v="45"/>
    <s v="Female"/>
    <s v="One or both"/>
    <s v="Yes"/>
    <s v="Proceed"/>
    <m/>
    <s v="Proceed"/>
    <s v="English"/>
    <s v="Yes"/>
    <s v="Yes"/>
    <s v="signature_2022-07-05_1041.png"/>
    <m/>
    <m/>
    <m/>
    <m/>
    <d v="2022-07-05T00:00:00"/>
    <n v="50000"/>
    <n v="1000"/>
    <n v="454"/>
    <n v="454"/>
    <n v="2352"/>
    <m/>
    <x v="1"/>
    <n v="54215"/>
    <s v="Proceed"/>
    <s v="Checked, completed"/>
    <s v="Checked, completed"/>
    <s v="Checked, completed"/>
    <n v="735454993"/>
    <s v="Myself (Participant)"/>
    <m/>
    <d v="1899-12-30T12:42:00"/>
    <s v="Unverified"/>
  </r>
  <r>
    <n v="1026"/>
    <m/>
    <m/>
    <m/>
    <x v="0"/>
    <m/>
    <m/>
    <m/>
    <m/>
    <m/>
    <m/>
    <m/>
    <m/>
    <m/>
    <m/>
    <m/>
    <m/>
    <m/>
    <m/>
    <m/>
    <m/>
    <m/>
    <m/>
    <m/>
    <m/>
    <m/>
    <m/>
    <m/>
    <m/>
    <m/>
    <m/>
    <m/>
    <m/>
    <m/>
    <m/>
    <m/>
    <m/>
    <m/>
    <m/>
    <m/>
    <m/>
    <m/>
    <m/>
    <m/>
    <m/>
    <m/>
    <x v="0"/>
    <m/>
    <m/>
    <m/>
    <m/>
    <m/>
    <m/>
    <m/>
    <m/>
    <m/>
    <m/>
  </r>
  <r>
    <n v="456"/>
    <s v="Screening And Consenting"/>
    <n v="3"/>
    <s v="onelam"/>
    <x v="5"/>
    <d v="1899-12-30T10:29:00"/>
    <s v="Nompumelelo"/>
    <n v="1"/>
    <n v="7"/>
    <s v="Not applicable"/>
    <s v="I confirm that I am at the gate / door"/>
    <s v=" -32.9555413"/>
    <s v="27.9248234"/>
    <s v="Yes"/>
    <m/>
    <s v="Read the script out loud to the person"/>
    <s v="Yes - the person who opened the door is the HoH"/>
    <s v="Read the script out loud to the HoH"/>
    <s v="Yes"/>
    <s v="Proceed"/>
    <s v="Pumeza"/>
    <s v="MBALI"/>
    <n v="45"/>
    <d v="1977-04-08T00:00:00"/>
    <n v="45"/>
    <s v="Female"/>
    <s v="One or both"/>
    <s v="Yes"/>
    <s v="Proceed"/>
    <m/>
    <s v="Proceed"/>
    <s v="Xhosa"/>
    <s v="Yes"/>
    <s v="Yes"/>
    <m/>
    <s v="signature_2022-07-08_0831.png"/>
    <m/>
    <m/>
    <m/>
    <d v="2022-07-08T00:00:00"/>
    <n v="30000"/>
    <n v="1000"/>
    <n v="583"/>
    <n v="583"/>
    <n v="2349"/>
    <m/>
    <x v="1"/>
    <n v="34470"/>
    <s v="Proceed"/>
    <s v="Checked, completed"/>
    <s v="Checked, completed"/>
    <s v="Checked, completed"/>
    <n v="739818648"/>
    <s v="Myself (Participant)"/>
    <m/>
    <d v="1899-12-30T10:32:00"/>
    <s v="Unverified"/>
  </r>
  <r>
    <n v="1027"/>
    <m/>
    <m/>
    <m/>
    <x v="0"/>
    <m/>
    <m/>
    <m/>
    <m/>
    <m/>
    <m/>
    <m/>
    <m/>
    <m/>
    <m/>
    <m/>
    <m/>
    <m/>
    <m/>
    <m/>
    <m/>
    <m/>
    <m/>
    <m/>
    <m/>
    <m/>
    <m/>
    <m/>
    <m/>
    <m/>
    <m/>
    <m/>
    <m/>
    <m/>
    <m/>
    <m/>
    <m/>
    <m/>
    <m/>
    <m/>
    <m/>
    <m/>
    <m/>
    <m/>
    <m/>
    <m/>
    <x v="0"/>
    <m/>
    <m/>
    <m/>
    <m/>
    <m/>
    <m/>
    <m/>
    <m/>
    <m/>
    <m/>
  </r>
  <r>
    <n v="499"/>
    <s v="Screening And Consenting"/>
    <n v="1"/>
    <s v="sinazo"/>
    <x v="22"/>
    <d v="1899-12-30T13:07:00"/>
    <s v="Ducats"/>
    <n v="1"/>
    <n v="5"/>
    <s v="Not applicable"/>
    <s v="I confirm that I am at the gate / door"/>
    <s v=" -32.9560728"/>
    <s v="27.9496132"/>
    <s v="Yes"/>
    <m/>
    <s v="Read the script out loud to the person"/>
    <s v="Yes - the person who opened the door is the HoH"/>
    <s v="Read the script out loud to the HoH"/>
    <s v="Yes"/>
    <s v="Proceed"/>
    <s v="Nobesuthu "/>
    <s v="Mbolani"/>
    <n v="45"/>
    <d v="1977-09-25T00:00:00"/>
    <n v="45"/>
    <s v="Female"/>
    <s v="One or both"/>
    <s v="Yes"/>
    <s v="Proceed"/>
    <m/>
    <s v="Proceed"/>
    <s v="English"/>
    <s v="Yes"/>
    <s v="Yes"/>
    <s v="signature_2022-07-07_1117.png"/>
    <m/>
    <m/>
    <m/>
    <m/>
    <d v="2022-07-07T00:00:00"/>
    <n v="40000"/>
    <n v="1000"/>
    <n v="425"/>
    <n v="425"/>
    <n v="2350"/>
    <m/>
    <x v="1"/>
    <n v="44155"/>
    <s v="Proceed"/>
    <s v="Checked, completed"/>
    <s v="Checked, completed"/>
    <s v="Checked, completed"/>
    <n v="732468754"/>
    <s v="Child"/>
    <m/>
    <d v="1899-12-30T13:18:00"/>
    <s v="Unverified"/>
  </r>
  <r>
    <n v="1028"/>
    <m/>
    <m/>
    <m/>
    <x v="0"/>
    <m/>
    <m/>
    <m/>
    <m/>
    <m/>
    <m/>
    <m/>
    <m/>
    <m/>
    <m/>
    <m/>
    <m/>
    <m/>
    <m/>
    <m/>
    <m/>
    <m/>
    <m/>
    <m/>
    <m/>
    <m/>
    <m/>
    <m/>
    <m/>
    <m/>
    <m/>
    <m/>
    <m/>
    <m/>
    <m/>
    <m/>
    <m/>
    <m/>
    <m/>
    <m/>
    <m/>
    <m/>
    <m/>
    <m/>
    <m/>
    <m/>
    <x v="0"/>
    <m/>
    <m/>
    <m/>
    <m/>
    <m/>
    <m/>
    <m/>
    <m/>
    <m/>
    <m/>
  </r>
  <r>
    <n v="1028"/>
    <s v="Screening And Consenting"/>
    <n v="1"/>
    <s v="lwazi"/>
    <x v="16"/>
    <d v="1899-12-30T13:30:00"/>
    <s v="Buffalo Flats"/>
    <n v="5"/>
    <n v="2"/>
    <s v="Not applicable"/>
    <s v="I confirm that I am at the gate / door"/>
    <s v=" -33.0214692"/>
    <s v="27.8557952"/>
    <s v="No"/>
    <s v="I confirm"/>
    <m/>
    <m/>
    <m/>
    <m/>
    <m/>
    <m/>
    <m/>
    <m/>
    <m/>
    <m/>
    <m/>
    <m/>
    <m/>
    <m/>
    <m/>
    <m/>
    <m/>
    <m/>
    <m/>
    <m/>
    <m/>
    <m/>
    <m/>
    <m/>
    <m/>
    <n v="80000"/>
    <m/>
    <n v="402"/>
    <n v="402"/>
    <n v="2337"/>
    <m/>
    <x v="0"/>
    <m/>
    <m/>
    <m/>
    <m/>
    <m/>
    <m/>
    <m/>
    <m/>
    <d v="1899-12-30T13:33:00"/>
    <s v="Unverified"/>
  </r>
  <r>
    <n v="1028"/>
    <s v="Screening And Consenting"/>
    <n v="2"/>
    <s v="lwazi"/>
    <x v="26"/>
    <d v="1899-12-30T10:23:00"/>
    <s v="Buffalo Flats"/>
    <n v="5"/>
    <n v="2"/>
    <s v="Not applicable"/>
    <s v="I confirm that I am at the gate / door"/>
    <s v=" -33.0215898"/>
    <s v="27.8550719"/>
    <s v="Yes"/>
    <m/>
    <s v="Read the script out loud to the person"/>
    <s v="Yes - the person who opened the door is the HoH"/>
    <s v="Read the script out loud to the HoH"/>
    <s v="No"/>
    <m/>
    <m/>
    <m/>
    <m/>
    <m/>
    <m/>
    <m/>
    <m/>
    <m/>
    <m/>
    <m/>
    <m/>
    <m/>
    <m/>
    <m/>
    <m/>
    <m/>
    <m/>
    <m/>
    <m/>
    <m/>
    <n v="80000"/>
    <m/>
    <n v="589"/>
    <n v="589"/>
    <n v="2330"/>
    <m/>
    <x v="0"/>
    <m/>
    <m/>
    <m/>
    <m/>
    <m/>
    <m/>
    <m/>
    <m/>
    <d v="1899-12-30T10:27:00"/>
    <s v="Unverified"/>
  </r>
  <r>
    <n v="1029"/>
    <m/>
    <m/>
    <m/>
    <x v="0"/>
    <m/>
    <m/>
    <m/>
    <m/>
    <m/>
    <m/>
    <m/>
    <m/>
    <m/>
    <m/>
    <m/>
    <m/>
    <m/>
    <m/>
    <m/>
    <m/>
    <m/>
    <m/>
    <m/>
    <m/>
    <m/>
    <m/>
    <m/>
    <m/>
    <m/>
    <m/>
    <m/>
    <m/>
    <m/>
    <m/>
    <m/>
    <m/>
    <m/>
    <m/>
    <m/>
    <m/>
    <m/>
    <m/>
    <m/>
    <m/>
    <m/>
    <x v="0"/>
    <m/>
    <m/>
    <m/>
    <m/>
    <m/>
    <m/>
    <m/>
    <m/>
    <m/>
    <m/>
  </r>
  <r>
    <n v="502"/>
    <s v="Screening And Consenting"/>
    <n v="1"/>
    <s v="lona"/>
    <x v="22"/>
    <d v="1899-12-30T14:04:00"/>
    <s v="Nompumelelo"/>
    <n v="1"/>
    <n v="9"/>
    <s v="Not applicable"/>
    <s v="I confirm that I am at the gate / door"/>
    <s v=" -32.9568483"/>
    <s v="27.9316737"/>
    <s v="Yes"/>
    <m/>
    <s v="Read the script out loud to the person"/>
    <s v="Yes - the person who opened the door is calling the HoH"/>
    <s v="Read the script out loud to the HoH"/>
    <s v="Yes"/>
    <s v="Proceed"/>
    <s v="Mzukisi Jackon"/>
    <s v="Chaga"/>
    <n v="45"/>
    <d v="1977-05-17T00:00:00"/>
    <n v="45"/>
    <s v="Male"/>
    <s v="One or both"/>
    <s v="Yes"/>
    <s v="Proceed"/>
    <m/>
    <s v="Proceed"/>
    <s v="Xhosa"/>
    <s v="Yes"/>
    <s v="Yes"/>
    <m/>
    <s v="signature_2022-07-07_1208.png"/>
    <m/>
    <m/>
    <m/>
    <d v="2022-07-07T00:00:00"/>
    <n v="30000"/>
    <n v="2000"/>
    <n v="368"/>
    <n v="368"/>
    <n v="2350"/>
    <m/>
    <x v="1"/>
    <n v="35041"/>
    <s v="Proceed"/>
    <s v="Checked, completed"/>
    <s v="Checked, completed"/>
    <s v="Checked, completed"/>
    <n v="766783599"/>
    <s v="Myself (Participant)"/>
    <m/>
    <d v="1899-12-30T14:10:00"/>
    <s v="Unverified"/>
  </r>
  <r>
    <n v="1030"/>
    <m/>
    <m/>
    <m/>
    <x v="0"/>
    <m/>
    <m/>
    <m/>
    <m/>
    <m/>
    <m/>
    <m/>
    <m/>
    <m/>
    <m/>
    <m/>
    <m/>
    <m/>
    <m/>
    <m/>
    <m/>
    <m/>
    <m/>
    <m/>
    <m/>
    <m/>
    <m/>
    <m/>
    <m/>
    <m/>
    <m/>
    <m/>
    <m/>
    <m/>
    <m/>
    <m/>
    <m/>
    <m/>
    <m/>
    <m/>
    <m/>
    <m/>
    <m/>
    <m/>
    <m/>
    <m/>
    <x v="0"/>
    <m/>
    <m/>
    <m/>
    <m/>
    <m/>
    <m/>
    <m/>
    <m/>
    <m/>
    <m/>
  </r>
  <r>
    <n v="512"/>
    <s v="Screening And Consenting"/>
    <n v="1"/>
    <s v="nozithembiso"/>
    <x v="5"/>
    <d v="1899-12-30T10:06:00"/>
    <s v="Ducats"/>
    <n v="1"/>
    <n v="4"/>
    <s v="Not applicable"/>
    <s v="I confirm that I am at the gate / door"/>
    <s v=" -32.9183614"/>
    <s v="27.9014425"/>
    <s v="Yes"/>
    <m/>
    <s v="Read the script out loud to the person"/>
    <s v="Yes - the person who opened the door is calling the HoH"/>
    <s v="Read the script out loud to the HoH"/>
    <s v="Yes"/>
    <s v="Proceed"/>
    <s v="Tichaona "/>
    <s v="Katsiga "/>
    <n v="45"/>
    <d v="1977-09-08T00:00:00"/>
    <n v="45"/>
    <s v="Male"/>
    <s v="One or both"/>
    <s v="Yes"/>
    <s v="Proceed"/>
    <m/>
    <s v="Proceed"/>
    <s v="English"/>
    <s v="Yes"/>
    <s v="Yes"/>
    <s v="signature_2022-07-08_0817.png"/>
    <m/>
    <m/>
    <m/>
    <m/>
    <d v="2022-07-08T00:00:00"/>
    <n v="40000"/>
    <n v="2000"/>
    <n v="606"/>
    <n v="606"/>
    <n v="2349"/>
    <m/>
    <x v="1"/>
    <n v="45516"/>
    <s v="Proceed"/>
    <s v="Checked, completed"/>
    <s v="Checked, completed"/>
    <s v="Checked, completed"/>
    <n v="832543320"/>
    <s v="Myself (Participant)"/>
    <m/>
    <d v="1899-12-30T10:18:00"/>
    <s v="Unverified"/>
  </r>
  <r>
    <n v="1031"/>
    <m/>
    <m/>
    <m/>
    <x v="0"/>
    <m/>
    <m/>
    <m/>
    <m/>
    <m/>
    <m/>
    <m/>
    <m/>
    <m/>
    <m/>
    <m/>
    <m/>
    <m/>
    <m/>
    <m/>
    <m/>
    <m/>
    <m/>
    <m/>
    <m/>
    <m/>
    <m/>
    <m/>
    <m/>
    <m/>
    <m/>
    <m/>
    <m/>
    <m/>
    <m/>
    <m/>
    <m/>
    <m/>
    <m/>
    <m/>
    <m/>
    <m/>
    <m/>
    <m/>
    <m/>
    <m/>
    <x v="0"/>
    <m/>
    <m/>
    <m/>
    <m/>
    <m/>
    <m/>
    <m/>
    <m/>
    <m/>
    <m/>
  </r>
  <r>
    <n v="534"/>
    <s v="Screening And Consenting"/>
    <n v="1"/>
    <s v="thembelihle"/>
    <x v="5"/>
    <d v="1899-12-30T11:34:00"/>
    <s v="Ducats"/>
    <n v="1"/>
    <n v="8"/>
    <s v="Not applicable"/>
    <s v="I confirm that I am at the gate / door"/>
    <s v=" -32.9206568"/>
    <s v="27.9048053"/>
    <s v="Yes"/>
    <m/>
    <s v="Read the script out loud to the person"/>
    <s v="Yes - the person who opened the door is calling the HoH"/>
    <s v="Read the script out loud to the HoH"/>
    <s v="Yes"/>
    <s v="Proceed"/>
    <s v="Zoleka"/>
    <s v="Citwa"/>
    <n v="45"/>
    <d v="1977-03-30T00:00:00"/>
    <n v="45"/>
    <s v="Female"/>
    <s v="One or both"/>
    <s v="Yes"/>
    <s v="Proceed"/>
    <m/>
    <s v="Proceed"/>
    <s v="English"/>
    <s v="Yes"/>
    <s v="Yes"/>
    <s v="signature_2022-07-08_0941.png"/>
    <m/>
    <m/>
    <m/>
    <m/>
    <d v="2022-07-08T00:00:00"/>
    <n v="40000"/>
    <n v="1000"/>
    <n v="518"/>
    <n v="518"/>
    <n v="2349"/>
    <m/>
    <x v="1"/>
    <n v="44340"/>
    <s v="Proceed"/>
    <s v="Checked, completed"/>
    <s v="Checked, completed"/>
    <s v="Checked, completed"/>
    <n v="732502367"/>
    <s v="Myself (Participant)"/>
    <m/>
    <d v="1899-12-30T11:43:00"/>
    <s v="Unverified"/>
  </r>
  <r>
    <n v="1032"/>
    <m/>
    <m/>
    <m/>
    <x v="0"/>
    <m/>
    <m/>
    <m/>
    <m/>
    <m/>
    <m/>
    <m/>
    <m/>
    <m/>
    <m/>
    <m/>
    <m/>
    <m/>
    <m/>
    <m/>
    <m/>
    <m/>
    <m/>
    <m/>
    <m/>
    <m/>
    <m/>
    <m/>
    <m/>
    <m/>
    <m/>
    <m/>
    <m/>
    <m/>
    <m/>
    <m/>
    <m/>
    <m/>
    <m/>
    <m/>
    <m/>
    <m/>
    <m/>
    <m/>
    <m/>
    <m/>
    <x v="0"/>
    <m/>
    <m/>
    <m/>
    <m/>
    <m/>
    <m/>
    <m/>
    <m/>
    <m/>
    <m/>
  </r>
  <r>
    <n v="738"/>
    <s v="Screening And Consenting"/>
    <n v="1"/>
    <s v="sinazo"/>
    <x v="15"/>
    <d v="1899-12-30T15:28:00"/>
    <s v="Buffalo Flats"/>
    <n v="2"/>
    <n v="6"/>
    <s v="Not applicable"/>
    <s v="I confirm that I am at the gate / door"/>
    <s v=" -33.012519"/>
    <s v="27.8407561"/>
    <s v="Yes"/>
    <m/>
    <s v="Read the script out loud to the person"/>
    <s v="Yes - the person who opened the door is the HoH"/>
    <s v="Read the script out loud to the HoH"/>
    <s v="Yes"/>
    <s v="Proceed"/>
    <s v="Rosie"/>
    <s v="Gardet"/>
    <n v="45"/>
    <d v="1977-09-09T00:00:00"/>
    <n v="45"/>
    <s v="Female"/>
    <s v="One or both"/>
    <s v="Yes"/>
    <s v="Proceed"/>
    <m/>
    <s v="Proceed"/>
    <s v="English"/>
    <s v="Yes"/>
    <s v="Yes"/>
    <s v="signature_2022-07-13_1331.png"/>
    <m/>
    <m/>
    <m/>
    <m/>
    <d v="2022-07-13T00:00:00"/>
    <m/>
    <n v="1000"/>
    <n v="284"/>
    <n v="284"/>
    <n v="2344"/>
    <m/>
    <x v="1"/>
    <m/>
    <s v="Proceed"/>
    <s v="Checked, completed"/>
    <s v="Checked, completed"/>
    <s v="Checked, completed"/>
    <n v="73241698"/>
    <s v="Myself (Participant)"/>
    <m/>
    <d v="1899-12-30T15:32:00"/>
    <s v="Unverified"/>
  </r>
  <r>
    <n v="1033"/>
    <m/>
    <m/>
    <m/>
    <x v="0"/>
    <m/>
    <m/>
    <m/>
    <m/>
    <m/>
    <m/>
    <m/>
    <m/>
    <m/>
    <m/>
    <m/>
    <m/>
    <m/>
    <m/>
    <m/>
    <m/>
    <m/>
    <m/>
    <m/>
    <m/>
    <m/>
    <m/>
    <m/>
    <m/>
    <m/>
    <m/>
    <m/>
    <m/>
    <m/>
    <m/>
    <m/>
    <m/>
    <m/>
    <m/>
    <m/>
    <m/>
    <m/>
    <m/>
    <m/>
    <m/>
    <m/>
    <x v="0"/>
    <m/>
    <m/>
    <m/>
    <m/>
    <m/>
    <m/>
    <m/>
    <m/>
    <m/>
    <m/>
  </r>
  <r>
    <n v="794"/>
    <s v="Screening And Consenting"/>
    <n v="3"/>
    <s v="nozithembiso"/>
    <x v="21"/>
    <d v="1899-12-30T08:55:00"/>
    <s v="Buffalo Flats"/>
    <n v="4"/>
    <n v="1"/>
    <s v="A"/>
    <s v="I confirm that I am at the gate / door"/>
    <s v=" -33.0102774"/>
    <s v="27.8308938"/>
    <s v="Yes"/>
    <m/>
    <s v="Read the script out loud to the person"/>
    <s v="Yes - the person who opened the door is calling the HoH"/>
    <s v="Read the script out loud to the HoH"/>
    <s v="Yes"/>
    <s v="Proceed"/>
    <s v="Zoleka"/>
    <s v="Jaceni"/>
    <n v="45"/>
    <d v="1977-07-19T00:00:00"/>
    <n v="45"/>
    <s v="Female"/>
    <s v="One or both"/>
    <s v="Yes"/>
    <s v="Proceed"/>
    <m/>
    <s v="Proceed"/>
    <s v="English"/>
    <s v="Yes"/>
    <s v="Yes"/>
    <s v="signature_2022-07-21_0701.png"/>
    <m/>
    <m/>
    <m/>
    <m/>
    <d v="2022-07-21T00:00:00"/>
    <n v="80000"/>
    <n v="1000"/>
    <n v="677"/>
    <n v="677"/>
    <n v="2336"/>
    <m/>
    <x v="1"/>
    <n v="84645"/>
    <s v="Proceed"/>
    <s v="Checked, completed"/>
    <s v="Checked, completed"/>
    <s v="Checked, completed"/>
    <n v="833274194"/>
    <s v="Myself (Participant)"/>
    <m/>
    <d v="1899-12-30T09:00:00"/>
    <s v="Complete"/>
  </r>
  <r>
    <n v="1034"/>
    <m/>
    <m/>
    <m/>
    <x v="0"/>
    <m/>
    <m/>
    <m/>
    <m/>
    <m/>
    <m/>
    <m/>
    <m/>
    <m/>
    <m/>
    <m/>
    <m/>
    <m/>
    <m/>
    <m/>
    <m/>
    <m/>
    <m/>
    <m/>
    <m/>
    <m/>
    <m/>
    <m/>
    <m/>
    <m/>
    <m/>
    <m/>
    <m/>
    <m/>
    <m/>
    <m/>
    <m/>
    <m/>
    <m/>
    <m/>
    <m/>
    <m/>
    <m/>
    <m/>
    <m/>
    <m/>
    <x v="0"/>
    <m/>
    <m/>
    <m/>
    <m/>
    <m/>
    <m/>
    <m/>
    <m/>
    <m/>
    <m/>
  </r>
  <r>
    <n v="911"/>
    <s v="Screening And Consenting"/>
    <n v="1"/>
    <s v="vuyolwethu"/>
    <x v="30"/>
    <d v="1899-12-30T10:36:00"/>
    <s v="Mdantsane"/>
    <n v="9"/>
    <n v="1"/>
    <s v="Not applicable"/>
    <s v="I confirm that I am at the gate / door"/>
    <s v=" -32.9371647"/>
    <s v="27.7569127"/>
    <s v="Yes"/>
    <m/>
    <s v="Read the script out loud to the person"/>
    <s v="Yes - the person who opened the door is calling the HoH"/>
    <s v="Read the script out loud to the HoH"/>
    <s v="Yes"/>
    <s v="Proceed"/>
    <s v="Nozuko"/>
    <s v="Ngilana"/>
    <n v="45"/>
    <d v="1977-11-12T00:00:00"/>
    <n v="45"/>
    <s v="Female"/>
    <s v="One or both"/>
    <s v="Yes"/>
    <s v="Proceed"/>
    <m/>
    <s v="Proceed"/>
    <s v="Xhosa"/>
    <s v="Yes"/>
    <s v="Yes"/>
    <m/>
    <s v="signature_2022-07-16_0838.png"/>
    <m/>
    <m/>
    <m/>
    <d v="2022-07-16T00:00:00"/>
    <n v="50000"/>
    <n v="1000"/>
    <n v="576"/>
    <n v="576"/>
    <n v="2341"/>
    <m/>
    <x v="1"/>
    <n v="54448"/>
    <s v="Proceed"/>
    <s v="Checked, completed"/>
    <s v="Checked, completed"/>
    <s v="Checked, completed"/>
    <n v="738520442"/>
    <s v="Myself (Participant)"/>
    <m/>
    <d v="1899-12-30T10:38:00"/>
    <s v="Complete"/>
  </r>
  <r>
    <n v="1035"/>
    <m/>
    <m/>
    <m/>
    <x v="0"/>
    <m/>
    <m/>
    <m/>
    <m/>
    <m/>
    <m/>
    <m/>
    <m/>
    <m/>
    <m/>
    <m/>
    <m/>
    <m/>
    <m/>
    <m/>
    <m/>
    <m/>
    <m/>
    <m/>
    <m/>
    <m/>
    <m/>
    <m/>
    <m/>
    <m/>
    <m/>
    <m/>
    <m/>
    <m/>
    <m/>
    <m/>
    <m/>
    <m/>
    <m/>
    <m/>
    <m/>
    <m/>
    <m/>
    <m/>
    <m/>
    <m/>
    <x v="0"/>
    <m/>
    <m/>
    <m/>
    <m/>
    <m/>
    <m/>
    <m/>
    <m/>
    <m/>
    <m/>
  </r>
  <r>
    <n v="1035"/>
    <s v="Screening And Consenting"/>
    <n v="1"/>
    <s v="zimkhitha"/>
    <x v="16"/>
    <d v="1899-12-30T14:02:00"/>
    <s v="Buffalo Flats"/>
    <n v="3"/>
    <n v="1"/>
    <s v="Not applicable"/>
    <s v="I confirm that I am at the gate / door"/>
    <s v=" -33.0073092"/>
    <s v="27.8417102"/>
    <s v="Yes"/>
    <m/>
    <s v="Read the script out loud to the person"/>
    <s v="Yes - the person who opened the door is the HoH"/>
    <s v="Read the script out loud to the HoH"/>
    <s v="No"/>
    <m/>
    <m/>
    <m/>
    <m/>
    <m/>
    <m/>
    <m/>
    <m/>
    <m/>
    <m/>
    <m/>
    <m/>
    <m/>
    <m/>
    <m/>
    <m/>
    <m/>
    <m/>
    <m/>
    <m/>
    <m/>
    <n v="80000"/>
    <m/>
    <n v="370"/>
    <n v="370"/>
    <n v="2337"/>
    <m/>
    <x v="0"/>
    <m/>
    <m/>
    <m/>
    <m/>
    <m/>
    <m/>
    <m/>
    <m/>
    <d v="1899-12-30T14:07:00"/>
    <s v="Unverified"/>
  </r>
  <r>
    <n v="1036"/>
    <m/>
    <m/>
    <m/>
    <x v="0"/>
    <m/>
    <m/>
    <m/>
    <m/>
    <m/>
    <m/>
    <m/>
    <m/>
    <m/>
    <m/>
    <m/>
    <m/>
    <m/>
    <m/>
    <m/>
    <m/>
    <m/>
    <m/>
    <m/>
    <m/>
    <m/>
    <m/>
    <m/>
    <m/>
    <m/>
    <m/>
    <m/>
    <m/>
    <m/>
    <m/>
    <m/>
    <m/>
    <m/>
    <m/>
    <m/>
    <m/>
    <m/>
    <m/>
    <m/>
    <m/>
    <m/>
    <x v="0"/>
    <m/>
    <m/>
    <m/>
    <m/>
    <m/>
    <m/>
    <m/>
    <m/>
    <m/>
    <m/>
  </r>
  <r>
    <n v="911"/>
    <s v="Screening And Consenting"/>
    <n v="2"/>
    <s v="vuyolwethu"/>
    <x v="16"/>
    <d v="1899-12-30T13:22:00"/>
    <s v="Mdantsane"/>
    <n v="9"/>
    <n v="1"/>
    <s v="Not applicable"/>
    <s v="I confirm that I am at the gate / door"/>
    <s v=" -32.9371647"/>
    <s v="27.7569127"/>
    <s v="Yes"/>
    <m/>
    <s v="Read the script out loud to the person"/>
    <s v="Yes - the person who opened the door is calling the HoH"/>
    <s v="Read the script out loud to the HoH"/>
    <s v="Yes"/>
    <s v="Proceed"/>
    <s v="Nozuko"/>
    <s v="Ngilana"/>
    <n v="45"/>
    <d v="1977-11-12T00:00:00"/>
    <n v="45"/>
    <s v="Female"/>
    <s v="One or both"/>
    <s v="Yes"/>
    <s v="Proceed"/>
    <m/>
    <s v="Proceed"/>
    <s v="Xhosa"/>
    <s v="Yes"/>
    <s v="Yes"/>
    <m/>
    <s v="signature_2022-07-20_1221.png"/>
    <m/>
    <m/>
    <m/>
    <d v="2022-07-20T00:00:00"/>
    <n v="50000"/>
    <n v="1000"/>
    <n v="410"/>
    <n v="410"/>
    <n v="2337"/>
    <m/>
    <x v="1"/>
    <n v="54112"/>
    <s v="Proceed"/>
    <s v="Checked, completed"/>
    <s v="Checked, completed"/>
    <s v="Checked, completed"/>
    <n v="738520442"/>
    <s v="Myself (Participant)"/>
    <m/>
    <d v="1899-12-30T14:21:00"/>
    <s v="Complete"/>
  </r>
  <r>
    <n v="1037"/>
    <m/>
    <m/>
    <m/>
    <x v="0"/>
    <m/>
    <m/>
    <m/>
    <m/>
    <m/>
    <m/>
    <m/>
    <m/>
    <m/>
    <m/>
    <m/>
    <m/>
    <m/>
    <m/>
    <m/>
    <m/>
    <m/>
    <m/>
    <m/>
    <m/>
    <m/>
    <m/>
    <m/>
    <m/>
    <m/>
    <m/>
    <m/>
    <m/>
    <m/>
    <m/>
    <m/>
    <m/>
    <m/>
    <m/>
    <m/>
    <m/>
    <m/>
    <m/>
    <m/>
    <m/>
    <m/>
    <x v="0"/>
    <m/>
    <m/>
    <m/>
    <m/>
    <m/>
    <m/>
    <m/>
    <m/>
    <m/>
    <m/>
  </r>
  <r>
    <n v="924"/>
    <s v="Screening And Consenting"/>
    <n v="1"/>
    <s v="nosiphiwo"/>
    <x v="30"/>
    <d v="1899-12-30T12:03:00"/>
    <s v="Buffalo Flats"/>
    <n v="4"/>
    <n v="1"/>
    <s v="C"/>
    <s v="I confirm that I am at the gate / door"/>
    <s v=" -33.0047704"/>
    <s v="27.8313259"/>
    <s v="Yes"/>
    <m/>
    <s v="Read the script out loud to the person"/>
    <s v="Yes - the person who opened the door is the HoH"/>
    <s v="Read the script out loud to the HoH"/>
    <s v="Yes"/>
    <s v="Proceed"/>
    <s v="Mziwoxolo"/>
    <s v="Robotshi"/>
    <n v="45"/>
    <d v="1977-11-15T00:00:00"/>
    <n v="45"/>
    <s v="Male"/>
    <s v="One or both"/>
    <s v="Yes"/>
    <s v="Proceed"/>
    <m/>
    <s v="Proceed"/>
    <s v="English"/>
    <s v="Yes"/>
    <s v="Yes"/>
    <s v="signature_2022-07-16_1007.png"/>
    <m/>
    <m/>
    <m/>
    <m/>
    <d v="2022-07-16T00:00:00"/>
    <n v="80000"/>
    <n v="2000"/>
    <n v="489"/>
    <n v="489"/>
    <n v="2341"/>
    <m/>
    <x v="1"/>
    <n v="85274"/>
    <s v="Proceed"/>
    <s v="Checked, completed"/>
    <s v="Checked, completed"/>
    <s v="Checked, completed"/>
    <n v="609322314"/>
    <s v="Myself (Participant)"/>
    <m/>
    <d v="1899-12-30T12:07:00"/>
    <s v="Unverified"/>
  </r>
  <r>
    <n v="1038"/>
    <m/>
    <m/>
    <m/>
    <x v="0"/>
    <m/>
    <m/>
    <m/>
    <m/>
    <m/>
    <m/>
    <m/>
    <m/>
    <m/>
    <m/>
    <m/>
    <m/>
    <m/>
    <m/>
    <m/>
    <m/>
    <m/>
    <m/>
    <m/>
    <m/>
    <m/>
    <m/>
    <m/>
    <m/>
    <m/>
    <m/>
    <m/>
    <m/>
    <m/>
    <m/>
    <m/>
    <m/>
    <m/>
    <m/>
    <m/>
    <m/>
    <m/>
    <m/>
    <m/>
    <m/>
    <m/>
    <x v="0"/>
    <m/>
    <m/>
    <m/>
    <m/>
    <m/>
    <m/>
    <m/>
    <m/>
    <m/>
    <m/>
  </r>
  <r>
    <n v="962"/>
    <s v="Screening And Consenting"/>
    <n v="1"/>
    <s v="lona"/>
    <x v="29"/>
    <d v="1899-12-30T14:48:00"/>
    <s v="Mdantsane"/>
    <n v="11"/>
    <n v="3"/>
    <s v="Not applicable"/>
    <s v="I confirm that I am at the gate / door"/>
    <s v=" -32.9185641"/>
    <s v="27.7448635"/>
    <s v="Yes"/>
    <m/>
    <s v="Read the script out loud to the person"/>
    <s v="Yes - the person who opened the door is calling the HoH"/>
    <s v="Read the script out loud to the HoH"/>
    <s v="Yes"/>
    <s v="Proceed"/>
    <s v="Lizi"/>
    <s v="Tshoba"/>
    <n v="45"/>
    <d v="1977-05-25T00:00:00"/>
    <n v="45"/>
    <s v="Female"/>
    <s v="One or both"/>
    <s v="Yes"/>
    <s v="Proceed"/>
    <m/>
    <s v="Proceed"/>
    <s v="Xhosa"/>
    <s v="Yes"/>
    <s v="Yes"/>
    <m/>
    <s v="signature_2022-07-19_1251.png"/>
    <m/>
    <m/>
    <m/>
    <d v="2022-07-19T00:00:00"/>
    <n v="50000"/>
    <n v="1000"/>
    <n v="324"/>
    <n v="324"/>
    <n v="2338"/>
    <m/>
    <x v="1"/>
    <n v="53941"/>
    <s v="Proceed"/>
    <s v="Checked, completed"/>
    <s v="Checked, completed"/>
    <s v="Checked, completed"/>
    <n v="846325980"/>
    <s v="Myself (Participant)"/>
    <m/>
    <d v="1899-12-30T14:52:00"/>
    <s v="Unverified"/>
  </r>
  <r>
    <n v="1039"/>
    <m/>
    <m/>
    <m/>
    <x v="0"/>
    <m/>
    <m/>
    <m/>
    <m/>
    <m/>
    <m/>
    <m/>
    <m/>
    <m/>
    <m/>
    <m/>
    <m/>
    <m/>
    <m/>
    <m/>
    <m/>
    <m/>
    <m/>
    <m/>
    <m/>
    <m/>
    <m/>
    <m/>
    <m/>
    <m/>
    <m/>
    <m/>
    <m/>
    <m/>
    <m/>
    <m/>
    <m/>
    <m/>
    <m/>
    <m/>
    <m/>
    <m/>
    <m/>
    <m/>
    <m/>
    <m/>
    <x v="0"/>
    <m/>
    <m/>
    <m/>
    <m/>
    <m/>
    <m/>
    <m/>
    <m/>
    <m/>
    <m/>
  </r>
  <r>
    <n v="1040"/>
    <m/>
    <m/>
    <m/>
    <x v="0"/>
    <m/>
    <m/>
    <m/>
    <m/>
    <m/>
    <m/>
    <m/>
    <m/>
    <m/>
    <m/>
    <m/>
    <m/>
    <m/>
    <m/>
    <m/>
    <m/>
    <m/>
    <m/>
    <m/>
    <m/>
    <m/>
    <m/>
    <m/>
    <m/>
    <m/>
    <m/>
    <m/>
    <m/>
    <m/>
    <m/>
    <m/>
    <m/>
    <m/>
    <m/>
    <m/>
    <m/>
    <m/>
    <m/>
    <m/>
    <m/>
    <m/>
    <x v="0"/>
    <m/>
    <m/>
    <m/>
    <m/>
    <m/>
    <m/>
    <m/>
    <m/>
    <m/>
    <m/>
  </r>
  <r>
    <n v="1040"/>
    <s v="Screening And Consenting"/>
    <n v="1"/>
    <s v="mihlem"/>
    <x v="16"/>
    <d v="1899-12-30T14:36:00"/>
    <s v="Mdantsane"/>
    <n v="11"/>
    <n v="7"/>
    <s v="Not applicable"/>
    <s v="I confirm that I am at the gate / door"/>
    <s v=" -32.9227253"/>
    <s v="27.7382064"/>
    <s v="No"/>
    <s v="I confirm"/>
    <m/>
    <m/>
    <m/>
    <m/>
    <m/>
    <m/>
    <m/>
    <m/>
    <m/>
    <m/>
    <m/>
    <m/>
    <m/>
    <m/>
    <m/>
    <m/>
    <m/>
    <m/>
    <m/>
    <m/>
    <m/>
    <m/>
    <m/>
    <m/>
    <m/>
    <n v="50000"/>
    <m/>
    <n v="336"/>
    <n v="336"/>
    <n v="2337"/>
    <m/>
    <x v="0"/>
    <m/>
    <m/>
    <m/>
    <m/>
    <m/>
    <m/>
    <m/>
    <m/>
    <d v="1899-12-30T14:37:00"/>
    <s v="Complete"/>
  </r>
  <r>
    <n v="1040"/>
    <s v="Screening And Consenting"/>
    <n v="2"/>
    <s v="busisiwe"/>
    <x v="21"/>
    <d v="1899-12-30T11:04:00"/>
    <s v="Mdantsane"/>
    <n v="11"/>
    <n v="7"/>
    <s v="Not applicable"/>
    <s v="I confirm that I am at the gate / door"/>
    <s v=" -32.9223208"/>
    <s v="27.7383096"/>
    <s v="No"/>
    <s v="I confirm"/>
    <m/>
    <m/>
    <m/>
    <m/>
    <m/>
    <m/>
    <m/>
    <m/>
    <m/>
    <m/>
    <m/>
    <m/>
    <m/>
    <m/>
    <m/>
    <m/>
    <m/>
    <m/>
    <m/>
    <m/>
    <m/>
    <m/>
    <m/>
    <m/>
    <m/>
    <n v="50000"/>
    <m/>
    <n v="548"/>
    <n v="548"/>
    <n v="2336"/>
    <m/>
    <x v="0"/>
    <m/>
    <m/>
    <m/>
    <m/>
    <m/>
    <m/>
    <m/>
    <m/>
    <d v="1899-12-30T11:05:00"/>
    <s v="Complete"/>
  </r>
  <r>
    <n v="1040"/>
    <s v="Screening And Consenting"/>
    <n v="3"/>
    <s v="busisiwe"/>
    <x v="17"/>
    <d v="1899-12-30T10:03:00"/>
    <s v="Mdantsane"/>
    <n v="11"/>
    <n v="7"/>
    <s v="Not applicable"/>
    <s v="I confirm that I am at the gate / door"/>
    <s v=" -32.9225126"/>
    <s v="27.7382443"/>
    <s v="No"/>
    <s v="I confirm"/>
    <m/>
    <m/>
    <m/>
    <m/>
    <m/>
    <m/>
    <m/>
    <m/>
    <m/>
    <m/>
    <m/>
    <m/>
    <m/>
    <m/>
    <m/>
    <m/>
    <m/>
    <m/>
    <m/>
    <m/>
    <m/>
    <m/>
    <m/>
    <m/>
    <m/>
    <n v="50000"/>
    <m/>
    <n v="609"/>
    <n v="609"/>
    <n v="2335"/>
    <m/>
    <x v="0"/>
    <m/>
    <m/>
    <m/>
    <m/>
    <m/>
    <m/>
    <m/>
    <m/>
    <d v="1899-12-30T10:04:00"/>
    <s v="Complete"/>
  </r>
  <r>
    <n v="1041"/>
    <m/>
    <m/>
    <m/>
    <x v="0"/>
    <m/>
    <m/>
    <m/>
    <m/>
    <m/>
    <m/>
    <m/>
    <m/>
    <m/>
    <m/>
    <m/>
    <m/>
    <m/>
    <m/>
    <m/>
    <m/>
    <m/>
    <m/>
    <m/>
    <m/>
    <m/>
    <m/>
    <m/>
    <m/>
    <m/>
    <m/>
    <m/>
    <m/>
    <m/>
    <m/>
    <m/>
    <m/>
    <m/>
    <m/>
    <m/>
    <m/>
    <m/>
    <m/>
    <m/>
    <m/>
    <m/>
    <x v="0"/>
    <m/>
    <m/>
    <m/>
    <m/>
    <m/>
    <m/>
    <m/>
    <m/>
    <m/>
    <m/>
  </r>
  <r>
    <n v="975"/>
    <s v="Screening And Consenting"/>
    <n v="1"/>
    <s v="yethu"/>
    <x v="29"/>
    <d v="1899-12-30T16:02:00"/>
    <s v="Ndevana"/>
    <n v="2"/>
    <n v="6"/>
    <s v="Not applicable"/>
    <s v="I confirm that I am at the gate / door"/>
    <s v=" -32.9193312"/>
    <s v="27.4987641"/>
    <s v="Yes"/>
    <m/>
    <s v="Read the script out loud to the person"/>
    <s v="Yes - the person who opened the door is calling the HoH"/>
    <s v="Read the script out loud to the HoH"/>
    <s v="Yes"/>
    <s v="Proceed"/>
    <s v="Nosipho"/>
    <s v="July"/>
    <n v="45"/>
    <d v="1977-03-06T00:00:00"/>
    <n v="45"/>
    <s v="Female"/>
    <s v="One or both"/>
    <s v="Yes"/>
    <s v="Proceed"/>
    <m/>
    <s v="Proceed"/>
    <s v="Xhosa"/>
    <s v="Yes"/>
    <s v="Yes"/>
    <m/>
    <s v="signature_2022-07-19_1406.png"/>
    <m/>
    <m/>
    <m/>
    <d v="2022-07-19T00:00:00"/>
    <n v="60000"/>
    <n v="1000"/>
    <n v="250"/>
    <n v="250"/>
    <n v="2338"/>
    <m/>
    <x v="1"/>
    <n v="63793"/>
    <s v="Proceed"/>
    <s v="Checked, completed"/>
    <s v="Checked, completed"/>
    <s v="Checked, completed"/>
    <n v="839673949"/>
    <s v="Myself (Participant)"/>
    <m/>
    <d v="1899-12-30T16:06:00"/>
    <s v="Complete"/>
  </r>
  <r>
    <n v="1042"/>
    <m/>
    <m/>
    <m/>
    <x v="0"/>
    <m/>
    <m/>
    <m/>
    <m/>
    <m/>
    <m/>
    <m/>
    <m/>
    <m/>
    <m/>
    <m/>
    <m/>
    <m/>
    <m/>
    <m/>
    <m/>
    <m/>
    <m/>
    <m/>
    <m/>
    <m/>
    <m/>
    <m/>
    <m/>
    <m/>
    <m/>
    <m/>
    <m/>
    <m/>
    <m/>
    <m/>
    <m/>
    <m/>
    <m/>
    <m/>
    <m/>
    <m/>
    <m/>
    <m/>
    <m/>
    <m/>
    <x v="0"/>
    <m/>
    <m/>
    <m/>
    <m/>
    <m/>
    <m/>
    <m/>
    <m/>
    <m/>
    <m/>
  </r>
  <r>
    <n v="1042"/>
    <s v="Screening And Consenting"/>
    <n v="1"/>
    <s v="mihlem"/>
    <x v="16"/>
    <d v="1899-12-30T14:40:00"/>
    <s v="Mdantsane"/>
    <n v="11"/>
    <n v="7"/>
    <s v="Not applicable"/>
    <s v="I confirm that I am at the gate / door"/>
    <s v=" -32.9224464"/>
    <s v="27.7381721"/>
    <s v="No"/>
    <s v="I confirm"/>
    <m/>
    <m/>
    <m/>
    <m/>
    <m/>
    <m/>
    <m/>
    <m/>
    <m/>
    <m/>
    <m/>
    <m/>
    <m/>
    <m/>
    <m/>
    <m/>
    <m/>
    <m/>
    <m/>
    <m/>
    <m/>
    <m/>
    <m/>
    <m/>
    <m/>
    <n v="50000"/>
    <m/>
    <n v="332"/>
    <n v="332"/>
    <n v="2337"/>
    <m/>
    <x v="0"/>
    <m/>
    <m/>
    <m/>
    <m/>
    <m/>
    <m/>
    <m/>
    <m/>
    <d v="1899-12-30T14:40:00"/>
    <s v="Complete"/>
  </r>
  <r>
    <n v="1042"/>
    <s v="Screening And Consenting"/>
    <n v="2"/>
    <s v="busisiwe"/>
    <x v="21"/>
    <d v="1899-12-30T10:55:00"/>
    <s v="Mdantsane"/>
    <n v="11"/>
    <n v="7"/>
    <s v="Not applicable"/>
    <s v="I confirm that I am at the gate / door"/>
    <s v=" -32.9224719"/>
    <s v="27.738289"/>
    <s v="No"/>
    <s v="I confirm"/>
    <m/>
    <m/>
    <m/>
    <m/>
    <m/>
    <m/>
    <m/>
    <m/>
    <m/>
    <m/>
    <m/>
    <m/>
    <m/>
    <m/>
    <m/>
    <m/>
    <m/>
    <m/>
    <m/>
    <m/>
    <m/>
    <m/>
    <m/>
    <m/>
    <m/>
    <n v="50000"/>
    <m/>
    <n v="557"/>
    <n v="557"/>
    <n v="2336"/>
    <m/>
    <x v="0"/>
    <m/>
    <m/>
    <m/>
    <m/>
    <m/>
    <m/>
    <m/>
    <m/>
    <d v="1899-12-30T10:55:00"/>
    <s v="Complete"/>
  </r>
  <r>
    <n v="1042"/>
    <s v="Screening And Consenting"/>
    <n v="3"/>
    <s v="busisiwe"/>
    <x v="17"/>
    <d v="1899-12-30T10:00:00"/>
    <s v="Mdantsane"/>
    <n v="11"/>
    <n v="7"/>
    <s v="Not applicable"/>
    <s v="I confirm that I am at the gate / door"/>
    <s v=" -32.9224543"/>
    <s v="27.7382212"/>
    <s v="No"/>
    <s v="I confirm"/>
    <m/>
    <m/>
    <m/>
    <m/>
    <m/>
    <m/>
    <m/>
    <m/>
    <m/>
    <m/>
    <m/>
    <m/>
    <m/>
    <m/>
    <m/>
    <m/>
    <m/>
    <m/>
    <m/>
    <m/>
    <m/>
    <m/>
    <m/>
    <m/>
    <m/>
    <n v="50000"/>
    <m/>
    <n v="612"/>
    <n v="612"/>
    <n v="2335"/>
    <m/>
    <x v="0"/>
    <m/>
    <m/>
    <m/>
    <m/>
    <m/>
    <m/>
    <m/>
    <m/>
    <d v="1899-12-30T10:00:00"/>
    <s v="Complete"/>
  </r>
  <r>
    <n v="1043"/>
    <m/>
    <m/>
    <m/>
    <x v="0"/>
    <m/>
    <m/>
    <m/>
    <m/>
    <m/>
    <m/>
    <m/>
    <m/>
    <m/>
    <m/>
    <m/>
    <m/>
    <m/>
    <m/>
    <m/>
    <m/>
    <m/>
    <m/>
    <m/>
    <m/>
    <m/>
    <m/>
    <m/>
    <m/>
    <m/>
    <m/>
    <m/>
    <m/>
    <m/>
    <m/>
    <m/>
    <m/>
    <m/>
    <m/>
    <m/>
    <m/>
    <m/>
    <m/>
    <m/>
    <m/>
    <m/>
    <x v="0"/>
    <m/>
    <m/>
    <m/>
    <m/>
    <m/>
    <m/>
    <m/>
    <m/>
    <m/>
    <m/>
  </r>
  <r>
    <n v="1092"/>
    <s v="Screening And Consenting"/>
    <n v="1"/>
    <s v="lona"/>
    <x v="21"/>
    <d v="1899-12-30T11:18:00"/>
    <s v="Mdantsane"/>
    <n v="11"/>
    <n v="3"/>
    <s v="Not applicable"/>
    <s v="I confirm that I am at the gate / door"/>
    <s v=" -32.9187608"/>
    <s v="27.7445353"/>
    <s v="Yes"/>
    <m/>
    <s v="Read the script out loud to the person"/>
    <s v="Yes - the person who opened the door is the HoH"/>
    <s v="Read the script out loud to the HoH"/>
    <s v="Yes"/>
    <s v="Proceed"/>
    <s v="Mpumelelo"/>
    <s v="Mati"/>
    <n v="45"/>
    <d v="1977-08-02T00:00:00"/>
    <n v="45"/>
    <s v="Male"/>
    <s v="One or both"/>
    <s v="Yes"/>
    <s v="Proceed"/>
    <m/>
    <s v="Proceed"/>
    <s v="Xhosa"/>
    <s v="Yes"/>
    <s v="Yes"/>
    <m/>
    <s v="signature_2022-07-21_0920.png"/>
    <m/>
    <m/>
    <m/>
    <d v="2022-07-21T00:00:00"/>
    <n v="50000"/>
    <n v="2000"/>
    <n v="534"/>
    <n v="534"/>
    <n v="2336"/>
    <m/>
    <x v="1"/>
    <n v="55359"/>
    <s v="Proceed"/>
    <s v="Checked, completed"/>
    <s v="Checked, completed"/>
    <s v="Checked, completed"/>
    <n v="837390428"/>
    <s v="Myself (Participant)"/>
    <m/>
    <d v="1899-12-30T11:21:00"/>
    <s v="Complete"/>
  </r>
  <r>
    <n v="1044"/>
    <m/>
    <m/>
    <m/>
    <x v="0"/>
    <m/>
    <m/>
    <m/>
    <m/>
    <m/>
    <m/>
    <m/>
    <m/>
    <m/>
    <m/>
    <m/>
    <m/>
    <m/>
    <m/>
    <m/>
    <m/>
    <m/>
    <m/>
    <m/>
    <m/>
    <m/>
    <m/>
    <m/>
    <m/>
    <m/>
    <m/>
    <m/>
    <m/>
    <m/>
    <m/>
    <m/>
    <m/>
    <m/>
    <m/>
    <m/>
    <m/>
    <m/>
    <m/>
    <m/>
    <m/>
    <m/>
    <x v="0"/>
    <m/>
    <m/>
    <m/>
    <m/>
    <m/>
    <m/>
    <m/>
    <m/>
    <m/>
    <m/>
  </r>
  <r>
    <n v="1103"/>
    <s v="Screening And Consenting"/>
    <n v="1"/>
    <s v="zimkhitha"/>
    <x v="21"/>
    <d v="1899-12-30T12:45:00"/>
    <s v="Buffalo Flats"/>
    <n v="3"/>
    <n v="2"/>
    <s v="Not applicable"/>
    <s v="I confirm that I am at the gate / door"/>
    <s v=" -33.0099529"/>
    <s v="27.8386956"/>
    <s v="Yes"/>
    <m/>
    <s v="Read the script out loud to the person"/>
    <s v="Yes - the person who opened the door is the HoH"/>
    <s v="Read the script out loud to the HoH"/>
    <s v="Yes"/>
    <s v="Proceed"/>
    <s v="Letitia "/>
    <s v="Mohammad "/>
    <n v="45"/>
    <d v="1977-05-05T00:00:00"/>
    <n v="45"/>
    <s v="Female"/>
    <s v="One or both"/>
    <s v="Yes"/>
    <s v="Proceed"/>
    <m/>
    <s v="Proceed"/>
    <s v="English"/>
    <s v="Yes"/>
    <s v="Yes"/>
    <s v="signature_2022-07-21_1053.png"/>
    <m/>
    <m/>
    <m/>
    <m/>
    <d v="2022-07-21T00:00:00"/>
    <n v="80000"/>
    <n v="1000"/>
    <n v="447"/>
    <n v="447"/>
    <n v="2336"/>
    <m/>
    <x v="1"/>
    <n v="84185"/>
    <s v="Proceed"/>
    <s v="Checked, completed"/>
    <s v="Checked, completed"/>
    <s v="Checked, completed"/>
    <n v="785656220"/>
    <s v="Myself (Participant)"/>
    <m/>
    <d v="1899-12-30T12:53:00"/>
    <s v="Complete"/>
  </r>
  <r>
    <n v="1045"/>
    <m/>
    <m/>
    <m/>
    <x v="0"/>
    <m/>
    <m/>
    <m/>
    <m/>
    <m/>
    <m/>
    <m/>
    <m/>
    <m/>
    <m/>
    <m/>
    <m/>
    <m/>
    <m/>
    <m/>
    <m/>
    <m/>
    <m/>
    <m/>
    <m/>
    <m/>
    <m/>
    <m/>
    <m/>
    <m/>
    <m/>
    <m/>
    <m/>
    <m/>
    <m/>
    <m/>
    <m/>
    <m/>
    <m/>
    <m/>
    <m/>
    <m/>
    <m/>
    <m/>
    <m/>
    <m/>
    <x v="0"/>
    <m/>
    <m/>
    <m/>
    <m/>
    <m/>
    <m/>
    <m/>
    <m/>
    <m/>
    <m/>
  </r>
  <r>
    <n v="1289"/>
    <s v="Screening And Consenting"/>
    <n v="1"/>
    <s v="lwazi"/>
    <x v="25"/>
    <d v="1899-12-30T09:11:00"/>
    <s v="Buffalo Flats"/>
    <n v="5"/>
    <n v="4"/>
    <s v="Not applicable"/>
    <s v="I confirm that I am at the gate / door"/>
    <s v=" -33.0213608"/>
    <s v="27.8512034"/>
    <s v="Yes"/>
    <m/>
    <s v="Read the script out loud to the person"/>
    <s v="Yes - the person who opened the door is the HoH"/>
    <s v="Read the script out loud to the HoH"/>
    <s v="Yes"/>
    <s v="Proceed"/>
    <s v="Brayen "/>
    <s v="Petersen"/>
    <n v="45"/>
    <d v="1977-09-13T00:00:00"/>
    <n v="45"/>
    <s v="Male"/>
    <s v="One or both"/>
    <s v="Yes"/>
    <s v="Proceed"/>
    <m/>
    <s v="Proceed"/>
    <s v="English"/>
    <s v="Yes"/>
    <s v="Yes"/>
    <s v="signature_2022-07-26_0723.png"/>
    <m/>
    <m/>
    <m/>
    <m/>
    <d v="2022-07-26T00:00:00"/>
    <n v="80000"/>
    <n v="2000"/>
    <n v="661"/>
    <n v="661"/>
    <n v="2331"/>
    <m/>
    <x v="1"/>
    <n v="85608"/>
    <s v="Proceed"/>
    <s v="Checked, completed"/>
    <s v="Checked, completed"/>
    <s v="Checked, completed"/>
    <n v="790648821"/>
    <s v="Myself (Participant)"/>
    <m/>
    <d v="1899-12-30T09:24:00"/>
    <s v="Complete"/>
  </r>
  <r>
    <n v="1046"/>
    <m/>
    <m/>
    <m/>
    <x v="0"/>
    <m/>
    <m/>
    <m/>
    <m/>
    <m/>
    <m/>
    <m/>
    <m/>
    <m/>
    <m/>
    <m/>
    <m/>
    <m/>
    <m/>
    <m/>
    <m/>
    <m/>
    <m/>
    <m/>
    <m/>
    <m/>
    <m/>
    <m/>
    <m/>
    <m/>
    <m/>
    <m/>
    <m/>
    <m/>
    <m/>
    <m/>
    <m/>
    <m/>
    <m/>
    <m/>
    <m/>
    <m/>
    <m/>
    <m/>
    <m/>
    <m/>
    <x v="0"/>
    <m/>
    <m/>
    <m/>
    <m/>
    <m/>
    <m/>
    <m/>
    <m/>
    <m/>
    <m/>
  </r>
  <r>
    <n v="1318"/>
    <s v="Screening And Consenting"/>
    <n v="1"/>
    <s v="siziphiwe"/>
    <x v="26"/>
    <d v="1899-12-30T08:33:00"/>
    <s v="Buffalo Flats"/>
    <n v="1"/>
    <n v="4"/>
    <s v="Not applicable"/>
    <s v="I confirm that I am at the gate / door"/>
    <s v=" -33.0216707"/>
    <s v="27.8693254"/>
    <s v="Yes"/>
    <m/>
    <s v="Read the script out loud to the person"/>
    <s v="Yes - the person who opened the door is the HoH"/>
    <s v="Read the script out loud to the HoH"/>
    <s v="Yes"/>
    <s v="Proceed"/>
    <s v="Tenielle"/>
    <s v="Robyn"/>
    <n v="45"/>
    <d v="1977-10-21T00:00:00"/>
    <n v="45"/>
    <s v="Female"/>
    <s v="One or both"/>
    <s v="Yes"/>
    <s v="Proceed"/>
    <m/>
    <s v="Proceed"/>
    <s v="English"/>
    <s v="Yes"/>
    <s v="Yes"/>
    <s v="signature_2022-07-27_0642.png"/>
    <m/>
    <m/>
    <m/>
    <m/>
    <d v="2022-07-27T00:00:00"/>
    <n v="80000"/>
    <n v="1000"/>
    <n v="699"/>
    <n v="699"/>
    <n v="2330"/>
    <m/>
    <x v="1"/>
    <n v="84683"/>
    <s v="Proceed"/>
    <s v="Checked, completed"/>
    <s v="Checked, completed"/>
    <s v="Checked, completed"/>
    <n v="739962108"/>
    <s v="Myself (Participant)"/>
    <m/>
    <d v="1899-12-30T08:42:00"/>
    <s v="Complete"/>
  </r>
  <r>
    <n v="1047"/>
    <m/>
    <m/>
    <m/>
    <x v="0"/>
    <m/>
    <m/>
    <m/>
    <m/>
    <m/>
    <m/>
    <m/>
    <m/>
    <m/>
    <m/>
    <m/>
    <m/>
    <m/>
    <m/>
    <m/>
    <m/>
    <m/>
    <m/>
    <m/>
    <m/>
    <m/>
    <m/>
    <m/>
    <m/>
    <m/>
    <m/>
    <m/>
    <m/>
    <m/>
    <m/>
    <m/>
    <m/>
    <m/>
    <m/>
    <m/>
    <m/>
    <m/>
    <m/>
    <m/>
    <m/>
    <m/>
    <x v="0"/>
    <m/>
    <m/>
    <m/>
    <m/>
    <m/>
    <m/>
    <m/>
    <m/>
    <m/>
    <m/>
  </r>
  <r>
    <n v="1405"/>
    <s v="Screening And Consenting"/>
    <n v="1"/>
    <s v="siyanda"/>
    <x v="26"/>
    <d v="1899-12-30T15:09:00"/>
    <s v="Mdantsane"/>
    <n v="8"/>
    <n v="1"/>
    <s v="Not applicable"/>
    <s v="I confirm that I am at the gate / door"/>
    <s v=" -32.9305337"/>
    <s v="27.7350914"/>
    <s v="Yes"/>
    <m/>
    <s v="Read the script out loud to the person"/>
    <s v="Yes - the person who opened the door is the HoH"/>
    <s v="Read the script out loud to the HoH"/>
    <s v="Yes"/>
    <s v="Proceed"/>
    <s v="Nonkululeko"/>
    <s v="Sikoji"/>
    <n v="45"/>
    <d v="1977-04-06T00:00:00"/>
    <n v="45"/>
    <s v="Female"/>
    <s v="One or both"/>
    <s v="Yes"/>
    <s v="Proceed"/>
    <m/>
    <s v="Proceed"/>
    <s v="Xhosa"/>
    <s v="Yes"/>
    <s v="Yes"/>
    <m/>
    <s v="signature_2022-07-27_1312.png"/>
    <m/>
    <m/>
    <m/>
    <d v="2022-07-27T00:00:00"/>
    <n v="50000"/>
    <n v="1000"/>
    <n v="303"/>
    <n v="303"/>
    <n v="2330"/>
    <m/>
    <x v="1"/>
    <n v="53891"/>
    <s v="Proceed"/>
    <s v="Checked, completed"/>
    <s v="Checked, completed"/>
    <s v="Checked, completed"/>
    <n v="659623652"/>
    <s v="Myself (Participant)"/>
    <m/>
    <d v="1899-12-30T15:13:00"/>
    <s v="Unverified"/>
  </r>
  <r>
    <n v="1048"/>
    <m/>
    <m/>
    <m/>
    <x v="0"/>
    <m/>
    <m/>
    <m/>
    <m/>
    <m/>
    <m/>
    <m/>
    <m/>
    <m/>
    <m/>
    <m/>
    <m/>
    <m/>
    <m/>
    <m/>
    <m/>
    <m/>
    <m/>
    <m/>
    <m/>
    <m/>
    <m/>
    <m/>
    <m/>
    <m/>
    <m/>
    <m/>
    <m/>
    <m/>
    <m/>
    <m/>
    <m/>
    <m/>
    <m/>
    <m/>
    <m/>
    <m/>
    <m/>
    <m/>
    <m/>
    <m/>
    <x v="0"/>
    <m/>
    <m/>
    <m/>
    <m/>
    <m/>
    <m/>
    <m/>
    <m/>
    <m/>
    <m/>
  </r>
  <r>
    <n v="1439"/>
    <s v="Screening And Consenting"/>
    <n v="1"/>
    <s v="siyanda"/>
    <x v="31"/>
    <d v="1899-12-30T09:34:00"/>
    <s v="Mdantsane"/>
    <n v="8"/>
    <n v="1"/>
    <s v="Not applicable"/>
    <s v="I confirm that I am at the gate / door"/>
    <s v=" -32.9307104"/>
    <s v="27.7346878"/>
    <s v="Yes"/>
    <m/>
    <s v="Read the script out loud to the person"/>
    <s v="Yes - the person who opened the door is the HoH"/>
    <s v="Read the script out loud to the HoH"/>
    <s v="Yes"/>
    <s v="Proceed"/>
    <s v="Nombulelo"/>
    <s v="Mooi"/>
    <n v="45"/>
    <d v="1977-10-13T00:00:00"/>
    <n v="45"/>
    <s v="Female"/>
    <s v="One or both"/>
    <s v="Yes"/>
    <s v="Proceed"/>
    <m/>
    <s v="Proceed"/>
    <s v="English"/>
    <s v="Yes"/>
    <s v="Yes"/>
    <s v="signature_2022-07-28_0737.png"/>
    <m/>
    <m/>
    <m/>
    <m/>
    <d v="2022-07-28T00:00:00"/>
    <n v="50000"/>
    <n v="1000"/>
    <n v="638"/>
    <n v="638"/>
    <n v="2329"/>
    <m/>
    <x v="1"/>
    <n v="54560"/>
    <s v="Proceed"/>
    <s v="Checked, completed"/>
    <s v="Checked, completed"/>
    <s v="Checked, completed"/>
    <n v="637894562"/>
    <s v="Myself (Participant)"/>
    <m/>
    <d v="1899-12-30T09:37:00"/>
    <s v="Complete"/>
  </r>
  <r>
    <n v="1049"/>
    <m/>
    <m/>
    <m/>
    <x v="0"/>
    <m/>
    <m/>
    <m/>
    <m/>
    <m/>
    <m/>
    <m/>
    <m/>
    <m/>
    <m/>
    <m/>
    <m/>
    <m/>
    <m/>
    <m/>
    <m/>
    <m/>
    <m/>
    <m/>
    <m/>
    <m/>
    <m/>
    <m/>
    <m/>
    <m/>
    <m/>
    <m/>
    <m/>
    <m/>
    <m/>
    <m/>
    <m/>
    <m/>
    <m/>
    <m/>
    <m/>
    <m/>
    <m/>
    <m/>
    <m/>
    <m/>
    <x v="0"/>
    <m/>
    <m/>
    <m/>
    <m/>
    <m/>
    <m/>
    <m/>
    <m/>
    <m/>
    <m/>
  </r>
  <r>
    <n v="1533"/>
    <s v="Screening And Consenting"/>
    <n v="1"/>
    <s v="siyanda"/>
    <x v="32"/>
    <d v="1899-12-30T13:27:00"/>
    <s v="Mdantsane"/>
    <n v="8"/>
    <n v="1"/>
    <s v="Not applicable"/>
    <s v="I confirm that I am at the gate / door"/>
    <s v=" -32.9308641"/>
    <s v="27.7348813"/>
    <s v="Yes"/>
    <m/>
    <s v="Read the script out loud to the person"/>
    <s v="Yes - the person who opened the door is the HoH"/>
    <s v="Read the script out loud to the HoH"/>
    <s v="Yes"/>
    <s v="Proceed"/>
    <s v="Noseko"/>
    <s v="Ngamlana"/>
    <n v="45"/>
    <d v="1977-07-05T00:00:00"/>
    <n v="45"/>
    <s v="Female"/>
    <s v="One or both"/>
    <s v="Yes"/>
    <s v="Proceed"/>
    <m/>
    <s v="Proceed"/>
    <s v="Xhosa"/>
    <s v="Yes"/>
    <s v="Yes"/>
    <m/>
    <s v="signature_2022-07-29_1130.png"/>
    <m/>
    <m/>
    <m/>
    <d v="2022-07-29T00:00:00"/>
    <n v="50000"/>
    <n v="1000"/>
    <n v="405"/>
    <n v="405"/>
    <n v="2328"/>
    <m/>
    <x v="1"/>
    <n v="54093"/>
    <s v="Proceed"/>
    <s v="Checked, completed"/>
    <s v="Checked, completed"/>
    <s v="Checked, completed"/>
    <n v="632589741"/>
    <s v="Myself (Participant)"/>
    <m/>
    <d v="1899-12-30T13:30:00"/>
    <s v="Unverified"/>
  </r>
  <r>
    <n v="1050"/>
    <m/>
    <m/>
    <m/>
    <x v="0"/>
    <m/>
    <m/>
    <m/>
    <m/>
    <m/>
    <m/>
    <m/>
    <m/>
    <m/>
    <m/>
    <m/>
    <m/>
    <m/>
    <m/>
    <m/>
    <m/>
    <m/>
    <m/>
    <m/>
    <m/>
    <m/>
    <m/>
    <m/>
    <m/>
    <m/>
    <m/>
    <m/>
    <m/>
    <m/>
    <m/>
    <m/>
    <m/>
    <m/>
    <m/>
    <m/>
    <m/>
    <m/>
    <m/>
    <m/>
    <m/>
    <m/>
    <x v="0"/>
    <m/>
    <m/>
    <m/>
    <m/>
    <m/>
    <m/>
    <m/>
    <m/>
    <m/>
    <m/>
  </r>
  <r>
    <n v="1050"/>
    <s v="Screening And Consenting"/>
    <n v="1"/>
    <s v="zukisani"/>
    <x v="16"/>
    <d v="1899-12-30T15:20:00"/>
    <s v="Nompumelelo"/>
    <n v="2"/>
    <n v="7"/>
    <s v="Not applicable"/>
    <s v="I confirm that I am at the gate / door"/>
    <s v=" -32.9555246"/>
    <s v="27.9210568"/>
    <s v="No"/>
    <s v="I confirm"/>
    <m/>
    <m/>
    <m/>
    <m/>
    <m/>
    <m/>
    <m/>
    <m/>
    <m/>
    <m/>
    <m/>
    <m/>
    <m/>
    <m/>
    <m/>
    <m/>
    <m/>
    <m/>
    <m/>
    <m/>
    <m/>
    <m/>
    <m/>
    <m/>
    <m/>
    <n v="30000"/>
    <m/>
    <n v="292"/>
    <n v="292"/>
    <n v="2337"/>
    <m/>
    <x v="0"/>
    <m/>
    <m/>
    <m/>
    <m/>
    <m/>
    <m/>
    <m/>
    <m/>
    <d v="1899-12-30T15:20:00"/>
    <s v="Complete"/>
  </r>
  <r>
    <n v="1050"/>
    <s v="Screening And Consenting"/>
    <n v="2"/>
    <s v="zukisani"/>
    <x v="21"/>
    <d v="1899-12-30T11:03:00"/>
    <s v="Nompumelelo"/>
    <n v="2"/>
    <n v="7"/>
    <s v="Not applicable"/>
    <s v="I confirm that I am at the gate / door"/>
    <s v=" -32.9556087"/>
    <s v="27.9210681"/>
    <s v="Yes"/>
    <m/>
    <s v="Read the script out loud to the person"/>
    <s v="No"/>
    <m/>
    <m/>
    <m/>
    <m/>
    <m/>
    <m/>
    <m/>
    <m/>
    <m/>
    <m/>
    <m/>
    <m/>
    <m/>
    <m/>
    <m/>
    <m/>
    <m/>
    <m/>
    <m/>
    <m/>
    <m/>
    <m/>
    <m/>
    <n v="30000"/>
    <m/>
    <n v="549"/>
    <n v="549"/>
    <n v="2336"/>
    <m/>
    <x v="0"/>
    <m/>
    <m/>
    <m/>
    <m/>
    <m/>
    <m/>
    <m/>
    <m/>
    <d v="1899-12-30T11:05:00"/>
    <s v="Complete"/>
  </r>
  <r>
    <n v="1598"/>
    <s v="Screening And Consenting"/>
    <n v="1"/>
    <s v="siyanda"/>
    <x v="11"/>
    <d v="1899-12-30T08:15:00"/>
    <s v="Mdantsane"/>
    <n v="8"/>
    <n v="1"/>
    <s v="Not applicable"/>
    <s v="I confirm that I am at the gate / door"/>
    <s v=" -32.9305105"/>
    <s v="27.7355295"/>
    <s v="Yes"/>
    <m/>
    <s v="Read the script out loud to the person"/>
    <s v="Yes - the person who opened the door is the HoH"/>
    <s v="Read the script out loud to the HoH"/>
    <s v="Yes"/>
    <s v="Proceed"/>
    <s v="Nombasa"/>
    <s v="Gwatyu"/>
    <n v="45"/>
    <d v="1977-06-01T00:00:00"/>
    <n v="45"/>
    <s v="Female"/>
    <s v="One or both"/>
    <s v="Yes"/>
    <s v="Proceed"/>
    <m/>
    <s v="Proceed"/>
    <s v="English"/>
    <s v="Yes"/>
    <s v="Yes"/>
    <s v="signature_2022-08-02_0617.png"/>
    <m/>
    <m/>
    <m/>
    <m/>
    <d v="2022-08-02T00:00:00"/>
    <n v="50000"/>
    <n v="1000"/>
    <n v="717"/>
    <n v="717"/>
    <n v="2324"/>
    <m/>
    <x v="1"/>
    <n v="54713"/>
    <s v="Proceed"/>
    <s v="Checked, completed"/>
    <s v="Checked, completed"/>
    <s v="Checked, completed"/>
    <n v="734102554"/>
    <s v="Myself (Participant)"/>
    <m/>
    <d v="1899-12-30T08:18:00"/>
    <s v="Complete"/>
  </r>
  <r>
    <n v="1051"/>
    <m/>
    <m/>
    <m/>
    <x v="0"/>
    <m/>
    <m/>
    <m/>
    <m/>
    <m/>
    <m/>
    <m/>
    <m/>
    <m/>
    <m/>
    <m/>
    <m/>
    <m/>
    <m/>
    <m/>
    <m/>
    <m/>
    <m/>
    <m/>
    <m/>
    <m/>
    <m/>
    <m/>
    <m/>
    <m/>
    <m/>
    <m/>
    <m/>
    <m/>
    <m/>
    <m/>
    <m/>
    <m/>
    <m/>
    <m/>
    <m/>
    <m/>
    <m/>
    <m/>
    <m/>
    <m/>
    <x v="0"/>
    <m/>
    <m/>
    <m/>
    <m/>
    <m/>
    <m/>
    <m/>
    <m/>
    <m/>
    <m/>
  </r>
  <r>
    <n v="1658"/>
    <s v="Screening And Consenting"/>
    <n v="1"/>
    <s v="nosiphiwo"/>
    <x v="11"/>
    <d v="1899-12-30T12:21:00"/>
    <s v="Buffalo Flats"/>
    <n v="6"/>
    <n v="4"/>
    <s v="Not applicable"/>
    <s v="I confirm that I am at the gate / door"/>
    <s v=" -33.0165815"/>
    <s v="27.849319"/>
    <s v="Yes"/>
    <m/>
    <s v="Read the script out loud to the person"/>
    <s v="Yes - the person who opened the door is the HoH"/>
    <s v="Read the script out loud to the HoH"/>
    <s v="Yes"/>
    <s v="Proceed"/>
    <s v="Kaylon"/>
    <s v="Peters"/>
    <n v="45"/>
    <d v="1977-03-01T00:00:00"/>
    <n v="45"/>
    <s v="Male"/>
    <s v="One or both"/>
    <s v="Yes"/>
    <s v="Proceed"/>
    <m/>
    <s v="Proceed"/>
    <s v="English"/>
    <s v="Yes"/>
    <s v="Yes"/>
    <s v="signature_2022-08-02_1028.png"/>
    <m/>
    <m/>
    <m/>
    <m/>
    <d v="2022-08-02T00:00:00"/>
    <n v="80000"/>
    <n v="2000"/>
    <n v="471"/>
    <n v="471"/>
    <n v="2324"/>
    <m/>
    <x v="1"/>
    <n v="85221"/>
    <s v="Proceed"/>
    <s v="Checked, completed"/>
    <s v="Checked, completed"/>
    <s v="Checked, completed"/>
    <n v="0"/>
    <s v="Other"/>
    <s v="The participant doesn't have a phone"/>
    <d v="1899-12-30T12:28:00"/>
    <s v="Complete"/>
  </r>
  <r>
    <n v="1052"/>
    <m/>
    <m/>
    <m/>
    <x v="0"/>
    <m/>
    <m/>
    <m/>
    <m/>
    <m/>
    <m/>
    <m/>
    <m/>
    <m/>
    <m/>
    <m/>
    <m/>
    <m/>
    <m/>
    <m/>
    <m/>
    <m/>
    <m/>
    <m/>
    <m/>
    <m/>
    <m/>
    <m/>
    <m/>
    <m/>
    <m/>
    <m/>
    <m/>
    <m/>
    <m/>
    <m/>
    <m/>
    <m/>
    <m/>
    <m/>
    <m/>
    <m/>
    <m/>
    <m/>
    <m/>
    <m/>
    <x v="0"/>
    <m/>
    <m/>
    <m/>
    <m/>
    <m/>
    <m/>
    <m/>
    <m/>
    <m/>
    <m/>
  </r>
  <r>
    <n v="1052"/>
    <s v="Screening And Consenting"/>
    <n v="1"/>
    <s v="zukisani"/>
    <x v="16"/>
    <d v="1899-12-30T15:27:00"/>
    <s v="Nompumelelo"/>
    <n v="2"/>
    <n v="7"/>
    <s v="Not applicable"/>
    <s v="I confirm that I am at the gate / door"/>
    <s v=" -32.9554982"/>
    <s v="27.9210833"/>
    <s v="No"/>
    <s v="I confirm"/>
    <m/>
    <m/>
    <m/>
    <m/>
    <m/>
    <m/>
    <m/>
    <m/>
    <m/>
    <m/>
    <m/>
    <m/>
    <m/>
    <m/>
    <m/>
    <m/>
    <m/>
    <m/>
    <m/>
    <m/>
    <m/>
    <m/>
    <m/>
    <m/>
    <m/>
    <n v="30000"/>
    <m/>
    <n v="285"/>
    <n v="285"/>
    <n v="2337"/>
    <m/>
    <x v="0"/>
    <m/>
    <m/>
    <m/>
    <m/>
    <m/>
    <m/>
    <m/>
    <m/>
    <d v="1899-12-30T15:27:00"/>
    <s v="Complete"/>
  </r>
  <r>
    <n v="1763"/>
    <s v="Screening And Consenting"/>
    <n v="1"/>
    <s v="mihlem"/>
    <x v="12"/>
    <d v="1899-12-30T14:13:00"/>
    <s v="Mdantsane"/>
    <n v="13"/>
    <n v="4"/>
    <s v="Not applicable"/>
    <s v="I confirm that I am at the gate / door"/>
    <s v=" -32.9204813"/>
    <s v="27.7117523"/>
    <s v="Yes"/>
    <m/>
    <s v="Read the script out loud to the person"/>
    <s v="Yes - the person who opened the door is the HoH"/>
    <s v="Read the script out loud to the HoH"/>
    <s v="Yes"/>
    <s v="Proceed"/>
    <s v="Nolundi"/>
    <s v="Mkhepu"/>
    <n v="45"/>
    <d v="1977-10-27T00:00:00"/>
    <n v="45"/>
    <s v="Female"/>
    <s v="One or both"/>
    <s v="Yes"/>
    <s v="Proceed"/>
    <m/>
    <s v="Proceed"/>
    <s v="Xhosa"/>
    <s v="Yes"/>
    <s v="Yes"/>
    <m/>
    <s v="signature_2022-08-03_1214.png"/>
    <m/>
    <m/>
    <m/>
    <d v="2022-08-03T00:00:00"/>
    <n v="50000"/>
    <n v="1000"/>
    <n v="359"/>
    <n v="359"/>
    <n v="2323"/>
    <m/>
    <x v="1"/>
    <n v="53996"/>
    <s v="Proceed"/>
    <s v="Checked, completed"/>
    <s v="Checked, completed"/>
    <s v="Checked, completed"/>
    <n v="815325876"/>
    <s v="Child"/>
    <m/>
    <d v="1899-12-30T14:15:00"/>
    <s v="Unverified"/>
  </r>
  <r>
    <n v="1053"/>
    <m/>
    <m/>
    <m/>
    <x v="0"/>
    <m/>
    <m/>
    <m/>
    <m/>
    <m/>
    <m/>
    <m/>
    <m/>
    <m/>
    <m/>
    <m/>
    <m/>
    <m/>
    <m/>
    <m/>
    <m/>
    <m/>
    <m/>
    <m/>
    <m/>
    <m/>
    <m/>
    <m/>
    <m/>
    <m/>
    <m/>
    <m/>
    <m/>
    <m/>
    <m/>
    <m/>
    <m/>
    <m/>
    <m/>
    <m/>
    <m/>
    <m/>
    <m/>
    <m/>
    <m/>
    <m/>
    <x v="0"/>
    <m/>
    <m/>
    <m/>
    <m/>
    <m/>
    <m/>
    <m/>
    <m/>
    <m/>
    <m/>
  </r>
  <r>
    <n v="69"/>
    <s v="Screening And Consenting"/>
    <n v="3"/>
    <s v="zimbini"/>
    <x v="19"/>
    <d v="1899-12-30T13:00:00"/>
    <s v="Mdantsane"/>
    <n v="4"/>
    <n v="2"/>
    <s v="Not applicable"/>
    <s v="I confirm that I am at the gate / door"/>
    <s v=" -32.9345151"/>
    <s v="27.783206"/>
    <s v="Yes"/>
    <m/>
    <s v="Read the script out loud to the person"/>
    <s v="Yes - the person who opened the door is the HoH"/>
    <s v="Read the script out loud to the HoH"/>
    <s v="Yes"/>
    <s v="Proceed"/>
    <s v="Nomazwi"/>
    <s v="Mgayi"/>
    <n v="46"/>
    <d v="1976-03-03T00:00:00"/>
    <n v="46"/>
    <s v="Female"/>
    <s v="One or both"/>
    <s v="Yes"/>
    <s v="Proceed"/>
    <m/>
    <s v="Proceed"/>
    <s v="English"/>
    <s v="Yes"/>
    <s v="Yes"/>
    <s v="signature_2022-06-22_1105.png"/>
    <m/>
    <m/>
    <m/>
    <m/>
    <d v="2022-06-22T00:00:00"/>
    <n v="50000"/>
    <n v="1000"/>
    <n v="432"/>
    <n v="432"/>
    <n v="2365"/>
    <m/>
    <x v="1"/>
    <n v="54183"/>
    <s v="Proceed"/>
    <s v="Checked, completed"/>
    <s v="Checked, completed"/>
    <s v="Checked, completed"/>
    <n v="635482869"/>
    <s v="Myself (Participant)"/>
    <m/>
    <d v="1899-12-30T13:08:00"/>
    <s v="Unverified"/>
  </r>
  <r>
    <n v="1054"/>
    <m/>
    <m/>
    <m/>
    <x v="0"/>
    <m/>
    <m/>
    <m/>
    <m/>
    <m/>
    <m/>
    <m/>
    <m/>
    <m/>
    <m/>
    <m/>
    <m/>
    <m/>
    <m/>
    <m/>
    <m/>
    <m/>
    <m/>
    <m/>
    <m/>
    <m/>
    <m/>
    <m/>
    <m/>
    <m/>
    <m/>
    <m/>
    <m/>
    <m/>
    <m/>
    <m/>
    <m/>
    <m/>
    <m/>
    <m/>
    <m/>
    <m/>
    <m/>
    <m/>
    <m/>
    <m/>
    <x v="0"/>
    <m/>
    <m/>
    <m/>
    <m/>
    <m/>
    <m/>
    <m/>
    <m/>
    <m/>
    <m/>
  </r>
  <r>
    <n v="123"/>
    <s v="Screening And Consenting"/>
    <n v="2"/>
    <s v="nosiphiwo"/>
    <x v="19"/>
    <d v="1899-12-30T14:43:00"/>
    <s v="Mdantsane"/>
    <n v="2"/>
    <n v="5"/>
    <s v="Not applicable"/>
    <s v="I confirm that I am at the gate / door"/>
    <s v=" -32.9430897"/>
    <s v="27.7602432"/>
    <s v="Yes"/>
    <m/>
    <s v="Read the script out loud to the person"/>
    <s v="Yes - the person who opened the door is the HoH"/>
    <s v="Read the script out loud to the HoH"/>
    <s v="Yes"/>
    <s v="Proceed"/>
    <s v="Siviwe"/>
    <s v="Molose"/>
    <n v="46"/>
    <d v="1976-12-02T00:00:00"/>
    <n v="46"/>
    <s v="Male"/>
    <s v="One or both"/>
    <s v="Yes"/>
    <s v="Proceed"/>
    <m/>
    <s v="Proceed"/>
    <s v="English"/>
    <s v="Yes"/>
    <s v="Yes"/>
    <s v="signature_2022-06-22_1249.png"/>
    <m/>
    <m/>
    <m/>
    <m/>
    <d v="2022-06-22T00:00:00"/>
    <n v="50000"/>
    <n v="2000"/>
    <n v="329"/>
    <n v="329"/>
    <n v="2365"/>
    <m/>
    <x v="1"/>
    <n v="54977"/>
    <s v="Proceed"/>
    <s v="Checked, completed"/>
    <s v="Checked, completed"/>
    <s v="Checked, completed"/>
    <n v="719005214"/>
    <s v="Myself (Participant)"/>
    <m/>
    <d v="1899-12-30T14:50:00"/>
    <s v="Unverified"/>
  </r>
  <r>
    <n v="1055"/>
    <m/>
    <m/>
    <m/>
    <x v="0"/>
    <m/>
    <m/>
    <m/>
    <m/>
    <m/>
    <m/>
    <m/>
    <m/>
    <m/>
    <m/>
    <m/>
    <m/>
    <m/>
    <m/>
    <m/>
    <m/>
    <m/>
    <m/>
    <m/>
    <m/>
    <m/>
    <m/>
    <m/>
    <m/>
    <m/>
    <m/>
    <m/>
    <m/>
    <m/>
    <m/>
    <m/>
    <m/>
    <m/>
    <m/>
    <m/>
    <m/>
    <m/>
    <m/>
    <m/>
    <m/>
    <m/>
    <x v="0"/>
    <m/>
    <m/>
    <m/>
    <m/>
    <m/>
    <m/>
    <m/>
    <m/>
    <m/>
    <m/>
  </r>
  <r>
    <n v="1055"/>
    <s v="Screening And Consenting"/>
    <n v="1"/>
    <s v="sinazo"/>
    <x v="16"/>
    <d v="1899-12-30T15:42:00"/>
    <s v="Nompumelelo"/>
    <n v="3"/>
    <n v="3"/>
    <s v="Not applicable"/>
    <s v="I confirm that I am at the gate / door"/>
    <s v=" -32.9539598"/>
    <s v="27.9247341"/>
    <s v="No"/>
    <s v="I confirm"/>
    <m/>
    <m/>
    <m/>
    <m/>
    <m/>
    <m/>
    <m/>
    <m/>
    <m/>
    <m/>
    <m/>
    <m/>
    <m/>
    <m/>
    <m/>
    <m/>
    <m/>
    <m/>
    <m/>
    <m/>
    <m/>
    <m/>
    <m/>
    <m/>
    <m/>
    <n v="30000"/>
    <m/>
    <n v="270"/>
    <n v="270"/>
    <n v="2337"/>
    <m/>
    <x v="0"/>
    <m/>
    <m/>
    <m/>
    <m/>
    <m/>
    <m/>
    <m/>
    <m/>
    <d v="1899-12-30T15:43:00"/>
    <s v="Complete"/>
  </r>
  <r>
    <n v="137"/>
    <s v="Screening And Consenting"/>
    <n v="1"/>
    <s v="mihlem"/>
    <x v="19"/>
    <d v="1899-12-30T13:18:00"/>
    <s v="Mdantsane"/>
    <n v="4"/>
    <n v="3"/>
    <s v="Not applicable"/>
    <s v="I confirm that I am at the gate / door"/>
    <s v=" -32.9302406"/>
    <s v="27.7772592"/>
    <s v="Yes"/>
    <m/>
    <s v="Read the script out loud to the person"/>
    <s v="Yes - the person who opened the door is the HoH"/>
    <s v="Read the script out loud to the HoH"/>
    <s v="Yes"/>
    <s v="Proceed"/>
    <s v="Thandiwe"/>
    <s v="Mdakana"/>
    <n v="46"/>
    <d v="1976-06-30T00:00:00"/>
    <n v="46"/>
    <s v="Female"/>
    <s v="One or both"/>
    <s v="Yes"/>
    <s v="Proceed"/>
    <m/>
    <s v="Proceed"/>
    <s v="English"/>
    <s v="Yes"/>
    <s v="Yes"/>
    <s v="signature_2022-06-22_1121.png"/>
    <m/>
    <m/>
    <m/>
    <m/>
    <d v="2022-06-22T00:00:00"/>
    <n v="50000"/>
    <n v="1000"/>
    <n v="414"/>
    <n v="414"/>
    <n v="2365"/>
    <m/>
    <x v="1"/>
    <n v="54147"/>
    <s v="Proceed"/>
    <s v="Checked, completed"/>
    <s v="Checked, completed"/>
    <s v="Checked, completed"/>
    <n v="665084821"/>
    <s v="Myself (Participant)"/>
    <m/>
    <d v="1899-12-30T13:22:00"/>
    <s v="Unverified"/>
  </r>
  <r>
    <n v="1056"/>
    <m/>
    <m/>
    <m/>
    <x v="0"/>
    <m/>
    <m/>
    <m/>
    <m/>
    <m/>
    <m/>
    <m/>
    <m/>
    <m/>
    <m/>
    <m/>
    <m/>
    <m/>
    <m/>
    <m/>
    <m/>
    <m/>
    <m/>
    <m/>
    <m/>
    <m/>
    <m/>
    <m/>
    <m/>
    <m/>
    <m/>
    <m/>
    <m/>
    <m/>
    <m/>
    <m/>
    <m/>
    <m/>
    <m/>
    <m/>
    <m/>
    <m/>
    <m/>
    <m/>
    <m/>
    <m/>
    <x v="0"/>
    <m/>
    <m/>
    <m/>
    <m/>
    <m/>
    <m/>
    <m/>
    <m/>
    <m/>
    <m/>
  </r>
  <r>
    <n v="1056"/>
    <s v="Screening And Consenting"/>
    <n v="1"/>
    <s v="ntombizodwa"/>
    <x v="16"/>
    <d v="1899-12-30T15:44:00"/>
    <s v="Ndevana"/>
    <n v="2"/>
    <n v="6"/>
    <s v="Not applicable"/>
    <s v="I confirm that I am at the gate / door"/>
    <s v=" -32.9203853"/>
    <s v="27.5028572"/>
    <s v="No"/>
    <s v="I confirm"/>
    <m/>
    <m/>
    <m/>
    <m/>
    <m/>
    <m/>
    <m/>
    <m/>
    <m/>
    <m/>
    <m/>
    <m/>
    <m/>
    <m/>
    <m/>
    <m/>
    <m/>
    <m/>
    <m/>
    <m/>
    <m/>
    <m/>
    <m/>
    <m/>
    <m/>
    <n v="60000"/>
    <m/>
    <n v="268"/>
    <n v="268"/>
    <n v="2337"/>
    <m/>
    <x v="0"/>
    <m/>
    <m/>
    <m/>
    <m/>
    <m/>
    <m/>
    <m/>
    <m/>
    <d v="1899-12-30T15:44:00"/>
    <s v="Complete"/>
  </r>
  <r>
    <n v="189"/>
    <s v="Screening And Consenting"/>
    <n v="2"/>
    <s v="zukisani"/>
    <x v="9"/>
    <d v="1899-12-30T09:33:00"/>
    <s v="Mdantsane"/>
    <n v="5"/>
    <n v="10"/>
    <s v="Not applicable"/>
    <s v="I confirm that I am at the gate / door"/>
    <s v=" -32.9359987"/>
    <s v="27.7705044"/>
    <s v="Yes"/>
    <m/>
    <s v="Read the script out loud to the person"/>
    <s v="Yes - the person who opened the door is calling the HoH"/>
    <s v="Read the script out loud to the HoH"/>
    <s v="Yes"/>
    <s v="Proceed"/>
    <s v="Xola"/>
    <s v="Maxhayi"/>
    <n v="46"/>
    <d v="1976-10-01T00:00:00"/>
    <n v="46"/>
    <s v="Male"/>
    <s v="One or both"/>
    <s v="Yes"/>
    <s v="Proceed"/>
    <m/>
    <s v="Proceed"/>
    <s v="Xhosa"/>
    <s v="Yes"/>
    <s v="Yes"/>
    <m/>
    <s v="signature_2022-06-29_0736.png"/>
    <m/>
    <m/>
    <m/>
    <d v="2022-06-29T00:00:00"/>
    <n v="50000"/>
    <n v="2000"/>
    <n v="639"/>
    <n v="639"/>
    <n v="2358"/>
    <m/>
    <x v="1"/>
    <n v="55590"/>
    <s v="Proceed"/>
    <s v="Checked, completed"/>
    <s v="Checked, completed"/>
    <s v="Checked, completed"/>
    <n v="605871359"/>
    <s v="Sibling"/>
    <m/>
    <d v="1899-12-30T09:37:00"/>
    <s v="Unverified"/>
  </r>
  <r>
    <n v="1057"/>
    <m/>
    <m/>
    <m/>
    <x v="0"/>
    <m/>
    <m/>
    <m/>
    <m/>
    <m/>
    <m/>
    <m/>
    <m/>
    <m/>
    <m/>
    <m/>
    <m/>
    <m/>
    <m/>
    <m/>
    <m/>
    <m/>
    <m/>
    <m/>
    <m/>
    <m/>
    <m/>
    <m/>
    <m/>
    <m/>
    <m/>
    <m/>
    <m/>
    <m/>
    <m/>
    <m/>
    <m/>
    <m/>
    <m/>
    <m/>
    <m/>
    <m/>
    <m/>
    <m/>
    <m/>
    <m/>
    <x v="0"/>
    <m/>
    <m/>
    <m/>
    <m/>
    <m/>
    <m/>
    <m/>
    <m/>
    <m/>
    <m/>
  </r>
  <r>
    <n v="223"/>
    <s v="Screening And Consenting"/>
    <n v="1"/>
    <s v="nomvuyo"/>
    <x v="8"/>
    <d v="1899-12-30T14:55:00"/>
    <s v="Mdantsane"/>
    <n v="6"/>
    <n v="5"/>
    <s v="Not applicable"/>
    <s v="I confirm that I am at the gate / door"/>
    <s v=" -32.929554"/>
    <s v="27.7763611"/>
    <s v="Yes"/>
    <m/>
    <s v="Read the script out loud to the person"/>
    <s v="Yes - the person who opened the door is the HoH"/>
    <s v="Read the script out loud to the HoH"/>
    <s v="Yes"/>
    <s v="Proceed"/>
    <s v="Namhla"/>
    <s v="Kolisi"/>
    <n v="46"/>
    <d v="1976-10-25T00:00:00"/>
    <n v="46"/>
    <s v="Female"/>
    <s v="One or both"/>
    <s v="Yes"/>
    <s v="Proceed"/>
    <m/>
    <s v="Proceed"/>
    <s v="English"/>
    <s v="Yes"/>
    <s v="Yes"/>
    <s v="signature_2022-06-28_1258.png"/>
    <m/>
    <m/>
    <m/>
    <m/>
    <d v="2022-06-28T00:00:00"/>
    <n v="50000"/>
    <n v="1000"/>
    <n v="317"/>
    <n v="317"/>
    <n v="2359"/>
    <m/>
    <x v="1"/>
    <n v="53947"/>
    <s v="Proceed"/>
    <s v="Checked, completed"/>
    <s v="Checked, completed"/>
    <s v="Checked, completed"/>
    <n v="787236489"/>
    <s v="Child"/>
    <m/>
    <d v="1899-12-30T14:59:00"/>
    <s v="Unverified"/>
  </r>
  <r>
    <n v="1058"/>
    <m/>
    <m/>
    <m/>
    <x v="0"/>
    <m/>
    <m/>
    <m/>
    <m/>
    <m/>
    <m/>
    <m/>
    <m/>
    <m/>
    <m/>
    <m/>
    <m/>
    <m/>
    <m/>
    <m/>
    <m/>
    <m/>
    <m/>
    <m/>
    <m/>
    <m/>
    <m/>
    <m/>
    <m/>
    <m/>
    <m/>
    <m/>
    <m/>
    <m/>
    <m/>
    <m/>
    <m/>
    <m/>
    <m/>
    <m/>
    <m/>
    <m/>
    <m/>
    <m/>
    <m/>
    <m/>
    <x v="0"/>
    <m/>
    <m/>
    <m/>
    <m/>
    <m/>
    <m/>
    <m/>
    <m/>
    <m/>
    <m/>
  </r>
  <r>
    <n v="1058"/>
    <s v="Screening And Consenting"/>
    <n v="1"/>
    <s v="siziphiwe"/>
    <x v="16"/>
    <d v="1899-12-30T16:01:00"/>
    <s v="Buffalo Flats"/>
    <n v="2"/>
    <n v="10"/>
    <s v="Not applicable"/>
    <s v="I confirm that I am at the gate / door"/>
    <s v=" -33.0109386"/>
    <s v="27.8429212"/>
    <s v="No"/>
    <s v="I confirm"/>
    <m/>
    <m/>
    <m/>
    <m/>
    <m/>
    <m/>
    <m/>
    <m/>
    <m/>
    <m/>
    <m/>
    <m/>
    <m/>
    <m/>
    <m/>
    <m/>
    <m/>
    <m/>
    <m/>
    <m/>
    <m/>
    <m/>
    <m/>
    <m/>
    <m/>
    <n v="80000"/>
    <m/>
    <n v="251"/>
    <n v="251"/>
    <n v="2337"/>
    <m/>
    <x v="0"/>
    <m/>
    <m/>
    <m/>
    <m/>
    <m/>
    <m/>
    <m/>
    <m/>
    <d v="1899-12-30T16:05:00"/>
    <s v="Complete"/>
  </r>
  <r>
    <n v="421"/>
    <s v="Screening And Consenting"/>
    <n v="1"/>
    <s v="likhona"/>
    <x v="4"/>
    <d v="1899-12-30T09:20:00"/>
    <s v="Ducats"/>
    <n v="1"/>
    <n v="1"/>
    <s v="Not applicable"/>
    <s v="I confirm that I am at the gate / door"/>
    <s v=" -32.9224546"/>
    <s v="27.9043047"/>
    <s v="Yes"/>
    <m/>
    <s v="Read the script out loud to the person"/>
    <s v="Yes - the person who opened the door is calling the HoH"/>
    <s v="Read the script out loud to the HoH"/>
    <s v="Yes"/>
    <s v="Proceed"/>
    <s v="Khululekile"/>
    <s v="April"/>
    <n v="46"/>
    <d v="1976-08-06T00:00:00"/>
    <n v="46"/>
    <s v="Male"/>
    <s v="One or both"/>
    <s v="Yes"/>
    <s v="Proceed"/>
    <m/>
    <s v="Proceed"/>
    <s v="Xhosa"/>
    <s v="Yes"/>
    <s v="Yes"/>
    <m/>
    <s v="signature_2022-07-06_0724.png"/>
    <m/>
    <m/>
    <m/>
    <d v="2022-07-06T00:00:00"/>
    <n v="40000"/>
    <n v="2000"/>
    <n v="652"/>
    <n v="652"/>
    <n v="2351"/>
    <m/>
    <x v="1"/>
    <n v="45609"/>
    <s v="Proceed"/>
    <s v="Checked, completed"/>
    <s v="Checked, completed"/>
    <s v="Checked, completed"/>
    <n v="605654380"/>
    <s v="Sibling"/>
    <m/>
    <d v="1899-12-30T09:25:00"/>
    <s v="Unverified"/>
  </r>
  <r>
    <n v="1059"/>
    <m/>
    <m/>
    <m/>
    <x v="0"/>
    <m/>
    <m/>
    <m/>
    <m/>
    <m/>
    <m/>
    <m/>
    <m/>
    <m/>
    <m/>
    <m/>
    <m/>
    <m/>
    <m/>
    <m/>
    <m/>
    <m/>
    <m/>
    <m/>
    <m/>
    <m/>
    <m/>
    <m/>
    <m/>
    <m/>
    <m/>
    <m/>
    <m/>
    <m/>
    <m/>
    <m/>
    <m/>
    <m/>
    <m/>
    <m/>
    <m/>
    <m/>
    <m/>
    <m/>
    <m/>
    <m/>
    <x v="0"/>
    <m/>
    <m/>
    <m/>
    <m/>
    <m/>
    <m/>
    <m/>
    <m/>
    <m/>
    <m/>
  </r>
  <r>
    <n v="732"/>
    <s v="Screening And Consenting"/>
    <n v="1"/>
    <s v="zimkhitha"/>
    <x v="15"/>
    <d v="1899-12-30T15:08:00"/>
    <s v="Buffalo Flats"/>
    <n v="2"/>
    <n v="4"/>
    <s v="Not applicable"/>
    <s v="I confirm that I am at the gate / door"/>
    <s v=" -33.013932"/>
    <s v="27.8386801"/>
    <s v="Yes"/>
    <m/>
    <s v="Read the script out loud to the person"/>
    <s v="Yes - the person who opened the door is the HoH"/>
    <s v="Read the script out loud to the HoH"/>
    <s v="Yes"/>
    <s v="Proceed"/>
    <s v="Georgia "/>
    <s v="Williams "/>
    <n v="46"/>
    <d v="1976-07-10T00:00:00"/>
    <n v="46"/>
    <s v="Female"/>
    <s v="One or both"/>
    <s v="Yes"/>
    <s v="Proceed"/>
    <m/>
    <s v="Proceed"/>
    <s v="English"/>
    <s v="Yes"/>
    <s v="Yes"/>
    <s v="signature_2022-07-13_1311.png"/>
    <m/>
    <m/>
    <m/>
    <m/>
    <d v="2022-07-13T00:00:00"/>
    <m/>
    <n v="1000"/>
    <n v="304"/>
    <n v="304"/>
    <n v="2344"/>
    <m/>
    <x v="1"/>
    <m/>
    <s v="Proceed"/>
    <s v="Checked, completed"/>
    <s v="Checked, completed"/>
    <s v="Checked, completed"/>
    <n v="764545991"/>
    <s v="Myself (Participant)"/>
    <m/>
    <d v="1899-12-30T15:20:00"/>
    <s v="Unverified"/>
  </r>
  <r>
    <n v="1060"/>
    <m/>
    <m/>
    <m/>
    <x v="0"/>
    <m/>
    <m/>
    <m/>
    <m/>
    <m/>
    <m/>
    <m/>
    <m/>
    <m/>
    <m/>
    <m/>
    <m/>
    <m/>
    <m/>
    <m/>
    <m/>
    <m/>
    <m/>
    <m/>
    <m/>
    <m/>
    <m/>
    <m/>
    <m/>
    <m/>
    <m/>
    <m/>
    <m/>
    <m/>
    <m/>
    <m/>
    <m/>
    <m/>
    <m/>
    <m/>
    <m/>
    <m/>
    <m/>
    <m/>
    <m/>
    <m/>
    <x v="0"/>
    <m/>
    <m/>
    <m/>
    <m/>
    <m/>
    <m/>
    <m/>
    <m/>
    <m/>
    <m/>
  </r>
  <r>
    <n v="1060"/>
    <s v="Screening And Consenting"/>
    <n v="1"/>
    <s v="likhona"/>
    <x v="16"/>
    <d v="1899-12-30T16:07:00"/>
    <s v="Nompumelelo"/>
    <n v="3"/>
    <n v="3"/>
    <s v="Not applicable"/>
    <s v="I confirm that I am at the gate / door"/>
    <s v=" -32.953801"/>
    <s v="27.9249733"/>
    <s v="Yes"/>
    <m/>
    <s v="Read the script out loud to the person"/>
    <s v="Yes - the person who opened the door is the HoH"/>
    <s v="Read the script out loud to the HoH"/>
    <s v="No"/>
    <m/>
    <m/>
    <m/>
    <m/>
    <m/>
    <m/>
    <m/>
    <m/>
    <m/>
    <m/>
    <m/>
    <m/>
    <m/>
    <m/>
    <m/>
    <m/>
    <m/>
    <m/>
    <m/>
    <m/>
    <m/>
    <n v="30000"/>
    <m/>
    <n v="245"/>
    <n v="245"/>
    <n v="2337"/>
    <m/>
    <x v="0"/>
    <m/>
    <m/>
    <m/>
    <m/>
    <m/>
    <m/>
    <m/>
    <m/>
    <d v="1899-12-30T16:08:00"/>
    <s v="Unverified"/>
  </r>
  <r>
    <n v="1061"/>
    <m/>
    <m/>
    <m/>
    <x v="0"/>
    <m/>
    <m/>
    <m/>
    <m/>
    <m/>
    <m/>
    <m/>
    <m/>
    <m/>
    <m/>
    <m/>
    <m/>
    <m/>
    <m/>
    <m/>
    <m/>
    <m/>
    <m/>
    <m/>
    <m/>
    <m/>
    <m/>
    <m/>
    <m/>
    <m/>
    <m/>
    <m/>
    <m/>
    <m/>
    <m/>
    <m/>
    <m/>
    <m/>
    <m/>
    <m/>
    <m/>
    <m/>
    <m/>
    <m/>
    <m/>
    <m/>
    <x v="0"/>
    <m/>
    <m/>
    <m/>
    <m/>
    <m/>
    <m/>
    <m/>
    <m/>
    <m/>
    <m/>
  </r>
  <r>
    <n v="1061"/>
    <s v="Screening And Consenting"/>
    <n v="1"/>
    <s v="yethu"/>
    <x v="16"/>
    <d v="1899-12-30T16:34:00"/>
    <s v="Ndevana"/>
    <n v="2"/>
    <n v="6"/>
    <s v="Not applicable"/>
    <s v="I confirm that I am at the gate / door"/>
    <s v=" -32.932591"/>
    <s v="27.467568"/>
    <s v="No"/>
    <s v="I confirm"/>
    <m/>
    <m/>
    <m/>
    <m/>
    <m/>
    <m/>
    <m/>
    <m/>
    <m/>
    <m/>
    <m/>
    <m/>
    <m/>
    <m/>
    <m/>
    <m/>
    <m/>
    <m/>
    <m/>
    <m/>
    <m/>
    <m/>
    <m/>
    <m/>
    <m/>
    <n v="60000"/>
    <m/>
    <n v="218"/>
    <n v="218"/>
    <n v="2337"/>
    <m/>
    <x v="0"/>
    <m/>
    <m/>
    <m/>
    <m/>
    <m/>
    <m/>
    <m/>
    <m/>
    <d v="1899-12-30T16:35:00"/>
    <s v="Complete"/>
  </r>
  <r>
    <n v="768"/>
    <s v="Screening And Consenting"/>
    <n v="1"/>
    <s v="sinazo"/>
    <x v="10"/>
    <d v="1899-12-30T12:00:00"/>
    <s v="Buffalo Flats"/>
    <n v="2"/>
    <n v="6"/>
    <s v="Not applicable"/>
    <s v="I confirm that I am at the gate / door"/>
    <s v=" -33.0132448"/>
    <s v="27.8411518"/>
    <s v="Yes"/>
    <m/>
    <s v="Read the script out loud to the person"/>
    <s v="Yes - the person who opened the door is the HoH"/>
    <s v="Read the script out loud to the HoH"/>
    <s v="Yes"/>
    <s v="Proceed"/>
    <s v="Foney"/>
    <s v="Trulor"/>
    <n v="46"/>
    <d v="1976-09-04T00:00:00"/>
    <n v="46"/>
    <s v="Female"/>
    <s v="One or both"/>
    <s v="Yes"/>
    <s v="Proceed"/>
    <m/>
    <s v="Proceed"/>
    <s v="English"/>
    <s v="Yes"/>
    <s v="Yes"/>
    <s v="signature_2022-07-14_1005.png"/>
    <m/>
    <m/>
    <m/>
    <m/>
    <d v="2022-07-14T00:00:00"/>
    <n v="80000"/>
    <n v="1000"/>
    <n v="492"/>
    <n v="492"/>
    <n v="2343"/>
    <m/>
    <x v="1"/>
    <n v="84281"/>
    <s v="Proceed"/>
    <s v="Checked, completed"/>
    <s v="Checked, completed"/>
    <s v="Checked, completed"/>
    <n v="796251435"/>
    <s v="Myself (Participant)"/>
    <m/>
    <d v="1899-12-30T12:07:00"/>
    <s v="Unverified"/>
  </r>
  <r>
    <n v="1062"/>
    <m/>
    <m/>
    <m/>
    <x v="0"/>
    <m/>
    <m/>
    <m/>
    <m/>
    <m/>
    <m/>
    <m/>
    <m/>
    <m/>
    <m/>
    <m/>
    <m/>
    <m/>
    <m/>
    <m/>
    <m/>
    <m/>
    <m/>
    <m/>
    <m/>
    <m/>
    <m/>
    <m/>
    <m/>
    <m/>
    <m/>
    <m/>
    <m/>
    <m/>
    <m/>
    <m/>
    <m/>
    <m/>
    <m/>
    <m/>
    <m/>
    <m/>
    <m/>
    <m/>
    <m/>
    <m/>
    <x v="0"/>
    <m/>
    <m/>
    <m/>
    <m/>
    <m/>
    <m/>
    <m/>
    <m/>
    <m/>
    <m/>
  </r>
  <r>
    <n v="1062"/>
    <s v="Screening And Consenting"/>
    <n v="1"/>
    <s v="yethu"/>
    <x v="16"/>
    <d v="1899-12-30T16:38:00"/>
    <s v="Ndevana"/>
    <n v="2"/>
    <n v="6"/>
    <s v="Not applicable"/>
    <s v="I confirm that I am at the gate / door"/>
    <s v=" -32.9208107"/>
    <s v="27.5030676"/>
    <s v="Yes"/>
    <m/>
    <s v="Read the script out loud to the person"/>
    <s v="No"/>
    <m/>
    <m/>
    <m/>
    <m/>
    <m/>
    <m/>
    <m/>
    <m/>
    <m/>
    <m/>
    <m/>
    <m/>
    <m/>
    <m/>
    <m/>
    <m/>
    <m/>
    <m/>
    <m/>
    <m/>
    <m/>
    <m/>
    <m/>
    <n v="60000"/>
    <m/>
    <n v="214"/>
    <n v="214"/>
    <n v="2337"/>
    <m/>
    <x v="0"/>
    <m/>
    <m/>
    <m/>
    <m/>
    <m/>
    <m/>
    <m/>
    <m/>
    <d v="1899-12-30T16:39:00"/>
    <s v="Complete"/>
  </r>
  <r>
    <n v="786"/>
    <s v="Screening And Consenting"/>
    <n v="1"/>
    <s v="vuyolwethu"/>
    <x v="10"/>
    <d v="1899-12-30T13:16:00"/>
    <s v="Mdantsane"/>
    <n v="12"/>
    <n v="5"/>
    <s v="Not applicable"/>
    <s v="I confirm that I am at the gate / door"/>
    <s v=" -32.9225785"/>
    <s v="27.7462565"/>
    <s v="Yes"/>
    <m/>
    <s v="Read the script out loud to the person"/>
    <s v="Yes - the person who opened the door is calling the HoH"/>
    <s v="Read the script out loud to the HoH"/>
    <s v="Yes"/>
    <s v="Proceed"/>
    <s v="Nonkosi"/>
    <s v="Makhunga"/>
    <n v="46"/>
    <d v="1976-03-13T00:00:00"/>
    <n v="46"/>
    <s v="Female"/>
    <s v="One or both"/>
    <s v="Yes"/>
    <s v="Proceed"/>
    <m/>
    <s v="Proceed"/>
    <s v="Xhosa"/>
    <s v="Yes"/>
    <s v="Yes"/>
    <m/>
    <s v="signature_2022-07-14_1120.png"/>
    <m/>
    <m/>
    <m/>
    <d v="2022-07-14T00:00:00"/>
    <n v="50000"/>
    <n v="1000"/>
    <n v="416"/>
    <n v="416"/>
    <n v="2343"/>
    <m/>
    <x v="1"/>
    <n v="54129"/>
    <s v="Proceed"/>
    <s v="Checked, completed"/>
    <s v="Checked, completed"/>
    <s v="Checked, completed"/>
    <n v="739193413"/>
    <s v="Myself (Participant)"/>
    <m/>
    <d v="1899-12-30T13:21:00"/>
    <s v="Unverified"/>
  </r>
  <r>
    <n v="1063"/>
    <m/>
    <m/>
    <m/>
    <x v="0"/>
    <m/>
    <m/>
    <m/>
    <m/>
    <m/>
    <m/>
    <m/>
    <m/>
    <m/>
    <m/>
    <m/>
    <m/>
    <m/>
    <m/>
    <m/>
    <m/>
    <m/>
    <m/>
    <m/>
    <m/>
    <m/>
    <m/>
    <m/>
    <m/>
    <m/>
    <m/>
    <m/>
    <m/>
    <m/>
    <m/>
    <m/>
    <m/>
    <m/>
    <m/>
    <m/>
    <m/>
    <m/>
    <m/>
    <m/>
    <m/>
    <m/>
    <x v="0"/>
    <m/>
    <m/>
    <m/>
    <m/>
    <m/>
    <m/>
    <m/>
    <m/>
    <m/>
    <m/>
  </r>
  <r>
    <n v="1063"/>
    <s v="Screening And Consenting"/>
    <n v="1"/>
    <s v="ntombizodwa"/>
    <x v="16"/>
    <d v="1899-12-30T16:43:00"/>
    <s v="Ndevana"/>
    <n v="2"/>
    <n v="6"/>
    <s v="Not applicable"/>
    <s v="I confirm that I am at the gate / door"/>
    <s v=" -32.9209383"/>
    <s v="27.503211"/>
    <s v="No"/>
    <s v="I confirm"/>
    <m/>
    <m/>
    <m/>
    <m/>
    <m/>
    <m/>
    <m/>
    <m/>
    <m/>
    <m/>
    <m/>
    <m/>
    <m/>
    <m/>
    <m/>
    <m/>
    <m/>
    <m/>
    <m/>
    <m/>
    <m/>
    <m/>
    <m/>
    <m/>
    <m/>
    <n v="60000"/>
    <m/>
    <n v="209"/>
    <n v="209"/>
    <n v="2337"/>
    <m/>
    <x v="0"/>
    <m/>
    <m/>
    <m/>
    <m/>
    <m/>
    <m/>
    <m/>
    <m/>
    <d v="1899-12-30T16:43:00"/>
    <s v="Unverified"/>
  </r>
  <r>
    <n v="1063"/>
    <s v="Screening And Consenting"/>
    <n v="2"/>
    <s v="ntombizodwa"/>
    <x v="21"/>
    <d v="1899-12-30T14:33:00"/>
    <s v="Ndevana"/>
    <n v="2"/>
    <n v="6"/>
    <s v="Not applicable"/>
    <s v="I confirm that I am at the gate / door"/>
    <s v=" -32.9209225"/>
    <s v="27.5032153"/>
    <s v="No"/>
    <s v="I confirm"/>
    <m/>
    <m/>
    <m/>
    <m/>
    <m/>
    <m/>
    <m/>
    <m/>
    <m/>
    <m/>
    <m/>
    <m/>
    <m/>
    <m/>
    <m/>
    <m/>
    <m/>
    <m/>
    <m/>
    <m/>
    <m/>
    <m/>
    <m/>
    <m/>
    <m/>
    <n v="60000"/>
    <m/>
    <n v="339"/>
    <n v="339"/>
    <n v="2336"/>
    <m/>
    <x v="0"/>
    <m/>
    <m/>
    <m/>
    <m/>
    <m/>
    <m/>
    <m/>
    <m/>
    <d v="1899-12-30T14:34:00"/>
    <s v="Unverified"/>
  </r>
  <r>
    <n v="1063"/>
    <s v="Screening And Consenting"/>
    <n v="3"/>
    <s v="ntombizodwa"/>
    <x v="17"/>
    <d v="1899-12-30T11:23:00"/>
    <s v="Ndevana"/>
    <n v="2"/>
    <n v="6"/>
    <s v="Not applicable"/>
    <s v="I confirm that I am at the gate / door"/>
    <s v=" -32.9208856"/>
    <s v="27.5032865"/>
    <s v="No"/>
    <s v="I confirm"/>
    <m/>
    <m/>
    <m/>
    <m/>
    <m/>
    <m/>
    <m/>
    <m/>
    <m/>
    <m/>
    <m/>
    <m/>
    <m/>
    <m/>
    <m/>
    <m/>
    <m/>
    <m/>
    <m/>
    <m/>
    <m/>
    <m/>
    <m/>
    <m/>
    <m/>
    <n v="60000"/>
    <m/>
    <n v="529"/>
    <n v="529"/>
    <n v="2335"/>
    <m/>
    <x v="0"/>
    <m/>
    <m/>
    <m/>
    <m/>
    <m/>
    <m/>
    <m/>
    <m/>
    <d v="1899-12-30T11:24:00"/>
    <s v="Unverified"/>
  </r>
  <r>
    <n v="1064"/>
    <m/>
    <m/>
    <m/>
    <x v="0"/>
    <m/>
    <m/>
    <m/>
    <m/>
    <m/>
    <m/>
    <m/>
    <m/>
    <m/>
    <m/>
    <m/>
    <m/>
    <m/>
    <m/>
    <m/>
    <m/>
    <m/>
    <m/>
    <m/>
    <m/>
    <m/>
    <m/>
    <m/>
    <m/>
    <m/>
    <m/>
    <m/>
    <m/>
    <m/>
    <m/>
    <m/>
    <m/>
    <m/>
    <m/>
    <m/>
    <m/>
    <m/>
    <m/>
    <m/>
    <m/>
    <m/>
    <x v="0"/>
    <m/>
    <m/>
    <m/>
    <m/>
    <m/>
    <m/>
    <m/>
    <m/>
    <m/>
    <m/>
  </r>
  <r>
    <n v="1064"/>
    <s v="Screening And Consenting"/>
    <n v="1"/>
    <s v="ntombizodwa"/>
    <x v="16"/>
    <d v="1899-12-30T16:49:00"/>
    <s v="Ndevana"/>
    <n v="2"/>
    <n v="6"/>
    <s v="Not applicable"/>
    <s v="I confirm that I am at the gate / door"/>
    <s v=" -32.9206178"/>
    <s v="27.502916"/>
    <s v="No"/>
    <s v="I confirm"/>
    <m/>
    <m/>
    <m/>
    <m/>
    <m/>
    <m/>
    <m/>
    <m/>
    <m/>
    <m/>
    <m/>
    <m/>
    <m/>
    <m/>
    <m/>
    <m/>
    <m/>
    <m/>
    <m/>
    <m/>
    <m/>
    <m/>
    <m/>
    <m/>
    <m/>
    <n v="60000"/>
    <m/>
    <n v="203"/>
    <n v="203"/>
    <n v="2337"/>
    <m/>
    <x v="0"/>
    <m/>
    <m/>
    <m/>
    <m/>
    <m/>
    <m/>
    <m/>
    <m/>
    <d v="1899-12-30T16:49:00"/>
    <s v="Unverified"/>
  </r>
  <r>
    <n v="1064"/>
    <s v="Screening And Consenting"/>
    <n v="2"/>
    <s v="ntombizodwa"/>
    <x v="21"/>
    <d v="1899-12-30T15:35:00"/>
    <s v="Ndevana"/>
    <n v="2"/>
    <n v="6"/>
    <s v="Not applicable"/>
    <s v="I confirm that I am at the gate / door"/>
    <s v=" -32.9205552"/>
    <s v="27.5029042"/>
    <s v="No"/>
    <s v="I confirm"/>
    <m/>
    <m/>
    <m/>
    <m/>
    <m/>
    <m/>
    <m/>
    <m/>
    <m/>
    <m/>
    <m/>
    <m/>
    <m/>
    <m/>
    <m/>
    <m/>
    <m/>
    <m/>
    <m/>
    <m/>
    <m/>
    <m/>
    <m/>
    <m/>
    <m/>
    <n v="60000"/>
    <m/>
    <n v="277"/>
    <n v="277"/>
    <n v="2336"/>
    <m/>
    <x v="0"/>
    <m/>
    <m/>
    <m/>
    <m/>
    <m/>
    <m/>
    <m/>
    <m/>
    <d v="1899-12-30T15:35:00"/>
    <s v="Unverified"/>
  </r>
  <r>
    <n v="1064"/>
    <s v="Screening And Consenting"/>
    <n v="3"/>
    <s v="ntombizodwa"/>
    <x v="17"/>
    <d v="1899-12-30T11:19:00"/>
    <s v="Ndevana"/>
    <n v="2"/>
    <n v="6"/>
    <s v="Not applicable"/>
    <s v="I confirm that I am at the gate / door"/>
    <s v=" -32.9205828"/>
    <s v="27.5029484"/>
    <s v="No"/>
    <s v="I confirm"/>
    <m/>
    <m/>
    <m/>
    <m/>
    <m/>
    <m/>
    <m/>
    <m/>
    <m/>
    <m/>
    <m/>
    <m/>
    <m/>
    <m/>
    <m/>
    <m/>
    <m/>
    <m/>
    <m/>
    <m/>
    <m/>
    <m/>
    <m/>
    <m/>
    <m/>
    <n v="60000"/>
    <m/>
    <n v="533"/>
    <n v="533"/>
    <n v="2335"/>
    <m/>
    <x v="0"/>
    <m/>
    <m/>
    <m/>
    <m/>
    <m/>
    <m/>
    <m/>
    <m/>
    <d v="1899-12-30T11:19:00"/>
    <s v="Unverified"/>
  </r>
  <r>
    <n v="1065"/>
    <m/>
    <m/>
    <m/>
    <x v="0"/>
    <m/>
    <m/>
    <m/>
    <m/>
    <m/>
    <m/>
    <m/>
    <m/>
    <m/>
    <m/>
    <m/>
    <m/>
    <m/>
    <m/>
    <m/>
    <m/>
    <m/>
    <m/>
    <m/>
    <m/>
    <m/>
    <m/>
    <m/>
    <m/>
    <m/>
    <m/>
    <m/>
    <m/>
    <m/>
    <m/>
    <m/>
    <m/>
    <m/>
    <m/>
    <m/>
    <m/>
    <m/>
    <m/>
    <m/>
    <m/>
    <m/>
    <x v="0"/>
    <m/>
    <m/>
    <m/>
    <m/>
    <m/>
    <m/>
    <m/>
    <m/>
    <m/>
    <m/>
  </r>
  <r>
    <n v="1065"/>
    <s v="Screening And Consenting"/>
    <n v="1"/>
    <s v="yethu"/>
    <x v="16"/>
    <d v="1899-12-30T16:51:00"/>
    <s v="Ndevana"/>
    <n v="2"/>
    <n v="6"/>
    <s v="Not applicable"/>
    <s v="I confirm that I am at the gate / door"/>
    <s v=" -32.9207458"/>
    <s v="27.502968"/>
    <s v="No"/>
    <s v="I confirm"/>
    <m/>
    <m/>
    <m/>
    <m/>
    <m/>
    <m/>
    <m/>
    <m/>
    <m/>
    <m/>
    <m/>
    <m/>
    <m/>
    <m/>
    <m/>
    <m/>
    <m/>
    <m/>
    <m/>
    <m/>
    <m/>
    <m/>
    <m/>
    <m/>
    <m/>
    <n v="60000"/>
    <m/>
    <n v="201"/>
    <n v="201"/>
    <n v="2337"/>
    <m/>
    <x v="0"/>
    <m/>
    <m/>
    <m/>
    <m/>
    <m/>
    <m/>
    <m/>
    <m/>
    <d v="1899-12-30T16:51:00"/>
    <s v="Complete"/>
  </r>
  <r>
    <n v="872"/>
    <s v="Screening And Consenting"/>
    <n v="1"/>
    <s v="asemahle"/>
    <x v="23"/>
    <d v="1899-12-30T13:20:00"/>
    <s v="Buffalo Flats"/>
    <n v="4"/>
    <n v="1"/>
    <s v="B"/>
    <s v="I confirm that I am at the gate / door"/>
    <s v=" -33.0108475"/>
    <s v="27.8317748"/>
    <s v="Yes"/>
    <m/>
    <s v="Read the script out loud to the person"/>
    <s v="Yes - the person who opened the door is the HoH"/>
    <s v="Read the script out loud to the HoH"/>
    <s v="Yes"/>
    <s v="Proceed"/>
    <s v="Xolile"/>
    <s v="Tayo"/>
    <n v="46"/>
    <d v="1976-06-25T00:00:00"/>
    <n v="46"/>
    <s v="Male"/>
    <s v="One or both"/>
    <s v="Yes"/>
    <s v="Proceed"/>
    <m/>
    <s v="Proceed"/>
    <s v="Xhosa"/>
    <s v="Yes"/>
    <s v="Yes"/>
    <m/>
    <s v="signature_2022-07-15_1125.png"/>
    <m/>
    <m/>
    <m/>
    <d v="2022-07-15T00:00:00"/>
    <n v="80000"/>
    <n v="2000"/>
    <n v="412"/>
    <n v="412"/>
    <n v="2342"/>
    <m/>
    <x v="1"/>
    <n v="85120"/>
    <s v="Proceed"/>
    <s v="Checked, completed"/>
    <s v="Checked, completed"/>
    <s v="Checked, completed"/>
    <n v="632142342"/>
    <s v="Myself (Participant)"/>
    <m/>
    <d v="1899-12-30T13:26:00"/>
    <s v="Unverified"/>
  </r>
  <r>
    <n v="1066"/>
    <m/>
    <m/>
    <m/>
    <x v="0"/>
    <m/>
    <m/>
    <m/>
    <m/>
    <m/>
    <m/>
    <m/>
    <m/>
    <m/>
    <m/>
    <m/>
    <m/>
    <m/>
    <m/>
    <m/>
    <m/>
    <m/>
    <m/>
    <m/>
    <m/>
    <m/>
    <m/>
    <m/>
    <m/>
    <m/>
    <m/>
    <m/>
    <m/>
    <m/>
    <m/>
    <m/>
    <m/>
    <m/>
    <m/>
    <m/>
    <m/>
    <m/>
    <m/>
    <m/>
    <m/>
    <m/>
    <x v="0"/>
    <m/>
    <m/>
    <m/>
    <m/>
    <m/>
    <m/>
    <m/>
    <m/>
    <m/>
    <m/>
  </r>
  <r>
    <n v="1066"/>
    <s v="Screening And Consenting"/>
    <n v="1"/>
    <s v="ntombizodwa"/>
    <x v="16"/>
    <d v="1899-12-30T16:53:00"/>
    <s v="Ndevana"/>
    <n v="2"/>
    <n v="6"/>
    <s v="Not applicable"/>
    <s v="I confirm that I am at the gate / door"/>
    <s v=" -32.9208333"/>
    <s v="27.5030496"/>
    <s v="No"/>
    <s v="I confirm"/>
    <m/>
    <m/>
    <m/>
    <m/>
    <m/>
    <m/>
    <m/>
    <m/>
    <m/>
    <m/>
    <m/>
    <m/>
    <m/>
    <m/>
    <m/>
    <m/>
    <m/>
    <m/>
    <m/>
    <m/>
    <m/>
    <m/>
    <m/>
    <m/>
    <m/>
    <n v="60000"/>
    <m/>
    <n v="199"/>
    <n v="199"/>
    <n v="2337"/>
    <m/>
    <x v="0"/>
    <m/>
    <m/>
    <m/>
    <m/>
    <m/>
    <m/>
    <m/>
    <m/>
    <d v="1899-12-30T16:53:00"/>
    <s v="Complete"/>
  </r>
  <r>
    <n v="1066"/>
    <s v="Screening And Consenting"/>
    <n v="2"/>
    <s v="ntombizodwa"/>
    <x v="21"/>
    <d v="1899-12-30T14:39:00"/>
    <s v="Ndevana"/>
    <n v="2"/>
    <n v="6"/>
    <s v="Not applicable"/>
    <s v="I confirm that I am at the gate / door"/>
    <s v=" -32.9208875"/>
    <s v="27.5031152"/>
    <s v="No"/>
    <s v="I confirm"/>
    <m/>
    <m/>
    <m/>
    <m/>
    <m/>
    <m/>
    <m/>
    <m/>
    <m/>
    <m/>
    <m/>
    <m/>
    <m/>
    <m/>
    <m/>
    <m/>
    <m/>
    <m/>
    <m/>
    <m/>
    <m/>
    <m/>
    <m/>
    <m/>
    <m/>
    <n v="60000"/>
    <m/>
    <n v="333"/>
    <n v="333"/>
    <n v="2336"/>
    <m/>
    <x v="0"/>
    <m/>
    <m/>
    <m/>
    <m/>
    <m/>
    <m/>
    <m/>
    <m/>
    <d v="1899-12-30T14:40:00"/>
    <s v="Complete"/>
  </r>
  <r>
    <n v="916"/>
    <s v="Screening And Consenting"/>
    <n v="1"/>
    <s v="nosiphiwo"/>
    <x v="30"/>
    <d v="1899-12-30T11:08:00"/>
    <s v="Buffalo Flats"/>
    <n v="4"/>
    <n v="1"/>
    <s v="C"/>
    <s v="I confirm that I am at the gate / door"/>
    <s v=" -33.0102112"/>
    <s v="27.8317589"/>
    <s v="Yes"/>
    <m/>
    <s v="Read the script out loud to the person"/>
    <s v="Yes - the person who opened the door is the HoH"/>
    <s v="Read the script out loud to the HoH"/>
    <s v="Yes"/>
    <s v="Proceed"/>
    <s v="Malibongwe"/>
    <s v="Zilimbola"/>
    <n v="46"/>
    <d v="1975-06-06T00:00:00"/>
    <n v="47"/>
    <s v="Male"/>
    <s v="One or both"/>
    <s v="Yes"/>
    <s v="Proceed"/>
    <m/>
    <s v="Proceed"/>
    <s v="English"/>
    <s v="Yes"/>
    <s v="Yes"/>
    <s v="signature_2022-07-16_0911.png"/>
    <m/>
    <m/>
    <m/>
    <m/>
    <d v="2022-07-16T00:00:00"/>
    <n v="80000"/>
    <n v="2000"/>
    <n v="544"/>
    <n v="544"/>
    <n v="2341"/>
    <m/>
    <x v="1"/>
    <n v="85383"/>
    <s v="Proceed"/>
    <s v="Checked, completed"/>
    <s v="Checked, completed"/>
    <s v="Checked, completed"/>
    <n v="813576418"/>
    <s v="Myself (Participant)"/>
    <m/>
    <d v="1899-12-30T11:11:00"/>
    <s v="Complete"/>
  </r>
  <r>
    <n v="1067"/>
    <m/>
    <m/>
    <m/>
    <x v="0"/>
    <m/>
    <m/>
    <m/>
    <m/>
    <m/>
    <m/>
    <m/>
    <m/>
    <m/>
    <m/>
    <m/>
    <m/>
    <m/>
    <m/>
    <m/>
    <m/>
    <m/>
    <m/>
    <m/>
    <m/>
    <m/>
    <m/>
    <m/>
    <m/>
    <m/>
    <m/>
    <m/>
    <m/>
    <m/>
    <m/>
    <m/>
    <m/>
    <m/>
    <m/>
    <m/>
    <m/>
    <m/>
    <m/>
    <m/>
    <m/>
    <m/>
    <x v="0"/>
    <m/>
    <m/>
    <m/>
    <m/>
    <m/>
    <m/>
    <m/>
    <m/>
    <m/>
    <m/>
  </r>
  <r>
    <n v="1067"/>
    <s v="Screening And Consenting"/>
    <n v="1"/>
    <s v="lona"/>
    <x v="21"/>
    <d v="1899-12-30T08:26:00"/>
    <s v="Mdantsane"/>
    <n v="11"/>
    <n v="3"/>
    <s v="Not applicable"/>
    <s v="I confirm that I am at the gate / door"/>
    <s v=" -32.9189493"/>
    <s v="27.7448077"/>
    <s v="No"/>
    <s v="I confirm"/>
    <m/>
    <m/>
    <m/>
    <m/>
    <m/>
    <m/>
    <m/>
    <m/>
    <m/>
    <m/>
    <m/>
    <m/>
    <m/>
    <m/>
    <m/>
    <m/>
    <m/>
    <m/>
    <m/>
    <m/>
    <m/>
    <m/>
    <m/>
    <m/>
    <m/>
    <n v="50000"/>
    <m/>
    <n v="706"/>
    <n v="706"/>
    <n v="2336"/>
    <m/>
    <x v="0"/>
    <m/>
    <m/>
    <m/>
    <m/>
    <m/>
    <m/>
    <m/>
    <m/>
    <d v="1899-12-30T08:27:00"/>
    <s v="Complete"/>
  </r>
  <r>
    <n v="927"/>
    <s v="Screening And Consenting"/>
    <n v="1"/>
    <s v="siziphiwe"/>
    <x v="29"/>
    <d v="1899-12-30T09:19:00"/>
    <s v="Buffalo Flats"/>
    <n v="2"/>
    <n v="10"/>
    <s v="Not applicable"/>
    <s v="I confirm that I am at the gate / door"/>
    <s v=" -33.0113431"/>
    <s v="27.8431646"/>
    <s v="Yes"/>
    <m/>
    <s v="Read the script out loud to the person"/>
    <s v="Yes - the person who opened the door is the HoH"/>
    <s v="Read the script out loud to the HoH"/>
    <s v="Yes"/>
    <s v="Proceed"/>
    <s v="Druccila "/>
    <s v="Anderson "/>
    <n v="46"/>
    <d v="1976-04-17T00:00:00"/>
    <n v="46"/>
    <s v="Female"/>
    <s v="One or both"/>
    <s v="Yes"/>
    <s v="Proceed"/>
    <m/>
    <s v="Proceed"/>
    <s v="English"/>
    <s v="Yes"/>
    <s v="Yes"/>
    <s v="signature_2022-07-19_0725.png"/>
    <m/>
    <m/>
    <m/>
    <m/>
    <d v="2022-07-19T00:00:00"/>
    <n v="80000"/>
    <n v="1000"/>
    <n v="653"/>
    <n v="653"/>
    <n v="2338"/>
    <m/>
    <x v="1"/>
    <n v="84598"/>
    <s v="Proceed"/>
    <s v="Checked, completed"/>
    <s v="Checked, completed"/>
    <s v="Checked, completed"/>
    <n v="634276310"/>
    <s v="Myself (Participant)"/>
    <m/>
    <d v="1899-12-30T09:26:00"/>
    <s v="Complete"/>
  </r>
  <r>
    <n v="1068"/>
    <m/>
    <m/>
    <m/>
    <x v="0"/>
    <m/>
    <m/>
    <m/>
    <m/>
    <m/>
    <m/>
    <m/>
    <m/>
    <m/>
    <m/>
    <m/>
    <m/>
    <m/>
    <m/>
    <m/>
    <m/>
    <m/>
    <m/>
    <m/>
    <m/>
    <m/>
    <m/>
    <m/>
    <m/>
    <m/>
    <m/>
    <m/>
    <m/>
    <m/>
    <m/>
    <m/>
    <m/>
    <m/>
    <m/>
    <m/>
    <m/>
    <m/>
    <m/>
    <m/>
    <m/>
    <m/>
    <x v="0"/>
    <m/>
    <m/>
    <m/>
    <m/>
    <m/>
    <m/>
    <m/>
    <m/>
    <m/>
    <m/>
  </r>
  <r>
    <n v="1068"/>
    <s v="Screening And Consenting"/>
    <n v="1"/>
    <s v="thembelihle"/>
    <x v="21"/>
    <d v="1899-12-30T08:30:00"/>
    <s v="Mdantsane"/>
    <n v="11"/>
    <n v="3"/>
    <s v="Not applicable"/>
    <s v="I confirm that I am at the gate / door"/>
    <s v=" -32.9187645"/>
    <s v="27.7446303"/>
    <s v="Yes"/>
    <m/>
    <s v="Read the script out loud to the person"/>
    <s v="Yes - the person who opened the door is the HoH"/>
    <s v="Read the script out loud to the HoH"/>
    <s v="No"/>
    <m/>
    <m/>
    <m/>
    <m/>
    <m/>
    <m/>
    <m/>
    <m/>
    <m/>
    <m/>
    <m/>
    <m/>
    <m/>
    <m/>
    <m/>
    <m/>
    <m/>
    <m/>
    <m/>
    <m/>
    <m/>
    <n v="50000"/>
    <m/>
    <n v="702"/>
    <n v="702"/>
    <n v="2336"/>
    <m/>
    <x v="0"/>
    <m/>
    <m/>
    <m/>
    <m/>
    <m/>
    <m/>
    <m/>
    <m/>
    <d v="1899-12-30T08:34:00"/>
    <s v="Unverified"/>
  </r>
  <r>
    <n v="1069"/>
    <m/>
    <m/>
    <m/>
    <x v="0"/>
    <m/>
    <m/>
    <m/>
    <m/>
    <m/>
    <m/>
    <m/>
    <m/>
    <m/>
    <m/>
    <m/>
    <m/>
    <m/>
    <m/>
    <m/>
    <m/>
    <m/>
    <m/>
    <m/>
    <m/>
    <m/>
    <m/>
    <m/>
    <m/>
    <m/>
    <m/>
    <m/>
    <m/>
    <m/>
    <m/>
    <m/>
    <m/>
    <m/>
    <m/>
    <m/>
    <m/>
    <m/>
    <m/>
    <m/>
    <m/>
    <m/>
    <x v="0"/>
    <m/>
    <m/>
    <m/>
    <m/>
    <m/>
    <m/>
    <m/>
    <m/>
    <m/>
    <m/>
  </r>
  <r>
    <n v="979"/>
    <s v="Screening And Consenting"/>
    <n v="1"/>
    <s v="zukisani"/>
    <x v="29"/>
    <d v="1899-12-30T16:16:00"/>
    <s v="Nompumelelo"/>
    <n v="3"/>
    <n v="1"/>
    <s v="Not applicable"/>
    <s v="I confirm that I am at the gate / door"/>
    <s v=" -32.9541418"/>
    <s v="27.9248154"/>
    <s v="Yes"/>
    <m/>
    <s v="Read the script out loud to the person"/>
    <s v="Yes - the person who opened the door is the HoH"/>
    <s v="Read the script out loud to the HoH"/>
    <s v="Yes"/>
    <s v="Proceed"/>
    <s v="Monde"/>
    <s v="Nqondiso"/>
    <n v="46"/>
    <d v="1976-08-06T00:00:00"/>
    <n v="46"/>
    <s v="Male"/>
    <s v="One or both"/>
    <s v="Yes"/>
    <s v="Proceed"/>
    <m/>
    <s v="Proceed"/>
    <s v="English"/>
    <s v="Yes"/>
    <s v="Yes"/>
    <s v="signature_2022-07-19_1418.png"/>
    <m/>
    <m/>
    <m/>
    <m/>
    <d v="2022-07-19T00:00:00"/>
    <n v="30000"/>
    <n v="2000"/>
    <n v="236"/>
    <n v="236"/>
    <n v="2338"/>
    <m/>
    <x v="1"/>
    <n v="34764"/>
    <s v="Proceed"/>
    <s v="Checked, completed"/>
    <s v="Checked, completed"/>
    <s v="Checked, completed"/>
    <n v="656731368"/>
    <s v="Myself (Participant)"/>
    <m/>
    <d v="1899-12-30T16:18:00"/>
    <s v="Complete"/>
  </r>
  <r>
    <n v="1070"/>
    <m/>
    <m/>
    <m/>
    <x v="0"/>
    <m/>
    <m/>
    <m/>
    <m/>
    <m/>
    <m/>
    <m/>
    <m/>
    <m/>
    <m/>
    <m/>
    <m/>
    <m/>
    <m/>
    <m/>
    <m/>
    <m/>
    <m/>
    <m/>
    <m/>
    <m/>
    <m/>
    <m/>
    <m/>
    <m/>
    <m/>
    <m/>
    <m/>
    <m/>
    <m/>
    <m/>
    <m/>
    <m/>
    <m/>
    <m/>
    <m/>
    <m/>
    <m/>
    <m/>
    <m/>
    <m/>
    <x v="0"/>
    <m/>
    <m/>
    <m/>
    <m/>
    <m/>
    <m/>
    <m/>
    <m/>
    <m/>
    <m/>
  </r>
  <r>
    <n v="1070"/>
    <s v="Screening And Consenting"/>
    <n v="1"/>
    <s v="nosibusiso"/>
    <x v="21"/>
    <d v="1899-12-30T08:49:00"/>
    <s v="Buffalo Flats"/>
    <n v="3"/>
    <n v="1"/>
    <s v="Not applicable"/>
    <s v="I confirm that I am at the gate / door"/>
    <s v=" -33.0071882"/>
    <s v="27.8414999"/>
    <s v="Yes"/>
    <m/>
    <s v="Read the script out loud to the person"/>
    <s v="Yes - the person who opened the door is the HoH"/>
    <s v="Read the script out loud to the HoH"/>
    <s v="No"/>
    <m/>
    <m/>
    <m/>
    <m/>
    <m/>
    <m/>
    <m/>
    <m/>
    <m/>
    <m/>
    <m/>
    <m/>
    <m/>
    <m/>
    <m/>
    <m/>
    <m/>
    <m/>
    <m/>
    <m/>
    <m/>
    <n v="80000"/>
    <m/>
    <n v="683"/>
    <n v="683"/>
    <n v="2336"/>
    <m/>
    <x v="0"/>
    <m/>
    <m/>
    <m/>
    <m/>
    <m/>
    <m/>
    <m/>
    <m/>
    <d v="1899-12-30T08:51:00"/>
    <s v="Unverified"/>
  </r>
  <r>
    <n v="1071"/>
    <m/>
    <m/>
    <m/>
    <x v="0"/>
    <m/>
    <m/>
    <m/>
    <m/>
    <m/>
    <m/>
    <m/>
    <m/>
    <m/>
    <m/>
    <m/>
    <m/>
    <m/>
    <m/>
    <m/>
    <m/>
    <m/>
    <m/>
    <m/>
    <m/>
    <m/>
    <m/>
    <m/>
    <m/>
    <m/>
    <m/>
    <m/>
    <m/>
    <m/>
    <m/>
    <m/>
    <m/>
    <m/>
    <m/>
    <m/>
    <m/>
    <m/>
    <m/>
    <m/>
    <m/>
    <m/>
    <x v="0"/>
    <m/>
    <m/>
    <m/>
    <m/>
    <m/>
    <m/>
    <m/>
    <m/>
    <m/>
    <m/>
  </r>
  <r>
    <n v="1071"/>
    <s v="Screening And Consenting"/>
    <n v="1"/>
    <s v="zimkhitha"/>
    <x v="21"/>
    <d v="1899-12-30T08:52:00"/>
    <s v="Buffalo Flats"/>
    <n v="3"/>
    <n v="1"/>
    <s v="Not applicable"/>
    <s v="I confirm that I am at the gate / door"/>
    <s v=" -33.0070498"/>
    <s v="27.8414681"/>
    <s v="Yes"/>
    <m/>
    <s v="Read the script out loud to the person"/>
    <s v="Yes - the person who opened the door is the HoH"/>
    <s v="Read the script out loud to the HoH"/>
    <s v="No"/>
    <m/>
    <m/>
    <m/>
    <m/>
    <m/>
    <m/>
    <m/>
    <m/>
    <m/>
    <m/>
    <m/>
    <m/>
    <m/>
    <m/>
    <m/>
    <m/>
    <m/>
    <m/>
    <m/>
    <m/>
    <m/>
    <n v="80000"/>
    <m/>
    <n v="680"/>
    <n v="680"/>
    <n v="2336"/>
    <m/>
    <x v="0"/>
    <m/>
    <m/>
    <m/>
    <m/>
    <m/>
    <m/>
    <m/>
    <m/>
    <d v="1899-12-30T08:55:00"/>
    <s v="Unverified"/>
  </r>
  <r>
    <n v="1072"/>
    <m/>
    <m/>
    <m/>
    <x v="0"/>
    <m/>
    <m/>
    <m/>
    <m/>
    <m/>
    <m/>
    <m/>
    <m/>
    <m/>
    <m/>
    <m/>
    <m/>
    <m/>
    <m/>
    <m/>
    <m/>
    <m/>
    <m/>
    <m/>
    <m/>
    <m/>
    <m/>
    <m/>
    <m/>
    <m/>
    <m/>
    <m/>
    <m/>
    <m/>
    <m/>
    <m/>
    <m/>
    <m/>
    <m/>
    <m/>
    <m/>
    <m/>
    <m/>
    <m/>
    <m/>
    <m/>
    <x v="0"/>
    <m/>
    <m/>
    <m/>
    <m/>
    <m/>
    <m/>
    <m/>
    <m/>
    <m/>
    <m/>
  </r>
  <r>
    <n v="981"/>
    <s v="Screening And Consenting"/>
    <n v="1"/>
    <s v="zukisani"/>
    <x v="29"/>
    <d v="1899-12-30T16:35:00"/>
    <s v="Nompumelelo"/>
    <n v="3"/>
    <n v="1"/>
    <s v="Not applicable"/>
    <s v="I confirm that I am at the gate / door"/>
    <s v=" -32.9541677"/>
    <s v="27.9225825"/>
    <s v="Yes"/>
    <m/>
    <s v="Read the script out loud to the person"/>
    <s v="Yes - the person who opened the door is the HoH"/>
    <s v="Read the script out loud to the HoH"/>
    <s v="Yes"/>
    <s v="Proceed"/>
    <s v="Xolisile"/>
    <s v="Nika"/>
    <n v="46"/>
    <d v="1976-02-19T00:00:00"/>
    <n v="46"/>
    <s v="Male"/>
    <s v="One or both"/>
    <s v="Yes"/>
    <s v="Proceed"/>
    <m/>
    <s v="Proceed"/>
    <s v="Xhosa"/>
    <s v="Yes"/>
    <s v="Yes"/>
    <m/>
    <s v="signature_2022-07-19_1438.png"/>
    <m/>
    <m/>
    <m/>
    <d v="2022-07-19T00:00:00"/>
    <n v="30000"/>
    <n v="2000"/>
    <n v="217"/>
    <n v="217"/>
    <n v="2338"/>
    <m/>
    <x v="1"/>
    <n v="34726"/>
    <s v="Proceed"/>
    <s v="Checked, completed"/>
    <s v="Checked, completed"/>
    <s v="Checked, completed"/>
    <n v="786551447"/>
    <s v="Myself (Participant)"/>
    <m/>
    <d v="1899-12-30T16:38:00"/>
    <s v="Complete"/>
  </r>
  <r>
    <n v="1073"/>
    <m/>
    <m/>
    <m/>
    <x v="0"/>
    <m/>
    <m/>
    <m/>
    <m/>
    <m/>
    <m/>
    <m/>
    <m/>
    <m/>
    <m/>
    <m/>
    <m/>
    <m/>
    <m/>
    <m/>
    <m/>
    <m/>
    <m/>
    <m/>
    <m/>
    <m/>
    <m/>
    <m/>
    <m/>
    <m/>
    <m/>
    <m/>
    <m/>
    <m/>
    <m/>
    <m/>
    <m/>
    <m/>
    <m/>
    <m/>
    <m/>
    <m/>
    <m/>
    <m/>
    <m/>
    <m/>
    <x v="0"/>
    <m/>
    <m/>
    <m/>
    <m/>
    <m/>
    <m/>
    <m/>
    <m/>
    <m/>
    <m/>
  </r>
  <r>
    <n v="989"/>
    <s v="Screening And Consenting"/>
    <n v="1"/>
    <s v="lwazi"/>
    <x v="16"/>
    <d v="1899-12-30T08:41:00"/>
    <s v="Buffalo Flats"/>
    <n v="5"/>
    <n v="2"/>
    <s v="Not applicable"/>
    <s v="I confirm that I am at the gate / door"/>
    <s v=" -33.0211348"/>
    <s v="27.8554587"/>
    <s v="Yes"/>
    <m/>
    <s v="Read the script out loud to the person"/>
    <s v="Yes - the person who opened the door is calling the HoH"/>
    <s v="Read the script out loud to the HoH"/>
    <s v="Yes"/>
    <s v="Proceed"/>
    <s v="Brendon"/>
    <s v="Thomas"/>
    <n v="46"/>
    <d v="1976-09-18T00:00:00"/>
    <n v="46"/>
    <s v="Male"/>
    <s v="One or both"/>
    <s v="Yes"/>
    <s v="Proceed"/>
    <m/>
    <s v="Proceed"/>
    <s v="English"/>
    <s v="Yes"/>
    <s v="Yes"/>
    <s v="signature_2022-07-20_0649.png"/>
    <m/>
    <m/>
    <m/>
    <m/>
    <d v="2022-07-20T00:00:00"/>
    <n v="80000"/>
    <n v="2000"/>
    <n v="691"/>
    <n v="691"/>
    <n v="2337"/>
    <m/>
    <x v="1"/>
    <n v="85673"/>
    <s v="Proceed"/>
    <s v="Checked, completed"/>
    <s v="Checked, completed"/>
    <s v="Checked, completed"/>
    <n v="761963221"/>
    <s v="Myself (Participant)"/>
    <m/>
    <d v="1899-12-30T08:49:00"/>
    <s v="Unverified"/>
  </r>
  <r>
    <n v="1074"/>
    <m/>
    <m/>
    <m/>
    <x v="0"/>
    <m/>
    <m/>
    <m/>
    <m/>
    <m/>
    <m/>
    <m/>
    <m/>
    <m/>
    <m/>
    <m/>
    <m/>
    <m/>
    <m/>
    <m/>
    <m/>
    <m/>
    <m/>
    <m/>
    <m/>
    <m/>
    <m/>
    <m/>
    <m/>
    <m/>
    <m/>
    <m/>
    <m/>
    <m/>
    <m/>
    <m/>
    <m/>
    <m/>
    <m/>
    <m/>
    <m/>
    <m/>
    <m/>
    <m/>
    <m/>
    <m/>
    <x v="0"/>
    <m/>
    <m/>
    <m/>
    <m/>
    <m/>
    <m/>
    <m/>
    <m/>
    <m/>
    <m/>
  </r>
  <r>
    <n v="1114"/>
    <s v="Screening And Consenting"/>
    <n v="1"/>
    <s v="lwazi"/>
    <x v="21"/>
    <d v="1899-12-30T13:52:00"/>
    <s v="Buffalo Flats"/>
    <n v="4"/>
    <n v="2"/>
    <s v="Not applicable"/>
    <s v="I confirm that I am at the gate / door"/>
    <s v=" -33.008066"/>
    <s v="27.8379672"/>
    <s v="Yes"/>
    <m/>
    <s v="Read the script out loud to the person"/>
    <s v="Yes - the person who opened the door is the HoH"/>
    <s v="Read the script out loud to the HoH"/>
    <s v="Yes"/>
    <s v="Proceed"/>
    <s v="Nomonde"/>
    <s v="Velelo"/>
    <n v="46"/>
    <d v="1976-12-12T00:00:00"/>
    <n v="46"/>
    <s v="Female"/>
    <s v="One or both"/>
    <s v="Yes"/>
    <s v="Proceed"/>
    <m/>
    <s v="Proceed"/>
    <s v="English"/>
    <s v="Yes"/>
    <s v="Yes"/>
    <s v="signature_2022-07-21_1309.png"/>
    <m/>
    <m/>
    <m/>
    <m/>
    <d v="2022-07-21T00:00:00"/>
    <n v="80000"/>
    <n v="1000"/>
    <n v="380"/>
    <n v="380"/>
    <n v="2336"/>
    <m/>
    <x v="1"/>
    <n v="84050"/>
    <s v="Proceed"/>
    <s v="Checked, completed"/>
    <s v="Checked, completed"/>
    <s v="Checked, completed"/>
    <n v="711725633"/>
    <s v="Myself (Participant)"/>
    <m/>
    <d v="1899-12-30T15:10:00"/>
    <s v="Complete"/>
  </r>
  <r>
    <n v="1075"/>
    <m/>
    <m/>
    <m/>
    <x v="0"/>
    <m/>
    <m/>
    <m/>
    <m/>
    <m/>
    <m/>
    <m/>
    <m/>
    <m/>
    <m/>
    <m/>
    <m/>
    <m/>
    <m/>
    <m/>
    <m/>
    <m/>
    <m/>
    <m/>
    <m/>
    <m/>
    <m/>
    <m/>
    <m/>
    <m/>
    <m/>
    <m/>
    <m/>
    <m/>
    <m/>
    <m/>
    <m/>
    <m/>
    <m/>
    <m/>
    <m/>
    <m/>
    <m/>
    <m/>
    <m/>
    <m/>
    <x v="0"/>
    <m/>
    <m/>
    <m/>
    <m/>
    <m/>
    <m/>
    <m/>
    <m/>
    <m/>
    <m/>
  </r>
  <r>
    <n v="1168"/>
    <s v="Screening And Consenting"/>
    <n v="1"/>
    <s v="zola"/>
    <x v="17"/>
    <d v="1899-12-30T12:58:00"/>
    <s v="Ndevana"/>
    <n v="3"/>
    <n v="2"/>
    <s v="Not applicable"/>
    <s v="I confirm that I am at the gate / door"/>
    <s v=" -32.9169669"/>
    <s v="27.4991311"/>
    <s v="Yes"/>
    <m/>
    <s v="Read the script out loud to the person"/>
    <s v="Yes - the person who opened the door is the HoH"/>
    <s v="Read the script out loud to the HoH"/>
    <s v="Yes"/>
    <s v="Proceed"/>
    <s v="Daliwonga"/>
    <s v="Thekile"/>
    <n v="46"/>
    <d v="1976-04-03T00:00:00"/>
    <n v="46"/>
    <s v="Male"/>
    <s v="One or both"/>
    <s v="Yes"/>
    <s v="Proceed"/>
    <m/>
    <s v="Proceed"/>
    <s v="English"/>
    <s v="Yes"/>
    <s v="Yes"/>
    <s v="signature_2022-07-22_1103.png"/>
    <m/>
    <m/>
    <m/>
    <m/>
    <d v="2022-07-22T00:00:00"/>
    <n v="60000"/>
    <n v="2000"/>
    <n v="434"/>
    <n v="434"/>
    <n v="2335"/>
    <m/>
    <x v="1"/>
    <n v="65157"/>
    <s v="Proceed"/>
    <s v="Checked, completed"/>
    <s v="Checked, completed"/>
    <s v="Checked, completed"/>
    <n v="0"/>
    <s v="Other"/>
    <s v="The participant doesn't have a cellphone "/>
    <d v="1899-12-30T13:04:00"/>
    <s v="Complete"/>
  </r>
  <r>
    <n v="1076"/>
    <m/>
    <m/>
    <m/>
    <x v="0"/>
    <m/>
    <m/>
    <m/>
    <m/>
    <m/>
    <m/>
    <m/>
    <m/>
    <m/>
    <m/>
    <m/>
    <m/>
    <m/>
    <m/>
    <m/>
    <m/>
    <m/>
    <m/>
    <m/>
    <m/>
    <m/>
    <m/>
    <m/>
    <m/>
    <m/>
    <m/>
    <m/>
    <m/>
    <m/>
    <m/>
    <m/>
    <m/>
    <m/>
    <m/>
    <m/>
    <m/>
    <m/>
    <m/>
    <m/>
    <m/>
    <m/>
    <x v="0"/>
    <m/>
    <m/>
    <m/>
    <m/>
    <m/>
    <m/>
    <m/>
    <m/>
    <m/>
    <m/>
  </r>
  <r>
    <n v="1177"/>
    <s v="Screening And Consenting"/>
    <n v="1"/>
    <s v="onelam"/>
    <x v="17"/>
    <d v="1899-12-30T13:38:00"/>
    <s v="Nompumelelo"/>
    <n v="2"/>
    <n v="7"/>
    <s v="Not applicable"/>
    <s v="I confirm that I am at the gate / door"/>
    <s v=" -32.9556579"/>
    <s v="27.9213602"/>
    <s v="Yes"/>
    <m/>
    <s v="Read the script out loud to the person"/>
    <s v="Yes - the person who opened the door is calling the HoH"/>
    <s v="Read the script out loud to the HoH"/>
    <s v="Yes"/>
    <s v="Proceed"/>
    <s v="Serge "/>
    <s v="Zitha"/>
    <n v="46"/>
    <d v="1976-05-01T00:00:00"/>
    <n v="46"/>
    <s v="Male"/>
    <s v="One or both"/>
    <s v="Yes"/>
    <s v="Proceed"/>
    <m/>
    <s v="Proceed"/>
    <s v="English"/>
    <s v="Yes"/>
    <s v="Yes"/>
    <s v="signature_2022-07-22_1139.png"/>
    <m/>
    <m/>
    <m/>
    <m/>
    <d v="2022-07-22T00:00:00"/>
    <n v="30000"/>
    <n v="2000"/>
    <n v="394"/>
    <n v="394"/>
    <n v="2335"/>
    <m/>
    <x v="1"/>
    <n v="35077"/>
    <s v="Proceed"/>
    <s v="Checked, completed"/>
    <s v="Checked, completed"/>
    <s v="Checked, completed"/>
    <n v="841245800"/>
    <s v="Myself (Participant)"/>
    <m/>
    <d v="1899-12-30T13:40:00"/>
    <s v="Unverified"/>
  </r>
  <r>
    <n v="1077"/>
    <m/>
    <m/>
    <m/>
    <x v="0"/>
    <m/>
    <m/>
    <m/>
    <m/>
    <m/>
    <m/>
    <m/>
    <m/>
    <m/>
    <m/>
    <m/>
    <m/>
    <m/>
    <m/>
    <m/>
    <m/>
    <m/>
    <m/>
    <m/>
    <m/>
    <m/>
    <m/>
    <m/>
    <m/>
    <m/>
    <m/>
    <m/>
    <m/>
    <m/>
    <m/>
    <m/>
    <m/>
    <m/>
    <m/>
    <m/>
    <m/>
    <m/>
    <m/>
    <m/>
    <m/>
    <m/>
    <x v="0"/>
    <m/>
    <m/>
    <m/>
    <m/>
    <m/>
    <m/>
    <m/>
    <m/>
    <m/>
    <m/>
  </r>
  <r>
    <n v="1179"/>
    <s v="Screening And Consenting"/>
    <n v="1"/>
    <s v="siziphiwe"/>
    <x v="17"/>
    <d v="1899-12-30T13:44:00"/>
    <s v="Buffalo Flats"/>
    <n v="2"/>
    <n v="10"/>
    <s v="Not applicable"/>
    <s v="I confirm that I am at the gate / door"/>
    <s v=" -33.0107104"/>
    <s v="27.8429756"/>
    <s v="Yes"/>
    <m/>
    <s v="Read the script out loud to the person"/>
    <s v="Yes - the person who opened the door is the HoH"/>
    <s v="Read the script out loud to the HoH"/>
    <s v="Yes"/>
    <s v="Proceed"/>
    <s v="Asanda"/>
    <s v="Mathe"/>
    <n v="46"/>
    <d v="1976-06-22T00:00:00"/>
    <n v="46"/>
    <s v="Female"/>
    <s v="One or both"/>
    <s v="Yes"/>
    <s v="Proceed"/>
    <m/>
    <s v="Proceed"/>
    <s v="English"/>
    <s v="Yes"/>
    <s v="Yes"/>
    <s v="signature_2022-07-22_1201.png"/>
    <m/>
    <m/>
    <m/>
    <m/>
    <d v="2022-07-22T00:00:00"/>
    <n v="80000"/>
    <n v="1000"/>
    <n v="388"/>
    <n v="388"/>
    <n v="2335"/>
    <m/>
    <x v="1"/>
    <n v="84065"/>
    <s v="Proceed"/>
    <s v="Checked, completed"/>
    <s v="Checked, completed"/>
    <s v="Checked, completed"/>
    <n v="717709963"/>
    <s v="Myself (Participant)"/>
    <m/>
    <d v="1899-12-30T14:02:00"/>
    <s v="Complete"/>
  </r>
  <r>
    <n v="1078"/>
    <m/>
    <m/>
    <m/>
    <x v="0"/>
    <m/>
    <m/>
    <m/>
    <m/>
    <m/>
    <m/>
    <m/>
    <m/>
    <m/>
    <m/>
    <m/>
    <m/>
    <m/>
    <m/>
    <m/>
    <m/>
    <m/>
    <m/>
    <m/>
    <m/>
    <m/>
    <m/>
    <m/>
    <m/>
    <m/>
    <m/>
    <m/>
    <m/>
    <m/>
    <m/>
    <m/>
    <m/>
    <m/>
    <m/>
    <m/>
    <m/>
    <m/>
    <m/>
    <m/>
    <m/>
    <m/>
    <x v="0"/>
    <m/>
    <m/>
    <m/>
    <m/>
    <m/>
    <m/>
    <m/>
    <m/>
    <m/>
    <m/>
  </r>
  <r>
    <n v="1195"/>
    <s v="Screening And Consenting"/>
    <n v="1"/>
    <s v="nosiphiwo"/>
    <x v="17"/>
    <d v="1899-12-30T15:14:00"/>
    <s v="Buffalo Flats"/>
    <n v="4"/>
    <n v="2"/>
    <s v="Not applicable"/>
    <s v="I confirm that I am at the gate / door"/>
    <s v=" -33.0083797"/>
    <s v="27.8375605"/>
    <s v="Yes"/>
    <m/>
    <s v="Read the script out loud to the person"/>
    <s v="Yes - the person who opened the door is the HoH"/>
    <s v="Read the script out loud to the HoH"/>
    <s v="Yes"/>
    <s v="Proceed"/>
    <s v="Xolelwa"/>
    <s v="Tshangela"/>
    <n v="46"/>
    <d v="1976-08-11T00:00:00"/>
    <n v="46"/>
    <s v="Female"/>
    <s v="One or both"/>
    <s v="Yes"/>
    <s v="Proceed"/>
    <m/>
    <s v="Proceed"/>
    <s v="English"/>
    <s v="Yes"/>
    <s v="Yes"/>
    <s v="signature_2022-07-22_1319.png"/>
    <m/>
    <m/>
    <m/>
    <m/>
    <d v="2022-07-22T00:00:00"/>
    <n v="80000"/>
    <n v="1000"/>
    <n v="298"/>
    <n v="298"/>
    <n v="2335"/>
    <m/>
    <x v="1"/>
    <n v="83885"/>
    <s v="Proceed"/>
    <s v="Checked, completed"/>
    <s v="Checked, completed"/>
    <s v="Checked, completed"/>
    <n v="784436992"/>
    <s v="Myself (Participant)"/>
    <m/>
    <d v="1899-12-30T15:19:00"/>
    <s v="Complete"/>
  </r>
  <r>
    <n v="1079"/>
    <m/>
    <m/>
    <m/>
    <x v="0"/>
    <m/>
    <m/>
    <m/>
    <m/>
    <m/>
    <m/>
    <m/>
    <m/>
    <m/>
    <m/>
    <m/>
    <m/>
    <m/>
    <m/>
    <m/>
    <m/>
    <m/>
    <m/>
    <m/>
    <m/>
    <m/>
    <m/>
    <m/>
    <m/>
    <m/>
    <m/>
    <m/>
    <m/>
    <m/>
    <m/>
    <m/>
    <m/>
    <m/>
    <m/>
    <m/>
    <m/>
    <m/>
    <m/>
    <m/>
    <m/>
    <m/>
    <x v="0"/>
    <m/>
    <m/>
    <m/>
    <m/>
    <m/>
    <m/>
    <m/>
    <m/>
    <m/>
    <m/>
  </r>
  <r>
    <n v="1202"/>
    <s v="Screening And Consenting"/>
    <n v="1"/>
    <s v="siziphiwe"/>
    <x v="24"/>
    <d v="1899-12-30T08:52:00"/>
    <s v="Buffalo Flats"/>
    <n v="1"/>
    <n v="5"/>
    <s v="Not applicable"/>
    <s v="I confirm that I am at the gate / door"/>
    <s v=" -33.0218975"/>
    <s v="27.8798674"/>
    <s v="Yes"/>
    <m/>
    <s v="Read the script out loud to the person"/>
    <s v="Yes - the person who opened the door is the HoH"/>
    <s v="Read the script out loud to the HoH"/>
    <s v="Yes"/>
    <s v="Proceed"/>
    <s v="Alwyn"/>
    <s v="Swartbooi"/>
    <n v="46"/>
    <d v="1976-03-24T00:00:00"/>
    <n v="46"/>
    <s v="Male"/>
    <s v="One or both"/>
    <s v="Yes"/>
    <s v="Proceed"/>
    <m/>
    <s v="Proceed"/>
    <s v="English"/>
    <s v="Yes"/>
    <s v="Yes"/>
    <s v="signature_2022-07-23_0657.png"/>
    <m/>
    <m/>
    <m/>
    <m/>
    <d v="2022-07-23T00:00:00"/>
    <n v="80000"/>
    <n v="2000"/>
    <n v="680"/>
    <n v="680"/>
    <n v="2334"/>
    <m/>
    <x v="1"/>
    <n v="85648"/>
    <s v="Proceed"/>
    <s v="Checked, completed"/>
    <s v="Checked, completed"/>
    <s v="Checked, completed"/>
    <n v="719228513"/>
    <s v="Myself (Participant)"/>
    <m/>
    <d v="1899-12-30T08:57:00"/>
    <s v="Complete"/>
  </r>
  <r>
    <n v="1080"/>
    <m/>
    <m/>
    <m/>
    <x v="0"/>
    <m/>
    <m/>
    <m/>
    <m/>
    <m/>
    <m/>
    <m/>
    <m/>
    <m/>
    <m/>
    <m/>
    <m/>
    <m/>
    <m/>
    <m/>
    <m/>
    <m/>
    <m/>
    <m/>
    <m/>
    <m/>
    <m/>
    <m/>
    <m/>
    <m/>
    <m/>
    <m/>
    <m/>
    <m/>
    <m/>
    <m/>
    <m/>
    <m/>
    <m/>
    <m/>
    <m/>
    <m/>
    <m/>
    <m/>
    <m/>
    <m/>
    <x v="0"/>
    <m/>
    <m/>
    <m/>
    <m/>
    <m/>
    <m/>
    <m/>
    <m/>
    <m/>
    <m/>
  </r>
  <r>
    <n v="1216"/>
    <s v="Screening And Consenting"/>
    <n v="1"/>
    <s v="zukisani"/>
    <x v="24"/>
    <d v="1899-12-30T10:15:00"/>
    <s v="Nompumelelo"/>
    <n v="4"/>
    <n v="1"/>
    <s v="Not applicable"/>
    <s v="I confirm that I am at the gate / door"/>
    <s v=" -32.9502475"/>
    <s v="27.9226714"/>
    <s v="Yes"/>
    <m/>
    <s v="Read the script out loud to the person"/>
    <s v="Yes - the person who opened the door is the HoH"/>
    <s v="Read the script out loud to the HoH"/>
    <s v="Yes"/>
    <s v="Proceed"/>
    <s v="Zoleka "/>
    <s v="Komani "/>
    <n v="46"/>
    <d v="1975-10-28T00:00:00"/>
    <n v="47"/>
    <s v="Female"/>
    <s v="One or both"/>
    <s v="Yes"/>
    <s v="Proceed"/>
    <m/>
    <s v="Proceed"/>
    <s v="Xhosa"/>
    <s v="Yes"/>
    <s v="Yes"/>
    <m/>
    <s v="signature_2022-07-23_0817.png"/>
    <m/>
    <m/>
    <m/>
    <d v="2022-07-23T00:00:00"/>
    <n v="30000"/>
    <n v="1000"/>
    <n v="597"/>
    <n v="597"/>
    <n v="2334"/>
    <m/>
    <x v="1"/>
    <n v="34482"/>
    <s v="Proceed"/>
    <s v="Checked, completed"/>
    <s v="Checked, completed"/>
    <s v="Checked, completed"/>
    <n v="787538640"/>
    <s v="Myself (Participant)"/>
    <m/>
    <d v="1899-12-30T10:17:00"/>
    <s v="Complete"/>
  </r>
  <r>
    <n v="1081"/>
    <m/>
    <m/>
    <m/>
    <x v="0"/>
    <m/>
    <m/>
    <m/>
    <m/>
    <m/>
    <m/>
    <m/>
    <m/>
    <m/>
    <m/>
    <m/>
    <m/>
    <m/>
    <m/>
    <m/>
    <m/>
    <m/>
    <m/>
    <m/>
    <m/>
    <m/>
    <m/>
    <m/>
    <m/>
    <m/>
    <m/>
    <m/>
    <m/>
    <m/>
    <m/>
    <m/>
    <m/>
    <m/>
    <m/>
    <m/>
    <m/>
    <m/>
    <m/>
    <m/>
    <m/>
    <m/>
    <x v="0"/>
    <m/>
    <m/>
    <m/>
    <m/>
    <m/>
    <m/>
    <m/>
    <m/>
    <m/>
    <m/>
  </r>
  <r>
    <n v="1272"/>
    <s v="Screening And Consenting"/>
    <n v="1"/>
    <s v="zukisani"/>
    <x v="24"/>
    <d v="1899-12-30T13:36:00"/>
    <s v="Nompumelelo"/>
    <n v="4"/>
    <n v="1"/>
    <s v="Not applicable"/>
    <s v="I confirm that I am at the gate / door"/>
    <s v=" -32.9516899"/>
    <s v="27.9261816"/>
    <s v="Yes"/>
    <m/>
    <s v="Read the script out loud to the person"/>
    <s v="Yes - the person who opened the door is the HoH"/>
    <s v="Read the script out loud to the HoH"/>
    <s v="Yes"/>
    <s v="Proceed"/>
    <s v="Bulelwa"/>
    <s v="Kafula"/>
    <n v="46"/>
    <d v="1977-01-01T00:00:00"/>
    <n v="46"/>
    <s v="Female"/>
    <s v="One or both"/>
    <s v="Yes"/>
    <s v="Proceed"/>
    <m/>
    <s v="Proceed"/>
    <s v="English"/>
    <s v="Yes"/>
    <s v="Yes"/>
    <s v="signature_2022-07-23_1139.png"/>
    <m/>
    <m/>
    <m/>
    <m/>
    <d v="2022-07-23T00:00:00"/>
    <n v="30000"/>
    <n v="1000"/>
    <n v="396"/>
    <n v="396"/>
    <n v="2334"/>
    <m/>
    <x v="1"/>
    <n v="34080"/>
    <s v="Proceed"/>
    <s v="Checked, completed"/>
    <s v="Checked, completed"/>
    <s v="Checked, completed"/>
    <n v="632973388"/>
    <s v="Child"/>
    <m/>
    <d v="1899-12-30T13:40:00"/>
    <s v="Complete"/>
  </r>
  <r>
    <n v="1082"/>
    <m/>
    <m/>
    <m/>
    <x v="0"/>
    <m/>
    <m/>
    <m/>
    <m/>
    <m/>
    <m/>
    <m/>
    <m/>
    <m/>
    <m/>
    <m/>
    <m/>
    <m/>
    <m/>
    <m/>
    <m/>
    <m/>
    <m/>
    <m/>
    <m/>
    <m/>
    <m/>
    <m/>
    <m/>
    <m/>
    <m/>
    <m/>
    <m/>
    <m/>
    <m/>
    <m/>
    <m/>
    <m/>
    <m/>
    <m/>
    <m/>
    <m/>
    <m/>
    <m/>
    <m/>
    <m/>
    <x v="0"/>
    <m/>
    <m/>
    <m/>
    <m/>
    <m/>
    <m/>
    <m/>
    <m/>
    <m/>
    <m/>
  </r>
  <r>
    <n v="1346"/>
    <s v="Screening And Consenting"/>
    <n v="1"/>
    <s v="siziphiwe"/>
    <x v="26"/>
    <d v="1899-12-30T11:21:00"/>
    <s v="Buffalo Flats"/>
    <n v="1"/>
    <n v="4"/>
    <s v="Not applicable"/>
    <s v="I confirm that I am at the gate / door"/>
    <s v=" -33.0212106"/>
    <s v="27.8689093"/>
    <s v="Yes"/>
    <m/>
    <s v="Read the script out loud to the person"/>
    <s v="Yes - the person who opened the door is the HoH"/>
    <s v="Read the script out loud to the HoH"/>
    <s v="Yes"/>
    <s v="Proceed"/>
    <s v="Monique"/>
    <s v="Van Schalkwyk"/>
    <n v="46"/>
    <d v="1976-12-12T00:00:00"/>
    <n v="46"/>
    <s v="Female"/>
    <s v="One or both"/>
    <s v="Yes"/>
    <s v="Proceed"/>
    <m/>
    <s v="Proceed"/>
    <s v="English"/>
    <s v="Yes"/>
    <s v="Yes"/>
    <s v="signature_2022-07-27_0927.png"/>
    <m/>
    <m/>
    <m/>
    <m/>
    <d v="2022-07-27T00:00:00"/>
    <n v="80000"/>
    <n v="1000"/>
    <n v="531"/>
    <n v="531"/>
    <n v="2330"/>
    <m/>
    <x v="1"/>
    <n v="84346"/>
    <s v="Proceed"/>
    <s v="Checked, completed"/>
    <s v="Checked, completed"/>
    <s v="Checked, completed"/>
    <n v="730667745"/>
    <s v="Myself (Participant)"/>
    <m/>
    <d v="1899-12-30T11:28:00"/>
    <s v="Complete"/>
  </r>
  <r>
    <n v="1083"/>
    <m/>
    <m/>
    <m/>
    <x v="0"/>
    <m/>
    <m/>
    <m/>
    <m/>
    <m/>
    <m/>
    <m/>
    <m/>
    <m/>
    <m/>
    <m/>
    <m/>
    <m/>
    <m/>
    <m/>
    <m/>
    <m/>
    <m/>
    <m/>
    <m/>
    <m/>
    <m/>
    <m/>
    <m/>
    <m/>
    <m/>
    <m/>
    <m/>
    <m/>
    <m/>
    <m/>
    <m/>
    <m/>
    <m/>
    <m/>
    <m/>
    <m/>
    <m/>
    <m/>
    <m/>
    <m/>
    <x v="0"/>
    <m/>
    <m/>
    <m/>
    <m/>
    <m/>
    <m/>
    <m/>
    <m/>
    <m/>
    <m/>
  </r>
  <r>
    <n v="1378"/>
    <s v="Screening And Consenting"/>
    <n v="1"/>
    <s v="nozithembiso"/>
    <x v="26"/>
    <d v="1899-12-30T13:25:00"/>
    <s v="Buffalo Flats"/>
    <n v="6"/>
    <n v="1"/>
    <s v="Not applicable"/>
    <s v="I confirm that I am at the gate / door"/>
    <s v=" -33.018208"/>
    <s v="27.8466587"/>
    <s v="Yes"/>
    <m/>
    <s v="Read the script out loud to the person"/>
    <s v="Yes - the person who opened the door is the HoH"/>
    <s v="Read the script out loud to the HoH"/>
    <s v="Yes"/>
    <s v="Proceed"/>
    <s v="Lode"/>
    <s v="Leone "/>
    <n v="46"/>
    <d v="1976-06-10T00:00:00"/>
    <n v="46"/>
    <s v="Male"/>
    <s v="One or both"/>
    <s v="Yes"/>
    <s v="Proceed"/>
    <m/>
    <s v="Proceed"/>
    <s v="English"/>
    <s v="Yes"/>
    <s v="Yes"/>
    <s v="signature_2022-07-27_1129.png"/>
    <m/>
    <m/>
    <m/>
    <m/>
    <d v="2022-07-27T00:00:00"/>
    <n v="80000"/>
    <n v="2000"/>
    <n v="407"/>
    <n v="407"/>
    <n v="2330"/>
    <m/>
    <x v="1"/>
    <n v="85098"/>
    <s v="Proceed"/>
    <s v="Checked, completed"/>
    <s v="Checked, completed"/>
    <s v="Checked, completed"/>
    <n v="638923256"/>
    <s v="Myself (Participant)"/>
    <m/>
    <d v="1899-12-30T13:30:00"/>
    <s v="Complete"/>
  </r>
  <r>
    <n v="1084"/>
    <m/>
    <m/>
    <m/>
    <x v="0"/>
    <m/>
    <m/>
    <m/>
    <m/>
    <m/>
    <m/>
    <m/>
    <m/>
    <m/>
    <m/>
    <m/>
    <m/>
    <m/>
    <m/>
    <m/>
    <m/>
    <m/>
    <m/>
    <m/>
    <m/>
    <m/>
    <m/>
    <m/>
    <m/>
    <m/>
    <m/>
    <m/>
    <m/>
    <m/>
    <m/>
    <m/>
    <m/>
    <m/>
    <m/>
    <m/>
    <m/>
    <m/>
    <m/>
    <m/>
    <m/>
    <m/>
    <x v="0"/>
    <m/>
    <m/>
    <m/>
    <m/>
    <m/>
    <m/>
    <m/>
    <m/>
    <m/>
    <m/>
  </r>
  <r>
    <n v="1396"/>
    <s v="Screening And Consenting"/>
    <n v="3"/>
    <s v="zukisani"/>
    <x v="32"/>
    <d v="1899-12-30T11:28:00"/>
    <s v="Buffalo Flats"/>
    <n v="1"/>
    <n v="8"/>
    <s v="Not applicable"/>
    <s v="I confirm that I am at the gate / door"/>
    <s v=" -33.0220726"/>
    <s v="27.8801896"/>
    <s v="Yes"/>
    <m/>
    <s v="Read the script out loud to the person"/>
    <s v="Yes - the person who opened the door is the HoH"/>
    <s v="Read the script out loud to the HoH"/>
    <s v="Yes"/>
    <s v="Proceed"/>
    <s v="Brian "/>
    <s v="Charles "/>
    <n v="46"/>
    <d v="1976-06-17T00:00:00"/>
    <n v="46"/>
    <s v="Male"/>
    <s v="One or both"/>
    <s v="Yes"/>
    <s v="Proceed"/>
    <m/>
    <s v="Proceed"/>
    <s v="English"/>
    <s v="Yes"/>
    <s v="Yes"/>
    <s v="signature_2022-07-29_0946.png"/>
    <m/>
    <m/>
    <m/>
    <m/>
    <d v="2022-07-29T00:00:00"/>
    <n v="80000"/>
    <n v="2000"/>
    <n v="524"/>
    <n v="524"/>
    <n v="2328"/>
    <m/>
    <x v="1"/>
    <n v="85330"/>
    <s v="Proceed"/>
    <s v="Checked, completed"/>
    <s v="Checked, completed"/>
    <s v="Checked, completed"/>
    <n v="836699781"/>
    <s v="Myself (Participant)"/>
    <m/>
    <d v="1899-12-30T11:46:00"/>
    <s v="Unverified"/>
  </r>
  <r>
    <n v="1085"/>
    <m/>
    <m/>
    <m/>
    <x v="0"/>
    <m/>
    <m/>
    <m/>
    <m/>
    <m/>
    <m/>
    <m/>
    <m/>
    <m/>
    <m/>
    <m/>
    <m/>
    <m/>
    <m/>
    <m/>
    <m/>
    <m/>
    <m/>
    <m/>
    <m/>
    <m/>
    <m/>
    <m/>
    <m/>
    <m/>
    <m/>
    <m/>
    <m/>
    <m/>
    <m/>
    <m/>
    <m/>
    <m/>
    <m/>
    <m/>
    <m/>
    <m/>
    <m/>
    <m/>
    <m/>
    <m/>
    <x v="0"/>
    <m/>
    <m/>
    <m/>
    <m/>
    <m/>
    <m/>
    <m/>
    <m/>
    <m/>
    <m/>
  </r>
  <r>
    <n v="1414"/>
    <s v="Screening And Consenting"/>
    <n v="2"/>
    <s v="zukisani"/>
    <x v="31"/>
    <d v="1899-12-30T11:09:00"/>
    <s v="Buffalo Flats"/>
    <n v="1"/>
    <n v="8"/>
    <s v="Not applicable"/>
    <s v="I confirm that I am at the gate / door"/>
    <s v=" -33.0223986"/>
    <s v="27.8807874"/>
    <s v="Yes"/>
    <m/>
    <s v="Read the script out loud to the person"/>
    <s v="Yes - the person who opened the door is the HoH"/>
    <s v="Read the script out loud to the HoH"/>
    <s v="Yes"/>
    <s v="Proceed"/>
    <s v="Stephen "/>
    <s v="Grey"/>
    <n v="46"/>
    <d v="1976-07-10T00:00:00"/>
    <n v="46"/>
    <s v="Female"/>
    <s v="One or both"/>
    <s v="Yes"/>
    <s v="Proceed"/>
    <m/>
    <s v="Proceed"/>
    <s v="English"/>
    <s v="Yes"/>
    <s v="Yes"/>
    <s v="signature_2022-07-28_0911.png"/>
    <m/>
    <m/>
    <m/>
    <m/>
    <d v="2022-07-28T00:00:00"/>
    <n v="80000"/>
    <n v="1000"/>
    <n v="543"/>
    <n v="543"/>
    <n v="2329"/>
    <m/>
    <x v="1"/>
    <n v="84369"/>
    <s v="Proceed"/>
    <s v="Checked, completed"/>
    <s v="Checked, completed"/>
    <s v="Checked, completed"/>
    <n v="833425722"/>
    <s v="Myself (Participant)"/>
    <m/>
    <d v="1899-12-30T11:12:00"/>
    <s v="Complete"/>
  </r>
  <r>
    <n v="1086"/>
    <m/>
    <m/>
    <m/>
    <x v="0"/>
    <m/>
    <m/>
    <m/>
    <m/>
    <m/>
    <m/>
    <m/>
    <m/>
    <m/>
    <m/>
    <m/>
    <m/>
    <m/>
    <m/>
    <m/>
    <m/>
    <m/>
    <m/>
    <m/>
    <m/>
    <m/>
    <m/>
    <m/>
    <m/>
    <m/>
    <m/>
    <m/>
    <m/>
    <m/>
    <m/>
    <m/>
    <m/>
    <m/>
    <m/>
    <m/>
    <m/>
    <m/>
    <m/>
    <m/>
    <m/>
    <m/>
    <x v="0"/>
    <m/>
    <m/>
    <m/>
    <m/>
    <m/>
    <m/>
    <m/>
    <m/>
    <m/>
    <m/>
  </r>
  <r>
    <n v="1463"/>
    <s v="Screening And Consenting"/>
    <n v="1"/>
    <s v="nosibusiso"/>
    <x v="31"/>
    <d v="1899-12-30T12:22:00"/>
    <s v="Buffalo Flats"/>
    <n v="3"/>
    <n v="5"/>
    <s v="Not applicable"/>
    <s v="I confirm that I am at the gate / door"/>
    <s v=" -33.0083249"/>
    <s v="27.8391004"/>
    <s v="Yes"/>
    <m/>
    <s v="Read the script out loud to the person"/>
    <s v="Yes - the person who opened the door is the HoH"/>
    <s v="Read the script out loud to the HoH"/>
    <s v="Yes"/>
    <s v="Proceed"/>
    <s v="Mello"/>
    <s v="Van wyk"/>
    <n v="46"/>
    <d v="1976-08-15T00:00:00"/>
    <n v="46"/>
    <s v="Female"/>
    <s v="One or both"/>
    <s v="Yes"/>
    <s v="Proceed"/>
    <m/>
    <s v="Proceed"/>
    <s v="English"/>
    <s v="Yes"/>
    <s v="Yes"/>
    <s v="signature_2022-07-28_1045.png"/>
    <m/>
    <m/>
    <m/>
    <m/>
    <d v="2022-07-28T00:00:00"/>
    <n v="80000"/>
    <n v="1000"/>
    <n v="470"/>
    <n v="470"/>
    <n v="2329"/>
    <m/>
    <x v="1"/>
    <n v="84223"/>
    <s v="Proceed"/>
    <s v="Checked, completed"/>
    <s v="Checked, completed"/>
    <s v="Checked, completed"/>
    <n v="9999999999"/>
    <s v="Myself (Participant)"/>
    <m/>
    <d v="1899-12-30T12:44:00"/>
    <s v="Complete"/>
  </r>
  <r>
    <n v="1087"/>
    <m/>
    <m/>
    <m/>
    <x v="0"/>
    <m/>
    <m/>
    <m/>
    <m/>
    <m/>
    <m/>
    <m/>
    <m/>
    <m/>
    <m/>
    <m/>
    <m/>
    <m/>
    <m/>
    <m/>
    <m/>
    <m/>
    <m/>
    <m/>
    <m/>
    <m/>
    <m/>
    <m/>
    <m/>
    <m/>
    <m/>
    <m/>
    <m/>
    <m/>
    <m/>
    <m/>
    <m/>
    <m/>
    <m/>
    <m/>
    <m/>
    <m/>
    <m/>
    <m/>
    <m/>
    <m/>
    <x v="0"/>
    <m/>
    <m/>
    <m/>
    <m/>
    <m/>
    <m/>
    <m/>
    <m/>
    <m/>
    <m/>
  </r>
  <r>
    <n v="1523"/>
    <s v="Screening And Consenting"/>
    <n v="1"/>
    <s v="vuyolwethu"/>
    <x v="32"/>
    <d v="1899-12-30T12:31:00"/>
    <s v="Mdantsane"/>
    <n v="8"/>
    <n v="1"/>
    <s v="Not applicable"/>
    <s v="I confirm that I am at the gate / door"/>
    <s v=" -32.930871"/>
    <s v="27.7348978"/>
    <s v="Yes"/>
    <m/>
    <s v="Read the script out loud to the person"/>
    <s v="Yes - the person who opened the door is calling the HoH"/>
    <s v="Read the script out loud to the HoH"/>
    <s v="Yes"/>
    <s v="Proceed"/>
    <s v="Nolwando"/>
    <s v="Qata"/>
    <n v="46"/>
    <d v="1976-08-31T00:00:00"/>
    <n v="46"/>
    <s v="Female"/>
    <s v="One or both"/>
    <s v="Yes"/>
    <s v="Proceed"/>
    <m/>
    <s v="Proceed"/>
    <s v="Xhosa"/>
    <s v="Yes"/>
    <s v="Yes"/>
    <m/>
    <s v="signature_2022-07-29_1034.png"/>
    <m/>
    <m/>
    <m/>
    <d v="2022-07-29T00:00:00"/>
    <n v="50000"/>
    <n v="1000"/>
    <n v="461"/>
    <n v="461"/>
    <n v="2328"/>
    <m/>
    <x v="1"/>
    <n v="54204"/>
    <s v="Proceed"/>
    <s v="Checked, completed"/>
    <s v="Checked, completed"/>
    <s v="Checked, completed"/>
    <n v="792568741"/>
    <s v="Myself (Participant)"/>
    <m/>
    <d v="1899-12-30T12:35:00"/>
    <s v="Unverified"/>
  </r>
  <r>
    <n v="1088"/>
    <m/>
    <m/>
    <m/>
    <x v="0"/>
    <m/>
    <m/>
    <m/>
    <m/>
    <m/>
    <m/>
    <m/>
    <m/>
    <m/>
    <m/>
    <m/>
    <m/>
    <m/>
    <m/>
    <m/>
    <m/>
    <m/>
    <m/>
    <m/>
    <m/>
    <m/>
    <m/>
    <m/>
    <m/>
    <m/>
    <m/>
    <m/>
    <m/>
    <m/>
    <m/>
    <m/>
    <m/>
    <m/>
    <m/>
    <m/>
    <m/>
    <m/>
    <m/>
    <m/>
    <m/>
    <m/>
    <x v="0"/>
    <m/>
    <m/>
    <m/>
    <m/>
    <m/>
    <m/>
    <m/>
    <m/>
    <m/>
    <m/>
  </r>
  <r>
    <n v="10"/>
    <s v="Screening And Consenting"/>
    <n v="1"/>
    <s v="lwazi"/>
    <x v="1"/>
    <d v="1899-12-30T10:14:00"/>
    <s v="Mdantsane"/>
    <n v="2"/>
    <n v="5"/>
    <s v="Not applicable"/>
    <s v="I confirm that I am at the gate / door"/>
    <s v=" -32.9452102"/>
    <s v="27.7749731"/>
    <s v="Yes"/>
    <m/>
    <s v="Read the script out loud to the person"/>
    <s v="Yes - the person who opened the door is the HoH"/>
    <s v="Read the script out loud to the HoH"/>
    <s v="Yes"/>
    <s v="Proceed"/>
    <s v="Thembisa"/>
    <s v="Ntem"/>
    <n v="47"/>
    <d v="1975-10-22T00:00:00"/>
    <n v="47"/>
    <s v="Female"/>
    <s v="One or both"/>
    <s v="Yes"/>
    <s v="Proceed"/>
    <m/>
    <s v="Proceed"/>
    <s v="English"/>
    <s v="Yes"/>
    <s v="Yes"/>
    <s v="signature_2022-06-14_0818.png"/>
    <m/>
    <m/>
    <m/>
    <m/>
    <d v="2022-06-14T00:00:00"/>
    <n v="50000"/>
    <n v="1000"/>
    <n v="598"/>
    <n v="598"/>
    <n v="2373"/>
    <m/>
    <x v="1"/>
    <n v="54522"/>
    <s v="Proceed"/>
    <s v="Checked, completed"/>
    <s v="Checked, completed"/>
    <s v="Checked, completed"/>
    <n v="735244710"/>
    <s v="Myself (Participant)"/>
    <m/>
    <d v="1899-12-30T10:19:00"/>
    <s v="Unverified"/>
  </r>
  <r>
    <n v="1089"/>
    <m/>
    <m/>
    <m/>
    <x v="0"/>
    <m/>
    <m/>
    <m/>
    <m/>
    <m/>
    <m/>
    <m/>
    <m/>
    <m/>
    <m/>
    <m/>
    <m/>
    <m/>
    <m/>
    <m/>
    <m/>
    <m/>
    <m/>
    <m/>
    <m/>
    <m/>
    <m/>
    <m/>
    <m/>
    <m/>
    <m/>
    <m/>
    <m/>
    <m/>
    <m/>
    <m/>
    <m/>
    <m/>
    <m/>
    <m/>
    <m/>
    <m/>
    <m/>
    <m/>
    <m/>
    <m/>
    <x v="0"/>
    <m/>
    <m/>
    <m/>
    <m/>
    <m/>
    <m/>
    <m/>
    <m/>
    <m/>
    <m/>
  </r>
  <r>
    <n v="1089"/>
    <s v="Screening And Consenting"/>
    <n v="1"/>
    <s v="busisiwe"/>
    <x v="21"/>
    <d v="1899-12-30T11:09:00"/>
    <s v="Mdantsane"/>
    <n v="11"/>
    <n v="7"/>
    <s v="Not applicable"/>
    <s v="I confirm that I am at the gate / door"/>
    <s v=" -32.9229468"/>
    <s v="27.7383249"/>
    <s v="Yes"/>
    <m/>
    <s v="Read the script out loud to the person"/>
    <s v="Yes - the person who opened the door is the HoH"/>
    <s v="Read the script out loud to the HoH"/>
    <s v="No"/>
    <m/>
    <m/>
    <m/>
    <m/>
    <m/>
    <m/>
    <m/>
    <m/>
    <m/>
    <m/>
    <m/>
    <m/>
    <m/>
    <m/>
    <m/>
    <m/>
    <m/>
    <m/>
    <m/>
    <m/>
    <m/>
    <n v="50000"/>
    <m/>
    <n v="543"/>
    <n v="543"/>
    <n v="2336"/>
    <m/>
    <x v="0"/>
    <m/>
    <m/>
    <m/>
    <m/>
    <m/>
    <m/>
    <m/>
    <m/>
    <d v="1899-12-30T11:10:00"/>
    <s v="Unverified"/>
  </r>
  <r>
    <n v="1089"/>
    <s v="Screening And Consenting"/>
    <n v="2"/>
    <s v="busisiwe"/>
    <x v="17"/>
    <d v="1899-12-30T10:15:00"/>
    <s v="Mdantsane"/>
    <n v="11"/>
    <n v="7"/>
    <s v="Not applicable"/>
    <s v="I confirm that I am at the gate / door"/>
    <s v=" -32.9220546"/>
    <s v="27.7298234"/>
    <s v="Yes"/>
    <m/>
    <s v="Read the script out loud to the person"/>
    <s v="Yes - the person who opened the door is the HoH"/>
    <s v="Read the script out loud to the HoH"/>
    <s v="No"/>
    <m/>
    <m/>
    <m/>
    <m/>
    <m/>
    <m/>
    <m/>
    <m/>
    <m/>
    <m/>
    <m/>
    <m/>
    <m/>
    <m/>
    <m/>
    <m/>
    <m/>
    <m/>
    <m/>
    <m/>
    <m/>
    <n v="50000"/>
    <m/>
    <n v="597"/>
    <n v="597"/>
    <n v="2335"/>
    <m/>
    <x v="0"/>
    <m/>
    <m/>
    <m/>
    <m/>
    <m/>
    <m/>
    <m/>
    <m/>
    <d v="1899-12-30T10:15:00"/>
    <s v="Unverified"/>
  </r>
  <r>
    <n v="1090"/>
    <m/>
    <m/>
    <m/>
    <x v="0"/>
    <m/>
    <m/>
    <m/>
    <m/>
    <m/>
    <m/>
    <m/>
    <m/>
    <m/>
    <m/>
    <m/>
    <m/>
    <m/>
    <m/>
    <m/>
    <m/>
    <m/>
    <m/>
    <m/>
    <m/>
    <m/>
    <m/>
    <m/>
    <m/>
    <m/>
    <m/>
    <m/>
    <m/>
    <m/>
    <m/>
    <m/>
    <m/>
    <m/>
    <m/>
    <m/>
    <m/>
    <m/>
    <m/>
    <m/>
    <m/>
    <m/>
    <x v="0"/>
    <m/>
    <m/>
    <m/>
    <m/>
    <m/>
    <m/>
    <m/>
    <m/>
    <m/>
    <m/>
  </r>
  <r>
    <n v="56"/>
    <s v="Screening And Consenting"/>
    <n v="1"/>
    <s v="asemahle"/>
    <x v="7"/>
    <d v="1899-12-30T09:35:00"/>
    <s v="Mdantsane"/>
    <n v="2"/>
    <n v="1"/>
    <s v="Not applicable"/>
    <s v="I confirm that I am at the gate / door"/>
    <s v=" -32.9432934"/>
    <s v="27.7752702"/>
    <s v="Yes"/>
    <m/>
    <s v="Read the script out loud to the person"/>
    <s v="Yes - the person who opened the door is calling the HoH"/>
    <s v="Read the script out loud to the HoH"/>
    <s v="Yes"/>
    <s v="Proceed"/>
    <s v="Funeka"/>
    <s v="Nqaba"/>
    <n v="47"/>
    <d v="1975-08-11T00:00:00"/>
    <n v="47"/>
    <s v="Female"/>
    <s v="One or both"/>
    <s v="Yes"/>
    <s v="Proceed"/>
    <m/>
    <s v="Proceed"/>
    <s v="Xhosa"/>
    <s v="Yes"/>
    <s v="Yes"/>
    <m/>
    <s v="signature_2022-06-15_0743.png"/>
    <m/>
    <m/>
    <m/>
    <d v="2022-06-15T00:00:00"/>
    <n v="50000"/>
    <n v="1000"/>
    <n v="637"/>
    <n v="637"/>
    <n v="2372"/>
    <m/>
    <x v="1"/>
    <n v="54599"/>
    <s v="Proceed"/>
    <s v="Checked, completed"/>
    <s v="Checked, completed"/>
    <s v="Checked, completed"/>
    <n v="634244695"/>
    <s v="Myself (Participant)"/>
    <m/>
    <d v="1899-12-30T09:38:00"/>
    <s v="Unverified"/>
  </r>
  <r>
    <n v="1091"/>
    <m/>
    <m/>
    <m/>
    <x v="0"/>
    <m/>
    <m/>
    <m/>
    <m/>
    <m/>
    <m/>
    <m/>
    <m/>
    <m/>
    <m/>
    <m/>
    <m/>
    <m/>
    <m/>
    <m/>
    <m/>
    <m/>
    <m/>
    <m/>
    <m/>
    <m/>
    <m/>
    <m/>
    <m/>
    <m/>
    <m/>
    <m/>
    <m/>
    <m/>
    <m/>
    <m/>
    <m/>
    <m/>
    <m/>
    <m/>
    <m/>
    <m/>
    <m/>
    <m/>
    <m/>
    <m/>
    <x v="0"/>
    <m/>
    <m/>
    <m/>
    <m/>
    <m/>
    <m/>
    <m/>
    <m/>
    <m/>
    <m/>
  </r>
  <r>
    <n v="82"/>
    <s v="Screening And Consenting"/>
    <n v="1"/>
    <s v="lwazi"/>
    <x v="7"/>
    <d v="1899-12-30T11:59:00"/>
    <s v="Mdantsane"/>
    <n v="2"/>
    <n v="5"/>
    <s v="Not applicable"/>
    <s v="I confirm that I am at the gate / door"/>
    <s v=" -32.9449475"/>
    <s v="27.7758225"/>
    <s v="Yes"/>
    <m/>
    <s v="Read the script out loud to the person"/>
    <s v="Yes - the person who opened the door is the HoH"/>
    <s v="Read the script out loud to the HoH"/>
    <s v="Yes"/>
    <s v="Proceed"/>
    <s v="Nokuzola"/>
    <s v="Thethani"/>
    <n v="47"/>
    <d v="1975-06-02T00:00:00"/>
    <n v="47"/>
    <s v="Female"/>
    <s v="One or both"/>
    <s v="Yes"/>
    <s v="Proceed"/>
    <m/>
    <s v="Proceed"/>
    <s v="English"/>
    <s v="Yes"/>
    <s v="Yes"/>
    <s v="signature_2022-06-15_1007.png"/>
    <m/>
    <m/>
    <m/>
    <m/>
    <d v="2022-06-15T00:00:00"/>
    <n v="50000"/>
    <n v="1000"/>
    <n v="493"/>
    <n v="493"/>
    <n v="2372"/>
    <m/>
    <x v="1"/>
    <n v="54311"/>
    <s v="Proceed"/>
    <s v="Checked, completed"/>
    <s v="Checked, completed"/>
    <s v="Checked, completed"/>
    <n v="838337647"/>
    <s v="Myself (Participant)"/>
    <m/>
    <d v="1899-12-30T12:07:00"/>
    <s v="Unverified"/>
  </r>
  <r>
    <n v="1092"/>
    <m/>
    <m/>
    <m/>
    <x v="0"/>
    <m/>
    <m/>
    <m/>
    <m/>
    <m/>
    <m/>
    <m/>
    <m/>
    <m/>
    <m/>
    <m/>
    <m/>
    <m/>
    <m/>
    <m/>
    <m/>
    <m/>
    <m/>
    <m/>
    <m/>
    <m/>
    <m/>
    <m/>
    <m/>
    <m/>
    <m/>
    <m/>
    <m/>
    <m/>
    <m/>
    <m/>
    <m/>
    <m/>
    <m/>
    <m/>
    <m/>
    <m/>
    <m/>
    <m/>
    <m/>
    <m/>
    <x v="0"/>
    <m/>
    <m/>
    <m/>
    <m/>
    <m/>
    <m/>
    <m/>
    <m/>
    <m/>
    <m/>
  </r>
  <r>
    <n v="176"/>
    <s v="Screening And Consenting"/>
    <n v="1"/>
    <s v="zimkhitha"/>
    <x v="8"/>
    <d v="1899-12-30T11:07:00"/>
    <s v="Mdantsane"/>
    <n v="4"/>
    <n v="6"/>
    <s v="Not applicable"/>
    <s v="I confirm that I am at the gate / door"/>
    <s v=" -32.9345435"/>
    <s v="27.7760279"/>
    <s v="Yes"/>
    <m/>
    <s v="Read the script out loud to the person"/>
    <s v="Yes - the person who opened the door is the HoH"/>
    <s v="Read the script out loud to the HoH"/>
    <s v="Yes"/>
    <s v="Proceed"/>
    <s v="Siviwe"/>
    <s v="Nogqwazi"/>
    <n v="47"/>
    <d v="1976-02-09T00:00:00"/>
    <n v="46"/>
    <s v="Male"/>
    <s v="One or both"/>
    <s v="Yes"/>
    <s v="Proceed"/>
    <m/>
    <s v="Proceed"/>
    <s v="English"/>
    <s v="Yes"/>
    <s v="Yes"/>
    <s v="signature_2022-06-28_0910.png"/>
    <m/>
    <m/>
    <m/>
    <m/>
    <d v="2022-06-28T00:00:00"/>
    <n v="50000"/>
    <n v="2000"/>
    <n v="545"/>
    <n v="545"/>
    <n v="2359"/>
    <m/>
    <x v="1"/>
    <n v="55402"/>
    <s v="Proceed"/>
    <s v="Checked, completed"/>
    <s v="Checked, completed"/>
    <s v="Checked, completed"/>
    <n v="825058360"/>
    <s v="Myself (Participant)"/>
    <m/>
    <d v="1899-12-30T11:11:00"/>
    <s v="Unverified"/>
  </r>
  <r>
    <n v="1093"/>
    <m/>
    <m/>
    <m/>
    <x v="0"/>
    <m/>
    <m/>
    <m/>
    <m/>
    <m/>
    <m/>
    <m/>
    <m/>
    <m/>
    <m/>
    <m/>
    <m/>
    <m/>
    <m/>
    <m/>
    <m/>
    <m/>
    <m/>
    <m/>
    <m/>
    <m/>
    <m/>
    <m/>
    <m/>
    <m/>
    <m/>
    <m/>
    <m/>
    <m/>
    <m/>
    <m/>
    <m/>
    <m/>
    <m/>
    <m/>
    <m/>
    <m/>
    <m/>
    <m/>
    <m/>
    <m/>
    <x v="0"/>
    <m/>
    <m/>
    <m/>
    <m/>
    <m/>
    <m/>
    <m/>
    <m/>
    <m/>
    <m/>
  </r>
  <r>
    <n v="369"/>
    <s v="Screening And Consenting"/>
    <n v="1"/>
    <s v="vuyolwethu"/>
    <x v="28"/>
    <d v="1899-12-30T15:01:00"/>
    <s v="Mdantsane"/>
    <n v="6"/>
    <n v="7"/>
    <s v="Not applicable"/>
    <s v="I confirm that I am at the gate / door"/>
    <s v=" -32.9344309"/>
    <s v="27.7629096"/>
    <s v="Yes"/>
    <m/>
    <s v="Read the script out loud to the person"/>
    <s v="Yes - the person who opened the door is calling the HoH"/>
    <s v="Read the script out loud to the HoH"/>
    <s v="Yes"/>
    <s v="Proceed"/>
    <s v="Noluyolo"/>
    <s v="Dikida"/>
    <n v="47"/>
    <d v="1975-01-07T00:00:00"/>
    <n v="47"/>
    <s v="Female"/>
    <s v="One or both"/>
    <s v="Yes"/>
    <s v="Proceed"/>
    <m/>
    <s v="Proceed"/>
    <s v="Xhosa"/>
    <s v="Yes"/>
    <s v="Yes"/>
    <m/>
    <s v="signature_2022-07-01_1308.png"/>
    <m/>
    <m/>
    <m/>
    <d v="2022-07-01T00:00:00"/>
    <n v="50000"/>
    <n v="1000"/>
    <n v="311"/>
    <n v="311"/>
    <n v="2356"/>
    <m/>
    <x v="1"/>
    <n v="53931"/>
    <s v="Proceed"/>
    <s v="Checked, completed"/>
    <s v="Checked, completed"/>
    <s v="Checked, completed"/>
    <n v="732508267"/>
    <s v="Myself (Participant)"/>
    <m/>
    <d v="1899-12-30T15:09:00"/>
    <s v="Unverified"/>
  </r>
  <r>
    <n v="1094"/>
    <m/>
    <m/>
    <m/>
    <x v="0"/>
    <m/>
    <m/>
    <m/>
    <m/>
    <m/>
    <m/>
    <m/>
    <m/>
    <m/>
    <m/>
    <m/>
    <m/>
    <m/>
    <m/>
    <m/>
    <m/>
    <m/>
    <m/>
    <m/>
    <m/>
    <m/>
    <m/>
    <m/>
    <m/>
    <m/>
    <m/>
    <m/>
    <m/>
    <m/>
    <m/>
    <m/>
    <m/>
    <m/>
    <m/>
    <m/>
    <m/>
    <m/>
    <m/>
    <m/>
    <m/>
    <m/>
    <x v="0"/>
    <m/>
    <m/>
    <m/>
    <m/>
    <m/>
    <m/>
    <m/>
    <m/>
    <m/>
    <m/>
  </r>
  <r>
    <n v="470"/>
    <s v="Screening And Consenting"/>
    <n v="1"/>
    <s v="lwazi"/>
    <x v="22"/>
    <d v="1899-12-30T10:39:00"/>
    <s v="Nompumelelo"/>
    <n v="1"/>
    <n v="2"/>
    <s v="Not applicable"/>
    <s v="I confirm that I am at the gate / door"/>
    <s v=" -32.9569409"/>
    <s v="27.9253784"/>
    <s v="Yes"/>
    <m/>
    <s v="Read the script out loud to the person"/>
    <s v="Yes - the person who opened the door is calling the HoH"/>
    <s v="Read the script out loud to the HoH"/>
    <s v="Yes"/>
    <s v="Proceed"/>
    <s v="Nompumezo"/>
    <s v="Skeyi"/>
    <n v="47"/>
    <d v="1975-10-23T00:00:00"/>
    <n v="47"/>
    <s v="Female"/>
    <s v="One or both"/>
    <s v="Yes"/>
    <s v="Proceed"/>
    <m/>
    <s v="Proceed"/>
    <s v="English"/>
    <s v="Yes"/>
    <s v="Yes"/>
    <s v="signature_2022-07-07_0848.png"/>
    <m/>
    <m/>
    <m/>
    <m/>
    <d v="2022-07-07T00:00:00"/>
    <n v="30000"/>
    <n v="1000"/>
    <n v="573"/>
    <n v="573"/>
    <n v="2350"/>
    <m/>
    <x v="1"/>
    <n v="34449"/>
    <s v="Proceed"/>
    <s v="Checked, completed"/>
    <s v="Checked, completed"/>
    <s v="Checked, completed"/>
    <n v="733653269"/>
    <s v="Myself (Participant)"/>
    <m/>
    <d v="1899-12-30T10:49:00"/>
    <s v="Unverified"/>
  </r>
  <r>
    <n v="1095"/>
    <m/>
    <m/>
    <m/>
    <x v="0"/>
    <m/>
    <m/>
    <m/>
    <m/>
    <m/>
    <m/>
    <m/>
    <m/>
    <m/>
    <m/>
    <m/>
    <m/>
    <m/>
    <m/>
    <m/>
    <m/>
    <m/>
    <m/>
    <m/>
    <m/>
    <m/>
    <m/>
    <m/>
    <m/>
    <m/>
    <m/>
    <m/>
    <m/>
    <m/>
    <m/>
    <m/>
    <m/>
    <m/>
    <m/>
    <m/>
    <m/>
    <m/>
    <m/>
    <m/>
    <m/>
    <m/>
    <x v="0"/>
    <m/>
    <m/>
    <m/>
    <m/>
    <m/>
    <m/>
    <m/>
    <m/>
    <m/>
    <m/>
  </r>
  <r>
    <n v="554"/>
    <s v="Screening And Consenting"/>
    <n v="1"/>
    <s v="vuyelwa"/>
    <x v="5"/>
    <d v="1899-12-30T13:17:00"/>
    <s v="Ndevana"/>
    <n v="1"/>
    <n v="2"/>
    <s v="Not applicable"/>
    <s v="I confirm that I am at the gate / door"/>
    <s v=" -32.9015811"/>
    <s v="27.5103888"/>
    <s v="Yes"/>
    <m/>
    <s v="Read the script out loud to the person"/>
    <s v="Yes - the person who opened the door is the HoH"/>
    <s v="Read the script out loud to the HoH"/>
    <s v="Yes"/>
    <s v="Proceed"/>
    <s v="Faniswa Dolly "/>
    <s v="Tom"/>
    <n v="47"/>
    <d v="1975-03-08T00:00:00"/>
    <n v="47"/>
    <s v="Female"/>
    <s v="One or both"/>
    <s v="Yes"/>
    <s v="Proceed"/>
    <m/>
    <s v="Proceed"/>
    <s v="Xhosa"/>
    <s v="Yes"/>
    <s v="Yes"/>
    <m/>
    <s v="signature_2022-07-08_1121.png"/>
    <m/>
    <m/>
    <m/>
    <d v="2022-07-08T00:00:00"/>
    <n v="60000"/>
    <n v="1000"/>
    <n v="415"/>
    <n v="415"/>
    <n v="2349"/>
    <m/>
    <x v="1"/>
    <n v="64132"/>
    <s v="Proceed"/>
    <s v="Checked, completed"/>
    <s v="Checked, completed"/>
    <s v="Checked, completed"/>
    <n v="783047104"/>
    <s v="Myself (Participant)"/>
    <m/>
    <d v="1899-12-30T13:22:00"/>
    <s v="Unverified"/>
  </r>
  <r>
    <n v="1096"/>
    <m/>
    <m/>
    <m/>
    <x v="0"/>
    <m/>
    <m/>
    <m/>
    <m/>
    <m/>
    <m/>
    <m/>
    <m/>
    <m/>
    <m/>
    <m/>
    <m/>
    <m/>
    <m/>
    <m/>
    <m/>
    <m/>
    <m/>
    <m/>
    <m/>
    <m/>
    <m/>
    <m/>
    <m/>
    <m/>
    <m/>
    <m/>
    <m/>
    <m/>
    <m/>
    <m/>
    <m/>
    <m/>
    <m/>
    <m/>
    <m/>
    <m/>
    <m/>
    <m/>
    <m/>
    <m/>
    <x v="0"/>
    <m/>
    <m/>
    <m/>
    <m/>
    <m/>
    <m/>
    <m/>
    <m/>
    <m/>
    <m/>
  </r>
  <r>
    <n v="623"/>
    <s v="Screening And Consenting"/>
    <n v="1"/>
    <s v="siyanda"/>
    <x v="20"/>
    <d v="1899-12-30T13:17:00"/>
    <s v="Ducats"/>
    <n v="2"/>
    <n v="2"/>
    <s v="Not applicable"/>
    <s v="I confirm that I am at the gate / door"/>
    <s v=" -32.9301899"/>
    <s v="27.9028926"/>
    <s v="Yes"/>
    <m/>
    <s v="Read the script out loud to the person"/>
    <s v="Yes - the person who opened the door is the HoH"/>
    <s v="Read the script out loud to the HoH"/>
    <s v="Yes"/>
    <s v="Proceed"/>
    <s v="Luyolo"/>
    <s v="Majali"/>
    <n v="47"/>
    <d v="1975-02-07T00:00:00"/>
    <n v="47"/>
    <s v="Male"/>
    <s v="One or both"/>
    <s v="Yes"/>
    <s v="Proceed"/>
    <m/>
    <s v="Proceed"/>
    <s v="Xhosa"/>
    <s v="Yes"/>
    <s v="Yes"/>
    <m/>
    <s v="signature_2022-07-09_1121.png"/>
    <m/>
    <m/>
    <m/>
    <d v="2022-07-09T00:00:00"/>
    <n v="40000"/>
    <n v="2000"/>
    <n v="415"/>
    <n v="415"/>
    <n v="2348"/>
    <m/>
    <x v="1"/>
    <n v="45131"/>
    <s v="Proceed"/>
    <s v="Checked, completed"/>
    <s v="Checked, completed"/>
    <s v="Checked, completed"/>
    <n v="710725582"/>
    <s v="Myself (Participant)"/>
    <m/>
    <d v="1899-12-30T13:22:00"/>
    <s v="Unverified"/>
  </r>
  <r>
    <n v="1097"/>
    <m/>
    <m/>
    <m/>
    <x v="0"/>
    <m/>
    <m/>
    <m/>
    <m/>
    <m/>
    <m/>
    <m/>
    <m/>
    <m/>
    <m/>
    <m/>
    <m/>
    <m/>
    <m/>
    <m/>
    <m/>
    <m/>
    <m/>
    <m/>
    <m/>
    <m/>
    <m/>
    <m/>
    <m/>
    <m/>
    <m/>
    <m/>
    <m/>
    <m/>
    <m/>
    <m/>
    <m/>
    <m/>
    <m/>
    <m/>
    <m/>
    <m/>
    <m/>
    <m/>
    <m/>
    <m/>
    <x v="0"/>
    <m/>
    <m/>
    <m/>
    <m/>
    <m/>
    <m/>
    <m/>
    <m/>
    <m/>
    <m/>
  </r>
  <r>
    <n v="636"/>
    <s v="Screening And Consenting"/>
    <n v="1"/>
    <s v="busisiwe"/>
    <x v="6"/>
    <d v="1899-12-30T09:53:00"/>
    <s v="Mdantsane"/>
    <n v="4"/>
    <n v="7"/>
    <s v="Not applicable"/>
    <s v="I confirm that I am at the gate / door"/>
    <s v=" -32.9366835"/>
    <s v="27.7781899"/>
    <s v="Yes"/>
    <m/>
    <s v="Read the script out loud to the person"/>
    <s v="Yes - the person who opened the door is the HoH"/>
    <s v="Read the script out loud to the HoH"/>
    <s v="Yes"/>
    <s v="Proceed"/>
    <s v="Mongameli"/>
    <s v="Waphi"/>
    <n v="47"/>
    <d v="1975-03-08T00:00:00"/>
    <n v="47"/>
    <s v="Male"/>
    <s v="One or both"/>
    <s v="Yes"/>
    <s v="Proceed"/>
    <m/>
    <s v="Proceed"/>
    <s v="English"/>
    <s v="Yes"/>
    <s v="Yes"/>
    <s v="signature_2022-07-12_0757.png"/>
    <m/>
    <m/>
    <m/>
    <m/>
    <d v="2022-07-12T00:00:00"/>
    <n v="50000"/>
    <n v="2000"/>
    <n v="619"/>
    <n v="619"/>
    <n v="2345"/>
    <m/>
    <x v="1"/>
    <n v="55536"/>
    <s v="Proceed"/>
    <s v="Checked, completed"/>
    <s v="Checked, completed"/>
    <s v="Checked, completed"/>
    <n v="604029723"/>
    <s v="Myself (Participant)"/>
    <m/>
    <d v="1899-12-30T09:59:00"/>
    <s v="Unverified"/>
  </r>
  <r>
    <n v="1098"/>
    <m/>
    <m/>
    <m/>
    <x v="0"/>
    <m/>
    <m/>
    <m/>
    <m/>
    <m/>
    <m/>
    <m/>
    <m/>
    <m/>
    <m/>
    <m/>
    <m/>
    <m/>
    <m/>
    <m/>
    <m/>
    <m/>
    <m/>
    <m/>
    <m/>
    <m/>
    <m/>
    <m/>
    <m/>
    <m/>
    <m/>
    <m/>
    <m/>
    <m/>
    <m/>
    <m/>
    <m/>
    <m/>
    <m/>
    <m/>
    <m/>
    <m/>
    <m/>
    <m/>
    <m/>
    <m/>
    <x v="0"/>
    <m/>
    <m/>
    <m/>
    <m/>
    <m/>
    <m/>
    <m/>
    <m/>
    <m/>
    <m/>
  </r>
  <r>
    <n v="743"/>
    <s v="Screening And Consenting"/>
    <n v="1"/>
    <s v="lwazi"/>
    <x v="15"/>
    <d v="1899-12-30T16:25:00"/>
    <s v="Buffalo Flats"/>
    <n v="2"/>
    <n v="7"/>
    <s v="Not applicable"/>
    <s v="I confirm that I am at the gate / door"/>
    <s v=" -33.0143993"/>
    <s v="27.8401201"/>
    <s v="Yes"/>
    <m/>
    <s v="Read the script out loud to the person"/>
    <s v="Yes - the person who opened the door is the HoH"/>
    <s v="Read the script out loud to the HoH"/>
    <s v="Yes"/>
    <s v="Proceed"/>
    <s v="Melinda"/>
    <s v="Stuurman"/>
    <n v="47"/>
    <d v="1975-03-15T00:00:00"/>
    <n v="47"/>
    <s v="Female"/>
    <s v="One or both"/>
    <s v="Yes"/>
    <s v="Proceed"/>
    <m/>
    <s v="Proceed"/>
    <s v="English"/>
    <s v="Yes"/>
    <s v="Yes"/>
    <s v="signature_2022-07-13_1435.png"/>
    <m/>
    <m/>
    <m/>
    <m/>
    <d v="2022-07-13T00:00:00"/>
    <n v="80000"/>
    <n v="1000"/>
    <n v="227"/>
    <n v="227"/>
    <n v="2344"/>
    <m/>
    <x v="1"/>
    <n v="83751"/>
    <s v="Proceed"/>
    <s v="Checked, completed"/>
    <s v="Checked, completed"/>
    <s v="Checked, completed"/>
    <n v="837831562"/>
    <s v="Myself (Participant)"/>
    <m/>
    <d v="1899-12-30T16:35:00"/>
    <s v="Unverified"/>
  </r>
  <r>
    <n v="1099"/>
    <m/>
    <m/>
    <m/>
    <x v="0"/>
    <m/>
    <m/>
    <m/>
    <m/>
    <m/>
    <m/>
    <m/>
    <m/>
    <m/>
    <m/>
    <m/>
    <m/>
    <m/>
    <m/>
    <m/>
    <m/>
    <m/>
    <m/>
    <m/>
    <m/>
    <m/>
    <m/>
    <m/>
    <m/>
    <m/>
    <m/>
    <m/>
    <m/>
    <m/>
    <m/>
    <m/>
    <m/>
    <m/>
    <m/>
    <m/>
    <m/>
    <m/>
    <m/>
    <m/>
    <m/>
    <m/>
    <x v="0"/>
    <m/>
    <m/>
    <m/>
    <m/>
    <m/>
    <m/>
    <m/>
    <m/>
    <m/>
    <m/>
  </r>
  <r>
    <n v="893"/>
    <s v="Screening And Consenting"/>
    <n v="1"/>
    <s v="siziphiwe"/>
    <x v="23"/>
    <d v="1899-12-30T15:25:00"/>
    <s v="Buffalo Flats"/>
    <n v="2"/>
    <n v="6"/>
    <s v="Not applicable"/>
    <s v="I confirm that I am at the gate / door"/>
    <s v=" -33.0126736"/>
    <s v="27.8408083"/>
    <s v="Yes"/>
    <m/>
    <s v="Read the script out loud to the person"/>
    <s v="Yes - the person who opened the door is the HoH"/>
    <s v="Read the script out loud to the HoH"/>
    <s v="Yes"/>
    <s v="Proceed"/>
    <s v="Angeline"/>
    <s v="Kruger "/>
    <n v="47"/>
    <d v="1975-12-13T00:00:00"/>
    <n v="47"/>
    <s v="Female"/>
    <s v="One or both"/>
    <s v="Yes"/>
    <s v="Proceed"/>
    <m/>
    <s v="Proceed"/>
    <s v="English"/>
    <s v="Yes"/>
    <s v="Yes"/>
    <s v="signature_2022-07-15_1333.png"/>
    <m/>
    <m/>
    <m/>
    <m/>
    <d v="2022-07-15T00:00:00"/>
    <n v="80000"/>
    <n v="1000"/>
    <n v="287"/>
    <n v="287"/>
    <n v="2342"/>
    <m/>
    <x v="1"/>
    <n v="83869"/>
    <s v="Proceed"/>
    <s v="Checked, completed"/>
    <s v="Checked, completed"/>
    <s v="Checked, completed"/>
    <n v="637136280"/>
    <s v="Partner/Spouse"/>
    <m/>
    <d v="1899-12-30T15:34:00"/>
    <s v="Unverified"/>
  </r>
  <r>
    <n v="1100"/>
    <m/>
    <m/>
    <m/>
    <x v="0"/>
    <m/>
    <m/>
    <m/>
    <m/>
    <m/>
    <m/>
    <m/>
    <m/>
    <m/>
    <m/>
    <m/>
    <m/>
    <m/>
    <m/>
    <m/>
    <m/>
    <m/>
    <m/>
    <m/>
    <m/>
    <m/>
    <m/>
    <m/>
    <m/>
    <m/>
    <m/>
    <m/>
    <m/>
    <m/>
    <m/>
    <m/>
    <m/>
    <m/>
    <m/>
    <m/>
    <m/>
    <m/>
    <m/>
    <m/>
    <m/>
    <m/>
    <x v="0"/>
    <m/>
    <m/>
    <m/>
    <m/>
    <m/>
    <m/>
    <m/>
    <m/>
    <m/>
    <m/>
  </r>
  <r>
    <n v="921"/>
    <s v="Screening And Consenting"/>
    <n v="1"/>
    <s v="ntombizodwa"/>
    <x v="30"/>
    <d v="1899-12-30T11:54:00"/>
    <s v="Ndevana"/>
    <n v="2"/>
    <n v="6"/>
    <s v="Not applicable"/>
    <s v="I confirm that I am at the gate / door"/>
    <s v=" -32.9203047"/>
    <s v="27.5025502"/>
    <s v="Yes"/>
    <m/>
    <s v="Read the script out loud to the person"/>
    <s v="Yes - the person who opened the door is the HoH"/>
    <s v="Read the script out loud to the HoH"/>
    <s v="Yes"/>
    <s v="Proceed"/>
    <s v="Lindiwe"/>
    <s v="Yiwani"/>
    <n v="47"/>
    <d v="1975-06-18T00:00:00"/>
    <n v="47"/>
    <s v="Female"/>
    <s v="One or both"/>
    <s v="Yes"/>
    <s v="Proceed"/>
    <m/>
    <s v="Proceed"/>
    <s v="Xhosa"/>
    <s v="Yes"/>
    <s v="Yes"/>
    <m/>
    <s v="signature_2022-07-16_0959.png"/>
    <m/>
    <m/>
    <m/>
    <d v="2022-07-16T00:00:00"/>
    <n v="60000"/>
    <n v="1000"/>
    <n v="498"/>
    <n v="498"/>
    <n v="2341"/>
    <m/>
    <x v="1"/>
    <n v="64290"/>
    <s v="Proceed"/>
    <s v="Checked, completed"/>
    <s v="Checked, completed"/>
    <s v="Checked, completed"/>
    <n v="725762513"/>
    <s v="Myself (Participant)"/>
    <m/>
    <d v="1899-12-30T11:59:00"/>
    <s v="Complete"/>
  </r>
  <r>
    <n v="1101"/>
    <m/>
    <m/>
    <m/>
    <x v="0"/>
    <m/>
    <m/>
    <m/>
    <m/>
    <m/>
    <m/>
    <m/>
    <m/>
    <m/>
    <m/>
    <m/>
    <m/>
    <m/>
    <m/>
    <m/>
    <m/>
    <m/>
    <m/>
    <m/>
    <m/>
    <m/>
    <m/>
    <m/>
    <m/>
    <m/>
    <m/>
    <m/>
    <m/>
    <m/>
    <m/>
    <m/>
    <m/>
    <m/>
    <m/>
    <m/>
    <m/>
    <m/>
    <m/>
    <m/>
    <m/>
    <m/>
    <x v="0"/>
    <m/>
    <m/>
    <m/>
    <m/>
    <m/>
    <m/>
    <m/>
    <m/>
    <m/>
    <m/>
  </r>
  <r>
    <n v="964"/>
    <s v="Screening And Consenting"/>
    <n v="1"/>
    <s v="siziphiwe"/>
    <x v="29"/>
    <d v="1899-12-30T14:58:00"/>
    <s v="Buffalo Flats"/>
    <n v="2"/>
    <n v="10"/>
    <s v="Not applicable"/>
    <s v="I confirm that I am at the gate / door"/>
    <s v=" -33.010906"/>
    <s v="27.8432411"/>
    <s v="Yes"/>
    <m/>
    <s v="Read the script out loud to the person"/>
    <s v="Yes - the person who opened the door is the HoH"/>
    <s v="Read the script out loud to the HoH"/>
    <s v="Yes"/>
    <s v="Proceed"/>
    <s v="Shanice"/>
    <s v="Kleinhans"/>
    <n v="47"/>
    <d v="1975-05-27T00:00:00"/>
    <n v="47"/>
    <s v="Female"/>
    <s v="One or both"/>
    <s v="Yes"/>
    <s v="Proceed"/>
    <m/>
    <s v="Proceed"/>
    <s v="English"/>
    <s v="Yes"/>
    <s v="Yes"/>
    <s v="signature_2022-07-19_1302.png"/>
    <m/>
    <m/>
    <m/>
    <m/>
    <d v="2022-07-19T00:00:00"/>
    <n v="80000"/>
    <n v="1000"/>
    <n v="314"/>
    <n v="314"/>
    <n v="2338"/>
    <m/>
    <x v="1"/>
    <n v="83919"/>
    <s v="Proceed"/>
    <s v="Checked, completed"/>
    <s v="Checked, completed"/>
    <s v="Checked, completed"/>
    <n v="999999999"/>
    <s v="Myself (Participant)"/>
    <m/>
    <d v="1899-12-30T15:03:00"/>
    <s v="Complete"/>
  </r>
  <r>
    <n v="1102"/>
    <m/>
    <m/>
    <m/>
    <x v="0"/>
    <m/>
    <m/>
    <m/>
    <m/>
    <m/>
    <m/>
    <m/>
    <m/>
    <m/>
    <m/>
    <m/>
    <m/>
    <m/>
    <m/>
    <m/>
    <m/>
    <m/>
    <m/>
    <m/>
    <m/>
    <m/>
    <m/>
    <m/>
    <m/>
    <m/>
    <m/>
    <m/>
    <m/>
    <m/>
    <m/>
    <m/>
    <m/>
    <m/>
    <m/>
    <m/>
    <m/>
    <m/>
    <m/>
    <m/>
    <m/>
    <m/>
    <x v="0"/>
    <m/>
    <m/>
    <m/>
    <m/>
    <m/>
    <m/>
    <m/>
    <m/>
    <m/>
    <m/>
  </r>
  <r>
    <n v="1102"/>
    <s v="Screening And Consenting"/>
    <n v="1"/>
    <s v="zimbini"/>
    <x v="21"/>
    <d v="1899-12-30T12:44:00"/>
    <s v="Mdantsane"/>
    <n v="9"/>
    <n v="1"/>
    <s v="Not applicable"/>
    <s v="I confirm that I am at the gate / door"/>
    <s v=" -32.9377553"/>
    <s v="27.7558516"/>
    <s v="No"/>
    <s v="I confirm"/>
    <m/>
    <m/>
    <m/>
    <m/>
    <m/>
    <m/>
    <m/>
    <m/>
    <m/>
    <m/>
    <m/>
    <m/>
    <m/>
    <m/>
    <m/>
    <m/>
    <m/>
    <m/>
    <m/>
    <m/>
    <m/>
    <m/>
    <m/>
    <m/>
    <m/>
    <n v="50000"/>
    <m/>
    <n v="448"/>
    <n v="448"/>
    <n v="2336"/>
    <m/>
    <x v="0"/>
    <m/>
    <m/>
    <m/>
    <m/>
    <m/>
    <m/>
    <m/>
    <m/>
    <d v="1899-12-30T12:44:00"/>
    <s v="Complete"/>
  </r>
  <r>
    <n v="1000"/>
    <s v="Screening And Consenting"/>
    <n v="1"/>
    <s v="asemahle"/>
    <x v="16"/>
    <d v="1899-12-30T10:15:00"/>
    <s v="Buffalo Flats"/>
    <n v="6"/>
    <n v="1"/>
    <s v="Not applicable"/>
    <s v="I confirm that I am at the gate / door"/>
    <s v=" -33.0182277"/>
    <s v="27.8460119"/>
    <s v="Yes"/>
    <m/>
    <s v="Read the script out loud to the person"/>
    <s v="Yes - the person who opened the door is the HoH"/>
    <s v="Read the script out loud to the HoH"/>
    <s v="Yes"/>
    <s v="Proceed"/>
    <s v="Irene"/>
    <s v="Adams"/>
    <n v="47"/>
    <d v="1975-03-20T00:00:00"/>
    <n v="47"/>
    <s v="Female"/>
    <s v="One or both"/>
    <s v="Yes"/>
    <s v="Proceed"/>
    <m/>
    <s v="Proceed"/>
    <s v="English"/>
    <s v="Yes"/>
    <s v="Yes"/>
    <s v="signature_2022-07-20_0825.png"/>
    <m/>
    <m/>
    <m/>
    <m/>
    <d v="2022-07-20T00:00:00"/>
    <n v="80000"/>
    <n v="1000"/>
    <n v="597"/>
    <n v="597"/>
    <n v="2337"/>
    <m/>
    <x v="1"/>
    <n v="84484"/>
    <s v="Proceed"/>
    <s v="Checked, completed"/>
    <s v="Checked, completed"/>
    <s v="Checked, completed"/>
    <n v="782606989"/>
    <s v="Myself (Participant)"/>
    <m/>
    <d v="1899-12-30T10:25:00"/>
    <s v="Complete"/>
  </r>
  <r>
    <n v="1103"/>
    <m/>
    <m/>
    <m/>
    <x v="0"/>
    <m/>
    <m/>
    <m/>
    <m/>
    <m/>
    <m/>
    <m/>
    <m/>
    <m/>
    <m/>
    <m/>
    <m/>
    <m/>
    <m/>
    <m/>
    <m/>
    <m/>
    <m/>
    <m/>
    <m/>
    <m/>
    <m/>
    <m/>
    <m/>
    <m/>
    <m/>
    <m/>
    <m/>
    <m/>
    <m/>
    <m/>
    <m/>
    <m/>
    <m/>
    <m/>
    <m/>
    <m/>
    <m/>
    <m/>
    <m/>
    <m/>
    <x v="0"/>
    <m/>
    <m/>
    <m/>
    <m/>
    <m/>
    <m/>
    <m/>
    <m/>
    <m/>
    <m/>
  </r>
  <r>
    <n v="1006"/>
    <s v="Screening And Consenting"/>
    <n v="1"/>
    <s v="mihlem"/>
    <x v="16"/>
    <d v="1899-12-30T11:06:00"/>
    <s v="Mdantsane"/>
    <n v="11"/>
    <n v="7"/>
    <s v="Not applicable"/>
    <s v="I confirm that I am at the gate / door"/>
    <s v=" -32.922717"/>
    <s v="27.738454"/>
    <s v="Yes"/>
    <m/>
    <s v="Read the script out loud to the person"/>
    <s v="Yes - the person who opened the door is the HoH"/>
    <s v="Read the script out loud to the HoH"/>
    <s v="Yes"/>
    <s v="Proceed"/>
    <s v="Sibongile"/>
    <s v="Rululu"/>
    <n v="47"/>
    <d v="1975-05-01T00:00:00"/>
    <n v="47"/>
    <s v="Male"/>
    <s v="One or both"/>
    <s v="Yes"/>
    <s v="Proceed"/>
    <m/>
    <s v="Proceed"/>
    <s v="English"/>
    <s v="Yes"/>
    <s v="Yes"/>
    <s v="signature_2022-07-20_0935.png"/>
    <m/>
    <m/>
    <m/>
    <m/>
    <d v="2022-07-20T00:00:00"/>
    <n v="50000"/>
    <n v="2000"/>
    <n v="546"/>
    <n v="546"/>
    <n v="2337"/>
    <m/>
    <x v="1"/>
    <n v="55382"/>
    <s v="Proceed"/>
    <s v="Checked, completed"/>
    <s v="Checked, completed"/>
    <s v="Checked, completed"/>
    <n v="655355781"/>
    <s v="Myself (Participant)"/>
    <m/>
    <d v="1899-12-30T11:36:00"/>
    <s v="Complete"/>
  </r>
  <r>
    <n v="1104"/>
    <m/>
    <m/>
    <m/>
    <x v="0"/>
    <m/>
    <m/>
    <m/>
    <m/>
    <m/>
    <m/>
    <m/>
    <m/>
    <m/>
    <m/>
    <m/>
    <m/>
    <m/>
    <m/>
    <m/>
    <m/>
    <m/>
    <m/>
    <m/>
    <m/>
    <m/>
    <m/>
    <m/>
    <m/>
    <m/>
    <m/>
    <m/>
    <m/>
    <m/>
    <m/>
    <m/>
    <m/>
    <m/>
    <m/>
    <m/>
    <m/>
    <m/>
    <m/>
    <m/>
    <m/>
    <m/>
    <x v="0"/>
    <m/>
    <m/>
    <m/>
    <m/>
    <m/>
    <m/>
    <m/>
    <m/>
    <m/>
    <m/>
  </r>
  <r>
    <n v="1104"/>
    <s v="Screening And Consenting"/>
    <n v="1"/>
    <s v="lwazi"/>
    <x v="21"/>
    <d v="1899-12-30T12:46:00"/>
    <s v="Buffalo Flats"/>
    <n v="4"/>
    <n v="2"/>
    <s v="Not applicable"/>
    <s v="I confirm that I am at the gate / door"/>
    <s v=" -33.0083804"/>
    <s v="27.8375601"/>
    <s v="No"/>
    <s v="I confirm"/>
    <m/>
    <m/>
    <m/>
    <m/>
    <m/>
    <m/>
    <m/>
    <m/>
    <m/>
    <m/>
    <m/>
    <m/>
    <m/>
    <m/>
    <m/>
    <m/>
    <m/>
    <m/>
    <m/>
    <m/>
    <m/>
    <m/>
    <m/>
    <m/>
    <m/>
    <n v="80000"/>
    <m/>
    <n v="446"/>
    <n v="446"/>
    <n v="2336"/>
    <m/>
    <x v="0"/>
    <m/>
    <m/>
    <m/>
    <m/>
    <m/>
    <m/>
    <m/>
    <m/>
    <d v="1899-12-30T12:46:00"/>
    <s v="Unverified"/>
  </r>
  <r>
    <n v="1104"/>
    <s v="Screening And Consenting"/>
    <n v="2"/>
    <s v="nosiphiwo"/>
    <x v="17"/>
    <d v="1899-12-30T13:05:00"/>
    <s v="Buffalo Flats"/>
    <n v="4"/>
    <n v="2"/>
    <s v="Not applicable"/>
    <s v="I confirm that I am at the gate / door"/>
    <s v=" -33.0083799"/>
    <s v="27.8375664"/>
    <s v="Yes"/>
    <m/>
    <s v="Read the script out loud to the person"/>
    <s v="Yes - the person who opened the door is the HoH"/>
    <s v="Read the script out loud to the HoH"/>
    <s v="No"/>
    <m/>
    <m/>
    <m/>
    <m/>
    <m/>
    <m/>
    <m/>
    <m/>
    <m/>
    <m/>
    <m/>
    <m/>
    <m/>
    <m/>
    <m/>
    <m/>
    <m/>
    <m/>
    <m/>
    <m/>
    <m/>
    <n v="80000"/>
    <m/>
    <n v="427"/>
    <n v="427"/>
    <n v="2335"/>
    <m/>
    <x v="0"/>
    <m/>
    <m/>
    <m/>
    <m/>
    <m/>
    <m/>
    <m/>
    <m/>
    <d v="1899-12-30T13:06:00"/>
    <s v="Unverified"/>
  </r>
  <r>
    <n v="1105"/>
    <m/>
    <m/>
    <m/>
    <x v="0"/>
    <m/>
    <m/>
    <m/>
    <m/>
    <m/>
    <m/>
    <m/>
    <m/>
    <m/>
    <m/>
    <m/>
    <m/>
    <m/>
    <m/>
    <m/>
    <m/>
    <m/>
    <m/>
    <m/>
    <m/>
    <m/>
    <m/>
    <m/>
    <m/>
    <m/>
    <m/>
    <m/>
    <m/>
    <m/>
    <m/>
    <m/>
    <m/>
    <m/>
    <m/>
    <m/>
    <m/>
    <m/>
    <m/>
    <m/>
    <m/>
    <m/>
    <x v="0"/>
    <m/>
    <m/>
    <m/>
    <m/>
    <m/>
    <m/>
    <m/>
    <m/>
    <m/>
    <m/>
  </r>
  <r>
    <n v="1105"/>
    <s v="Screening And Consenting"/>
    <n v="1"/>
    <s v="lwazi"/>
    <x v="21"/>
    <d v="1899-12-30T12:51:00"/>
    <s v="Buffalo Flats"/>
    <n v="4"/>
    <n v="2"/>
    <s v="Not applicable"/>
    <s v="I confirm that I am at the gate / door"/>
    <s v=" -33.0084072"/>
    <s v="27.8372343"/>
    <s v="No"/>
    <s v="I confirm"/>
    <m/>
    <m/>
    <m/>
    <m/>
    <m/>
    <m/>
    <m/>
    <m/>
    <m/>
    <m/>
    <m/>
    <m/>
    <m/>
    <m/>
    <m/>
    <m/>
    <m/>
    <m/>
    <m/>
    <m/>
    <m/>
    <m/>
    <m/>
    <m/>
    <m/>
    <n v="80000"/>
    <m/>
    <n v="441"/>
    <n v="441"/>
    <n v="2336"/>
    <m/>
    <x v="0"/>
    <m/>
    <m/>
    <m/>
    <m/>
    <m/>
    <m/>
    <m/>
    <m/>
    <d v="1899-12-30T12:51:00"/>
    <s v="Complete"/>
  </r>
  <r>
    <n v="1271"/>
    <s v="Screening And Consenting"/>
    <n v="2"/>
    <s v="lwazi"/>
    <x v="26"/>
    <d v="1899-12-30T10:40:00"/>
    <s v="Buffalo Flats"/>
    <n v="5"/>
    <n v="2"/>
    <s v="Not applicable"/>
    <s v="I confirm that I am at the gate / door"/>
    <s v=" -33.0207286"/>
    <s v="27.8515388"/>
    <s v="Yes"/>
    <m/>
    <s v="Read the script out loud to the person"/>
    <s v="Yes - the person who opened the door is the HoH"/>
    <s v="Read the script out loud to the HoH"/>
    <s v="Yes"/>
    <s v="Proceed"/>
    <s v="Elrich"/>
    <s v="Boysie"/>
    <n v="47"/>
    <d v="1976-01-05T00:00:00"/>
    <n v="47"/>
    <s v="Male"/>
    <s v="One or both"/>
    <s v="Yes"/>
    <s v="Proceed"/>
    <m/>
    <s v="Proceed"/>
    <s v="English"/>
    <s v="Yes"/>
    <s v="Yes"/>
    <s v="signature_2022-07-27_0955.png"/>
    <m/>
    <m/>
    <m/>
    <m/>
    <d v="2022-07-27T00:00:00"/>
    <n v="80000"/>
    <n v="2000"/>
    <n v="572"/>
    <n v="572"/>
    <n v="2330"/>
    <m/>
    <x v="1"/>
    <n v="85427"/>
    <s v="Proceed"/>
    <s v="Checked, completed"/>
    <s v="Checked, completed"/>
    <s v="Checked, completed"/>
    <n v="736806623"/>
    <s v="Myself (Participant)"/>
    <m/>
    <d v="1899-12-30T11:56:00"/>
    <s v="Complete"/>
  </r>
  <r>
    <n v="1106"/>
    <m/>
    <m/>
    <m/>
    <x v="0"/>
    <m/>
    <m/>
    <m/>
    <m/>
    <m/>
    <m/>
    <m/>
    <m/>
    <m/>
    <m/>
    <m/>
    <m/>
    <m/>
    <m/>
    <m/>
    <m/>
    <m/>
    <m/>
    <m/>
    <m/>
    <m/>
    <m/>
    <m/>
    <m/>
    <m/>
    <m/>
    <m/>
    <m/>
    <m/>
    <m/>
    <m/>
    <m/>
    <m/>
    <m/>
    <m/>
    <m/>
    <m/>
    <m/>
    <m/>
    <m/>
    <m/>
    <x v="0"/>
    <m/>
    <m/>
    <m/>
    <m/>
    <m/>
    <m/>
    <m/>
    <m/>
    <m/>
    <m/>
  </r>
  <r>
    <n v="1381"/>
    <s v="Screening And Consenting"/>
    <n v="3"/>
    <s v="zola"/>
    <x v="32"/>
    <d v="1899-12-30T09:39:00"/>
    <s v="Ndevana"/>
    <n v="3"/>
    <n v="3"/>
    <s v="Not applicable"/>
    <s v="I confirm that I am at the gate / door"/>
    <s v=" -32.9152937"/>
    <s v="27.5020669"/>
    <s v="Yes"/>
    <m/>
    <s v="Read the script out loud to the person"/>
    <s v="Yes - the person who opened the door is the HoH"/>
    <s v="Read the script out loud to the HoH"/>
    <s v="Yes"/>
    <s v="Proceed"/>
    <s v="Thozama"/>
    <s v="Nkontyana"/>
    <n v="47"/>
    <d v="1975-11-06T00:00:00"/>
    <n v="47"/>
    <s v="Female"/>
    <s v="One or both"/>
    <s v="Yes"/>
    <s v="Proceed"/>
    <m/>
    <s v="Proceed"/>
    <s v="English"/>
    <s v="Yes"/>
    <s v="Yes"/>
    <s v="signature_2022-07-29_0744.png"/>
    <m/>
    <m/>
    <m/>
    <m/>
    <d v="2022-07-29T00:00:00"/>
    <n v="60000"/>
    <n v="1000"/>
    <n v="633"/>
    <n v="633"/>
    <n v="2328"/>
    <m/>
    <x v="1"/>
    <n v="64547"/>
    <s v="Proceed"/>
    <s v="Checked, completed"/>
    <s v="Checked, completed"/>
    <s v="Checked, completed"/>
    <n v="737813624"/>
    <s v="Myself (Participant)"/>
    <m/>
    <d v="1899-12-30T09:44:00"/>
    <s v="Complete"/>
  </r>
  <r>
    <n v="1107"/>
    <m/>
    <m/>
    <m/>
    <x v="0"/>
    <m/>
    <m/>
    <m/>
    <m/>
    <m/>
    <m/>
    <m/>
    <m/>
    <m/>
    <m/>
    <m/>
    <m/>
    <m/>
    <m/>
    <m/>
    <m/>
    <m/>
    <m/>
    <m/>
    <m/>
    <m/>
    <m/>
    <m/>
    <m/>
    <m/>
    <m/>
    <m/>
    <m/>
    <m/>
    <m/>
    <m/>
    <m/>
    <m/>
    <m/>
    <m/>
    <m/>
    <m/>
    <m/>
    <m/>
    <m/>
    <m/>
    <x v="0"/>
    <m/>
    <m/>
    <m/>
    <m/>
    <m/>
    <m/>
    <m/>
    <m/>
    <m/>
    <m/>
  </r>
  <r>
    <n v="1107"/>
    <s v="Screening And Consenting"/>
    <n v="1"/>
    <s v="vuyolwethu"/>
    <x v="21"/>
    <d v="1899-12-30T12:54:00"/>
    <s v="Mdantsane"/>
    <n v="9"/>
    <n v="1"/>
    <s v="Not applicable"/>
    <s v="I confirm that I am at the gate / door"/>
    <s v=" -32.9372747"/>
    <s v="27.7559225"/>
    <s v="No"/>
    <s v="I confirm"/>
    <m/>
    <m/>
    <m/>
    <m/>
    <m/>
    <m/>
    <m/>
    <m/>
    <m/>
    <m/>
    <m/>
    <m/>
    <m/>
    <m/>
    <m/>
    <m/>
    <m/>
    <m/>
    <m/>
    <m/>
    <m/>
    <m/>
    <m/>
    <m/>
    <m/>
    <n v="50000"/>
    <m/>
    <n v="438"/>
    <n v="438"/>
    <n v="2336"/>
    <m/>
    <x v="0"/>
    <m/>
    <m/>
    <m/>
    <m/>
    <m/>
    <m/>
    <m/>
    <m/>
    <d v="1899-12-30T12:54:00"/>
    <s v="Complete"/>
  </r>
  <r>
    <n v="1387"/>
    <s v="Screening And Consenting"/>
    <n v="2"/>
    <s v="sinazo"/>
    <x v="31"/>
    <d v="1899-12-30T10:19:00"/>
    <s v="Nompumelelo"/>
    <n v="3"/>
    <n v="2"/>
    <s v="Not applicable"/>
    <s v="I confirm that I am at the gate / door"/>
    <s v=" -32.9524217"/>
    <s v="27.9210952"/>
    <s v="Yes"/>
    <m/>
    <s v="Read the script out loud to the person"/>
    <s v="Yes - the person who opened the door is the HoH"/>
    <s v="Read the script out loud to the HoH"/>
    <s v="Yes"/>
    <s v="Proceed"/>
    <s v="Zukiswa"/>
    <s v="Tshaka"/>
    <n v="47"/>
    <d v="1975-06-23T00:00:00"/>
    <n v="47"/>
    <s v="Female"/>
    <s v="One or both"/>
    <s v="Yes"/>
    <s v="Proceed"/>
    <m/>
    <s v="Proceed"/>
    <s v="Xhosa"/>
    <s v="Yes"/>
    <s v="Yes"/>
    <m/>
    <s v="signature_2022-07-28_0822.png"/>
    <m/>
    <m/>
    <m/>
    <d v="2022-07-28T00:00:00"/>
    <n v="30000"/>
    <n v="1000"/>
    <n v="593"/>
    <n v="593"/>
    <n v="2329"/>
    <m/>
    <x v="1"/>
    <n v="34468"/>
    <s v="Proceed"/>
    <s v="Checked, completed"/>
    <s v="Checked, completed"/>
    <s v="Checked, completed"/>
    <n v="781685004"/>
    <s v="Myself (Participant)"/>
    <m/>
    <d v="1899-12-30T10:23:00"/>
    <s v="Complete"/>
  </r>
  <r>
    <n v="1108"/>
    <m/>
    <m/>
    <m/>
    <x v="0"/>
    <m/>
    <m/>
    <m/>
    <m/>
    <m/>
    <m/>
    <m/>
    <m/>
    <m/>
    <m/>
    <m/>
    <m/>
    <m/>
    <m/>
    <m/>
    <m/>
    <m/>
    <m/>
    <m/>
    <m/>
    <m/>
    <m/>
    <m/>
    <m/>
    <m/>
    <m/>
    <m/>
    <m/>
    <m/>
    <m/>
    <m/>
    <m/>
    <m/>
    <m/>
    <m/>
    <m/>
    <m/>
    <m/>
    <m/>
    <m/>
    <m/>
    <x v="0"/>
    <m/>
    <m/>
    <m/>
    <m/>
    <m/>
    <m/>
    <m/>
    <m/>
    <m/>
    <m/>
  </r>
  <r>
    <n v="1496"/>
    <s v="Screening And Consenting"/>
    <n v="1"/>
    <s v="lwazi"/>
    <x v="32"/>
    <d v="1899-12-30T09:36:00"/>
    <s v="Buffalo Flats"/>
    <n v="5"/>
    <n v="4"/>
    <s v="Not applicable"/>
    <s v="I confirm that I am at the gate / door"/>
    <s v=" -33.0214614"/>
    <s v="27.8520807"/>
    <s v="Yes"/>
    <m/>
    <s v="Read the script out loud to the person"/>
    <s v="Yes - the person who opened the door is the HoH"/>
    <s v="Read the script out loud to the HoH"/>
    <s v="Yes"/>
    <s v="Proceed"/>
    <s v="Christol"/>
    <s v="Janties"/>
    <n v="47"/>
    <d v="1975-04-21T00:00:00"/>
    <n v="47"/>
    <s v="Female"/>
    <s v="One or both"/>
    <s v="Yes"/>
    <s v="Proceed"/>
    <m/>
    <s v="Proceed"/>
    <s v="English"/>
    <s v="Yes"/>
    <s v="Yes"/>
    <s v="signature_2022-07-29_0747.png"/>
    <m/>
    <m/>
    <m/>
    <m/>
    <d v="2022-07-29T00:00:00"/>
    <n v="80000"/>
    <n v="1000"/>
    <n v="636"/>
    <n v="636"/>
    <n v="2328"/>
    <m/>
    <x v="1"/>
    <n v="84553"/>
    <s v="Proceed"/>
    <s v="Checked, completed"/>
    <s v="Checked, completed"/>
    <s v="Checked, completed"/>
    <n v="828864562"/>
    <s v="Myself (Participant)"/>
    <m/>
    <d v="1899-12-30T09:48:00"/>
    <s v="Complete"/>
  </r>
  <r>
    <n v="1109"/>
    <m/>
    <m/>
    <m/>
    <x v="0"/>
    <m/>
    <m/>
    <m/>
    <m/>
    <m/>
    <m/>
    <m/>
    <m/>
    <m/>
    <m/>
    <m/>
    <m/>
    <m/>
    <m/>
    <m/>
    <m/>
    <m/>
    <m/>
    <m/>
    <m/>
    <m/>
    <m/>
    <m/>
    <m/>
    <m/>
    <m/>
    <m/>
    <m/>
    <m/>
    <m/>
    <m/>
    <m/>
    <m/>
    <m/>
    <m/>
    <m/>
    <m/>
    <m/>
    <m/>
    <m/>
    <m/>
    <x v="0"/>
    <m/>
    <m/>
    <m/>
    <m/>
    <m/>
    <m/>
    <m/>
    <m/>
    <m/>
    <m/>
  </r>
  <r>
    <n v="145"/>
    <s v="Screening And Consenting"/>
    <n v="1"/>
    <s v="zukisani"/>
    <x v="19"/>
    <d v="1899-12-30T15:55:00"/>
    <s v="Mdantsane"/>
    <n v="5"/>
    <n v="10"/>
    <s v="Not applicable"/>
    <s v="I confirm that I am at the gate / door"/>
    <m/>
    <m/>
    <s v="Yes"/>
    <m/>
    <s v="Read the script out loud to the person"/>
    <s v="Yes - the person who opened the door is the HoH"/>
    <s v="Read the script out loud to the HoH"/>
    <s v="Yes"/>
    <s v="Proceed"/>
    <s v="Thembela"/>
    <s v="Jilaji"/>
    <n v="48"/>
    <d v="1974-08-15T00:00:00"/>
    <n v="48"/>
    <s v="Male"/>
    <s v="One or both"/>
    <s v="Yes"/>
    <s v="Proceed"/>
    <m/>
    <s v="Proceed"/>
    <s v="Xhosa"/>
    <s v="Yes"/>
    <s v="Yes"/>
    <m/>
    <s v="signature_2022-06-22_1357.png"/>
    <m/>
    <m/>
    <m/>
    <d v="2022-06-22T00:00:00"/>
    <n v="50000"/>
    <n v="2000"/>
    <n v="257"/>
    <n v="257"/>
    <n v="2365"/>
    <m/>
    <x v="1"/>
    <n v="54831"/>
    <s v="Proceed"/>
    <s v="Checked, completed"/>
    <s v="Checked, completed"/>
    <s v="Checked, completed"/>
    <n v="83338923"/>
    <s v="Myself (Participant)"/>
    <m/>
    <d v="1899-12-30T15:58:00"/>
    <s v="Unverified"/>
  </r>
  <r>
    <n v="1110"/>
    <m/>
    <m/>
    <m/>
    <x v="0"/>
    <m/>
    <m/>
    <m/>
    <m/>
    <m/>
    <m/>
    <m/>
    <m/>
    <m/>
    <m/>
    <m/>
    <m/>
    <m/>
    <m/>
    <m/>
    <m/>
    <m/>
    <m/>
    <m/>
    <m/>
    <m/>
    <m/>
    <m/>
    <m/>
    <m/>
    <m/>
    <m/>
    <m/>
    <m/>
    <m/>
    <m/>
    <m/>
    <m/>
    <m/>
    <m/>
    <m/>
    <m/>
    <m/>
    <m/>
    <m/>
    <m/>
    <x v="0"/>
    <m/>
    <m/>
    <m/>
    <m/>
    <m/>
    <m/>
    <m/>
    <m/>
    <m/>
    <m/>
  </r>
  <r>
    <n v="1110"/>
    <s v="Screening And Consenting"/>
    <n v="1"/>
    <s v="zimkhitha"/>
    <x v="21"/>
    <d v="1899-12-30T13:30:00"/>
    <s v="Buffalo Flats"/>
    <n v="3"/>
    <n v="2"/>
    <s v="Not applicable"/>
    <s v="I confirm that I am at the gate / door"/>
    <s v=" -33.0103104"/>
    <s v="27.8387584"/>
    <s v="Yes"/>
    <m/>
    <s v="Read the script out loud to the person"/>
    <s v="Yes - the person who opened the door is the HoH"/>
    <s v="Read the script out loud to the HoH"/>
    <s v="No"/>
    <m/>
    <m/>
    <m/>
    <m/>
    <m/>
    <m/>
    <m/>
    <m/>
    <m/>
    <m/>
    <m/>
    <m/>
    <m/>
    <m/>
    <m/>
    <m/>
    <m/>
    <m/>
    <m/>
    <m/>
    <m/>
    <n v="80000"/>
    <m/>
    <n v="402"/>
    <n v="402"/>
    <n v="2336"/>
    <m/>
    <x v="0"/>
    <m/>
    <m/>
    <m/>
    <m/>
    <m/>
    <m/>
    <m/>
    <m/>
    <d v="1899-12-30T13:32:00"/>
    <s v="Unverified"/>
  </r>
  <r>
    <n v="1111"/>
    <m/>
    <m/>
    <m/>
    <x v="0"/>
    <m/>
    <m/>
    <m/>
    <m/>
    <m/>
    <m/>
    <m/>
    <m/>
    <m/>
    <m/>
    <m/>
    <m/>
    <m/>
    <m/>
    <m/>
    <m/>
    <m/>
    <m/>
    <m/>
    <m/>
    <m/>
    <m/>
    <m/>
    <m/>
    <m/>
    <m/>
    <m/>
    <m/>
    <m/>
    <m/>
    <m/>
    <m/>
    <m/>
    <m/>
    <m/>
    <m/>
    <m/>
    <m/>
    <m/>
    <m/>
    <m/>
    <x v="0"/>
    <m/>
    <m/>
    <m/>
    <m/>
    <m/>
    <m/>
    <m/>
    <m/>
    <m/>
    <m/>
  </r>
  <r>
    <n v="234"/>
    <s v="Screening And Consenting"/>
    <n v="2"/>
    <s v="thembelihle"/>
    <x v="28"/>
    <d v="1899-12-30T12:22:00"/>
    <s v="Mdantsane"/>
    <n v="6"/>
    <n v="9"/>
    <s v="Not applicable"/>
    <s v="I confirm that I am at the gate / door"/>
    <s v=" -32.9336735"/>
    <s v="27.7727268"/>
    <s v="Yes"/>
    <m/>
    <s v="Read the script out loud to the person"/>
    <s v="Yes - the person who opened the door is the HoH"/>
    <s v="Read the script out loud to the HoH"/>
    <s v="Yes"/>
    <s v="Proceed"/>
    <s v="Linda "/>
    <s v="Matushe"/>
    <n v="48"/>
    <d v="1974-08-09T00:00:00"/>
    <n v="48"/>
    <s v="Female"/>
    <s v="One or both"/>
    <s v="Yes"/>
    <s v="Proceed"/>
    <m/>
    <s v="Proceed"/>
    <s v="Xhosa"/>
    <s v="Yes"/>
    <s v="Yes"/>
    <m/>
    <s v="signature_2022-07-01_1029.png"/>
    <m/>
    <m/>
    <m/>
    <d v="2022-07-01T00:00:00"/>
    <n v="50000"/>
    <n v="1000"/>
    <n v="470"/>
    <n v="470"/>
    <n v="2356"/>
    <m/>
    <x v="1"/>
    <n v="54248"/>
    <s v="Proceed"/>
    <s v="Checked, completed"/>
    <s v="Checked, completed"/>
    <s v="Checked, completed"/>
    <n v="719396359"/>
    <s v="Myself (Participant)"/>
    <m/>
    <d v="1899-12-30T12:27:00"/>
    <s v="Unverified"/>
  </r>
  <r>
    <n v="1112"/>
    <m/>
    <m/>
    <m/>
    <x v="0"/>
    <m/>
    <m/>
    <m/>
    <m/>
    <m/>
    <m/>
    <m/>
    <m/>
    <m/>
    <m/>
    <m/>
    <m/>
    <m/>
    <m/>
    <m/>
    <m/>
    <m/>
    <m/>
    <m/>
    <m/>
    <m/>
    <m/>
    <m/>
    <m/>
    <m/>
    <m/>
    <m/>
    <m/>
    <m/>
    <m/>
    <m/>
    <m/>
    <m/>
    <m/>
    <m/>
    <m/>
    <m/>
    <m/>
    <m/>
    <m/>
    <m/>
    <x v="0"/>
    <m/>
    <m/>
    <m/>
    <m/>
    <m/>
    <m/>
    <m/>
    <m/>
    <m/>
    <m/>
  </r>
  <r>
    <n v="306"/>
    <s v="Screening And Consenting"/>
    <n v="1"/>
    <s v="lwazi"/>
    <x v="18"/>
    <d v="1899-12-30T13:05:00"/>
    <s v="Mdantsane"/>
    <n v="6"/>
    <n v="10"/>
    <s v="Not applicable"/>
    <s v="I confirm that I am at the gate / door"/>
    <s v=" -32.9301881"/>
    <s v="27.7745959"/>
    <s v="Yes"/>
    <m/>
    <s v="Read the script out loud to the person"/>
    <s v="Yes - the person who opened the door is the HoH"/>
    <s v="Read the script out loud to the HoH"/>
    <s v="Yes"/>
    <s v="Proceed"/>
    <s v="Yekiswa"/>
    <s v="Hlalukana"/>
    <n v="48"/>
    <d v="1974-03-29T00:00:00"/>
    <n v="48"/>
    <s v="Female"/>
    <s v="One or both"/>
    <s v="Yes"/>
    <s v="Proceed"/>
    <m/>
    <s v="Proceed"/>
    <s v="English"/>
    <s v="Yes"/>
    <s v="Yes"/>
    <s v="signature_2022-06-30_1108.png"/>
    <m/>
    <m/>
    <m/>
    <m/>
    <d v="2022-06-30T00:00:00"/>
    <n v="50000"/>
    <n v="1000"/>
    <n v="427"/>
    <n v="427"/>
    <n v="2357"/>
    <m/>
    <x v="1"/>
    <n v="54163"/>
    <s v="Proceed"/>
    <s v="Checked, completed"/>
    <s v="Checked, completed"/>
    <s v="Checked, completed"/>
    <n v="832094824"/>
    <s v="Child"/>
    <m/>
    <d v="1899-12-30T13:09:00"/>
    <s v="Unverified"/>
  </r>
  <r>
    <n v="1113"/>
    <m/>
    <m/>
    <m/>
    <x v="0"/>
    <m/>
    <m/>
    <m/>
    <m/>
    <m/>
    <m/>
    <m/>
    <m/>
    <m/>
    <m/>
    <m/>
    <m/>
    <m/>
    <m/>
    <m/>
    <m/>
    <m/>
    <m/>
    <m/>
    <m/>
    <m/>
    <m/>
    <m/>
    <m/>
    <m/>
    <m/>
    <m/>
    <m/>
    <m/>
    <m/>
    <m/>
    <m/>
    <m/>
    <m/>
    <m/>
    <m/>
    <m/>
    <m/>
    <m/>
    <m/>
    <m/>
    <x v="0"/>
    <m/>
    <m/>
    <m/>
    <m/>
    <m/>
    <m/>
    <m/>
    <m/>
    <m/>
    <m/>
  </r>
  <r>
    <n v="648"/>
    <s v="Screening And Consenting"/>
    <n v="1"/>
    <s v="nosiphiwo"/>
    <x v="6"/>
    <d v="1899-12-30T12:29:00"/>
    <s v="Nompumelelo"/>
    <n v="2"/>
    <n v="2"/>
    <s v="Not applicable"/>
    <s v="I confirm that I am at the gate / door"/>
    <s v=" -32.9591435"/>
    <s v="27.9237313"/>
    <s v="Yes"/>
    <m/>
    <s v="Read the script out loud to the person"/>
    <s v="Yes - the person who opened the door is the HoH"/>
    <s v="Read the script out loud to the HoH"/>
    <s v="Yes"/>
    <s v="Proceed"/>
    <s v="Tumeka"/>
    <s v="Dayimani"/>
    <n v="48"/>
    <d v="1974-09-29T00:00:00"/>
    <n v="48"/>
    <s v="Female"/>
    <s v="One or both"/>
    <s v="Yes"/>
    <s v="Proceed"/>
    <m/>
    <s v="Proceed"/>
    <s v="English"/>
    <s v="Yes"/>
    <s v="Yes"/>
    <s v="signature_2022-07-12_1032.png"/>
    <m/>
    <m/>
    <m/>
    <m/>
    <d v="2022-07-12T00:00:00"/>
    <n v="30000"/>
    <n v="1000"/>
    <n v="463"/>
    <n v="463"/>
    <n v="2345"/>
    <m/>
    <x v="1"/>
    <n v="34223"/>
    <s v="Proceed"/>
    <s v="Checked, completed"/>
    <s v="Checked, completed"/>
    <s v="Checked, completed"/>
    <n v="732167279"/>
    <s v="Myself (Participant)"/>
    <m/>
    <d v="1899-12-30T12:32:00"/>
    <s v="Unverified"/>
  </r>
  <r>
    <n v="1114"/>
    <m/>
    <m/>
    <m/>
    <x v="0"/>
    <m/>
    <m/>
    <m/>
    <m/>
    <m/>
    <m/>
    <m/>
    <m/>
    <m/>
    <m/>
    <m/>
    <m/>
    <m/>
    <m/>
    <m/>
    <m/>
    <m/>
    <m/>
    <m/>
    <m/>
    <m/>
    <m/>
    <m/>
    <m/>
    <m/>
    <m/>
    <m/>
    <m/>
    <m/>
    <m/>
    <m/>
    <m/>
    <m/>
    <m/>
    <m/>
    <m/>
    <m/>
    <m/>
    <m/>
    <m/>
    <m/>
    <x v="0"/>
    <m/>
    <m/>
    <m/>
    <m/>
    <m/>
    <m/>
    <m/>
    <m/>
    <m/>
    <m/>
  </r>
  <r>
    <n v="666"/>
    <s v="Screening And Consenting"/>
    <n v="2"/>
    <s v="siyanda"/>
    <x v="15"/>
    <d v="1899-12-30T11:53:00"/>
    <s v="Mdantsane"/>
    <n v="11"/>
    <n v="2"/>
    <s v="Not applicable"/>
    <s v="I confirm that I am at the gate / door"/>
    <s v=" -32.9252101"/>
    <s v="27.7387535"/>
    <s v="Yes"/>
    <m/>
    <s v="Read the script out loud to the person"/>
    <s v="Yes - the person who opened the door is the HoH"/>
    <s v="Read the script out loud to the HoH"/>
    <s v="Yes"/>
    <s v="Proceed"/>
    <s v="Piliswa"/>
    <s v="Notuku"/>
    <n v="48"/>
    <d v="1974-08-15T00:00:00"/>
    <n v="48"/>
    <s v="Female"/>
    <s v="One or both"/>
    <s v="Yes"/>
    <s v="Proceed"/>
    <m/>
    <s v="Proceed"/>
    <s v="English"/>
    <s v="Yes"/>
    <s v="Yes"/>
    <s v="signature_2022-07-13_0958.png"/>
    <m/>
    <m/>
    <m/>
    <m/>
    <d v="2022-07-13T00:00:00"/>
    <n v="50000"/>
    <n v="1000"/>
    <n v="499"/>
    <n v="499"/>
    <n v="2344"/>
    <m/>
    <x v="1"/>
    <n v="54294"/>
    <s v="Proceed"/>
    <s v="Checked, completed"/>
    <s v="Checked, completed"/>
    <s v="Checked, completed"/>
    <n v="782564488"/>
    <s v="Myself (Participant)"/>
    <m/>
    <d v="1899-12-30T11:58:00"/>
    <s v="Unverified"/>
  </r>
  <r>
    <n v="1115"/>
    <m/>
    <m/>
    <m/>
    <x v="0"/>
    <m/>
    <m/>
    <m/>
    <m/>
    <m/>
    <m/>
    <m/>
    <m/>
    <m/>
    <m/>
    <m/>
    <m/>
    <m/>
    <m/>
    <m/>
    <m/>
    <m/>
    <m/>
    <m/>
    <m/>
    <m/>
    <m/>
    <m/>
    <m/>
    <m/>
    <m/>
    <m/>
    <m/>
    <m/>
    <m/>
    <m/>
    <m/>
    <m/>
    <m/>
    <m/>
    <m/>
    <m/>
    <m/>
    <m/>
    <m/>
    <m/>
    <x v="0"/>
    <m/>
    <m/>
    <m/>
    <m/>
    <m/>
    <m/>
    <m/>
    <m/>
    <m/>
    <m/>
  </r>
  <r>
    <n v="682"/>
    <s v="Screening And Consenting"/>
    <n v="2"/>
    <s v="ntombizodwa"/>
    <x v="15"/>
    <d v="1899-12-30T11:35:00"/>
    <s v="Ndevana"/>
    <n v="1"/>
    <n v="5"/>
    <s v="Not applicable"/>
    <s v="I confirm that I am at the gate / door"/>
    <s v=" -32.900063"/>
    <s v="27.5125098"/>
    <s v="Yes"/>
    <m/>
    <s v="Read the script out loud to the person"/>
    <s v="Yes - the person who opened the door is the HoH"/>
    <s v="Read the script out loud to the HoH"/>
    <s v="Yes"/>
    <s v="Proceed"/>
    <s v="Neliswa"/>
    <s v="Ndaliso"/>
    <n v="48"/>
    <d v="1974-06-10T00:00:00"/>
    <n v="48"/>
    <s v="Female"/>
    <s v="One or both"/>
    <s v="Yes"/>
    <s v="Proceed"/>
    <m/>
    <s v="Proceed"/>
    <s v="English"/>
    <s v="Yes"/>
    <s v="Yes"/>
    <s v="signature_2022-07-13_0937.png"/>
    <m/>
    <m/>
    <m/>
    <m/>
    <d v="2022-07-13T00:00:00"/>
    <n v="60000"/>
    <n v="1000"/>
    <n v="517"/>
    <n v="517"/>
    <n v="2344"/>
    <m/>
    <x v="1"/>
    <n v="64330"/>
    <s v="Proceed"/>
    <s v="Checked, completed"/>
    <s v="Checked, completed"/>
    <s v="Checked, completed"/>
    <n v="731213931"/>
    <s v="Myself (Participant)"/>
    <m/>
    <d v="1899-12-30T11:38:00"/>
    <s v="Unverified"/>
  </r>
  <r>
    <n v="1116"/>
    <m/>
    <m/>
    <m/>
    <x v="0"/>
    <m/>
    <m/>
    <m/>
    <m/>
    <m/>
    <m/>
    <m/>
    <m/>
    <m/>
    <m/>
    <m/>
    <m/>
    <m/>
    <m/>
    <m/>
    <m/>
    <m/>
    <m/>
    <m/>
    <m/>
    <m/>
    <m/>
    <m/>
    <m/>
    <m/>
    <m/>
    <m/>
    <m/>
    <m/>
    <m/>
    <m/>
    <m/>
    <m/>
    <m/>
    <m/>
    <m/>
    <m/>
    <m/>
    <m/>
    <m/>
    <m/>
    <x v="0"/>
    <m/>
    <m/>
    <m/>
    <m/>
    <m/>
    <m/>
    <m/>
    <m/>
    <m/>
    <m/>
  </r>
  <r>
    <n v="876"/>
    <s v="Screening And Consenting"/>
    <n v="2"/>
    <s v="zimbini"/>
    <x v="30"/>
    <d v="1899-12-30T09:16:00"/>
    <s v="Mdantsane"/>
    <n v="12"/>
    <n v="2"/>
    <s v="Not applicable"/>
    <s v="I confirm that I am at the gate / door"/>
    <s v=" -32.928646"/>
    <s v="27.7385689"/>
    <s v="Yes"/>
    <m/>
    <s v="Read the script out loud to the person"/>
    <s v="Yes - the person who opened the door is the HoH"/>
    <s v="Read the script out loud to the HoH"/>
    <s v="Yes"/>
    <s v="Proceed"/>
    <s v="Ntombomzi"/>
    <s v="Zukani"/>
    <n v="48"/>
    <d v="1975-01-11T00:00:00"/>
    <n v="48"/>
    <s v="Female"/>
    <s v="One or both"/>
    <s v="Yes"/>
    <s v="Proceed"/>
    <m/>
    <s v="Proceed"/>
    <s v="English"/>
    <s v="Yes"/>
    <s v="Yes"/>
    <s v="signature_2022-07-16_0722.png"/>
    <m/>
    <m/>
    <m/>
    <m/>
    <d v="2022-07-16T00:00:00"/>
    <n v="50000"/>
    <n v="1000"/>
    <n v="656"/>
    <n v="656"/>
    <n v="2341"/>
    <m/>
    <x v="1"/>
    <n v="54605"/>
    <s v="Proceed"/>
    <s v="Checked, completed"/>
    <s v="Checked, completed"/>
    <s v="Checked, completed"/>
    <n v="604194959"/>
    <s v="Myself (Participant)"/>
    <m/>
    <d v="1899-12-30T09:23:00"/>
    <s v="Unverified"/>
  </r>
  <r>
    <n v="1117"/>
    <m/>
    <m/>
    <m/>
    <x v="0"/>
    <m/>
    <m/>
    <m/>
    <m/>
    <m/>
    <m/>
    <m/>
    <m/>
    <m/>
    <m/>
    <m/>
    <m/>
    <m/>
    <m/>
    <m/>
    <m/>
    <m/>
    <m/>
    <m/>
    <m/>
    <m/>
    <m/>
    <m/>
    <m/>
    <m/>
    <m/>
    <m/>
    <m/>
    <m/>
    <m/>
    <m/>
    <m/>
    <m/>
    <m/>
    <m/>
    <m/>
    <m/>
    <m/>
    <m/>
    <m/>
    <m/>
    <x v="0"/>
    <m/>
    <m/>
    <m/>
    <m/>
    <m/>
    <m/>
    <m/>
    <m/>
    <m/>
    <m/>
  </r>
  <r>
    <n v="1117"/>
    <s v="Screening And Consenting"/>
    <n v="1"/>
    <s v="lwazi"/>
    <x v="21"/>
    <d v="1899-12-30T14:00:00"/>
    <s v="Buffalo Flats"/>
    <n v="4"/>
    <n v="2"/>
    <s v="Not applicable"/>
    <s v="I confirm that I am at the gate / door"/>
    <s v=" -33.008385"/>
    <s v="27.8375546"/>
    <s v="Yes"/>
    <m/>
    <s v="Read the script out loud to the person"/>
    <s v="Yes - the person who opened the door is the HoH"/>
    <s v="Read the script out loud to the HoH"/>
    <s v="Yes"/>
    <m/>
    <m/>
    <m/>
    <m/>
    <m/>
    <m/>
    <m/>
    <m/>
    <m/>
    <m/>
    <m/>
    <m/>
    <m/>
    <m/>
    <m/>
    <m/>
    <m/>
    <m/>
    <m/>
    <m/>
    <m/>
    <n v="80000"/>
    <m/>
    <n v="372"/>
    <n v="372"/>
    <n v="2336"/>
    <m/>
    <x v="0"/>
    <m/>
    <m/>
    <m/>
    <m/>
    <m/>
    <m/>
    <m/>
    <m/>
    <d v="1899-12-30T14:01:00"/>
    <s v="Complete"/>
  </r>
  <r>
    <n v="932"/>
    <s v="Screening And Consenting"/>
    <n v="1"/>
    <s v="nomvuyo"/>
    <x v="29"/>
    <d v="1899-12-30T09:57:00"/>
    <s v="Buffalo Flats"/>
    <n v="2"/>
    <n v="10"/>
    <s v="Not applicable"/>
    <s v="I confirm that I am at the gate / door"/>
    <s v=" -33.0113225"/>
    <s v="27.8431604"/>
    <s v="Yes"/>
    <m/>
    <s v="Read the script out loud to the person"/>
    <s v="Yes - the person who opened the door is calling the HoH"/>
    <s v="Read the script out loud to the HoH"/>
    <s v="Yes"/>
    <s v="Proceed"/>
    <s v="Sherry "/>
    <s v="Cassels"/>
    <n v="48"/>
    <d v="1974-12-12T00:00:00"/>
    <n v="48"/>
    <s v="Female"/>
    <s v="One or both"/>
    <s v="Yes"/>
    <s v="Proceed"/>
    <m/>
    <s v="Proceed"/>
    <s v="English"/>
    <s v="Yes"/>
    <s v="Yes"/>
    <s v="signature_2022-07-19_0804.png"/>
    <m/>
    <m/>
    <m/>
    <m/>
    <d v="2022-07-19T00:00:00"/>
    <n v="80000"/>
    <n v="1000"/>
    <n v="615"/>
    <n v="615"/>
    <n v="2338"/>
    <m/>
    <x v="1"/>
    <n v="84520"/>
    <s v="Proceed"/>
    <s v="Checked, completed"/>
    <s v="Checked, completed"/>
    <s v="Checked, completed"/>
    <n v="731970068"/>
    <s v="Myself (Participant)"/>
    <m/>
    <d v="1899-12-30T10:05:00"/>
    <s v="Complete"/>
  </r>
  <r>
    <n v="1118"/>
    <m/>
    <m/>
    <m/>
    <x v="0"/>
    <m/>
    <m/>
    <m/>
    <m/>
    <m/>
    <m/>
    <m/>
    <m/>
    <m/>
    <m/>
    <m/>
    <m/>
    <m/>
    <m/>
    <m/>
    <m/>
    <m/>
    <m/>
    <m/>
    <m/>
    <m/>
    <m/>
    <m/>
    <m/>
    <m/>
    <m/>
    <m/>
    <m/>
    <m/>
    <m/>
    <m/>
    <m/>
    <m/>
    <m/>
    <m/>
    <m/>
    <m/>
    <m/>
    <m/>
    <m/>
    <m/>
    <x v="0"/>
    <m/>
    <m/>
    <m/>
    <m/>
    <m/>
    <m/>
    <m/>
    <m/>
    <m/>
    <m/>
  </r>
  <r>
    <n v="1118"/>
    <s v="Screening And Consenting"/>
    <n v="1"/>
    <s v="lwazi"/>
    <x v="21"/>
    <d v="1899-12-30T14:04:00"/>
    <s v="Buffalo Flats"/>
    <n v="4"/>
    <n v="2"/>
    <s v="Not applicable"/>
    <s v="I confirm that I am at the gate / door"/>
    <s v=" -33.0083813"/>
    <s v="27.837559"/>
    <s v="Yes"/>
    <m/>
    <s v="Read the script out loud to the person"/>
    <s v="Yes - the person who opened the door is the HoH"/>
    <s v="Read the script out loud to the HoH"/>
    <s v="No"/>
    <m/>
    <m/>
    <m/>
    <m/>
    <m/>
    <m/>
    <m/>
    <m/>
    <m/>
    <m/>
    <m/>
    <m/>
    <m/>
    <m/>
    <m/>
    <m/>
    <m/>
    <m/>
    <m/>
    <m/>
    <m/>
    <n v="80000"/>
    <m/>
    <n v="368"/>
    <n v="368"/>
    <n v="2336"/>
    <m/>
    <x v="0"/>
    <m/>
    <m/>
    <m/>
    <m/>
    <m/>
    <m/>
    <m/>
    <m/>
    <d v="1899-12-30T14:06:00"/>
    <s v="Unverified"/>
  </r>
  <r>
    <n v="1119"/>
    <m/>
    <m/>
    <m/>
    <x v="0"/>
    <m/>
    <m/>
    <m/>
    <m/>
    <m/>
    <m/>
    <m/>
    <m/>
    <m/>
    <m/>
    <m/>
    <m/>
    <m/>
    <m/>
    <m/>
    <m/>
    <m/>
    <m/>
    <m/>
    <m/>
    <m/>
    <m/>
    <m/>
    <m/>
    <m/>
    <m/>
    <m/>
    <m/>
    <m/>
    <m/>
    <m/>
    <m/>
    <m/>
    <m/>
    <m/>
    <m/>
    <m/>
    <m/>
    <m/>
    <m/>
    <m/>
    <x v="0"/>
    <m/>
    <m/>
    <m/>
    <m/>
    <m/>
    <m/>
    <m/>
    <m/>
    <m/>
    <m/>
  </r>
  <r>
    <n v="994"/>
    <s v="Screening And Consenting"/>
    <n v="2"/>
    <s v="asemahle"/>
    <x v="26"/>
    <d v="1899-12-30T09:42:00"/>
    <s v="Buffalo Flats"/>
    <n v="6"/>
    <n v="1"/>
    <s v="Not applicable"/>
    <s v="I confirm that I am at the gate / door"/>
    <s v=" -33.0184303"/>
    <s v="27.8463267"/>
    <s v="Yes"/>
    <m/>
    <s v="Read the script out loud to the person"/>
    <s v="Yes - the person who opened the door is calling the HoH"/>
    <s v="Read the script out loud to the HoH"/>
    <s v="Yes"/>
    <s v="Proceed"/>
    <s v="Nolusindiso"/>
    <s v="Xabe"/>
    <n v="48"/>
    <d v="1974-09-03T00:00:00"/>
    <n v="48"/>
    <s v="Female"/>
    <s v="One or both"/>
    <s v="Yes"/>
    <s v="Proceed"/>
    <m/>
    <s v="Proceed"/>
    <s v="English"/>
    <s v="Yes"/>
    <s v="Yes"/>
    <s v="signature_2022-07-27_0747.png"/>
    <m/>
    <m/>
    <m/>
    <m/>
    <d v="2022-07-27T00:00:00"/>
    <n v="80000"/>
    <n v="1000"/>
    <n v="630"/>
    <n v="630"/>
    <n v="2330"/>
    <m/>
    <x v="1"/>
    <n v="84542"/>
    <s v="Proceed"/>
    <s v="Checked, completed"/>
    <s v="Checked, completed"/>
    <s v="Checked, completed"/>
    <n v="762523652"/>
    <s v="Myself (Participant)"/>
    <m/>
    <d v="1899-12-30T09:48:00"/>
    <s v="Complete"/>
  </r>
  <r>
    <n v="1120"/>
    <m/>
    <m/>
    <m/>
    <x v="0"/>
    <m/>
    <m/>
    <m/>
    <m/>
    <m/>
    <m/>
    <m/>
    <m/>
    <m/>
    <m/>
    <m/>
    <m/>
    <m/>
    <m/>
    <m/>
    <m/>
    <m/>
    <m/>
    <m/>
    <m/>
    <m/>
    <m/>
    <m/>
    <m/>
    <m/>
    <m/>
    <m/>
    <m/>
    <m/>
    <m/>
    <m/>
    <m/>
    <m/>
    <m/>
    <m/>
    <m/>
    <m/>
    <m/>
    <m/>
    <m/>
    <m/>
    <x v="0"/>
    <m/>
    <m/>
    <m/>
    <m/>
    <m/>
    <m/>
    <m/>
    <m/>
    <m/>
    <m/>
  </r>
  <r>
    <n v="1120"/>
    <s v="Screening And Consenting"/>
    <n v="1"/>
    <s v="nozithembiso"/>
    <x v="21"/>
    <d v="1899-12-30T14:22:00"/>
    <s v="Buffalo Flats"/>
    <n v="4"/>
    <n v="1"/>
    <s v="D"/>
    <s v="I confirm that I am at the gate / door"/>
    <s v=" -33.0106874"/>
    <s v="27.8311045"/>
    <s v="No"/>
    <s v="I confirm"/>
    <m/>
    <m/>
    <m/>
    <m/>
    <m/>
    <m/>
    <m/>
    <m/>
    <m/>
    <m/>
    <m/>
    <m/>
    <m/>
    <m/>
    <m/>
    <m/>
    <m/>
    <m/>
    <m/>
    <m/>
    <m/>
    <m/>
    <m/>
    <m/>
    <m/>
    <n v="80000"/>
    <m/>
    <n v="350"/>
    <n v="350"/>
    <n v="2336"/>
    <m/>
    <x v="0"/>
    <m/>
    <m/>
    <m/>
    <m/>
    <m/>
    <m/>
    <m/>
    <m/>
    <d v="1899-12-30T14:22:00"/>
    <s v="Unverified"/>
  </r>
  <r>
    <n v="1120"/>
    <s v="Screening And Consenting"/>
    <n v="2"/>
    <s v="asemahle"/>
    <x v="17"/>
    <d v="1899-12-30T13:38:00"/>
    <s v="Buffalo Flats"/>
    <n v="4"/>
    <n v="1"/>
    <s v="D"/>
    <s v="I confirm that I am at the gate / door"/>
    <s v=" -33.0106966"/>
    <s v="27.8311088"/>
    <s v="Yes"/>
    <m/>
    <s v="Read the script out loud to the person"/>
    <s v="Yes - the person who opened the door is the HoH"/>
    <s v="Read the script out loud to the HoH"/>
    <s v="No"/>
    <m/>
    <m/>
    <m/>
    <m/>
    <m/>
    <m/>
    <m/>
    <m/>
    <m/>
    <m/>
    <m/>
    <m/>
    <m/>
    <m/>
    <m/>
    <m/>
    <m/>
    <m/>
    <m/>
    <m/>
    <m/>
    <n v="80000"/>
    <m/>
    <n v="394"/>
    <n v="394"/>
    <n v="2335"/>
    <m/>
    <x v="0"/>
    <m/>
    <m/>
    <m/>
    <m/>
    <m/>
    <m/>
    <m/>
    <m/>
    <d v="1899-12-30T13:39:00"/>
    <s v="Unverified"/>
  </r>
  <r>
    <n v="1121"/>
    <m/>
    <m/>
    <m/>
    <x v="0"/>
    <m/>
    <m/>
    <m/>
    <m/>
    <m/>
    <m/>
    <m/>
    <m/>
    <m/>
    <m/>
    <m/>
    <m/>
    <m/>
    <m/>
    <m/>
    <m/>
    <m/>
    <m/>
    <m/>
    <m/>
    <m/>
    <m/>
    <m/>
    <m/>
    <m/>
    <m/>
    <m/>
    <m/>
    <m/>
    <m/>
    <m/>
    <m/>
    <m/>
    <m/>
    <m/>
    <m/>
    <m/>
    <m/>
    <m/>
    <m/>
    <m/>
    <x v="0"/>
    <m/>
    <m/>
    <m/>
    <m/>
    <m/>
    <m/>
    <m/>
    <m/>
    <m/>
    <m/>
  </r>
  <r>
    <n v="1026"/>
    <s v="Screening And Consenting"/>
    <n v="1"/>
    <s v="lwazi"/>
    <x v="16"/>
    <d v="1899-12-30T13:24:00"/>
    <s v="Buffalo Flats"/>
    <n v="5"/>
    <n v="2"/>
    <s v="Not applicable"/>
    <s v="I confirm that I am at the gate / door"/>
    <s v=" -33.0217624"/>
    <s v="27.8551415"/>
    <s v="Yes"/>
    <m/>
    <s v="Read the script out loud to the person"/>
    <s v="Yes - the person who opened the door is the HoH"/>
    <s v="Read the script out loud to the HoH"/>
    <s v="Yes"/>
    <s v="Proceed"/>
    <s v="Franklin"/>
    <s v="Holster"/>
    <n v="48"/>
    <d v="1974-09-16T00:00:00"/>
    <n v="48"/>
    <s v="Male"/>
    <s v="One or both"/>
    <s v="Yes"/>
    <s v="Proceed"/>
    <m/>
    <s v="Proceed"/>
    <s v="English"/>
    <s v="Yes"/>
    <s v="Yes"/>
    <s v="signature_2022-07-20_1329.png"/>
    <m/>
    <m/>
    <m/>
    <m/>
    <d v="2022-07-20T00:00:00"/>
    <n v="80000"/>
    <n v="2000"/>
    <n v="408"/>
    <n v="408"/>
    <n v="2337"/>
    <m/>
    <x v="1"/>
    <n v="85105"/>
    <s v="Proceed"/>
    <s v="Checked, completed"/>
    <s v="Checked, completed"/>
    <s v="Checked, completed"/>
    <n v="814563228"/>
    <s v="Myself (Participant)"/>
    <m/>
    <d v="1899-12-30T15:29:00"/>
    <s v="Complete"/>
  </r>
  <r>
    <n v="1122"/>
    <m/>
    <m/>
    <m/>
    <x v="0"/>
    <m/>
    <m/>
    <m/>
    <m/>
    <m/>
    <m/>
    <m/>
    <m/>
    <m/>
    <m/>
    <m/>
    <m/>
    <m/>
    <m/>
    <m/>
    <m/>
    <m/>
    <m/>
    <m/>
    <m/>
    <m/>
    <m/>
    <m/>
    <m/>
    <m/>
    <m/>
    <m/>
    <m/>
    <m/>
    <m/>
    <m/>
    <m/>
    <m/>
    <m/>
    <m/>
    <m/>
    <m/>
    <m/>
    <m/>
    <m/>
    <m/>
    <x v="0"/>
    <m/>
    <m/>
    <m/>
    <m/>
    <m/>
    <m/>
    <m/>
    <m/>
    <m/>
    <m/>
  </r>
  <r>
    <n v="1032"/>
    <s v="Screening And Consenting"/>
    <n v="1"/>
    <s v="asemahle"/>
    <x v="16"/>
    <d v="1899-12-30T13:32:00"/>
    <s v="Buffalo Flats"/>
    <n v="6"/>
    <n v="1"/>
    <s v="Not applicable"/>
    <s v="I confirm that I am at the gate / door"/>
    <s v=" -33.0185607"/>
    <s v="27.8463646"/>
    <s v="Yes"/>
    <m/>
    <s v="Read the script out loud to the person"/>
    <s v="Yes - the person who opened the door is the HoH"/>
    <s v="Read the script out loud to the HoH"/>
    <s v="Yes"/>
    <s v="Proceed"/>
    <s v="Lizzy"/>
    <s v="Loren "/>
    <n v="48"/>
    <d v="1974-11-27T00:00:00"/>
    <n v="48"/>
    <s v="Female"/>
    <s v="One or both"/>
    <s v="Yes"/>
    <s v="Proceed"/>
    <m/>
    <s v="Proceed"/>
    <s v="English"/>
    <s v="Yes"/>
    <s v="Yes"/>
    <s v="signature_2022-07-20_1136.png"/>
    <m/>
    <m/>
    <m/>
    <m/>
    <d v="2022-07-20T00:00:00"/>
    <n v="80000"/>
    <n v="1000"/>
    <n v="400"/>
    <n v="400"/>
    <n v="2337"/>
    <m/>
    <x v="1"/>
    <n v="84089"/>
    <s v="Proceed"/>
    <s v="Checked, completed"/>
    <s v="Checked, completed"/>
    <s v="Checked, completed"/>
    <n v="781528963"/>
    <s v="Myself (Participant)"/>
    <m/>
    <d v="1899-12-30T13:36:00"/>
    <s v="Complete"/>
  </r>
  <r>
    <n v="1123"/>
    <m/>
    <m/>
    <m/>
    <x v="0"/>
    <m/>
    <m/>
    <m/>
    <m/>
    <m/>
    <m/>
    <m/>
    <m/>
    <m/>
    <m/>
    <m/>
    <m/>
    <m/>
    <m/>
    <m/>
    <m/>
    <m/>
    <m/>
    <m/>
    <m/>
    <m/>
    <m/>
    <m/>
    <m/>
    <m/>
    <m/>
    <m/>
    <m/>
    <m/>
    <m/>
    <m/>
    <m/>
    <m/>
    <m/>
    <m/>
    <m/>
    <m/>
    <m/>
    <m/>
    <m/>
    <m/>
    <x v="0"/>
    <m/>
    <m/>
    <m/>
    <m/>
    <m/>
    <m/>
    <m/>
    <m/>
    <m/>
    <m/>
  </r>
  <r>
    <n v="1084"/>
    <s v="Screening And Consenting"/>
    <n v="1"/>
    <s v="siziphiwe"/>
    <x v="21"/>
    <d v="1899-12-30T10:27:00"/>
    <s v="Buffalo Flats"/>
    <n v="2"/>
    <n v="10"/>
    <s v="Not applicable"/>
    <s v="I confirm that I am at the gate / door"/>
    <s v=" -33.0108153"/>
    <s v="27.842975"/>
    <s v="Yes"/>
    <m/>
    <s v="Read the script out loud to the person"/>
    <s v="Yes - the person who opened the door is the HoH"/>
    <s v="Read the script out loud to the HoH"/>
    <s v="Yes"/>
    <s v="Proceed"/>
    <s v="Jezlynn"/>
    <s v="Barnes"/>
    <n v="48"/>
    <d v="1974-09-17T00:00:00"/>
    <n v="48"/>
    <s v="Female"/>
    <s v="One or both"/>
    <s v="Yes"/>
    <s v="Proceed"/>
    <m/>
    <s v="Proceed"/>
    <s v="English"/>
    <s v="Yes"/>
    <s v="Yes"/>
    <s v="signature_2022-07-21_0842.png"/>
    <m/>
    <m/>
    <m/>
    <m/>
    <d v="2022-07-21T00:00:00"/>
    <n v="80000"/>
    <n v="1000"/>
    <n v="585"/>
    <n v="585"/>
    <n v="2336"/>
    <m/>
    <x v="1"/>
    <n v="84458"/>
    <s v="Proceed"/>
    <s v="Checked, completed"/>
    <s v="Checked, completed"/>
    <s v="Checked, completed"/>
    <n v="836938417"/>
    <s v="Myself (Participant)"/>
    <m/>
    <d v="1899-12-30T10:43:00"/>
    <s v="Complete"/>
  </r>
  <r>
    <n v="1124"/>
    <m/>
    <m/>
    <m/>
    <x v="0"/>
    <m/>
    <m/>
    <m/>
    <m/>
    <m/>
    <m/>
    <m/>
    <m/>
    <m/>
    <m/>
    <m/>
    <m/>
    <m/>
    <m/>
    <m/>
    <m/>
    <m/>
    <m/>
    <m/>
    <m/>
    <m/>
    <m/>
    <m/>
    <m/>
    <m/>
    <m/>
    <m/>
    <m/>
    <m/>
    <m/>
    <m/>
    <m/>
    <m/>
    <m/>
    <m/>
    <m/>
    <m/>
    <m/>
    <m/>
    <m/>
    <m/>
    <x v="0"/>
    <m/>
    <m/>
    <m/>
    <m/>
    <m/>
    <m/>
    <m/>
    <m/>
    <m/>
    <m/>
  </r>
  <r>
    <n v="1097"/>
    <s v="Screening And Consenting"/>
    <n v="1"/>
    <s v="likhona"/>
    <x v="21"/>
    <d v="1899-12-30T11:56:00"/>
    <s v="Nompumelelo"/>
    <n v="3"/>
    <n v="3"/>
    <s v="Not applicable"/>
    <s v="I confirm that I am at the gate / door"/>
    <s v=" -32.9538133"/>
    <s v="27.9248258"/>
    <s v="Yes"/>
    <m/>
    <s v="Read the script out loud to the person"/>
    <s v="Yes - the person who opened the door is the HoH"/>
    <s v="Read the script out loud to the HoH"/>
    <s v="Yes"/>
    <s v="Proceed"/>
    <s v="Elvis "/>
    <s v="Tsholi"/>
    <n v="48"/>
    <d v="1974-04-06T00:00:00"/>
    <n v="48"/>
    <s v="Male"/>
    <s v="One or both"/>
    <s v="Yes"/>
    <s v="Proceed"/>
    <m/>
    <s v="Proceed"/>
    <s v="Xhosa"/>
    <s v="Yes"/>
    <s v="Yes"/>
    <m/>
    <s v="signature_2022-07-21_0959.png"/>
    <m/>
    <m/>
    <m/>
    <d v="2022-07-21T00:00:00"/>
    <n v="30000"/>
    <n v="2000"/>
    <n v="496"/>
    <n v="496"/>
    <n v="2336"/>
    <m/>
    <x v="1"/>
    <n v="35280"/>
    <s v="Proceed"/>
    <s v="Checked, completed"/>
    <s v="Checked, completed"/>
    <s v="Checked, completed"/>
    <n v="733999014"/>
    <s v="Myself (Participant)"/>
    <m/>
    <d v="1899-12-30T11:59:00"/>
    <s v="Complete"/>
  </r>
  <r>
    <n v="1125"/>
    <m/>
    <m/>
    <m/>
    <x v="0"/>
    <m/>
    <m/>
    <m/>
    <m/>
    <m/>
    <m/>
    <m/>
    <m/>
    <m/>
    <m/>
    <m/>
    <m/>
    <m/>
    <m/>
    <m/>
    <m/>
    <m/>
    <m/>
    <m/>
    <m/>
    <m/>
    <m/>
    <m/>
    <m/>
    <m/>
    <m/>
    <m/>
    <m/>
    <m/>
    <m/>
    <m/>
    <m/>
    <m/>
    <m/>
    <m/>
    <m/>
    <m/>
    <m/>
    <m/>
    <m/>
    <m/>
    <x v="0"/>
    <m/>
    <m/>
    <m/>
    <m/>
    <m/>
    <m/>
    <m/>
    <m/>
    <m/>
    <m/>
  </r>
  <r>
    <n v="1125"/>
    <s v="Screening And Consenting"/>
    <n v="1"/>
    <s v="zola"/>
    <x v="21"/>
    <d v="1899-12-30T14:46:00"/>
    <s v="Ndevana"/>
    <n v="3"/>
    <n v="2"/>
    <s v="Not applicable"/>
    <s v="I confirm that I am at the gate / door"/>
    <s v=" -32.9282879"/>
    <s v="27.4774779"/>
    <s v="Yes"/>
    <m/>
    <s v="Read the script out loud to the person"/>
    <s v="Yes - the person who opened the door is the HoH"/>
    <s v="Read the script out loud to the HoH"/>
    <s v="No"/>
    <m/>
    <m/>
    <m/>
    <m/>
    <m/>
    <m/>
    <m/>
    <m/>
    <m/>
    <m/>
    <m/>
    <m/>
    <m/>
    <m/>
    <m/>
    <m/>
    <m/>
    <m/>
    <m/>
    <m/>
    <m/>
    <n v="60000"/>
    <m/>
    <n v="326"/>
    <n v="326"/>
    <n v="2336"/>
    <m/>
    <x v="0"/>
    <m/>
    <m/>
    <m/>
    <m/>
    <m/>
    <m/>
    <m/>
    <m/>
    <d v="1899-12-30T14:47:00"/>
    <s v="Unverified"/>
  </r>
  <r>
    <n v="1126"/>
    <m/>
    <m/>
    <m/>
    <x v="0"/>
    <m/>
    <m/>
    <m/>
    <m/>
    <m/>
    <m/>
    <m/>
    <m/>
    <m/>
    <m/>
    <m/>
    <m/>
    <m/>
    <m/>
    <m/>
    <m/>
    <m/>
    <m/>
    <m/>
    <m/>
    <m/>
    <m/>
    <m/>
    <m/>
    <m/>
    <m/>
    <m/>
    <m/>
    <m/>
    <m/>
    <m/>
    <m/>
    <m/>
    <m/>
    <m/>
    <m/>
    <m/>
    <m/>
    <m/>
    <m/>
    <m/>
    <x v="0"/>
    <m/>
    <m/>
    <m/>
    <m/>
    <m/>
    <m/>
    <m/>
    <m/>
    <m/>
    <m/>
  </r>
  <r>
    <n v="1109"/>
    <s v="Screening And Consenting"/>
    <n v="1"/>
    <s v="nozithembiso"/>
    <x v="21"/>
    <d v="1899-12-30T13:09:00"/>
    <s v="Buffalo Flats"/>
    <n v="4"/>
    <n v="1"/>
    <s v="D"/>
    <s v="I confirm that I am at the gate / door"/>
    <s v=" -33.0109155"/>
    <s v="27.8308545"/>
    <s v="Yes"/>
    <m/>
    <s v="Read the script out loud to the person"/>
    <s v="Yes - the person who opened the door is the HoH"/>
    <s v="Read the script out loud to the HoH"/>
    <s v="Yes"/>
    <s v="Proceed"/>
    <s v="Nonkosi"/>
    <s v="Lamati"/>
    <n v="48"/>
    <d v="1974-11-05T00:00:00"/>
    <n v="48"/>
    <s v="Female"/>
    <s v="One or both"/>
    <s v="Yes"/>
    <s v="Proceed"/>
    <m/>
    <s v="Proceed"/>
    <s v="Xhosa"/>
    <s v="Yes"/>
    <s v="Yes"/>
    <m/>
    <s v="signature_2022-07-21_1112.png"/>
    <m/>
    <m/>
    <m/>
    <d v="2022-07-21T00:00:00"/>
    <n v="80000"/>
    <n v="1000"/>
    <n v="423"/>
    <n v="423"/>
    <n v="2336"/>
    <m/>
    <x v="1"/>
    <n v="84134"/>
    <s v="Proceed"/>
    <s v="Checked, completed"/>
    <s v="Checked, completed"/>
    <s v="Checked, completed"/>
    <n v="781485523"/>
    <s v="Sibling"/>
    <m/>
    <d v="1899-12-30T13:13:00"/>
    <s v="Complete"/>
  </r>
  <r>
    <n v="1127"/>
    <m/>
    <m/>
    <m/>
    <x v="0"/>
    <m/>
    <m/>
    <m/>
    <m/>
    <m/>
    <m/>
    <m/>
    <m/>
    <m/>
    <m/>
    <m/>
    <m/>
    <m/>
    <m/>
    <m/>
    <m/>
    <m/>
    <m/>
    <m/>
    <m/>
    <m/>
    <m/>
    <m/>
    <m/>
    <m/>
    <m/>
    <m/>
    <m/>
    <m/>
    <m/>
    <m/>
    <m/>
    <m/>
    <m/>
    <m/>
    <m/>
    <m/>
    <m/>
    <m/>
    <m/>
    <m/>
    <x v="0"/>
    <m/>
    <m/>
    <m/>
    <m/>
    <m/>
    <m/>
    <m/>
    <m/>
    <m/>
    <m/>
  </r>
  <r>
    <n v="1127"/>
    <s v="Screening And Consenting"/>
    <n v="1"/>
    <s v="onelam"/>
    <x v="21"/>
    <d v="1899-12-30T14:56:00"/>
    <s v="Nompumelelo"/>
    <n v="2"/>
    <n v="7"/>
    <s v="Not applicable"/>
    <s v="I confirm that I am at the gate / door"/>
    <s v=" -32.9554857"/>
    <s v="27.9208664"/>
    <s v="Yes"/>
    <m/>
    <s v="Read the script out loud to the person"/>
    <s v="Yes - the person who opened the door is the HoH"/>
    <s v="Read the script out loud to the HoH"/>
    <s v="Yes"/>
    <s v="Proceed"/>
    <s v="Noncedo"/>
    <s v="Zozi"/>
    <n v="48"/>
    <d v="1974-02-03T00:00:00"/>
    <n v="48"/>
    <s v="Female"/>
    <s v="One or both"/>
    <s v="Yes"/>
    <s v="Proceed"/>
    <m/>
    <s v="Proceed"/>
    <s v="English"/>
    <s v="Yes"/>
    <s v="Yes"/>
    <s v="signature_2022-07-21_1258.png"/>
    <m/>
    <m/>
    <m/>
    <m/>
    <d v="2022-07-21T00:00:00"/>
    <n v="30000"/>
    <n v="1000"/>
    <n v="316"/>
    <n v="316"/>
    <n v="2336"/>
    <m/>
    <x v="1"/>
    <n v="33920"/>
    <s v="Proceed"/>
    <s v="Checked, completed"/>
    <s v="Checked, completed"/>
    <s v="Checked, completed"/>
    <n v="734601720"/>
    <s v="Myself (Participant)"/>
    <m/>
    <d v="1899-12-30T14:59:00"/>
    <s v="Complete"/>
  </r>
  <r>
    <n v="1128"/>
    <m/>
    <m/>
    <m/>
    <x v="0"/>
    <m/>
    <m/>
    <m/>
    <m/>
    <m/>
    <m/>
    <m/>
    <m/>
    <m/>
    <m/>
    <m/>
    <m/>
    <m/>
    <m/>
    <m/>
    <m/>
    <m/>
    <m/>
    <m/>
    <m/>
    <m/>
    <m/>
    <m/>
    <m/>
    <m/>
    <m/>
    <m/>
    <m/>
    <m/>
    <m/>
    <m/>
    <m/>
    <m/>
    <m/>
    <m/>
    <m/>
    <m/>
    <m/>
    <m/>
    <m/>
    <m/>
    <x v="0"/>
    <m/>
    <m/>
    <m/>
    <m/>
    <m/>
    <m/>
    <m/>
    <m/>
    <m/>
    <m/>
  </r>
  <r>
    <n v="1278"/>
    <s v="Screening And Consenting"/>
    <n v="1"/>
    <s v="likhona"/>
    <x v="24"/>
    <d v="1899-12-30T14:07:00"/>
    <s v="Nompumelelo"/>
    <n v="3"/>
    <n v="3"/>
    <s v="Not applicable"/>
    <s v="I confirm that I am at the gate / door"/>
    <s v=" -32.95388"/>
    <s v="27.9269184"/>
    <s v="Yes"/>
    <m/>
    <s v="Read the script out loud to the person"/>
    <s v="Yes - the person who opened the door is the HoH"/>
    <s v="Read the script out loud to the HoH"/>
    <s v="Yes"/>
    <s v="Proceed"/>
    <s v="Mongezi"/>
    <s v="Kovu"/>
    <n v="48"/>
    <d v="1974-06-12T00:00:00"/>
    <n v="48"/>
    <s v="Male"/>
    <s v="One or both"/>
    <s v="Yes"/>
    <s v="Proceed"/>
    <m/>
    <s v="Proceed"/>
    <s v="Xhosa"/>
    <s v="Yes"/>
    <s v="Yes"/>
    <m/>
    <s v="signature_2022-07-23_1214.png"/>
    <m/>
    <m/>
    <m/>
    <d v="2022-07-23T00:00:00"/>
    <n v="30000"/>
    <n v="2000"/>
    <n v="365"/>
    <n v="365"/>
    <n v="2334"/>
    <m/>
    <x v="1"/>
    <n v="35016"/>
    <s v="Proceed"/>
    <s v="Checked, completed"/>
    <s v="Checked, completed"/>
    <s v="Checked, completed"/>
    <n v="724596742"/>
    <s v="Myself (Participant)"/>
    <m/>
    <d v="1899-12-30T14:15:00"/>
    <s v="Unverified"/>
  </r>
  <r>
    <n v="1129"/>
    <m/>
    <m/>
    <m/>
    <x v="0"/>
    <m/>
    <m/>
    <m/>
    <m/>
    <m/>
    <m/>
    <m/>
    <m/>
    <m/>
    <m/>
    <m/>
    <m/>
    <m/>
    <m/>
    <m/>
    <m/>
    <m/>
    <m/>
    <m/>
    <m/>
    <m/>
    <m/>
    <m/>
    <m/>
    <m/>
    <m/>
    <m/>
    <m/>
    <m/>
    <m/>
    <m/>
    <m/>
    <m/>
    <m/>
    <m/>
    <m/>
    <m/>
    <m/>
    <m/>
    <m/>
    <m/>
    <x v="0"/>
    <m/>
    <m/>
    <m/>
    <m/>
    <m/>
    <m/>
    <m/>
    <m/>
    <m/>
    <m/>
  </r>
  <r>
    <n v="1129"/>
    <s v="Screening And Consenting"/>
    <n v="1"/>
    <s v="nozithembiso"/>
    <x v="21"/>
    <d v="1899-12-30T15:12:00"/>
    <s v="Buffalo Flats"/>
    <n v="4"/>
    <n v="1"/>
    <s v="D"/>
    <s v="I confirm that I am at the gate / door"/>
    <s v=" -33.0108588"/>
    <s v="27.8310988"/>
    <s v="No"/>
    <s v="I confirm"/>
    <m/>
    <m/>
    <m/>
    <m/>
    <m/>
    <m/>
    <m/>
    <m/>
    <m/>
    <m/>
    <m/>
    <m/>
    <m/>
    <m/>
    <m/>
    <m/>
    <m/>
    <m/>
    <m/>
    <m/>
    <m/>
    <m/>
    <m/>
    <m/>
    <m/>
    <n v="80000"/>
    <m/>
    <n v="300"/>
    <n v="300"/>
    <n v="2336"/>
    <m/>
    <x v="0"/>
    <m/>
    <m/>
    <m/>
    <m/>
    <m/>
    <m/>
    <m/>
    <m/>
    <d v="1899-12-30T15:12:00"/>
    <s v="Complete"/>
  </r>
  <r>
    <n v="1279"/>
    <s v="Screening And Consenting"/>
    <n v="1"/>
    <s v="busisiwe"/>
    <x v="24"/>
    <d v="1899-12-30T14:09:00"/>
    <s v="Mdantsane"/>
    <n v="9"/>
    <n v="2"/>
    <s v="Not applicable"/>
    <s v="I confirm that I am at the gate / door"/>
    <s v=" -32.9361216"/>
    <s v="27.7569214"/>
    <s v="Yes"/>
    <m/>
    <s v="Read the script out loud to the person"/>
    <s v="Yes - the person who opened the door is the HoH"/>
    <s v="Read the script out loud to the HoH"/>
    <s v="Yes"/>
    <s v="Proceed"/>
    <s v="Nocwaka"/>
    <s v="Selem"/>
    <n v="48"/>
    <d v="1974-08-24T00:00:00"/>
    <n v="48"/>
    <s v="Female"/>
    <s v="One or both"/>
    <s v="Yes"/>
    <s v="Proceed"/>
    <m/>
    <s v="Proceed"/>
    <s v="English"/>
    <s v="Yes"/>
    <s v="Yes"/>
    <s v="signature_2022-07-23_1210.png"/>
    <m/>
    <m/>
    <m/>
    <m/>
    <d v="2022-07-23T00:00:00"/>
    <n v="50000"/>
    <n v="1000"/>
    <n v="363"/>
    <n v="363"/>
    <n v="2334"/>
    <m/>
    <x v="1"/>
    <n v="54012"/>
    <s v="Proceed"/>
    <s v="Checked, completed"/>
    <s v="Checked, completed"/>
    <s v="Checked, completed"/>
    <n v="710157670"/>
    <s v="Myself (Participant)"/>
    <m/>
    <d v="1899-12-30T14:11:00"/>
    <s v="Complete"/>
  </r>
  <r>
    <n v="1130"/>
    <m/>
    <m/>
    <m/>
    <x v="0"/>
    <m/>
    <m/>
    <m/>
    <m/>
    <m/>
    <m/>
    <m/>
    <m/>
    <m/>
    <m/>
    <m/>
    <m/>
    <m/>
    <m/>
    <m/>
    <m/>
    <m/>
    <m/>
    <m/>
    <m/>
    <m/>
    <m/>
    <m/>
    <m/>
    <m/>
    <m/>
    <m/>
    <m/>
    <m/>
    <m/>
    <m/>
    <m/>
    <m/>
    <m/>
    <m/>
    <m/>
    <m/>
    <m/>
    <m/>
    <m/>
    <m/>
    <x v="0"/>
    <m/>
    <m/>
    <m/>
    <m/>
    <m/>
    <m/>
    <m/>
    <m/>
    <m/>
    <m/>
  </r>
  <r>
    <n v="1130"/>
    <s v="Screening And Consenting"/>
    <n v="1"/>
    <s v="nozithembiso"/>
    <x v="21"/>
    <d v="1899-12-30T15:14:00"/>
    <s v="Buffalo Flats"/>
    <n v="4"/>
    <n v="1"/>
    <s v="D"/>
    <s v="I confirm that I am at the gate / door"/>
    <s v=" -33.0108413"/>
    <s v="27.8311056"/>
    <s v="No"/>
    <s v="I confirm"/>
    <m/>
    <m/>
    <m/>
    <m/>
    <m/>
    <m/>
    <m/>
    <m/>
    <m/>
    <m/>
    <m/>
    <m/>
    <m/>
    <m/>
    <m/>
    <m/>
    <m/>
    <m/>
    <m/>
    <m/>
    <m/>
    <m/>
    <m/>
    <m/>
    <m/>
    <n v="80000"/>
    <m/>
    <n v="298"/>
    <n v="298"/>
    <n v="2336"/>
    <m/>
    <x v="0"/>
    <m/>
    <m/>
    <m/>
    <m/>
    <m/>
    <m/>
    <m/>
    <m/>
    <d v="1899-12-30T15:14:00"/>
    <s v="Complete"/>
  </r>
  <r>
    <n v="1309"/>
    <s v="Screening And Consenting"/>
    <n v="1"/>
    <s v="likhona"/>
    <x v="25"/>
    <d v="1899-12-30T14:00:00"/>
    <s v="Nompumelelo"/>
    <n v="4"/>
    <n v="1"/>
    <s v="Not applicable"/>
    <s v="I confirm that I am at the gate / door"/>
    <s v=" -32.953872"/>
    <s v="27.9265478"/>
    <s v="Yes"/>
    <m/>
    <s v="Read the script out loud to the person"/>
    <s v="Yes - the person who opened the door is the HoH"/>
    <s v="Read the script out loud to the HoH"/>
    <s v="Yes"/>
    <s v="Proceed"/>
    <s v="Patheka"/>
    <s v="Pama"/>
    <n v="48"/>
    <d v="1974-03-02T00:00:00"/>
    <n v="48"/>
    <s v="Female"/>
    <s v="One or both"/>
    <s v="Yes"/>
    <s v="Proceed"/>
    <m/>
    <s v="Proceed"/>
    <s v="Xhosa"/>
    <s v="Yes"/>
    <s v="Yes"/>
    <m/>
    <s v="signature_2022-07-26_1202.png"/>
    <m/>
    <m/>
    <m/>
    <d v="2022-07-26T00:00:00"/>
    <n v="30000"/>
    <n v="1000"/>
    <n v="372"/>
    <n v="372"/>
    <n v="2331"/>
    <m/>
    <x v="1"/>
    <n v="34027"/>
    <s v="Proceed"/>
    <s v="Checked, completed"/>
    <s v="Checked, completed"/>
    <s v="Checked, completed"/>
    <n v="640674129"/>
    <s v="Myself (Participant)"/>
    <m/>
    <d v="1899-12-30T14:02:00"/>
    <s v="Complete"/>
  </r>
  <r>
    <n v="1131"/>
    <m/>
    <m/>
    <m/>
    <x v="0"/>
    <m/>
    <m/>
    <m/>
    <m/>
    <m/>
    <m/>
    <m/>
    <m/>
    <m/>
    <m/>
    <m/>
    <m/>
    <m/>
    <m/>
    <m/>
    <m/>
    <m/>
    <m/>
    <m/>
    <m/>
    <m/>
    <m/>
    <m/>
    <m/>
    <m/>
    <m/>
    <m/>
    <m/>
    <m/>
    <m/>
    <m/>
    <m/>
    <m/>
    <m/>
    <m/>
    <m/>
    <m/>
    <m/>
    <m/>
    <m/>
    <m/>
    <x v="0"/>
    <m/>
    <m/>
    <m/>
    <m/>
    <m/>
    <m/>
    <m/>
    <m/>
    <m/>
    <m/>
  </r>
  <r>
    <n v="1465"/>
    <s v="Screening And Consenting"/>
    <n v="1"/>
    <s v="lona"/>
    <x v="31"/>
    <d v="1899-12-30T12:52:00"/>
    <s v="Mdantsane"/>
    <n v="10"/>
    <n v="4"/>
    <s v="Not applicable"/>
    <s v="I confirm that I am at the gate / door"/>
    <s v=" -32.929725"/>
    <s v="27.7528271"/>
    <s v="Yes"/>
    <m/>
    <s v="Read the script out loud to the person"/>
    <s v="Yes - the person who opened the door is the HoH"/>
    <s v="Read the script out loud to the HoH"/>
    <s v="Yes"/>
    <s v="Proceed"/>
    <s v="Lumnka"/>
    <s v="Zepe"/>
    <n v="48"/>
    <d v="1974-04-10T00:00:00"/>
    <n v="48"/>
    <s v="Female"/>
    <s v="One or both"/>
    <s v="Yes"/>
    <s v="Proceed"/>
    <m/>
    <s v="Proceed"/>
    <s v="English"/>
    <s v="Yes"/>
    <s v="Yes"/>
    <s v="signature_2022-07-28_1056.png"/>
    <m/>
    <m/>
    <m/>
    <m/>
    <d v="2022-07-28T00:00:00"/>
    <n v="50000"/>
    <n v="1000"/>
    <n v="440"/>
    <n v="440"/>
    <n v="2329"/>
    <m/>
    <x v="1"/>
    <n v="54161"/>
    <s v="Proceed"/>
    <s v="Checked, completed"/>
    <s v="Checked, completed"/>
    <s v="Checked, completed"/>
    <n v="739639849"/>
    <s v="Myself (Participant)"/>
    <m/>
    <d v="1899-12-30T12:56:00"/>
    <s v="Unverified"/>
  </r>
  <r>
    <n v="1132"/>
    <m/>
    <m/>
    <m/>
    <x v="0"/>
    <m/>
    <m/>
    <m/>
    <m/>
    <m/>
    <m/>
    <m/>
    <m/>
    <m/>
    <m/>
    <m/>
    <m/>
    <m/>
    <m/>
    <m/>
    <m/>
    <m/>
    <m/>
    <m/>
    <m/>
    <m/>
    <m/>
    <m/>
    <m/>
    <m/>
    <m/>
    <m/>
    <m/>
    <m/>
    <m/>
    <m/>
    <m/>
    <m/>
    <m/>
    <m/>
    <m/>
    <m/>
    <m/>
    <m/>
    <m/>
    <m/>
    <x v="0"/>
    <m/>
    <m/>
    <m/>
    <m/>
    <m/>
    <m/>
    <m/>
    <m/>
    <m/>
    <m/>
  </r>
  <r>
    <n v="1488"/>
    <s v="Screening And Consenting"/>
    <n v="1"/>
    <s v="lona"/>
    <x v="32"/>
    <d v="1899-12-30T08:16:00"/>
    <s v="Mdantsane"/>
    <n v="10"/>
    <n v="2"/>
    <s v="Not applicable"/>
    <s v="I confirm that I am at the gate / door"/>
    <s v=" -32.93848"/>
    <s v="27.7503918"/>
    <s v="Yes"/>
    <m/>
    <s v="Read the script out loud to the person"/>
    <s v="Yes - the person who opened the door is the HoH"/>
    <s v="Read the script out loud to the HoH"/>
    <s v="Yes"/>
    <s v="Proceed"/>
    <s v="Vusumzi"/>
    <s v="Zembe"/>
    <n v="48"/>
    <d v="1974-07-03T00:00:00"/>
    <n v="48"/>
    <s v="Male"/>
    <s v="One or both"/>
    <s v="Yes"/>
    <s v="Proceed"/>
    <m/>
    <s v="Proceed"/>
    <s v="Xhosa"/>
    <s v="Yes"/>
    <s v="Yes"/>
    <m/>
    <s v="signature_2022-07-29_0622.png"/>
    <m/>
    <m/>
    <m/>
    <d v="2022-07-29T00:00:00"/>
    <n v="50000"/>
    <n v="2000"/>
    <n v="716"/>
    <n v="716"/>
    <n v="2328"/>
    <m/>
    <x v="1"/>
    <n v="55712"/>
    <s v="Proceed"/>
    <s v="Checked, completed"/>
    <s v="Checked, completed"/>
    <s v="Checked, completed"/>
    <n v="745639821"/>
    <s v="Myself (Participant)"/>
    <m/>
    <d v="1899-12-30T08:22:00"/>
    <s v="Complete"/>
  </r>
  <r>
    <n v="1133"/>
    <m/>
    <m/>
    <m/>
    <x v="0"/>
    <m/>
    <m/>
    <m/>
    <m/>
    <m/>
    <m/>
    <m/>
    <m/>
    <m/>
    <m/>
    <m/>
    <m/>
    <m/>
    <m/>
    <m/>
    <m/>
    <m/>
    <m/>
    <m/>
    <m/>
    <m/>
    <m/>
    <m/>
    <m/>
    <m/>
    <m/>
    <m/>
    <m/>
    <m/>
    <m/>
    <m/>
    <m/>
    <m/>
    <m/>
    <m/>
    <m/>
    <m/>
    <m/>
    <m/>
    <m/>
    <m/>
    <x v="0"/>
    <m/>
    <m/>
    <m/>
    <m/>
    <m/>
    <m/>
    <m/>
    <m/>
    <m/>
    <m/>
  </r>
  <r>
    <n v="1133"/>
    <s v="Screening And Consenting"/>
    <n v="1"/>
    <s v="onelam"/>
    <x v="21"/>
    <d v="1899-12-30T15:45:00"/>
    <s v="Nompumelelo"/>
    <n v="2"/>
    <n v="7"/>
    <s v="Not applicable"/>
    <s v="I confirm that I am at the gate / door"/>
    <s v=" -32.9557262"/>
    <s v="27.9209555"/>
    <s v="No"/>
    <s v="I confirm"/>
    <m/>
    <m/>
    <m/>
    <m/>
    <m/>
    <m/>
    <m/>
    <m/>
    <m/>
    <m/>
    <m/>
    <m/>
    <m/>
    <m/>
    <m/>
    <m/>
    <m/>
    <m/>
    <m/>
    <m/>
    <m/>
    <m/>
    <m/>
    <m/>
    <m/>
    <n v="30000"/>
    <m/>
    <n v="267"/>
    <n v="267"/>
    <n v="2336"/>
    <m/>
    <x v="0"/>
    <m/>
    <m/>
    <m/>
    <m/>
    <m/>
    <m/>
    <m/>
    <m/>
    <d v="1899-12-30T15:45:00"/>
    <s v="Complete"/>
  </r>
  <r>
    <n v="1650"/>
    <s v="Screening And Consenting"/>
    <n v="1"/>
    <s v="vuyolwethu"/>
    <x v="11"/>
    <d v="1899-12-30T11:45:00"/>
    <s v="Mdantsane"/>
    <n v="8"/>
    <n v="1"/>
    <s v="Not applicable"/>
    <s v="I confirm that I am at the gate / door"/>
    <s v=" -32.9303481"/>
    <s v="27.7348236"/>
    <s v="Yes"/>
    <m/>
    <s v="Read the script out loud to the person"/>
    <s v="Yes - the person who opened the door is the HoH"/>
    <s v="Read the script out loud to the HoH"/>
    <s v="Yes"/>
    <s v="Proceed"/>
    <s v="Vuyiseka"/>
    <s v="Seyisi"/>
    <n v="48"/>
    <d v="1974-07-10T00:00:00"/>
    <n v="48"/>
    <s v="Female"/>
    <s v="One or both"/>
    <s v="Yes"/>
    <s v="Proceed"/>
    <m/>
    <s v="Proceed"/>
    <s v="Xhosa"/>
    <s v="Yes"/>
    <s v="Yes"/>
    <m/>
    <s v="signature_2022-08-02_0948.png"/>
    <m/>
    <m/>
    <m/>
    <d v="2022-08-02T00:00:00"/>
    <n v="50000"/>
    <n v="1000"/>
    <n v="507"/>
    <n v="507"/>
    <n v="2324"/>
    <m/>
    <x v="1"/>
    <n v="54290"/>
    <s v="Proceed"/>
    <s v="Checked, completed"/>
    <s v="Checked, completed"/>
    <s v="Checked, completed"/>
    <n v="732560247"/>
    <s v="Myself (Participant)"/>
    <m/>
    <d v="1899-12-30T11:49:00"/>
    <s v="Complete"/>
  </r>
  <r>
    <n v="1134"/>
    <m/>
    <m/>
    <m/>
    <x v="0"/>
    <m/>
    <m/>
    <m/>
    <m/>
    <m/>
    <m/>
    <m/>
    <m/>
    <m/>
    <m/>
    <m/>
    <m/>
    <m/>
    <m/>
    <m/>
    <m/>
    <m/>
    <m/>
    <m/>
    <m/>
    <m/>
    <m/>
    <m/>
    <m/>
    <m/>
    <m/>
    <m/>
    <m/>
    <m/>
    <m/>
    <m/>
    <m/>
    <m/>
    <m/>
    <m/>
    <m/>
    <m/>
    <m/>
    <m/>
    <m/>
    <m/>
    <x v="0"/>
    <m/>
    <m/>
    <m/>
    <m/>
    <m/>
    <m/>
    <m/>
    <m/>
    <m/>
    <m/>
  </r>
  <r>
    <n v="1655"/>
    <s v="Screening And Consenting"/>
    <n v="1"/>
    <s v="ntombizodwa"/>
    <x v="11"/>
    <d v="1899-12-30T12:15:00"/>
    <s v="Ginsberg"/>
    <n v="1"/>
    <n v="4"/>
    <s v="Not applicable"/>
    <s v="I confirm that I am at the gate / door"/>
    <s v=" -32.8880521"/>
    <s v="27.3774421"/>
    <s v="Yes"/>
    <m/>
    <s v="Read the script out loud to the person"/>
    <s v="Yes - the person who opened the door is the HoH"/>
    <s v="Read the script out loud to the HoH"/>
    <s v="Yes"/>
    <s v="Proceed"/>
    <s v="Nontembeko"/>
    <s v="Mnikina"/>
    <n v="48"/>
    <d v="1974-11-30T00:00:00"/>
    <n v="48"/>
    <s v="Female"/>
    <s v="One or both"/>
    <s v="Yes"/>
    <s v="Proceed"/>
    <m/>
    <s v="Proceed"/>
    <s v="Xhosa"/>
    <s v="Yes"/>
    <s v="Yes"/>
    <m/>
    <s v="signature_2022-08-02_1023.png"/>
    <m/>
    <m/>
    <m/>
    <d v="2022-08-02T00:00:00"/>
    <n v="70000"/>
    <n v="1000"/>
    <n v="477"/>
    <n v="477"/>
    <n v="2324"/>
    <m/>
    <x v="1"/>
    <n v="74230"/>
    <s v="Proceed"/>
    <s v="Checked, completed"/>
    <s v="Checked, completed"/>
    <s v="Checked, completed"/>
    <n v="736224835"/>
    <s v="Myself (Participant)"/>
    <m/>
    <d v="1899-12-30T12:24:00"/>
    <s v="Complete"/>
  </r>
  <r>
    <n v="1135"/>
    <m/>
    <m/>
    <m/>
    <x v="0"/>
    <m/>
    <m/>
    <m/>
    <m/>
    <m/>
    <m/>
    <m/>
    <m/>
    <m/>
    <m/>
    <m/>
    <m/>
    <m/>
    <m/>
    <m/>
    <m/>
    <m/>
    <m/>
    <m/>
    <m/>
    <m/>
    <m/>
    <m/>
    <m/>
    <m/>
    <m/>
    <m/>
    <m/>
    <m/>
    <m/>
    <m/>
    <m/>
    <m/>
    <m/>
    <m/>
    <m/>
    <m/>
    <m/>
    <m/>
    <m/>
    <m/>
    <x v="0"/>
    <m/>
    <m/>
    <m/>
    <m/>
    <m/>
    <m/>
    <m/>
    <m/>
    <m/>
    <m/>
  </r>
  <r>
    <n v="45"/>
    <s v="Screening And Consenting"/>
    <n v="1"/>
    <s v="nosibusiso"/>
    <x v="1"/>
    <d v="1899-12-30T14:17:00"/>
    <s v="Mdantsane"/>
    <n v="1"/>
    <n v="2"/>
    <s v="Not applicable"/>
    <s v="I confirm that I am at the gate / door"/>
    <s v=" -32.9377592"/>
    <s v="27.7811873"/>
    <s v="Yes"/>
    <m/>
    <s v="Read the script out loud to the person"/>
    <s v="Yes - the person who opened the door is the HoH"/>
    <s v="Read the script out loud to the HoH"/>
    <s v="Yes"/>
    <s v="Proceed"/>
    <s v="Nonkosi"/>
    <s v="Kantikati"/>
    <n v="49"/>
    <d v="1973-04-13T00:00:00"/>
    <n v="49"/>
    <s v="Female"/>
    <s v="One or both"/>
    <s v="Yes"/>
    <s v="Proceed"/>
    <m/>
    <s v="Proceed"/>
    <s v="Xhosa"/>
    <s v="Yes"/>
    <s v="Yes"/>
    <m/>
    <s v="signature_2022-06-21_1045.png"/>
    <m/>
    <m/>
    <m/>
    <d v="2022-06-14T00:00:00"/>
    <n v="50000"/>
    <n v="1000"/>
    <n v="355"/>
    <n v="355"/>
    <n v="2373"/>
    <m/>
    <x v="1"/>
    <n v="54034"/>
    <s v="Proceed"/>
    <s v="Checked, completed"/>
    <s v="Checked, completed"/>
    <s v="Checked, completed"/>
    <n v="781643588"/>
    <s v="Sibling"/>
    <m/>
    <d v="1899-12-30T12:47:00"/>
    <s v="Unverified"/>
  </r>
  <r>
    <n v="1136"/>
    <m/>
    <m/>
    <m/>
    <x v="0"/>
    <m/>
    <m/>
    <m/>
    <m/>
    <m/>
    <m/>
    <m/>
    <m/>
    <m/>
    <m/>
    <m/>
    <m/>
    <m/>
    <m/>
    <m/>
    <m/>
    <m/>
    <m/>
    <m/>
    <m/>
    <m/>
    <m/>
    <m/>
    <m/>
    <m/>
    <m/>
    <m/>
    <m/>
    <m/>
    <m/>
    <m/>
    <m/>
    <m/>
    <m/>
    <m/>
    <m/>
    <m/>
    <m/>
    <m/>
    <m/>
    <m/>
    <x v="0"/>
    <m/>
    <m/>
    <m/>
    <m/>
    <m/>
    <m/>
    <m/>
    <m/>
    <m/>
    <m/>
  </r>
  <r>
    <n v="94"/>
    <s v="Screening And Consenting"/>
    <n v="2"/>
    <s v="asemahle"/>
    <x v="3"/>
    <d v="1899-12-30T14:53:00"/>
    <s v="Mdantsane"/>
    <n v="2"/>
    <n v="1"/>
    <s v="Not applicable"/>
    <s v="I confirm that I am at the gate / door"/>
    <s v=" -32.9429627"/>
    <s v="27.7753731"/>
    <s v="Yes"/>
    <m/>
    <s v="Read the script out loud to the person"/>
    <s v="Yes - the person who opened the door is calling the HoH"/>
    <s v="Read the script out loud to the HoH"/>
    <s v="Yes"/>
    <s v="Proceed"/>
    <s v="Lona"/>
    <s v="Khalipa"/>
    <n v="49"/>
    <d v="1973-10-24T00:00:00"/>
    <n v="49"/>
    <s v="Male"/>
    <s v="One or both"/>
    <s v="Yes"/>
    <s v="Proceed"/>
    <m/>
    <s v="Proceed"/>
    <s v="English"/>
    <s v="Yes"/>
    <s v="Yes"/>
    <s v="signature_2022-06-22_1206.png"/>
    <m/>
    <m/>
    <m/>
    <m/>
    <d v="2022-06-22T00:00:00"/>
    <n v="50000"/>
    <n v="2000"/>
    <n v="319"/>
    <n v="319"/>
    <n v="2366"/>
    <m/>
    <x v="1"/>
    <n v="54955"/>
    <s v="Proceed"/>
    <s v="Checked, completed"/>
    <s v="Checked, completed"/>
    <s v="Checked, completed"/>
    <n v="722976253"/>
    <s v="Sibling"/>
    <m/>
    <d v="1899-12-30T14:54:00"/>
    <s v="Unverified"/>
  </r>
  <r>
    <n v="1137"/>
    <m/>
    <m/>
    <m/>
    <x v="0"/>
    <m/>
    <m/>
    <m/>
    <m/>
    <m/>
    <m/>
    <m/>
    <m/>
    <m/>
    <m/>
    <m/>
    <m/>
    <m/>
    <m/>
    <m/>
    <m/>
    <m/>
    <m/>
    <m/>
    <m/>
    <m/>
    <m/>
    <m/>
    <m/>
    <m/>
    <m/>
    <m/>
    <m/>
    <m/>
    <m/>
    <m/>
    <m/>
    <m/>
    <m/>
    <m/>
    <m/>
    <m/>
    <m/>
    <m/>
    <m/>
    <m/>
    <x v="0"/>
    <m/>
    <m/>
    <m/>
    <m/>
    <m/>
    <m/>
    <m/>
    <m/>
    <m/>
    <m/>
  </r>
  <r>
    <n v="1137"/>
    <s v="Screening And Consenting"/>
    <n v="1"/>
    <s v="vuyelwa"/>
    <x v="21"/>
    <d v="1899-12-30T16:36:00"/>
    <s v="Ndevana"/>
    <n v="3"/>
    <n v="2"/>
    <s v="Not applicable"/>
    <s v="I confirm that I am at the gate / door"/>
    <s v=" -32.9177001"/>
    <s v="27.4987664"/>
    <s v="No"/>
    <s v="I confirm"/>
    <m/>
    <m/>
    <m/>
    <m/>
    <m/>
    <m/>
    <m/>
    <m/>
    <m/>
    <m/>
    <m/>
    <m/>
    <m/>
    <m/>
    <m/>
    <m/>
    <m/>
    <m/>
    <m/>
    <m/>
    <m/>
    <m/>
    <m/>
    <m/>
    <m/>
    <n v="60000"/>
    <m/>
    <n v="216"/>
    <n v="216"/>
    <n v="2336"/>
    <m/>
    <x v="0"/>
    <m/>
    <m/>
    <m/>
    <m/>
    <m/>
    <m/>
    <m/>
    <m/>
    <d v="1899-12-30T16:36:00"/>
    <s v="Unverified"/>
  </r>
  <r>
    <n v="1137"/>
    <s v="Screening And Consenting"/>
    <n v="2"/>
    <s v="zola"/>
    <x v="17"/>
    <d v="1899-12-30T09:46:00"/>
    <s v="Ndevana"/>
    <n v="3"/>
    <n v="2"/>
    <s v="Not applicable"/>
    <s v="I confirm that I am at the gate / door"/>
    <s v=" -32.9178097"/>
    <s v="27.4951389"/>
    <s v="No"/>
    <s v="I confirm"/>
    <m/>
    <m/>
    <m/>
    <m/>
    <m/>
    <m/>
    <m/>
    <m/>
    <m/>
    <m/>
    <m/>
    <m/>
    <m/>
    <m/>
    <m/>
    <m/>
    <m/>
    <m/>
    <m/>
    <m/>
    <m/>
    <m/>
    <m/>
    <m/>
    <m/>
    <n v="60000"/>
    <m/>
    <n v="626"/>
    <n v="626"/>
    <n v="2335"/>
    <m/>
    <x v="0"/>
    <m/>
    <m/>
    <m/>
    <m/>
    <m/>
    <m/>
    <m/>
    <m/>
    <d v="1899-12-30T09:46:00"/>
    <s v="Unverified"/>
  </r>
  <r>
    <n v="1137"/>
    <s v="Screening And Consenting"/>
    <n v="3"/>
    <s v="zola"/>
    <x v="24"/>
    <d v="1899-12-30T11:27:00"/>
    <s v="Ndevana"/>
    <n v="3"/>
    <n v="2"/>
    <s v="Not applicable"/>
    <s v="I confirm that I am at the gate / door"/>
    <s v=" -32.916444"/>
    <s v="27.501333"/>
    <s v="No"/>
    <s v="I confirm"/>
    <m/>
    <m/>
    <m/>
    <m/>
    <m/>
    <m/>
    <m/>
    <m/>
    <m/>
    <m/>
    <m/>
    <m/>
    <m/>
    <m/>
    <m/>
    <m/>
    <m/>
    <m/>
    <m/>
    <m/>
    <m/>
    <m/>
    <m/>
    <m/>
    <m/>
    <n v="60000"/>
    <m/>
    <n v="525"/>
    <n v="525"/>
    <n v="2334"/>
    <m/>
    <x v="0"/>
    <m/>
    <m/>
    <m/>
    <m/>
    <m/>
    <m/>
    <m/>
    <m/>
    <d v="1899-12-30T11:28:00"/>
    <s v="Unverified"/>
  </r>
  <r>
    <n v="1138"/>
    <m/>
    <m/>
    <m/>
    <x v="0"/>
    <m/>
    <m/>
    <m/>
    <m/>
    <m/>
    <m/>
    <m/>
    <m/>
    <m/>
    <m/>
    <m/>
    <m/>
    <m/>
    <m/>
    <m/>
    <m/>
    <m/>
    <m/>
    <m/>
    <m/>
    <m/>
    <m/>
    <m/>
    <m/>
    <m/>
    <m/>
    <m/>
    <m/>
    <m/>
    <m/>
    <m/>
    <m/>
    <m/>
    <m/>
    <m/>
    <m/>
    <m/>
    <m/>
    <m/>
    <m/>
    <m/>
    <x v="0"/>
    <m/>
    <m/>
    <m/>
    <m/>
    <m/>
    <m/>
    <m/>
    <m/>
    <m/>
    <m/>
  </r>
  <r>
    <n v="153"/>
    <s v="Screening And Consenting"/>
    <n v="1"/>
    <s v="ntombizodwa"/>
    <x v="19"/>
    <d v="1899-12-30T16:17:00"/>
    <s v="Mdantsane"/>
    <n v="5"/>
    <n v="3"/>
    <s v="Not applicable"/>
    <s v="I confirm that I am at the gate / door"/>
    <m/>
    <m/>
    <s v="Yes"/>
    <m/>
    <s v="Read the script out loud to the person"/>
    <s v="Yes - the person who opened the door is the HoH"/>
    <s v="Read the script out loud to the HoH"/>
    <s v="Yes"/>
    <s v="Proceed"/>
    <s v="Vuyisile"/>
    <s v="Gobozi"/>
    <n v="49"/>
    <d v="1973-06-03T00:00:00"/>
    <n v="49"/>
    <s v="Male"/>
    <s v="One or both"/>
    <s v="Yes"/>
    <s v="Proceed"/>
    <m/>
    <s v="Proceed"/>
    <s v="Xhosa"/>
    <s v="Yes"/>
    <s v="Yes"/>
    <m/>
    <s v="signature_2022-06-22_1426.png"/>
    <m/>
    <m/>
    <m/>
    <d v="2022-06-22T00:00:00"/>
    <n v="50000"/>
    <n v="2000"/>
    <n v="235"/>
    <n v="235"/>
    <n v="2365"/>
    <m/>
    <x v="1"/>
    <n v="54786"/>
    <m/>
    <m/>
    <m/>
    <m/>
    <m/>
    <m/>
    <m/>
    <d v="1899-12-30T16:20:00"/>
    <s v="Unverified"/>
  </r>
  <r>
    <n v="1139"/>
    <m/>
    <m/>
    <m/>
    <x v="0"/>
    <m/>
    <m/>
    <m/>
    <m/>
    <m/>
    <m/>
    <m/>
    <m/>
    <m/>
    <m/>
    <m/>
    <m/>
    <m/>
    <m/>
    <m/>
    <m/>
    <m/>
    <m/>
    <m/>
    <m/>
    <m/>
    <m/>
    <m/>
    <m/>
    <m/>
    <m/>
    <m/>
    <m/>
    <m/>
    <m/>
    <m/>
    <m/>
    <m/>
    <m/>
    <m/>
    <m/>
    <m/>
    <m/>
    <m/>
    <m/>
    <m/>
    <x v="0"/>
    <m/>
    <m/>
    <m/>
    <m/>
    <m/>
    <m/>
    <m/>
    <m/>
    <m/>
    <m/>
  </r>
  <r>
    <n v="265"/>
    <s v="Screening And Consenting"/>
    <n v="1"/>
    <s v="nosiphiwo"/>
    <x v="9"/>
    <d v="1899-12-30T12:07:00"/>
    <s v="Mdantsane"/>
    <n v="6"/>
    <n v="10"/>
    <s v="Not applicable"/>
    <s v="I confirm that I am at the gate / door"/>
    <s v=" -32.9298825"/>
    <s v="27.7739715"/>
    <s v="Yes"/>
    <m/>
    <s v="Read the script out loud to the person"/>
    <s v="Yes - the person who opened the door is calling the HoH"/>
    <s v="Read the script out loud to the HoH"/>
    <s v="Yes"/>
    <s v="Proceed"/>
    <s v="Zoliswa"/>
    <s v="Ndzungu"/>
    <n v="49"/>
    <d v="1973-05-12T00:00:00"/>
    <n v="49"/>
    <s v="Female"/>
    <s v="One or both"/>
    <s v="Yes"/>
    <s v="Proceed"/>
    <m/>
    <s v="Proceed"/>
    <s v="English"/>
    <s v="Yes"/>
    <s v="Yes"/>
    <s v="signature_2022-07-05_0924.png"/>
    <m/>
    <m/>
    <m/>
    <m/>
    <d v="2022-07-05T00:00:00"/>
    <n v="50000"/>
    <n v="1000"/>
    <n v="485"/>
    <n v="485"/>
    <n v="2358"/>
    <m/>
    <x v="1"/>
    <n v="54279"/>
    <s v="Proceed"/>
    <s v="Checked, completed"/>
    <s v="Checked, completed"/>
    <s v="Checked, completed"/>
    <n v="639355071"/>
    <s v="Sibling"/>
    <m/>
    <d v="1899-12-30T12:10:00"/>
    <s v="Unverified"/>
  </r>
  <r>
    <n v="1140"/>
    <m/>
    <m/>
    <m/>
    <x v="0"/>
    <m/>
    <m/>
    <m/>
    <m/>
    <m/>
    <m/>
    <m/>
    <m/>
    <m/>
    <m/>
    <m/>
    <m/>
    <m/>
    <m/>
    <m/>
    <m/>
    <m/>
    <m/>
    <m/>
    <m/>
    <m/>
    <m/>
    <m/>
    <m/>
    <m/>
    <m/>
    <m/>
    <m/>
    <m/>
    <m/>
    <m/>
    <m/>
    <m/>
    <m/>
    <m/>
    <m/>
    <m/>
    <m/>
    <m/>
    <m/>
    <m/>
    <x v="0"/>
    <m/>
    <m/>
    <m/>
    <m/>
    <m/>
    <m/>
    <m/>
    <m/>
    <m/>
    <m/>
  </r>
  <r>
    <n v="315"/>
    <s v="Screening And Consenting"/>
    <n v="1"/>
    <s v="lwazi"/>
    <x v="28"/>
    <d v="1899-12-30T09:28:00"/>
    <s v="Mdantsane"/>
    <n v="6"/>
    <n v="10"/>
    <s v="Not applicable"/>
    <s v="I confirm that I am at the gate / door"/>
    <s v=" -32.9303912"/>
    <s v="27.7745549"/>
    <s v="Yes"/>
    <m/>
    <s v="Read the script out loud to the person"/>
    <s v="Yes - the person who opened the door is the HoH"/>
    <s v="Read the script out loud to the HoH"/>
    <s v="Yes"/>
    <s v="Proceed"/>
    <s v="Nonzolo"/>
    <s v="Ndzendze"/>
    <n v="49"/>
    <d v="1972-08-26T00:00:00"/>
    <n v="50"/>
    <s v="Female"/>
    <s v="One or both"/>
    <s v="Yes"/>
    <s v="Proceed"/>
    <m/>
    <s v="Proceed"/>
    <s v="English"/>
    <s v="Yes"/>
    <s v="Yes"/>
    <s v="signature_2022-07-01_0730.png"/>
    <m/>
    <m/>
    <m/>
    <m/>
    <d v="2022-07-01T00:00:00"/>
    <n v="50000"/>
    <n v="1000"/>
    <n v="644"/>
    <n v="644"/>
    <n v="2356"/>
    <m/>
    <x v="1"/>
    <n v="54595"/>
    <s v="Proceed"/>
    <s v="Checked, completed"/>
    <s v="Checked, completed"/>
    <s v="Checked, completed"/>
    <n v="733128105"/>
    <s v="Myself (Participant)"/>
    <m/>
    <d v="1899-12-30T09:31:00"/>
    <s v="Unverified"/>
  </r>
  <r>
    <n v="1141"/>
    <m/>
    <m/>
    <m/>
    <x v="0"/>
    <m/>
    <m/>
    <m/>
    <m/>
    <m/>
    <m/>
    <m/>
    <m/>
    <m/>
    <m/>
    <m/>
    <m/>
    <m/>
    <m/>
    <m/>
    <m/>
    <m/>
    <m/>
    <m/>
    <m/>
    <m/>
    <m/>
    <m/>
    <m/>
    <m/>
    <m/>
    <m/>
    <m/>
    <m/>
    <m/>
    <m/>
    <m/>
    <m/>
    <m/>
    <m/>
    <m/>
    <m/>
    <m/>
    <m/>
    <m/>
    <m/>
    <x v="0"/>
    <m/>
    <m/>
    <m/>
    <m/>
    <m/>
    <m/>
    <m/>
    <m/>
    <m/>
    <m/>
  </r>
  <r>
    <n v="328"/>
    <s v="Screening And Consenting"/>
    <n v="1"/>
    <s v="sinazo"/>
    <x v="28"/>
    <d v="1899-12-30T10:37:00"/>
    <s v="Mdantsane"/>
    <n v="4"/>
    <n v="6"/>
    <s v="Not applicable"/>
    <s v="I confirm that I am at the gate / door"/>
    <s v=" -32.9350743"/>
    <s v="27.7756931"/>
    <s v="Yes"/>
    <m/>
    <s v="Read the script out loud to the person"/>
    <s v="Yes - the person who opened the door is the HoH"/>
    <s v="Read the script out loud to the HoH"/>
    <s v="Yes"/>
    <s v="Proceed"/>
    <s v="Xolelwa"/>
    <s v="Bomvana"/>
    <n v="49"/>
    <d v="1973-05-02T00:00:00"/>
    <n v="49"/>
    <s v="Female"/>
    <s v="One or both"/>
    <s v="Yes"/>
    <s v="Proceed"/>
    <m/>
    <s v="Proceed"/>
    <s v="English"/>
    <s v="Yes"/>
    <s v="Yes"/>
    <s v="signature_2022-07-01_0839.png"/>
    <m/>
    <m/>
    <m/>
    <m/>
    <d v="2022-07-01T00:00:00"/>
    <n v="50000"/>
    <n v="1000"/>
    <n v="575"/>
    <n v="575"/>
    <n v="2356"/>
    <m/>
    <x v="1"/>
    <n v="54457"/>
    <s v="Proceed"/>
    <s v="Checked, completed"/>
    <s v="Checked, completed"/>
    <s v="Checked, completed"/>
    <n v="839132280"/>
    <s v="Myself (Participant)"/>
    <m/>
    <d v="1899-12-30T10:41:00"/>
    <s v="Unverified"/>
  </r>
  <r>
    <n v="1142"/>
    <m/>
    <m/>
    <m/>
    <x v="0"/>
    <m/>
    <m/>
    <m/>
    <m/>
    <m/>
    <m/>
    <m/>
    <m/>
    <m/>
    <m/>
    <m/>
    <m/>
    <m/>
    <m/>
    <m/>
    <m/>
    <m/>
    <m/>
    <m/>
    <m/>
    <m/>
    <m/>
    <m/>
    <m/>
    <m/>
    <m/>
    <m/>
    <m/>
    <m/>
    <m/>
    <m/>
    <m/>
    <m/>
    <m/>
    <m/>
    <m/>
    <m/>
    <m/>
    <m/>
    <m/>
    <m/>
    <x v="0"/>
    <m/>
    <m/>
    <m/>
    <m/>
    <m/>
    <m/>
    <m/>
    <m/>
    <m/>
    <m/>
  </r>
  <r>
    <n v="416"/>
    <s v="Screening And Consenting"/>
    <n v="3"/>
    <s v="mihlem"/>
    <x v="22"/>
    <d v="1899-12-30T11:14:00"/>
    <s v="Mdantsane"/>
    <n v="7"/>
    <n v="8"/>
    <s v="Not applicable"/>
    <s v="I confirm that I am at the gate / door"/>
    <s v=" -32.9458058"/>
    <s v="27.7824903"/>
    <s v="Yes"/>
    <m/>
    <s v="Read the script out loud to the person"/>
    <s v="Yes - the person who opened the door is the HoH"/>
    <s v="Read the script out loud to the HoH"/>
    <s v="Yes"/>
    <s v="Proceed"/>
    <s v="Zandile"/>
    <s v="Ndindwa"/>
    <n v="49"/>
    <d v="1973-09-24T00:00:00"/>
    <n v="49"/>
    <s v="Female"/>
    <s v="One or both"/>
    <s v="Yes"/>
    <s v="Proceed"/>
    <m/>
    <s v="Proceed"/>
    <s v="English"/>
    <s v="Yes"/>
    <s v="Yes"/>
    <s v="signature_2022-07-07_0921.png"/>
    <m/>
    <m/>
    <m/>
    <m/>
    <d v="2022-07-07T00:00:00"/>
    <n v="50000"/>
    <n v="1000"/>
    <n v="538"/>
    <n v="538"/>
    <n v="2350"/>
    <m/>
    <x v="1"/>
    <n v="54377"/>
    <s v="Proceed"/>
    <s v="Checked, completed"/>
    <s v="Checked, completed"/>
    <s v="Checked, completed"/>
    <n v="684281073"/>
    <s v="Myself (Participant)"/>
    <m/>
    <d v="1899-12-30T11:22:00"/>
    <s v="Unverified"/>
  </r>
  <r>
    <n v="1143"/>
    <m/>
    <m/>
    <m/>
    <x v="0"/>
    <m/>
    <m/>
    <m/>
    <m/>
    <m/>
    <m/>
    <m/>
    <m/>
    <m/>
    <m/>
    <m/>
    <m/>
    <m/>
    <m/>
    <m/>
    <m/>
    <m/>
    <m/>
    <m/>
    <m/>
    <m/>
    <m/>
    <m/>
    <m/>
    <m/>
    <m/>
    <m/>
    <m/>
    <m/>
    <m/>
    <m/>
    <m/>
    <m/>
    <m/>
    <m/>
    <m/>
    <m/>
    <m/>
    <m/>
    <m/>
    <m/>
    <x v="0"/>
    <m/>
    <m/>
    <m/>
    <m/>
    <m/>
    <m/>
    <m/>
    <m/>
    <m/>
    <m/>
  </r>
  <r>
    <n v="533"/>
    <s v="Screening And Consenting"/>
    <n v="1"/>
    <s v="asemahle"/>
    <x v="5"/>
    <d v="1899-12-30T11:25:00"/>
    <s v="Ducats"/>
    <n v="1"/>
    <n v="1"/>
    <s v="Not applicable"/>
    <s v="I confirm that I am at the gate / door"/>
    <s v=" -32.9230121"/>
    <s v="27.9046456"/>
    <s v="Yes"/>
    <m/>
    <s v="Read the script out loud to the person"/>
    <s v="Yes - the person who opened the door is the HoH"/>
    <s v="Read the script out loud to the HoH"/>
    <s v="Yes"/>
    <s v="Proceed"/>
    <s v="Thandiswa"/>
    <s v="Peter"/>
    <n v="49"/>
    <d v="1973-11-25T00:00:00"/>
    <n v="49"/>
    <s v="Female"/>
    <s v="One or both"/>
    <s v="Yes"/>
    <s v="Proceed"/>
    <m/>
    <s v="Proceed"/>
    <s v="English"/>
    <s v="Yes"/>
    <s v="Yes"/>
    <s v="signature_2022-07-08_0931.png"/>
    <m/>
    <m/>
    <m/>
    <m/>
    <d v="2022-07-08T00:00:00"/>
    <n v="40000"/>
    <n v="1000"/>
    <n v="527"/>
    <n v="527"/>
    <n v="2349"/>
    <m/>
    <x v="1"/>
    <n v="44354"/>
    <s v="Proceed"/>
    <s v="Checked, completed"/>
    <s v="Checked, completed"/>
    <s v="Checked, completed"/>
    <n v="730037416"/>
    <s v="Myself (Participant)"/>
    <m/>
    <d v="1899-12-30T11:32:00"/>
    <s v="Unverified"/>
  </r>
  <r>
    <n v="1144"/>
    <m/>
    <m/>
    <m/>
    <x v="0"/>
    <m/>
    <m/>
    <m/>
    <m/>
    <m/>
    <m/>
    <m/>
    <m/>
    <m/>
    <m/>
    <m/>
    <m/>
    <m/>
    <m/>
    <m/>
    <m/>
    <m/>
    <m/>
    <m/>
    <m/>
    <m/>
    <m/>
    <m/>
    <m/>
    <m/>
    <m/>
    <m/>
    <m/>
    <m/>
    <m/>
    <m/>
    <m/>
    <m/>
    <m/>
    <m/>
    <m/>
    <m/>
    <m/>
    <m/>
    <m/>
    <m/>
    <x v="0"/>
    <m/>
    <m/>
    <m/>
    <m/>
    <m/>
    <m/>
    <m/>
    <m/>
    <m/>
    <m/>
  </r>
  <r>
    <n v="1144"/>
    <s v="Screening And Consenting"/>
    <n v="1"/>
    <s v="nosiphiwo"/>
    <x v="17"/>
    <d v="1899-12-30T10:06:00"/>
    <s v="Buffalo Flats"/>
    <n v="4"/>
    <n v="2"/>
    <s v="Not applicable"/>
    <s v="I confirm that I am at the gate / door"/>
    <s v=" -33.0083804"/>
    <s v="27.8375601"/>
    <s v="Yes"/>
    <m/>
    <s v="Read the script out loud to the person"/>
    <s v="Yes - the person who opened the door is the HoH"/>
    <s v="Read the script out loud to the HoH"/>
    <s v="No"/>
    <m/>
    <m/>
    <m/>
    <m/>
    <m/>
    <m/>
    <m/>
    <m/>
    <m/>
    <m/>
    <m/>
    <m/>
    <m/>
    <m/>
    <m/>
    <m/>
    <m/>
    <m/>
    <m/>
    <m/>
    <m/>
    <n v="80000"/>
    <m/>
    <n v="606"/>
    <n v="606"/>
    <n v="2335"/>
    <m/>
    <x v="0"/>
    <m/>
    <m/>
    <m/>
    <m/>
    <m/>
    <m/>
    <m/>
    <m/>
    <d v="1899-12-30T10:10:00"/>
    <s v="Unverified"/>
  </r>
  <r>
    <n v="1145"/>
    <m/>
    <m/>
    <m/>
    <x v="0"/>
    <m/>
    <m/>
    <m/>
    <m/>
    <m/>
    <m/>
    <m/>
    <m/>
    <m/>
    <m/>
    <m/>
    <m/>
    <m/>
    <m/>
    <m/>
    <m/>
    <m/>
    <m/>
    <m/>
    <m/>
    <m/>
    <m/>
    <m/>
    <m/>
    <m/>
    <m/>
    <m/>
    <m/>
    <m/>
    <m/>
    <m/>
    <m/>
    <m/>
    <m/>
    <m/>
    <m/>
    <m/>
    <m/>
    <m/>
    <m/>
    <m/>
    <x v="0"/>
    <m/>
    <m/>
    <m/>
    <m/>
    <m/>
    <m/>
    <m/>
    <m/>
    <m/>
    <m/>
  </r>
  <r>
    <n v="544"/>
    <s v="Screening And Consenting"/>
    <n v="1"/>
    <s v="zukisani"/>
    <x v="5"/>
    <d v="1899-12-30T12:38:00"/>
    <s v="Nompumelelo"/>
    <n v="2"/>
    <n v="1"/>
    <s v="Not applicable"/>
    <s v="I confirm that I am at the gate / door"/>
    <s v=" -32.9829479"/>
    <s v="27.9162955"/>
    <s v="Yes"/>
    <m/>
    <s v="Read the script out loud to the person"/>
    <s v="Yes - the person who opened the door is the HoH"/>
    <s v="Read the script out loud to the HoH"/>
    <s v="Yes"/>
    <s v="Proceed"/>
    <s v="Zithobile"/>
    <s v="Deyi"/>
    <n v="49"/>
    <d v="1973-05-05T00:00:00"/>
    <n v="49"/>
    <s v="Male"/>
    <s v="One or both"/>
    <s v="Yes"/>
    <s v="Proceed"/>
    <m/>
    <s v="Proceed"/>
    <s v="English"/>
    <s v="Yes"/>
    <s v="Yes"/>
    <s v="signature_2022-07-08_1041.png"/>
    <m/>
    <m/>
    <m/>
    <m/>
    <d v="2022-07-08T00:00:00"/>
    <n v="30000"/>
    <n v="2000"/>
    <n v="454"/>
    <n v="454"/>
    <n v="2349"/>
    <m/>
    <x v="1"/>
    <n v="35208"/>
    <s v="Proceed"/>
    <s v="Checked, completed"/>
    <s v="Checked, completed"/>
    <s v="Checked, completed"/>
    <n v="632708006"/>
    <s v="Myself (Participant)"/>
    <m/>
    <d v="1899-12-30T12:42:00"/>
    <s v="Unverified"/>
  </r>
  <r>
    <n v="1146"/>
    <m/>
    <m/>
    <m/>
    <x v="0"/>
    <m/>
    <m/>
    <m/>
    <m/>
    <m/>
    <m/>
    <m/>
    <m/>
    <m/>
    <m/>
    <m/>
    <m/>
    <m/>
    <m/>
    <m/>
    <m/>
    <m/>
    <m/>
    <m/>
    <m/>
    <m/>
    <m/>
    <m/>
    <m/>
    <m/>
    <m/>
    <m/>
    <m/>
    <m/>
    <m/>
    <m/>
    <m/>
    <m/>
    <m/>
    <m/>
    <m/>
    <m/>
    <m/>
    <m/>
    <m/>
    <m/>
    <x v="0"/>
    <m/>
    <m/>
    <m/>
    <m/>
    <m/>
    <m/>
    <m/>
    <m/>
    <m/>
    <m/>
  </r>
  <r>
    <n v="548"/>
    <s v="Screening And Consenting"/>
    <n v="1"/>
    <s v="asemahle"/>
    <x v="5"/>
    <d v="1899-12-30T12:48:00"/>
    <s v="Ducats"/>
    <n v="1"/>
    <n v="1"/>
    <s v="Not applicable"/>
    <s v="I confirm that I am at the gate / door"/>
    <s v=" -32.9224833"/>
    <s v="27.9045058"/>
    <s v="Yes"/>
    <m/>
    <s v="Read the script out loud to the person"/>
    <s v="Yes - the person who opened the door is the HoH"/>
    <s v="Read the script out loud to the HoH"/>
    <s v="Yes"/>
    <s v="Proceed"/>
    <s v="Nocawe"/>
    <s v="Batyi"/>
    <n v="49"/>
    <d v="1973-08-01T00:00:00"/>
    <n v="49"/>
    <s v="Female"/>
    <s v="One or both"/>
    <s v="Yes"/>
    <s v="Proceed"/>
    <m/>
    <s v="Proceed"/>
    <s v="English"/>
    <s v="Yes"/>
    <s v="Yes"/>
    <s v="signature_2022-07-08_1050.png"/>
    <m/>
    <m/>
    <m/>
    <m/>
    <d v="2022-07-08T00:00:00"/>
    <n v="40000"/>
    <n v="1000"/>
    <n v="444"/>
    <n v="444"/>
    <n v="2349"/>
    <m/>
    <x v="1"/>
    <n v="44188"/>
    <s v="Proceed"/>
    <s v="Checked, completed"/>
    <s v="Checked, completed"/>
    <s v="Checked, completed"/>
    <n v="780219124"/>
    <s v="Myself (Participant)"/>
    <m/>
    <d v="1899-12-30T12:52:00"/>
    <s v="Unverified"/>
  </r>
  <r>
    <n v="1147"/>
    <m/>
    <m/>
    <m/>
    <x v="0"/>
    <m/>
    <m/>
    <m/>
    <m/>
    <m/>
    <m/>
    <m/>
    <m/>
    <m/>
    <m/>
    <m/>
    <m/>
    <m/>
    <m/>
    <m/>
    <m/>
    <m/>
    <m/>
    <m/>
    <m/>
    <m/>
    <m/>
    <m/>
    <m/>
    <m/>
    <m/>
    <m/>
    <m/>
    <m/>
    <m/>
    <m/>
    <m/>
    <m/>
    <m/>
    <m/>
    <m/>
    <m/>
    <m/>
    <m/>
    <m/>
    <m/>
    <x v="0"/>
    <m/>
    <m/>
    <m/>
    <m/>
    <m/>
    <m/>
    <m/>
    <m/>
    <m/>
    <m/>
  </r>
  <r>
    <n v="593"/>
    <s v="Screening And Consenting"/>
    <n v="1"/>
    <s v="sinazo"/>
    <x v="20"/>
    <d v="1899-12-30T10:34:00"/>
    <s v="Ducats"/>
    <n v="1"/>
    <n v="8"/>
    <s v="Not applicable"/>
    <s v="I confirm that I am at the gate / door"/>
    <s v=" -32.9210724"/>
    <s v="27.904134"/>
    <s v="Yes"/>
    <m/>
    <s v="Read the script out loud to the person"/>
    <s v="Yes - the person who opened the door is the HoH"/>
    <s v="Read the script out loud to the HoH"/>
    <s v="Yes"/>
    <s v="Proceed"/>
    <s v="Nomalanga "/>
    <s v="Buyisa"/>
    <n v="49"/>
    <d v="1973-11-11T00:00:00"/>
    <n v="49"/>
    <s v="Female"/>
    <s v="One or both"/>
    <s v="Yes"/>
    <s v="Proceed"/>
    <m/>
    <s v="Proceed"/>
    <s v="English"/>
    <s v="Yes"/>
    <s v="Yes"/>
    <s v="signature_2022-07-09_0841.png"/>
    <m/>
    <m/>
    <m/>
    <m/>
    <d v="2022-07-09T00:00:00"/>
    <n v="40000"/>
    <n v="1000"/>
    <n v="578"/>
    <n v="578"/>
    <n v="2348"/>
    <m/>
    <x v="1"/>
    <n v="44455"/>
    <s v="Proceed"/>
    <s v="Checked, completed"/>
    <s v="Checked, completed"/>
    <s v="Checked, completed"/>
    <n v="780541369"/>
    <s v="Myself (Participant)"/>
    <m/>
    <d v="1899-12-30T10:37:00"/>
    <s v="Unverified"/>
  </r>
  <r>
    <n v="1148"/>
    <m/>
    <m/>
    <m/>
    <x v="0"/>
    <m/>
    <m/>
    <m/>
    <m/>
    <m/>
    <m/>
    <m/>
    <m/>
    <m/>
    <m/>
    <m/>
    <m/>
    <m/>
    <m/>
    <m/>
    <m/>
    <m/>
    <m/>
    <m/>
    <m/>
    <m/>
    <m/>
    <m/>
    <m/>
    <m/>
    <m/>
    <m/>
    <m/>
    <m/>
    <m/>
    <m/>
    <m/>
    <m/>
    <m/>
    <m/>
    <m/>
    <m/>
    <m/>
    <m/>
    <m/>
    <m/>
    <x v="0"/>
    <m/>
    <m/>
    <m/>
    <m/>
    <m/>
    <m/>
    <m/>
    <m/>
    <m/>
    <m/>
  </r>
  <r>
    <n v="1148"/>
    <s v="Screening And Consenting"/>
    <n v="1"/>
    <s v="mihlem"/>
    <x v="17"/>
    <d v="1899-12-30T10:45:00"/>
    <s v="Mdantsane"/>
    <n v="9"/>
    <n v="2"/>
    <s v="Not applicable"/>
    <s v="I confirm that I am at the gate / door"/>
    <s v=" -32.9363235"/>
    <s v="27.7578695"/>
    <s v="No"/>
    <s v="I confirm"/>
    <m/>
    <m/>
    <m/>
    <m/>
    <m/>
    <m/>
    <m/>
    <m/>
    <m/>
    <m/>
    <m/>
    <m/>
    <m/>
    <m/>
    <m/>
    <m/>
    <m/>
    <m/>
    <m/>
    <m/>
    <m/>
    <m/>
    <m/>
    <m/>
    <m/>
    <n v="50000"/>
    <m/>
    <n v="567"/>
    <n v="567"/>
    <n v="2335"/>
    <m/>
    <x v="0"/>
    <m/>
    <m/>
    <m/>
    <m/>
    <m/>
    <m/>
    <m/>
    <m/>
    <d v="1899-12-30T10:45:00"/>
    <s v="Unverified"/>
  </r>
  <r>
    <n v="1148"/>
    <s v="Screening And Consenting"/>
    <n v="2"/>
    <s v="busisiwe"/>
    <x v="24"/>
    <d v="1899-12-30T09:18:00"/>
    <s v="Mdantsane"/>
    <n v="9"/>
    <n v="2"/>
    <s v="Not applicable"/>
    <s v="I confirm that I am at the gate / door"/>
    <s v=" -32.9363587"/>
    <s v="27.7578957"/>
    <s v="Yes"/>
    <m/>
    <s v="Read the script out loud to the person"/>
    <s v="Yes - the person who opened the door is the HoH"/>
    <s v="Read the script out loud to the HoH"/>
    <s v="Yes"/>
    <s v="Proceed"/>
    <s v="Kelvin"/>
    <s v="Mawaire"/>
    <n v="37"/>
    <d v="1985-05-03T00:00:00"/>
    <n v="37"/>
    <s v="Male"/>
    <s v="Neither"/>
    <s v="Yes"/>
    <m/>
    <s v="END"/>
    <m/>
    <m/>
    <m/>
    <m/>
    <m/>
    <m/>
    <m/>
    <m/>
    <m/>
    <m/>
    <n v="50000"/>
    <n v="2000"/>
    <n v="654"/>
    <n v="654"/>
    <n v="2334"/>
    <m/>
    <x v="0"/>
    <n v="55605"/>
    <m/>
    <m/>
    <m/>
    <m/>
    <m/>
    <m/>
    <m/>
    <d v="1899-12-30T09:21:00"/>
    <s v="Unverified"/>
  </r>
  <r>
    <n v="1149"/>
    <m/>
    <m/>
    <m/>
    <x v="0"/>
    <m/>
    <m/>
    <m/>
    <m/>
    <m/>
    <m/>
    <m/>
    <m/>
    <m/>
    <m/>
    <m/>
    <m/>
    <m/>
    <m/>
    <m/>
    <m/>
    <m/>
    <m/>
    <m/>
    <m/>
    <m/>
    <m/>
    <m/>
    <m/>
    <m/>
    <m/>
    <m/>
    <m/>
    <m/>
    <m/>
    <m/>
    <m/>
    <m/>
    <m/>
    <m/>
    <m/>
    <m/>
    <m/>
    <m/>
    <m/>
    <m/>
    <x v="0"/>
    <m/>
    <m/>
    <m/>
    <m/>
    <m/>
    <m/>
    <m/>
    <m/>
    <m/>
    <m/>
  </r>
  <r>
    <n v="687"/>
    <s v="Screening And Consenting"/>
    <n v="1"/>
    <s v="nomvuyo"/>
    <x v="15"/>
    <d v="1899-12-30T10:09:00"/>
    <s v="Ducats"/>
    <n v="2"/>
    <n v="6"/>
    <s v="Not applicable"/>
    <s v="I confirm that I am at the gate / door"/>
    <s v=" -32.9299186"/>
    <s v="27.9058318"/>
    <s v="Yes"/>
    <m/>
    <s v="Read the script out loud to the person"/>
    <s v="Yes - the person who opened the door is the HoH"/>
    <s v="Read the script out loud to the HoH"/>
    <s v="Yes"/>
    <s v="Proceed"/>
    <s v="Baqiswa"/>
    <s v="Sidada"/>
    <n v="49"/>
    <d v="1973-07-13T00:00:00"/>
    <n v="49"/>
    <s v="Female"/>
    <s v="One or both"/>
    <s v="Yes"/>
    <s v="Proceed"/>
    <m/>
    <s v="Proceed"/>
    <s v="English"/>
    <s v="Yes"/>
    <s v="Yes"/>
    <s v="signature_2022-07-13_0813.png"/>
    <m/>
    <m/>
    <m/>
    <m/>
    <d v="2022-07-13T00:00:00"/>
    <n v="40000"/>
    <n v="1000"/>
    <n v="603"/>
    <n v="603"/>
    <n v="2344"/>
    <m/>
    <x v="1"/>
    <n v="44501"/>
    <s v="Proceed"/>
    <s v="Checked, completed"/>
    <s v="Checked, completed"/>
    <s v="Checked, completed"/>
    <n v="787275920"/>
    <s v="Myself (Participant)"/>
    <m/>
    <d v="1899-12-30T10:14:00"/>
    <s v="Unverified"/>
  </r>
  <r>
    <n v="1150"/>
    <m/>
    <m/>
    <m/>
    <x v="0"/>
    <m/>
    <m/>
    <m/>
    <m/>
    <m/>
    <m/>
    <m/>
    <m/>
    <m/>
    <m/>
    <m/>
    <m/>
    <m/>
    <m/>
    <m/>
    <m/>
    <m/>
    <m/>
    <m/>
    <m/>
    <m/>
    <m/>
    <m/>
    <m/>
    <m/>
    <m/>
    <m/>
    <m/>
    <m/>
    <m/>
    <m/>
    <m/>
    <m/>
    <m/>
    <m/>
    <m/>
    <m/>
    <m/>
    <m/>
    <m/>
    <m/>
    <x v="0"/>
    <m/>
    <m/>
    <m/>
    <m/>
    <m/>
    <m/>
    <m/>
    <m/>
    <m/>
    <m/>
  </r>
  <r>
    <n v="1150"/>
    <s v="Screening And Consenting"/>
    <n v="1"/>
    <s v="mihlem"/>
    <x v="17"/>
    <d v="1899-12-30T10:49:00"/>
    <s v="Mdantsane"/>
    <n v="9"/>
    <n v="2"/>
    <s v="Not applicable"/>
    <s v="I confirm that I am at the gate / door"/>
    <s v=" -32.936472"/>
    <s v="27.7577426"/>
    <s v="No"/>
    <s v="I confirm"/>
    <m/>
    <m/>
    <m/>
    <m/>
    <m/>
    <m/>
    <m/>
    <m/>
    <m/>
    <m/>
    <m/>
    <m/>
    <m/>
    <m/>
    <m/>
    <m/>
    <m/>
    <m/>
    <m/>
    <m/>
    <m/>
    <m/>
    <m/>
    <m/>
    <m/>
    <n v="50000"/>
    <m/>
    <n v="563"/>
    <n v="563"/>
    <n v="2335"/>
    <m/>
    <x v="0"/>
    <m/>
    <m/>
    <m/>
    <m/>
    <m/>
    <m/>
    <m/>
    <m/>
    <d v="1899-12-30T10:50:00"/>
    <s v="Unverified"/>
  </r>
  <r>
    <n v="1150"/>
    <s v="Screening And Consenting"/>
    <n v="2"/>
    <s v="busisiwe"/>
    <x v="24"/>
    <d v="1899-12-30T09:26:00"/>
    <s v="Mdantsane"/>
    <n v="9"/>
    <n v="2"/>
    <s v="Not applicable"/>
    <s v="I confirm that I am at the gate / door"/>
    <s v=" -32.9365317"/>
    <s v="27.7577561"/>
    <s v="No"/>
    <s v="I confirm"/>
    <m/>
    <m/>
    <m/>
    <m/>
    <m/>
    <m/>
    <m/>
    <m/>
    <m/>
    <m/>
    <m/>
    <m/>
    <m/>
    <m/>
    <m/>
    <m/>
    <m/>
    <m/>
    <m/>
    <m/>
    <m/>
    <m/>
    <m/>
    <m/>
    <m/>
    <n v="50000"/>
    <m/>
    <n v="646"/>
    <n v="646"/>
    <n v="2334"/>
    <m/>
    <x v="0"/>
    <m/>
    <m/>
    <m/>
    <m/>
    <m/>
    <m/>
    <m/>
    <m/>
    <d v="1899-12-30T09:27:00"/>
    <s v="Unverified"/>
  </r>
  <r>
    <n v="1150"/>
    <s v="Screening And Consenting"/>
    <n v="3"/>
    <s v="busisiwe"/>
    <x v="25"/>
    <d v="1899-12-30T08:59:00"/>
    <s v="Mdantsane"/>
    <n v="9"/>
    <n v="2"/>
    <s v="Not applicable"/>
    <s v="I confirm that I am at the gate / door"/>
    <s v=" -32.936628"/>
    <s v="27.7578545"/>
    <s v="No"/>
    <s v="I confirm"/>
    <m/>
    <m/>
    <m/>
    <m/>
    <m/>
    <m/>
    <m/>
    <m/>
    <m/>
    <m/>
    <m/>
    <m/>
    <m/>
    <m/>
    <m/>
    <m/>
    <m/>
    <m/>
    <m/>
    <m/>
    <m/>
    <m/>
    <m/>
    <m/>
    <m/>
    <n v="50000"/>
    <m/>
    <n v="673"/>
    <n v="673"/>
    <n v="2331"/>
    <m/>
    <x v="0"/>
    <m/>
    <m/>
    <m/>
    <m/>
    <m/>
    <m/>
    <m/>
    <m/>
    <d v="1899-12-30T09:00:00"/>
    <s v="Unverified"/>
  </r>
  <r>
    <n v="1151"/>
    <m/>
    <m/>
    <m/>
    <x v="0"/>
    <m/>
    <m/>
    <m/>
    <m/>
    <m/>
    <m/>
    <m/>
    <m/>
    <m/>
    <m/>
    <m/>
    <m/>
    <m/>
    <m/>
    <m/>
    <m/>
    <m/>
    <m/>
    <m/>
    <m/>
    <m/>
    <m/>
    <m/>
    <m/>
    <m/>
    <m/>
    <m/>
    <m/>
    <m/>
    <m/>
    <m/>
    <m/>
    <m/>
    <m/>
    <m/>
    <m/>
    <m/>
    <m/>
    <m/>
    <m/>
    <m/>
    <x v="0"/>
    <m/>
    <m/>
    <m/>
    <m/>
    <m/>
    <m/>
    <m/>
    <m/>
    <m/>
    <m/>
  </r>
  <r>
    <n v="699"/>
    <s v="Screening And Consenting"/>
    <n v="1"/>
    <s v="siyanda"/>
    <x v="15"/>
    <d v="1899-12-30T12:42:00"/>
    <s v="Mdantsane"/>
    <n v="11"/>
    <n v="2"/>
    <s v="Not applicable"/>
    <s v="I confirm that I am at the gate / door"/>
    <s v=" -32.9252101"/>
    <s v="27.7387535"/>
    <s v="Yes"/>
    <m/>
    <s v="Read the script out loud to the person"/>
    <s v="Yes - the person who opened the door is the HoH"/>
    <s v="Read the script out loud to the HoH"/>
    <s v="Yes"/>
    <s v="Proceed"/>
    <s v="Nokholo"/>
    <s v="Sibanyoni"/>
    <n v="49"/>
    <d v="1974-01-03T00:00:00"/>
    <n v="49"/>
    <s v="Female"/>
    <s v="One or both"/>
    <s v="Yes"/>
    <s v="Proceed"/>
    <m/>
    <s v="Proceed"/>
    <s v="English"/>
    <s v="Yes"/>
    <s v="Yes"/>
    <s v="signature_2022-07-13_1046.png"/>
    <m/>
    <m/>
    <m/>
    <m/>
    <d v="2022-07-13T00:00:00"/>
    <n v="50000"/>
    <n v="1000"/>
    <n v="450"/>
    <n v="450"/>
    <n v="2344"/>
    <m/>
    <x v="1"/>
    <n v="54195"/>
    <s v="Proceed"/>
    <s v="Checked, completed"/>
    <s v="Checked, completed"/>
    <s v="Checked, completed"/>
    <n v="999999999"/>
    <s v="Other"/>
    <s v="The participant doesn't have a cellphone "/>
    <d v="1899-12-30T12:46:00"/>
    <s v="Unverified"/>
  </r>
  <r>
    <n v="1152"/>
    <m/>
    <m/>
    <m/>
    <x v="0"/>
    <m/>
    <m/>
    <m/>
    <m/>
    <m/>
    <m/>
    <m/>
    <m/>
    <m/>
    <m/>
    <m/>
    <m/>
    <m/>
    <m/>
    <m/>
    <m/>
    <m/>
    <m/>
    <m/>
    <m/>
    <m/>
    <m/>
    <m/>
    <m/>
    <m/>
    <m/>
    <m/>
    <m/>
    <m/>
    <m/>
    <m/>
    <m/>
    <m/>
    <m/>
    <m/>
    <m/>
    <m/>
    <m/>
    <m/>
    <m/>
    <m/>
    <x v="0"/>
    <m/>
    <m/>
    <m/>
    <m/>
    <m/>
    <m/>
    <m/>
    <m/>
    <m/>
    <m/>
  </r>
  <r>
    <n v="822"/>
    <s v="Screening And Consenting"/>
    <n v="3"/>
    <s v="sinazo"/>
    <x v="16"/>
    <d v="1899-12-30T11:40:00"/>
    <s v="Nompumelelo"/>
    <n v="3"/>
    <n v="2"/>
    <s v="Not applicable"/>
    <s v="I confirm that I am at the gate / door"/>
    <s v=" -32.9528802"/>
    <s v="27.9214484"/>
    <s v="Yes"/>
    <m/>
    <s v="Read the script out loud to the person"/>
    <s v="Yes - the person who opened the door is the HoH"/>
    <s v="Read the script out loud to the HoH"/>
    <s v="Yes"/>
    <s v="Proceed"/>
    <s v="Nozuko"/>
    <s v="Tshali"/>
    <n v="49"/>
    <d v="1973-12-12T00:00:00"/>
    <n v="49"/>
    <s v="Female"/>
    <s v="One or both"/>
    <s v="Yes"/>
    <s v="Proceed"/>
    <m/>
    <s v="Proceed"/>
    <s v="Xhosa"/>
    <s v="Yes"/>
    <s v="Yes"/>
    <m/>
    <s v="signature_2022-07-20_0945.png"/>
    <m/>
    <m/>
    <m/>
    <d v="2022-07-20T00:00:00"/>
    <n v="30000"/>
    <n v="1000"/>
    <n v="512"/>
    <n v="512"/>
    <n v="2337"/>
    <m/>
    <x v="1"/>
    <n v="34312"/>
    <s v="Proceed"/>
    <s v="Checked, completed"/>
    <s v="Checked, completed"/>
    <s v="Checked, completed"/>
    <n v="765217800"/>
    <s v="Myself (Participant)"/>
    <m/>
    <d v="1899-12-30T11:43:00"/>
    <s v="Complete"/>
  </r>
  <r>
    <n v="1153"/>
    <m/>
    <m/>
    <m/>
    <x v="0"/>
    <m/>
    <m/>
    <m/>
    <m/>
    <m/>
    <m/>
    <m/>
    <m/>
    <m/>
    <m/>
    <m/>
    <m/>
    <m/>
    <m/>
    <m/>
    <m/>
    <m/>
    <m/>
    <m/>
    <m/>
    <m/>
    <m/>
    <m/>
    <m/>
    <m/>
    <m/>
    <m/>
    <m/>
    <m/>
    <m/>
    <m/>
    <m/>
    <m/>
    <m/>
    <m/>
    <m/>
    <m/>
    <m/>
    <m/>
    <m/>
    <m/>
    <x v="0"/>
    <m/>
    <m/>
    <m/>
    <m/>
    <m/>
    <m/>
    <m/>
    <m/>
    <m/>
    <m/>
  </r>
  <r>
    <n v="890"/>
    <s v="Screening And Consenting"/>
    <n v="2"/>
    <s v="zola"/>
    <x v="30"/>
    <d v="1899-12-30T11:06:00"/>
    <s v="Ndevana"/>
    <n v="2"/>
    <n v="7"/>
    <s v="Not applicable"/>
    <s v="I confirm that I am at the gate / door"/>
    <s v=" -32.927192"/>
    <s v="27.4822296"/>
    <s v="Yes"/>
    <m/>
    <s v="Read the script out loud to the person"/>
    <s v="Yes - the person who opened the door is the HoH"/>
    <s v="Read the script out loud to the HoH"/>
    <s v="Yes"/>
    <s v="Proceed"/>
    <s v="Nkululeko "/>
    <s v="Skeyi"/>
    <n v="49"/>
    <d v="1973-09-25T00:00:00"/>
    <n v="49"/>
    <s v="Male"/>
    <s v="One or both"/>
    <s v="Yes"/>
    <s v="Proceed"/>
    <m/>
    <s v="Proceed"/>
    <s v="English"/>
    <s v="Yes"/>
    <s v="Yes"/>
    <s v="signature_2022-07-16_0914.png"/>
    <m/>
    <m/>
    <m/>
    <m/>
    <d v="2022-07-16T00:00:00"/>
    <n v="60000"/>
    <n v="2000"/>
    <n v="546"/>
    <n v="546"/>
    <n v="2341"/>
    <m/>
    <x v="1"/>
    <n v="65384"/>
    <s v="Proceed"/>
    <s v="Checked, completed"/>
    <s v="Checked, completed"/>
    <s v="Checked, completed"/>
    <n v="686806172"/>
    <s v="Myself (Participant)"/>
    <m/>
    <d v="1899-12-30T11:15:00"/>
    <s v="Unverified"/>
  </r>
  <r>
    <n v="1154"/>
    <m/>
    <m/>
    <m/>
    <x v="0"/>
    <m/>
    <m/>
    <m/>
    <m/>
    <m/>
    <m/>
    <m/>
    <m/>
    <m/>
    <m/>
    <m/>
    <m/>
    <m/>
    <m/>
    <m/>
    <m/>
    <m/>
    <m/>
    <m/>
    <m/>
    <m/>
    <m/>
    <m/>
    <m/>
    <m/>
    <m/>
    <m/>
    <m/>
    <m/>
    <m/>
    <m/>
    <m/>
    <m/>
    <m/>
    <m/>
    <m/>
    <m/>
    <m/>
    <m/>
    <m/>
    <m/>
    <x v="0"/>
    <m/>
    <m/>
    <m/>
    <m/>
    <m/>
    <m/>
    <m/>
    <m/>
    <m/>
    <m/>
  </r>
  <r>
    <n v="907"/>
    <s v="Screening And Consenting"/>
    <n v="1"/>
    <s v="zola"/>
    <x v="30"/>
    <d v="1899-12-30T09:51:00"/>
    <s v="Ndevana"/>
    <n v="2"/>
    <n v="7"/>
    <s v="Not applicable"/>
    <s v="I confirm that I am at the gate / door"/>
    <s v=" -32.9270673"/>
    <s v="27.4818772"/>
    <s v="Yes"/>
    <m/>
    <s v="Read the script out loud to the person"/>
    <s v="Yes - the person who opened the door is the HoH"/>
    <s v="Read the script out loud to the HoH"/>
    <s v="Yes"/>
    <s v="Proceed"/>
    <s v="Mziwonke"/>
    <s v="Mnyanda"/>
    <n v="49"/>
    <d v="1973-08-31T00:00:00"/>
    <n v="49"/>
    <s v="Male"/>
    <s v="One or both"/>
    <s v="Yes"/>
    <s v="Proceed"/>
    <m/>
    <s v="Proceed"/>
    <s v="English"/>
    <s v="Yes"/>
    <s v="Yes"/>
    <s v="signature_2022-07-16_0804.png"/>
    <m/>
    <m/>
    <m/>
    <m/>
    <d v="2022-07-16T00:00:00"/>
    <n v="60000"/>
    <n v="2000"/>
    <n v="621"/>
    <n v="621"/>
    <n v="2341"/>
    <m/>
    <x v="1"/>
    <n v="65534"/>
    <s v="Proceed"/>
    <s v="Checked, completed"/>
    <s v="Checked, completed"/>
    <s v="Checked, completed"/>
    <n v="694414494"/>
    <s v="Myself (Participant)"/>
    <m/>
    <d v="1899-12-30T10:05:00"/>
    <s v="Complete"/>
  </r>
  <r>
    <n v="1155"/>
    <m/>
    <m/>
    <m/>
    <x v="0"/>
    <m/>
    <m/>
    <m/>
    <m/>
    <m/>
    <m/>
    <m/>
    <m/>
    <m/>
    <m/>
    <m/>
    <m/>
    <m/>
    <m/>
    <m/>
    <m/>
    <m/>
    <m/>
    <m/>
    <m/>
    <m/>
    <m/>
    <m/>
    <m/>
    <m/>
    <m/>
    <m/>
    <m/>
    <m/>
    <m/>
    <m/>
    <m/>
    <m/>
    <m/>
    <m/>
    <m/>
    <m/>
    <m/>
    <m/>
    <m/>
    <m/>
    <x v="0"/>
    <m/>
    <m/>
    <m/>
    <m/>
    <m/>
    <m/>
    <m/>
    <m/>
    <m/>
    <m/>
  </r>
  <r>
    <n v="993"/>
    <s v="Screening And Consenting"/>
    <n v="1"/>
    <s v="nosibusiso"/>
    <x v="16"/>
    <d v="1899-12-30T09:17:00"/>
    <s v="Buffalo Flats"/>
    <n v="3"/>
    <n v="1"/>
    <s v="Not applicable"/>
    <s v="I confirm that I am at the gate / door"/>
    <s v=" -33.0072056"/>
    <s v="27.8419431"/>
    <s v="Yes"/>
    <m/>
    <s v="Read the script out loud to the person"/>
    <s v="Yes - the person who opened the door is the HoH"/>
    <s v="Read the script out loud to the HoH"/>
    <s v="Yes"/>
    <s v="Proceed"/>
    <s v="Samuel "/>
    <s v="Bluejay"/>
    <n v="49"/>
    <d v="1973-12-12T00:00:00"/>
    <n v="49"/>
    <s v="Male"/>
    <s v="One or both"/>
    <s v="Yes"/>
    <s v="Proceed"/>
    <m/>
    <s v="Proceed"/>
    <s v="English"/>
    <s v="Yes"/>
    <s v="Yes"/>
    <s v="signature_2022-07-20_0732.png"/>
    <m/>
    <m/>
    <m/>
    <m/>
    <d v="2022-07-20T00:00:00"/>
    <n v="80000"/>
    <n v="2000"/>
    <n v="655"/>
    <n v="655"/>
    <n v="2337"/>
    <m/>
    <x v="1"/>
    <n v="85598"/>
    <s v="Proceed"/>
    <s v="Checked, completed"/>
    <s v="Checked, completed"/>
    <s v="Checked, completed"/>
    <n v="9999999999"/>
    <s v="Myself (Participant)"/>
    <m/>
    <d v="1899-12-30T09:32:00"/>
    <s v="Complete"/>
  </r>
  <r>
    <n v="1156"/>
    <m/>
    <m/>
    <m/>
    <x v="0"/>
    <m/>
    <m/>
    <m/>
    <m/>
    <m/>
    <m/>
    <m/>
    <m/>
    <m/>
    <m/>
    <m/>
    <m/>
    <m/>
    <m/>
    <m/>
    <m/>
    <m/>
    <m/>
    <m/>
    <m/>
    <m/>
    <m/>
    <m/>
    <m/>
    <m/>
    <m/>
    <m/>
    <m/>
    <m/>
    <m/>
    <m/>
    <m/>
    <m/>
    <m/>
    <m/>
    <m/>
    <m/>
    <m/>
    <m/>
    <m/>
    <m/>
    <x v="0"/>
    <m/>
    <m/>
    <m/>
    <m/>
    <m/>
    <m/>
    <m/>
    <m/>
    <m/>
    <m/>
  </r>
  <r>
    <n v="1041"/>
    <s v="Screening And Consenting"/>
    <n v="1"/>
    <s v="asemahle"/>
    <x v="16"/>
    <d v="1899-12-30T14:39:00"/>
    <s v="Buffalo Flats"/>
    <n v="6"/>
    <n v="1"/>
    <s v="Not applicable"/>
    <s v="I confirm that I am at the gate / door"/>
    <s v=" -33.0186076"/>
    <s v="27.8459318"/>
    <s v="Yes"/>
    <m/>
    <s v="Read the script out loud to the person"/>
    <s v="Yes - the person who opened the door is the HoH"/>
    <s v="Read the script out loud to the HoH"/>
    <s v="Yes"/>
    <s v="Proceed"/>
    <s v="Neesha"/>
    <s v="Stephen "/>
    <n v="49"/>
    <d v="1973-09-12T00:00:00"/>
    <n v="49"/>
    <s v="Female"/>
    <s v="One or both"/>
    <s v="Yes"/>
    <s v="Proceed"/>
    <m/>
    <s v="Proceed"/>
    <s v="English"/>
    <s v="Yes"/>
    <s v="Yes"/>
    <s v="signature_2022-07-20_1245.png"/>
    <m/>
    <m/>
    <m/>
    <m/>
    <d v="2022-07-20T00:00:00"/>
    <n v="80000"/>
    <n v="1000"/>
    <n v="333"/>
    <n v="333"/>
    <n v="2337"/>
    <m/>
    <x v="1"/>
    <n v="83954"/>
    <s v="Proceed"/>
    <s v="Checked, completed"/>
    <s v="Checked, completed"/>
    <s v="Checked, completed"/>
    <n v="782514362"/>
    <s v="Myself (Participant)"/>
    <m/>
    <d v="1899-12-30T14:45:00"/>
    <s v="Complete"/>
  </r>
  <r>
    <n v="1157"/>
    <m/>
    <m/>
    <m/>
    <x v="0"/>
    <m/>
    <m/>
    <m/>
    <m/>
    <m/>
    <m/>
    <m/>
    <m/>
    <m/>
    <m/>
    <m/>
    <m/>
    <m/>
    <m/>
    <m/>
    <m/>
    <m/>
    <m/>
    <m/>
    <m/>
    <m/>
    <m/>
    <m/>
    <m/>
    <m/>
    <m/>
    <m/>
    <m/>
    <m/>
    <m/>
    <m/>
    <m/>
    <m/>
    <m/>
    <m/>
    <m/>
    <m/>
    <m/>
    <m/>
    <m/>
    <m/>
    <x v="0"/>
    <m/>
    <m/>
    <m/>
    <m/>
    <m/>
    <m/>
    <m/>
    <m/>
    <m/>
    <m/>
  </r>
  <r>
    <n v="1066"/>
    <s v="Screening And Consenting"/>
    <n v="3"/>
    <s v="ntombizodwa"/>
    <x v="24"/>
    <d v="1899-12-30T13:22:00"/>
    <s v="Ndevana"/>
    <n v="2"/>
    <n v="6"/>
    <s v="Not applicable"/>
    <s v="I confirm that I am at the gate / door"/>
    <s v=" -32.9208877"/>
    <s v="27.5029899"/>
    <s v="Yes"/>
    <m/>
    <s v="Read the script out loud to the person"/>
    <s v="Yes - the person who opened the door is the HoH"/>
    <s v="Read the script out loud to the HoH"/>
    <s v="Yes"/>
    <s v="Proceed"/>
    <s v="Nomfundo"/>
    <s v="Zondiwe"/>
    <n v="49"/>
    <d v="1973-03-01T00:00:00"/>
    <n v="49"/>
    <s v="Female"/>
    <s v="One or both"/>
    <s v="Yes"/>
    <s v="Proceed"/>
    <m/>
    <s v="Proceed"/>
    <s v="Xhosa"/>
    <s v="Yes"/>
    <s v="Yes"/>
    <m/>
    <s v="signature_2022-07-23_1131.png"/>
    <m/>
    <m/>
    <m/>
    <d v="2022-07-23T00:00:00"/>
    <n v="60000"/>
    <n v="1000"/>
    <n v="410"/>
    <n v="410"/>
    <n v="2334"/>
    <m/>
    <x v="1"/>
    <n v="64105"/>
    <s v="Proceed"/>
    <s v="Checked, completed"/>
    <s v="Checked, completed"/>
    <s v="Checked, completed"/>
    <n v="710197743"/>
    <s v="Myself (Participant)"/>
    <m/>
    <d v="1899-12-30T13:32:00"/>
    <s v="Complete"/>
  </r>
  <r>
    <n v="1158"/>
    <m/>
    <m/>
    <m/>
    <x v="0"/>
    <m/>
    <m/>
    <m/>
    <m/>
    <m/>
    <m/>
    <m/>
    <m/>
    <m/>
    <m/>
    <m/>
    <m/>
    <m/>
    <m/>
    <m/>
    <m/>
    <m/>
    <m/>
    <m/>
    <m/>
    <m/>
    <m/>
    <m/>
    <m/>
    <m/>
    <m/>
    <m/>
    <m/>
    <m/>
    <m/>
    <m/>
    <m/>
    <m/>
    <m/>
    <m/>
    <m/>
    <m/>
    <m/>
    <m/>
    <m/>
    <m/>
    <x v="0"/>
    <m/>
    <m/>
    <m/>
    <m/>
    <m/>
    <m/>
    <m/>
    <m/>
    <m/>
    <m/>
  </r>
  <r>
    <n v="1091"/>
    <s v="Screening And Consenting"/>
    <n v="1"/>
    <s v="nozithembiso"/>
    <x v="21"/>
    <d v="1899-12-30T11:15:00"/>
    <s v="Buffalo Flats"/>
    <n v="4"/>
    <n v="1"/>
    <s v="D"/>
    <s v="I confirm that I am at the gate / door"/>
    <s v=" -33.0107564"/>
    <s v="27.830991"/>
    <s v="Yes"/>
    <m/>
    <s v="Read the script out loud to the person"/>
    <s v="Yes - the person who opened the door is the HoH"/>
    <s v="Read the script out loud to the HoH"/>
    <s v="Yes"/>
    <s v="Proceed"/>
    <s v="Boniwe"/>
    <s v="Fuba"/>
    <n v="49"/>
    <d v="1973-02-28T00:00:00"/>
    <n v="49"/>
    <s v="Female"/>
    <s v="One or both"/>
    <s v="Yes"/>
    <s v="Proceed"/>
    <m/>
    <s v="Proceed"/>
    <s v="English"/>
    <s v="Yes"/>
    <s v="Yes"/>
    <s v="signature_2022-07-21_0923.png"/>
    <m/>
    <m/>
    <m/>
    <m/>
    <d v="2022-07-21T00:00:00"/>
    <n v="80000"/>
    <n v="1000"/>
    <n v="537"/>
    <n v="537"/>
    <n v="2336"/>
    <m/>
    <x v="1"/>
    <n v="84361"/>
    <s v="Proceed"/>
    <s v="Checked, completed"/>
    <s v="Checked, completed"/>
    <s v="Checked, completed"/>
    <n v="785206869"/>
    <s v="Myself (Participant)"/>
    <m/>
    <d v="1899-12-30T11:25:00"/>
    <s v="Complete"/>
  </r>
  <r>
    <n v="1159"/>
    <m/>
    <m/>
    <m/>
    <x v="0"/>
    <m/>
    <m/>
    <m/>
    <m/>
    <m/>
    <m/>
    <m/>
    <m/>
    <m/>
    <m/>
    <m/>
    <m/>
    <m/>
    <m/>
    <m/>
    <m/>
    <m/>
    <m/>
    <m/>
    <m/>
    <m/>
    <m/>
    <m/>
    <m/>
    <m/>
    <m/>
    <m/>
    <m/>
    <m/>
    <m/>
    <m/>
    <m/>
    <m/>
    <m/>
    <m/>
    <m/>
    <m/>
    <m/>
    <m/>
    <m/>
    <m/>
    <x v="0"/>
    <m/>
    <m/>
    <m/>
    <m/>
    <m/>
    <m/>
    <m/>
    <m/>
    <m/>
    <m/>
  </r>
  <r>
    <n v="1266"/>
    <s v="Screening And Consenting"/>
    <n v="1"/>
    <s v="nosiphiwo"/>
    <x v="24"/>
    <d v="1899-12-30T13:19:00"/>
    <s v="Buffalo Flats"/>
    <n v="5"/>
    <n v="4"/>
    <s v="Not applicable"/>
    <s v="I confirm that I am at the gate / door"/>
    <s v=" -33.0303964"/>
    <s v="27.8514732"/>
    <s v="Yes"/>
    <m/>
    <s v="Read the script out loud to the person"/>
    <s v="Yes - the person who opened the door is the HoH"/>
    <s v="Read the script out loud to the HoH"/>
    <s v="Yes"/>
    <s v="Proceed"/>
    <s v="Linda"/>
    <s v="Vanguard"/>
    <n v="49"/>
    <d v="1973-08-05T00:00:00"/>
    <n v="49"/>
    <s v="Female"/>
    <s v="One or both"/>
    <s v="Yes"/>
    <s v="Proceed"/>
    <m/>
    <s v="Proceed"/>
    <s v="English"/>
    <s v="Yes"/>
    <s v="Yes"/>
    <s v="signature_2022-07-23_1200.png"/>
    <m/>
    <m/>
    <m/>
    <m/>
    <d v="2022-07-23T00:00:00"/>
    <n v="80000"/>
    <n v="1000"/>
    <n v="413"/>
    <n v="413"/>
    <n v="2334"/>
    <m/>
    <x v="1"/>
    <n v="84111"/>
    <s v="Proceed"/>
    <s v="Checked, completed"/>
    <s v="Checked, completed"/>
    <s v="Checked, completed"/>
    <n v="827990405"/>
    <s v="Myself (Participant)"/>
    <m/>
    <d v="1899-12-30T14:01:00"/>
    <s v="Complete"/>
  </r>
  <r>
    <n v="1160"/>
    <m/>
    <m/>
    <m/>
    <x v="0"/>
    <m/>
    <m/>
    <m/>
    <m/>
    <m/>
    <m/>
    <m/>
    <m/>
    <m/>
    <m/>
    <m/>
    <m/>
    <m/>
    <m/>
    <m/>
    <m/>
    <m/>
    <m/>
    <m/>
    <m/>
    <m/>
    <m/>
    <m/>
    <m/>
    <m/>
    <m/>
    <m/>
    <m/>
    <m/>
    <m/>
    <m/>
    <m/>
    <m/>
    <m/>
    <m/>
    <m/>
    <m/>
    <m/>
    <m/>
    <m/>
    <m/>
    <x v="0"/>
    <m/>
    <m/>
    <m/>
    <m/>
    <m/>
    <m/>
    <m/>
    <m/>
    <m/>
    <m/>
  </r>
  <r>
    <n v="1430"/>
    <s v="Screening And Consenting"/>
    <n v="1"/>
    <s v="zimkhitha"/>
    <x v="31"/>
    <d v="1899-12-30T08:45:00"/>
    <s v="Buffalo Flats"/>
    <n v="3"/>
    <n v="5"/>
    <s v="Not applicable"/>
    <s v="I confirm that I am at the gate / door"/>
    <s v=" -33.0079197"/>
    <s v="27.8401173"/>
    <s v="Yes"/>
    <m/>
    <s v="Read the script out loud to the person"/>
    <s v="Yes - the person who opened the door is the HoH"/>
    <s v="Read the script out loud to the HoH"/>
    <s v="Yes"/>
    <s v="Proceed"/>
    <s v="Deoren"/>
    <s v="Megan"/>
    <n v="49"/>
    <d v="1973-09-06T00:00:00"/>
    <n v="49"/>
    <s v="Female"/>
    <s v="One or both"/>
    <s v="Yes"/>
    <s v="Proceed"/>
    <m/>
    <s v="Proceed"/>
    <s v="English"/>
    <s v="Yes"/>
    <s v="Yes"/>
    <s v="signature_2022-07-28_0653.png"/>
    <m/>
    <m/>
    <m/>
    <m/>
    <d v="2022-07-28T00:00:00"/>
    <n v="80000"/>
    <n v="1000"/>
    <n v="687"/>
    <n v="687"/>
    <n v="2329"/>
    <m/>
    <x v="1"/>
    <n v="84654"/>
    <s v="Proceed"/>
    <s v="Checked, completed"/>
    <s v="Checked, completed"/>
    <s v="Checked, completed"/>
    <n v="714522168"/>
    <s v="Myself (Participant)"/>
    <m/>
    <d v="1899-12-30T08:54:00"/>
    <s v="Complete"/>
  </r>
  <r>
    <n v="1161"/>
    <m/>
    <m/>
    <m/>
    <x v="0"/>
    <m/>
    <m/>
    <m/>
    <m/>
    <m/>
    <m/>
    <m/>
    <m/>
    <m/>
    <m/>
    <m/>
    <m/>
    <m/>
    <m/>
    <m/>
    <m/>
    <m/>
    <m/>
    <m/>
    <m/>
    <m/>
    <m/>
    <m/>
    <m/>
    <m/>
    <m/>
    <m/>
    <m/>
    <m/>
    <m/>
    <m/>
    <m/>
    <m/>
    <m/>
    <m/>
    <m/>
    <m/>
    <m/>
    <m/>
    <m/>
    <m/>
    <x v="0"/>
    <m/>
    <m/>
    <m/>
    <m/>
    <m/>
    <m/>
    <m/>
    <m/>
    <m/>
    <m/>
  </r>
  <r>
    <n v="1162"/>
    <m/>
    <m/>
    <m/>
    <x v="0"/>
    <m/>
    <m/>
    <m/>
    <m/>
    <m/>
    <m/>
    <m/>
    <m/>
    <m/>
    <m/>
    <m/>
    <m/>
    <m/>
    <m/>
    <m/>
    <m/>
    <m/>
    <m/>
    <m/>
    <m/>
    <m/>
    <m/>
    <m/>
    <m/>
    <m/>
    <m/>
    <m/>
    <m/>
    <m/>
    <m/>
    <m/>
    <m/>
    <m/>
    <m/>
    <m/>
    <m/>
    <m/>
    <m/>
    <m/>
    <m/>
    <m/>
    <x v="0"/>
    <m/>
    <m/>
    <m/>
    <m/>
    <m/>
    <m/>
    <m/>
    <m/>
    <m/>
    <m/>
  </r>
  <r>
    <n v="1532"/>
    <s v="Screening And Consenting"/>
    <n v="3"/>
    <s v="ntombizodwa"/>
    <x v="33"/>
    <d v="1899-12-30T09:28:00"/>
    <s v="Ndevana"/>
    <n v="3"/>
    <n v="7"/>
    <s v="Not applicable"/>
    <s v="I confirm that I am at the gate / door"/>
    <s v=" -32.9144413"/>
    <s v="27.4977932"/>
    <s v="Yes"/>
    <m/>
    <s v="Read the script out loud to the person"/>
    <s v="Yes - the person who opened the door is the HoH"/>
    <s v="Read the script out loud to the HoH"/>
    <s v="Yes"/>
    <s v="Proceed"/>
    <s v="Themla"/>
    <s v="Takane"/>
    <n v="49"/>
    <d v="1973-05-21T00:00:00"/>
    <n v="49"/>
    <s v="Female"/>
    <s v="One or both"/>
    <s v="Yes"/>
    <s v="Proceed"/>
    <m/>
    <s v="Proceed"/>
    <s v="Xhosa"/>
    <s v="Yes"/>
    <s v="Yes"/>
    <m/>
    <s v="signature_2022-08-01_0737.png"/>
    <m/>
    <m/>
    <m/>
    <d v="2022-08-01T00:00:00"/>
    <n v="60000"/>
    <n v="1000"/>
    <n v="644"/>
    <n v="644"/>
    <n v="2325"/>
    <m/>
    <x v="1"/>
    <n v="64564"/>
    <s v="Proceed"/>
    <s v="Checked, completed"/>
    <s v="Checked, completed"/>
    <s v="Checked, completed"/>
    <n v="780719937"/>
    <s v="Myself (Participant)"/>
    <m/>
    <d v="1899-12-30T09:38:00"/>
    <s v="Complete"/>
  </r>
  <r>
    <n v="1163"/>
    <m/>
    <m/>
    <m/>
    <x v="0"/>
    <m/>
    <m/>
    <m/>
    <m/>
    <m/>
    <m/>
    <m/>
    <m/>
    <m/>
    <m/>
    <m/>
    <m/>
    <m/>
    <m/>
    <m/>
    <m/>
    <m/>
    <m/>
    <m/>
    <m/>
    <m/>
    <m/>
    <m/>
    <m/>
    <m/>
    <m/>
    <m/>
    <m/>
    <m/>
    <m/>
    <m/>
    <m/>
    <m/>
    <m/>
    <m/>
    <m/>
    <m/>
    <m/>
    <m/>
    <m/>
    <m/>
    <x v="0"/>
    <m/>
    <m/>
    <m/>
    <m/>
    <m/>
    <m/>
    <m/>
    <m/>
    <m/>
    <m/>
  </r>
  <r>
    <n v="1163"/>
    <s v="Screening And Consenting"/>
    <n v="1"/>
    <s v="siyanda"/>
    <x v="17"/>
    <d v="1899-12-30T12:26:00"/>
    <s v="Mdantsane"/>
    <n v="9"/>
    <n v="3"/>
    <s v="Not applicable"/>
    <s v="I confirm that I am at the gate / door"/>
    <s v=" -32.9368042"/>
    <s v="27.7556774"/>
    <s v="No"/>
    <s v="I confirm"/>
    <m/>
    <m/>
    <m/>
    <m/>
    <m/>
    <m/>
    <m/>
    <m/>
    <m/>
    <m/>
    <m/>
    <m/>
    <m/>
    <m/>
    <m/>
    <m/>
    <m/>
    <m/>
    <m/>
    <m/>
    <m/>
    <m/>
    <m/>
    <m/>
    <m/>
    <n v="50000"/>
    <m/>
    <n v="466"/>
    <n v="466"/>
    <n v="2335"/>
    <m/>
    <x v="0"/>
    <m/>
    <m/>
    <m/>
    <m/>
    <m/>
    <m/>
    <m/>
    <m/>
    <d v="1899-12-30T12:26:00"/>
    <s v="Unverified"/>
  </r>
  <r>
    <n v="1163"/>
    <s v="Screening And Consenting"/>
    <n v="2"/>
    <s v="siyanda"/>
    <x v="24"/>
    <d v="1899-12-30T13:34:00"/>
    <s v="Mdantsane"/>
    <n v="9"/>
    <n v="3"/>
    <s v="Not applicable"/>
    <s v="I confirm that I am at the gate / door"/>
    <s v=" -32.9376711"/>
    <s v="27.7554436"/>
    <s v="No"/>
    <s v="I confirm"/>
    <m/>
    <m/>
    <m/>
    <m/>
    <m/>
    <m/>
    <m/>
    <m/>
    <m/>
    <m/>
    <m/>
    <m/>
    <m/>
    <m/>
    <m/>
    <m/>
    <m/>
    <m/>
    <m/>
    <m/>
    <m/>
    <m/>
    <m/>
    <m/>
    <m/>
    <n v="50000"/>
    <m/>
    <n v="398"/>
    <n v="398"/>
    <n v="2334"/>
    <m/>
    <x v="0"/>
    <m/>
    <m/>
    <m/>
    <m/>
    <m/>
    <m/>
    <m/>
    <m/>
    <d v="1899-12-30T13:35:00"/>
    <s v="Unverified"/>
  </r>
  <r>
    <n v="1629"/>
    <s v="Screening And Consenting"/>
    <n v="1"/>
    <s v="nozithembiso"/>
    <x v="11"/>
    <d v="1899-12-30T10:31:00"/>
    <s v="Buffalo Flats"/>
    <n v="7"/>
    <n v="2"/>
    <s v="Not applicable"/>
    <s v="I confirm that I am at the gate / door"/>
    <s v=" -33.0204383"/>
    <s v="27.8446224"/>
    <s v="Yes"/>
    <m/>
    <s v="Read the script out loud to the person"/>
    <s v="Yes - the person who opened the door is the HoH"/>
    <s v="Read the script out loud to the HoH"/>
    <s v="Yes"/>
    <s v="Proceed"/>
    <s v="Rachel "/>
    <s v="Frederick "/>
    <n v="49"/>
    <d v="1973-12-07T00:00:00"/>
    <n v="49"/>
    <s v="Female"/>
    <s v="One or both"/>
    <s v="Yes"/>
    <s v="Proceed"/>
    <m/>
    <s v="Proceed"/>
    <s v="English"/>
    <s v="Yes"/>
    <s v="Yes"/>
    <s v="signature_2022-08-02_0834.png"/>
    <m/>
    <m/>
    <m/>
    <m/>
    <d v="2022-08-02T00:00:00"/>
    <n v="80000"/>
    <n v="1000"/>
    <n v="581"/>
    <n v="581"/>
    <n v="2324"/>
    <m/>
    <x v="1"/>
    <n v="84437"/>
    <s v="Proceed"/>
    <s v="Checked, completed"/>
    <s v="Checked, completed"/>
    <s v="Checked, completed"/>
    <n v="783664419"/>
    <s v="Myself (Participant)"/>
    <m/>
    <d v="1899-12-30T10:36:00"/>
    <s v="Unverified"/>
  </r>
  <r>
    <n v="1164"/>
    <m/>
    <m/>
    <m/>
    <x v="0"/>
    <m/>
    <m/>
    <m/>
    <m/>
    <m/>
    <m/>
    <m/>
    <m/>
    <m/>
    <m/>
    <m/>
    <m/>
    <m/>
    <m/>
    <m/>
    <m/>
    <m/>
    <m/>
    <m/>
    <m/>
    <m/>
    <m/>
    <m/>
    <m/>
    <m/>
    <m/>
    <m/>
    <m/>
    <m/>
    <m/>
    <m/>
    <m/>
    <m/>
    <m/>
    <m/>
    <m/>
    <m/>
    <m/>
    <m/>
    <m/>
    <m/>
    <x v="0"/>
    <m/>
    <m/>
    <m/>
    <m/>
    <m/>
    <m/>
    <m/>
    <m/>
    <m/>
    <m/>
  </r>
  <r>
    <n v="1653"/>
    <s v="Screening And Consenting"/>
    <n v="1"/>
    <s v="siziphiwe"/>
    <x v="11"/>
    <d v="1899-12-30T12:07:00"/>
    <s v="Buffalo Flats"/>
    <n v="7"/>
    <n v="1"/>
    <s v="Not applicable"/>
    <s v="I confirm that I am at the gate / door"/>
    <s v=" -33.0216681"/>
    <s v="27.8465868"/>
    <s v="Yes"/>
    <m/>
    <s v="Read the script out loud to the person"/>
    <s v="Yes - the person who opened the door is the HoH"/>
    <s v="Read the script out loud to the HoH"/>
    <s v="Yes"/>
    <s v="Proceed"/>
    <s v="Chaion"/>
    <s v="Muller"/>
    <n v="49"/>
    <d v="1973-07-08T00:00:00"/>
    <n v="49"/>
    <s v="Female"/>
    <s v="One or both"/>
    <s v="Yes"/>
    <s v="Proceed"/>
    <m/>
    <s v="Proceed"/>
    <s v="English"/>
    <s v="Yes"/>
    <s v="Yes"/>
    <s v="signature_2022-08-02_1012.png"/>
    <m/>
    <m/>
    <m/>
    <m/>
    <d v="2022-08-02T00:00:00"/>
    <n v="80000"/>
    <n v="1000"/>
    <n v="485"/>
    <n v="485"/>
    <n v="2324"/>
    <m/>
    <x v="1"/>
    <n v="84245"/>
    <s v="Proceed"/>
    <s v="Checked, completed"/>
    <s v="Checked, completed"/>
    <s v="Checked, completed"/>
    <n v="783287402"/>
    <s v="Myself (Participant)"/>
    <m/>
    <d v="1899-12-30T12:13:00"/>
    <s v="Unverified"/>
  </r>
  <r>
    <n v="1165"/>
    <m/>
    <m/>
    <m/>
    <x v="0"/>
    <m/>
    <m/>
    <m/>
    <m/>
    <m/>
    <m/>
    <m/>
    <m/>
    <m/>
    <m/>
    <m/>
    <m/>
    <m/>
    <m/>
    <m/>
    <m/>
    <m/>
    <m/>
    <m/>
    <m/>
    <m/>
    <m/>
    <m/>
    <m/>
    <m/>
    <m/>
    <m/>
    <m/>
    <m/>
    <m/>
    <m/>
    <m/>
    <m/>
    <m/>
    <m/>
    <m/>
    <m/>
    <m/>
    <m/>
    <m/>
    <m/>
    <x v="0"/>
    <m/>
    <m/>
    <m/>
    <m/>
    <m/>
    <m/>
    <m/>
    <m/>
    <m/>
    <m/>
  </r>
  <r>
    <n v="1689"/>
    <s v="Screening And Consenting"/>
    <n v="1"/>
    <s v="likhona"/>
    <x v="11"/>
    <d v="1899-12-30T15:27:00"/>
    <s v="Nompumelelo"/>
    <n v="4"/>
    <n v="4"/>
    <s v="Not applicable"/>
    <s v="I confirm that I am at the gate / door"/>
    <s v=" -32.9511971"/>
    <s v="27.9258982"/>
    <s v="Yes"/>
    <m/>
    <s v="Read the script out loud to the person"/>
    <s v="Yes - the person who opened the door is the HoH"/>
    <s v="Read the script out loud to the HoH"/>
    <s v="Yes"/>
    <s v="Proceed"/>
    <s v="Noxolo"/>
    <s v="Heshu"/>
    <n v="49"/>
    <d v="1973-08-08T00:00:00"/>
    <n v="49"/>
    <s v="Female"/>
    <s v="One or both"/>
    <s v="Yes"/>
    <s v="Proceed"/>
    <m/>
    <s v="Proceed"/>
    <s v="Xhosa"/>
    <s v="Yes"/>
    <s v="Yes"/>
    <m/>
    <s v="signature_2022-08-02_1329.png"/>
    <m/>
    <m/>
    <m/>
    <d v="2022-08-02T00:00:00"/>
    <n v="30000"/>
    <n v="1000"/>
    <n v="285"/>
    <n v="285"/>
    <n v="2324"/>
    <m/>
    <x v="1"/>
    <n v="33845"/>
    <s v="Proceed"/>
    <s v="Checked, completed"/>
    <s v="Checked, completed"/>
    <s v="Checked, completed"/>
    <n v="732340796"/>
    <s v="Myself (Participant)"/>
    <m/>
    <d v="1899-12-30T15:30:00"/>
    <s v="Unverified"/>
  </r>
  <r>
    <n v="1166"/>
    <m/>
    <m/>
    <m/>
    <x v="0"/>
    <m/>
    <m/>
    <m/>
    <m/>
    <m/>
    <m/>
    <m/>
    <m/>
    <m/>
    <m/>
    <m/>
    <m/>
    <m/>
    <m/>
    <m/>
    <m/>
    <m/>
    <m/>
    <m/>
    <m/>
    <m/>
    <m/>
    <m/>
    <m/>
    <m/>
    <m/>
    <m/>
    <m/>
    <m/>
    <m/>
    <m/>
    <m/>
    <m/>
    <m/>
    <m/>
    <m/>
    <m/>
    <m/>
    <m/>
    <m/>
    <m/>
    <x v="0"/>
    <m/>
    <m/>
    <m/>
    <m/>
    <m/>
    <m/>
    <m/>
    <m/>
    <m/>
    <m/>
  </r>
  <r>
    <n v="151"/>
    <s v="Screening And Consenting"/>
    <n v="1"/>
    <s v="asemahle"/>
    <x v="19"/>
    <d v="1899-12-30T16:09:00"/>
    <s v="Mdantsane"/>
    <n v="5"/>
    <n v="9"/>
    <s v="Not applicable"/>
    <s v="I confirm that I am at the gate / door"/>
    <s v=" -32.9358501"/>
    <s v="27.7697715"/>
    <s v="Yes"/>
    <m/>
    <s v="Read the script out loud to the person"/>
    <s v="Yes - the person who opened the door is the HoH"/>
    <s v="Read the script out loud to the HoH"/>
    <s v="Yes"/>
    <s v="Proceed"/>
    <s v="Bam"/>
    <s v="Gugushe"/>
    <n v="50"/>
    <d v="1972-08-21T00:00:00"/>
    <n v="50"/>
    <s v="Male"/>
    <s v="One or both"/>
    <s v="Yes"/>
    <s v="Proceed"/>
    <m/>
    <s v="Proceed"/>
    <s v="English"/>
    <s v="Yes"/>
    <s v="Yes"/>
    <s v="signature_2022-06-22_1412.png"/>
    <m/>
    <m/>
    <m/>
    <m/>
    <d v="2022-06-22T00:00:00"/>
    <n v="50000"/>
    <n v="2000"/>
    <n v="243"/>
    <n v="243"/>
    <n v="2365"/>
    <m/>
    <x v="1"/>
    <n v="54801"/>
    <s v="Proceed"/>
    <s v="Checked, completed"/>
    <s v="Checked, completed"/>
    <s v="Checked, completed"/>
    <n v="603829836"/>
    <s v="Myself (Participant)"/>
    <m/>
    <d v="1899-12-30T16:12:00"/>
    <s v="Unverified"/>
  </r>
  <r>
    <n v="1167"/>
    <m/>
    <m/>
    <m/>
    <x v="0"/>
    <m/>
    <m/>
    <m/>
    <m/>
    <m/>
    <m/>
    <m/>
    <m/>
    <m/>
    <m/>
    <m/>
    <m/>
    <m/>
    <m/>
    <m/>
    <m/>
    <m/>
    <m/>
    <m/>
    <m/>
    <m/>
    <m/>
    <m/>
    <m/>
    <m/>
    <m/>
    <m/>
    <m/>
    <m/>
    <m/>
    <m/>
    <m/>
    <m/>
    <m/>
    <m/>
    <m/>
    <m/>
    <m/>
    <m/>
    <m/>
    <m/>
    <x v="0"/>
    <m/>
    <m/>
    <m/>
    <m/>
    <m/>
    <m/>
    <m/>
    <m/>
    <m/>
    <m/>
  </r>
  <r>
    <n v="390"/>
    <s v="Screening And Consenting"/>
    <n v="1"/>
    <s v="busisiwe"/>
    <x v="14"/>
    <d v="1899-12-30T12:38:00"/>
    <s v="Mdantsane"/>
    <n v="4"/>
    <n v="7"/>
    <s v="Not applicable"/>
    <s v="I confirm that I am at the gate / door"/>
    <s v=" -32.9369689"/>
    <s v="27.7774825"/>
    <s v="Yes"/>
    <m/>
    <s v="Read the script out loud to the person"/>
    <s v="Yes - the person who opened the door is the HoH"/>
    <s v="Read the script out loud to the HoH"/>
    <s v="Yes"/>
    <s v="Proceed"/>
    <s v="Tozama"/>
    <s v="Makeleni"/>
    <n v="50"/>
    <d v="1971-11-23T00:00:00"/>
    <n v="51"/>
    <s v="Female"/>
    <s v="One or both"/>
    <s v="Yes"/>
    <s v="Proceed"/>
    <m/>
    <s v="Proceed"/>
    <s v="English"/>
    <s v="Yes"/>
    <s v="Yes"/>
    <s v="signature_2022-07-05_1044.png"/>
    <m/>
    <m/>
    <m/>
    <m/>
    <d v="2022-07-05T00:00:00"/>
    <n v="50000"/>
    <n v="1000"/>
    <n v="454"/>
    <n v="454"/>
    <n v="2352"/>
    <m/>
    <x v="1"/>
    <n v="54210"/>
    <s v="Proceed"/>
    <s v="Checked, completed"/>
    <s v="Checked, completed"/>
    <s v="Checked, completed"/>
    <n v="734992330"/>
    <s v="Myself (Participant)"/>
    <m/>
    <d v="1899-12-30T12:45:00"/>
    <s v="Unverified"/>
  </r>
  <r>
    <n v="1168"/>
    <m/>
    <m/>
    <m/>
    <x v="0"/>
    <m/>
    <m/>
    <m/>
    <m/>
    <m/>
    <m/>
    <m/>
    <m/>
    <m/>
    <m/>
    <m/>
    <m/>
    <m/>
    <m/>
    <m/>
    <m/>
    <m/>
    <m/>
    <m/>
    <m/>
    <m/>
    <m/>
    <m/>
    <m/>
    <m/>
    <m/>
    <m/>
    <m/>
    <m/>
    <m/>
    <m/>
    <m/>
    <m/>
    <m/>
    <m/>
    <m/>
    <m/>
    <m/>
    <m/>
    <m/>
    <m/>
    <x v="0"/>
    <m/>
    <m/>
    <m/>
    <m/>
    <m/>
    <m/>
    <m/>
    <m/>
    <m/>
    <m/>
  </r>
  <r>
    <n v="458"/>
    <s v="Screening And Consenting"/>
    <n v="1"/>
    <s v="ntombizodwa"/>
    <x v="22"/>
    <d v="1899-12-30T09:43:00"/>
    <s v="Ndevana"/>
    <n v="1"/>
    <n v="1"/>
    <s v="Not applicable"/>
    <s v="I confirm that I am at the gate / door"/>
    <s v=" -32.9052912"/>
    <s v="27.5078541"/>
    <s v="Yes"/>
    <m/>
    <s v="Read the script out loud to the person"/>
    <s v="Yes - the person who opened the door is the HoH"/>
    <s v="Read the script out loud to the HoH"/>
    <s v="Yes"/>
    <s v="Proceed"/>
    <s v="Julia"/>
    <s v="Siasi"/>
    <n v="50"/>
    <d v="1972-09-02T00:00:00"/>
    <n v="50"/>
    <s v="Female"/>
    <s v="One or both"/>
    <s v="Yes"/>
    <s v="Proceed"/>
    <m/>
    <s v="Proceed"/>
    <s v="Xhosa"/>
    <s v="Yes"/>
    <s v="Yes"/>
    <m/>
    <s v="signature_2022-07-07_0748.png"/>
    <m/>
    <m/>
    <m/>
    <d v="2022-07-07T00:00:00"/>
    <n v="60000"/>
    <n v="1000"/>
    <n v="629"/>
    <n v="629"/>
    <n v="2350"/>
    <m/>
    <x v="1"/>
    <n v="64558"/>
    <s v="Proceed"/>
    <s v="Checked, completed"/>
    <s v="Checked, completed"/>
    <s v="Checked, completed"/>
    <n v="729825804"/>
    <s v="Myself (Participant)"/>
    <m/>
    <d v="1899-12-30T09:49:00"/>
    <s v="Unverified"/>
  </r>
  <r>
    <n v="1169"/>
    <m/>
    <m/>
    <m/>
    <x v="0"/>
    <m/>
    <m/>
    <m/>
    <m/>
    <m/>
    <m/>
    <m/>
    <m/>
    <m/>
    <m/>
    <m/>
    <m/>
    <m/>
    <m/>
    <m/>
    <m/>
    <m/>
    <m/>
    <m/>
    <m/>
    <m/>
    <m/>
    <m/>
    <m/>
    <m/>
    <m/>
    <m/>
    <m/>
    <m/>
    <m/>
    <m/>
    <m/>
    <m/>
    <m/>
    <m/>
    <m/>
    <m/>
    <m/>
    <m/>
    <m/>
    <m/>
    <x v="0"/>
    <m/>
    <m/>
    <m/>
    <m/>
    <m/>
    <m/>
    <m/>
    <m/>
    <m/>
    <m/>
  </r>
  <r>
    <n v="1170"/>
    <m/>
    <m/>
    <m/>
    <x v="0"/>
    <m/>
    <m/>
    <m/>
    <m/>
    <m/>
    <m/>
    <m/>
    <m/>
    <m/>
    <m/>
    <m/>
    <m/>
    <m/>
    <m/>
    <m/>
    <m/>
    <m/>
    <m/>
    <m/>
    <m/>
    <m/>
    <m/>
    <m/>
    <m/>
    <m/>
    <m/>
    <m/>
    <m/>
    <m/>
    <m/>
    <m/>
    <m/>
    <m/>
    <m/>
    <m/>
    <m/>
    <m/>
    <m/>
    <m/>
    <m/>
    <m/>
    <x v="0"/>
    <m/>
    <m/>
    <m/>
    <m/>
    <m/>
    <m/>
    <m/>
    <m/>
    <m/>
    <m/>
  </r>
  <r>
    <n v="489"/>
    <s v="Screening And Consenting"/>
    <n v="1"/>
    <s v="asemahle"/>
    <x v="22"/>
    <d v="1899-12-30T12:14:00"/>
    <s v="Ducats"/>
    <n v="1"/>
    <n v="1"/>
    <s v="Not applicable"/>
    <s v="I confirm that I am at the gate / door"/>
    <s v=" -32.9226847"/>
    <s v="27.9042381"/>
    <s v="Yes"/>
    <m/>
    <s v="Read the script out loud to the person"/>
    <s v="Yes - the person who opened the door is the HoH"/>
    <s v="Read the script out loud to the HoH"/>
    <s v="Yes"/>
    <s v="Proceed"/>
    <s v="Nogeliswa"/>
    <s v="Nondzima"/>
    <n v="50"/>
    <d v="1972-06-07T00:00:00"/>
    <n v="50"/>
    <s v="Female"/>
    <s v="One or both"/>
    <s v="Yes"/>
    <s v="Proceed"/>
    <m/>
    <s v="Proceed"/>
    <s v="English"/>
    <s v="Yes"/>
    <s v="Yes"/>
    <s v="signature_2022-07-07_1018.png"/>
    <m/>
    <m/>
    <m/>
    <m/>
    <d v="2022-07-07T00:00:00"/>
    <n v="40000"/>
    <n v="1000"/>
    <n v="478"/>
    <n v="478"/>
    <n v="2350"/>
    <m/>
    <x v="1"/>
    <n v="44256"/>
    <s v="Proceed"/>
    <s v="Checked, completed"/>
    <s v="Checked, completed"/>
    <s v="Checked, completed"/>
    <n v="780523618"/>
    <s v="Myself (Participant)"/>
    <m/>
    <d v="1899-12-30T12:18:00"/>
    <s v="Unverified"/>
  </r>
  <r>
    <n v="1171"/>
    <m/>
    <m/>
    <m/>
    <x v="0"/>
    <m/>
    <m/>
    <m/>
    <m/>
    <m/>
    <m/>
    <m/>
    <m/>
    <m/>
    <m/>
    <m/>
    <m/>
    <m/>
    <m/>
    <m/>
    <m/>
    <m/>
    <m/>
    <m/>
    <m/>
    <m/>
    <m/>
    <m/>
    <m/>
    <m/>
    <m/>
    <m/>
    <m/>
    <m/>
    <m/>
    <m/>
    <m/>
    <m/>
    <m/>
    <m/>
    <m/>
    <m/>
    <m/>
    <m/>
    <m/>
    <m/>
    <x v="0"/>
    <m/>
    <m/>
    <m/>
    <m/>
    <m/>
    <m/>
    <m/>
    <m/>
    <m/>
    <m/>
  </r>
  <r>
    <n v="602"/>
    <s v="Screening And Consenting"/>
    <n v="1"/>
    <s v="mihlem"/>
    <x v="20"/>
    <d v="1899-12-30T11:08:00"/>
    <s v="Nompumelelo"/>
    <n v="2"/>
    <n v="1"/>
    <s v="Not applicable"/>
    <s v="I confirm that I am at the gate / door"/>
    <s v=" -32.9560867"/>
    <s v="27.9245541"/>
    <s v="Yes"/>
    <m/>
    <s v="Read the script out loud to the person"/>
    <s v="Yes - the person who opened the door is the HoH"/>
    <s v="Read the script out loud to the HoH"/>
    <s v="Yes"/>
    <s v="Proceed"/>
    <s v="Anthony"/>
    <s v="Sidumo"/>
    <n v="50"/>
    <d v="1972-09-11T00:00:00"/>
    <n v="50"/>
    <s v="Male"/>
    <s v="One or both"/>
    <s v="Yes"/>
    <s v="Proceed"/>
    <m/>
    <s v="Proceed"/>
    <s v="English"/>
    <s v="Yes"/>
    <s v="Yes"/>
    <s v="signature_2022-07-09_0912.png"/>
    <m/>
    <m/>
    <m/>
    <m/>
    <d v="2022-07-09T00:00:00"/>
    <n v="30000"/>
    <n v="2000"/>
    <n v="544"/>
    <n v="544"/>
    <n v="2348"/>
    <m/>
    <x v="1"/>
    <n v="35386"/>
    <s v="Proceed"/>
    <s v="Checked, completed"/>
    <s v="Checked, completed"/>
    <s v="Checked, completed"/>
    <n v="629824512"/>
    <s v="Myself (Participant)"/>
    <m/>
    <d v="1899-12-30T11:13:00"/>
    <s v="Unverified"/>
  </r>
  <r>
    <n v="1172"/>
    <m/>
    <m/>
    <m/>
    <x v="0"/>
    <m/>
    <m/>
    <m/>
    <m/>
    <m/>
    <m/>
    <m/>
    <m/>
    <m/>
    <m/>
    <m/>
    <m/>
    <m/>
    <m/>
    <m/>
    <m/>
    <m/>
    <m/>
    <m/>
    <m/>
    <m/>
    <m/>
    <m/>
    <m/>
    <m/>
    <m/>
    <m/>
    <m/>
    <m/>
    <m/>
    <m/>
    <m/>
    <m/>
    <m/>
    <m/>
    <m/>
    <m/>
    <m/>
    <m/>
    <m/>
    <m/>
    <x v="0"/>
    <m/>
    <m/>
    <m/>
    <m/>
    <m/>
    <m/>
    <m/>
    <m/>
    <m/>
    <m/>
  </r>
  <r>
    <n v="630"/>
    <s v="Screening And Consenting"/>
    <n v="1"/>
    <s v="likhona"/>
    <x v="20"/>
    <d v="1899-12-30T14:26:00"/>
    <s v="Ducats"/>
    <n v="2"/>
    <n v="6"/>
    <s v="Not applicable"/>
    <s v="I confirm that I am at the gate / door"/>
    <s v=" -32.930221"/>
    <s v="27.9054745"/>
    <s v="Yes"/>
    <m/>
    <s v="Read the script out loud to the person"/>
    <s v="Yes - the person who opened the door is the HoH"/>
    <s v="Read the script out loud to the HoH"/>
    <s v="Yes"/>
    <s v="Proceed"/>
    <s v="Lungiswa "/>
    <s v="Dumalisile"/>
    <n v="50"/>
    <d v="1972-11-04T00:00:00"/>
    <n v="50"/>
    <s v="Female"/>
    <s v="One or both"/>
    <s v="Yes"/>
    <s v="Proceed"/>
    <m/>
    <s v="Proceed"/>
    <s v="Xhosa"/>
    <s v="Yes"/>
    <s v="Yes"/>
    <m/>
    <s v="signature_2022-07-09_1236.png"/>
    <m/>
    <m/>
    <m/>
    <d v="2022-07-09T00:00:00"/>
    <n v="40000"/>
    <n v="1000"/>
    <n v="346"/>
    <n v="346"/>
    <n v="2348"/>
    <m/>
    <x v="1"/>
    <n v="43990"/>
    <s v="Proceed"/>
    <s v="Checked, completed"/>
    <s v="Checked, completed"/>
    <s v="Checked, completed"/>
    <n v="731847232"/>
    <s v="Myself (Participant)"/>
    <m/>
    <d v="1899-12-30T14:38:00"/>
    <s v="Unverified"/>
  </r>
  <r>
    <n v="1173"/>
    <m/>
    <m/>
    <m/>
    <x v="0"/>
    <m/>
    <m/>
    <m/>
    <m/>
    <m/>
    <m/>
    <m/>
    <m/>
    <m/>
    <m/>
    <m/>
    <m/>
    <m/>
    <m/>
    <m/>
    <m/>
    <m/>
    <m/>
    <m/>
    <m/>
    <m/>
    <m/>
    <m/>
    <m/>
    <m/>
    <m/>
    <m/>
    <m/>
    <m/>
    <m/>
    <m/>
    <m/>
    <m/>
    <m/>
    <m/>
    <m/>
    <m/>
    <m/>
    <m/>
    <m/>
    <m/>
    <x v="0"/>
    <m/>
    <m/>
    <m/>
    <m/>
    <m/>
    <m/>
    <m/>
    <m/>
    <m/>
    <m/>
  </r>
  <r>
    <n v="722"/>
    <s v="Screening And Consenting"/>
    <n v="1"/>
    <s v="sinazo"/>
    <x v="15"/>
    <d v="1899-12-30T13:36:00"/>
    <s v="Buffalo Flats"/>
    <n v="2"/>
    <n v="6"/>
    <s v="Not applicable"/>
    <s v="I confirm that I am at the gate / door"/>
    <s v=" -33.0126471"/>
    <s v="27.8407469"/>
    <s v="Yes"/>
    <m/>
    <s v="Read the script out loud to the person"/>
    <s v="Yes - the person who opened the door is the HoH"/>
    <s v="Read the script out loud to the HoH"/>
    <s v="Yes"/>
    <s v="Proceed"/>
    <s v="Brian"/>
    <s v="Terray"/>
    <n v="50"/>
    <d v="1972-05-30T00:00:00"/>
    <n v="50"/>
    <s v="Male"/>
    <s v="One or both"/>
    <s v="Yes"/>
    <s v="Proceed"/>
    <m/>
    <s v="Proceed"/>
    <s v="English"/>
    <s v="Yes"/>
    <s v="Yes"/>
    <s v="signature_2022-07-13_1142.png"/>
    <m/>
    <m/>
    <m/>
    <m/>
    <d v="2022-07-13T00:00:00"/>
    <m/>
    <n v="2000"/>
    <n v="396"/>
    <n v="396"/>
    <n v="2344"/>
    <m/>
    <x v="1"/>
    <m/>
    <s v="Proceed"/>
    <s v="Checked, completed"/>
    <s v="Checked, completed"/>
    <s v="Checked, completed"/>
    <n v="745136453"/>
    <s v="Myself (Participant)"/>
    <m/>
    <d v="1899-12-30T13:43:00"/>
    <s v="Unverified"/>
  </r>
  <r>
    <n v="1174"/>
    <m/>
    <m/>
    <m/>
    <x v="0"/>
    <m/>
    <m/>
    <m/>
    <m/>
    <m/>
    <m/>
    <m/>
    <m/>
    <m/>
    <m/>
    <m/>
    <m/>
    <m/>
    <m/>
    <m/>
    <m/>
    <m/>
    <m/>
    <m/>
    <m/>
    <m/>
    <m/>
    <m/>
    <m/>
    <m/>
    <m/>
    <m/>
    <m/>
    <m/>
    <m/>
    <m/>
    <m/>
    <m/>
    <m/>
    <m/>
    <m/>
    <m/>
    <m/>
    <m/>
    <m/>
    <m/>
    <x v="0"/>
    <m/>
    <m/>
    <m/>
    <m/>
    <m/>
    <m/>
    <m/>
    <m/>
    <m/>
    <m/>
  </r>
  <r>
    <n v="726"/>
    <s v="Screening And Consenting"/>
    <n v="2"/>
    <s v="yethu"/>
    <x v="10"/>
    <d v="1899-12-30T10:31:00"/>
    <s v="Ndevana"/>
    <n v="1"/>
    <n v="5"/>
    <s v="Not applicable"/>
    <s v="I confirm that I am at the gate / door"/>
    <s v=" -32.9004181"/>
    <s v="27.5121481"/>
    <s v="Yes"/>
    <m/>
    <s v="Read the script out loud to the person"/>
    <s v="Yes - the person who opened the door is the HoH"/>
    <s v="Read the script out loud to the HoH"/>
    <s v="Yes"/>
    <s v="Proceed"/>
    <s v="Nopinki"/>
    <s v="Ngadlela"/>
    <n v="50"/>
    <d v="1972-01-17T00:00:00"/>
    <n v="50"/>
    <s v="Female"/>
    <s v="One or both"/>
    <s v="Yes"/>
    <s v="Proceed"/>
    <m/>
    <s v="Proceed"/>
    <s v="Xhosa"/>
    <s v="Yes"/>
    <s v="Yes"/>
    <m/>
    <s v="signature_2022-07-14_0834.png"/>
    <m/>
    <m/>
    <m/>
    <d v="2022-07-14T00:00:00"/>
    <n v="60000"/>
    <n v="1000"/>
    <n v="581"/>
    <n v="581"/>
    <n v="2343"/>
    <m/>
    <x v="1"/>
    <n v="64455"/>
    <s v="Proceed"/>
    <s v="Checked, completed"/>
    <s v="Checked, completed"/>
    <s v="Checked, completed"/>
    <n v="734001033"/>
    <s v="Myself (Participant)"/>
    <m/>
    <d v="1899-12-30T10:35:00"/>
    <s v="Unverified"/>
  </r>
  <r>
    <n v="1175"/>
    <m/>
    <m/>
    <m/>
    <x v="0"/>
    <m/>
    <m/>
    <m/>
    <m/>
    <m/>
    <m/>
    <m/>
    <m/>
    <m/>
    <m/>
    <m/>
    <m/>
    <m/>
    <m/>
    <m/>
    <m/>
    <m/>
    <m/>
    <m/>
    <m/>
    <m/>
    <m/>
    <m/>
    <m/>
    <m/>
    <m/>
    <m/>
    <m/>
    <m/>
    <m/>
    <m/>
    <m/>
    <m/>
    <m/>
    <m/>
    <m/>
    <m/>
    <m/>
    <m/>
    <m/>
    <m/>
    <x v="0"/>
    <m/>
    <m/>
    <m/>
    <m/>
    <m/>
    <m/>
    <m/>
    <m/>
    <m/>
    <m/>
  </r>
  <r>
    <n v="1175"/>
    <s v="Screening And Consenting"/>
    <n v="1"/>
    <s v="yethu"/>
    <x v="17"/>
    <d v="1899-12-30T13:27:00"/>
    <s v="Ndevana"/>
    <n v="2"/>
    <n v="6"/>
    <s v="Not applicable"/>
    <s v="I confirm that I am at the gate / door"/>
    <s v=" -32.9209503"/>
    <s v="27.5023674"/>
    <s v="Yes"/>
    <m/>
    <s v="Read the script out loud to the person"/>
    <s v="Yes - the person who opened the door is the HoH"/>
    <s v="Read the script out loud to the HoH"/>
    <s v="No"/>
    <m/>
    <m/>
    <m/>
    <m/>
    <m/>
    <m/>
    <m/>
    <m/>
    <m/>
    <m/>
    <m/>
    <m/>
    <m/>
    <m/>
    <m/>
    <m/>
    <m/>
    <m/>
    <m/>
    <m/>
    <m/>
    <n v="60000"/>
    <m/>
    <n v="405"/>
    <n v="405"/>
    <n v="2335"/>
    <m/>
    <x v="0"/>
    <m/>
    <m/>
    <m/>
    <m/>
    <m/>
    <m/>
    <m/>
    <m/>
    <d v="1899-12-30T13:27:00"/>
    <s v="Unverified"/>
  </r>
  <r>
    <n v="1176"/>
    <m/>
    <m/>
    <m/>
    <x v="0"/>
    <m/>
    <m/>
    <m/>
    <m/>
    <m/>
    <m/>
    <m/>
    <m/>
    <m/>
    <m/>
    <m/>
    <m/>
    <m/>
    <m/>
    <m/>
    <m/>
    <m/>
    <m/>
    <m/>
    <m/>
    <m/>
    <m/>
    <m/>
    <m/>
    <m/>
    <m/>
    <m/>
    <m/>
    <m/>
    <m/>
    <m/>
    <m/>
    <m/>
    <m/>
    <m/>
    <m/>
    <m/>
    <m/>
    <m/>
    <m/>
    <m/>
    <x v="0"/>
    <m/>
    <m/>
    <m/>
    <m/>
    <m/>
    <m/>
    <m/>
    <m/>
    <m/>
    <m/>
  </r>
  <r>
    <n v="727"/>
    <s v="Screening And Consenting"/>
    <n v="2"/>
    <s v="ntombizodwa"/>
    <x v="10"/>
    <d v="1899-12-30T10:21:00"/>
    <s v="Ndevana"/>
    <n v="1"/>
    <n v="5"/>
    <s v="Not applicable"/>
    <s v="I confirm that I am at the gate / door"/>
    <s v=" -32.9003978"/>
    <s v="27.5119985"/>
    <s v="Yes"/>
    <m/>
    <s v="Read the script out loud to the person"/>
    <s v="Yes - the person who opened the door is the HoH"/>
    <s v="Read the script out loud to the HoH"/>
    <s v="Yes"/>
    <s v="Proceed"/>
    <s v="Nopinki"/>
    <s v="Ngadlela"/>
    <n v="50"/>
    <d v="1972-01-17T00:00:00"/>
    <n v="50"/>
    <s v="Female"/>
    <s v="One or both"/>
    <s v="Yes"/>
    <s v="Proceed"/>
    <m/>
    <s v="Proceed"/>
    <s v="Xhosa"/>
    <s v="Yes"/>
    <s v="Yes"/>
    <m/>
    <s v="signature_2022-07-14_0828.png"/>
    <m/>
    <m/>
    <m/>
    <d v="2022-07-14T00:00:00"/>
    <n v="60000"/>
    <n v="1000"/>
    <n v="591"/>
    <n v="591"/>
    <n v="2343"/>
    <m/>
    <x v="1"/>
    <n v="64475"/>
    <s v="Proceed"/>
    <s v="Checked, completed"/>
    <s v="Checked, completed"/>
    <s v="Checked, completed"/>
    <n v="734001033"/>
    <s v="Myself (Participant)"/>
    <m/>
    <d v="1899-12-30T10:28:00"/>
    <s v="Unverified"/>
  </r>
  <r>
    <n v="1177"/>
    <m/>
    <m/>
    <m/>
    <x v="0"/>
    <m/>
    <m/>
    <m/>
    <m/>
    <m/>
    <m/>
    <m/>
    <m/>
    <m/>
    <m/>
    <m/>
    <m/>
    <m/>
    <m/>
    <m/>
    <m/>
    <m/>
    <m/>
    <m/>
    <m/>
    <m/>
    <m/>
    <m/>
    <m/>
    <m/>
    <m/>
    <m/>
    <m/>
    <m/>
    <m/>
    <m/>
    <m/>
    <m/>
    <m/>
    <m/>
    <m/>
    <m/>
    <m/>
    <m/>
    <m/>
    <m/>
    <x v="0"/>
    <m/>
    <m/>
    <m/>
    <m/>
    <m/>
    <m/>
    <m/>
    <m/>
    <m/>
    <m/>
  </r>
  <r>
    <n v="777"/>
    <s v="Screening And Consenting"/>
    <n v="1"/>
    <s v="busisiwe"/>
    <x v="10"/>
    <d v="1899-12-30T12:41:00"/>
    <s v="Mdantsane"/>
    <n v="12"/>
    <n v="3"/>
    <s v="Not applicable"/>
    <s v="I confirm that I am at the gate / door"/>
    <s v=" -32.9272933"/>
    <s v="27.7406693"/>
    <s v="Yes"/>
    <m/>
    <s v="Read the script out loud to the person"/>
    <s v="Yes - the person who opened the door is the HoH"/>
    <s v="Read the script out loud to the HoH"/>
    <s v="Yes"/>
    <s v="Proceed"/>
    <s v="Nolufefe"/>
    <s v="Kratshi"/>
    <n v="50"/>
    <d v="1972-09-02T00:00:00"/>
    <n v="50"/>
    <s v="Female"/>
    <s v="One or both"/>
    <s v="Yes"/>
    <s v="Proceed"/>
    <m/>
    <s v="Proceed"/>
    <s v="English"/>
    <s v="Yes"/>
    <s v="Yes"/>
    <s v="signature_2022-07-14_1044.png"/>
    <m/>
    <m/>
    <m/>
    <m/>
    <d v="2022-07-14T00:00:00"/>
    <n v="50000"/>
    <n v="1000"/>
    <n v="451"/>
    <n v="451"/>
    <n v="2343"/>
    <m/>
    <x v="1"/>
    <n v="54195"/>
    <s v="Proceed"/>
    <s v="Checked, completed"/>
    <s v="Checked, completed"/>
    <s v="Checked, completed"/>
    <n v="635140676"/>
    <s v="Myself (Participant)"/>
    <m/>
    <d v="1899-12-30T12:45:00"/>
    <s v="Unverified"/>
  </r>
  <r>
    <n v="1178"/>
    <m/>
    <m/>
    <m/>
    <x v="0"/>
    <m/>
    <m/>
    <m/>
    <m/>
    <m/>
    <m/>
    <m/>
    <m/>
    <m/>
    <m/>
    <m/>
    <m/>
    <m/>
    <m/>
    <m/>
    <m/>
    <m/>
    <m/>
    <m/>
    <m/>
    <m/>
    <m/>
    <m/>
    <m/>
    <m/>
    <m/>
    <m/>
    <m/>
    <m/>
    <m/>
    <m/>
    <m/>
    <m/>
    <m/>
    <m/>
    <m/>
    <m/>
    <m/>
    <m/>
    <m/>
    <m/>
    <x v="0"/>
    <m/>
    <m/>
    <m/>
    <m/>
    <m/>
    <m/>
    <m/>
    <m/>
    <m/>
    <m/>
  </r>
  <r>
    <n v="1178"/>
    <s v="Screening And Consenting"/>
    <n v="1"/>
    <s v="nosibusiso"/>
    <x v="17"/>
    <d v="1899-12-30T13:42:00"/>
    <s v="Buffalo Flats"/>
    <n v="3"/>
    <n v="3"/>
    <s v="Not applicable"/>
    <s v="I confirm that I am at the gate / door"/>
    <s v=" -33.0102625"/>
    <s v="27.8354359"/>
    <s v="Yes"/>
    <m/>
    <s v="Read the script out loud to the person"/>
    <s v="Yes - the person who opened the door is the HoH"/>
    <s v="Read the script out loud to the HoH"/>
    <s v="No"/>
    <m/>
    <m/>
    <m/>
    <m/>
    <m/>
    <m/>
    <m/>
    <m/>
    <m/>
    <m/>
    <m/>
    <m/>
    <m/>
    <m/>
    <m/>
    <m/>
    <m/>
    <m/>
    <m/>
    <m/>
    <m/>
    <n v="80000"/>
    <m/>
    <n v="390"/>
    <n v="390"/>
    <n v="2335"/>
    <m/>
    <x v="0"/>
    <m/>
    <m/>
    <m/>
    <m/>
    <m/>
    <m/>
    <m/>
    <m/>
    <d v="1899-12-30T13:46:00"/>
    <s v="Complete"/>
  </r>
  <r>
    <n v="1179"/>
    <m/>
    <m/>
    <m/>
    <x v="0"/>
    <m/>
    <m/>
    <m/>
    <m/>
    <m/>
    <m/>
    <m/>
    <m/>
    <m/>
    <m/>
    <m/>
    <m/>
    <m/>
    <m/>
    <m/>
    <m/>
    <m/>
    <m/>
    <m/>
    <m/>
    <m/>
    <m/>
    <m/>
    <m/>
    <m/>
    <m/>
    <m/>
    <m/>
    <m/>
    <m/>
    <m/>
    <m/>
    <m/>
    <m/>
    <m/>
    <m/>
    <m/>
    <m/>
    <m/>
    <m/>
    <m/>
    <x v="0"/>
    <m/>
    <m/>
    <m/>
    <m/>
    <m/>
    <m/>
    <m/>
    <m/>
    <m/>
    <m/>
  </r>
  <r>
    <n v="779"/>
    <s v="Screening And Consenting"/>
    <n v="1"/>
    <s v="nosibusiso"/>
    <x v="10"/>
    <d v="1899-12-30T13:03:00"/>
    <s v="Buffalo Flats"/>
    <n v="2"/>
    <n v="9"/>
    <s v="Not applicable"/>
    <s v="I confirm that I am at the gate / door"/>
    <s v=" -33.0140754"/>
    <s v="27.8425486"/>
    <s v="Yes"/>
    <m/>
    <s v="Read the script out loud to the person"/>
    <s v="Yes - the person who opened the door is the HoH"/>
    <s v="Read the script out loud to the HoH"/>
    <s v="Yes"/>
    <s v="Proceed"/>
    <s v="Cedric"/>
    <s v="James"/>
    <n v="50"/>
    <d v="1972-09-15T00:00:00"/>
    <n v="50"/>
    <s v="Male"/>
    <s v="One or both"/>
    <s v="Yes"/>
    <s v="Proceed"/>
    <m/>
    <s v="Proceed"/>
    <s v="English"/>
    <s v="Yes"/>
    <s v="Yes"/>
    <s v="signature_2022-07-14_1107.png"/>
    <m/>
    <m/>
    <m/>
    <m/>
    <d v="2022-07-14T00:00:00"/>
    <n v="80000"/>
    <n v="2000"/>
    <n v="429"/>
    <n v="429"/>
    <n v="2343"/>
    <m/>
    <x v="1"/>
    <n v="85151"/>
    <s v="Proceed"/>
    <s v="Checked, completed"/>
    <s v="Checked, completed"/>
    <s v="Checked, completed"/>
    <n v="604859223"/>
    <s v="Partner/Spouse"/>
    <m/>
    <d v="1899-12-30T13:08:00"/>
    <s v="Unverified"/>
  </r>
  <r>
    <n v="1180"/>
    <m/>
    <m/>
    <m/>
    <x v="0"/>
    <m/>
    <m/>
    <m/>
    <m/>
    <m/>
    <m/>
    <m/>
    <m/>
    <m/>
    <m/>
    <m/>
    <m/>
    <m/>
    <m/>
    <m/>
    <m/>
    <m/>
    <m/>
    <m/>
    <m/>
    <m/>
    <m/>
    <m/>
    <m/>
    <m/>
    <m/>
    <m/>
    <m/>
    <m/>
    <m/>
    <m/>
    <m/>
    <m/>
    <m/>
    <m/>
    <m/>
    <m/>
    <m/>
    <m/>
    <m/>
    <m/>
    <x v="0"/>
    <m/>
    <m/>
    <m/>
    <m/>
    <m/>
    <m/>
    <m/>
    <m/>
    <m/>
    <m/>
  </r>
  <r>
    <n v="926"/>
    <s v="Screening And Consenting"/>
    <n v="1"/>
    <s v="siyanda"/>
    <x v="30"/>
    <d v="1899-12-30T12:32:00"/>
    <s v="Mdantsane"/>
    <n v="9"/>
    <n v="1"/>
    <s v="Not applicable"/>
    <s v="I confirm that I am at the gate / door"/>
    <s v=" -32.937661"/>
    <s v="27.7563727"/>
    <s v="Yes"/>
    <m/>
    <s v="Read the script out loud to the person"/>
    <s v="Yes - the person who opened the door is the HoH"/>
    <s v="Read the script out loud to the HoH"/>
    <s v="Yes"/>
    <s v="Proceed"/>
    <s v="Nosihle"/>
    <s v="Nkungwini"/>
    <n v="50"/>
    <d v="1972-08-02T00:00:00"/>
    <n v="50"/>
    <s v="Female"/>
    <s v="One or both"/>
    <s v="Yes"/>
    <s v="Proceed"/>
    <m/>
    <s v="Proceed"/>
    <s v="Xhosa"/>
    <s v="Yes"/>
    <s v="Yes"/>
    <m/>
    <s v="signature_2022-07-16_1034.png"/>
    <m/>
    <m/>
    <m/>
    <d v="2022-07-16T00:00:00"/>
    <n v="50000"/>
    <n v="1000"/>
    <n v="460"/>
    <n v="460"/>
    <n v="2341"/>
    <m/>
    <x v="1"/>
    <n v="54211"/>
    <s v="Proceed"/>
    <s v="Checked, completed"/>
    <s v="Checked, completed"/>
    <s v="Checked, completed"/>
    <n v="9999999999"/>
    <s v="Other"/>
    <s v="The participant doesn't have a cellphone "/>
    <d v="1899-12-30T12:35:00"/>
    <s v="Complete"/>
  </r>
  <r>
    <n v="1181"/>
    <m/>
    <m/>
    <m/>
    <x v="0"/>
    <m/>
    <m/>
    <m/>
    <m/>
    <m/>
    <m/>
    <m/>
    <m/>
    <m/>
    <m/>
    <m/>
    <m/>
    <m/>
    <m/>
    <m/>
    <m/>
    <m/>
    <m/>
    <m/>
    <m/>
    <m/>
    <m/>
    <m/>
    <m/>
    <m/>
    <m/>
    <m/>
    <m/>
    <m/>
    <m/>
    <m/>
    <m/>
    <m/>
    <m/>
    <m/>
    <m/>
    <m/>
    <m/>
    <m/>
    <m/>
    <m/>
    <x v="0"/>
    <m/>
    <m/>
    <m/>
    <m/>
    <m/>
    <m/>
    <m/>
    <m/>
    <m/>
    <m/>
  </r>
  <r>
    <n v="935"/>
    <s v="Screening And Consenting"/>
    <n v="1"/>
    <s v="siyanda"/>
    <x v="29"/>
    <d v="1899-12-30T10:49:00"/>
    <s v="Mdantsane"/>
    <n v="9"/>
    <n v="1"/>
    <s v="Not applicable"/>
    <s v="I confirm that I am at the gate / door"/>
    <s v=" -32.9374056"/>
    <s v="27.7566524"/>
    <s v="Yes"/>
    <m/>
    <s v="Read the script out loud to the person"/>
    <s v="Yes - the person who opened the door is the HoH"/>
    <s v="Read the script out loud to the HoH"/>
    <s v="Yes"/>
    <s v="Proceed"/>
    <s v="Phumla"/>
    <s v="Yenana"/>
    <n v="50"/>
    <d v="1972-10-19T00:00:00"/>
    <n v="50"/>
    <s v="Female"/>
    <s v="One or both"/>
    <s v="Yes"/>
    <s v="Proceed"/>
    <m/>
    <s v="Proceed"/>
    <s v="English"/>
    <s v="Yes"/>
    <s v="Yes"/>
    <s v="signature_2022-07-19_0851.png"/>
    <m/>
    <m/>
    <m/>
    <m/>
    <d v="2022-07-19T00:00:00"/>
    <n v="50000"/>
    <n v="1000"/>
    <n v="563"/>
    <n v="563"/>
    <n v="2338"/>
    <m/>
    <x v="1"/>
    <n v="54414"/>
    <s v="Proceed"/>
    <s v="Checked, completed"/>
    <s v="Checked, completed"/>
    <s v="Checked, completed"/>
    <n v="783268547"/>
    <s v="Myself (Participant)"/>
    <m/>
    <d v="1899-12-30T10:51:00"/>
    <s v="Complete"/>
  </r>
  <r>
    <n v="1182"/>
    <m/>
    <m/>
    <m/>
    <x v="0"/>
    <m/>
    <m/>
    <m/>
    <m/>
    <m/>
    <m/>
    <m/>
    <m/>
    <m/>
    <m/>
    <m/>
    <m/>
    <m/>
    <m/>
    <m/>
    <m/>
    <m/>
    <m/>
    <m/>
    <m/>
    <m/>
    <m/>
    <m/>
    <m/>
    <m/>
    <m/>
    <m/>
    <m/>
    <m/>
    <m/>
    <m/>
    <m/>
    <m/>
    <m/>
    <m/>
    <m/>
    <m/>
    <m/>
    <m/>
    <m/>
    <m/>
    <x v="0"/>
    <m/>
    <m/>
    <m/>
    <m/>
    <m/>
    <m/>
    <m/>
    <m/>
    <m/>
    <m/>
  </r>
  <r>
    <n v="963"/>
    <s v="Screening And Consenting"/>
    <n v="3"/>
    <s v="ntombizodwa"/>
    <x v="17"/>
    <d v="1899-12-30T13:41:00"/>
    <s v="Ndevana"/>
    <n v="2"/>
    <n v="6"/>
    <s v="Not applicable"/>
    <s v="I confirm that I am at the gate / door"/>
    <s v=" -32.9200241"/>
    <s v="27.5035043"/>
    <s v="Yes"/>
    <m/>
    <s v="Read the script out loud to the person"/>
    <s v="Yes - the person who opened the door is the HoH"/>
    <s v="Read the script out loud to the HoH"/>
    <s v="Yes"/>
    <s v="Proceed"/>
    <s v="Sithembele"/>
    <s v="Ndobo"/>
    <n v="50"/>
    <d v="1972-10-10T00:00:00"/>
    <n v="50"/>
    <s v="Male"/>
    <s v="One or both"/>
    <s v="Yes"/>
    <s v="Proceed"/>
    <m/>
    <s v="Proceed"/>
    <s v="Xhosa"/>
    <s v="Yes"/>
    <s v="Yes"/>
    <m/>
    <s v="signature_2022-07-22_1143.png"/>
    <m/>
    <m/>
    <m/>
    <d v="2022-07-22T00:00:00"/>
    <n v="60000"/>
    <n v="2000"/>
    <n v="391"/>
    <n v="391"/>
    <n v="2335"/>
    <m/>
    <x v="1"/>
    <n v="65067"/>
    <s v="Proceed"/>
    <s v="Checked, completed"/>
    <s v="Checked, completed"/>
    <s v="Checked, completed"/>
    <n v="782424636"/>
    <s v="Myself (Participant)"/>
    <m/>
    <d v="1899-12-30T13:44:00"/>
    <s v="Complete"/>
  </r>
  <r>
    <n v="1183"/>
    <m/>
    <m/>
    <m/>
    <x v="0"/>
    <m/>
    <m/>
    <m/>
    <m/>
    <m/>
    <m/>
    <m/>
    <m/>
    <m/>
    <m/>
    <m/>
    <m/>
    <m/>
    <m/>
    <m/>
    <m/>
    <m/>
    <m/>
    <m/>
    <m/>
    <m/>
    <m/>
    <m/>
    <m/>
    <m/>
    <m/>
    <m/>
    <m/>
    <m/>
    <m/>
    <m/>
    <m/>
    <m/>
    <m/>
    <m/>
    <m/>
    <m/>
    <m/>
    <m/>
    <m/>
    <m/>
    <x v="0"/>
    <m/>
    <m/>
    <m/>
    <m/>
    <m/>
    <m/>
    <m/>
    <m/>
    <m/>
    <m/>
  </r>
  <r>
    <n v="1183"/>
    <s v="Screening And Consenting"/>
    <n v="1"/>
    <s v="vuyelwa"/>
    <x v="17"/>
    <d v="1899-12-30T13:53:00"/>
    <s v="Ndevana"/>
    <n v="3"/>
    <n v="2"/>
    <s v="Not applicable"/>
    <s v="I confirm that I am at the gate / door"/>
    <s v=" -32.8919921"/>
    <s v="27.4466455"/>
    <s v="Yes"/>
    <m/>
    <s v="Read the script out loud to the person"/>
    <s v="No"/>
    <m/>
    <m/>
    <m/>
    <m/>
    <m/>
    <m/>
    <m/>
    <m/>
    <m/>
    <m/>
    <m/>
    <m/>
    <m/>
    <m/>
    <m/>
    <m/>
    <m/>
    <m/>
    <m/>
    <m/>
    <m/>
    <m/>
    <m/>
    <n v="60000"/>
    <m/>
    <n v="379"/>
    <n v="379"/>
    <n v="2335"/>
    <m/>
    <x v="0"/>
    <m/>
    <m/>
    <m/>
    <m/>
    <m/>
    <m/>
    <m/>
    <m/>
    <d v="1899-12-30T13:54:00"/>
    <s v="Unverified"/>
  </r>
  <r>
    <n v="972"/>
    <s v="Screening And Consenting"/>
    <n v="1"/>
    <s v="busisiwe"/>
    <x v="29"/>
    <d v="1899-12-30T15:51:00"/>
    <s v="Mdantsane"/>
    <n v="11"/>
    <n v="7"/>
    <s v="Not applicable"/>
    <s v="I confirm that I am at the gate / door"/>
    <s v=" -32.9227182"/>
    <s v="27.7380709"/>
    <s v="Yes"/>
    <m/>
    <s v="Read the script out loud to the person"/>
    <s v="Yes - the person who opened the door is the HoH"/>
    <s v="Read the script out loud to the HoH"/>
    <s v="Yes"/>
    <s v="Proceed"/>
    <s v="Ntombizanele"/>
    <s v="Loli"/>
    <n v="50"/>
    <d v="1972-05-15T00:00:00"/>
    <n v="50"/>
    <s v="Female"/>
    <s v="One or both"/>
    <s v="Yes"/>
    <s v="Proceed"/>
    <m/>
    <s v="Proceed"/>
    <s v="English"/>
    <s v="Yes"/>
    <s v="Yes"/>
    <s v="signature_2022-07-19_1354.png"/>
    <m/>
    <m/>
    <m/>
    <m/>
    <d v="2022-07-19T00:00:00"/>
    <n v="50000"/>
    <n v="1000"/>
    <n v="261"/>
    <n v="261"/>
    <n v="2338"/>
    <m/>
    <x v="1"/>
    <n v="53810"/>
    <s v="Proceed"/>
    <s v="Checked, completed"/>
    <s v="Checked, completed"/>
    <s v="Checked, completed"/>
    <n v="0"/>
    <s v="Other"/>
    <s v="N/A"/>
    <d v="1899-12-30T15:55:00"/>
    <s v="Complete"/>
  </r>
  <r>
    <n v="1184"/>
    <m/>
    <m/>
    <m/>
    <x v="0"/>
    <m/>
    <m/>
    <m/>
    <m/>
    <m/>
    <m/>
    <m/>
    <m/>
    <m/>
    <m/>
    <m/>
    <m/>
    <m/>
    <m/>
    <m/>
    <m/>
    <m/>
    <m/>
    <m/>
    <m/>
    <m/>
    <m/>
    <m/>
    <m/>
    <m/>
    <m/>
    <m/>
    <m/>
    <m/>
    <m/>
    <m/>
    <m/>
    <m/>
    <m/>
    <m/>
    <m/>
    <m/>
    <m/>
    <m/>
    <m/>
    <m/>
    <x v="0"/>
    <m/>
    <m/>
    <m/>
    <m/>
    <m/>
    <m/>
    <m/>
    <m/>
    <m/>
    <m/>
  </r>
  <r>
    <n v="1014"/>
    <s v="Screening And Consenting"/>
    <n v="1"/>
    <s v="lwazi"/>
    <x v="16"/>
    <d v="1899-12-30T11:38:00"/>
    <s v="Buffalo Flats"/>
    <n v="5"/>
    <n v="2"/>
    <s v="Not applicable"/>
    <s v="I confirm that I am at the gate / door"/>
    <s v=" -33.0216596"/>
    <s v="27.8554288"/>
    <s v="Yes"/>
    <m/>
    <s v="Read the script out loud to the person"/>
    <s v="Yes - the person who opened the door is the HoH"/>
    <s v="Read the script out loud to the HoH"/>
    <s v="Yes"/>
    <s v="Proceed"/>
    <s v="Albert"/>
    <s v="Van Wyk"/>
    <n v="50"/>
    <d v="1972-10-17T00:00:00"/>
    <n v="50"/>
    <s v="Male"/>
    <s v="One or both"/>
    <s v="Yes"/>
    <s v="Proceed"/>
    <m/>
    <s v="Proceed"/>
    <s v="English"/>
    <s v="Yes"/>
    <s v="Yes"/>
    <s v="signature_2022-07-20_0945.png"/>
    <m/>
    <m/>
    <m/>
    <m/>
    <d v="2022-07-20T00:00:00"/>
    <n v="80000"/>
    <n v="2000"/>
    <n v="514"/>
    <n v="514"/>
    <n v="2337"/>
    <m/>
    <x v="1"/>
    <n v="85315"/>
    <s v="Proceed"/>
    <s v="Checked, completed"/>
    <s v="Checked, completed"/>
    <s v="Checked, completed"/>
    <n v="607432511"/>
    <s v="Myself (Participant)"/>
    <m/>
    <d v="1899-12-30T11:46:00"/>
    <s v="Complete"/>
  </r>
  <r>
    <n v="1185"/>
    <m/>
    <m/>
    <m/>
    <x v="0"/>
    <m/>
    <m/>
    <m/>
    <m/>
    <m/>
    <m/>
    <m/>
    <m/>
    <m/>
    <m/>
    <m/>
    <m/>
    <m/>
    <m/>
    <m/>
    <m/>
    <m/>
    <m/>
    <m/>
    <m/>
    <m/>
    <m/>
    <m/>
    <m/>
    <m/>
    <m/>
    <m/>
    <m/>
    <m/>
    <m/>
    <m/>
    <m/>
    <m/>
    <m/>
    <m/>
    <m/>
    <m/>
    <m/>
    <m/>
    <m/>
    <m/>
    <x v="0"/>
    <m/>
    <m/>
    <m/>
    <m/>
    <m/>
    <m/>
    <m/>
    <m/>
    <m/>
    <m/>
  </r>
  <r>
    <n v="1021"/>
    <s v="Screening And Consenting"/>
    <n v="1"/>
    <s v="siziphiwe"/>
    <x v="16"/>
    <d v="1899-12-30T12:39:00"/>
    <s v="Buffalo Flats"/>
    <n v="2"/>
    <n v="10"/>
    <s v="Not applicable"/>
    <s v="I confirm that I am at the gate / door"/>
    <s v=" -33.0107892"/>
    <s v="27.8432026"/>
    <s v="Yes"/>
    <m/>
    <s v="Read the script out loud to the person"/>
    <s v="Yes - the person who opened the door is the HoH"/>
    <s v="Read the script out loud to the HoH"/>
    <s v="Yes"/>
    <s v="Proceed"/>
    <s v="Darryl"/>
    <s v="Cassels"/>
    <n v="50"/>
    <d v="1972-01-23T00:00:00"/>
    <n v="50"/>
    <s v="Male"/>
    <s v="One or both"/>
    <s v="Yes"/>
    <s v="Proceed"/>
    <m/>
    <s v="Proceed"/>
    <s v="English"/>
    <s v="Yes"/>
    <s v="Yes"/>
    <s v="signature_2022-07-20_1048.png"/>
    <m/>
    <m/>
    <m/>
    <m/>
    <d v="2022-07-20T00:00:00"/>
    <n v="80000"/>
    <n v="2000"/>
    <n v="453"/>
    <n v="453"/>
    <n v="2337"/>
    <m/>
    <x v="1"/>
    <n v="85193"/>
    <s v="Proceed"/>
    <s v="Checked, completed"/>
    <s v="Checked, completed"/>
    <s v="Checked, completed"/>
    <n v="658312144"/>
    <s v="Myself (Participant)"/>
    <m/>
    <d v="1899-12-30T12:49:00"/>
    <s v="Complete"/>
  </r>
  <r>
    <n v="1186"/>
    <m/>
    <m/>
    <m/>
    <x v="0"/>
    <m/>
    <m/>
    <m/>
    <m/>
    <m/>
    <m/>
    <m/>
    <m/>
    <m/>
    <m/>
    <m/>
    <m/>
    <m/>
    <m/>
    <m/>
    <m/>
    <m/>
    <m/>
    <m/>
    <m/>
    <m/>
    <m/>
    <m/>
    <m/>
    <m/>
    <m/>
    <m/>
    <m/>
    <m/>
    <m/>
    <m/>
    <m/>
    <m/>
    <m/>
    <m/>
    <m/>
    <m/>
    <m/>
    <m/>
    <m/>
    <m/>
    <x v="0"/>
    <m/>
    <m/>
    <m/>
    <m/>
    <m/>
    <m/>
    <m/>
    <m/>
    <m/>
    <m/>
  </r>
  <r>
    <n v="1043"/>
    <s v="Screening And Consenting"/>
    <n v="1"/>
    <s v="yethu"/>
    <x v="16"/>
    <d v="1899-12-30T14:40:00"/>
    <s v="Ndevana"/>
    <n v="2"/>
    <n v="6"/>
    <s v="Not applicable"/>
    <s v="I confirm that I am at the gate / door"/>
    <s v=" -32.9202662"/>
    <s v="27.5032315"/>
    <s v="Yes"/>
    <m/>
    <s v="Read the script out loud to the person"/>
    <s v="Yes - the person who opened the door is calling the HoH"/>
    <s v="Read the script out loud to the HoH"/>
    <s v="Yes"/>
    <s v="Proceed"/>
    <s v="Mlandeli"/>
    <s v="Masiki"/>
    <n v="50"/>
    <d v="1972-12-06T00:00:00"/>
    <n v="50"/>
    <s v="Male"/>
    <s v="One or both"/>
    <s v="Yes"/>
    <s v="Proceed"/>
    <m/>
    <s v="Proceed"/>
    <s v="Xhosa"/>
    <s v="Yes"/>
    <s v="Yes"/>
    <m/>
    <s v="signature_2022-07-20_1246.png"/>
    <m/>
    <m/>
    <m/>
    <d v="2022-07-20T00:00:00"/>
    <n v="60000"/>
    <n v="2000"/>
    <n v="332"/>
    <n v="332"/>
    <n v="2337"/>
    <m/>
    <x v="1"/>
    <n v="64951"/>
    <s v="Proceed"/>
    <s v="Checked, completed"/>
    <s v="Checked, completed"/>
    <s v="Checked, completed"/>
    <n v="736212641"/>
    <s v="Sibling"/>
    <m/>
    <d v="1899-12-30T14:47:00"/>
    <s v="Complete"/>
  </r>
  <r>
    <n v="1187"/>
    <m/>
    <m/>
    <m/>
    <x v="0"/>
    <m/>
    <m/>
    <m/>
    <m/>
    <m/>
    <m/>
    <m/>
    <m/>
    <m/>
    <m/>
    <m/>
    <m/>
    <m/>
    <m/>
    <m/>
    <m/>
    <m/>
    <m/>
    <m/>
    <m/>
    <m/>
    <m/>
    <m/>
    <m/>
    <m/>
    <m/>
    <m/>
    <m/>
    <m/>
    <m/>
    <m/>
    <m/>
    <m/>
    <m/>
    <m/>
    <m/>
    <m/>
    <m/>
    <m/>
    <m/>
    <m/>
    <x v="0"/>
    <m/>
    <m/>
    <m/>
    <m/>
    <m/>
    <m/>
    <m/>
    <m/>
    <m/>
    <m/>
  </r>
  <r>
    <n v="1051"/>
    <s v="Screening And Consenting"/>
    <n v="1"/>
    <s v="thembelihle"/>
    <x v="16"/>
    <d v="1899-12-30T15:23:00"/>
    <s v="Mdantsane"/>
    <n v="11"/>
    <n v="3"/>
    <s v="Not applicable"/>
    <s v="I confirm that I am at the gate / door"/>
    <s v=" -32.9185181"/>
    <s v="27.7445845"/>
    <s v="Yes"/>
    <m/>
    <s v="Read the script out loud to the person"/>
    <s v="Yes - the person who opened the door is the HoH"/>
    <s v="Read the script out loud to the HoH"/>
    <s v="Yes"/>
    <s v="Proceed"/>
    <s v="Siziwe"/>
    <s v="Madikane"/>
    <n v="50"/>
    <d v="1972-11-01T00:00:00"/>
    <n v="50"/>
    <s v="Female"/>
    <s v="One or both"/>
    <s v="Yes"/>
    <s v="Proceed"/>
    <m/>
    <s v="Proceed"/>
    <s v="Xhosa"/>
    <s v="Yes"/>
    <s v="Yes"/>
    <m/>
    <s v="signature_2022-07-20_1326.png"/>
    <m/>
    <m/>
    <m/>
    <d v="2022-07-20T00:00:00"/>
    <n v="50000"/>
    <n v="1000"/>
    <n v="289"/>
    <n v="289"/>
    <n v="2337"/>
    <m/>
    <x v="1"/>
    <n v="53865"/>
    <s v="Proceed"/>
    <s v="Checked, completed"/>
    <s v="Checked, completed"/>
    <s v="Checked, completed"/>
    <n v="654795221"/>
    <s v="Myself (Participant)"/>
    <m/>
    <d v="1899-12-30T15:26:00"/>
    <s v="Complete"/>
  </r>
  <r>
    <n v="1188"/>
    <m/>
    <m/>
    <m/>
    <x v="0"/>
    <m/>
    <m/>
    <m/>
    <m/>
    <m/>
    <m/>
    <m/>
    <m/>
    <m/>
    <m/>
    <m/>
    <m/>
    <m/>
    <m/>
    <m/>
    <m/>
    <m/>
    <m/>
    <m/>
    <m/>
    <m/>
    <m/>
    <m/>
    <m/>
    <m/>
    <m/>
    <m/>
    <m/>
    <m/>
    <m/>
    <m/>
    <m/>
    <m/>
    <m/>
    <m/>
    <m/>
    <m/>
    <m/>
    <m/>
    <m/>
    <m/>
    <x v="0"/>
    <m/>
    <m/>
    <m/>
    <m/>
    <m/>
    <m/>
    <m/>
    <m/>
    <m/>
    <m/>
  </r>
  <r>
    <n v="1188"/>
    <s v="Screening And Consenting"/>
    <n v="1"/>
    <s v="asemahle"/>
    <x v="17"/>
    <d v="1899-12-30T14:17:00"/>
    <s v="Buffalo Flats"/>
    <n v="4"/>
    <n v="1"/>
    <s v="D"/>
    <s v="I confirm that I am at the gate / door"/>
    <s v=" -33.0108998"/>
    <s v="27.8310882"/>
    <s v="No"/>
    <s v="I confirm"/>
    <m/>
    <m/>
    <m/>
    <m/>
    <m/>
    <m/>
    <m/>
    <m/>
    <m/>
    <m/>
    <m/>
    <m/>
    <m/>
    <m/>
    <m/>
    <m/>
    <m/>
    <m/>
    <m/>
    <m/>
    <m/>
    <m/>
    <m/>
    <m/>
    <m/>
    <n v="80000"/>
    <m/>
    <n v="355"/>
    <n v="355"/>
    <n v="2335"/>
    <m/>
    <x v="0"/>
    <m/>
    <m/>
    <m/>
    <m/>
    <m/>
    <m/>
    <m/>
    <m/>
    <d v="1899-12-30T14:18:00"/>
    <s v="Unverified"/>
  </r>
  <r>
    <n v="1189"/>
    <m/>
    <m/>
    <m/>
    <x v="0"/>
    <m/>
    <m/>
    <m/>
    <m/>
    <m/>
    <m/>
    <m/>
    <m/>
    <m/>
    <m/>
    <m/>
    <m/>
    <m/>
    <m/>
    <m/>
    <m/>
    <m/>
    <m/>
    <m/>
    <m/>
    <m/>
    <m/>
    <m/>
    <m/>
    <m/>
    <m/>
    <m/>
    <m/>
    <m/>
    <m/>
    <m/>
    <m/>
    <m/>
    <m/>
    <m/>
    <m/>
    <m/>
    <m/>
    <m/>
    <m/>
    <m/>
    <x v="0"/>
    <m/>
    <m/>
    <m/>
    <m/>
    <m/>
    <m/>
    <m/>
    <m/>
    <m/>
    <m/>
  </r>
  <r>
    <n v="1113"/>
    <s v="Screening And Consenting"/>
    <n v="1"/>
    <s v="siziphiwe"/>
    <x v="21"/>
    <d v="1899-12-30T13:42:00"/>
    <s v="Buffalo Flats"/>
    <n v="2"/>
    <n v="10"/>
    <s v="Not applicable"/>
    <s v="I confirm that I am at the gate / door"/>
    <s v=" -33.0107734"/>
    <s v="27.8427481"/>
    <s v="Yes"/>
    <m/>
    <s v="Read the script out loud to the person"/>
    <s v="Yes - the person who opened the door is calling the HoH"/>
    <s v="Read the script out loud to the HoH"/>
    <s v="Yes"/>
    <s v="Proceed"/>
    <s v="Josephine"/>
    <s v="Smith"/>
    <n v="50"/>
    <d v="1972-07-29T00:00:00"/>
    <n v="50"/>
    <s v="Female"/>
    <s v="One or both"/>
    <s v="Yes"/>
    <s v="Proceed"/>
    <m/>
    <s v="Proceed"/>
    <s v="English"/>
    <s v="Yes"/>
    <s v="Yes"/>
    <s v="signature_2022-07-21_1149.png"/>
    <m/>
    <m/>
    <m/>
    <m/>
    <d v="2022-07-21T00:00:00"/>
    <n v="80000"/>
    <n v="1000"/>
    <n v="390"/>
    <n v="390"/>
    <n v="2336"/>
    <m/>
    <x v="1"/>
    <n v="84066"/>
    <s v="Proceed"/>
    <s v="Checked, completed"/>
    <s v="Checked, completed"/>
    <s v="Checked, completed"/>
    <n v="640002745"/>
    <s v="Myself (Participant)"/>
    <m/>
    <d v="1899-12-30T13:50:00"/>
    <s v="Complete"/>
  </r>
  <r>
    <n v="1190"/>
    <m/>
    <m/>
    <m/>
    <x v="0"/>
    <m/>
    <m/>
    <m/>
    <m/>
    <m/>
    <m/>
    <m/>
    <m/>
    <m/>
    <m/>
    <m/>
    <m/>
    <m/>
    <m/>
    <m/>
    <m/>
    <m/>
    <m/>
    <m/>
    <m/>
    <m/>
    <m/>
    <m/>
    <m/>
    <m/>
    <m/>
    <m/>
    <m/>
    <m/>
    <m/>
    <m/>
    <m/>
    <m/>
    <m/>
    <m/>
    <m/>
    <m/>
    <m/>
    <m/>
    <m/>
    <m/>
    <x v="0"/>
    <m/>
    <m/>
    <m/>
    <m/>
    <m/>
    <m/>
    <m/>
    <m/>
    <m/>
    <m/>
  </r>
  <r>
    <n v="1139"/>
    <s v="Screening And Consenting"/>
    <n v="1"/>
    <s v="likhona"/>
    <x v="17"/>
    <d v="1899-12-30T09:04:00"/>
    <s v="Nompumelelo"/>
    <n v="3"/>
    <n v="3"/>
    <s v="Not applicable"/>
    <s v="I confirm that I am at the gate / door"/>
    <s v=" -32.9530111"/>
    <s v="27.9268386"/>
    <s v="Yes"/>
    <m/>
    <s v="Read the script out loud to the person"/>
    <s v="Yes - the person who opened the door is the HoH"/>
    <s v="Read the script out loud to the HoH"/>
    <s v="Yes"/>
    <s v="Proceed"/>
    <s v="Ntombovuyo"/>
    <s v="Khovu- Mpokeli"/>
    <n v="50"/>
    <d v="1972-11-24T00:00:00"/>
    <n v="50"/>
    <s v="Female"/>
    <s v="One or both"/>
    <s v="Yes"/>
    <s v="Proceed"/>
    <m/>
    <s v="Proceed"/>
    <s v="Xhosa"/>
    <s v="Yes"/>
    <s v="Yes"/>
    <m/>
    <s v="signature_2022-07-22_0708.png"/>
    <m/>
    <m/>
    <m/>
    <d v="2022-07-22T00:00:00"/>
    <n v="30000"/>
    <n v="1000"/>
    <n v="668"/>
    <n v="668"/>
    <n v="2335"/>
    <m/>
    <x v="1"/>
    <n v="34621"/>
    <s v="Proceed"/>
    <s v="Checked, completed"/>
    <s v="Checked, completed"/>
    <s v="Checked, completed"/>
    <n v="837821287"/>
    <s v="Partner/Spouse"/>
    <m/>
    <d v="1899-12-30T09:10:00"/>
    <s v="Complete"/>
  </r>
  <r>
    <n v="1191"/>
    <m/>
    <m/>
    <m/>
    <x v="0"/>
    <m/>
    <m/>
    <m/>
    <m/>
    <m/>
    <m/>
    <m/>
    <m/>
    <m/>
    <m/>
    <m/>
    <m/>
    <m/>
    <m/>
    <m/>
    <m/>
    <m/>
    <m/>
    <m/>
    <m/>
    <m/>
    <m/>
    <m/>
    <m/>
    <m/>
    <m/>
    <m/>
    <m/>
    <m/>
    <m/>
    <m/>
    <m/>
    <m/>
    <m/>
    <m/>
    <m/>
    <m/>
    <m/>
    <m/>
    <m/>
    <m/>
    <x v="0"/>
    <m/>
    <m/>
    <m/>
    <m/>
    <m/>
    <m/>
    <m/>
    <m/>
    <m/>
    <m/>
  </r>
  <r>
    <n v="1186"/>
    <s v="Screening And Consenting"/>
    <n v="1"/>
    <s v="vuyelwa"/>
    <x v="17"/>
    <d v="1899-12-30T13:59:00"/>
    <s v="Ndevana"/>
    <n v="3"/>
    <n v="2"/>
    <s v="Not applicable"/>
    <s v="I confirm that I am at the gate / door"/>
    <s v=" -32.916444"/>
    <s v="27.501333"/>
    <s v="Yes"/>
    <m/>
    <s v="Read the script out loud to the person"/>
    <s v="Yes - the person who opened the door is the HoH"/>
    <s v="Read the script out loud to the HoH"/>
    <s v="Yes"/>
    <s v="Proceed"/>
    <s v="Fundiswa"/>
    <s v="Mkrokrelwa"/>
    <n v="50"/>
    <d v="1972-05-27T00:00:00"/>
    <n v="50"/>
    <s v="Female"/>
    <s v="One or both"/>
    <s v="Yes"/>
    <s v="Proceed"/>
    <m/>
    <s v="Proceed"/>
    <s v="Xhosa"/>
    <s v="Yes"/>
    <s v="Yes"/>
    <m/>
    <s v="signature_2022-07-22_1203.png"/>
    <m/>
    <m/>
    <m/>
    <d v="2022-07-22T00:00:00"/>
    <n v="60000"/>
    <n v="1000"/>
    <n v="373"/>
    <n v="373"/>
    <n v="2335"/>
    <m/>
    <x v="1"/>
    <n v="64031"/>
    <s v="Proceed"/>
    <s v="Checked, completed"/>
    <s v="Checked, completed"/>
    <s v="Checked, completed"/>
    <n v="735113811"/>
    <s v="Myself (Participant)"/>
    <m/>
    <d v="1899-12-30T14:04:00"/>
    <s v="Complete"/>
  </r>
  <r>
    <n v="1192"/>
    <m/>
    <m/>
    <m/>
    <x v="0"/>
    <m/>
    <m/>
    <m/>
    <m/>
    <m/>
    <m/>
    <m/>
    <m/>
    <m/>
    <m/>
    <m/>
    <m/>
    <m/>
    <m/>
    <m/>
    <m/>
    <m/>
    <m/>
    <m/>
    <m/>
    <m/>
    <m/>
    <m/>
    <m/>
    <m/>
    <m/>
    <m/>
    <m/>
    <m/>
    <m/>
    <m/>
    <m/>
    <m/>
    <m/>
    <m/>
    <m/>
    <m/>
    <m/>
    <m/>
    <m/>
    <m/>
    <x v="0"/>
    <m/>
    <m/>
    <m/>
    <m/>
    <m/>
    <m/>
    <m/>
    <m/>
    <m/>
    <m/>
  </r>
  <r>
    <n v="1187"/>
    <s v="Screening And Consenting"/>
    <n v="1"/>
    <s v="siyanda"/>
    <x v="17"/>
    <d v="1899-12-30T14:17:00"/>
    <s v="Mdantsane"/>
    <n v="9"/>
    <n v="3"/>
    <s v="Not applicable"/>
    <s v="I confirm that I am at the gate / door"/>
    <s v=" -32.936506"/>
    <s v="27.7556968"/>
    <s v="Yes"/>
    <m/>
    <s v="Read the script out loud to the person"/>
    <s v="Yes - the person who opened the door is the HoH"/>
    <s v="Read the script out loud to the HoH"/>
    <s v="Yes"/>
    <s v="Proceed"/>
    <s v="Lulama"/>
    <s v="Mtana"/>
    <n v="50"/>
    <d v="1972-08-08T00:00:00"/>
    <n v="50"/>
    <s v="Male"/>
    <s v="One or both"/>
    <s v="Yes"/>
    <s v="Proceed"/>
    <m/>
    <s v="Proceed"/>
    <s v="Xhosa"/>
    <s v="Yes"/>
    <s v="Yes"/>
    <m/>
    <s v="signature_2022-07-22_1218.png"/>
    <m/>
    <m/>
    <m/>
    <d v="2022-07-22T00:00:00"/>
    <n v="50000"/>
    <n v="2000"/>
    <n v="355"/>
    <n v="355"/>
    <n v="2335"/>
    <m/>
    <x v="1"/>
    <n v="54995"/>
    <s v="Proceed"/>
    <s v="Checked, completed"/>
    <s v="Checked, completed"/>
    <s v="Checked, completed"/>
    <n v="782513698"/>
    <s v="Myself (Participant)"/>
    <m/>
    <d v="1899-12-30T14:18:00"/>
    <s v="Unverified"/>
  </r>
  <r>
    <n v="1193"/>
    <m/>
    <m/>
    <m/>
    <x v="0"/>
    <m/>
    <m/>
    <m/>
    <m/>
    <m/>
    <m/>
    <m/>
    <m/>
    <m/>
    <m/>
    <m/>
    <m/>
    <m/>
    <m/>
    <m/>
    <m/>
    <m/>
    <m/>
    <m/>
    <m/>
    <m/>
    <m/>
    <m/>
    <m/>
    <m/>
    <m/>
    <m/>
    <m/>
    <m/>
    <m/>
    <m/>
    <m/>
    <m/>
    <m/>
    <m/>
    <m/>
    <m/>
    <m/>
    <m/>
    <m/>
    <m/>
    <x v="0"/>
    <m/>
    <m/>
    <m/>
    <m/>
    <m/>
    <m/>
    <m/>
    <m/>
    <m/>
    <m/>
  </r>
  <r>
    <n v="1193"/>
    <s v="Screening And Consenting"/>
    <n v="1"/>
    <s v="nosiphiwo"/>
    <x v="17"/>
    <d v="1899-12-30T15:06:00"/>
    <s v="Buffalo Flats"/>
    <n v="4"/>
    <n v="2"/>
    <s v="Not applicable"/>
    <s v="I confirm that I am at the gate / door"/>
    <s v=" -33.0083848"/>
    <s v="27.8375541"/>
    <s v="Yes"/>
    <m/>
    <s v="Read the script out loud to the person"/>
    <s v="Yes - the person who opened the door is the HoH"/>
    <s v="Read the script out loud to the HoH"/>
    <s v="No"/>
    <m/>
    <m/>
    <m/>
    <m/>
    <m/>
    <m/>
    <m/>
    <m/>
    <m/>
    <m/>
    <m/>
    <m/>
    <m/>
    <m/>
    <m/>
    <m/>
    <m/>
    <m/>
    <m/>
    <m/>
    <m/>
    <n v="80000"/>
    <m/>
    <n v="306"/>
    <n v="306"/>
    <n v="2335"/>
    <m/>
    <x v="0"/>
    <m/>
    <m/>
    <m/>
    <m/>
    <m/>
    <m/>
    <m/>
    <m/>
    <d v="1899-12-30T15:07:00"/>
    <s v="Unverified"/>
  </r>
  <r>
    <n v="1194"/>
    <m/>
    <m/>
    <m/>
    <x v="0"/>
    <m/>
    <m/>
    <m/>
    <m/>
    <m/>
    <m/>
    <m/>
    <m/>
    <m/>
    <m/>
    <m/>
    <m/>
    <m/>
    <m/>
    <m/>
    <m/>
    <m/>
    <m/>
    <m/>
    <m/>
    <m/>
    <m/>
    <m/>
    <m/>
    <m/>
    <m/>
    <m/>
    <m/>
    <m/>
    <m/>
    <m/>
    <m/>
    <m/>
    <m/>
    <m/>
    <m/>
    <m/>
    <m/>
    <m/>
    <m/>
    <m/>
    <x v="0"/>
    <m/>
    <m/>
    <m/>
    <m/>
    <m/>
    <m/>
    <m/>
    <m/>
    <m/>
    <m/>
  </r>
  <r>
    <n v="1194"/>
    <s v="Screening And Consenting"/>
    <n v="1"/>
    <s v="nosiphiwo"/>
    <x v="17"/>
    <d v="1899-12-30T15:10:00"/>
    <s v="Buffalo Flats"/>
    <n v="4"/>
    <n v="2"/>
    <s v="Not applicable"/>
    <s v="I confirm that I am at the gate / door"/>
    <s v=" -33.0083805"/>
    <s v="27.8375604"/>
    <s v="Yes"/>
    <m/>
    <s v="Read the script out loud to the person"/>
    <s v="Yes - the person who opened the door is the HoH"/>
    <s v="Read the script out loud to the HoH"/>
    <s v="No"/>
    <m/>
    <m/>
    <m/>
    <m/>
    <m/>
    <m/>
    <m/>
    <m/>
    <m/>
    <m/>
    <m/>
    <m/>
    <m/>
    <m/>
    <m/>
    <m/>
    <m/>
    <m/>
    <m/>
    <m/>
    <m/>
    <n v="80000"/>
    <m/>
    <n v="302"/>
    <n v="302"/>
    <n v="2335"/>
    <m/>
    <x v="0"/>
    <m/>
    <m/>
    <m/>
    <m/>
    <m/>
    <m/>
    <m/>
    <m/>
    <d v="1899-12-30T15:13:00"/>
    <s v="Unverified"/>
  </r>
  <r>
    <n v="1195"/>
    <m/>
    <m/>
    <m/>
    <x v="0"/>
    <m/>
    <m/>
    <m/>
    <m/>
    <m/>
    <m/>
    <m/>
    <m/>
    <m/>
    <m/>
    <m/>
    <m/>
    <m/>
    <m/>
    <m/>
    <m/>
    <m/>
    <m/>
    <m/>
    <m/>
    <m/>
    <m/>
    <m/>
    <m/>
    <m/>
    <m/>
    <m/>
    <m/>
    <m/>
    <m/>
    <m/>
    <m/>
    <m/>
    <m/>
    <m/>
    <m/>
    <m/>
    <m/>
    <m/>
    <m/>
    <m/>
    <x v="0"/>
    <m/>
    <m/>
    <m/>
    <m/>
    <m/>
    <m/>
    <m/>
    <m/>
    <m/>
    <m/>
  </r>
  <r>
    <n v="1215"/>
    <s v="Screening And Consenting"/>
    <n v="1"/>
    <s v="nosiphiwo"/>
    <x v="24"/>
    <d v="1899-12-30T10:12:00"/>
    <s v="Buffalo Flats"/>
    <n v="5"/>
    <n v="2"/>
    <s v="Not applicable"/>
    <s v="I confirm that I am at the gate / door"/>
    <s v=" -33.0215649"/>
    <s v="27.8547082"/>
    <s v="Yes"/>
    <m/>
    <s v="Read the script out loud to the person"/>
    <s v="Yes - the person who opened the door is the HoH"/>
    <s v="Read the script out loud to the HoH"/>
    <s v="Yes"/>
    <s v="Proceed"/>
    <s v="Robin"/>
    <s v="Jacob"/>
    <n v="50"/>
    <d v="1972-09-14T00:00:00"/>
    <n v="50"/>
    <s v="Male"/>
    <s v="One or both"/>
    <s v="Yes"/>
    <s v="Proceed"/>
    <m/>
    <s v="Proceed"/>
    <s v="English"/>
    <s v="Yes"/>
    <s v="Yes"/>
    <s v="signature_2022-07-23_0818.png"/>
    <m/>
    <m/>
    <m/>
    <m/>
    <d v="2022-07-23T00:00:00"/>
    <n v="80000"/>
    <n v="2000"/>
    <n v="600"/>
    <n v="600"/>
    <n v="2334"/>
    <m/>
    <x v="1"/>
    <n v="85484"/>
    <s v="Proceed"/>
    <s v="Checked, completed"/>
    <s v="Checked, completed"/>
    <s v="Checked, completed"/>
    <n v="793654222"/>
    <s v="Myself (Participant)"/>
    <m/>
    <d v="1899-12-30T10:19:00"/>
    <s v="Complete"/>
  </r>
  <r>
    <n v="1196"/>
    <m/>
    <m/>
    <m/>
    <x v="0"/>
    <m/>
    <m/>
    <m/>
    <m/>
    <m/>
    <m/>
    <m/>
    <m/>
    <m/>
    <m/>
    <m/>
    <m/>
    <m/>
    <m/>
    <m/>
    <m/>
    <m/>
    <m/>
    <m/>
    <m/>
    <m/>
    <m/>
    <m/>
    <m/>
    <m/>
    <m/>
    <m/>
    <m/>
    <m/>
    <m/>
    <m/>
    <m/>
    <m/>
    <m/>
    <m/>
    <m/>
    <m/>
    <m/>
    <m/>
    <m/>
    <m/>
    <x v="0"/>
    <m/>
    <m/>
    <m/>
    <m/>
    <m/>
    <m/>
    <m/>
    <m/>
    <m/>
    <m/>
  </r>
  <r>
    <n v="1275"/>
    <s v="Screening And Consenting"/>
    <n v="1"/>
    <s v="vuyolwethu"/>
    <x v="24"/>
    <d v="1899-12-30T13:54:00"/>
    <s v="Mdantsane"/>
    <n v="9"/>
    <n v="5"/>
    <s v="Not applicable"/>
    <s v="I confirm that I am at the gate / door"/>
    <s v=" -32.9376036"/>
    <s v="27.7558132"/>
    <s v="Yes"/>
    <m/>
    <s v="Read the script out loud to the person"/>
    <s v="Yes - the person who opened the door is calling the HoH"/>
    <s v="Read the script out loud to the HoH"/>
    <s v="Yes"/>
    <s v="Proceed"/>
    <s v="Nolusapho"/>
    <s v="Tilolo"/>
    <n v="50"/>
    <d v="1972-04-07T00:00:00"/>
    <n v="50"/>
    <s v="Female"/>
    <s v="One or both"/>
    <s v="Yes"/>
    <s v="Proceed"/>
    <m/>
    <s v="Proceed"/>
    <s v="Xhosa"/>
    <s v="Yes"/>
    <s v="Yes"/>
    <m/>
    <s v="signature_2022-07-23_1156.png"/>
    <m/>
    <m/>
    <m/>
    <d v="2022-07-23T00:00:00"/>
    <n v="50000"/>
    <n v="1000"/>
    <n v="378"/>
    <n v="378"/>
    <n v="2334"/>
    <m/>
    <x v="1"/>
    <n v="54040"/>
    <s v="Proceed"/>
    <s v="Checked, completed"/>
    <s v="Checked, completed"/>
    <s v="Checked, completed"/>
    <n v="715236890"/>
    <s v="Myself (Participant)"/>
    <m/>
    <d v="1899-12-30T13:56:00"/>
    <s v="Complete"/>
  </r>
  <r>
    <n v="1197"/>
    <m/>
    <m/>
    <m/>
    <x v="0"/>
    <m/>
    <m/>
    <m/>
    <m/>
    <m/>
    <m/>
    <m/>
    <m/>
    <m/>
    <m/>
    <m/>
    <m/>
    <m/>
    <m/>
    <m/>
    <m/>
    <m/>
    <m/>
    <m/>
    <m/>
    <m/>
    <m/>
    <m/>
    <m/>
    <m/>
    <m/>
    <m/>
    <m/>
    <m/>
    <m/>
    <m/>
    <m/>
    <m/>
    <m/>
    <m/>
    <m/>
    <m/>
    <m/>
    <m/>
    <m/>
    <m/>
    <x v="0"/>
    <m/>
    <m/>
    <m/>
    <m/>
    <m/>
    <m/>
    <m/>
    <m/>
    <m/>
    <m/>
  </r>
  <r>
    <n v="1310"/>
    <s v="Screening And Consenting"/>
    <n v="1"/>
    <s v="nosibusiso"/>
    <x v="25"/>
    <d v="1899-12-30T14:03:00"/>
    <s v="Buffalo Flats"/>
    <n v="3"/>
    <n v="3"/>
    <s v="Not applicable"/>
    <s v="I confirm that I am at the gate / door"/>
    <s v=" -33.0102231"/>
    <s v="27.8356514"/>
    <s v="Yes"/>
    <m/>
    <s v="Read the script out loud to the person"/>
    <s v="Yes - the person who opened the door is the HoH"/>
    <s v="Read the script out loud to the HoH"/>
    <s v="Yes"/>
    <s v="Proceed"/>
    <s v="Bulelwa"/>
    <s v="Booi"/>
    <n v="50"/>
    <d v="1972-12-15T00:00:00"/>
    <n v="50"/>
    <s v="Female"/>
    <s v="One or both"/>
    <s v="Yes"/>
    <s v="Proceed"/>
    <m/>
    <s v="Proceed"/>
    <s v="English"/>
    <s v="Yes"/>
    <s v="Yes"/>
    <s v="signature_2022-07-26_1205.png"/>
    <m/>
    <m/>
    <m/>
    <m/>
    <d v="2022-07-26T00:00:00"/>
    <n v="80000"/>
    <n v="1000"/>
    <n v="369"/>
    <n v="369"/>
    <n v="2331"/>
    <m/>
    <x v="1"/>
    <n v="84019"/>
    <s v="Proceed"/>
    <s v="Checked, completed"/>
    <s v="Checked, completed"/>
    <s v="Checked, completed"/>
    <n v="792085769"/>
    <s v="Myself (Participant)"/>
    <m/>
    <d v="1899-12-30T14:08:00"/>
    <s v="Unverified"/>
  </r>
  <r>
    <n v="1198"/>
    <m/>
    <m/>
    <m/>
    <x v="0"/>
    <m/>
    <m/>
    <m/>
    <m/>
    <m/>
    <m/>
    <m/>
    <m/>
    <m/>
    <m/>
    <m/>
    <m/>
    <m/>
    <m/>
    <m/>
    <m/>
    <m/>
    <m/>
    <m/>
    <m/>
    <m/>
    <m/>
    <m/>
    <m/>
    <m/>
    <m/>
    <m/>
    <m/>
    <m/>
    <m/>
    <m/>
    <m/>
    <m/>
    <m/>
    <m/>
    <m/>
    <m/>
    <m/>
    <m/>
    <m/>
    <m/>
    <x v="0"/>
    <m/>
    <m/>
    <m/>
    <m/>
    <m/>
    <m/>
    <m/>
    <m/>
    <m/>
    <m/>
  </r>
  <r>
    <n v="1370"/>
    <s v="Screening And Consenting"/>
    <n v="1"/>
    <s v="nosibusiso"/>
    <x v="26"/>
    <d v="1899-12-30T13:06:00"/>
    <s v="Buffalo Flats"/>
    <n v="3"/>
    <n v="5"/>
    <s v="Not applicable"/>
    <s v="I confirm that I am at the gate / door"/>
    <s v=" -33.0085735"/>
    <s v="27.8395821"/>
    <s v="Yes"/>
    <m/>
    <s v="Read the script out loud to the person"/>
    <s v="Yes - the person who opened the door is the HoH"/>
    <s v="Read the script out loud to the HoH"/>
    <s v="Yes"/>
    <s v="Proceed"/>
    <s v="John "/>
    <s v="Alexander "/>
    <n v="50"/>
    <d v="1972-09-09T00:00:00"/>
    <n v="50"/>
    <s v="Male"/>
    <s v="One or both"/>
    <s v="Yes"/>
    <s v="Proceed"/>
    <m/>
    <s v="Proceed"/>
    <s v="English"/>
    <s v="Yes"/>
    <s v="Yes"/>
    <s v="signature_2022-07-27_1121.png"/>
    <m/>
    <m/>
    <m/>
    <m/>
    <d v="2022-07-27T00:00:00"/>
    <n v="80000"/>
    <n v="2000"/>
    <n v="426"/>
    <n v="426"/>
    <n v="2330"/>
    <m/>
    <x v="1"/>
    <n v="85132"/>
    <s v="Proceed"/>
    <s v="Checked, completed"/>
    <s v="Checked, completed"/>
    <s v="Checked, completed"/>
    <n v="632587964"/>
    <s v="Myself (Participant)"/>
    <m/>
    <d v="1899-12-30T13:21:00"/>
    <s v="Complete"/>
  </r>
  <r>
    <n v="1199"/>
    <m/>
    <m/>
    <m/>
    <x v="0"/>
    <m/>
    <m/>
    <m/>
    <m/>
    <m/>
    <m/>
    <m/>
    <m/>
    <m/>
    <m/>
    <m/>
    <m/>
    <m/>
    <m/>
    <m/>
    <m/>
    <m/>
    <m/>
    <m/>
    <m/>
    <m/>
    <m/>
    <m/>
    <m/>
    <m/>
    <m/>
    <m/>
    <m/>
    <m/>
    <m/>
    <m/>
    <m/>
    <m/>
    <m/>
    <m/>
    <m/>
    <m/>
    <m/>
    <m/>
    <m/>
    <m/>
    <x v="0"/>
    <m/>
    <m/>
    <m/>
    <m/>
    <m/>
    <m/>
    <m/>
    <m/>
    <m/>
    <m/>
  </r>
  <r>
    <n v="1199"/>
    <s v="Screening And Consenting"/>
    <n v="1"/>
    <s v="vuyelwa"/>
    <x v="17"/>
    <d v="1899-12-30T16:40:00"/>
    <s v="Ndevana"/>
    <n v="3"/>
    <n v="2"/>
    <s v="Not applicable"/>
    <s v="I confirm that I am at the gate / door"/>
    <s v=" -32.917386"/>
    <s v="27.494773"/>
    <s v="No"/>
    <s v="I confirm"/>
    <m/>
    <m/>
    <m/>
    <m/>
    <m/>
    <m/>
    <m/>
    <m/>
    <m/>
    <m/>
    <m/>
    <m/>
    <m/>
    <m/>
    <m/>
    <m/>
    <m/>
    <m/>
    <m/>
    <m/>
    <m/>
    <m/>
    <m/>
    <m/>
    <m/>
    <n v="60000"/>
    <m/>
    <n v="212"/>
    <n v="212"/>
    <n v="2335"/>
    <m/>
    <x v="0"/>
    <m/>
    <m/>
    <m/>
    <m/>
    <m/>
    <m/>
    <m/>
    <m/>
    <d v="1899-12-30T16:40:00"/>
    <s v="Unverified"/>
  </r>
  <r>
    <n v="1199"/>
    <s v="Screening And Consenting"/>
    <n v="2"/>
    <s v="vuyelwa"/>
    <x v="24"/>
    <d v="1899-12-30T09:26:00"/>
    <s v="Ndevana"/>
    <n v="3"/>
    <n v="2"/>
    <s v="Not applicable"/>
    <s v="I confirm that I am at the gate / door"/>
    <s v=" -32.9173986"/>
    <s v="27.4947875"/>
    <s v="No"/>
    <s v="I confirm"/>
    <m/>
    <m/>
    <m/>
    <m/>
    <m/>
    <m/>
    <m/>
    <m/>
    <m/>
    <m/>
    <m/>
    <m/>
    <m/>
    <m/>
    <m/>
    <m/>
    <m/>
    <m/>
    <m/>
    <m/>
    <m/>
    <m/>
    <m/>
    <m/>
    <m/>
    <n v="60000"/>
    <m/>
    <n v="646"/>
    <n v="646"/>
    <n v="2334"/>
    <m/>
    <x v="0"/>
    <m/>
    <m/>
    <m/>
    <m/>
    <m/>
    <m/>
    <m/>
    <m/>
    <d v="1899-12-30T09:27:00"/>
    <s v="Unverified"/>
  </r>
  <r>
    <n v="1199"/>
    <s v="Screening And Consenting"/>
    <n v="3"/>
    <s v="vuyelwa"/>
    <x v="25"/>
    <d v="1899-12-30T11:22:00"/>
    <s v="Ndevana"/>
    <n v="3"/>
    <n v="2"/>
    <s v="Not applicable"/>
    <s v="I confirm that I am at the gate / door"/>
    <s v=" -32.9253672"/>
    <s v="27.4348985"/>
    <s v="No"/>
    <s v="I confirm"/>
    <m/>
    <m/>
    <m/>
    <m/>
    <m/>
    <m/>
    <m/>
    <m/>
    <m/>
    <m/>
    <m/>
    <m/>
    <m/>
    <m/>
    <m/>
    <m/>
    <m/>
    <m/>
    <m/>
    <m/>
    <m/>
    <m/>
    <m/>
    <m/>
    <m/>
    <n v="60000"/>
    <m/>
    <n v="530"/>
    <n v="530"/>
    <n v="2331"/>
    <m/>
    <x v="0"/>
    <m/>
    <m/>
    <m/>
    <m/>
    <m/>
    <m/>
    <m/>
    <m/>
    <d v="1899-12-30T11:22:00"/>
    <s v="Unverified"/>
  </r>
  <r>
    <n v="1200"/>
    <m/>
    <m/>
    <m/>
    <x v="0"/>
    <m/>
    <m/>
    <m/>
    <m/>
    <m/>
    <m/>
    <m/>
    <m/>
    <m/>
    <m/>
    <m/>
    <m/>
    <m/>
    <m/>
    <m/>
    <m/>
    <m/>
    <m/>
    <m/>
    <m/>
    <m/>
    <m/>
    <m/>
    <m/>
    <m/>
    <m/>
    <m/>
    <m/>
    <m/>
    <m/>
    <m/>
    <m/>
    <m/>
    <m/>
    <m/>
    <m/>
    <m/>
    <m/>
    <m/>
    <m/>
    <m/>
    <x v="0"/>
    <m/>
    <m/>
    <m/>
    <m/>
    <m/>
    <m/>
    <m/>
    <m/>
    <m/>
    <m/>
  </r>
  <r>
    <n v="1200"/>
    <s v="Screening And Consenting"/>
    <n v="1"/>
    <s v="yethu"/>
    <x v="17"/>
    <d v="1899-12-30T16:54:00"/>
    <s v="Ndevana"/>
    <n v="3"/>
    <n v="1"/>
    <s v="Not applicable"/>
    <s v="I confirm that I am at the gate / door"/>
    <s v=" -32.9299324"/>
    <s v="27.4734841"/>
    <s v="Yes"/>
    <m/>
    <s v="Read the script out loud to the person"/>
    <s v="No"/>
    <m/>
    <m/>
    <m/>
    <m/>
    <m/>
    <m/>
    <m/>
    <m/>
    <m/>
    <m/>
    <m/>
    <m/>
    <m/>
    <m/>
    <m/>
    <m/>
    <m/>
    <m/>
    <m/>
    <m/>
    <m/>
    <m/>
    <m/>
    <n v="60000"/>
    <m/>
    <n v="198"/>
    <n v="198"/>
    <n v="2335"/>
    <m/>
    <x v="0"/>
    <m/>
    <m/>
    <m/>
    <m/>
    <m/>
    <m/>
    <m/>
    <m/>
    <d v="1899-12-30T16:54:00"/>
    <s v="Unverified"/>
  </r>
  <r>
    <n v="1373"/>
    <s v="Screening And Consenting"/>
    <n v="1"/>
    <s v="siyanda"/>
    <x v="26"/>
    <d v="1899-12-30T13:09:00"/>
    <s v="Mdantsane"/>
    <n v="8"/>
    <n v="1"/>
    <s v="Not applicable"/>
    <s v="I confirm that I am at the gate / door"/>
    <s v=" -32.9302853"/>
    <s v="27.7354275"/>
    <s v="Yes"/>
    <m/>
    <s v="Read the script out loud to the person"/>
    <s v="Yes - the person who opened the door is the HoH"/>
    <s v="Read the script out loud to the HoH"/>
    <s v="Yes"/>
    <s v="Proceed"/>
    <s v="Ludwe"/>
    <s v="Gosa"/>
    <n v="50"/>
    <d v="1970-05-06T00:00:00"/>
    <n v="52"/>
    <s v="Male"/>
    <s v="One or both"/>
    <s v="Yes"/>
    <s v="Proceed"/>
    <m/>
    <s v="Proceed"/>
    <s v="Xhosa"/>
    <s v="Yes"/>
    <s v="Yes"/>
    <m/>
    <s v="signature_2022-07-27_1112.png"/>
    <m/>
    <m/>
    <m/>
    <d v="2022-07-27T00:00:00"/>
    <n v="50000"/>
    <n v="2000"/>
    <n v="423"/>
    <n v="423"/>
    <n v="2330"/>
    <m/>
    <x v="1"/>
    <n v="55126"/>
    <s v="Proceed"/>
    <s v="Checked, completed"/>
    <s v="Checked, completed"/>
    <s v="Checked, completed"/>
    <n v="781235874"/>
    <s v="Myself (Participant)"/>
    <m/>
    <d v="1899-12-30T13:12:00"/>
    <s v="Complete"/>
  </r>
  <r>
    <n v="1201"/>
    <m/>
    <m/>
    <m/>
    <x v="0"/>
    <m/>
    <m/>
    <m/>
    <m/>
    <m/>
    <m/>
    <m/>
    <m/>
    <m/>
    <m/>
    <m/>
    <m/>
    <m/>
    <m/>
    <m/>
    <m/>
    <m/>
    <m/>
    <m/>
    <m/>
    <m/>
    <m/>
    <m/>
    <m/>
    <m/>
    <m/>
    <m/>
    <m/>
    <m/>
    <m/>
    <m/>
    <m/>
    <m/>
    <m/>
    <m/>
    <m/>
    <m/>
    <m/>
    <m/>
    <m/>
    <m/>
    <x v="0"/>
    <m/>
    <m/>
    <m/>
    <m/>
    <m/>
    <m/>
    <m/>
    <m/>
    <m/>
    <m/>
  </r>
  <r>
    <n v="1535"/>
    <s v="Screening And Consenting"/>
    <n v="1"/>
    <s v="mihlem"/>
    <x v="32"/>
    <d v="1899-12-30T13:39:00"/>
    <s v="Mdantsane"/>
    <n v="13"/>
    <n v="6"/>
    <s v="Not applicable"/>
    <s v="I confirm that I am at the gate / door"/>
    <s v=" -32.922412"/>
    <s v="27.7109783"/>
    <s v="Yes"/>
    <m/>
    <s v="Read the script out loud to the person"/>
    <s v="Yes - the person who opened the door is the HoH"/>
    <s v="Read the script out loud to the HoH"/>
    <s v="Yes"/>
    <s v="Proceed"/>
    <s v="Mbulelo"/>
    <s v="Mtunzi"/>
    <n v="50"/>
    <d v="1972-06-17T00:00:00"/>
    <n v="50"/>
    <s v="Male"/>
    <s v="One or both"/>
    <s v="Yes"/>
    <s v="Proceed"/>
    <m/>
    <s v="Proceed"/>
    <s v="English"/>
    <s v="Yes"/>
    <s v="Yes"/>
    <s v="signature_2022-07-29_1141.png"/>
    <m/>
    <m/>
    <m/>
    <m/>
    <d v="2022-07-29T00:00:00"/>
    <n v="50000"/>
    <n v="2000"/>
    <n v="393"/>
    <n v="393"/>
    <n v="2328"/>
    <m/>
    <x v="1"/>
    <n v="55064"/>
    <s v="Proceed"/>
    <s v="Checked, completed"/>
    <s v="Checked, completed"/>
    <s v="Checked, completed"/>
    <n v="607119321"/>
    <s v="Myself (Participant)"/>
    <m/>
    <d v="1899-12-30T13:43:00"/>
    <s v="Unverified"/>
  </r>
  <r>
    <n v="1202"/>
    <m/>
    <m/>
    <m/>
    <x v="0"/>
    <m/>
    <m/>
    <m/>
    <m/>
    <m/>
    <m/>
    <m/>
    <m/>
    <m/>
    <m/>
    <m/>
    <m/>
    <m/>
    <m/>
    <m/>
    <m/>
    <m/>
    <m/>
    <m/>
    <m/>
    <m/>
    <m/>
    <m/>
    <m/>
    <m/>
    <m/>
    <m/>
    <m/>
    <m/>
    <m/>
    <m/>
    <m/>
    <m/>
    <m/>
    <m/>
    <m/>
    <m/>
    <m/>
    <m/>
    <m/>
    <m/>
    <x v="0"/>
    <m/>
    <m/>
    <m/>
    <m/>
    <m/>
    <m/>
    <m/>
    <m/>
    <m/>
    <m/>
  </r>
  <r>
    <n v="1543"/>
    <s v="Screening And Consenting"/>
    <n v="1"/>
    <s v="mihlem"/>
    <x v="32"/>
    <d v="1899-12-30T14:33:00"/>
    <s v="Mdantsane"/>
    <n v="13"/>
    <n v="6"/>
    <s v="Not applicable"/>
    <s v="I confirm that I am at the gate / door"/>
    <s v=" -32.920759"/>
    <s v="27.7026978"/>
    <s v="Yes"/>
    <m/>
    <s v="Read the script out loud to the person"/>
    <s v="Yes - the person who opened the door is the HoH"/>
    <s v="Read the script out loud to the HoH"/>
    <s v="Yes"/>
    <s v="Proceed"/>
    <s v="Bhokayise"/>
    <s v="Mkop"/>
    <n v="50"/>
    <d v="1972-03-20T00:00:00"/>
    <n v="50"/>
    <s v="Male"/>
    <s v="One or both"/>
    <s v="Yes"/>
    <s v="Proceed"/>
    <m/>
    <s v="Proceed"/>
    <s v="English"/>
    <s v="Yes"/>
    <s v="Yes"/>
    <s v="signature_2022-07-29_1235.png"/>
    <m/>
    <m/>
    <m/>
    <m/>
    <d v="2022-07-29T00:00:00"/>
    <n v="50000"/>
    <n v="2000"/>
    <n v="339"/>
    <n v="339"/>
    <n v="2328"/>
    <m/>
    <x v="1"/>
    <n v="54956"/>
    <s v="Proceed"/>
    <s v="Checked, completed"/>
    <s v="Checked, completed"/>
    <s v="Checked, completed"/>
    <n v="781895485"/>
    <s v="Myself (Participant)"/>
    <m/>
    <d v="1899-12-30T14:36:00"/>
    <s v="Unverified"/>
  </r>
  <r>
    <n v="1203"/>
    <m/>
    <m/>
    <m/>
    <x v="0"/>
    <m/>
    <m/>
    <m/>
    <m/>
    <m/>
    <m/>
    <m/>
    <m/>
    <m/>
    <m/>
    <m/>
    <m/>
    <m/>
    <m/>
    <m/>
    <m/>
    <m/>
    <m/>
    <m/>
    <m/>
    <m/>
    <m/>
    <m/>
    <m/>
    <m/>
    <m/>
    <m/>
    <m/>
    <m/>
    <m/>
    <m/>
    <m/>
    <m/>
    <m/>
    <m/>
    <m/>
    <m/>
    <m/>
    <m/>
    <m/>
    <m/>
    <x v="0"/>
    <m/>
    <m/>
    <m/>
    <m/>
    <m/>
    <m/>
    <m/>
    <m/>
    <m/>
    <m/>
  </r>
  <r>
    <n v="1664"/>
    <s v="Screening And Consenting"/>
    <n v="2"/>
    <s v="mihlem"/>
    <x v="12"/>
    <d v="1899-12-30T15:15:00"/>
    <s v="Mdantsane"/>
    <n v="13"/>
    <n v="4"/>
    <s v="Not applicable"/>
    <s v="I confirm that I am at the gate / door"/>
    <s v=" -32.9210027"/>
    <s v="27.7112714"/>
    <s v="Yes"/>
    <m/>
    <s v="Read the script out loud to the person"/>
    <s v="Yes - the person who opened the door is the HoH"/>
    <s v="Read the script out loud to the HoH"/>
    <s v="Yes"/>
    <s v="Proceed"/>
    <s v="Nomakhwezi"/>
    <s v="Mzingaye"/>
    <n v="50"/>
    <d v="1972-03-19T00:00:00"/>
    <n v="50"/>
    <s v="Female"/>
    <s v="One or both"/>
    <s v="Yes"/>
    <s v="Proceed"/>
    <m/>
    <s v="Proceed"/>
    <s v="Xhosa"/>
    <s v="Yes"/>
    <s v="Yes"/>
    <m/>
    <s v="signature_2022-08-03_1328.png"/>
    <m/>
    <m/>
    <m/>
    <d v="2022-08-03T00:00:00"/>
    <n v="50000"/>
    <n v="1000"/>
    <n v="297"/>
    <n v="297"/>
    <n v="2323"/>
    <m/>
    <x v="1"/>
    <n v="53867"/>
    <s v="Proceed"/>
    <s v="Checked, completed"/>
    <s v="Checked, completed"/>
    <s v="Checked, completed"/>
    <n v="0"/>
    <s v="Other"/>
    <s v="N/A"/>
    <d v="1899-12-30T15:29:00"/>
    <s v="Complete"/>
  </r>
  <r>
    <n v="1204"/>
    <m/>
    <m/>
    <m/>
    <x v="0"/>
    <m/>
    <m/>
    <m/>
    <m/>
    <m/>
    <m/>
    <m/>
    <m/>
    <m/>
    <m/>
    <m/>
    <m/>
    <m/>
    <m/>
    <m/>
    <m/>
    <m/>
    <m/>
    <m/>
    <m/>
    <m/>
    <m/>
    <m/>
    <m/>
    <m/>
    <m/>
    <m/>
    <m/>
    <m/>
    <m/>
    <m/>
    <m/>
    <m/>
    <m/>
    <m/>
    <m/>
    <m/>
    <m/>
    <m/>
    <m/>
    <m/>
    <x v="0"/>
    <m/>
    <m/>
    <m/>
    <m/>
    <m/>
    <m/>
    <m/>
    <m/>
    <m/>
    <m/>
  </r>
  <r>
    <n v="1685"/>
    <s v="Screening And Consenting"/>
    <n v="1"/>
    <s v="ntombizodwa"/>
    <x v="11"/>
    <d v="1899-12-30T15:01:00"/>
    <s v="Ginsberg"/>
    <n v="1"/>
    <n v="4"/>
    <s v="Not applicable"/>
    <s v="I confirm that I am at the gate / door"/>
    <s v=" -32.8761882"/>
    <s v="27.3757858"/>
    <s v="Yes"/>
    <m/>
    <s v="Read the script out loud to the person"/>
    <s v="Yes - the person who opened the door is calling the HoH"/>
    <s v="Read the script out loud to the HoH"/>
    <s v="Yes"/>
    <s v="Proceed"/>
    <s v="Thabisa "/>
    <s v="Moss"/>
    <n v="50"/>
    <d v="1972-11-17T00:00:00"/>
    <n v="50"/>
    <s v="Female"/>
    <s v="One or both"/>
    <s v="Yes"/>
    <s v="Proceed"/>
    <m/>
    <s v="Proceed"/>
    <s v="Xhosa"/>
    <s v="Yes"/>
    <s v="Yes"/>
    <m/>
    <s v="signature_2022-08-02_1305.png"/>
    <m/>
    <m/>
    <m/>
    <d v="2022-08-02T00:00:00"/>
    <n v="70000"/>
    <n v="1000"/>
    <n v="311"/>
    <n v="311"/>
    <n v="2324"/>
    <m/>
    <x v="1"/>
    <n v="73896"/>
    <s v="Proceed"/>
    <s v="Checked, completed"/>
    <s v="Checked, completed"/>
    <s v="Checked, completed"/>
    <n v="633882734"/>
    <s v="Myself (Participant)"/>
    <m/>
    <d v="1899-12-30T15:03:00"/>
    <s v="Unverified"/>
  </r>
  <r>
    <n v="1205"/>
    <m/>
    <m/>
    <m/>
    <x v="0"/>
    <m/>
    <m/>
    <m/>
    <m/>
    <m/>
    <m/>
    <m/>
    <m/>
    <m/>
    <m/>
    <m/>
    <m/>
    <m/>
    <m/>
    <m/>
    <m/>
    <m/>
    <m/>
    <m/>
    <m/>
    <m/>
    <m/>
    <m/>
    <m/>
    <m/>
    <m/>
    <m/>
    <m/>
    <m/>
    <m/>
    <m/>
    <m/>
    <m/>
    <m/>
    <m/>
    <m/>
    <m/>
    <m/>
    <m/>
    <m/>
    <m/>
    <x v="0"/>
    <m/>
    <m/>
    <m/>
    <m/>
    <m/>
    <m/>
    <m/>
    <m/>
    <m/>
    <m/>
  </r>
  <r>
    <n v="1714"/>
    <s v="Screening And Consenting"/>
    <n v="1"/>
    <s v="mihlem"/>
    <x v="12"/>
    <d v="1899-12-30T08:59:00"/>
    <s v="Mdantsane"/>
    <n v="13"/>
    <n v="4"/>
    <s v="Not applicable"/>
    <s v="I confirm that I am at the gate / door"/>
    <s v=" -32.9205271"/>
    <s v="27.7109566"/>
    <s v="Yes"/>
    <m/>
    <s v="Read the script out loud to the person"/>
    <s v="Yes - the person who opened the door is the HoH"/>
    <s v="Read the script out loud to the HoH"/>
    <s v="Yes"/>
    <s v="Proceed"/>
    <s v="Somikazi"/>
    <s v="Bari"/>
    <n v="50"/>
    <d v="1972-09-29T00:00:00"/>
    <n v="50"/>
    <s v="Female"/>
    <s v="One or both"/>
    <s v="Yes"/>
    <s v="Proceed"/>
    <m/>
    <s v="Proceed"/>
    <s v="Xhosa"/>
    <s v="Yes"/>
    <s v="Yes"/>
    <m/>
    <s v="signature_2022-08-03_0701.png"/>
    <m/>
    <m/>
    <m/>
    <d v="2022-08-03T00:00:00"/>
    <n v="50000"/>
    <n v="1000"/>
    <n v="673"/>
    <n v="673"/>
    <n v="2323"/>
    <m/>
    <x v="1"/>
    <n v="54619"/>
    <s v="Proceed"/>
    <s v="Checked, completed"/>
    <s v="Checked, completed"/>
    <s v="Checked, completed"/>
    <n v="737325563"/>
    <s v="Myself (Participant)"/>
    <m/>
    <d v="1899-12-30T09:02:00"/>
    <s v="Complete"/>
  </r>
  <r>
    <n v="1206"/>
    <m/>
    <m/>
    <m/>
    <x v="0"/>
    <m/>
    <m/>
    <m/>
    <m/>
    <m/>
    <m/>
    <m/>
    <m/>
    <m/>
    <m/>
    <m/>
    <m/>
    <m/>
    <m/>
    <m/>
    <m/>
    <m/>
    <m/>
    <m/>
    <m/>
    <m/>
    <m/>
    <m/>
    <m/>
    <m/>
    <m/>
    <m/>
    <m/>
    <m/>
    <m/>
    <m/>
    <m/>
    <m/>
    <m/>
    <m/>
    <m/>
    <m/>
    <m/>
    <m/>
    <m/>
    <m/>
    <x v="0"/>
    <m/>
    <m/>
    <m/>
    <m/>
    <m/>
    <m/>
    <m/>
    <m/>
    <m/>
    <m/>
  </r>
  <r>
    <n v="1206"/>
    <s v="Screening And Consenting"/>
    <n v="1"/>
    <s v="likhona"/>
    <x v="24"/>
    <d v="1899-12-30T09:35:00"/>
    <s v="Nompumelelo"/>
    <n v="3"/>
    <n v="3"/>
    <s v="Not applicable"/>
    <s v="I confirm that I am at the gate / door"/>
    <s v=" -32.9541924"/>
    <s v="27.924528"/>
    <s v="No"/>
    <s v="I confirm"/>
    <m/>
    <m/>
    <m/>
    <m/>
    <m/>
    <m/>
    <m/>
    <m/>
    <m/>
    <m/>
    <m/>
    <m/>
    <m/>
    <m/>
    <m/>
    <m/>
    <m/>
    <m/>
    <m/>
    <m/>
    <m/>
    <m/>
    <m/>
    <m/>
    <m/>
    <n v="30000"/>
    <m/>
    <n v="637"/>
    <n v="637"/>
    <n v="2334"/>
    <m/>
    <x v="0"/>
    <m/>
    <m/>
    <m/>
    <m/>
    <m/>
    <m/>
    <m/>
    <m/>
    <d v="1899-12-30T11:02:00"/>
    <s v="Unverified"/>
  </r>
  <r>
    <n v="1206"/>
    <s v="Screening And Consenting"/>
    <n v="2"/>
    <s v="likhona"/>
    <x v="25"/>
    <d v="1899-12-30T10:13:00"/>
    <s v="Nompumelelo"/>
    <n v="3"/>
    <n v="3"/>
    <s v="Not applicable"/>
    <s v="I confirm that I am at the gate / door"/>
    <s v=" -32.9543398"/>
    <s v="27.9244246"/>
    <s v="No"/>
    <s v="I confirm"/>
    <m/>
    <m/>
    <m/>
    <m/>
    <m/>
    <m/>
    <m/>
    <m/>
    <m/>
    <m/>
    <m/>
    <m/>
    <m/>
    <m/>
    <m/>
    <m/>
    <m/>
    <m/>
    <m/>
    <m/>
    <m/>
    <m/>
    <m/>
    <m/>
    <m/>
    <n v="30000"/>
    <m/>
    <n v="599"/>
    <n v="599"/>
    <n v="2331"/>
    <m/>
    <x v="0"/>
    <m/>
    <m/>
    <m/>
    <m/>
    <m/>
    <m/>
    <m/>
    <m/>
    <d v="1899-12-30T10:13:00"/>
    <s v="Unverified"/>
  </r>
  <r>
    <n v="1207"/>
    <m/>
    <m/>
    <m/>
    <x v="0"/>
    <m/>
    <m/>
    <m/>
    <m/>
    <m/>
    <m/>
    <m/>
    <m/>
    <m/>
    <m/>
    <m/>
    <m/>
    <m/>
    <m/>
    <m/>
    <m/>
    <m/>
    <m/>
    <m/>
    <m/>
    <m/>
    <m/>
    <m/>
    <m/>
    <m/>
    <m/>
    <m/>
    <m/>
    <m/>
    <m/>
    <m/>
    <m/>
    <m/>
    <m/>
    <m/>
    <m/>
    <m/>
    <m/>
    <m/>
    <m/>
    <m/>
    <x v="0"/>
    <m/>
    <m/>
    <m/>
    <m/>
    <m/>
    <m/>
    <m/>
    <m/>
    <m/>
    <m/>
  </r>
  <r>
    <n v="14"/>
    <s v="Screening And Consenting"/>
    <n v="1"/>
    <s v="zimbini"/>
    <x v="1"/>
    <d v="1899-12-30T10:09:00"/>
    <s v="Mdantsane"/>
    <n v="4"/>
    <n v="2"/>
    <s v="Not applicable"/>
    <s v="I confirm that I am at the gate / door"/>
    <s v=" -32.9346645"/>
    <s v="27.7830448"/>
    <s v="Yes"/>
    <m/>
    <s v="Read the script out loud to the person"/>
    <s v="Yes - the person who opened the door is calling the HoH"/>
    <s v="Read the script out loud to the HoH"/>
    <s v="Yes"/>
    <s v="Proceed"/>
    <s v="Busisiwe"/>
    <s v="Mtukuse"/>
    <n v="51"/>
    <d v="1971-06-19T00:00:00"/>
    <n v="51"/>
    <s v="Female"/>
    <s v="One or both"/>
    <s v="Yes"/>
    <s v="Proceed"/>
    <m/>
    <s v="Proceed"/>
    <s v="English"/>
    <s v="Yes"/>
    <s v="Yes"/>
    <s v="signature_2022-06-14_0832.png"/>
    <m/>
    <m/>
    <m/>
    <m/>
    <d v="2022-06-14T00:00:00"/>
    <n v="50000"/>
    <n v="1000"/>
    <n v="603"/>
    <n v="603"/>
    <n v="2373"/>
    <m/>
    <x v="1"/>
    <n v="54528"/>
    <s v="Proceed"/>
    <s v="Checked, completed"/>
    <s v="Checked, completed"/>
    <s v="Checked, completed"/>
    <n v="730885619"/>
    <s v="Myself (Participant)"/>
    <m/>
    <d v="1899-12-30T10:33:00"/>
    <s v="Unverified"/>
  </r>
  <r>
    <n v="1208"/>
    <m/>
    <m/>
    <m/>
    <x v="0"/>
    <m/>
    <m/>
    <m/>
    <m/>
    <m/>
    <m/>
    <m/>
    <m/>
    <m/>
    <m/>
    <m/>
    <m/>
    <m/>
    <m/>
    <m/>
    <m/>
    <m/>
    <m/>
    <m/>
    <m/>
    <m/>
    <m/>
    <m/>
    <m/>
    <m/>
    <m/>
    <m/>
    <m/>
    <m/>
    <m/>
    <m/>
    <m/>
    <m/>
    <m/>
    <m/>
    <m/>
    <m/>
    <m/>
    <m/>
    <m/>
    <m/>
    <x v="0"/>
    <m/>
    <m/>
    <m/>
    <m/>
    <m/>
    <m/>
    <m/>
    <m/>
    <m/>
    <m/>
  </r>
  <r>
    <n v="131"/>
    <s v="Screening And Consenting"/>
    <n v="1"/>
    <s v="lwazi"/>
    <x v="3"/>
    <d v="1899-12-30T15:19:00"/>
    <s v="Mdantsane"/>
    <n v="2"/>
    <n v="5"/>
    <s v="Not applicable"/>
    <s v="I confirm that I am at the gate / door"/>
    <s v=" -32.944683"/>
    <s v="27.775482"/>
    <s v="Yes"/>
    <m/>
    <s v="Read the script out loud to the person"/>
    <s v="Yes - the person who opened the door is the HoH"/>
    <s v="Read the script out loud to the HoH"/>
    <s v="Yes"/>
    <s v="Proceed"/>
    <s v="Thando"/>
    <s v="Moni"/>
    <n v="51"/>
    <d v="1971-07-07T00:00:00"/>
    <n v="51"/>
    <s v="Male"/>
    <s v="One or both"/>
    <s v="Yes"/>
    <s v="Proceed"/>
    <m/>
    <s v="Proceed"/>
    <s v="English"/>
    <s v="Yes"/>
    <s v="Yes"/>
    <s v="signature_2022-06-21_1322.png"/>
    <m/>
    <m/>
    <m/>
    <m/>
    <d v="2022-06-21T00:00:00"/>
    <n v="50000"/>
    <n v="2000"/>
    <n v="293"/>
    <n v="293"/>
    <n v="2366"/>
    <m/>
    <x v="1"/>
    <n v="54901"/>
    <s v="Proceed"/>
    <s v="Checked, completed"/>
    <s v="Checked, completed"/>
    <s v="Checked, completed"/>
    <n v="717672555"/>
    <s v="Myself (Participant)"/>
    <m/>
    <d v="1899-12-30T15:24:00"/>
    <s v="Unverified"/>
  </r>
  <r>
    <n v="1209"/>
    <m/>
    <m/>
    <m/>
    <x v="0"/>
    <m/>
    <m/>
    <m/>
    <m/>
    <m/>
    <m/>
    <m/>
    <m/>
    <m/>
    <m/>
    <m/>
    <m/>
    <m/>
    <m/>
    <m/>
    <m/>
    <m/>
    <m/>
    <m/>
    <m/>
    <m/>
    <m/>
    <m/>
    <m/>
    <m/>
    <m/>
    <m/>
    <m/>
    <m/>
    <m/>
    <m/>
    <m/>
    <m/>
    <m/>
    <m/>
    <m/>
    <m/>
    <m/>
    <m/>
    <m/>
    <m/>
    <x v="0"/>
    <m/>
    <m/>
    <m/>
    <m/>
    <m/>
    <m/>
    <m/>
    <m/>
    <m/>
    <m/>
  </r>
  <r>
    <n v="138"/>
    <s v="Screening And Consenting"/>
    <n v="1"/>
    <s v="nosiphiwo"/>
    <x v="19"/>
    <d v="1899-12-30T13:57:00"/>
    <s v="Mdantsane"/>
    <n v="2"/>
    <n v="5"/>
    <s v="Not applicable"/>
    <s v="I confirm that I am at the gate / door"/>
    <s v=" -32.9453658"/>
    <s v="27.7749676"/>
    <s v="Yes"/>
    <m/>
    <s v="Read the script out loud to the person"/>
    <s v="Yes - the person who opened the door is the HoH"/>
    <s v="Read the script out loud to the HoH"/>
    <s v="Yes"/>
    <s v="Proceed"/>
    <s v="Phindiswa"/>
    <s v="Dyakopu"/>
    <n v="51"/>
    <d v="1971-05-11T00:00:00"/>
    <n v="51"/>
    <s v="Female"/>
    <s v="One or both"/>
    <s v="Yes"/>
    <s v="Proceed"/>
    <m/>
    <s v="Proceed"/>
    <s v="English"/>
    <s v="Yes"/>
    <s v="Yes"/>
    <s v="signature_2022-06-22_1204.png"/>
    <m/>
    <m/>
    <m/>
    <m/>
    <d v="2022-06-22T00:00:00"/>
    <n v="50000"/>
    <n v="1000"/>
    <n v="375"/>
    <n v="375"/>
    <n v="2365"/>
    <m/>
    <x v="1"/>
    <n v="54064"/>
    <s v="Proceed"/>
    <s v="Checked, completed"/>
    <s v="Checked, completed"/>
    <s v="Checked, completed"/>
    <n v="830577281"/>
    <s v="Myself (Participant)"/>
    <m/>
    <d v="1899-12-30T14:05:00"/>
    <s v="Unverified"/>
  </r>
  <r>
    <n v="1210"/>
    <m/>
    <m/>
    <m/>
    <x v="0"/>
    <m/>
    <m/>
    <m/>
    <m/>
    <m/>
    <m/>
    <m/>
    <m/>
    <m/>
    <m/>
    <m/>
    <m/>
    <m/>
    <m/>
    <m/>
    <m/>
    <m/>
    <m/>
    <m/>
    <m/>
    <m/>
    <m/>
    <m/>
    <m/>
    <m/>
    <m/>
    <m/>
    <m/>
    <m/>
    <m/>
    <m/>
    <m/>
    <m/>
    <m/>
    <m/>
    <m/>
    <m/>
    <m/>
    <m/>
    <m/>
    <m/>
    <x v="0"/>
    <m/>
    <m/>
    <m/>
    <m/>
    <m/>
    <m/>
    <m/>
    <m/>
    <m/>
    <m/>
  </r>
  <r>
    <n v="384"/>
    <s v="Screening And Consenting"/>
    <n v="1"/>
    <s v="siyanda"/>
    <x v="14"/>
    <d v="1899-12-30T12:06:00"/>
    <s v="Mdantsane"/>
    <n v="5"/>
    <n v="11"/>
    <s v="Not applicable"/>
    <s v="I confirm that I am at the gate / door"/>
    <s v=" -32.9322538"/>
    <s v="27.7721438"/>
    <s v="Yes"/>
    <m/>
    <s v="Read the script out loud to the person"/>
    <s v="Yes - the person who opened the door is the HoH"/>
    <s v="Read the script out loud to the HoH"/>
    <s v="Yes"/>
    <s v="Proceed"/>
    <s v="Bodla"/>
    <s v="Mlungisi"/>
    <n v="51"/>
    <d v="1971-08-04T00:00:00"/>
    <n v="51"/>
    <s v="Female"/>
    <s v="One or both"/>
    <s v="Yes"/>
    <s v="Proceed"/>
    <m/>
    <s v="Proceed"/>
    <s v="English"/>
    <s v="Yes"/>
    <s v="Yes"/>
    <s v="signature_2022-07-05_1009.png"/>
    <m/>
    <m/>
    <m/>
    <m/>
    <d v="2022-07-05T00:00:00"/>
    <n v="50000"/>
    <n v="1000"/>
    <n v="486"/>
    <n v="486"/>
    <n v="2352"/>
    <m/>
    <x v="1"/>
    <n v="54273"/>
    <s v="Proceed"/>
    <s v="Checked, completed"/>
    <s v="Checked, completed"/>
    <s v="Checked, completed"/>
    <n v="741235856"/>
    <s v="Myself (Participant)"/>
    <m/>
    <d v="1899-12-30T12:09:00"/>
    <s v="Unverified"/>
  </r>
  <r>
    <n v="1211"/>
    <m/>
    <m/>
    <m/>
    <x v="0"/>
    <m/>
    <m/>
    <m/>
    <m/>
    <m/>
    <m/>
    <m/>
    <m/>
    <m/>
    <m/>
    <m/>
    <m/>
    <m/>
    <m/>
    <m/>
    <m/>
    <m/>
    <m/>
    <m/>
    <m/>
    <m/>
    <m/>
    <m/>
    <m/>
    <m/>
    <m/>
    <m/>
    <m/>
    <m/>
    <m/>
    <m/>
    <m/>
    <m/>
    <m/>
    <m/>
    <m/>
    <m/>
    <m/>
    <m/>
    <m/>
    <m/>
    <x v="0"/>
    <m/>
    <m/>
    <m/>
    <m/>
    <m/>
    <m/>
    <m/>
    <m/>
    <m/>
    <m/>
  </r>
  <r>
    <n v="1211"/>
    <s v="Screening And Consenting"/>
    <n v="1"/>
    <s v="nosibusiso"/>
    <x v="24"/>
    <d v="1899-12-30T09:52:00"/>
    <s v="Buffalo Flats"/>
    <n v="3"/>
    <n v="3"/>
    <s v="Not applicable"/>
    <s v="I confirm that I am at the gate / door"/>
    <s v=" -33.010197"/>
    <s v="27.8346684"/>
    <s v="Yes"/>
    <m/>
    <s v="Read the script out loud to the person"/>
    <s v="Yes - the person who opened the door is the HoH"/>
    <s v="Read the script out loud to the HoH"/>
    <s v="No"/>
    <m/>
    <m/>
    <m/>
    <m/>
    <m/>
    <m/>
    <m/>
    <m/>
    <m/>
    <m/>
    <m/>
    <m/>
    <m/>
    <m/>
    <m/>
    <m/>
    <m/>
    <m/>
    <m/>
    <m/>
    <m/>
    <n v="80000"/>
    <m/>
    <n v="620"/>
    <n v="620"/>
    <n v="2334"/>
    <m/>
    <x v="0"/>
    <m/>
    <m/>
    <m/>
    <m/>
    <m/>
    <m/>
    <m/>
    <m/>
    <d v="1899-12-30T09:57:00"/>
    <s v="Unverified"/>
  </r>
  <r>
    <n v="1212"/>
    <m/>
    <m/>
    <m/>
    <x v="0"/>
    <m/>
    <m/>
    <m/>
    <m/>
    <m/>
    <m/>
    <m/>
    <m/>
    <m/>
    <m/>
    <m/>
    <m/>
    <m/>
    <m/>
    <m/>
    <m/>
    <m/>
    <m/>
    <m/>
    <m/>
    <m/>
    <m/>
    <m/>
    <m/>
    <m/>
    <m/>
    <m/>
    <m/>
    <m/>
    <m/>
    <m/>
    <m/>
    <m/>
    <m/>
    <m/>
    <m/>
    <m/>
    <m/>
    <m/>
    <m/>
    <m/>
    <x v="0"/>
    <m/>
    <m/>
    <m/>
    <m/>
    <m/>
    <m/>
    <m/>
    <m/>
    <m/>
    <m/>
  </r>
  <r>
    <n v="496"/>
    <s v="Screening And Consenting"/>
    <n v="1"/>
    <s v="zimbini"/>
    <x v="22"/>
    <d v="1899-12-30T12:43:00"/>
    <s v="Mdantsane"/>
    <n v="4"/>
    <n v="7"/>
    <s v="Not applicable"/>
    <s v="I confirm that I am at the gate / door"/>
    <s v=" -32.9365164"/>
    <s v="27.7784839"/>
    <s v="Yes"/>
    <m/>
    <s v="Read the script out loud to the person"/>
    <s v="Yes - the person who opened the door is the HoH"/>
    <s v="Read the script out loud to the HoH"/>
    <s v="Yes"/>
    <s v="Proceed"/>
    <s v="Nontle"/>
    <s v="Gwebicimele"/>
    <n v="51"/>
    <d v="1971-12-07T00:00:00"/>
    <n v="51"/>
    <s v="Female"/>
    <s v="One or both"/>
    <s v="Yes"/>
    <s v="Proceed"/>
    <m/>
    <s v="Proceed"/>
    <s v="English"/>
    <s v="Yes"/>
    <s v="Yes"/>
    <s v="signature_2022-07-07_1049.png"/>
    <m/>
    <m/>
    <m/>
    <m/>
    <d v="2022-07-07T00:00:00"/>
    <n v="50000"/>
    <n v="1000"/>
    <n v="449"/>
    <n v="449"/>
    <n v="2350"/>
    <m/>
    <x v="1"/>
    <n v="54197"/>
    <s v="Proceed"/>
    <s v="Checked, completed"/>
    <s v="Checked, completed"/>
    <s v="Checked, completed"/>
    <n v="783432915"/>
    <s v="Myself (Participant)"/>
    <m/>
    <d v="1899-12-30T12:47:00"/>
    <s v="Unverified"/>
  </r>
  <r>
    <n v="1213"/>
    <m/>
    <m/>
    <m/>
    <x v="0"/>
    <m/>
    <m/>
    <m/>
    <m/>
    <m/>
    <m/>
    <m/>
    <m/>
    <m/>
    <m/>
    <m/>
    <m/>
    <m/>
    <m/>
    <m/>
    <m/>
    <m/>
    <m/>
    <m/>
    <m/>
    <m/>
    <m/>
    <m/>
    <m/>
    <m/>
    <m/>
    <m/>
    <m/>
    <m/>
    <m/>
    <m/>
    <m/>
    <m/>
    <m/>
    <m/>
    <m/>
    <m/>
    <m/>
    <m/>
    <m/>
    <m/>
    <x v="0"/>
    <m/>
    <m/>
    <m/>
    <m/>
    <m/>
    <m/>
    <m/>
    <m/>
    <m/>
    <m/>
  </r>
  <r>
    <n v="1213"/>
    <s v="Screening And Consenting"/>
    <n v="1"/>
    <s v="siyanda"/>
    <x v="24"/>
    <d v="1899-12-30T10:37:00"/>
    <s v="Mdantsane"/>
    <n v="9"/>
    <n v="5"/>
    <s v="Not applicable"/>
    <s v="I confirm that I am at the gate / door"/>
    <s v=" -32.9372433"/>
    <s v="27.7553982"/>
    <s v="No"/>
    <s v="I confirm"/>
    <m/>
    <m/>
    <m/>
    <m/>
    <m/>
    <m/>
    <m/>
    <m/>
    <m/>
    <m/>
    <m/>
    <m/>
    <m/>
    <m/>
    <m/>
    <m/>
    <m/>
    <m/>
    <m/>
    <m/>
    <m/>
    <m/>
    <m/>
    <m/>
    <m/>
    <n v="50000"/>
    <m/>
    <n v="575"/>
    <n v="575"/>
    <n v="2334"/>
    <m/>
    <x v="0"/>
    <m/>
    <m/>
    <m/>
    <m/>
    <m/>
    <m/>
    <m/>
    <m/>
    <d v="1899-12-30T10:38:00"/>
    <s v="Complete"/>
  </r>
  <r>
    <n v="644"/>
    <s v="Screening And Consenting"/>
    <n v="1"/>
    <s v="nomvuyo"/>
    <x v="6"/>
    <d v="1899-12-30T11:59:00"/>
    <s v="Ducats"/>
    <n v="2"/>
    <n v="5"/>
    <s v="Not applicable"/>
    <s v="I confirm that I am at the gate / door"/>
    <s v=" -32.9315769"/>
    <s v="27.9049789"/>
    <s v="Yes"/>
    <m/>
    <s v="Read the script out loud to the person"/>
    <s v="Yes - the person who opened the door is the HoH"/>
    <s v="Read the script out loud to the HoH"/>
    <s v="Yes"/>
    <s v="Proceed"/>
    <s v="Mzwandile"/>
    <s v="Bangi"/>
    <n v="51"/>
    <d v="1971-04-13T00:00:00"/>
    <n v="51"/>
    <s v="Male"/>
    <s v="One or both"/>
    <s v="Yes"/>
    <s v="Proceed"/>
    <m/>
    <s v="Proceed"/>
    <s v="English"/>
    <s v="Yes"/>
    <s v="Yes"/>
    <s v="signature_2022-07-12_1007.png"/>
    <m/>
    <m/>
    <m/>
    <m/>
    <d v="2022-07-12T00:00:00"/>
    <n v="40000"/>
    <n v="2000"/>
    <n v="493"/>
    <n v="493"/>
    <n v="2345"/>
    <m/>
    <x v="1"/>
    <n v="45280"/>
    <s v="Proceed"/>
    <s v="Checked, completed"/>
    <s v="Checked, completed"/>
    <s v="Checked, completed"/>
    <n v="730656530"/>
    <s v="Myself (Participant)"/>
    <m/>
    <d v="1899-12-30T12:01:00"/>
    <s v="Unverified"/>
  </r>
  <r>
    <n v="1214"/>
    <m/>
    <m/>
    <m/>
    <x v="0"/>
    <m/>
    <m/>
    <m/>
    <m/>
    <m/>
    <m/>
    <m/>
    <m/>
    <m/>
    <m/>
    <m/>
    <m/>
    <m/>
    <m/>
    <m/>
    <m/>
    <m/>
    <m/>
    <m/>
    <m/>
    <m/>
    <m/>
    <m/>
    <m/>
    <m/>
    <m/>
    <m/>
    <m/>
    <m/>
    <m/>
    <m/>
    <m/>
    <m/>
    <m/>
    <m/>
    <m/>
    <m/>
    <m/>
    <m/>
    <m/>
    <m/>
    <x v="0"/>
    <m/>
    <m/>
    <m/>
    <m/>
    <m/>
    <m/>
    <m/>
    <m/>
    <m/>
    <m/>
  </r>
  <r>
    <n v="733"/>
    <s v="Screening And Consenting"/>
    <n v="2"/>
    <s v="zola"/>
    <x v="10"/>
    <d v="1899-12-30T10:09:00"/>
    <s v="Ndevana"/>
    <n v="2"/>
    <n v="1"/>
    <s v="Not applicable"/>
    <s v="I confirm that I am at the gate / door"/>
    <s v=" -32.9266187"/>
    <s v="27.49156"/>
    <s v="Yes"/>
    <m/>
    <s v="Read the script out loud to the person"/>
    <s v="Yes - the person who opened the door is the HoH"/>
    <s v="Read the script out loud to the HoH"/>
    <s v="Yes"/>
    <s v="Proceed"/>
    <s v="Pheliwe "/>
    <s v="Magamle"/>
    <n v="51"/>
    <d v="1971-01-27T00:00:00"/>
    <n v="51"/>
    <s v="Female"/>
    <s v="One or both"/>
    <s v="Yes"/>
    <s v="Proceed"/>
    <m/>
    <s v="Proceed"/>
    <s v="Xhosa"/>
    <s v="Yes"/>
    <s v="Yes"/>
    <m/>
    <s v="signature_2022-07-14_0813.png"/>
    <m/>
    <m/>
    <m/>
    <d v="2022-07-14T00:00:00"/>
    <n v="60000"/>
    <n v="1000"/>
    <n v="603"/>
    <n v="603"/>
    <n v="2343"/>
    <m/>
    <x v="1"/>
    <n v="64498"/>
    <s v="Proceed"/>
    <s v="Checked, completed"/>
    <s v="Checked, completed"/>
    <s v="Checked, completed"/>
    <n v="731258475"/>
    <s v="Myself (Participant)"/>
    <m/>
    <d v="1899-12-30T10:14:00"/>
    <s v="Unverified"/>
  </r>
  <r>
    <n v="1215"/>
    <m/>
    <m/>
    <m/>
    <x v="0"/>
    <m/>
    <m/>
    <m/>
    <m/>
    <m/>
    <m/>
    <m/>
    <m/>
    <m/>
    <m/>
    <m/>
    <m/>
    <m/>
    <m/>
    <m/>
    <m/>
    <m/>
    <m/>
    <m/>
    <m/>
    <m/>
    <m/>
    <m/>
    <m/>
    <m/>
    <m/>
    <m/>
    <m/>
    <m/>
    <m/>
    <m/>
    <m/>
    <m/>
    <m/>
    <m/>
    <m/>
    <m/>
    <m/>
    <m/>
    <m/>
    <m/>
    <x v="0"/>
    <m/>
    <m/>
    <m/>
    <m/>
    <m/>
    <m/>
    <m/>
    <m/>
    <m/>
    <m/>
  </r>
  <r>
    <n v="804"/>
    <s v="Screening And Consenting"/>
    <n v="1"/>
    <s v="zola"/>
    <x v="10"/>
    <d v="1899-12-30T15:00:00"/>
    <s v="Ndevana"/>
    <n v="2"/>
    <n v="2"/>
    <s v="Not applicable"/>
    <s v="I confirm that I am at the gate / door"/>
    <s v=" -32.9211676"/>
    <s v="27.5062868"/>
    <s v="Yes"/>
    <m/>
    <s v="Read the script out loud to the person"/>
    <s v="Yes - the person who opened the door is the HoH"/>
    <s v="Read the script out loud to the HoH"/>
    <s v="Yes"/>
    <s v="Proceed"/>
    <s v="Milakhe"/>
    <s v="Magele"/>
    <n v="51"/>
    <d v="1971-11-07T00:00:00"/>
    <n v="51"/>
    <s v="Female"/>
    <s v="One or both"/>
    <s v="Yes"/>
    <s v="Proceed"/>
    <m/>
    <s v="Proceed"/>
    <s v="English"/>
    <s v="Yes"/>
    <s v="Yes"/>
    <s v="signature_2022-07-14_1304.png"/>
    <m/>
    <m/>
    <m/>
    <m/>
    <d v="2022-07-14T00:00:00"/>
    <n v="60000"/>
    <n v="1000"/>
    <n v="312"/>
    <n v="312"/>
    <n v="2343"/>
    <m/>
    <x v="1"/>
    <n v="63916"/>
    <s v="Proceed"/>
    <s v="Checked, completed"/>
    <s v="Checked, completed"/>
    <s v="Checked, completed"/>
    <n v="614077143"/>
    <s v="Myself (Participant)"/>
    <m/>
    <d v="1899-12-30T15:05:00"/>
    <s v="Unverified"/>
  </r>
  <r>
    <n v="1216"/>
    <m/>
    <m/>
    <m/>
    <x v="0"/>
    <m/>
    <m/>
    <m/>
    <m/>
    <m/>
    <m/>
    <m/>
    <m/>
    <m/>
    <m/>
    <m/>
    <m/>
    <m/>
    <m/>
    <m/>
    <m/>
    <m/>
    <m/>
    <m/>
    <m/>
    <m/>
    <m/>
    <m/>
    <m/>
    <m/>
    <m/>
    <m/>
    <m/>
    <m/>
    <m/>
    <m/>
    <m/>
    <m/>
    <m/>
    <m/>
    <m/>
    <m/>
    <m/>
    <m/>
    <m/>
    <m/>
    <x v="0"/>
    <m/>
    <m/>
    <m/>
    <m/>
    <m/>
    <m/>
    <m/>
    <m/>
    <m/>
    <m/>
  </r>
  <r>
    <n v="949"/>
    <s v="Screening And Consenting"/>
    <n v="1"/>
    <s v="ntombizodwa"/>
    <x v="29"/>
    <d v="1899-12-30T12:10:00"/>
    <s v="Ndevana"/>
    <n v="1"/>
    <n v="5"/>
    <s v="Not applicable"/>
    <s v="I confirm that I am at the gate / door"/>
    <s v=" -32.8995194"/>
    <s v="27.5116853"/>
    <s v="Yes"/>
    <m/>
    <s v="Read the script out loud to the person"/>
    <s v="Yes - the person who opened the door is the HoH"/>
    <s v="Read the script out loud to the HoH"/>
    <s v="Yes"/>
    <s v="Proceed"/>
    <s v="Portia"/>
    <s v="Zintya"/>
    <n v="51"/>
    <d v="1971-08-04T00:00:00"/>
    <n v="51"/>
    <s v="Female"/>
    <s v="One or both"/>
    <s v="Yes"/>
    <s v="Proceed"/>
    <m/>
    <s v="Proceed"/>
    <s v="Xhosa"/>
    <s v="Yes"/>
    <s v="Yes"/>
    <m/>
    <s v="signature_2022-07-19_1014.png"/>
    <m/>
    <m/>
    <m/>
    <d v="2022-07-19T00:00:00"/>
    <n v="60000"/>
    <n v="1000"/>
    <n v="482"/>
    <n v="482"/>
    <n v="2338"/>
    <m/>
    <x v="1"/>
    <n v="64251"/>
    <s v="Proceed"/>
    <s v="Checked, completed"/>
    <s v="Checked, completed"/>
    <s v="Checked, completed"/>
    <n v="646792077"/>
    <s v="Myself (Participant)"/>
    <m/>
    <d v="1899-12-30T12:15:00"/>
    <s v="Complete"/>
  </r>
  <r>
    <n v="1217"/>
    <m/>
    <m/>
    <m/>
    <x v="0"/>
    <m/>
    <m/>
    <m/>
    <m/>
    <m/>
    <m/>
    <m/>
    <m/>
    <m/>
    <m/>
    <m/>
    <m/>
    <m/>
    <m/>
    <m/>
    <m/>
    <m/>
    <m/>
    <m/>
    <m/>
    <m/>
    <m/>
    <m/>
    <m/>
    <m/>
    <m/>
    <m/>
    <m/>
    <m/>
    <m/>
    <m/>
    <m/>
    <m/>
    <m/>
    <m/>
    <m/>
    <m/>
    <m/>
    <m/>
    <m/>
    <m/>
    <x v="0"/>
    <m/>
    <m/>
    <m/>
    <m/>
    <m/>
    <m/>
    <m/>
    <m/>
    <m/>
    <m/>
  </r>
  <r>
    <n v="1217"/>
    <s v="Screening And Consenting"/>
    <n v="1"/>
    <s v="siziphiwe"/>
    <x v="24"/>
    <d v="1899-12-30T10:20:00"/>
    <s v="Buffalo Flats"/>
    <n v="1"/>
    <n v="5"/>
    <s v="Not applicable"/>
    <s v="I confirm that I am at the gate / door"/>
    <s v=" -33.0224972"/>
    <s v="27.8797689"/>
    <s v="Yes"/>
    <m/>
    <s v="Read the script out loud to the person"/>
    <s v="Yes - the person who opened the door is the HoH"/>
    <s v="Read the script out loud to the HoH"/>
    <s v="No"/>
    <m/>
    <m/>
    <m/>
    <m/>
    <m/>
    <m/>
    <m/>
    <m/>
    <m/>
    <m/>
    <m/>
    <m/>
    <m/>
    <m/>
    <m/>
    <m/>
    <m/>
    <m/>
    <m/>
    <m/>
    <m/>
    <n v="80000"/>
    <m/>
    <n v="592"/>
    <n v="592"/>
    <n v="2334"/>
    <m/>
    <x v="0"/>
    <m/>
    <m/>
    <m/>
    <m/>
    <m/>
    <m/>
    <m/>
    <m/>
    <d v="1899-12-30T10:20:00"/>
    <s v="Unverified"/>
  </r>
  <r>
    <n v="1218"/>
    <m/>
    <m/>
    <m/>
    <x v="0"/>
    <m/>
    <m/>
    <m/>
    <m/>
    <m/>
    <m/>
    <m/>
    <m/>
    <m/>
    <m/>
    <m/>
    <m/>
    <m/>
    <m/>
    <m/>
    <m/>
    <m/>
    <m/>
    <m/>
    <m/>
    <m/>
    <m/>
    <m/>
    <m/>
    <m/>
    <m/>
    <m/>
    <m/>
    <m/>
    <m/>
    <m/>
    <m/>
    <m/>
    <m/>
    <m/>
    <m/>
    <m/>
    <m/>
    <m/>
    <m/>
    <m/>
    <x v="0"/>
    <m/>
    <m/>
    <m/>
    <m/>
    <m/>
    <m/>
    <m/>
    <m/>
    <m/>
    <m/>
  </r>
  <r>
    <n v="1218"/>
    <s v="Screening And Consenting"/>
    <n v="1"/>
    <s v="busisiwe"/>
    <x v="24"/>
    <d v="1899-12-30T10:24:00"/>
    <s v="Mdantsane"/>
    <n v="9"/>
    <n v="2"/>
    <s v="Not applicable"/>
    <s v="I confirm that I am at the gate / door"/>
    <s v=" -32.9364169"/>
    <s v="27.7573539"/>
    <s v="Yes"/>
    <m/>
    <s v="Read the script out loud to the person"/>
    <s v="Yes - the person who opened the door is the HoH"/>
    <s v="Read the script out loud to the HoH"/>
    <s v="No"/>
    <m/>
    <m/>
    <m/>
    <m/>
    <m/>
    <m/>
    <m/>
    <m/>
    <m/>
    <m/>
    <m/>
    <m/>
    <m/>
    <m/>
    <m/>
    <m/>
    <m/>
    <m/>
    <m/>
    <m/>
    <m/>
    <n v="50000"/>
    <m/>
    <n v="588"/>
    <n v="588"/>
    <n v="2334"/>
    <m/>
    <x v="0"/>
    <m/>
    <m/>
    <m/>
    <m/>
    <m/>
    <m/>
    <m/>
    <m/>
    <d v="1899-12-30T10:26:00"/>
    <s v="Unverified"/>
  </r>
  <r>
    <n v="1219"/>
    <m/>
    <m/>
    <m/>
    <x v="0"/>
    <m/>
    <m/>
    <m/>
    <m/>
    <m/>
    <m/>
    <m/>
    <m/>
    <m/>
    <m/>
    <m/>
    <m/>
    <m/>
    <m/>
    <m/>
    <m/>
    <m/>
    <m/>
    <m/>
    <m/>
    <m/>
    <m/>
    <m/>
    <m/>
    <m/>
    <m/>
    <m/>
    <m/>
    <m/>
    <m/>
    <m/>
    <m/>
    <m/>
    <m/>
    <m/>
    <m/>
    <m/>
    <m/>
    <m/>
    <m/>
    <m/>
    <x v="0"/>
    <m/>
    <m/>
    <m/>
    <m/>
    <m/>
    <m/>
    <m/>
    <m/>
    <m/>
    <m/>
  </r>
  <r>
    <n v="1219"/>
    <s v="Screening And Consenting"/>
    <n v="1"/>
    <s v="siziphiwe"/>
    <x v="24"/>
    <d v="1899-12-30T10:21:00"/>
    <s v="Buffalo Flats"/>
    <n v="1"/>
    <n v="5"/>
    <s v="Not applicable"/>
    <s v="I confirm that I am at the gate / door"/>
    <s v=" -33.0224066"/>
    <s v="27.879788"/>
    <s v="Yes"/>
    <m/>
    <s v="Read the script out loud to the person"/>
    <s v="Yes - the person who opened the door is the HoH"/>
    <s v="Read the script out loud to the HoH"/>
    <s v="No"/>
    <m/>
    <m/>
    <m/>
    <m/>
    <m/>
    <m/>
    <m/>
    <m/>
    <m/>
    <m/>
    <m/>
    <m/>
    <m/>
    <m/>
    <m/>
    <m/>
    <m/>
    <m/>
    <m/>
    <m/>
    <m/>
    <n v="80000"/>
    <m/>
    <n v="591"/>
    <n v="591"/>
    <n v="2334"/>
    <m/>
    <x v="0"/>
    <m/>
    <m/>
    <m/>
    <m/>
    <m/>
    <m/>
    <m/>
    <m/>
    <d v="1899-12-30T10:23:00"/>
    <s v="Unverified"/>
  </r>
  <r>
    <n v="1220"/>
    <m/>
    <m/>
    <m/>
    <x v="0"/>
    <m/>
    <m/>
    <m/>
    <m/>
    <m/>
    <m/>
    <m/>
    <m/>
    <m/>
    <m/>
    <m/>
    <m/>
    <m/>
    <m/>
    <m/>
    <m/>
    <m/>
    <m/>
    <m/>
    <m/>
    <m/>
    <m/>
    <m/>
    <m/>
    <m/>
    <m/>
    <m/>
    <m/>
    <m/>
    <m/>
    <m/>
    <m/>
    <m/>
    <m/>
    <m/>
    <m/>
    <m/>
    <m/>
    <m/>
    <m/>
    <m/>
    <x v="0"/>
    <m/>
    <m/>
    <m/>
    <m/>
    <m/>
    <m/>
    <m/>
    <m/>
    <m/>
    <m/>
  </r>
  <r>
    <n v="1220"/>
    <s v="Screening And Consenting"/>
    <n v="1"/>
    <s v="siziphiwe"/>
    <x v="24"/>
    <d v="1899-12-30T10:28:00"/>
    <s v="Buffalo Flats"/>
    <n v="1"/>
    <n v="5"/>
    <s v="Not applicable"/>
    <s v="I confirm that I am at the gate / door"/>
    <s v=" -33.0224066"/>
    <s v="27.879788"/>
    <s v="Yes"/>
    <m/>
    <s v="Read the script out loud to the person"/>
    <s v="Yes - the person who opened the door is calling the HoH"/>
    <s v="Read the script out loud to the HoH"/>
    <s v="No"/>
    <m/>
    <m/>
    <m/>
    <m/>
    <m/>
    <m/>
    <m/>
    <m/>
    <m/>
    <m/>
    <m/>
    <m/>
    <m/>
    <m/>
    <m/>
    <m/>
    <m/>
    <m/>
    <m/>
    <m/>
    <m/>
    <n v="80000"/>
    <m/>
    <n v="584"/>
    <n v="584"/>
    <n v="2334"/>
    <m/>
    <x v="0"/>
    <m/>
    <m/>
    <m/>
    <m/>
    <m/>
    <m/>
    <m/>
    <m/>
    <d v="1899-12-30T10:30:00"/>
    <s v="Unverified"/>
  </r>
  <r>
    <n v="1221"/>
    <m/>
    <m/>
    <m/>
    <x v="0"/>
    <m/>
    <m/>
    <m/>
    <m/>
    <m/>
    <m/>
    <m/>
    <m/>
    <m/>
    <m/>
    <m/>
    <m/>
    <m/>
    <m/>
    <m/>
    <m/>
    <m/>
    <m/>
    <m/>
    <m/>
    <m/>
    <m/>
    <m/>
    <m/>
    <m/>
    <m/>
    <m/>
    <m/>
    <m/>
    <m/>
    <m/>
    <m/>
    <m/>
    <m/>
    <m/>
    <m/>
    <m/>
    <m/>
    <m/>
    <m/>
    <m/>
    <x v="0"/>
    <m/>
    <m/>
    <m/>
    <m/>
    <m/>
    <m/>
    <m/>
    <m/>
    <m/>
    <m/>
  </r>
  <r>
    <n v="1151"/>
    <s v="Screening And Consenting"/>
    <n v="1"/>
    <s v="mihlem"/>
    <x v="17"/>
    <d v="1899-12-30T10:51:00"/>
    <s v="Mdantsane"/>
    <n v="9"/>
    <n v="2"/>
    <s v="Not applicable"/>
    <s v="I confirm that I am at the gate / door"/>
    <s v=" -32.936551"/>
    <s v="27.7575709"/>
    <s v="Yes"/>
    <m/>
    <s v="Read the script out loud to the person"/>
    <s v="Yes - the person who opened the door is the HoH"/>
    <s v="Read the script out loud to the HoH"/>
    <s v="Yes"/>
    <s v="Proceed"/>
    <s v="Nomfuneko"/>
    <s v="Magugwana"/>
    <n v="51"/>
    <d v="1971-03-01T00:00:00"/>
    <n v="51"/>
    <s v="Female"/>
    <s v="One or both"/>
    <s v="Yes"/>
    <s v="Proceed"/>
    <m/>
    <s v="Proceed"/>
    <s v="English"/>
    <s v="Yes"/>
    <s v="Yes"/>
    <s v="signature_2022-07-22_0855.png"/>
    <m/>
    <m/>
    <m/>
    <m/>
    <d v="2022-07-22T00:00:00"/>
    <n v="50000"/>
    <n v="1000"/>
    <n v="561"/>
    <n v="561"/>
    <n v="2335"/>
    <m/>
    <x v="1"/>
    <n v="54406"/>
    <s v="Proceed"/>
    <s v="Checked, completed"/>
    <s v="Checked, completed"/>
    <s v="Checked, completed"/>
    <n v="63647981"/>
    <s v="Myself (Participant)"/>
    <m/>
    <d v="1899-12-30T10:56:00"/>
    <s v="Complete"/>
  </r>
  <r>
    <n v="1222"/>
    <m/>
    <m/>
    <m/>
    <x v="0"/>
    <m/>
    <m/>
    <m/>
    <m/>
    <m/>
    <m/>
    <m/>
    <m/>
    <m/>
    <m/>
    <m/>
    <m/>
    <m/>
    <m/>
    <m/>
    <m/>
    <m/>
    <m/>
    <m/>
    <m/>
    <m/>
    <m/>
    <m/>
    <m/>
    <m/>
    <m/>
    <m/>
    <m/>
    <m/>
    <m/>
    <m/>
    <m/>
    <m/>
    <m/>
    <m/>
    <m/>
    <m/>
    <m/>
    <m/>
    <m/>
    <m/>
    <x v="0"/>
    <m/>
    <m/>
    <m/>
    <m/>
    <m/>
    <m/>
    <m/>
    <m/>
    <m/>
    <m/>
  </r>
  <r>
    <n v="1520"/>
    <s v="Screening And Consenting"/>
    <n v="1"/>
    <s v="lona"/>
    <x v="32"/>
    <d v="1899-12-30T12:04:00"/>
    <s v="Mdantsane"/>
    <n v="10"/>
    <n v="5"/>
    <s v="Not applicable"/>
    <s v="I confirm that I am at the gate / door"/>
    <s v=" -32.9382292"/>
    <s v="27.7521318"/>
    <s v="Yes"/>
    <m/>
    <s v="Read the script out loud to the person"/>
    <s v="Yes - the person who opened the door is the HoH"/>
    <s v="Read the script out loud to the HoH"/>
    <s v="Yes"/>
    <s v="Proceed"/>
    <s v="Xoliswa"/>
    <s v="Phakamile"/>
    <n v="51"/>
    <d v="1971-03-17T00:00:00"/>
    <n v="51"/>
    <s v="Female"/>
    <s v="One or both"/>
    <s v="Yes"/>
    <s v="Proceed"/>
    <m/>
    <s v="Proceed"/>
    <s v="Xhosa"/>
    <s v="Yes"/>
    <s v="Yes"/>
    <m/>
    <s v="signature_2022-07-29_1009.png"/>
    <m/>
    <m/>
    <m/>
    <d v="2022-07-29T00:00:00"/>
    <n v="50000"/>
    <n v="1000"/>
    <n v="488"/>
    <n v="488"/>
    <n v="2328"/>
    <m/>
    <x v="1"/>
    <n v="54253"/>
    <s v="Proceed"/>
    <s v="Checked, completed"/>
    <s v="Checked, completed"/>
    <s v="Checked, completed"/>
    <n v="635611716"/>
    <s v="Myself (Participant)"/>
    <m/>
    <d v="1899-12-30T12:10:00"/>
    <s v="Unverified"/>
  </r>
  <r>
    <n v="1223"/>
    <m/>
    <m/>
    <m/>
    <x v="0"/>
    <m/>
    <m/>
    <m/>
    <m/>
    <m/>
    <m/>
    <m/>
    <m/>
    <m/>
    <m/>
    <m/>
    <m/>
    <m/>
    <m/>
    <m/>
    <m/>
    <m/>
    <m/>
    <m/>
    <m/>
    <m/>
    <m/>
    <m/>
    <m/>
    <m/>
    <m/>
    <m/>
    <m/>
    <m/>
    <m/>
    <m/>
    <m/>
    <m/>
    <m/>
    <m/>
    <m/>
    <m/>
    <m/>
    <m/>
    <m/>
    <m/>
    <x v="0"/>
    <m/>
    <m/>
    <m/>
    <m/>
    <m/>
    <m/>
    <m/>
    <m/>
    <m/>
    <m/>
  </r>
  <r>
    <n v="1536"/>
    <s v="Screening And Consenting"/>
    <n v="1"/>
    <s v="zimkhitha"/>
    <x v="32"/>
    <d v="1899-12-30T13:43:00"/>
    <s v="Buffalo Flats"/>
    <n v="6"/>
    <n v="2"/>
    <s v="Not applicable"/>
    <s v="I confirm that I am at the gate / door"/>
    <s v=" -33.0197993"/>
    <s v="27.8462923"/>
    <s v="Yes"/>
    <m/>
    <s v="Read the script out loud to the person"/>
    <s v="Yes - the person who opened the door is the HoH"/>
    <s v="Read the script out loud to the HoH"/>
    <s v="Yes"/>
    <s v="Proceed"/>
    <s v="Daniel"/>
    <s v="Gabbana "/>
    <n v="51"/>
    <d v="1971-12-25T00:00:00"/>
    <n v="51"/>
    <s v="Female"/>
    <s v="One or both"/>
    <s v="Yes"/>
    <s v="Proceed"/>
    <m/>
    <s v="Proceed"/>
    <s v="English"/>
    <s v="Yes"/>
    <s v="Yes"/>
    <s v="signature_2022-07-29_1148.png"/>
    <m/>
    <m/>
    <m/>
    <m/>
    <d v="2022-07-29T00:00:00"/>
    <n v="80000"/>
    <n v="1000"/>
    <n v="389"/>
    <n v="389"/>
    <n v="2328"/>
    <m/>
    <x v="1"/>
    <n v="84055"/>
    <s v="Proceed"/>
    <s v="Checked, completed"/>
    <s v="Checked, completed"/>
    <s v="Checked, completed"/>
    <n v="732854430"/>
    <s v="Myself (Participant)"/>
    <m/>
    <d v="1899-12-30T13:56:00"/>
    <s v="Unverified"/>
  </r>
  <r>
    <n v="1224"/>
    <m/>
    <m/>
    <m/>
    <x v="0"/>
    <m/>
    <m/>
    <m/>
    <m/>
    <m/>
    <m/>
    <m/>
    <m/>
    <m/>
    <m/>
    <m/>
    <m/>
    <m/>
    <m/>
    <m/>
    <m/>
    <m/>
    <m/>
    <m/>
    <m/>
    <m/>
    <m/>
    <m/>
    <m/>
    <m/>
    <m/>
    <m/>
    <m/>
    <m/>
    <m/>
    <m/>
    <m/>
    <m/>
    <m/>
    <m/>
    <m/>
    <m/>
    <m/>
    <m/>
    <m/>
    <m/>
    <x v="0"/>
    <m/>
    <m/>
    <m/>
    <m/>
    <m/>
    <m/>
    <m/>
    <m/>
    <m/>
    <m/>
  </r>
  <r>
    <n v="1626"/>
    <s v="Screening And Consenting"/>
    <n v="1"/>
    <s v="busisiwe"/>
    <x v="11"/>
    <d v="1899-12-30T10:23:00"/>
    <s v="Mdantsane"/>
    <n v="13"/>
    <n v="4"/>
    <s v="Not applicable"/>
    <s v="I confirm that I am at the gate / door"/>
    <s v=" -32.9205897"/>
    <s v="27.7117618"/>
    <s v="Yes"/>
    <m/>
    <s v="Read the script out loud to the person"/>
    <s v="Yes - the person who opened the door is the HoH"/>
    <s v="Read the script out loud to the HoH"/>
    <s v="Yes"/>
    <s v="Proceed"/>
    <s v="Vuyelwa"/>
    <s v="Mkhosi"/>
    <n v="51"/>
    <d v="1971-11-15T00:00:00"/>
    <n v="51"/>
    <s v="Female"/>
    <s v="One or both"/>
    <s v="Yes"/>
    <s v="Proceed"/>
    <m/>
    <s v="Proceed"/>
    <s v="English"/>
    <s v="Yes"/>
    <s v="Yes"/>
    <s v="signature_2022-08-02_0826.png"/>
    <m/>
    <m/>
    <m/>
    <m/>
    <d v="2022-08-02T00:00:00"/>
    <n v="50000"/>
    <n v="1000"/>
    <n v="589"/>
    <n v="589"/>
    <n v="2324"/>
    <m/>
    <x v="1"/>
    <n v="54451"/>
    <s v="Proceed"/>
    <s v="Checked, completed"/>
    <s v="Checked, completed"/>
    <s v="Checked, completed"/>
    <n v="788547248"/>
    <s v="Myself (Participant)"/>
    <m/>
    <d v="1899-12-30T10:27:00"/>
    <s v="Complete"/>
  </r>
  <r>
    <n v="1225"/>
    <m/>
    <m/>
    <m/>
    <x v="0"/>
    <m/>
    <m/>
    <m/>
    <m/>
    <m/>
    <m/>
    <m/>
    <m/>
    <m/>
    <m/>
    <m/>
    <m/>
    <m/>
    <m/>
    <m/>
    <m/>
    <m/>
    <m/>
    <m/>
    <m/>
    <m/>
    <m/>
    <m/>
    <m/>
    <m/>
    <m/>
    <m/>
    <m/>
    <m/>
    <m/>
    <m/>
    <m/>
    <m/>
    <m/>
    <m/>
    <m/>
    <m/>
    <m/>
    <m/>
    <m/>
    <m/>
    <x v="0"/>
    <m/>
    <m/>
    <m/>
    <m/>
    <m/>
    <m/>
    <m/>
    <m/>
    <m/>
    <m/>
  </r>
  <r>
    <n v="1670"/>
    <s v="Screening And Consenting"/>
    <n v="1"/>
    <s v="siziphiwe"/>
    <x v="11"/>
    <d v="1899-12-30T13:09:00"/>
    <s v="Buffalo Flats"/>
    <n v="7"/>
    <n v="1"/>
    <s v="Not applicable"/>
    <s v="I confirm that I am at the gate / door"/>
    <s v=" -33.0216637"/>
    <s v="27.8465836"/>
    <s v="Yes"/>
    <m/>
    <s v="Read the script out loud to the person"/>
    <s v="Yes - the person who opened the door is the HoH"/>
    <s v="Read the script out loud to the HoH"/>
    <s v="Yes"/>
    <s v="Proceed"/>
    <s v="Yvette"/>
    <s v="Baartman"/>
    <n v="51"/>
    <d v="1971-03-20T00:00:00"/>
    <n v="51"/>
    <s v="Female"/>
    <s v="One or both"/>
    <s v="Yes"/>
    <s v="Proceed"/>
    <m/>
    <s v="Proceed"/>
    <s v="English"/>
    <s v="Yes"/>
    <s v="Yes"/>
    <s v="signature_2022-08-02_1116.png"/>
    <m/>
    <m/>
    <m/>
    <m/>
    <d v="2022-08-02T00:00:00"/>
    <n v="80000"/>
    <n v="1000"/>
    <n v="423"/>
    <n v="423"/>
    <n v="2324"/>
    <m/>
    <x v="1"/>
    <n v="84119"/>
    <s v="Proceed"/>
    <s v="Checked, completed"/>
    <s v="Checked, completed"/>
    <s v="Checked, completed"/>
    <n v="630891234"/>
    <s v="Myself (Participant)"/>
    <m/>
    <d v="1899-12-30T13:17:00"/>
    <s v="Unverified"/>
  </r>
  <r>
    <n v="1226"/>
    <m/>
    <m/>
    <m/>
    <x v="0"/>
    <m/>
    <m/>
    <m/>
    <m/>
    <m/>
    <m/>
    <m/>
    <m/>
    <m/>
    <m/>
    <m/>
    <m/>
    <m/>
    <m/>
    <m/>
    <m/>
    <m/>
    <m/>
    <m/>
    <m/>
    <m/>
    <m/>
    <m/>
    <m/>
    <m/>
    <m/>
    <m/>
    <m/>
    <m/>
    <m/>
    <m/>
    <m/>
    <m/>
    <m/>
    <m/>
    <m/>
    <m/>
    <m/>
    <m/>
    <m/>
    <m/>
    <x v="0"/>
    <m/>
    <m/>
    <m/>
    <m/>
    <m/>
    <m/>
    <m/>
    <m/>
    <m/>
    <m/>
  </r>
  <r>
    <n v="1683"/>
    <s v="Screening And Consenting"/>
    <n v="1"/>
    <s v="onelam"/>
    <x v="11"/>
    <d v="1899-12-30T14:44:00"/>
    <s v="Scenery Park"/>
    <n v="1"/>
    <n v="2"/>
    <s v="Not applicable"/>
    <s v="I confirm that I am at the gate / door"/>
    <s v=" -32.9997799"/>
    <s v="27.835584"/>
    <s v="Yes"/>
    <m/>
    <s v="Read the script out loud to the person"/>
    <s v="Yes - the person who opened the door is calling the HoH"/>
    <s v="Read the script out loud to the HoH"/>
    <s v="Yes"/>
    <s v="Proceed"/>
    <s v="Noxolo"/>
    <s v="Gadini"/>
    <n v="51"/>
    <d v="1971-04-28T00:00:00"/>
    <n v="51"/>
    <s v="Female"/>
    <s v="One or both"/>
    <s v="Yes"/>
    <s v="Proceed"/>
    <m/>
    <s v="Proceed"/>
    <s v="Xhosa"/>
    <s v="Yes"/>
    <s v="Yes"/>
    <m/>
    <s v="signature_2022-08-02_1246.png"/>
    <m/>
    <m/>
    <m/>
    <d v="2022-08-02T00:00:00"/>
    <n v="20000"/>
    <n v="1000"/>
    <n v="328"/>
    <n v="328"/>
    <n v="2324"/>
    <m/>
    <x v="1"/>
    <n v="23929"/>
    <s v="Proceed"/>
    <s v="Checked, completed"/>
    <s v="Checked, completed"/>
    <s v="Checked, completed"/>
    <n v="731645438"/>
    <s v="Myself (Participant)"/>
    <m/>
    <d v="1899-12-30T14:47:00"/>
    <s v="Complete"/>
  </r>
  <r>
    <n v="1227"/>
    <m/>
    <m/>
    <m/>
    <x v="0"/>
    <m/>
    <m/>
    <m/>
    <m/>
    <m/>
    <m/>
    <m/>
    <m/>
    <m/>
    <m/>
    <m/>
    <m/>
    <m/>
    <m/>
    <m/>
    <m/>
    <m/>
    <m/>
    <m/>
    <m/>
    <m/>
    <m/>
    <m/>
    <m/>
    <m/>
    <m/>
    <m/>
    <m/>
    <m/>
    <m/>
    <m/>
    <m/>
    <m/>
    <m/>
    <m/>
    <m/>
    <m/>
    <m/>
    <m/>
    <m/>
    <m/>
    <x v="0"/>
    <m/>
    <m/>
    <m/>
    <m/>
    <m/>
    <m/>
    <m/>
    <m/>
    <m/>
    <m/>
  </r>
  <r>
    <n v="1227"/>
    <s v="Screening And Consenting"/>
    <n v="1"/>
    <s v="zimkhitha"/>
    <x v="24"/>
    <d v="1899-12-30T10:53:00"/>
    <s v="Buffalo Flats"/>
    <n v="3"/>
    <n v="3"/>
    <s v="Not applicable"/>
    <s v="I confirm that I am at the gate / door"/>
    <s v=" -33.0099078"/>
    <s v="27.8352097"/>
    <s v="Yes"/>
    <m/>
    <s v="Read the script out loud to the person"/>
    <s v="Yes - the person who opened the door is the HoH"/>
    <s v="Read the script out loud to the HoH"/>
    <s v="No"/>
    <m/>
    <m/>
    <m/>
    <m/>
    <m/>
    <m/>
    <m/>
    <m/>
    <m/>
    <m/>
    <m/>
    <m/>
    <m/>
    <m/>
    <m/>
    <m/>
    <m/>
    <m/>
    <m/>
    <m/>
    <m/>
    <n v="80000"/>
    <m/>
    <n v="559"/>
    <n v="559"/>
    <n v="2334"/>
    <m/>
    <x v="0"/>
    <m/>
    <m/>
    <m/>
    <m/>
    <m/>
    <m/>
    <m/>
    <m/>
    <d v="1899-12-30T10:56:00"/>
    <s v="Unverified"/>
  </r>
  <r>
    <n v="1228"/>
    <m/>
    <m/>
    <m/>
    <x v="0"/>
    <m/>
    <m/>
    <m/>
    <m/>
    <m/>
    <m/>
    <m/>
    <m/>
    <m/>
    <m/>
    <m/>
    <m/>
    <m/>
    <m/>
    <m/>
    <m/>
    <m/>
    <m/>
    <m/>
    <m/>
    <m/>
    <m/>
    <m/>
    <m/>
    <m/>
    <m/>
    <m/>
    <m/>
    <m/>
    <m/>
    <m/>
    <m/>
    <m/>
    <m/>
    <m/>
    <m/>
    <m/>
    <m/>
    <m/>
    <m/>
    <m/>
    <x v="0"/>
    <m/>
    <m/>
    <m/>
    <m/>
    <m/>
    <m/>
    <m/>
    <m/>
    <m/>
    <m/>
  </r>
  <r>
    <n v="25"/>
    <s v="Screening And Consenting"/>
    <n v="1"/>
    <s v="lwazi"/>
    <x v="1"/>
    <d v="1899-12-30T12:16:00"/>
    <s v="Mdantsane"/>
    <n v="2"/>
    <n v="5"/>
    <s v="Not applicable"/>
    <s v="I confirm that I am at the gate / door"/>
    <s v=" -32.9452683"/>
    <s v="27.7745354"/>
    <s v="Yes"/>
    <m/>
    <s v="Read the script out loud to the person"/>
    <s v="Yes - the person who opened the door is the HoH"/>
    <s v="Read the script out loud to the HoH"/>
    <s v="Yes"/>
    <s v="Proceed"/>
    <s v="Pinkie"/>
    <s v="Nkumbi"/>
    <n v="52"/>
    <d v="1970-09-06T00:00:00"/>
    <n v="52"/>
    <s v="Female"/>
    <s v="One or both"/>
    <s v="Yes"/>
    <s v="Proceed"/>
    <m/>
    <s v="Proceed"/>
    <s v="English"/>
    <s v="Yes"/>
    <s v="Yes"/>
    <s v="signature_2022-06-14_1021.png"/>
    <m/>
    <m/>
    <m/>
    <m/>
    <d v="2022-06-14T00:00:00"/>
    <n v="50000"/>
    <n v="1000"/>
    <n v="476"/>
    <n v="476"/>
    <n v="2373"/>
    <m/>
    <x v="1"/>
    <n v="54273"/>
    <s v="Proceed"/>
    <s v="Checked, completed"/>
    <s v="Checked, completed"/>
    <s v="Checked, completed"/>
    <n v="719008784"/>
    <s v="Sibling"/>
    <m/>
    <d v="1899-12-30T12:23:00"/>
    <s v="Unverified"/>
  </r>
  <r>
    <n v="1229"/>
    <m/>
    <m/>
    <m/>
    <x v="0"/>
    <m/>
    <m/>
    <m/>
    <m/>
    <m/>
    <m/>
    <m/>
    <m/>
    <m/>
    <m/>
    <m/>
    <m/>
    <m/>
    <m/>
    <m/>
    <m/>
    <m/>
    <m/>
    <m/>
    <m/>
    <m/>
    <m/>
    <m/>
    <m/>
    <m/>
    <m/>
    <m/>
    <m/>
    <m/>
    <m/>
    <m/>
    <m/>
    <m/>
    <m/>
    <m/>
    <m/>
    <m/>
    <m/>
    <m/>
    <m/>
    <m/>
    <x v="0"/>
    <m/>
    <m/>
    <m/>
    <m/>
    <m/>
    <m/>
    <m/>
    <m/>
    <m/>
    <m/>
  </r>
  <r>
    <n v="70"/>
    <s v="Screening And Consenting"/>
    <n v="1"/>
    <s v="siyanda"/>
    <x v="7"/>
    <d v="1899-12-30T11:13:00"/>
    <s v="Mdantsane"/>
    <n v="1"/>
    <n v="1"/>
    <s v="A"/>
    <s v="I confirm that I am at the gate / door"/>
    <s v=" -32.9396251"/>
    <s v="27.7827796"/>
    <s v="Yes"/>
    <m/>
    <s v="Read the script out loud to the person"/>
    <s v="Yes - the person who opened the door is the HoH"/>
    <s v="Read the script out loud to the HoH"/>
    <s v="Yes"/>
    <s v="Proceed"/>
    <s v="Ntombizanele"/>
    <s v="Yilani"/>
    <n v="52"/>
    <d v="1970-03-16T00:00:00"/>
    <n v="52"/>
    <s v="Female"/>
    <s v="One or both"/>
    <s v="Yes"/>
    <s v="Proceed"/>
    <m/>
    <s v="Proceed"/>
    <s v="Xhosa"/>
    <s v="Yes"/>
    <s v="Yes"/>
    <m/>
    <s v="signature_2022-06-15_0916.png"/>
    <m/>
    <m/>
    <m/>
    <d v="2022-06-15T00:00:00"/>
    <n v="50000"/>
    <n v="1000"/>
    <n v="539"/>
    <n v="539"/>
    <n v="2372"/>
    <m/>
    <x v="1"/>
    <n v="54398"/>
    <s v="Proceed"/>
    <s v="Checked, completed"/>
    <s v="Checked, completed"/>
    <s v="Checked, completed"/>
    <n v="732602292"/>
    <s v="Myself (Participant)"/>
    <m/>
    <d v="1899-12-30T11:17:00"/>
    <s v="Unverified"/>
  </r>
  <r>
    <n v="1230"/>
    <m/>
    <m/>
    <m/>
    <x v="0"/>
    <m/>
    <m/>
    <m/>
    <m/>
    <m/>
    <m/>
    <m/>
    <m/>
    <m/>
    <m/>
    <m/>
    <m/>
    <m/>
    <m/>
    <m/>
    <m/>
    <m/>
    <m/>
    <m/>
    <m/>
    <m/>
    <m/>
    <m/>
    <m/>
    <m/>
    <m/>
    <m/>
    <m/>
    <m/>
    <m/>
    <m/>
    <m/>
    <m/>
    <m/>
    <m/>
    <m/>
    <m/>
    <m/>
    <m/>
    <m/>
    <m/>
    <x v="0"/>
    <m/>
    <m/>
    <m/>
    <m/>
    <m/>
    <m/>
    <m/>
    <m/>
    <m/>
    <m/>
  </r>
  <r>
    <n v="1230"/>
    <s v="Screening And Consenting"/>
    <n v="1"/>
    <s v="vuyelwa"/>
    <x v="24"/>
    <d v="1899-12-30T10:57:00"/>
    <s v="Ndevana"/>
    <n v="3"/>
    <n v="2"/>
    <s v="Not applicable"/>
    <s v="I confirm that I am at the gate / door"/>
    <s v=" -32.9183228"/>
    <s v="27.4942194"/>
    <s v="Yes"/>
    <m/>
    <s v="Read the script out loud to the person"/>
    <s v="No"/>
    <m/>
    <m/>
    <m/>
    <m/>
    <m/>
    <m/>
    <m/>
    <m/>
    <m/>
    <m/>
    <m/>
    <m/>
    <m/>
    <m/>
    <m/>
    <m/>
    <m/>
    <m/>
    <m/>
    <m/>
    <m/>
    <m/>
    <m/>
    <n v="60000"/>
    <m/>
    <n v="555"/>
    <n v="555"/>
    <n v="2334"/>
    <m/>
    <x v="0"/>
    <m/>
    <m/>
    <m/>
    <m/>
    <m/>
    <m/>
    <m/>
    <m/>
    <d v="1899-12-30T10:57:00"/>
    <s v="Unverified"/>
  </r>
  <r>
    <n v="157"/>
    <s v="Screening And Consenting"/>
    <n v="1"/>
    <s v="vuyolwethu"/>
    <x v="19"/>
    <d v="1899-12-30T16:47:00"/>
    <s v="Mdantsane"/>
    <n v="1"/>
    <n v="4"/>
    <s v="Not applicable"/>
    <s v="I confirm that I am at the gate / door"/>
    <s v=" -32.9361134"/>
    <s v="27.7814571"/>
    <s v="Yes"/>
    <m/>
    <s v="Read the script out loud to the person"/>
    <s v="Yes - the person who opened the door is the HoH"/>
    <s v="Read the script out loud to the HoH"/>
    <s v="Yes"/>
    <s v="Proceed"/>
    <s v="Boniswa"/>
    <s v="Ntenteni"/>
    <n v="52"/>
    <d v="1970-12-20T00:00:00"/>
    <n v="52"/>
    <s v="Female"/>
    <s v="One or both"/>
    <s v="Yes"/>
    <s v="Proceed"/>
    <m/>
    <s v="Proceed"/>
    <s v="Xhosa"/>
    <s v="Yes"/>
    <s v="Yes"/>
    <m/>
    <s v="signature_2022-06-22_1450.png"/>
    <m/>
    <m/>
    <m/>
    <d v="2022-06-22T00:00:00"/>
    <n v="50000"/>
    <n v="1000"/>
    <n v="205"/>
    <n v="205"/>
    <n v="2365"/>
    <m/>
    <x v="1"/>
    <n v="53723"/>
    <s v="Proceed"/>
    <s v="Checked, completed"/>
    <s v="Checked, completed"/>
    <s v="Checked, completed"/>
    <n v="604451391"/>
    <s v="Myself (Participant)"/>
    <m/>
    <d v="1899-12-30T16:47:00"/>
    <s v="Unverified"/>
  </r>
  <r>
    <n v="1231"/>
    <m/>
    <m/>
    <m/>
    <x v="0"/>
    <m/>
    <m/>
    <m/>
    <m/>
    <m/>
    <m/>
    <m/>
    <m/>
    <m/>
    <m/>
    <m/>
    <m/>
    <m/>
    <m/>
    <m/>
    <m/>
    <m/>
    <m/>
    <m/>
    <m/>
    <m/>
    <m/>
    <m/>
    <m/>
    <m/>
    <m/>
    <m/>
    <m/>
    <m/>
    <m/>
    <m/>
    <m/>
    <m/>
    <m/>
    <m/>
    <m/>
    <m/>
    <m/>
    <m/>
    <m/>
    <m/>
    <x v="0"/>
    <m/>
    <m/>
    <m/>
    <m/>
    <m/>
    <m/>
    <m/>
    <m/>
    <m/>
    <m/>
  </r>
  <r>
    <n v="1231"/>
    <s v="Screening And Consenting"/>
    <n v="1"/>
    <s v="vuyelwa"/>
    <x v="24"/>
    <d v="1899-12-30T11:03:00"/>
    <s v="Ndevana"/>
    <n v="3"/>
    <n v="2"/>
    <s v="Not applicable"/>
    <s v="I confirm that I am at the gate / door"/>
    <s v=" -32.9171327"/>
    <s v="27.4959508"/>
    <s v="Yes"/>
    <m/>
    <s v="Read the script out loud to the person"/>
    <s v="No"/>
    <m/>
    <m/>
    <m/>
    <m/>
    <m/>
    <m/>
    <m/>
    <m/>
    <m/>
    <m/>
    <m/>
    <m/>
    <m/>
    <m/>
    <m/>
    <m/>
    <m/>
    <m/>
    <m/>
    <m/>
    <m/>
    <m/>
    <m/>
    <n v="60000"/>
    <m/>
    <n v="549"/>
    <n v="549"/>
    <n v="2334"/>
    <m/>
    <x v="0"/>
    <m/>
    <m/>
    <m/>
    <m/>
    <m/>
    <m/>
    <m/>
    <m/>
    <d v="1899-12-30T11:04:00"/>
    <s v="Unverified"/>
  </r>
  <r>
    <n v="193"/>
    <s v="Screening And Consenting"/>
    <n v="3"/>
    <s v="likhona"/>
    <x v="18"/>
    <d v="1899-12-30T12:04:00"/>
    <s v="Mdantsane"/>
    <n v="3"/>
    <n v="6"/>
    <s v="Not applicable"/>
    <s v="I confirm that I am at the gate / door"/>
    <s v=" -32.9406659"/>
    <s v="27.7727031"/>
    <s v="Yes"/>
    <m/>
    <s v="Read the script out loud to the person"/>
    <s v="Yes - the person who opened the door is the HoH"/>
    <s v="Read the script out loud to the HoH"/>
    <s v="Yes"/>
    <s v="Proceed"/>
    <s v="Vuyani"/>
    <s v="Tyabazeka"/>
    <n v="52"/>
    <d v="1970-11-04T00:00:00"/>
    <n v="52"/>
    <s v="Male"/>
    <s v="One or both"/>
    <s v="Yes"/>
    <s v="Proceed"/>
    <m/>
    <s v="Proceed"/>
    <s v="English"/>
    <s v="Yes"/>
    <s v="Yes"/>
    <s v="signature_2022-06-30_1010.png"/>
    <m/>
    <m/>
    <m/>
    <m/>
    <d v="2022-06-30T00:00:00"/>
    <n v="50000"/>
    <n v="2000"/>
    <n v="488"/>
    <n v="488"/>
    <n v="2357"/>
    <m/>
    <x v="1"/>
    <n v="55281"/>
    <s v="Proceed"/>
    <s v="Checked, completed"/>
    <s v="Checked, completed"/>
    <s v="Checked, completed"/>
    <n v="640918436"/>
    <s v="Myself (Participant)"/>
    <m/>
    <d v="1899-12-30T12:11:00"/>
    <s v="Unverified"/>
  </r>
  <r>
    <n v="1232"/>
    <m/>
    <m/>
    <m/>
    <x v="0"/>
    <m/>
    <m/>
    <m/>
    <m/>
    <m/>
    <m/>
    <m/>
    <m/>
    <m/>
    <m/>
    <m/>
    <m/>
    <m/>
    <m/>
    <m/>
    <m/>
    <m/>
    <m/>
    <m/>
    <m/>
    <m/>
    <m/>
    <m/>
    <m/>
    <m/>
    <m/>
    <m/>
    <m/>
    <m/>
    <m/>
    <m/>
    <m/>
    <m/>
    <m/>
    <m/>
    <m/>
    <m/>
    <m/>
    <m/>
    <m/>
    <m/>
    <x v="0"/>
    <m/>
    <m/>
    <m/>
    <m/>
    <m/>
    <m/>
    <m/>
    <m/>
    <m/>
    <m/>
  </r>
  <r>
    <n v="226"/>
    <s v="Screening And Consenting"/>
    <n v="2"/>
    <s v="vuyolwethu"/>
    <x v="9"/>
    <d v="1899-12-30T12:02:00"/>
    <s v="Mdantsane"/>
    <n v="6"/>
    <n v="7"/>
    <s v="Not applicable"/>
    <s v="I confirm that I am at the gate / door"/>
    <s v=" -32.9344366"/>
    <s v="27.763021"/>
    <s v="Yes"/>
    <m/>
    <s v="Read the script out loud to the person"/>
    <s v="Yes - the person who opened the door is the HoH"/>
    <s v="Read the script out loud to the HoH"/>
    <s v="Yes"/>
    <s v="Proceed"/>
    <s v="Malusi"/>
    <s v="Mlahleni"/>
    <n v="52"/>
    <d v="1970-04-03T00:00:00"/>
    <n v="52"/>
    <s v="Male"/>
    <s v="One or both"/>
    <s v="Yes"/>
    <s v="Proceed"/>
    <m/>
    <s v="Proceed"/>
    <s v="Xhosa"/>
    <s v="Yes"/>
    <s v="Yes"/>
    <m/>
    <s v="signature_2022-06-29_1022.png"/>
    <m/>
    <m/>
    <m/>
    <d v="2022-06-29T00:00:00"/>
    <n v="50000"/>
    <n v="2000"/>
    <n v="490"/>
    <n v="490"/>
    <n v="2358"/>
    <m/>
    <x v="1"/>
    <n v="55286"/>
    <s v="Proceed"/>
    <s v="Checked, completed"/>
    <s v="Checked, completed"/>
    <s v="Checked, completed"/>
    <n v="732508234"/>
    <s v="Myself (Participant)"/>
    <m/>
    <d v="1899-12-30T12:22:00"/>
    <s v="Unverified"/>
  </r>
  <r>
    <n v="1233"/>
    <m/>
    <m/>
    <m/>
    <x v="0"/>
    <m/>
    <m/>
    <m/>
    <m/>
    <m/>
    <m/>
    <m/>
    <m/>
    <m/>
    <m/>
    <m/>
    <m/>
    <m/>
    <m/>
    <m/>
    <m/>
    <m/>
    <m/>
    <m/>
    <m/>
    <m/>
    <m/>
    <m/>
    <m/>
    <m/>
    <m/>
    <m/>
    <m/>
    <m/>
    <m/>
    <m/>
    <m/>
    <m/>
    <m/>
    <m/>
    <m/>
    <m/>
    <m/>
    <m/>
    <m/>
    <m/>
    <x v="0"/>
    <m/>
    <m/>
    <m/>
    <m/>
    <m/>
    <m/>
    <m/>
    <m/>
    <m/>
    <m/>
  </r>
  <r>
    <n v="324"/>
    <s v="Screening And Consenting"/>
    <n v="1"/>
    <s v="lwazi"/>
    <x v="28"/>
    <d v="1899-12-30T10:22:00"/>
    <s v="Mdantsane"/>
    <n v="6"/>
    <n v="10"/>
    <s v="Not applicable"/>
    <s v="I confirm that I am at the gate / door"/>
    <s v=" -32.93033"/>
    <s v="27.7743919"/>
    <s v="Yes"/>
    <m/>
    <s v="Read the script out loud to the person"/>
    <s v="Yes - the person who opened the door is the HoH"/>
    <s v="Read the script out loud to the HoH"/>
    <s v="Yes"/>
    <s v="Proceed"/>
    <s v="Mzawupheli"/>
    <s v="Mnyanda"/>
    <n v="52"/>
    <d v="1970-03-03T00:00:00"/>
    <n v="52"/>
    <s v="Male"/>
    <s v="One or both"/>
    <s v="Yes"/>
    <s v="Proceed"/>
    <m/>
    <s v="Proceed"/>
    <s v="English"/>
    <s v="Yes"/>
    <s v="Yes"/>
    <s v="signature_2022-07-01_0828.png"/>
    <m/>
    <m/>
    <m/>
    <m/>
    <d v="2022-07-01T00:00:00"/>
    <n v="50000"/>
    <n v="2000"/>
    <n v="590"/>
    <n v="590"/>
    <n v="2356"/>
    <m/>
    <x v="1"/>
    <n v="55484"/>
    <s v="Proceed"/>
    <s v="Checked, completed"/>
    <s v="Checked, completed"/>
    <s v="Checked, completed"/>
    <n v="783269783"/>
    <s v="Myself (Participant)"/>
    <m/>
    <d v="1899-12-30T10:29:00"/>
    <s v="Unverified"/>
  </r>
  <r>
    <n v="1234"/>
    <m/>
    <m/>
    <m/>
    <x v="0"/>
    <m/>
    <m/>
    <m/>
    <m/>
    <m/>
    <m/>
    <m/>
    <m/>
    <m/>
    <m/>
    <m/>
    <m/>
    <m/>
    <m/>
    <m/>
    <m/>
    <m/>
    <m/>
    <m/>
    <m/>
    <m/>
    <m/>
    <m/>
    <m/>
    <m/>
    <m/>
    <m/>
    <m/>
    <m/>
    <m/>
    <m/>
    <m/>
    <m/>
    <m/>
    <m/>
    <m/>
    <m/>
    <m/>
    <m/>
    <m/>
    <m/>
    <x v="0"/>
    <m/>
    <m/>
    <m/>
    <m/>
    <m/>
    <m/>
    <m/>
    <m/>
    <m/>
    <m/>
  </r>
  <r>
    <n v="329"/>
    <s v="Screening And Consenting"/>
    <n v="1"/>
    <s v="vuyolwethu"/>
    <x v="28"/>
    <d v="1899-12-30T10:42:00"/>
    <s v="Mdantsane"/>
    <n v="6"/>
    <n v="7"/>
    <s v="Not applicable"/>
    <s v="I confirm that I am at the gate / door"/>
    <s v=" -32.9342695"/>
    <s v="27.7630266"/>
    <s v="Yes"/>
    <m/>
    <s v="Read the script out loud to the person"/>
    <s v="Yes - the person who opened the door is calling the HoH"/>
    <s v="Read the script out loud to the HoH"/>
    <s v="Yes"/>
    <s v="Proceed"/>
    <s v="Noxolo"/>
    <s v="Booi"/>
    <n v="52"/>
    <d v="1970-07-10T00:00:00"/>
    <n v="52"/>
    <s v="Female"/>
    <s v="One or both"/>
    <s v="Yes"/>
    <s v="Proceed"/>
    <m/>
    <s v="Proceed"/>
    <s v="Xhosa"/>
    <s v="Yes"/>
    <s v="Yes"/>
    <m/>
    <s v="signature_2022-07-01_0844.png"/>
    <m/>
    <m/>
    <m/>
    <d v="2022-07-01T00:00:00"/>
    <n v="50000"/>
    <n v="1000"/>
    <n v="570"/>
    <n v="570"/>
    <n v="2356"/>
    <m/>
    <x v="1"/>
    <n v="54444"/>
    <s v="Proceed"/>
    <s v="Checked, completed"/>
    <s v="Checked, completed"/>
    <s v="Checked, completed"/>
    <n v="781639499"/>
    <s v="Myself (Participant)"/>
    <m/>
    <d v="1899-12-30T10:45:00"/>
    <s v="Unverified"/>
  </r>
  <r>
    <n v="1235"/>
    <m/>
    <m/>
    <m/>
    <x v="0"/>
    <m/>
    <m/>
    <m/>
    <m/>
    <m/>
    <m/>
    <m/>
    <m/>
    <m/>
    <m/>
    <m/>
    <m/>
    <m/>
    <m/>
    <m/>
    <m/>
    <m/>
    <m/>
    <m/>
    <m/>
    <m/>
    <m/>
    <m/>
    <m/>
    <m/>
    <m/>
    <m/>
    <m/>
    <m/>
    <m/>
    <m/>
    <m/>
    <m/>
    <m/>
    <m/>
    <m/>
    <m/>
    <m/>
    <m/>
    <m/>
    <m/>
    <x v="0"/>
    <m/>
    <m/>
    <m/>
    <m/>
    <m/>
    <m/>
    <m/>
    <m/>
    <m/>
    <m/>
  </r>
  <r>
    <n v="1235"/>
    <s v="Screening And Consenting"/>
    <n v="1"/>
    <s v="vuyelwa"/>
    <x v="24"/>
    <d v="1899-12-30T11:13:00"/>
    <s v="Ndevana"/>
    <n v="3"/>
    <n v="2"/>
    <s v="Not applicable"/>
    <s v="I confirm that I am at the gate / door"/>
    <s v=" -32.9282879"/>
    <s v="27.4774779"/>
    <s v="Yes"/>
    <m/>
    <s v="Read the script out loud to the person"/>
    <s v="No"/>
    <m/>
    <m/>
    <m/>
    <m/>
    <m/>
    <m/>
    <m/>
    <m/>
    <m/>
    <m/>
    <m/>
    <m/>
    <m/>
    <m/>
    <m/>
    <m/>
    <m/>
    <m/>
    <m/>
    <m/>
    <m/>
    <m/>
    <m/>
    <n v="60000"/>
    <m/>
    <n v="539"/>
    <n v="539"/>
    <n v="2334"/>
    <m/>
    <x v="0"/>
    <m/>
    <m/>
    <m/>
    <m/>
    <m/>
    <m/>
    <m/>
    <m/>
    <d v="1899-12-30T11:14:00"/>
    <s v="Unverified"/>
  </r>
  <r>
    <n v="1235"/>
    <s v="Screening And Consenting"/>
    <n v="2"/>
    <s v="vuyelwa"/>
    <x v="25"/>
    <d v="1899-12-30T10:29:00"/>
    <s v="Ndevana"/>
    <n v="3"/>
    <n v="2"/>
    <s v="Not applicable"/>
    <s v="I confirm that I am at the gate / door"/>
    <s v=" -32.9171585"/>
    <s v="27.4949598"/>
    <s v="Yes"/>
    <m/>
    <s v="Read the script out loud to the person"/>
    <s v="Yes - the person who opened the door is the HoH"/>
    <s v="Read the script out loud to the HoH"/>
    <s v="No"/>
    <m/>
    <m/>
    <m/>
    <m/>
    <m/>
    <m/>
    <m/>
    <m/>
    <m/>
    <m/>
    <m/>
    <m/>
    <m/>
    <m/>
    <m/>
    <m/>
    <m/>
    <m/>
    <m/>
    <m/>
    <m/>
    <n v="60000"/>
    <m/>
    <n v="583"/>
    <n v="583"/>
    <n v="2331"/>
    <m/>
    <x v="0"/>
    <m/>
    <m/>
    <m/>
    <m/>
    <m/>
    <m/>
    <m/>
    <m/>
    <d v="1899-12-30T10:30:00"/>
    <s v="Unverified"/>
  </r>
  <r>
    <n v="1236"/>
    <m/>
    <m/>
    <m/>
    <x v="0"/>
    <m/>
    <m/>
    <m/>
    <m/>
    <m/>
    <m/>
    <m/>
    <m/>
    <m/>
    <m/>
    <m/>
    <m/>
    <m/>
    <m/>
    <m/>
    <m/>
    <m/>
    <m/>
    <m/>
    <m/>
    <m/>
    <m/>
    <m/>
    <m/>
    <m/>
    <m/>
    <m/>
    <m/>
    <m/>
    <m/>
    <m/>
    <m/>
    <m/>
    <m/>
    <m/>
    <m/>
    <m/>
    <m/>
    <m/>
    <m/>
    <m/>
    <x v="0"/>
    <m/>
    <m/>
    <m/>
    <m/>
    <m/>
    <m/>
    <m/>
    <m/>
    <m/>
    <m/>
  </r>
  <r>
    <n v="1236"/>
    <s v="Screening And Consenting"/>
    <n v="1"/>
    <s v="ntombizodwa"/>
    <x v="24"/>
    <d v="1899-12-30T11:15:00"/>
    <s v="Ndevana"/>
    <n v="3"/>
    <n v="1"/>
    <s v="Not applicable"/>
    <s v="I confirm that I am at the gate / door"/>
    <s v=" -32.9298763"/>
    <s v="27.4741516"/>
    <s v="No"/>
    <s v="I confirm"/>
    <m/>
    <m/>
    <m/>
    <m/>
    <m/>
    <m/>
    <m/>
    <m/>
    <m/>
    <m/>
    <m/>
    <m/>
    <m/>
    <m/>
    <m/>
    <m/>
    <m/>
    <m/>
    <m/>
    <m/>
    <m/>
    <m/>
    <m/>
    <m/>
    <m/>
    <n v="60000"/>
    <m/>
    <n v="537"/>
    <n v="537"/>
    <n v="2334"/>
    <m/>
    <x v="0"/>
    <m/>
    <m/>
    <m/>
    <m/>
    <m/>
    <m/>
    <m/>
    <m/>
    <d v="1899-12-30T11:16:00"/>
    <s v="Unverified"/>
  </r>
  <r>
    <n v="1236"/>
    <s v="Screening And Consenting"/>
    <n v="2"/>
    <s v="ntombizodwa"/>
    <x v="25"/>
    <d v="1899-12-30T10:22:00"/>
    <s v="Ndevana"/>
    <n v="3"/>
    <n v="1"/>
    <s v="Not applicable"/>
    <s v="I confirm that I am at the gate / door"/>
    <s v=" -32.9298769"/>
    <s v="27.4741041"/>
    <s v="No"/>
    <s v="I confirm"/>
    <m/>
    <m/>
    <m/>
    <m/>
    <m/>
    <m/>
    <m/>
    <m/>
    <m/>
    <m/>
    <m/>
    <m/>
    <m/>
    <m/>
    <m/>
    <m/>
    <m/>
    <m/>
    <m/>
    <m/>
    <m/>
    <m/>
    <m/>
    <m/>
    <m/>
    <n v="60000"/>
    <m/>
    <n v="590"/>
    <n v="590"/>
    <n v="2331"/>
    <m/>
    <x v="0"/>
    <m/>
    <m/>
    <m/>
    <m/>
    <m/>
    <m/>
    <m/>
    <m/>
    <d v="1899-12-30T10:23:00"/>
    <s v="Unverified"/>
  </r>
  <r>
    <n v="1236"/>
    <s v="Screening And Consenting"/>
    <n v="3"/>
    <s v="ntombizodwa"/>
    <x v="26"/>
    <d v="1899-12-30T09:15:00"/>
    <s v="Ndevana"/>
    <n v="3"/>
    <n v="1"/>
    <s v="Not applicable"/>
    <s v="I confirm that I am at the gate / door"/>
    <s v=" -32.9299422"/>
    <s v="27.4740326"/>
    <s v="No"/>
    <s v="I confirm"/>
    <m/>
    <m/>
    <m/>
    <m/>
    <m/>
    <m/>
    <m/>
    <m/>
    <m/>
    <m/>
    <m/>
    <m/>
    <m/>
    <m/>
    <m/>
    <m/>
    <m/>
    <m/>
    <m/>
    <m/>
    <m/>
    <m/>
    <m/>
    <m/>
    <m/>
    <n v="60000"/>
    <m/>
    <n v="657"/>
    <n v="657"/>
    <n v="2330"/>
    <m/>
    <x v="0"/>
    <m/>
    <m/>
    <m/>
    <m/>
    <m/>
    <m/>
    <m/>
    <m/>
    <d v="1899-12-30T09:15:00"/>
    <s v="Unverified"/>
  </r>
  <r>
    <n v="1237"/>
    <m/>
    <m/>
    <m/>
    <x v="0"/>
    <m/>
    <m/>
    <m/>
    <m/>
    <m/>
    <m/>
    <m/>
    <m/>
    <m/>
    <m/>
    <m/>
    <m/>
    <m/>
    <m/>
    <m/>
    <m/>
    <m/>
    <m/>
    <m/>
    <m/>
    <m/>
    <m/>
    <m/>
    <m/>
    <m/>
    <m/>
    <m/>
    <m/>
    <m/>
    <m/>
    <m/>
    <m/>
    <m/>
    <m/>
    <m/>
    <m/>
    <m/>
    <m/>
    <m/>
    <m/>
    <m/>
    <x v="0"/>
    <m/>
    <m/>
    <m/>
    <m/>
    <m/>
    <m/>
    <m/>
    <m/>
    <m/>
    <m/>
  </r>
  <r>
    <n v="1237"/>
    <s v="Screening And Consenting"/>
    <n v="1"/>
    <s v="siziphiwe"/>
    <x v="24"/>
    <d v="1899-12-30T11:19:00"/>
    <s v="Buffalo Flats"/>
    <n v="1"/>
    <n v="5"/>
    <s v="Not applicable"/>
    <s v="I confirm that I am at the gate / door"/>
    <s v=" -33.0222146"/>
    <s v="27.8794584"/>
    <s v="Yes"/>
    <m/>
    <s v="Read the script out loud to the person"/>
    <s v="Yes - the person who opened the door is the HoH"/>
    <s v="Read the script out loud to the HoH"/>
    <s v="No"/>
    <m/>
    <m/>
    <m/>
    <m/>
    <m/>
    <m/>
    <m/>
    <m/>
    <m/>
    <m/>
    <m/>
    <m/>
    <m/>
    <m/>
    <m/>
    <m/>
    <m/>
    <m/>
    <m/>
    <m/>
    <m/>
    <n v="80000"/>
    <m/>
    <n v="533"/>
    <n v="533"/>
    <n v="2334"/>
    <m/>
    <x v="0"/>
    <m/>
    <m/>
    <m/>
    <m/>
    <m/>
    <m/>
    <m/>
    <m/>
    <d v="1899-12-30T11:25:00"/>
    <s v="Unverified"/>
  </r>
  <r>
    <n v="1238"/>
    <m/>
    <m/>
    <m/>
    <x v="0"/>
    <m/>
    <m/>
    <m/>
    <m/>
    <m/>
    <m/>
    <m/>
    <m/>
    <m/>
    <m/>
    <m/>
    <m/>
    <m/>
    <m/>
    <m/>
    <m/>
    <m/>
    <m/>
    <m/>
    <m/>
    <m/>
    <m/>
    <m/>
    <m/>
    <m/>
    <m/>
    <m/>
    <m/>
    <m/>
    <m/>
    <m/>
    <m/>
    <m/>
    <m/>
    <m/>
    <m/>
    <m/>
    <m/>
    <m/>
    <m/>
    <m/>
    <x v="0"/>
    <m/>
    <m/>
    <m/>
    <m/>
    <m/>
    <m/>
    <m/>
    <m/>
    <m/>
    <m/>
  </r>
  <r>
    <n v="1238"/>
    <s v="Screening And Consenting"/>
    <n v="1"/>
    <s v="zola"/>
    <x v="24"/>
    <d v="1899-12-30T11:22:00"/>
    <s v="Ndevana"/>
    <n v="3"/>
    <n v="2"/>
    <s v="Not applicable"/>
    <s v="I confirm that I am at the gate / door"/>
    <s v=" -32.9170873"/>
    <s v="27.4946799"/>
    <s v="Yes"/>
    <m/>
    <s v="Read the script out loud to the person"/>
    <s v="No"/>
    <m/>
    <m/>
    <m/>
    <m/>
    <m/>
    <m/>
    <m/>
    <m/>
    <m/>
    <m/>
    <m/>
    <m/>
    <m/>
    <m/>
    <m/>
    <m/>
    <m/>
    <m/>
    <m/>
    <m/>
    <m/>
    <m/>
    <m/>
    <n v="60000"/>
    <m/>
    <n v="530"/>
    <n v="530"/>
    <n v="2334"/>
    <m/>
    <x v="0"/>
    <m/>
    <m/>
    <m/>
    <m/>
    <m/>
    <m/>
    <m/>
    <m/>
    <d v="1899-12-30T11:23:00"/>
    <s v="Unverified"/>
  </r>
  <r>
    <n v="522"/>
    <s v="Screening And Consenting"/>
    <n v="1"/>
    <s v="vuyolwethu"/>
    <x v="5"/>
    <d v="1899-12-30T10:33:00"/>
    <s v="Ducats"/>
    <n v="1"/>
    <n v="4"/>
    <s v="Not applicable"/>
    <s v="I confirm that I am at the gate / door"/>
    <s v=" -32.9214535"/>
    <s v="27.905849"/>
    <s v="Yes"/>
    <m/>
    <s v="Read the script out loud to the person"/>
    <s v="Yes - the person who opened the door is calling the HoH"/>
    <s v="Read the script out loud to the HoH"/>
    <s v="Yes"/>
    <s v="Proceed"/>
    <s v="Zukiswa"/>
    <s v="Menziwa"/>
    <n v="52"/>
    <d v="1970-02-12T00:00:00"/>
    <n v="52"/>
    <s v="Female"/>
    <s v="One or both"/>
    <s v="Yes"/>
    <s v="Proceed"/>
    <m/>
    <s v="Proceed"/>
    <s v="Xhosa"/>
    <s v="Yes"/>
    <s v="Yes"/>
    <m/>
    <s v="signature_2022-07-08_0836.png"/>
    <m/>
    <m/>
    <m/>
    <d v="2022-07-08T00:00:00"/>
    <n v="40000"/>
    <n v="1000"/>
    <n v="579"/>
    <n v="579"/>
    <n v="2349"/>
    <m/>
    <x v="1"/>
    <n v="44455"/>
    <s v="Proceed"/>
    <s v="Checked, completed"/>
    <s v="Checked, completed"/>
    <s v="Checked, completed"/>
    <n v="781639499"/>
    <s v="Myself (Participant)"/>
    <m/>
    <d v="1899-12-30T10:37:00"/>
    <s v="Unverified"/>
  </r>
  <r>
    <n v="1239"/>
    <m/>
    <m/>
    <m/>
    <x v="0"/>
    <m/>
    <m/>
    <m/>
    <m/>
    <m/>
    <m/>
    <m/>
    <m/>
    <m/>
    <m/>
    <m/>
    <m/>
    <m/>
    <m/>
    <m/>
    <m/>
    <m/>
    <m/>
    <m/>
    <m/>
    <m/>
    <m/>
    <m/>
    <m/>
    <m/>
    <m/>
    <m/>
    <m/>
    <m/>
    <m/>
    <m/>
    <m/>
    <m/>
    <m/>
    <m/>
    <m/>
    <m/>
    <m/>
    <m/>
    <m/>
    <m/>
    <x v="0"/>
    <m/>
    <m/>
    <m/>
    <m/>
    <m/>
    <m/>
    <m/>
    <m/>
    <m/>
    <m/>
  </r>
  <r>
    <n v="1239"/>
    <s v="Screening And Consenting"/>
    <n v="1"/>
    <s v="siziphiwe"/>
    <x v="24"/>
    <d v="1899-12-30T11:26:00"/>
    <s v="Buffalo Flats"/>
    <n v="1"/>
    <n v="5"/>
    <s v="Not applicable"/>
    <s v="I confirm that I am at the gate / door"/>
    <s v=" -33.0222146"/>
    <s v="27.8794584"/>
    <s v="Yes"/>
    <m/>
    <s v="Read the script out loud to the person"/>
    <s v="Yes - the person who opened the door is the HoH"/>
    <s v="Read the script out loud to the HoH"/>
    <s v="No"/>
    <m/>
    <m/>
    <m/>
    <m/>
    <m/>
    <m/>
    <m/>
    <m/>
    <m/>
    <m/>
    <m/>
    <m/>
    <m/>
    <m/>
    <m/>
    <m/>
    <m/>
    <m/>
    <m/>
    <m/>
    <m/>
    <n v="80000"/>
    <m/>
    <n v="526"/>
    <n v="526"/>
    <n v="2334"/>
    <m/>
    <x v="0"/>
    <m/>
    <m/>
    <m/>
    <m/>
    <m/>
    <m/>
    <m/>
    <m/>
    <d v="1899-12-30T11:27:00"/>
    <s v="Unverified"/>
  </r>
  <r>
    <n v="1240"/>
    <m/>
    <m/>
    <m/>
    <x v="0"/>
    <m/>
    <m/>
    <m/>
    <m/>
    <m/>
    <m/>
    <m/>
    <m/>
    <m/>
    <m/>
    <m/>
    <m/>
    <m/>
    <m/>
    <m/>
    <m/>
    <m/>
    <m/>
    <m/>
    <m/>
    <m/>
    <m/>
    <m/>
    <m/>
    <m/>
    <m/>
    <m/>
    <m/>
    <m/>
    <m/>
    <m/>
    <m/>
    <m/>
    <m/>
    <m/>
    <m/>
    <m/>
    <m/>
    <m/>
    <m/>
    <m/>
    <x v="0"/>
    <m/>
    <m/>
    <m/>
    <m/>
    <m/>
    <m/>
    <m/>
    <m/>
    <m/>
    <m/>
  </r>
  <r>
    <n v="1240"/>
    <s v="Screening And Consenting"/>
    <n v="1"/>
    <s v="yethu"/>
    <x v="24"/>
    <d v="1899-12-30T11:26:00"/>
    <s v="Ndevana"/>
    <n v="3"/>
    <n v="1"/>
    <s v="Not applicable"/>
    <s v="I confirm that I am at the gate / door"/>
    <s v=" -32.929858"/>
    <s v="27.4740091"/>
    <s v="Yes"/>
    <m/>
    <s v="Read the script out loud to the person"/>
    <s v="No"/>
    <m/>
    <m/>
    <m/>
    <m/>
    <m/>
    <m/>
    <m/>
    <m/>
    <m/>
    <m/>
    <m/>
    <m/>
    <m/>
    <m/>
    <m/>
    <m/>
    <m/>
    <m/>
    <m/>
    <m/>
    <m/>
    <m/>
    <m/>
    <n v="60000"/>
    <m/>
    <n v="526"/>
    <n v="526"/>
    <n v="2334"/>
    <m/>
    <x v="0"/>
    <m/>
    <m/>
    <m/>
    <m/>
    <m/>
    <m/>
    <m/>
    <m/>
    <d v="1899-12-30T11:26:00"/>
    <s v="Complete"/>
  </r>
  <r>
    <n v="1240"/>
    <s v="Screening And Consenting"/>
    <n v="2"/>
    <s v="yethu"/>
    <x v="25"/>
    <d v="1899-12-30T10:25:00"/>
    <s v="Ndevana"/>
    <n v="3"/>
    <n v="1"/>
    <s v="Not applicable"/>
    <s v="I confirm that I am at the gate / door"/>
    <s v=" -32.9300603"/>
    <s v="27.4733719"/>
    <s v="No"/>
    <s v="I confirm"/>
    <m/>
    <m/>
    <m/>
    <m/>
    <m/>
    <m/>
    <m/>
    <m/>
    <m/>
    <m/>
    <m/>
    <m/>
    <m/>
    <m/>
    <m/>
    <m/>
    <m/>
    <m/>
    <m/>
    <m/>
    <m/>
    <m/>
    <m/>
    <m/>
    <m/>
    <n v="60000"/>
    <m/>
    <n v="587"/>
    <n v="587"/>
    <n v="2331"/>
    <m/>
    <x v="0"/>
    <m/>
    <m/>
    <m/>
    <m/>
    <m/>
    <m/>
    <m/>
    <m/>
    <d v="1899-12-30T10:26:00"/>
    <s v="Complete"/>
  </r>
  <r>
    <n v="1240"/>
    <s v="Screening And Consenting"/>
    <n v="3"/>
    <s v="yethu"/>
    <x v="26"/>
    <d v="1899-12-30T09:17:00"/>
    <s v="Ndevana"/>
    <n v="3"/>
    <n v="1"/>
    <s v="Not applicable"/>
    <s v="I confirm that I am at the gate / door"/>
    <s v=" -32.9299422"/>
    <s v="27.4740326"/>
    <s v="Yes"/>
    <m/>
    <s v="Read the script out loud to the person"/>
    <s v="No"/>
    <m/>
    <m/>
    <m/>
    <m/>
    <m/>
    <m/>
    <m/>
    <m/>
    <m/>
    <m/>
    <m/>
    <m/>
    <m/>
    <m/>
    <m/>
    <m/>
    <m/>
    <m/>
    <m/>
    <m/>
    <m/>
    <m/>
    <m/>
    <n v="60000"/>
    <m/>
    <n v="655"/>
    <n v="655"/>
    <n v="2330"/>
    <m/>
    <x v="0"/>
    <m/>
    <m/>
    <m/>
    <m/>
    <m/>
    <m/>
    <m/>
    <m/>
    <d v="1899-12-30T09:17:00"/>
    <s v="Complete"/>
  </r>
  <r>
    <n v="1241"/>
    <m/>
    <m/>
    <m/>
    <x v="0"/>
    <m/>
    <m/>
    <m/>
    <m/>
    <m/>
    <m/>
    <m/>
    <m/>
    <m/>
    <m/>
    <m/>
    <m/>
    <m/>
    <m/>
    <m/>
    <m/>
    <m/>
    <m/>
    <m/>
    <m/>
    <m/>
    <m/>
    <m/>
    <m/>
    <m/>
    <m/>
    <m/>
    <m/>
    <m/>
    <m/>
    <m/>
    <m/>
    <m/>
    <m/>
    <m/>
    <m/>
    <m/>
    <m/>
    <m/>
    <m/>
    <m/>
    <x v="0"/>
    <m/>
    <m/>
    <m/>
    <m/>
    <m/>
    <m/>
    <m/>
    <m/>
    <m/>
    <m/>
  </r>
  <r>
    <n v="525"/>
    <s v="Screening And Consenting"/>
    <n v="1"/>
    <s v="asemahle"/>
    <x v="5"/>
    <d v="1899-12-30T10:44:00"/>
    <s v="Ducats"/>
    <n v="1"/>
    <n v="1"/>
    <s v="Not applicable"/>
    <s v="I confirm that I am at the gate / door"/>
    <s v=" -32.9229982"/>
    <s v="27.9047713"/>
    <s v="Yes"/>
    <m/>
    <s v="Read the script out loud to the person"/>
    <s v="Yes - the person who opened the door is the HoH"/>
    <s v="Read the script out loud to the HoH"/>
    <s v="Yes"/>
    <s v="Proceed"/>
    <s v="Zukiswa"/>
    <s v="Nancu"/>
    <n v="52"/>
    <d v="1970-08-12T00:00:00"/>
    <n v="52"/>
    <s v="Female"/>
    <s v="One or both"/>
    <s v="Yes"/>
    <s v="Proceed"/>
    <m/>
    <s v="Proceed"/>
    <s v="English"/>
    <s v="Yes"/>
    <s v="Yes"/>
    <s v="signature_2022-07-08_0847.png"/>
    <m/>
    <m/>
    <m/>
    <m/>
    <d v="2022-07-08T00:00:00"/>
    <n v="40000"/>
    <n v="1000"/>
    <n v="568"/>
    <n v="568"/>
    <n v="2349"/>
    <m/>
    <x v="1"/>
    <n v="44433"/>
    <s v="Proceed"/>
    <s v="Checked, completed"/>
    <s v="Checked, completed"/>
    <s v="Checked, completed"/>
    <n v="639156480"/>
    <s v="Myself (Participant)"/>
    <m/>
    <d v="1899-12-30T10:48:00"/>
    <s v="Unverified"/>
  </r>
  <r>
    <n v="1242"/>
    <m/>
    <m/>
    <m/>
    <x v="0"/>
    <m/>
    <m/>
    <m/>
    <m/>
    <m/>
    <m/>
    <m/>
    <m/>
    <m/>
    <m/>
    <m/>
    <m/>
    <m/>
    <m/>
    <m/>
    <m/>
    <m/>
    <m/>
    <m/>
    <m/>
    <m/>
    <m/>
    <m/>
    <m/>
    <m/>
    <m/>
    <m/>
    <m/>
    <m/>
    <m/>
    <m/>
    <m/>
    <m/>
    <m/>
    <m/>
    <m/>
    <m/>
    <m/>
    <m/>
    <m/>
    <m/>
    <x v="0"/>
    <m/>
    <m/>
    <m/>
    <m/>
    <m/>
    <m/>
    <m/>
    <m/>
    <m/>
    <m/>
  </r>
  <r>
    <n v="1242"/>
    <s v="Screening And Consenting"/>
    <n v="1"/>
    <s v="zimbini"/>
    <x v="24"/>
    <d v="1899-12-30T11:29:00"/>
    <s v="Mdantsane"/>
    <n v="10"/>
    <n v="1"/>
    <s v="Not applicable"/>
    <s v="I confirm that I am at the gate / door"/>
    <s v=" -32.9303491"/>
    <s v="27.7524307"/>
    <s v="Yes"/>
    <m/>
    <s v="Read the script out loud to the person"/>
    <s v="Yes - the person who opened the door is the HoH"/>
    <s v="Read the script out loud to the HoH"/>
    <s v="No"/>
    <m/>
    <m/>
    <m/>
    <m/>
    <m/>
    <m/>
    <m/>
    <m/>
    <m/>
    <m/>
    <m/>
    <m/>
    <m/>
    <m/>
    <m/>
    <m/>
    <m/>
    <m/>
    <m/>
    <m/>
    <m/>
    <n v="50000"/>
    <m/>
    <n v="523"/>
    <n v="523"/>
    <n v="2334"/>
    <m/>
    <x v="0"/>
    <m/>
    <m/>
    <m/>
    <m/>
    <m/>
    <m/>
    <m/>
    <m/>
    <d v="1899-12-30T11:31:00"/>
    <s v="Unverified"/>
  </r>
  <r>
    <n v="1243"/>
    <m/>
    <m/>
    <m/>
    <x v="0"/>
    <m/>
    <m/>
    <m/>
    <m/>
    <m/>
    <m/>
    <m/>
    <m/>
    <m/>
    <m/>
    <m/>
    <m/>
    <m/>
    <m/>
    <m/>
    <m/>
    <m/>
    <m/>
    <m/>
    <m/>
    <m/>
    <m/>
    <m/>
    <m/>
    <m/>
    <m/>
    <m/>
    <m/>
    <m/>
    <m/>
    <m/>
    <m/>
    <m/>
    <m/>
    <m/>
    <m/>
    <m/>
    <m/>
    <m/>
    <m/>
    <m/>
    <x v="0"/>
    <m/>
    <m/>
    <m/>
    <m/>
    <m/>
    <m/>
    <m/>
    <m/>
    <m/>
    <m/>
  </r>
  <r>
    <n v="568"/>
    <s v="Screening And Consenting"/>
    <n v="1"/>
    <s v="siyanda"/>
    <x v="5"/>
    <d v="1899-12-30T14:43:00"/>
    <s v="Ducats"/>
    <n v="2"/>
    <n v="2"/>
    <s v="Not applicable"/>
    <s v="I confirm that I am at the gate / door"/>
    <s v=" -32.9546253"/>
    <s v="27.9061662"/>
    <s v="Yes"/>
    <m/>
    <s v="Read the script out loud to the person"/>
    <s v="Yes - the person who opened the door is the HoH"/>
    <s v="Read the script out loud to the HoH"/>
    <s v="Yes"/>
    <s v="Proceed"/>
    <s v="Sipho"/>
    <s v="Sam"/>
    <n v="52"/>
    <d v="1970-07-22T00:00:00"/>
    <n v="52"/>
    <s v="Male"/>
    <s v="One or both"/>
    <s v="Yes"/>
    <s v="Proceed"/>
    <m/>
    <s v="Proceed"/>
    <s v="Xhosa"/>
    <s v="Yes"/>
    <s v="Yes"/>
    <m/>
    <s v="signature_2022-07-08_1247.png"/>
    <m/>
    <m/>
    <m/>
    <d v="2022-07-08T00:00:00"/>
    <n v="40000"/>
    <n v="2000"/>
    <n v="329"/>
    <n v="329"/>
    <n v="2349"/>
    <m/>
    <x v="1"/>
    <n v="44955"/>
    <s v="Proceed"/>
    <s v="Checked, completed"/>
    <s v="Checked, completed"/>
    <s v="Checked, completed"/>
    <n v="785263369"/>
    <s v="Myself (Participant)"/>
    <m/>
    <d v="1899-12-30T14:48:00"/>
    <s v="Unverified"/>
  </r>
  <r>
    <n v="1244"/>
    <m/>
    <m/>
    <m/>
    <x v="0"/>
    <m/>
    <m/>
    <m/>
    <m/>
    <m/>
    <m/>
    <m/>
    <m/>
    <m/>
    <m/>
    <m/>
    <m/>
    <m/>
    <m/>
    <m/>
    <m/>
    <m/>
    <m/>
    <m/>
    <m/>
    <m/>
    <m/>
    <m/>
    <m/>
    <m/>
    <m/>
    <m/>
    <m/>
    <m/>
    <m/>
    <m/>
    <m/>
    <m/>
    <m/>
    <m/>
    <m/>
    <m/>
    <m/>
    <m/>
    <m/>
    <m/>
    <x v="0"/>
    <m/>
    <m/>
    <m/>
    <m/>
    <m/>
    <m/>
    <m/>
    <m/>
    <m/>
    <m/>
  </r>
  <r>
    <n v="1244"/>
    <s v="Screening And Consenting"/>
    <n v="1"/>
    <s v="ntombizodwa"/>
    <x v="24"/>
    <d v="1899-12-30T11:36:00"/>
    <s v="Ndevana"/>
    <n v="3"/>
    <n v="1"/>
    <s v="Not applicable"/>
    <s v="I confirm that I am at the gate / door"/>
    <s v=" -32.9292997"/>
    <s v="27.4735799"/>
    <s v="No"/>
    <s v="I confirm"/>
    <m/>
    <m/>
    <m/>
    <m/>
    <m/>
    <m/>
    <m/>
    <m/>
    <m/>
    <m/>
    <m/>
    <m/>
    <m/>
    <m/>
    <m/>
    <m/>
    <m/>
    <m/>
    <m/>
    <m/>
    <m/>
    <m/>
    <m/>
    <m/>
    <m/>
    <n v="60000"/>
    <m/>
    <n v="516"/>
    <n v="516"/>
    <n v="2334"/>
    <m/>
    <x v="0"/>
    <m/>
    <m/>
    <m/>
    <m/>
    <m/>
    <m/>
    <m/>
    <m/>
    <d v="1899-12-30T11:36:00"/>
    <s v="Unverified"/>
  </r>
  <r>
    <n v="665"/>
    <s v="Screening And Consenting"/>
    <n v="1"/>
    <s v="lona"/>
    <x v="6"/>
    <d v="1899-12-30T14:09:00"/>
    <s v="Mdantsane"/>
    <n v="11"/>
    <n v="3"/>
    <s v="Not applicable"/>
    <s v="I confirm that I am at the gate / door"/>
    <s v=" -32.9191706"/>
    <s v="27.744733"/>
    <s v="Yes"/>
    <m/>
    <s v="Read the script out loud to the person"/>
    <s v="Yes - the person who opened the door is the HoH"/>
    <s v="Read the script out loud to the HoH"/>
    <s v="Yes"/>
    <s v="Proceed"/>
    <s v="Hunuy"/>
    <s v="Mditshwa"/>
    <n v="52"/>
    <d v="1970-11-14T00:00:00"/>
    <n v="52"/>
    <s v="Female"/>
    <s v="One or both"/>
    <s v="Yes"/>
    <s v="Proceed"/>
    <m/>
    <s v="Proceed"/>
    <s v="Xhosa"/>
    <s v="Yes"/>
    <s v="Yes"/>
    <m/>
    <s v="signature_2022-07-12_1215.png"/>
    <m/>
    <m/>
    <m/>
    <d v="2022-07-12T00:00:00"/>
    <n v="50000"/>
    <n v="1000"/>
    <n v="363"/>
    <n v="363"/>
    <n v="2345"/>
    <m/>
    <x v="1"/>
    <n v="54019"/>
    <s v="Proceed"/>
    <s v="Checked, completed"/>
    <s v="Checked, completed"/>
    <s v="Checked, completed"/>
    <n v="834267374"/>
    <s v="Myself (Participant)"/>
    <m/>
    <d v="1899-12-30T14:16:00"/>
    <s v="Unverified"/>
  </r>
  <r>
    <n v="1245"/>
    <m/>
    <m/>
    <m/>
    <x v="0"/>
    <m/>
    <m/>
    <m/>
    <m/>
    <m/>
    <m/>
    <m/>
    <m/>
    <m/>
    <m/>
    <m/>
    <m/>
    <m/>
    <m/>
    <m/>
    <m/>
    <m/>
    <m/>
    <m/>
    <m/>
    <m/>
    <m/>
    <m/>
    <m/>
    <m/>
    <m/>
    <m/>
    <m/>
    <m/>
    <m/>
    <m/>
    <m/>
    <m/>
    <m/>
    <m/>
    <m/>
    <m/>
    <m/>
    <m/>
    <m/>
    <m/>
    <x v="0"/>
    <m/>
    <m/>
    <m/>
    <m/>
    <m/>
    <m/>
    <m/>
    <m/>
    <m/>
    <m/>
  </r>
  <r>
    <n v="1245"/>
    <s v="Screening And Consenting"/>
    <n v="1"/>
    <s v="zimkhitha"/>
    <x v="24"/>
    <d v="1899-12-30T11:37:00"/>
    <s v="Buffalo Flats"/>
    <n v="3"/>
    <n v="3"/>
    <s v="Not applicable"/>
    <s v="I confirm that I am at the gate / door"/>
    <s v=" -33.0100682"/>
    <s v="27.8358455"/>
    <s v="Yes"/>
    <m/>
    <s v="Read the script out loud to the person"/>
    <s v="Yes - the person who opened the door is the HoH"/>
    <s v="Read the script out loud to the HoH"/>
    <s v="No"/>
    <m/>
    <m/>
    <m/>
    <m/>
    <m/>
    <m/>
    <m/>
    <m/>
    <m/>
    <m/>
    <m/>
    <m/>
    <m/>
    <m/>
    <m/>
    <m/>
    <m/>
    <m/>
    <m/>
    <m/>
    <m/>
    <n v="80000"/>
    <m/>
    <n v="515"/>
    <n v="515"/>
    <n v="2334"/>
    <m/>
    <x v="0"/>
    <m/>
    <m/>
    <m/>
    <m/>
    <m/>
    <m/>
    <m/>
    <m/>
    <d v="1899-12-30T11:43:00"/>
    <s v="Unverified"/>
  </r>
  <r>
    <n v="1246"/>
    <m/>
    <m/>
    <m/>
    <x v="0"/>
    <m/>
    <m/>
    <m/>
    <m/>
    <m/>
    <m/>
    <m/>
    <m/>
    <m/>
    <m/>
    <m/>
    <m/>
    <m/>
    <m/>
    <m/>
    <m/>
    <m/>
    <m/>
    <m/>
    <m/>
    <m/>
    <m/>
    <m/>
    <m/>
    <m/>
    <m/>
    <m/>
    <m/>
    <m/>
    <m/>
    <m/>
    <m/>
    <m/>
    <m/>
    <m/>
    <m/>
    <m/>
    <m/>
    <m/>
    <m/>
    <m/>
    <x v="0"/>
    <m/>
    <m/>
    <m/>
    <m/>
    <m/>
    <m/>
    <m/>
    <m/>
    <m/>
    <m/>
  </r>
  <r>
    <n v="783"/>
    <s v="Screening And Consenting"/>
    <n v="1"/>
    <s v="ntombizodwa"/>
    <x v="10"/>
    <d v="1899-12-30T13:09:00"/>
    <s v="Ndevana"/>
    <n v="2"/>
    <n v="3"/>
    <s v="Not applicable"/>
    <s v="I confirm that I am at the gate / door"/>
    <s v=" -32.9248979"/>
    <s v="27.4934688"/>
    <s v="Yes"/>
    <m/>
    <s v="Read the script out loud to the person"/>
    <s v="Yes - the person who opened the door is the HoH"/>
    <s v="Read the script out loud to the HoH"/>
    <s v="Yes"/>
    <s v="Proceed"/>
    <s v="Ntomekhaya"/>
    <s v="Nguta"/>
    <n v="52"/>
    <d v="1970-11-16T00:00:00"/>
    <n v="52"/>
    <s v="Female"/>
    <s v="One or both"/>
    <s v="Yes"/>
    <s v="Proceed"/>
    <m/>
    <s v="Proceed"/>
    <s v="Xhosa"/>
    <s v="Yes"/>
    <s v="Yes"/>
    <m/>
    <s v="signature_2022-07-14_1114.png"/>
    <m/>
    <m/>
    <m/>
    <d v="2022-07-14T00:00:00"/>
    <n v="60000"/>
    <n v="1000"/>
    <n v="423"/>
    <n v="423"/>
    <n v="2343"/>
    <m/>
    <x v="1"/>
    <n v="64137"/>
    <m/>
    <m/>
    <m/>
    <m/>
    <m/>
    <m/>
    <m/>
    <d v="1899-12-30T13:15:00"/>
    <s v="Unverified"/>
  </r>
  <r>
    <n v="1247"/>
    <m/>
    <m/>
    <m/>
    <x v="0"/>
    <m/>
    <m/>
    <m/>
    <m/>
    <m/>
    <m/>
    <m/>
    <m/>
    <m/>
    <m/>
    <m/>
    <m/>
    <m/>
    <m/>
    <m/>
    <m/>
    <m/>
    <m/>
    <m/>
    <m/>
    <m/>
    <m/>
    <m/>
    <m/>
    <m/>
    <m/>
    <m/>
    <m/>
    <m/>
    <m/>
    <m/>
    <m/>
    <m/>
    <m/>
    <m/>
    <m/>
    <m/>
    <m/>
    <m/>
    <m/>
    <m/>
    <x v="0"/>
    <m/>
    <m/>
    <m/>
    <m/>
    <m/>
    <m/>
    <m/>
    <m/>
    <m/>
    <m/>
  </r>
  <r>
    <n v="913"/>
    <s v="Screening And Consenting"/>
    <n v="1"/>
    <s v="siyanda"/>
    <x v="30"/>
    <d v="1899-12-30T10:44:00"/>
    <s v="Mdantsane"/>
    <n v="9"/>
    <n v="1"/>
    <s v="Not applicable"/>
    <s v="I confirm that I am at the gate / door"/>
    <s v=" -32.9371658"/>
    <s v="27.7567609"/>
    <s v="Yes"/>
    <m/>
    <s v="Read the script out loud to the person"/>
    <s v="Yes - the person who opened the door is the HoH"/>
    <s v="Read the script out loud to the HoH"/>
    <s v="Yes"/>
    <s v="Proceed"/>
    <s v="Mvuzo"/>
    <s v="Booi"/>
    <n v="52"/>
    <d v="1970-02-12T00:00:00"/>
    <n v="52"/>
    <s v="Male"/>
    <s v="One or both"/>
    <s v="Yes"/>
    <s v="Proceed"/>
    <m/>
    <s v="Proceed"/>
    <s v="Xhosa"/>
    <s v="Yes"/>
    <s v="Yes"/>
    <m/>
    <s v="signature_2022-07-16_0846.png"/>
    <m/>
    <m/>
    <m/>
    <d v="2022-07-16T00:00:00"/>
    <n v="50000"/>
    <n v="2000"/>
    <n v="568"/>
    <n v="568"/>
    <n v="2341"/>
    <m/>
    <x v="1"/>
    <n v="55425"/>
    <s v="Proceed"/>
    <s v="Checked, completed"/>
    <s v="Checked, completed"/>
    <s v="Checked, completed"/>
    <n v="734251996"/>
    <s v="Partner/Spouse"/>
    <m/>
    <d v="1899-12-30T10:47:00"/>
    <s v="Complete"/>
  </r>
  <r>
    <n v="925"/>
    <s v="Screening And Consenting"/>
    <n v="1"/>
    <s v="siziphiwe"/>
    <x v="30"/>
    <d v="1899-12-30T12:23:00"/>
    <s v="Buffalo Flats"/>
    <n v="2"/>
    <n v="10"/>
    <s v="Not applicable"/>
    <s v="I confirm that I am at the gate / door"/>
    <s v=" -33.0113654"/>
    <s v="27.8427897"/>
    <s v="Yes"/>
    <m/>
    <s v="Read the script out loud to the person"/>
    <s v="Yes - the person who opened the door is the HoH"/>
    <s v="Read the script out loud to the HoH"/>
    <s v="Yes"/>
    <s v="Proceed"/>
    <s v="Denique"/>
    <s v="Martin "/>
    <n v="52"/>
    <d v="1970-09-10T00:00:00"/>
    <n v="52"/>
    <s v="Female"/>
    <s v="One or both"/>
    <s v="Yes"/>
    <s v="Proceed"/>
    <m/>
    <s v="Proceed"/>
    <s v="English"/>
    <s v="Yes"/>
    <s v="Yes"/>
    <s v="signature_2022-07-16_1036.png"/>
    <m/>
    <m/>
    <m/>
    <m/>
    <d v="2022-07-16T00:00:00"/>
    <n v="80000"/>
    <n v="1000"/>
    <n v="469"/>
    <n v="469"/>
    <n v="2341"/>
    <m/>
    <x v="1"/>
    <n v="84227"/>
    <s v="Proceed"/>
    <s v="Checked, completed"/>
    <s v="Checked, completed"/>
    <s v="Checked, completed"/>
    <n v="99999999"/>
    <s v="Myself (Participant)"/>
    <m/>
    <d v="1899-12-30T12:37:00"/>
    <s v="Complete"/>
  </r>
  <r>
    <n v="1248"/>
    <m/>
    <m/>
    <m/>
    <x v="0"/>
    <m/>
    <m/>
    <m/>
    <m/>
    <m/>
    <m/>
    <m/>
    <m/>
    <m/>
    <m/>
    <m/>
    <m/>
    <m/>
    <m/>
    <m/>
    <m/>
    <m/>
    <m/>
    <m/>
    <m/>
    <m/>
    <m/>
    <m/>
    <m/>
    <m/>
    <m/>
    <m/>
    <m/>
    <m/>
    <m/>
    <m/>
    <m/>
    <m/>
    <m/>
    <m/>
    <m/>
    <m/>
    <m/>
    <m/>
    <m/>
    <m/>
    <x v="0"/>
    <m/>
    <m/>
    <m/>
    <m/>
    <m/>
    <m/>
    <m/>
    <m/>
    <m/>
    <m/>
  </r>
  <r>
    <n v="1012"/>
    <s v="Screening And Consenting"/>
    <n v="1"/>
    <s v="zimkhitha"/>
    <x v="16"/>
    <d v="1899-12-30T11:36:00"/>
    <s v="Buffalo Flats"/>
    <n v="3"/>
    <n v="1"/>
    <s v="Not applicable"/>
    <s v="I confirm that I am at the gate / door"/>
    <s v=" -33.007546"/>
    <s v="27.8422373"/>
    <s v="Yes"/>
    <m/>
    <s v="Read the script out loud to the person"/>
    <s v="Yes - the person who opened the door is the HoH"/>
    <s v="Read the script out loud to the HoH"/>
    <s v="Yes"/>
    <s v="Proceed"/>
    <s v="Naika"/>
    <s v="Naidoo"/>
    <n v="52"/>
    <d v="1970-10-20T00:00:00"/>
    <n v="52"/>
    <s v="Female"/>
    <s v="One or both"/>
    <s v="Yes"/>
    <s v="Proceed"/>
    <m/>
    <s v="Proceed"/>
    <s v="English"/>
    <s v="Yes"/>
    <s v="Yes"/>
    <s v="signature_2022-07-20_0946.png"/>
    <m/>
    <m/>
    <m/>
    <m/>
    <d v="2022-07-20T00:00:00"/>
    <n v="80000"/>
    <n v="1000"/>
    <n v="516"/>
    <n v="516"/>
    <n v="2337"/>
    <m/>
    <x v="1"/>
    <n v="84317"/>
    <s v="Proceed"/>
    <s v="Checked, completed"/>
    <s v="Checked, completed"/>
    <s v="Checked, completed"/>
    <n v="835614422"/>
    <s v="Myself (Participant)"/>
    <m/>
    <d v="1899-12-30T11:47:00"/>
    <s v="Complete"/>
  </r>
  <r>
    <n v="1249"/>
    <m/>
    <m/>
    <m/>
    <x v="0"/>
    <m/>
    <m/>
    <m/>
    <m/>
    <m/>
    <m/>
    <m/>
    <m/>
    <m/>
    <m/>
    <m/>
    <m/>
    <m/>
    <m/>
    <m/>
    <m/>
    <m/>
    <m/>
    <m/>
    <m/>
    <m/>
    <m/>
    <m/>
    <m/>
    <m/>
    <m/>
    <m/>
    <m/>
    <m/>
    <m/>
    <m/>
    <m/>
    <m/>
    <m/>
    <m/>
    <m/>
    <m/>
    <m/>
    <m/>
    <m/>
    <m/>
    <x v="0"/>
    <m/>
    <m/>
    <m/>
    <m/>
    <m/>
    <m/>
    <m/>
    <m/>
    <m/>
    <m/>
  </r>
  <r>
    <n v="1065"/>
    <s v="Screening And Consenting"/>
    <n v="2"/>
    <s v="yethu"/>
    <x v="21"/>
    <d v="1899-12-30T14:45:00"/>
    <s v="Ndevana"/>
    <n v="2"/>
    <n v="6"/>
    <s v="Not applicable"/>
    <s v="I confirm that I am at the gate / door"/>
    <s v=" -32.9207928"/>
    <s v="27.5029088"/>
    <s v="Yes"/>
    <m/>
    <s v="Read the script out loud to the person"/>
    <s v="Yes - the person who opened the door is the HoH"/>
    <s v="Read the script out loud to the HoH"/>
    <s v="Yes"/>
    <s v="Proceed"/>
    <s v="Mntuwekhaya"/>
    <s v="Nkwenkwana"/>
    <n v="52"/>
    <d v="1971-01-01T00:00:00"/>
    <n v="52"/>
    <s v="Male"/>
    <s v="One or both"/>
    <s v="Yes"/>
    <s v="Proceed"/>
    <m/>
    <s v="Proceed"/>
    <s v="Xhosa"/>
    <s v="Yes"/>
    <s v="Yes"/>
    <m/>
    <s v="signature_2022-07-21_1248.png"/>
    <m/>
    <m/>
    <m/>
    <d v="2022-07-21T00:00:00"/>
    <n v="60000"/>
    <n v="2000"/>
    <n v="327"/>
    <n v="327"/>
    <n v="2336"/>
    <m/>
    <x v="1"/>
    <n v="64938"/>
    <s v="Proceed"/>
    <s v="Checked, completed"/>
    <s v="Checked, completed"/>
    <s v="Checked, completed"/>
    <n v="780834959"/>
    <s v="Myself (Participant)"/>
    <m/>
    <d v="1899-12-30T14:49:00"/>
    <s v="Complete"/>
  </r>
  <r>
    <n v="1250"/>
    <m/>
    <m/>
    <m/>
    <x v="0"/>
    <m/>
    <m/>
    <m/>
    <m/>
    <m/>
    <m/>
    <m/>
    <m/>
    <m/>
    <m/>
    <m/>
    <m/>
    <m/>
    <m/>
    <m/>
    <m/>
    <m/>
    <m/>
    <m/>
    <m/>
    <m/>
    <m/>
    <m/>
    <m/>
    <m/>
    <m/>
    <m/>
    <m/>
    <m/>
    <m/>
    <m/>
    <m/>
    <m/>
    <m/>
    <m/>
    <m/>
    <m/>
    <m/>
    <m/>
    <m/>
    <m/>
    <x v="0"/>
    <m/>
    <m/>
    <m/>
    <m/>
    <m/>
    <m/>
    <m/>
    <m/>
    <m/>
    <m/>
  </r>
  <r>
    <n v="1250"/>
    <s v="Screening And Consenting"/>
    <n v="1"/>
    <s v="likhona"/>
    <x v="24"/>
    <d v="1899-12-30T11:54:00"/>
    <s v="Nompumelelo"/>
    <n v="3"/>
    <n v="3"/>
    <s v="Not applicable"/>
    <s v="I confirm that I am at the gate / door"/>
    <s v=" -32.953983"/>
    <s v="27.9243783"/>
    <s v="No"/>
    <s v="I confirm"/>
    <m/>
    <m/>
    <m/>
    <m/>
    <m/>
    <m/>
    <m/>
    <m/>
    <m/>
    <m/>
    <m/>
    <m/>
    <m/>
    <m/>
    <m/>
    <m/>
    <m/>
    <m/>
    <m/>
    <m/>
    <m/>
    <m/>
    <m/>
    <m/>
    <m/>
    <n v="30000"/>
    <m/>
    <n v="498"/>
    <n v="498"/>
    <n v="2334"/>
    <m/>
    <x v="0"/>
    <m/>
    <m/>
    <m/>
    <m/>
    <m/>
    <m/>
    <m/>
    <m/>
    <d v="1899-12-30T11:55:00"/>
    <s v="Unverified"/>
  </r>
  <r>
    <n v="1250"/>
    <s v="Screening And Consenting"/>
    <n v="2"/>
    <s v="likhona"/>
    <x v="25"/>
    <d v="1899-12-30T10:22:00"/>
    <s v="Nompumelelo"/>
    <n v="3"/>
    <n v="3"/>
    <s v="Not applicable"/>
    <s v="I confirm that I am at the gate / door"/>
    <s v=" -32.9541653"/>
    <s v="27.9245428"/>
    <s v="No"/>
    <s v="I confirm"/>
    <m/>
    <m/>
    <m/>
    <m/>
    <m/>
    <m/>
    <m/>
    <m/>
    <m/>
    <m/>
    <m/>
    <m/>
    <m/>
    <m/>
    <m/>
    <m/>
    <m/>
    <m/>
    <m/>
    <m/>
    <m/>
    <m/>
    <m/>
    <m/>
    <m/>
    <n v="30000"/>
    <m/>
    <n v="590"/>
    <n v="590"/>
    <n v="2331"/>
    <m/>
    <x v="0"/>
    <m/>
    <m/>
    <m/>
    <m/>
    <m/>
    <m/>
    <m/>
    <m/>
    <d v="1899-12-30T10:23:00"/>
    <s v="Unverified"/>
  </r>
  <r>
    <n v="1250"/>
    <s v="Screening And Consenting"/>
    <n v="3"/>
    <s v="likhona"/>
    <x v="26"/>
    <d v="1899-12-30T11:16:00"/>
    <s v="Nompumelelo"/>
    <n v="3"/>
    <n v="3"/>
    <s v="Not applicable"/>
    <s v="I confirm that I am at the gate / door"/>
    <s v=" -32.9541967"/>
    <s v="27.9245705"/>
    <s v="No"/>
    <s v="I confirm"/>
    <m/>
    <m/>
    <m/>
    <m/>
    <m/>
    <m/>
    <m/>
    <m/>
    <m/>
    <m/>
    <m/>
    <m/>
    <m/>
    <m/>
    <m/>
    <m/>
    <m/>
    <m/>
    <m/>
    <m/>
    <m/>
    <m/>
    <m/>
    <m/>
    <m/>
    <n v="30000"/>
    <m/>
    <n v="536"/>
    <n v="536"/>
    <n v="2330"/>
    <m/>
    <x v="0"/>
    <m/>
    <m/>
    <m/>
    <m/>
    <m/>
    <m/>
    <m/>
    <m/>
    <d v="1899-12-30T11:18:00"/>
    <s v="Unverified"/>
  </r>
  <r>
    <n v="1251"/>
    <m/>
    <m/>
    <m/>
    <x v="0"/>
    <m/>
    <m/>
    <m/>
    <m/>
    <m/>
    <m/>
    <m/>
    <m/>
    <m/>
    <m/>
    <m/>
    <m/>
    <m/>
    <m/>
    <m/>
    <m/>
    <m/>
    <m/>
    <m/>
    <m/>
    <m/>
    <m/>
    <m/>
    <m/>
    <m/>
    <m/>
    <m/>
    <m/>
    <m/>
    <m/>
    <m/>
    <m/>
    <m/>
    <m/>
    <m/>
    <m/>
    <m/>
    <m/>
    <m/>
    <m/>
    <m/>
    <x v="0"/>
    <m/>
    <m/>
    <m/>
    <m/>
    <m/>
    <m/>
    <m/>
    <m/>
    <m/>
    <m/>
  </r>
  <r>
    <n v="1095"/>
    <s v="Screening And Consenting"/>
    <n v="1"/>
    <s v="busisiwe"/>
    <x v="21"/>
    <d v="1899-12-30T11:46:00"/>
    <s v="Mdantsane"/>
    <n v="11"/>
    <n v="6"/>
    <s v="Not applicable"/>
    <s v="I confirm that I am at the gate / door"/>
    <s v=" -32.9183774"/>
    <s v="27.7462355"/>
    <s v="Yes"/>
    <m/>
    <s v="Read the script out loud to the person"/>
    <s v="Yes - the person who opened the door is the HoH"/>
    <s v="Read the script out loud to the HoH"/>
    <s v="Yes"/>
    <s v="Proceed"/>
    <s v="Mzukisi"/>
    <s v="Myathaza"/>
    <n v="52"/>
    <d v="1970-08-02T00:00:00"/>
    <n v="52"/>
    <s v="Male"/>
    <s v="One or both"/>
    <s v="Yes"/>
    <s v="Proceed"/>
    <m/>
    <s v="Proceed"/>
    <s v="English"/>
    <s v="Yes"/>
    <s v="Yes"/>
    <s v="signature_2022-07-21_0948.png"/>
    <m/>
    <m/>
    <m/>
    <m/>
    <d v="2022-07-21T00:00:00"/>
    <n v="50000"/>
    <n v="2000"/>
    <n v="506"/>
    <n v="506"/>
    <n v="2336"/>
    <m/>
    <x v="1"/>
    <n v="55296"/>
    <s v="Proceed"/>
    <s v="Checked, completed"/>
    <s v="Checked, completed"/>
    <s v="Checked, completed"/>
    <n v="631711727"/>
    <s v="Myself (Participant)"/>
    <m/>
    <d v="1899-12-30T11:49:00"/>
    <s v="Complete"/>
  </r>
  <r>
    <n v="1252"/>
    <m/>
    <m/>
    <m/>
    <x v="0"/>
    <m/>
    <m/>
    <m/>
    <m/>
    <m/>
    <m/>
    <m/>
    <m/>
    <m/>
    <m/>
    <m/>
    <m/>
    <m/>
    <m/>
    <m/>
    <m/>
    <m/>
    <m/>
    <m/>
    <m/>
    <m/>
    <m/>
    <m/>
    <m/>
    <m/>
    <m/>
    <m/>
    <m/>
    <m/>
    <m/>
    <m/>
    <m/>
    <m/>
    <m/>
    <m/>
    <m/>
    <m/>
    <m/>
    <m/>
    <m/>
    <m/>
    <x v="0"/>
    <m/>
    <m/>
    <m/>
    <m/>
    <m/>
    <m/>
    <m/>
    <m/>
    <m/>
    <m/>
  </r>
  <r>
    <n v="1252"/>
    <s v="Screening And Consenting"/>
    <n v="1"/>
    <s v="nosiphiwo"/>
    <x v="24"/>
    <d v="1899-12-30T12:08:00"/>
    <s v="Buffalo Flats"/>
    <n v="5"/>
    <n v="2"/>
    <s v="Not applicable"/>
    <s v="I confirm that I am at the gate / door"/>
    <s v=" -33.021612"/>
    <s v="27.8545254"/>
    <s v="Yes"/>
    <m/>
    <s v="Read the script out loud to the person"/>
    <s v="Yes - the person who opened the door is the HoH"/>
    <s v="Read the script out loud to the HoH"/>
    <s v="No"/>
    <m/>
    <m/>
    <m/>
    <m/>
    <m/>
    <m/>
    <m/>
    <m/>
    <m/>
    <m/>
    <m/>
    <m/>
    <m/>
    <m/>
    <m/>
    <m/>
    <m/>
    <m/>
    <m/>
    <m/>
    <m/>
    <n v="80000"/>
    <m/>
    <n v="484"/>
    <n v="484"/>
    <n v="2334"/>
    <m/>
    <x v="0"/>
    <m/>
    <m/>
    <m/>
    <m/>
    <m/>
    <m/>
    <m/>
    <m/>
    <d v="1899-12-30T12:09:00"/>
    <s v="Unverified"/>
  </r>
  <r>
    <n v="1253"/>
    <m/>
    <m/>
    <m/>
    <x v="0"/>
    <m/>
    <m/>
    <m/>
    <m/>
    <m/>
    <m/>
    <m/>
    <m/>
    <m/>
    <m/>
    <m/>
    <m/>
    <m/>
    <m/>
    <m/>
    <m/>
    <m/>
    <m/>
    <m/>
    <m/>
    <m/>
    <m/>
    <m/>
    <m/>
    <m/>
    <m/>
    <m/>
    <m/>
    <m/>
    <m/>
    <m/>
    <m/>
    <m/>
    <m/>
    <m/>
    <m/>
    <m/>
    <m/>
    <m/>
    <m/>
    <m/>
    <x v="0"/>
    <m/>
    <m/>
    <m/>
    <m/>
    <m/>
    <m/>
    <m/>
    <m/>
    <m/>
    <m/>
  </r>
  <r>
    <n v="1253"/>
    <s v="Screening And Consenting"/>
    <n v="1"/>
    <s v="nosiphiwo"/>
    <x v="24"/>
    <d v="1899-12-30T12:15:00"/>
    <s v="Buffalo Flats"/>
    <n v="5"/>
    <n v="2"/>
    <s v="Not applicable"/>
    <s v="I confirm that I am at the gate / door"/>
    <s v=" -33.0149185"/>
    <s v="27.8551361"/>
    <s v="Yes"/>
    <m/>
    <s v="Read the script out loud to the person"/>
    <s v="Yes - the person who opened the door is the HoH"/>
    <s v="Read the script out loud to the HoH"/>
    <s v="No"/>
    <m/>
    <m/>
    <m/>
    <m/>
    <m/>
    <m/>
    <m/>
    <m/>
    <m/>
    <m/>
    <m/>
    <m/>
    <m/>
    <m/>
    <m/>
    <m/>
    <m/>
    <m/>
    <m/>
    <m/>
    <m/>
    <n v="80000"/>
    <m/>
    <n v="477"/>
    <n v="477"/>
    <n v="2334"/>
    <m/>
    <x v="0"/>
    <m/>
    <m/>
    <m/>
    <m/>
    <m/>
    <m/>
    <m/>
    <m/>
    <d v="1899-12-30T12:15:00"/>
    <s v="Unverified"/>
  </r>
  <r>
    <n v="1254"/>
    <m/>
    <m/>
    <m/>
    <x v="0"/>
    <m/>
    <m/>
    <m/>
    <m/>
    <m/>
    <m/>
    <m/>
    <m/>
    <m/>
    <m/>
    <m/>
    <m/>
    <m/>
    <m/>
    <m/>
    <m/>
    <m/>
    <m/>
    <m/>
    <m/>
    <m/>
    <m/>
    <m/>
    <m/>
    <m/>
    <m/>
    <m/>
    <m/>
    <m/>
    <m/>
    <m/>
    <m/>
    <m/>
    <m/>
    <m/>
    <m/>
    <m/>
    <m/>
    <m/>
    <m/>
    <m/>
    <x v="0"/>
    <m/>
    <m/>
    <m/>
    <m/>
    <m/>
    <m/>
    <m/>
    <m/>
    <m/>
    <m/>
  </r>
  <r>
    <n v="1324"/>
    <s v="Screening And Consenting"/>
    <n v="3"/>
    <s v="zukisani"/>
    <x v="32"/>
    <d v="1899-12-30T09:20:00"/>
    <s v="Buffalo Flats"/>
    <n v="1"/>
    <n v="6"/>
    <s v="Not applicable"/>
    <s v="I confirm that I am at the gate / door"/>
    <s v=" -33.0233951"/>
    <s v="27.8636008"/>
    <s v="Yes"/>
    <m/>
    <s v="Read the script out loud to the person"/>
    <s v="Yes - the person who opened the door is calling the HoH"/>
    <s v="Read the script out loud to the HoH"/>
    <s v="Yes"/>
    <s v="Proceed"/>
    <s v="Agnes"/>
    <s v="Davidson "/>
    <n v="52"/>
    <d v="1970-09-12T00:00:00"/>
    <n v="52"/>
    <s v="Female"/>
    <s v="One or both"/>
    <s v="Yes"/>
    <s v="Proceed"/>
    <m/>
    <s v="Proceed"/>
    <s v="English"/>
    <s v="Yes"/>
    <s v="Yes"/>
    <s v="signature_2022-07-29_0723.png"/>
    <m/>
    <m/>
    <m/>
    <m/>
    <d v="2022-07-29T00:00:00"/>
    <n v="80000"/>
    <n v="1000"/>
    <n v="652"/>
    <n v="652"/>
    <n v="2328"/>
    <m/>
    <x v="1"/>
    <n v="84580"/>
    <s v="Proceed"/>
    <s v="Checked, completed"/>
    <s v="Checked, completed"/>
    <s v="Checked, completed"/>
    <n v="7458126975"/>
    <s v="Myself (Participant)"/>
    <m/>
    <d v="1899-12-30T09:24:00"/>
    <s v="Complete"/>
  </r>
  <r>
    <n v="1255"/>
    <m/>
    <m/>
    <m/>
    <x v="0"/>
    <m/>
    <m/>
    <m/>
    <m/>
    <m/>
    <m/>
    <m/>
    <m/>
    <m/>
    <m/>
    <m/>
    <m/>
    <m/>
    <m/>
    <m/>
    <m/>
    <m/>
    <m/>
    <m/>
    <m/>
    <m/>
    <m/>
    <m/>
    <m/>
    <m/>
    <m/>
    <m/>
    <m/>
    <m/>
    <m/>
    <m/>
    <m/>
    <m/>
    <m/>
    <m/>
    <m/>
    <m/>
    <m/>
    <m/>
    <m/>
    <m/>
    <x v="0"/>
    <m/>
    <m/>
    <m/>
    <m/>
    <m/>
    <m/>
    <m/>
    <m/>
    <m/>
    <m/>
  </r>
  <r>
    <n v="1354"/>
    <s v="Screening And Consenting"/>
    <n v="1"/>
    <s v="zimkhitha"/>
    <x v="26"/>
    <d v="1899-12-30T12:14:00"/>
    <s v="Buffalo Flats"/>
    <n v="3"/>
    <n v="5"/>
    <s v="Not applicable"/>
    <s v="I confirm that I am at the gate / door"/>
    <s v=" -33.0088203"/>
    <s v="27.8393311"/>
    <s v="Yes"/>
    <m/>
    <s v="Read the script out loud to the person"/>
    <s v="Yes - the person who opened the door is the HoH"/>
    <s v="Read the script out loud to the HoH"/>
    <s v="Yes"/>
    <s v="Proceed"/>
    <s v="Lazarus "/>
    <s v="Mcsees"/>
    <n v="52"/>
    <d v="1970-10-04T00:00:00"/>
    <n v="52"/>
    <s v="Male"/>
    <s v="One or both"/>
    <s v="Yes"/>
    <s v="Proceed"/>
    <m/>
    <s v="Proceed"/>
    <s v="English"/>
    <s v="Yes"/>
    <s v="Yes"/>
    <s v="signature_2022-07-27_1025.png"/>
    <m/>
    <m/>
    <m/>
    <m/>
    <d v="2022-07-27T00:00:00"/>
    <n v="80000"/>
    <n v="2000"/>
    <n v="478"/>
    <n v="478"/>
    <n v="2330"/>
    <m/>
    <x v="1"/>
    <n v="85234"/>
    <s v="Proceed"/>
    <s v="Checked, completed"/>
    <s v="Checked, completed"/>
    <s v="Checked, completed"/>
    <n v="636053536"/>
    <s v="Myself (Participant)"/>
    <m/>
    <d v="1899-12-30T12:27:00"/>
    <s v="Complete"/>
  </r>
  <r>
    <n v="1256"/>
    <m/>
    <m/>
    <m/>
    <x v="0"/>
    <m/>
    <m/>
    <m/>
    <m/>
    <m/>
    <m/>
    <m/>
    <m/>
    <m/>
    <m/>
    <m/>
    <m/>
    <m/>
    <m/>
    <m/>
    <m/>
    <m/>
    <m/>
    <m/>
    <m/>
    <m/>
    <m/>
    <m/>
    <m/>
    <m/>
    <m/>
    <m/>
    <m/>
    <m/>
    <m/>
    <m/>
    <m/>
    <m/>
    <m/>
    <m/>
    <m/>
    <m/>
    <m/>
    <m/>
    <m/>
    <m/>
    <x v="0"/>
    <m/>
    <m/>
    <m/>
    <m/>
    <m/>
    <m/>
    <m/>
    <m/>
    <m/>
    <m/>
  </r>
  <r>
    <n v="1256"/>
    <s v="Screening And Consenting"/>
    <n v="1"/>
    <s v="siziphiwe"/>
    <x v="24"/>
    <d v="1899-12-30T12:22:00"/>
    <s v="Buffalo Flats"/>
    <n v="1"/>
    <n v="5"/>
    <s v="Not applicable"/>
    <s v="I confirm that I am at the gate / door"/>
    <s v=" -33.0224363"/>
    <s v="27.8796127"/>
    <s v="Yes"/>
    <m/>
    <s v="Read the script out loud to the person"/>
    <s v="Yes - the person who opened the door is the HoH"/>
    <s v="Read the script out loud to the HoH"/>
    <s v="No"/>
    <m/>
    <m/>
    <m/>
    <m/>
    <m/>
    <m/>
    <m/>
    <m/>
    <m/>
    <m/>
    <m/>
    <m/>
    <m/>
    <m/>
    <m/>
    <m/>
    <m/>
    <m/>
    <m/>
    <m/>
    <m/>
    <n v="80000"/>
    <m/>
    <n v="470"/>
    <n v="470"/>
    <n v="2334"/>
    <m/>
    <x v="0"/>
    <m/>
    <m/>
    <m/>
    <m/>
    <m/>
    <m/>
    <m/>
    <m/>
    <d v="1899-12-30T12:28:00"/>
    <s v="Unverified"/>
  </r>
  <r>
    <n v="1257"/>
    <m/>
    <m/>
    <m/>
    <x v="0"/>
    <m/>
    <m/>
    <m/>
    <m/>
    <m/>
    <m/>
    <m/>
    <m/>
    <m/>
    <m/>
    <m/>
    <m/>
    <m/>
    <m/>
    <m/>
    <m/>
    <m/>
    <m/>
    <m/>
    <m/>
    <m/>
    <m/>
    <m/>
    <m/>
    <m/>
    <m/>
    <m/>
    <m/>
    <m/>
    <m/>
    <m/>
    <m/>
    <m/>
    <m/>
    <m/>
    <m/>
    <m/>
    <m/>
    <m/>
    <m/>
    <m/>
    <x v="0"/>
    <m/>
    <m/>
    <m/>
    <m/>
    <m/>
    <m/>
    <m/>
    <m/>
    <m/>
    <m/>
  </r>
  <r>
    <n v="1415"/>
    <s v="Screening And Consenting"/>
    <n v="1"/>
    <s v="vuyolwethu"/>
    <x v="26"/>
    <d v="1899-12-30T15:54:00"/>
    <s v="Mdantsane"/>
    <n v="8"/>
    <n v="1"/>
    <s v="Not applicable"/>
    <s v="I confirm that I am at the gate / door"/>
    <s v=" -32.9308664"/>
    <s v="27.7355004"/>
    <s v="Yes"/>
    <m/>
    <s v="Read the script out loud to the person"/>
    <s v="Yes - the person who opened the door is calling the HoH"/>
    <s v="Read the script out loud to the HoH"/>
    <s v="Yes"/>
    <s v="Proceed"/>
    <s v="Nokwanda"/>
    <s v="Pepani"/>
    <n v="52"/>
    <d v="1970-04-11T00:00:00"/>
    <n v="52"/>
    <s v="Female"/>
    <s v="One or both"/>
    <s v="Yes"/>
    <s v="Proceed"/>
    <m/>
    <s v="Proceed"/>
    <s v="Xhosa"/>
    <s v="Yes"/>
    <s v="Yes"/>
    <m/>
    <s v="signature_2022-07-27_1356.png"/>
    <m/>
    <m/>
    <m/>
    <d v="2022-07-27T00:00:00"/>
    <n v="50000"/>
    <n v="1000"/>
    <n v="258"/>
    <n v="258"/>
    <n v="2330"/>
    <m/>
    <x v="1"/>
    <n v="53794"/>
    <s v="Proceed"/>
    <s v="Checked, completed"/>
    <s v="Checked, completed"/>
    <s v="Checked, completed"/>
    <n v="812508369"/>
    <s v="Myself (Participant)"/>
    <m/>
    <d v="1899-12-30T15:56:00"/>
    <s v="Unverified"/>
  </r>
  <r>
    <n v="1258"/>
    <m/>
    <m/>
    <m/>
    <x v="0"/>
    <m/>
    <m/>
    <m/>
    <m/>
    <m/>
    <m/>
    <m/>
    <m/>
    <m/>
    <m/>
    <m/>
    <m/>
    <m/>
    <m/>
    <m/>
    <m/>
    <m/>
    <m/>
    <m/>
    <m/>
    <m/>
    <m/>
    <m/>
    <m/>
    <m/>
    <m/>
    <m/>
    <m/>
    <m/>
    <m/>
    <m/>
    <m/>
    <m/>
    <m/>
    <m/>
    <m/>
    <m/>
    <m/>
    <m/>
    <m/>
    <m/>
    <x v="0"/>
    <m/>
    <m/>
    <m/>
    <m/>
    <m/>
    <m/>
    <m/>
    <m/>
    <m/>
    <m/>
  </r>
  <r>
    <n v="1426"/>
    <s v="Screening And Consenting"/>
    <n v="2"/>
    <s v="zukisani"/>
    <x v="31"/>
    <d v="1899-12-30T09:03:00"/>
    <s v="Buffalo Flats"/>
    <n v="1"/>
    <n v="8"/>
    <s v="Not applicable"/>
    <s v="I confirm that I am at the gate / door"/>
    <s v=" -33.0228199"/>
    <s v="27.8805661"/>
    <s v="Yes"/>
    <m/>
    <s v="Read the script out loud to the person"/>
    <s v="Yes - the person who opened the door is the HoH"/>
    <s v="Read the script out loud to the HoH"/>
    <s v="Yes"/>
    <s v="Proceed"/>
    <s v="Raymond "/>
    <s v="Billy"/>
    <n v="52"/>
    <d v="1970-03-08T00:00:00"/>
    <n v="52"/>
    <s v="Male"/>
    <s v="One or both"/>
    <s v="Yes"/>
    <s v="Proceed"/>
    <m/>
    <s v="Proceed"/>
    <s v="English"/>
    <s v="Yes"/>
    <s v="Yes"/>
    <s v="signature_2022-07-28_0705.png"/>
    <m/>
    <m/>
    <m/>
    <m/>
    <d v="2022-07-28T00:00:00"/>
    <n v="80000"/>
    <n v="2000"/>
    <n v="669"/>
    <n v="669"/>
    <n v="2329"/>
    <m/>
    <x v="1"/>
    <n v="85615"/>
    <s v="Proceed"/>
    <s v="Checked, completed"/>
    <s v="Checked, completed"/>
    <s v="Checked, completed"/>
    <n v="0"/>
    <s v="Myself (Participant)"/>
    <m/>
    <d v="1899-12-30T09:06:00"/>
    <s v="Complete"/>
  </r>
  <r>
    <n v="1259"/>
    <m/>
    <m/>
    <m/>
    <x v="0"/>
    <m/>
    <m/>
    <m/>
    <m/>
    <m/>
    <m/>
    <m/>
    <m/>
    <m/>
    <m/>
    <m/>
    <m/>
    <m/>
    <m/>
    <m/>
    <m/>
    <m/>
    <m/>
    <m/>
    <m/>
    <m/>
    <m/>
    <m/>
    <m/>
    <m/>
    <m/>
    <m/>
    <m/>
    <m/>
    <m/>
    <m/>
    <m/>
    <m/>
    <m/>
    <m/>
    <m/>
    <m/>
    <m/>
    <m/>
    <m/>
    <m/>
    <x v="0"/>
    <m/>
    <m/>
    <m/>
    <m/>
    <m/>
    <m/>
    <m/>
    <m/>
    <m/>
    <m/>
  </r>
  <r>
    <n v="1259"/>
    <s v="Screening And Consenting"/>
    <n v="1"/>
    <s v="siziphiwe"/>
    <x v="24"/>
    <d v="1899-12-30T12:28:00"/>
    <s v="Buffalo Flats"/>
    <n v="1"/>
    <n v="5"/>
    <s v="Not applicable"/>
    <s v="I confirm that I am at the gate / door"/>
    <s v=" -33.0223713"/>
    <s v="27.8796148"/>
    <s v="Yes"/>
    <m/>
    <s v="Read the script out loud to the person"/>
    <s v="Yes - the person who opened the door is the HoH"/>
    <s v="Read the script out loud to the HoH"/>
    <s v="No"/>
    <m/>
    <m/>
    <m/>
    <m/>
    <m/>
    <m/>
    <m/>
    <m/>
    <m/>
    <m/>
    <m/>
    <m/>
    <m/>
    <m/>
    <m/>
    <m/>
    <m/>
    <m/>
    <m/>
    <m/>
    <m/>
    <n v="80000"/>
    <m/>
    <n v="464"/>
    <n v="464"/>
    <n v="2334"/>
    <m/>
    <x v="0"/>
    <m/>
    <m/>
    <m/>
    <m/>
    <m/>
    <m/>
    <m/>
    <m/>
    <d v="1899-12-30T12:31:00"/>
    <s v="Unverified"/>
  </r>
  <r>
    <n v="1260"/>
    <m/>
    <m/>
    <m/>
    <x v="0"/>
    <m/>
    <m/>
    <m/>
    <m/>
    <m/>
    <m/>
    <m/>
    <m/>
    <m/>
    <m/>
    <m/>
    <m/>
    <m/>
    <m/>
    <m/>
    <m/>
    <m/>
    <m/>
    <m/>
    <m/>
    <m/>
    <m/>
    <m/>
    <m/>
    <m/>
    <m/>
    <m/>
    <m/>
    <m/>
    <m/>
    <m/>
    <m/>
    <m/>
    <m/>
    <m/>
    <m/>
    <m/>
    <m/>
    <m/>
    <m/>
    <m/>
    <x v="0"/>
    <m/>
    <m/>
    <m/>
    <m/>
    <m/>
    <m/>
    <m/>
    <m/>
    <m/>
    <m/>
  </r>
  <r>
    <n v="1432"/>
    <s v="Screening And Consenting"/>
    <n v="1"/>
    <s v="nosiphiwo"/>
    <x v="31"/>
    <d v="1899-12-30T08:59:00"/>
    <s v="Buffalo Flats"/>
    <n v="5"/>
    <n v="4"/>
    <s v="Not applicable"/>
    <s v="I confirm that I am at the gate / door"/>
    <s v=" -33.0213351"/>
    <s v="27.8515902"/>
    <s v="Yes"/>
    <m/>
    <s v="Read the script out loud to the person"/>
    <s v="Yes - the person who opened the door is the HoH"/>
    <s v="Read the script out loud to the HoH"/>
    <s v="Yes"/>
    <s v="Proceed"/>
    <s v="Christol"/>
    <s v="Noble"/>
    <n v="52"/>
    <d v="1970-02-21T00:00:00"/>
    <n v="52"/>
    <s v="Female"/>
    <s v="One or both"/>
    <s v="Yes"/>
    <s v="Proceed"/>
    <m/>
    <s v="Proceed"/>
    <s v="English"/>
    <s v="Yes"/>
    <s v="Yes"/>
    <s v="signature_2022-07-28_0702.png"/>
    <m/>
    <m/>
    <m/>
    <m/>
    <d v="2022-07-28T00:00:00"/>
    <n v="80000"/>
    <n v="1000"/>
    <n v="673"/>
    <n v="673"/>
    <n v="2329"/>
    <m/>
    <x v="1"/>
    <n v="84623"/>
    <s v="Proceed"/>
    <s v="Checked, completed"/>
    <s v="Checked, completed"/>
    <s v="Checked, completed"/>
    <n v="638522176"/>
    <s v="Myself (Participant)"/>
    <m/>
    <d v="1899-12-30T09:03:00"/>
    <s v="Complete"/>
  </r>
  <r>
    <n v="1261"/>
    <m/>
    <m/>
    <m/>
    <x v="0"/>
    <m/>
    <m/>
    <m/>
    <m/>
    <m/>
    <m/>
    <m/>
    <m/>
    <m/>
    <m/>
    <m/>
    <m/>
    <m/>
    <m/>
    <m/>
    <m/>
    <m/>
    <m/>
    <m/>
    <m/>
    <m/>
    <m/>
    <m/>
    <m/>
    <m/>
    <m/>
    <m/>
    <m/>
    <m/>
    <m/>
    <m/>
    <m/>
    <m/>
    <m/>
    <m/>
    <m/>
    <m/>
    <m/>
    <m/>
    <m/>
    <m/>
    <x v="0"/>
    <m/>
    <m/>
    <m/>
    <m/>
    <m/>
    <m/>
    <m/>
    <m/>
    <m/>
    <m/>
  </r>
  <r>
    <n v="1453"/>
    <s v="Screening And Consenting"/>
    <n v="1"/>
    <s v="siyanda"/>
    <x v="31"/>
    <d v="1899-12-30T11:44:00"/>
    <s v="Mdantsane"/>
    <n v="8"/>
    <n v="1"/>
    <s v="Not applicable"/>
    <s v="I confirm that I am at the gate / door"/>
    <s v=" -32.9308075"/>
    <s v="27.7345457"/>
    <s v="Yes"/>
    <m/>
    <s v="Read the script out loud to the person"/>
    <s v="Yes - the person who opened the door is the HoH"/>
    <s v="Read the script out loud to the HoH"/>
    <s v="Yes"/>
    <s v="Proceed"/>
    <s v="Dalibhunga"/>
    <s v="Witbooi"/>
    <n v="52"/>
    <d v="1970-12-02T00:00:00"/>
    <n v="52"/>
    <s v="Male"/>
    <s v="One or both"/>
    <s v="Yes"/>
    <s v="Proceed"/>
    <m/>
    <s v="Proceed"/>
    <s v="Xhosa"/>
    <s v="Yes"/>
    <s v="Yes"/>
    <m/>
    <s v="signature_2022-07-28_0950.png"/>
    <m/>
    <m/>
    <m/>
    <d v="2022-07-28T00:00:00"/>
    <n v="50000"/>
    <n v="2000"/>
    <n v="508"/>
    <n v="508"/>
    <n v="2329"/>
    <m/>
    <x v="1"/>
    <n v="55293"/>
    <s v="Proceed"/>
    <s v="Checked, completed"/>
    <s v="Checked, completed"/>
    <s v="Checked, completed"/>
    <n v="9999999999"/>
    <s v="Other"/>
    <s v="The participant does not have a cellphone "/>
    <d v="1899-12-30T11:51:00"/>
    <s v="Unverified"/>
  </r>
  <r>
    <n v="1262"/>
    <m/>
    <m/>
    <m/>
    <x v="0"/>
    <m/>
    <m/>
    <m/>
    <m/>
    <m/>
    <m/>
    <m/>
    <m/>
    <m/>
    <m/>
    <m/>
    <m/>
    <m/>
    <m/>
    <m/>
    <m/>
    <m/>
    <m/>
    <m/>
    <m/>
    <m/>
    <m/>
    <m/>
    <m/>
    <m/>
    <m/>
    <m/>
    <m/>
    <m/>
    <m/>
    <m/>
    <m/>
    <m/>
    <m/>
    <m/>
    <m/>
    <m/>
    <m/>
    <m/>
    <m/>
    <m/>
    <x v="0"/>
    <m/>
    <m/>
    <m/>
    <m/>
    <m/>
    <m/>
    <m/>
    <m/>
    <m/>
    <m/>
  </r>
  <r>
    <n v="1262"/>
    <s v="Screening And Consenting"/>
    <n v="1"/>
    <s v="thembelihle"/>
    <x v="24"/>
    <d v="1899-12-30T12:50:00"/>
    <s v="Mdantsane"/>
    <n v="10"/>
    <n v="1"/>
    <s v="Not applicable"/>
    <s v="I confirm that I am at the gate / door"/>
    <s v=" -32.9303978"/>
    <s v="27.7522248"/>
    <s v="Yes"/>
    <m/>
    <s v="Read the script out loud to the person"/>
    <s v="Yes - the person who opened the door is the HoH"/>
    <s v="Read the script out loud to the HoH"/>
    <s v="No"/>
    <m/>
    <m/>
    <m/>
    <m/>
    <m/>
    <m/>
    <m/>
    <m/>
    <m/>
    <m/>
    <m/>
    <m/>
    <m/>
    <m/>
    <m/>
    <m/>
    <m/>
    <m/>
    <m/>
    <m/>
    <m/>
    <n v="50000"/>
    <m/>
    <n v="442"/>
    <n v="442"/>
    <n v="2334"/>
    <m/>
    <x v="0"/>
    <m/>
    <m/>
    <m/>
    <m/>
    <m/>
    <m/>
    <m/>
    <m/>
    <d v="1899-12-30T12:52:00"/>
    <s v="Unverified"/>
  </r>
  <r>
    <n v="1263"/>
    <m/>
    <m/>
    <m/>
    <x v="0"/>
    <m/>
    <m/>
    <m/>
    <m/>
    <m/>
    <m/>
    <m/>
    <m/>
    <m/>
    <m/>
    <m/>
    <m/>
    <m/>
    <m/>
    <m/>
    <m/>
    <m/>
    <m/>
    <m/>
    <m/>
    <m/>
    <m/>
    <m/>
    <m/>
    <m/>
    <m/>
    <m/>
    <m/>
    <m/>
    <m/>
    <m/>
    <m/>
    <m/>
    <m/>
    <m/>
    <m/>
    <m/>
    <m/>
    <m/>
    <m/>
    <m/>
    <x v="0"/>
    <m/>
    <m/>
    <m/>
    <m/>
    <m/>
    <m/>
    <m/>
    <m/>
    <m/>
    <m/>
  </r>
  <r>
    <n v="1624"/>
    <s v="Screening And Consenting"/>
    <n v="1"/>
    <s v="zimkhitha"/>
    <x v="11"/>
    <d v="1899-12-30T10:09:00"/>
    <s v="Scenery Park"/>
    <n v="1"/>
    <n v="1"/>
    <s v="Not applicable"/>
    <s v="I confirm that I am at the gate / door"/>
    <s v=" -32.9961367"/>
    <s v="27.830043"/>
    <s v="Yes"/>
    <m/>
    <s v="Read the script out loud to the person"/>
    <s v="Yes - the person who opened the door is the HoH"/>
    <s v="Read the script out loud to the HoH"/>
    <s v="Yes"/>
    <s v="Proceed"/>
    <s v="Pheliswa"/>
    <s v="Hlalempini"/>
    <n v="52"/>
    <d v="1970-08-19T00:00:00"/>
    <n v="52"/>
    <s v="Female"/>
    <s v="One or both"/>
    <s v="Yes"/>
    <s v="Proceed"/>
    <m/>
    <s v="Proceed"/>
    <s v="English"/>
    <s v="Yes"/>
    <s v="Yes"/>
    <s v="signature_2022-08-02_0813.png"/>
    <m/>
    <m/>
    <m/>
    <m/>
    <d v="2022-08-02T00:00:00"/>
    <n v="20000"/>
    <n v="1000"/>
    <n v="603"/>
    <n v="603"/>
    <n v="2324"/>
    <m/>
    <x v="1"/>
    <n v="24478"/>
    <s v="Proceed"/>
    <s v="Checked, completed"/>
    <s v="Checked, completed"/>
    <s v="Checked, completed"/>
    <n v="782991707"/>
    <s v="Myself (Participant)"/>
    <m/>
    <d v="1899-12-30T10:13:00"/>
    <s v="Complete"/>
  </r>
  <r>
    <n v="1264"/>
    <m/>
    <m/>
    <m/>
    <x v="0"/>
    <m/>
    <m/>
    <m/>
    <m/>
    <m/>
    <m/>
    <m/>
    <m/>
    <m/>
    <m/>
    <m/>
    <m/>
    <m/>
    <m/>
    <m/>
    <m/>
    <m/>
    <m/>
    <m/>
    <m/>
    <m/>
    <m/>
    <m/>
    <m/>
    <m/>
    <m/>
    <m/>
    <m/>
    <m/>
    <m/>
    <m/>
    <m/>
    <m/>
    <m/>
    <m/>
    <m/>
    <m/>
    <m/>
    <m/>
    <m/>
    <m/>
    <x v="0"/>
    <m/>
    <m/>
    <m/>
    <m/>
    <m/>
    <m/>
    <m/>
    <m/>
    <m/>
    <m/>
  </r>
  <r>
    <n v="1715"/>
    <s v="Screening And Consenting"/>
    <n v="1"/>
    <s v="zimkhitha"/>
    <x v="12"/>
    <d v="1899-12-30T08:58:00"/>
    <s v="Scenery Park"/>
    <n v="1"/>
    <n v="1"/>
    <s v="Not applicable"/>
    <s v="I confirm that I am at the gate / door"/>
    <s v=" -32.9945168"/>
    <s v="27.8323386"/>
    <s v="Yes"/>
    <m/>
    <s v="Read the script out loud to the person"/>
    <s v="Yes - the person who opened the door is the HoH"/>
    <s v="Read the script out loud to the HoH"/>
    <s v="Yes"/>
    <s v="Proceed"/>
    <s v="Lumka"/>
    <s v="Nana"/>
    <n v="52"/>
    <d v="1970-11-28T00:00:00"/>
    <n v="52"/>
    <s v="Female"/>
    <s v="One or both"/>
    <s v="Yes"/>
    <s v="Proceed"/>
    <m/>
    <s v="Proceed"/>
    <s v="English"/>
    <s v="Yes"/>
    <s v="Yes"/>
    <s v="signature_2022-08-03_0704.png"/>
    <m/>
    <m/>
    <m/>
    <m/>
    <d v="2022-08-03T00:00:00"/>
    <n v="20000"/>
    <n v="1000"/>
    <n v="674"/>
    <n v="674"/>
    <n v="2323"/>
    <m/>
    <x v="1"/>
    <n v="24619"/>
    <s v="Proceed"/>
    <s v="Checked, completed"/>
    <s v="Checked, completed"/>
    <s v="Checked, completed"/>
    <n v="730686820"/>
    <s v="Myself (Participant)"/>
    <m/>
    <d v="1899-12-30T09:05:00"/>
    <s v="Complete"/>
  </r>
  <r>
    <n v="1265"/>
    <m/>
    <m/>
    <m/>
    <x v="0"/>
    <m/>
    <m/>
    <m/>
    <m/>
    <m/>
    <m/>
    <m/>
    <m/>
    <m/>
    <m/>
    <m/>
    <m/>
    <m/>
    <m/>
    <m/>
    <m/>
    <m/>
    <m/>
    <m/>
    <m/>
    <m/>
    <m/>
    <m/>
    <m/>
    <m/>
    <m/>
    <m/>
    <m/>
    <m/>
    <m/>
    <m/>
    <m/>
    <m/>
    <m/>
    <m/>
    <m/>
    <m/>
    <m/>
    <m/>
    <m/>
    <m/>
    <x v="0"/>
    <m/>
    <m/>
    <m/>
    <m/>
    <m/>
    <m/>
    <m/>
    <m/>
    <m/>
    <m/>
  </r>
  <r>
    <n v="41"/>
    <s v="Screening And Consenting"/>
    <n v="1"/>
    <s v="lona"/>
    <x v="1"/>
    <d v="1899-12-30T13:24:00"/>
    <s v="Mdantsane"/>
    <n v="1"/>
    <n v="3"/>
    <s v="Not applicable"/>
    <s v="I confirm that I am at the gate / door"/>
    <s v=" -32.9396859"/>
    <s v="27.779725"/>
    <s v="Yes"/>
    <m/>
    <s v="Read the script out loud to the person"/>
    <s v="Yes - the person who opened the door is calling the HoH"/>
    <s v="Read the script out loud to the HoH"/>
    <s v="Yes"/>
    <s v="Proceed"/>
    <s v="Sindiswa Sylvia "/>
    <s v="Xingashe"/>
    <n v="53"/>
    <d v="1969-06-10T00:00:00"/>
    <n v="53"/>
    <s v="Female"/>
    <s v="One or both"/>
    <s v="Yes"/>
    <s v="Proceed"/>
    <m/>
    <s v="Proceed"/>
    <s v="Xhosa"/>
    <s v="Yes"/>
    <s v="Yes"/>
    <m/>
    <s v="signature_2022-06-14_1129.png"/>
    <m/>
    <m/>
    <m/>
    <d v="2022-06-14T00:00:00"/>
    <n v="50000"/>
    <n v="1000"/>
    <n v="408"/>
    <n v="408"/>
    <n v="2373"/>
    <m/>
    <x v="1"/>
    <n v="54136"/>
    <s v="Proceed"/>
    <s v="Checked, completed"/>
    <s v="Checked, completed"/>
    <s v="Checked, completed"/>
    <n v="834170359"/>
    <s v="Child"/>
    <m/>
    <d v="1899-12-30T13:32:00"/>
    <s v="Unverified"/>
  </r>
  <r>
    <n v="1266"/>
    <m/>
    <m/>
    <m/>
    <x v="0"/>
    <m/>
    <m/>
    <m/>
    <m/>
    <m/>
    <m/>
    <m/>
    <m/>
    <m/>
    <m/>
    <m/>
    <m/>
    <m/>
    <m/>
    <m/>
    <m/>
    <m/>
    <m/>
    <m/>
    <m/>
    <m/>
    <m/>
    <m/>
    <m/>
    <m/>
    <m/>
    <m/>
    <m/>
    <m/>
    <m/>
    <m/>
    <m/>
    <m/>
    <m/>
    <m/>
    <m/>
    <m/>
    <m/>
    <m/>
    <m/>
    <m/>
    <x v="0"/>
    <m/>
    <m/>
    <m/>
    <m/>
    <m/>
    <m/>
    <m/>
    <m/>
    <m/>
    <m/>
  </r>
  <r>
    <n v="44"/>
    <s v="Screening And Consenting"/>
    <n v="1"/>
    <s v="asemahle"/>
    <x v="1"/>
    <d v="1899-12-30T13:57:00"/>
    <s v="Mdantsane"/>
    <n v="2"/>
    <n v="1"/>
    <s v="Not applicable"/>
    <s v="I confirm that I am at the gate / door"/>
    <s v=" -32.9434669"/>
    <s v="27.7752036"/>
    <s v="Yes"/>
    <m/>
    <s v="Read the script out loud to the person"/>
    <s v="Yes - the person who opened the door is calling the HoH"/>
    <s v="Read the script out loud to the HoH"/>
    <s v="Yes"/>
    <s v="Proceed"/>
    <s v="Seventies "/>
    <s v="Gidi"/>
    <n v="53"/>
    <d v="1959-10-29T00:00:00"/>
    <n v="63"/>
    <s v="Male"/>
    <s v="One or both"/>
    <s v="Yes"/>
    <s v="Proceed"/>
    <m/>
    <s v="Proceed"/>
    <s v="Xhosa"/>
    <s v="Yes"/>
    <s v="No"/>
    <m/>
    <m/>
    <s v="Nolonzi Tom"/>
    <m/>
    <s v="signature_2022-06-14_1204.png"/>
    <d v="2022-06-14T00:00:00"/>
    <n v="50000"/>
    <n v="2000"/>
    <n v="375"/>
    <n v="375"/>
    <n v="2373"/>
    <m/>
    <x v="1"/>
    <n v="55070"/>
    <s v="Proceed"/>
    <s v="Checked, completed"/>
    <s v="Checked, completed"/>
    <s v="Checked, completed"/>
    <n v="630826665"/>
    <s v="Sibling"/>
    <m/>
    <d v="1899-12-30T14:06:00"/>
    <s v="Unverified"/>
  </r>
  <r>
    <n v="1267"/>
    <m/>
    <m/>
    <m/>
    <x v="0"/>
    <m/>
    <m/>
    <m/>
    <m/>
    <m/>
    <m/>
    <m/>
    <m/>
    <m/>
    <m/>
    <m/>
    <m/>
    <m/>
    <m/>
    <m/>
    <m/>
    <m/>
    <m/>
    <m/>
    <m/>
    <m/>
    <m/>
    <m/>
    <m/>
    <m/>
    <m/>
    <m/>
    <m/>
    <m/>
    <m/>
    <m/>
    <m/>
    <m/>
    <m/>
    <m/>
    <m/>
    <m/>
    <m/>
    <m/>
    <m/>
    <m/>
    <x v="0"/>
    <m/>
    <m/>
    <m/>
    <m/>
    <m/>
    <m/>
    <m/>
    <m/>
    <m/>
    <m/>
  </r>
  <r>
    <n v="55"/>
    <s v="Screening And Consenting"/>
    <n v="1"/>
    <s v="lona"/>
    <x v="7"/>
    <d v="1899-12-30T09:25:00"/>
    <s v="Mdantsane"/>
    <n v="1"/>
    <n v="3"/>
    <s v="Not applicable"/>
    <s v="I confirm that I am at the gate / door"/>
    <s v=" -32.9400319"/>
    <s v="27.7798061"/>
    <s v="Yes"/>
    <m/>
    <s v="Read the script out loud to the person"/>
    <s v="Yes - the person who opened the door is calling the HoH"/>
    <s v="Read the script out loud to the HoH"/>
    <s v="Yes"/>
    <s v="Proceed"/>
    <s v="Ntombekaya"/>
    <s v="Ninzi"/>
    <n v="53"/>
    <d v="1969-03-24T00:00:00"/>
    <n v="53"/>
    <s v="Female"/>
    <s v="One or both"/>
    <s v="Yes"/>
    <s v="Proceed"/>
    <m/>
    <s v="Proceed"/>
    <s v="Xhosa"/>
    <s v="Yes"/>
    <s v="Yes"/>
    <m/>
    <s v="signature_2022-06-15_0733.png"/>
    <m/>
    <m/>
    <m/>
    <d v="2022-06-15T00:00:00"/>
    <n v="50000"/>
    <n v="1000"/>
    <n v="647"/>
    <n v="647"/>
    <n v="2372"/>
    <m/>
    <x v="1"/>
    <n v="54613"/>
    <s v="Proceed"/>
    <s v="Checked, completed"/>
    <s v="Checked, completed"/>
    <s v="Checked, completed"/>
    <n v="632693462"/>
    <s v="Myself (Participant)"/>
    <m/>
    <d v="1899-12-30T09:34:00"/>
    <s v="Unverified"/>
  </r>
  <r>
    <n v="1268"/>
    <m/>
    <m/>
    <m/>
    <x v="0"/>
    <m/>
    <m/>
    <m/>
    <m/>
    <m/>
    <m/>
    <m/>
    <m/>
    <m/>
    <m/>
    <m/>
    <m/>
    <m/>
    <m/>
    <m/>
    <m/>
    <m/>
    <m/>
    <m/>
    <m/>
    <m/>
    <m/>
    <m/>
    <m/>
    <m/>
    <m/>
    <m/>
    <m/>
    <m/>
    <m/>
    <m/>
    <m/>
    <m/>
    <m/>
    <m/>
    <m/>
    <m/>
    <m/>
    <m/>
    <m/>
    <m/>
    <x v="0"/>
    <m/>
    <m/>
    <m/>
    <m/>
    <m/>
    <m/>
    <m/>
    <m/>
    <m/>
    <m/>
  </r>
  <r>
    <n v="119"/>
    <s v="Screening And Consenting"/>
    <n v="3"/>
    <s v="likhona"/>
    <x v="19"/>
    <d v="1899-12-30T14:30:00"/>
    <s v="Mdantsane"/>
    <n v="3"/>
    <n v="5"/>
    <s v="Not applicable"/>
    <s v="I confirm that I am at the gate / door"/>
    <s v=" -32.9380901"/>
    <s v="27.7672063"/>
    <s v="Yes"/>
    <m/>
    <s v="Read the script out loud to the person"/>
    <s v="Yes - the person who opened the door is the HoH"/>
    <s v="Read the script out loud to the HoH"/>
    <s v="Yes"/>
    <s v="Proceed"/>
    <s v="Lindiwe"/>
    <s v="Mntalana"/>
    <n v="53"/>
    <d v="1969-10-30T00:00:00"/>
    <n v="53"/>
    <s v="Female"/>
    <s v="One or both"/>
    <s v="Yes"/>
    <s v="Proceed"/>
    <m/>
    <s v="Proceed"/>
    <s v="English"/>
    <s v="Yes"/>
    <s v="Yes"/>
    <s v="signature_2022-06-22_1237.png"/>
    <m/>
    <m/>
    <m/>
    <m/>
    <d v="2022-06-22T00:00:00"/>
    <n v="50000"/>
    <n v="1000"/>
    <n v="342"/>
    <n v="342"/>
    <n v="2365"/>
    <m/>
    <x v="1"/>
    <n v="53996"/>
    <s v="Proceed"/>
    <s v="Checked, completed"/>
    <s v="Checked, completed"/>
    <s v="Checked, completed"/>
    <n v="0"/>
    <s v="Other"/>
    <s v="N/A"/>
    <d v="1899-12-30T14:39:00"/>
    <s v="Unverified"/>
  </r>
  <r>
    <n v="1269"/>
    <m/>
    <m/>
    <m/>
    <x v="0"/>
    <m/>
    <m/>
    <m/>
    <m/>
    <m/>
    <m/>
    <m/>
    <m/>
    <m/>
    <m/>
    <m/>
    <m/>
    <m/>
    <m/>
    <m/>
    <m/>
    <m/>
    <m/>
    <m/>
    <m/>
    <m/>
    <m/>
    <m/>
    <m/>
    <m/>
    <m/>
    <m/>
    <m/>
    <m/>
    <m/>
    <m/>
    <m/>
    <m/>
    <m/>
    <m/>
    <m/>
    <m/>
    <m/>
    <m/>
    <m/>
    <m/>
    <x v="0"/>
    <m/>
    <m/>
    <m/>
    <m/>
    <m/>
    <m/>
    <m/>
    <m/>
    <m/>
    <m/>
  </r>
  <r>
    <n v="1269"/>
    <s v="Screening And Consenting"/>
    <n v="1"/>
    <s v="nosiphiwo"/>
    <x v="24"/>
    <d v="1899-12-30T13:25:00"/>
    <s v="Buffalo Flats"/>
    <n v="5"/>
    <n v="4"/>
    <s v="Not applicable"/>
    <s v="I confirm that I am at the gate / door"/>
    <s v=" -33.0207836"/>
    <s v="27.8517225"/>
    <s v="No"/>
    <s v="I confirm"/>
    <m/>
    <m/>
    <m/>
    <m/>
    <m/>
    <m/>
    <m/>
    <m/>
    <m/>
    <m/>
    <m/>
    <m/>
    <m/>
    <m/>
    <m/>
    <m/>
    <m/>
    <m/>
    <m/>
    <m/>
    <m/>
    <m/>
    <m/>
    <m/>
    <m/>
    <n v="80000"/>
    <m/>
    <n v="407"/>
    <n v="407"/>
    <n v="2334"/>
    <m/>
    <x v="0"/>
    <m/>
    <m/>
    <m/>
    <m/>
    <m/>
    <m/>
    <m/>
    <m/>
    <d v="1899-12-30T13:25:00"/>
    <s v="Complete"/>
  </r>
  <r>
    <n v="434"/>
    <s v="Screening And Consenting"/>
    <n v="1"/>
    <s v="likhona"/>
    <x v="4"/>
    <d v="1899-12-30T11:41:00"/>
    <s v="Ducats"/>
    <n v="1"/>
    <n v="1"/>
    <s v="Not applicable"/>
    <s v="I confirm that I am at the gate / door"/>
    <s v=" -32.9224036"/>
    <s v="27.9047571"/>
    <s v="Yes"/>
    <m/>
    <s v="Read the script out loud to the person"/>
    <s v="Yes - the person who opened the door is the HoH"/>
    <s v="Read the script out loud to the HoH"/>
    <s v="Yes"/>
    <s v="Proceed"/>
    <s v="Miselwa"/>
    <s v="Betya"/>
    <n v="53"/>
    <d v="1969-08-04T00:00:00"/>
    <n v="53"/>
    <s v="Female"/>
    <s v="One or both"/>
    <s v="Yes"/>
    <s v="Proceed"/>
    <m/>
    <s v="Proceed"/>
    <s v="Xhosa"/>
    <s v="Yes"/>
    <s v="No"/>
    <m/>
    <m/>
    <s v="Pumeza Nobanda"/>
    <m/>
    <s v="signature_2022-07-06_0946.png"/>
    <d v="2022-07-06T00:00:00"/>
    <n v="40000"/>
    <n v="1000"/>
    <n v="511"/>
    <n v="511"/>
    <n v="2351"/>
    <m/>
    <x v="1"/>
    <n v="44320"/>
    <s v="Proceed"/>
    <s v="Checked, completed"/>
    <s v="Checked, completed"/>
    <s v="Checked, completed"/>
    <n v="605766013"/>
    <s v="Myself (Participant)"/>
    <m/>
    <d v="1899-12-30T11:47:00"/>
    <s v="Unverified"/>
  </r>
  <r>
    <n v="1270"/>
    <m/>
    <m/>
    <m/>
    <x v="0"/>
    <m/>
    <m/>
    <m/>
    <m/>
    <m/>
    <m/>
    <m/>
    <m/>
    <m/>
    <m/>
    <m/>
    <m/>
    <m/>
    <m/>
    <m/>
    <m/>
    <m/>
    <m/>
    <m/>
    <m/>
    <m/>
    <m/>
    <m/>
    <m/>
    <m/>
    <m/>
    <m/>
    <m/>
    <m/>
    <m/>
    <m/>
    <m/>
    <m/>
    <m/>
    <m/>
    <m/>
    <m/>
    <m/>
    <m/>
    <m/>
    <m/>
    <x v="0"/>
    <m/>
    <m/>
    <m/>
    <m/>
    <m/>
    <m/>
    <m/>
    <m/>
    <m/>
    <m/>
  </r>
  <r>
    <n v="1270"/>
    <s v="Screening And Consenting"/>
    <n v="1"/>
    <s v="siyanda"/>
    <x v="24"/>
    <d v="1899-12-30T13:27:00"/>
    <s v="Mdantsane"/>
    <n v="9"/>
    <n v="5"/>
    <s v="Not applicable"/>
    <s v="I confirm that I am at the gate / door"/>
    <s v=" -32.9377403"/>
    <s v="27.7554595"/>
    <s v="No"/>
    <s v="I confirm"/>
    <m/>
    <m/>
    <m/>
    <m/>
    <m/>
    <m/>
    <m/>
    <m/>
    <m/>
    <m/>
    <m/>
    <m/>
    <m/>
    <m/>
    <m/>
    <m/>
    <m/>
    <m/>
    <m/>
    <m/>
    <m/>
    <m/>
    <m/>
    <m/>
    <m/>
    <n v="50000"/>
    <m/>
    <n v="405"/>
    <n v="405"/>
    <n v="2334"/>
    <m/>
    <x v="0"/>
    <m/>
    <m/>
    <m/>
    <m/>
    <m/>
    <m/>
    <m/>
    <m/>
    <d v="1899-12-30T13:28:00"/>
    <s v="Unverified"/>
  </r>
  <r>
    <n v="459"/>
    <s v="Screening And Consenting"/>
    <n v="1"/>
    <s v="zola"/>
    <x v="22"/>
    <d v="1899-12-30T09:51:00"/>
    <s v="Ndevana"/>
    <n v="1"/>
    <n v="2"/>
    <s v="Not applicable"/>
    <s v="I confirm that I am at the gate / door"/>
    <s v=" -32.9017007"/>
    <s v="27.5112029"/>
    <s v="Yes"/>
    <m/>
    <s v="Read the script out loud to the person"/>
    <s v="Yes - the person who opened the door is the HoH"/>
    <s v="Read the script out loud to the HoH"/>
    <s v="Yes"/>
    <s v="Proceed"/>
    <s v="Nomangesi"/>
    <s v="Madolo"/>
    <n v="53"/>
    <d v="1969-09-14T00:00:00"/>
    <n v="53"/>
    <s v="Female"/>
    <s v="One or both"/>
    <s v="Yes"/>
    <s v="Proceed"/>
    <m/>
    <s v="Proceed"/>
    <s v="Xhosa"/>
    <s v="Yes"/>
    <s v="Yes"/>
    <m/>
    <s v="signature_2022-07-07_0756.png"/>
    <m/>
    <m/>
    <m/>
    <d v="2022-07-07T00:00:00"/>
    <n v="60000"/>
    <n v="1000"/>
    <n v="621"/>
    <n v="621"/>
    <n v="2350"/>
    <m/>
    <x v="1"/>
    <n v="64539"/>
    <s v="Proceed"/>
    <s v="Checked, completed"/>
    <s v="Checked, completed"/>
    <s v="Checked, completed"/>
    <n v="785327020"/>
    <s v="Myself (Participant)"/>
    <m/>
    <d v="1899-12-30T09:57:00"/>
    <s v="Unverified"/>
  </r>
  <r>
    <n v="1271"/>
    <m/>
    <m/>
    <m/>
    <x v="0"/>
    <m/>
    <m/>
    <m/>
    <m/>
    <m/>
    <m/>
    <m/>
    <m/>
    <m/>
    <m/>
    <m/>
    <m/>
    <m/>
    <m/>
    <m/>
    <m/>
    <m/>
    <m/>
    <m/>
    <m/>
    <m/>
    <m/>
    <m/>
    <m/>
    <m/>
    <m/>
    <m/>
    <m/>
    <m/>
    <m/>
    <m/>
    <m/>
    <m/>
    <m/>
    <m/>
    <m/>
    <m/>
    <m/>
    <m/>
    <m/>
    <m/>
    <x v="0"/>
    <m/>
    <m/>
    <m/>
    <m/>
    <m/>
    <m/>
    <m/>
    <m/>
    <m/>
    <m/>
  </r>
  <r>
    <n v="1271"/>
    <s v="Screening And Consenting"/>
    <n v="1"/>
    <s v="nosiphiwo"/>
    <x v="24"/>
    <d v="1899-12-30T13:28:00"/>
    <s v="Buffalo Flats"/>
    <n v="5"/>
    <n v="4"/>
    <s v="Not applicable"/>
    <s v="I confirm that I am at the gate / door"/>
    <s v=" -33.0207876"/>
    <s v="27.8518563"/>
    <s v="No"/>
    <s v="I confirm"/>
    <m/>
    <m/>
    <m/>
    <m/>
    <m/>
    <m/>
    <m/>
    <m/>
    <m/>
    <m/>
    <m/>
    <m/>
    <m/>
    <m/>
    <m/>
    <m/>
    <m/>
    <m/>
    <m/>
    <m/>
    <m/>
    <m/>
    <m/>
    <m/>
    <m/>
    <n v="80000"/>
    <m/>
    <n v="404"/>
    <n v="404"/>
    <n v="2334"/>
    <m/>
    <x v="0"/>
    <m/>
    <m/>
    <m/>
    <m/>
    <m/>
    <m/>
    <m/>
    <m/>
    <d v="1899-12-30T13:29:00"/>
    <s v="Complete"/>
  </r>
  <r>
    <n v="573"/>
    <s v="Screening And Consenting"/>
    <n v="1"/>
    <s v="thembelihle"/>
    <x v="5"/>
    <d v="1899-12-30T15:28:00"/>
    <s v="Ducats"/>
    <n v="1"/>
    <n v="8"/>
    <s v="Not applicable"/>
    <s v="I confirm that I am at the gate / door"/>
    <s v=" -32.9560728"/>
    <s v="27.9496132"/>
    <s v="Yes"/>
    <m/>
    <s v="Read the script out loud to the person"/>
    <s v="Yes - the person who opened the door is calling the HoH"/>
    <s v="Read the script out loud to the HoH"/>
    <s v="Yes"/>
    <s v="Proceed"/>
    <s v="Mzovuyo"/>
    <s v="Tokwe"/>
    <n v="53"/>
    <d v="1969-10-10T00:00:00"/>
    <n v="53"/>
    <s v="Male"/>
    <s v="One or both"/>
    <s v="Yes"/>
    <s v="Proceed"/>
    <m/>
    <s v="Proceed"/>
    <s v="Xhosa"/>
    <s v="Yes"/>
    <s v="Yes"/>
    <m/>
    <s v="signature_2022-07-08_1333.png"/>
    <m/>
    <m/>
    <m/>
    <d v="2022-07-08T00:00:00"/>
    <n v="40000"/>
    <n v="2000"/>
    <n v="284"/>
    <n v="284"/>
    <n v="2349"/>
    <m/>
    <x v="1"/>
    <n v="44864"/>
    <s v="Proceed"/>
    <s v="Checked, completed"/>
    <s v="Checked, completed"/>
    <s v="Checked, completed"/>
    <n v="829823751"/>
    <s v="Myself (Participant)"/>
    <m/>
    <d v="1899-12-30T15:35:00"/>
    <s v="Unverified"/>
  </r>
  <r>
    <n v="1272"/>
    <m/>
    <m/>
    <m/>
    <x v="0"/>
    <m/>
    <m/>
    <m/>
    <m/>
    <m/>
    <m/>
    <m/>
    <m/>
    <m/>
    <m/>
    <m/>
    <m/>
    <m/>
    <m/>
    <m/>
    <m/>
    <m/>
    <m/>
    <m/>
    <m/>
    <m/>
    <m/>
    <m/>
    <m/>
    <m/>
    <m/>
    <m/>
    <m/>
    <m/>
    <m/>
    <m/>
    <m/>
    <m/>
    <m/>
    <m/>
    <m/>
    <m/>
    <m/>
    <m/>
    <m/>
    <m/>
    <x v="0"/>
    <m/>
    <m/>
    <m/>
    <m/>
    <m/>
    <m/>
    <m/>
    <m/>
    <m/>
    <m/>
  </r>
  <r>
    <n v="581"/>
    <s v="Screening And Consenting"/>
    <n v="1"/>
    <s v="lwazi"/>
    <x v="20"/>
    <d v="1899-12-30T09:44:00"/>
    <s v="Nompumelelo"/>
    <n v="2"/>
    <n v="2"/>
    <s v="Not applicable"/>
    <s v="I confirm that I am at the gate / door"/>
    <s v=" -32.9584243"/>
    <s v="27.923615"/>
    <s v="Yes"/>
    <m/>
    <s v="Read the script out loud to the person"/>
    <s v="Yes - the person who opened the door is the HoH"/>
    <s v="Read the script out loud to the HoH"/>
    <s v="Yes"/>
    <s v="Proceed"/>
    <s v="Zwelakhe"/>
    <s v="Mngxe"/>
    <n v="53"/>
    <d v="1969-11-12T00:00:00"/>
    <n v="53"/>
    <s v="Male"/>
    <s v="One or both"/>
    <s v="Yes"/>
    <s v="Proceed"/>
    <m/>
    <s v="Proceed"/>
    <s v="English"/>
    <s v="Yes"/>
    <s v="Yes"/>
    <s v="signature_2022-07-09_0750.png"/>
    <m/>
    <m/>
    <m/>
    <m/>
    <d v="2022-07-09T00:00:00"/>
    <n v="30000"/>
    <n v="2000"/>
    <n v="628"/>
    <n v="628"/>
    <n v="2348"/>
    <m/>
    <x v="1"/>
    <n v="35551"/>
    <s v="Proceed"/>
    <s v="Checked, completed"/>
    <s v="Checked, completed"/>
    <s v="Checked, completed"/>
    <n v="0"/>
    <s v="Other"/>
    <s v="The participant doesn't have cellphone "/>
    <d v="1899-12-30T09:52:00"/>
    <s v="Unverified"/>
  </r>
  <r>
    <n v="1273"/>
    <m/>
    <m/>
    <m/>
    <x v="0"/>
    <m/>
    <m/>
    <m/>
    <m/>
    <m/>
    <m/>
    <m/>
    <m/>
    <m/>
    <m/>
    <m/>
    <m/>
    <m/>
    <m/>
    <m/>
    <m/>
    <m/>
    <m/>
    <m/>
    <m/>
    <m/>
    <m/>
    <m/>
    <m/>
    <m/>
    <m/>
    <m/>
    <m/>
    <m/>
    <m/>
    <m/>
    <m/>
    <m/>
    <m/>
    <m/>
    <m/>
    <m/>
    <m/>
    <m/>
    <m/>
    <m/>
    <x v="0"/>
    <m/>
    <m/>
    <m/>
    <m/>
    <m/>
    <m/>
    <m/>
    <m/>
    <m/>
    <m/>
  </r>
  <r>
    <n v="1273"/>
    <s v="Screening And Consenting"/>
    <n v="1"/>
    <s v="vuyolwethu"/>
    <x v="24"/>
    <d v="1899-12-30T13:43:00"/>
    <s v="Mdantsane"/>
    <n v="9"/>
    <n v="5"/>
    <s v="Not applicable"/>
    <s v="I confirm that I am at the gate / door"/>
    <s v=" -32.9376711"/>
    <s v="27.7554436"/>
    <s v="No"/>
    <s v="I confirm"/>
    <m/>
    <m/>
    <m/>
    <m/>
    <m/>
    <m/>
    <m/>
    <m/>
    <m/>
    <m/>
    <m/>
    <m/>
    <m/>
    <m/>
    <m/>
    <m/>
    <m/>
    <m/>
    <m/>
    <m/>
    <m/>
    <m/>
    <m/>
    <m/>
    <m/>
    <n v="50000"/>
    <m/>
    <n v="389"/>
    <n v="389"/>
    <n v="2334"/>
    <m/>
    <x v="0"/>
    <m/>
    <m/>
    <m/>
    <m/>
    <m/>
    <m/>
    <m/>
    <m/>
    <d v="1899-12-30T13:44:00"/>
    <s v="Unverified"/>
  </r>
  <r>
    <n v="999"/>
    <s v="Screening And Consenting"/>
    <n v="1"/>
    <s v="siziphiwe"/>
    <x v="16"/>
    <d v="1899-12-30T10:14:00"/>
    <s v="Buffalo Flats"/>
    <n v="2"/>
    <n v="10"/>
    <s v="Not applicable"/>
    <s v="I confirm that I am at the gate / door"/>
    <s v=" -33.0110762"/>
    <s v="27.843498"/>
    <s v="Yes"/>
    <m/>
    <s v="Read the script out loud to the person"/>
    <s v="Yes - the person who opened the door is the HoH"/>
    <s v="Read the script out loud to the HoH"/>
    <s v="Yes"/>
    <s v="Proceed"/>
    <s v="Tamlyn"/>
    <s v="Grovers"/>
    <n v="53"/>
    <d v="1969-09-20T00:00:00"/>
    <n v="53"/>
    <s v="Female"/>
    <s v="One or both"/>
    <s v="Yes"/>
    <s v="Proceed"/>
    <m/>
    <s v="Proceed"/>
    <s v="English"/>
    <s v="Yes"/>
    <s v="Yes"/>
    <s v="signature_2022-07-20_0819.png"/>
    <m/>
    <m/>
    <m/>
    <m/>
    <d v="2022-07-20T00:00:00"/>
    <n v="80000"/>
    <n v="1000"/>
    <n v="598"/>
    <n v="598"/>
    <n v="2337"/>
    <m/>
    <x v="1"/>
    <n v="84480"/>
    <s v="Proceed"/>
    <s v="Checked, completed"/>
    <s v="Checked, completed"/>
    <s v="Checked, completed"/>
    <n v="830771543"/>
    <s v="Myself (Participant)"/>
    <m/>
    <d v="1899-12-30T10:19:00"/>
    <s v="Complete"/>
  </r>
  <r>
    <n v="1274"/>
    <m/>
    <m/>
    <m/>
    <x v="0"/>
    <m/>
    <m/>
    <m/>
    <m/>
    <m/>
    <m/>
    <m/>
    <m/>
    <m/>
    <m/>
    <m/>
    <m/>
    <m/>
    <m/>
    <m/>
    <m/>
    <m/>
    <m/>
    <m/>
    <m/>
    <m/>
    <m/>
    <m/>
    <m/>
    <m/>
    <m/>
    <m/>
    <m/>
    <m/>
    <m/>
    <m/>
    <m/>
    <m/>
    <m/>
    <m/>
    <m/>
    <m/>
    <m/>
    <m/>
    <m/>
    <m/>
    <x v="0"/>
    <m/>
    <m/>
    <m/>
    <m/>
    <m/>
    <m/>
    <m/>
    <m/>
    <m/>
    <m/>
  </r>
  <r>
    <n v="1274"/>
    <s v="Screening And Consenting"/>
    <n v="1"/>
    <s v="siyanda"/>
    <x v="24"/>
    <d v="1899-12-30T13:48:00"/>
    <s v="Mdantsane"/>
    <n v="9"/>
    <n v="5"/>
    <s v="Not applicable"/>
    <s v="I confirm that I am at the gate / door"/>
    <s v=" -32.9374881"/>
    <s v="27.7557915"/>
    <s v="No"/>
    <s v="I confirm"/>
    <m/>
    <m/>
    <m/>
    <m/>
    <m/>
    <m/>
    <m/>
    <m/>
    <m/>
    <m/>
    <m/>
    <m/>
    <m/>
    <m/>
    <m/>
    <m/>
    <m/>
    <m/>
    <m/>
    <m/>
    <m/>
    <m/>
    <m/>
    <m/>
    <m/>
    <n v="50000"/>
    <m/>
    <n v="384"/>
    <n v="384"/>
    <n v="2334"/>
    <m/>
    <x v="0"/>
    <m/>
    <m/>
    <m/>
    <m/>
    <m/>
    <m/>
    <m/>
    <m/>
    <d v="1899-12-30T13:48:00"/>
    <s v="Unverified"/>
  </r>
  <r>
    <n v="1276"/>
    <s v="Screening And Consenting"/>
    <n v="1"/>
    <s v="thembelihle"/>
    <x v="24"/>
    <d v="1899-12-30T13:58:00"/>
    <s v="Mdantsane"/>
    <n v="10"/>
    <n v="1"/>
    <s v="Not applicable"/>
    <s v="I confirm that I am at the gate / door"/>
    <s v=" -32.9304454"/>
    <s v="27.7520453"/>
    <s v="Yes"/>
    <m/>
    <s v="Read the script out loud to the person"/>
    <s v="Yes - the person who opened the door is the HoH"/>
    <s v="Read the script out loud to the HoH"/>
    <s v="Yes"/>
    <s v="Proceed"/>
    <s v="Anele"/>
    <s v="Daka"/>
    <n v="53"/>
    <d v="1969-12-15T00:00:00"/>
    <n v="53"/>
    <s v="Male"/>
    <s v="One or both"/>
    <s v="Yes"/>
    <s v="Proceed"/>
    <m/>
    <s v="Proceed"/>
    <s v="English"/>
    <s v="Yes"/>
    <s v="Yes"/>
    <s v="signature_2022-07-23_1204.png"/>
    <m/>
    <m/>
    <m/>
    <m/>
    <d v="2022-07-23T00:00:00"/>
    <n v="50000"/>
    <n v="2000"/>
    <n v="374"/>
    <n v="374"/>
    <n v="2334"/>
    <m/>
    <x v="1"/>
    <n v="55029"/>
    <s v="Proceed"/>
    <s v="Checked, completed"/>
    <s v="Checked, completed"/>
    <s v="Checked, completed"/>
    <n v="835690145"/>
    <s v="Myself (Participant)"/>
    <m/>
    <d v="1899-12-30T14:04:00"/>
    <s v="Complete"/>
  </r>
  <r>
    <n v="1275"/>
    <m/>
    <m/>
    <m/>
    <x v="0"/>
    <m/>
    <m/>
    <m/>
    <m/>
    <m/>
    <m/>
    <m/>
    <m/>
    <m/>
    <m/>
    <m/>
    <m/>
    <m/>
    <m/>
    <m/>
    <m/>
    <m/>
    <m/>
    <m/>
    <m/>
    <m/>
    <m/>
    <m/>
    <m/>
    <m/>
    <m/>
    <m/>
    <m/>
    <m/>
    <m/>
    <m/>
    <m/>
    <m/>
    <m/>
    <m/>
    <m/>
    <m/>
    <m/>
    <m/>
    <m/>
    <m/>
    <x v="0"/>
    <m/>
    <m/>
    <m/>
    <m/>
    <m/>
    <m/>
    <m/>
    <m/>
    <m/>
    <m/>
  </r>
  <r>
    <n v="1451"/>
    <s v="Screening And Consenting"/>
    <n v="1"/>
    <s v="nosiphiwo"/>
    <x v="31"/>
    <d v="1899-12-30T11:24:00"/>
    <s v="Buffalo Flats"/>
    <n v="5"/>
    <n v="4"/>
    <s v="Not applicable"/>
    <s v="I confirm that I am at the gate / door"/>
    <s v=" -33.021536"/>
    <s v="27.8519295"/>
    <s v="Yes"/>
    <m/>
    <s v="Read the script out loud to the person"/>
    <s v="Yes - the person who opened the door is calling the HoH"/>
    <s v="Read the script out loud to the HoH"/>
    <s v="Yes"/>
    <s v="Proceed"/>
    <s v="Lungisani "/>
    <s v="Kolwane"/>
    <n v="53"/>
    <d v="1969-11-06T00:00:00"/>
    <n v="53"/>
    <s v="Male"/>
    <s v="One or both"/>
    <s v="Yes"/>
    <s v="Proceed"/>
    <m/>
    <s v="Proceed"/>
    <s v="Xhosa"/>
    <s v="Yes"/>
    <s v="Yes"/>
    <m/>
    <s v="signature_2022-07-28_0930.png"/>
    <m/>
    <m/>
    <m/>
    <d v="2022-07-28T00:00:00"/>
    <n v="80000"/>
    <n v="2000"/>
    <n v="528"/>
    <n v="528"/>
    <n v="2329"/>
    <m/>
    <x v="1"/>
    <n v="85332"/>
    <s v="Proceed"/>
    <s v="Checked, completed"/>
    <s v="Checked, completed"/>
    <s v="Checked, completed"/>
    <n v="829120443"/>
    <s v="Myself (Participant)"/>
    <m/>
    <d v="1899-12-30T11:31:00"/>
    <s v="Complete"/>
  </r>
  <r>
    <n v="1276"/>
    <m/>
    <m/>
    <m/>
    <x v="0"/>
    <m/>
    <m/>
    <m/>
    <m/>
    <m/>
    <m/>
    <m/>
    <m/>
    <m/>
    <m/>
    <m/>
    <m/>
    <m/>
    <m/>
    <m/>
    <m/>
    <m/>
    <m/>
    <m/>
    <m/>
    <m/>
    <m/>
    <m/>
    <m/>
    <m/>
    <m/>
    <m/>
    <m/>
    <m/>
    <m/>
    <m/>
    <m/>
    <m/>
    <m/>
    <m/>
    <m/>
    <m/>
    <m/>
    <m/>
    <m/>
    <m/>
    <x v="0"/>
    <m/>
    <m/>
    <m/>
    <m/>
    <m/>
    <m/>
    <m/>
    <m/>
    <m/>
    <m/>
  </r>
  <r>
    <n v="1471"/>
    <s v="Screening And Consenting"/>
    <n v="1"/>
    <s v="siyanda"/>
    <x v="31"/>
    <d v="1899-12-30T13:37:00"/>
    <s v="Mdantsane"/>
    <n v="8"/>
    <n v="1"/>
    <s v="Not applicable"/>
    <s v="I confirm that I am at the gate / door"/>
    <s v=" -32.9310066"/>
    <s v="27.7347419"/>
    <s v="Yes"/>
    <m/>
    <s v="Read the script out loud to the person"/>
    <s v="Yes - the person who opened the door is the HoH"/>
    <s v="Read the script out loud to the HoH"/>
    <s v="Yes"/>
    <s v="Proceed"/>
    <s v="Nomvuzo"/>
    <s v="Mali"/>
    <n v="53"/>
    <d v="1969-05-15T00:00:00"/>
    <n v="53"/>
    <s v="Female"/>
    <s v="One or both"/>
    <s v="Yes"/>
    <s v="Proceed"/>
    <m/>
    <s v="Proceed"/>
    <s v="Xhosa"/>
    <s v="Yes"/>
    <s v="Yes"/>
    <m/>
    <s v="signature_2022-07-28_1138.png"/>
    <m/>
    <m/>
    <m/>
    <d v="2022-07-28T00:00:00"/>
    <n v="50000"/>
    <n v="1000"/>
    <n v="395"/>
    <n v="395"/>
    <n v="2329"/>
    <m/>
    <x v="1"/>
    <n v="54066"/>
    <s v="Proceed"/>
    <s v="Checked, completed"/>
    <s v="Checked, completed"/>
    <s v="Checked, completed"/>
    <n v="9999999999"/>
    <s v="Other"/>
    <s v="The participant does not have a cellphone "/>
    <d v="1899-12-30T13:38:00"/>
    <s v="Unverified"/>
  </r>
  <r>
    <n v="1277"/>
    <m/>
    <m/>
    <m/>
    <x v="0"/>
    <m/>
    <m/>
    <m/>
    <m/>
    <m/>
    <m/>
    <m/>
    <m/>
    <m/>
    <m/>
    <m/>
    <m/>
    <m/>
    <m/>
    <m/>
    <m/>
    <m/>
    <m/>
    <m/>
    <m/>
    <m/>
    <m/>
    <m/>
    <m/>
    <m/>
    <m/>
    <m/>
    <m/>
    <m/>
    <m/>
    <m/>
    <m/>
    <m/>
    <m/>
    <m/>
    <m/>
    <m/>
    <m/>
    <m/>
    <m/>
    <m/>
    <x v="0"/>
    <m/>
    <m/>
    <m/>
    <m/>
    <m/>
    <m/>
    <m/>
    <m/>
    <m/>
    <m/>
  </r>
  <r>
    <n v="1596"/>
    <s v="Screening And Consenting"/>
    <n v="1"/>
    <s v="lona"/>
    <x v="27"/>
    <d v="1899-12-30T16:34:00"/>
    <s v="Mdantsane"/>
    <n v="10"/>
    <n v="7"/>
    <s v="Not applicable"/>
    <s v="I confirm that I am at the gate / door"/>
    <s v=" -32.9385299"/>
    <s v="27.7519118"/>
    <s v="Yes"/>
    <m/>
    <s v="Read the script out loud to the person"/>
    <s v="Yes - the person who opened the door is the HoH"/>
    <s v="Read the script out loud to the HoH"/>
    <s v="Yes"/>
    <s v="Proceed"/>
    <s v="Fanisile"/>
    <s v="Magadla"/>
    <n v="53"/>
    <d v="1969-12-12T00:00:00"/>
    <n v="53"/>
    <s v="Male"/>
    <s v="One or both"/>
    <s v="Yes"/>
    <s v="Proceed"/>
    <m/>
    <s v="Proceed"/>
    <s v="Xhosa"/>
    <s v="Yes"/>
    <s v="Yes"/>
    <m/>
    <s v="signature_2022-07-30_1438.png"/>
    <m/>
    <m/>
    <m/>
    <d v="2022-07-30T00:00:00"/>
    <n v="50000"/>
    <n v="2000"/>
    <n v="218"/>
    <n v="218"/>
    <n v="2327"/>
    <m/>
    <x v="1"/>
    <n v="54710"/>
    <s v="Proceed"/>
    <s v="Checked, completed"/>
    <s v="Checked, completed"/>
    <s v="Checked, completed"/>
    <n v="768207990"/>
    <s v="Myself (Participant)"/>
    <m/>
    <d v="1899-12-30T16:39:00"/>
    <s v="Unverified"/>
  </r>
  <r>
    <n v="1278"/>
    <m/>
    <m/>
    <m/>
    <x v="0"/>
    <m/>
    <m/>
    <m/>
    <m/>
    <m/>
    <m/>
    <m/>
    <m/>
    <m/>
    <m/>
    <m/>
    <m/>
    <m/>
    <m/>
    <m/>
    <m/>
    <m/>
    <m/>
    <m/>
    <m/>
    <m/>
    <m/>
    <m/>
    <m/>
    <m/>
    <m/>
    <m/>
    <m/>
    <m/>
    <m/>
    <m/>
    <m/>
    <m/>
    <m/>
    <m/>
    <m/>
    <m/>
    <m/>
    <m/>
    <m/>
    <m/>
    <x v="0"/>
    <m/>
    <m/>
    <m/>
    <m/>
    <m/>
    <m/>
    <m/>
    <m/>
    <m/>
    <m/>
  </r>
  <r>
    <n v="1615"/>
    <s v="Screening And Consenting"/>
    <n v="1"/>
    <s v="busisiwe"/>
    <x v="11"/>
    <d v="1899-12-30T09:41:00"/>
    <s v="Mdantsane"/>
    <n v="13"/>
    <n v="4"/>
    <s v="Not applicable"/>
    <s v="I confirm that I am at the gate / door"/>
    <s v=" -32.9205923"/>
    <s v="27.7119243"/>
    <s v="Yes"/>
    <m/>
    <s v="Read the script out loud to the person"/>
    <s v="Yes - the person who opened the door is the HoH"/>
    <s v="Read the script out loud to the HoH"/>
    <s v="Yes"/>
    <s v="Proceed"/>
    <s v="Phatheka"/>
    <s v="Mbilini"/>
    <n v="53"/>
    <d v="1969-09-21T00:00:00"/>
    <n v="53"/>
    <s v="Female"/>
    <s v="One or both"/>
    <s v="Yes"/>
    <s v="Proceed"/>
    <m/>
    <s v="Proceed"/>
    <s v="English"/>
    <s v="Yes"/>
    <s v="Yes"/>
    <s v="signature_2022-08-02_0742.png"/>
    <m/>
    <m/>
    <m/>
    <m/>
    <d v="2022-08-02T00:00:00"/>
    <n v="50000"/>
    <n v="1000"/>
    <n v="631"/>
    <n v="631"/>
    <n v="2324"/>
    <m/>
    <x v="1"/>
    <n v="54533"/>
    <s v="Proceed"/>
    <s v="Checked, completed"/>
    <s v="Checked, completed"/>
    <s v="Checked, completed"/>
    <n v="655973264"/>
    <s v="Myself (Participant)"/>
    <m/>
    <d v="1899-12-30T09:43:00"/>
    <s v="Complete"/>
  </r>
  <r>
    <n v="1279"/>
    <m/>
    <m/>
    <m/>
    <x v="0"/>
    <m/>
    <m/>
    <m/>
    <m/>
    <m/>
    <m/>
    <m/>
    <m/>
    <m/>
    <m/>
    <m/>
    <m/>
    <m/>
    <m/>
    <m/>
    <m/>
    <m/>
    <m/>
    <m/>
    <m/>
    <m/>
    <m/>
    <m/>
    <m/>
    <m/>
    <m/>
    <m/>
    <m/>
    <m/>
    <m/>
    <m/>
    <m/>
    <m/>
    <m/>
    <m/>
    <m/>
    <m/>
    <m/>
    <m/>
    <m/>
    <m/>
    <x v="0"/>
    <m/>
    <m/>
    <m/>
    <m/>
    <m/>
    <m/>
    <m/>
    <m/>
    <m/>
    <m/>
  </r>
  <r>
    <n v="1748"/>
    <s v="Screening And Consenting"/>
    <n v="1"/>
    <s v="nosiphiwo"/>
    <x v="12"/>
    <d v="1899-12-30T13:00:00"/>
    <s v="Buffalo Flats"/>
    <n v="7"/>
    <n v="4"/>
    <s v="Not applicable"/>
    <s v="I confirm that I am at the gate / door"/>
    <s v=" -33.0176822"/>
    <s v="27.8420841"/>
    <s v="Yes"/>
    <m/>
    <s v="Read the script out loud to the person"/>
    <s v="Yes - the person who opened the door is the HoH"/>
    <s v="Read the script out loud to the HoH"/>
    <s v="Yes"/>
    <s v="Proceed"/>
    <s v="Mziwamadoda"/>
    <s v="Joyi"/>
    <n v="53"/>
    <d v="1969-04-11T00:00:00"/>
    <n v="53"/>
    <s v="Male"/>
    <s v="One or both"/>
    <s v="Yes"/>
    <s v="Proceed"/>
    <m/>
    <s v="Proceed"/>
    <s v="English"/>
    <s v="Yes"/>
    <s v="Yes"/>
    <s v="signature_2022-08-03_1108.png"/>
    <m/>
    <m/>
    <m/>
    <m/>
    <d v="2022-08-03T00:00:00"/>
    <n v="80000"/>
    <n v="2000"/>
    <n v="432"/>
    <n v="432"/>
    <n v="2323"/>
    <m/>
    <x v="1"/>
    <n v="85134"/>
    <s v="Proceed"/>
    <s v="Checked, completed"/>
    <s v="Checked, completed"/>
    <s v="Checked, completed"/>
    <n v="0"/>
    <s v="Myself (Participant)"/>
    <m/>
    <d v="1899-12-30T13:09:00"/>
    <s v="Complete"/>
  </r>
  <r>
    <n v="1280"/>
    <m/>
    <m/>
    <m/>
    <x v="0"/>
    <m/>
    <m/>
    <m/>
    <m/>
    <m/>
    <m/>
    <m/>
    <m/>
    <m/>
    <m/>
    <m/>
    <m/>
    <m/>
    <m/>
    <m/>
    <m/>
    <m/>
    <m/>
    <m/>
    <m/>
    <m/>
    <m/>
    <m/>
    <m/>
    <m/>
    <m/>
    <m/>
    <m/>
    <m/>
    <m/>
    <m/>
    <m/>
    <m/>
    <m/>
    <m/>
    <m/>
    <m/>
    <m/>
    <m/>
    <m/>
    <m/>
    <x v="0"/>
    <m/>
    <m/>
    <m/>
    <m/>
    <m/>
    <m/>
    <m/>
    <m/>
    <m/>
    <m/>
  </r>
  <r>
    <n v="27"/>
    <s v="Screening And Consenting"/>
    <n v="1"/>
    <s v="vuyolwethu"/>
    <x v="1"/>
    <d v="1899-12-30T12:33:00"/>
    <s v="Mdantsane"/>
    <n v="1"/>
    <n v="1"/>
    <s v="A"/>
    <s v="I confirm that I am at the gate / door"/>
    <s v=" -32.9407998"/>
    <s v="27.7823007"/>
    <s v="Yes"/>
    <m/>
    <s v="Read the script out loud to the person"/>
    <s v="Yes - the person who opened the door is the HoH"/>
    <s v="Read the script out loud to the HoH"/>
    <s v="Yes"/>
    <s v="Proceed"/>
    <s v="Nolwandle"/>
    <s v="Somphini"/>
    <n v="54"/>
    <d v="1968-08-10T00:00:00"/>
    <n v="54"/>
    <s v="Female"/>
    <s v="One or both"/>
    <s v="Yes"/>
    <s v="Proceed"/>
    <m/>
    <s v="Proceed"/>
    <s v="Xhosa"/>
    <s v="Yes"/>
    <s v="Yes"/>
    <m/>
    <s v="signature_2022-06-14_1037.png"/>
    <m/>
    <m/>
    <m/>
    <d v="2022-06-14T00:00:00"/>
    <n v="50000"/>
    <n v="1000"/>
    <n v="459"/>
    <n v="459"/>
    <n v="2373"/>
    <m/>
    <x v="1"/>
    <n v="54237"/>
    <s v="Proceed"/>
    <s v="Checked, completed"/>
    <s v="Checked, completed"/>
    <s v="Checked, completed"/>
    <n v="788317475"/>
    <s v="Myself (Participant)"/>
    <m/>
    <d v="1899-12-30T12:34:00"/>
    <s v="Unverified"/>
  </r>
  <r>
    <n v="1281"/>
    <m/>
    <m/>
    <m/>
    <x v="0"/>
    <m/>
    <m/>
    <m/>
    <m/>
    <m/>
    <m/>
    <m/>
    <m/>
    <m/>
    <m/>
    <m/>
    <m/>
    <m/>
    <m/>
    <m/>
    <m/>
    <m/>
    <m/>
    <m/>
    <m/>
    <m/>
    <m/>
    <m/>
    <m/>
    <m/>
    <m/>
    <m/>
    <m/>
    <m/>
    <m/>
    <m/>
    <m/>
    <m/>
    <m/>
    <m/>
    <m/>
    <m/>
    <m/>
    <m/>
    <m/>
    <m/>
    <x v="0"/>
    <m/>
    <m/>
    <m/>
    <m/>
    <m/>
    <m/>
    <m/>
    <m/>
    <m/>
    <m/>
  </r>
  <r>
    <n v="57"/>
    <s v="Screening And Consenting"/>
    <n v="1"/>
    <s v="onelam"/>
    <x v="7"/>
    <d v="1899-12-30T09:35:00"/>
    <s v="Mdantsane"/>
    <n v="3"/>
    <n v="2"/>
    <s v="Not applicable"/>
    <s v="I confirm that I am at the gate / door"/>
    <m/>
    <m/>
    <s v="Yes"/>
    <m/>
    <s v="Read the script out loud to the person"/>
    <s v="Yes - the person who opened the door is calling the HoH"/>
    <s v="Read the script out loud to the HoH"/>
    <s v="Yes"/>
    <s v="Proceed"/>
    <s v="Zanele "/>
    <s v="BOOI"/>
    <n v="54"/>
    <d v="1968-07-18T00:00:00"/>
    <n v="54"/>
    <s v="Female"/>
    <s v="One or both"/>
    <s v="Yes"/>
    <s v="Proceed"/>
    <m/>
    <s v="Proceed"/>
    <s v="English"/>
    <s v="Yes"/>
    <s v="Yes"/>
    <s v="signature_2022-06-15_0742.png"/>
    <m/>
    <m/>
    <m/>
    <m/>
    <d v="2022-06-15T00:00:00"/>
    <n v="50000"/>
    <n v="1000"/>
    <n v="637"/>
    <n v="637"/>
    <n v="2372"/>
    <m/>
    <x v="1"/>
    <n v="54592"/>
    <s v="Proceed"/>
    <s v="Checked, completed"/>
    <s v="Checked, completed"/>
    <s v="Checked, completed"/>
    <n v="761754586"/>
    <s v="Myself (Participant)"/>
    <m/>
    <d v="1899-12-30T09:45:00"/>
    <s v="Unverified"/>
  </r>
  <r>
    <n v="1282"/>
    <m/>
    <m/>
    <m/>
    <x v="0"/>
    <m/>
    <m/>
    <m/>
    <m/>
    <m/>
    <m/>
    <m/>
    <m/>
    <m/>
    <m/>
    <m/>
    <m/>
    <m/>
    <m/>
    <m/>
    <m/>
    <m/>
    <m/>
    <m/>
    <m/>
    <m/>
    <m/>
    <m/>
    <m/>
    <m/>
    <m/>
    <m/>
    <m/>
    <m/>
    <m/>
    <m/>
    <m/>
    <m/>
    <m/>
    <m/>
    <m/>
    <m/>
    <m/>
    <m/>
    <m/>
    <m/>
    <x v="0"/>
    <m/>
    <m/>
    <m/>
    <m/>
    <m/>
    <m/>
    <m/>
    <m/>
    <m/>
    <m/>
  </r>
  <r>
    <n v="72"/>
    <s v="Screening And Consenting"/>
    <n v="1"/>
    <s v="mihlem"/>
    <x v="7"/>
    <d v="1899-12-30T11:13:00"/>
    <s v="Mdantsane"/>
    <n v="4"/>
    <n v="3"/>
    <s v="Not applicable"/>
    <s v="I confirm that I am at the gate / door"/>
    <s v=" -32.930168"/>
    <s v="27.7771295"/>
    <s v="Yes"/>
    <m/>
    <s v="Read the script out loud to the person"/>
    <s v="Yes - the person who opened the door is the HoH"/>
    <s v="Read the script out loud to the HoH"/>
    <s v="Yes"/>
    <s v="Proceed"/>
    <s v="Somikazi"/>
    <s v="Sawuli"/>
    <n v="54"/>
    <d v="1968-06-23T00:00:00"/>
    <n v="54"/>
    <s v="Female"/>
    <s v="One or both"/>
    <s v="Yes"/>
    <s v="Proceed"/>
    <m/>
    <s v="Proceed"/>
    <s v="Xhosa"/>
    <s v="Yes"/>
    <s v="Yes"/>
    <m/>
    <s v="signature_2022-06-15_0922.png"/>
    <m/>
    <m/>
    <m/>
    <d v="2022-06-15T00:00:00"/>
    <n v="50000"/>
    <n v="1000"/>
    <n v="539"/>
    <n v="539"/>
    <n v="2372"/>
    <m/>
    <x v="1"/>
    <n v="54396"/>
    <s v="Proceed"/>
    <s v="Checked, completed"/>
    <s v="Checked, completed"/>
    <s v="Checked, completed"/>
    <n v="836934367"/>
    <s v="Myself (Participant)"/>
    <m/>
    <d v="1899-12-30T11:23:00"/>
    <s v="Unverified"/>
  </r>
  <r>
    <n v="1283"/>
    <m/>
    <m/>
    <m/>
    <x v="0"/>
    <m/>
    <m/>
    <m/>
    <m/>
    <m/>
    <m/>
    <m/>
    <m/>
    <m/>
    <m/>
    <m/>
    <m/>
    <m/>
    <m/>
    <m/>
    <m/>
    <m/>
    <m/>
    <m/>
    <m/>
    <m/>
    <m/>
    <m/>
    <m/>
    <m/>
    <m/>
    <m/>
    <m/>
    <m/>
    <m/>
    <m/>
    <m/>
    <m/>
    <m/>
    <m/>
    <m/>
    <m/>
    <m/>
    <m/>
    <m/>
    <m/>
    <x v="0"/>
    <m/>
    <m/>
    <m/>
    <m/>
    <m/>
    <m/>
    <m/>
    <m/>
    <m/>
    <m/>
  </r>
  <r>
    <n v="1283"/>
    <s v="Screening And Consenting"/>
    <n v="1"/>
    <s v="busisiwe"/>
    <x v="24"/>
    <d v="1899-12-30T14:42:00"/>
    <s v="Mdantsane"/>
    <n v="9"/>
    <n v="2"/>
    <s v="Not applicable"/>
    <s v="I confirm that I am at the gate / door"/>
    <s v=" -32.9367948"/>
    <s v="27.7568835"/>
    <s v="No"/>
    <s v="I confirm"/>
    <m/>
    <m/>
    <m/>
    <m/>
    <m/>
    <m/>
    <m/>
    <m/>
    <m/>
    <m/>
    <m/>
    <m/>
    <m/>
    <m/>
    <m/>
    <m/>
    <m/>
    <m/>
    <m/>
    <m/>
    <m/>
    <m/>
    <m/>
    <m/>
    <m/>
    <n v="50000"/>
    <m/>
    <n v="330"/>
    <n v="330"/>
    <n v="2334"/>
    <m/>
    <x v="0"/>
    <m/>
    <m/>
    <m/>
    <m/>
    <m/>
    <m/>
    <m/>
    <m/>
    <d v="1899-12-30T14:42:00"/>
    <s v="Unverified"/>
  </r>
  <r>
    <n v="112"/>
    <s v="Screening And Consenting"/>
    <n v="1"/>
    <s v="lwazi"/>
    <x v="2"/>
    <d v="1899-12-30T11:24:00"/>
    <s v="Mdantsane"/>
    <n v="2"/>
    <n v="5"/>
    <s v="Not applicable"/>
    <s v="I confirm that I am at the gate / door"/>
    <s v=" -32.9467383"/>
    <s v="27.7765188"/>
    <s v="Yes"/>
    <m/>
    <s v="Read the script out loud to the person"/>
    <s v="Yes - the person who opened the door is the HoH"/>
    <s v="Read the script out loud to the HoH"/>
    <s v="Yes"/>
    <s v="Proceed"/>
    <s v="Mzwandile"/>
    <s v="Dunge"/>
    <n v="54"/>
    <d v="1968-10-02T00:00:00"/>
    <n v="54"/>
    <s v="Male"/>
    <s v="One or both"/>
    <s v="Yes"/>
    <s v="Proceed"/>
    <m/>
    <s v="Proceed"/>
    <s v="Xhosa"/>
    <s v="Yes"/>
    <s v="Yes"/>
    <m/>
    <s v="signature_2022-06-18_0934.png"/>
    <m/>
    <m/>
    <m/>
    <d v="2022-06-18T00:00:00"/>
    <n v="50000"/>
    <n v="2000"/>
    <n v="528"/>
    <n v="528"/>
    <n v="2369"/>
    <m/>
    <x v="1"/>
    <n v="55371"/>
    <s v="Proceed"/>
    <s v="Checked, completed"/>
    <s v="Checked, completed"/>
    <s v="Checked, completed"/>
    <n v="837044696"/>
    <s v="Myself (Participant)"/>
    <m/>
    <d v="1899-12-30T11:35:00"/>
    <s v="Unverified"/>
  </r>
  <r>
    <n v="1284"/>
    <m/>
    <m/>
    <m/>
    <x v="0"/>
    <m/>
    <m/>
    <m/>
    <m/>
    <m/>
    <m/>
    <m/>
    <m/>
    <m/>
    <m/>
    <m/>
    <m/>
    <m/>
    <m/>
    <m/>
    <m/>
    <m/>
    <m/>
    <m/>
    <m/>
    <m/>
    <m/>
    <m/>
    <m/>
    <m/>
    <m/>
    <m/>
    <m/>
    <m/>
    <m/>
    <m/>
    <m/>
    <m/>
    <m/>
    <m/>
    <m/>
    <m/>
    <m/>
    <m/>
    <m/>
    <m/>
    <x v="0"/>
    <m/>
    <m/>
    <m/>
    <m/>
    <m/>
    <m/>
    <m/>
    <m/>
    <m/>
    <m/>
  </r>
  <r>
    <n v="230"/>
    <s v="Screening And Consenting"/>
    <n v="1"/>
    <s v="nozithembiso"/>
    <x v="9"/>
    <d v="1899-12-30T09:44:00"/>
    <s v="Mdantsane"/>
    <n v="6"/>
    <n v="3"/>
    <s v="Not applicable"/>
    <s v="I confirm that I am at the gate / door"/>
    <s v=" -32.9283811"/>
    <s v="27.772093"/>
    <s v="Yes"/>
    <m/>
    <s v="Read the script out loud to the person"/>
    <s v="Yes - the person who opened the door is the HoH"/>
    <s v="Read the script out loud to the HoH"/>
    <s v="Yes"/>
    <s v="Proceed"/>
    <s v="Sebenzile"/>
    <s v="Ncikwe"/>
    <n v="54"/>
    <d v="1968-05-23T00:00:00"/>
    <n v="54"/>
    <s v="Male"/>
    <s v="One or both"/>
    <s v="Yes"/>
    <s v="Proceed"/>
    <m/>
    <s v="Proceed"/>
    <s v="English"/>
    <s v="Yes"/>
    <s v="Yes"/>
    <s v="signature_2022-06-29_0746.png"/>
    <m/>
    <m/>
    <m/>
    <m/>
    <d v="2022-06-29T00:00:00"/>
    <n v="50000"/>
    <n v="2000"/>
    <n v="628"/>
    <n v="628"/>
    <n v="2358"/>
    <m/>
    <x v="1"/>
    <n v="55560"/>
    <s v="Proceed"/>
    <s v="Checked, completed"/>
    <s v="Checked, completed"/>
    <s v="Checked, completed"/>
    <n v="714999248"/>
    <s v="Child"/>
    <m/>
    <d v="1899-12-30T09:47:00"/>
    <s v="Unverified"/>
  </r>
  <r>
    <n v="1285"/>
    <m/>
    <m/>
    <m/>
    <x v="0"/>
    <m/>
    <m/>
    <m/>
    <m/>
    <m/>
    <m/>
    <m/>
    <m/>
    <m/>
    <m/>
    <m/>
    <m/>
    <m/>
    <m/>
    <m/>
    <m/>
    <m/>
    <m/>
    <m/>
    <m/>
    <m/>
    <m/>
    <m/>
    <m/>
    <m/>
    <m/>
    <m/>
    <m/>
    <m/>
    <m/>
    <m/>
    <m/>
    <m/>
    <m/>
    <m/>
    <m/>
    <m/>
    <m/>
    <m/>
    <m/>
    <m/>
    <x v="0"/>
    <m/>
    <m/>
    <m/>
    <m/>
    <m/>
    <m/>
    <m/>
    <m/>
    <m/>
    <m/>
  </r>
  <r>
    <n v="249"/>
    <s v="Screening And Consenting"/>
    <n v="1"/>
    <s v="siyanda"/>
    <x v="9"/>
    <d v="1899-12-30T11:20:00"/>
    <s v="Mdantsane"/>
    <n v="6"/>
    <n v="7"/>
    <s v="Not applicable"/>
    <s v="I confirm that I am at the gate / door"/>
    <s v=" -32.9344892"/>
    <s v="27.7630603"/>
    <s v="Yes"/>
    <m/>
    <s v="Read the script out loud to the person"/>
    <s v="Yes - the person who opened the door is the HoH"/>
    <s v="Read the script out loud to the HoH"/>
    <s v="Yes"/>
    <s v="Proceed"/>
    <s v="Nomalizo"/>
    <s v="Meke"/>
    <n v="54"/>
    <d v="1968-04-01T00:00:00"/>
    <n v="54"/>
    <s v="Female"/>
    <s v="One or both"/>
    <s v="Yes"/>
    <s v="Proceed"/>
    <m/>
    <s v="Proceed"/>
    <s v="Xhosa"/>
    <s v="Yes"/>
    <s v="Yes"/>
    <m/>
    <s v="signature_2022-06-29_0923.png"/>
    <m/>
    <m/>
    <m/>
    <d v="2022-06-29T00:00:00"/>
    <n v="50000"/>
    <n v="1000"/>
    <n v="532"/>
    <n v="532"/>
    <n v="2358"/>
    <m/>
    <x v="1"/>
    <n v="54368"/>
    <s v="Proceed"/>
    <s v="Checked, completed"/>
    <s v="Checked, completed"/>
    <s v="Checked, completed"/>
    <n v="762315544"/>
    <s v="Myself (Participant)"/>
    <m/>
    <d v="1899-12-30T11:23:00"/>
    <s v="Unverified"/>
  </r>
  <r>
    <n v="1286"/>
    <m/>
    <m/>
    <m/>
    <x v="0"/>
    <m/>
    <m/>
    <m/>
    <m/>
    <m/>
    <m/>
    <m/>
    <m/>
    <m/>
    <m/>
    <m/>
    <m/>
    <m/>
    <m/>
    <m/>
    <m/>
    <m/>
    <m/>
    <m/>
    <m/>
    <m/>
    <m/>
    <m/>
    <m/>
    <m/>
    <m/>
    <m/>
    <m/>
    <m/>
    <m/>
    <m/>
    <m/>
    <m/>
    <m/>
    <m/>
    <m/>
    <m/>
    <m/>
    <m/>
    <m/>
    <m/>
    <x v="0"/>
    <m/>
    <m/>
    <m/>
    <m/>
    <m/>
    <m/>
    <m/>
    <m/>
    <m/>
    <m/>
  </r>
  <r>
    <n v="348"/>
    <s v="Screening And Consenting"/>
    <n v="1"/>
    <s v="nosiphiwo"/>
    <x v="28"/>
    <d v="1899-12-30T13:40:00"/>
    <s v="Mdantsane"/>
    <n v="6"/>
    <n v="10"/>
    <s v="Not applicable"/>
    <s v="I confirm that I am at the gate / door"/>
    <s v=" -32.9391861"/>
    <s v="27.7721136"/>
    <s v="Yes"/>
    <m/>
    <s v="Read the script out loud to the person"/>
    <s v="Yes - the person who opened the door is the HoH"/>
    <s v="Read the script out loud to the HoH"/>
    <s v="Yes"/>
    <s v="Proceed"/>
    <s v="Caweni "/>
    <s v="Nzondo"/>
    <n v="54"/>
    <d v="1966-06-01T00:00:00"/>
    <n v="56"/>
    <s v="Male"/>
    <s v="One or both"/>
    <s v="Yes"/>
    <s v="Proceed"/>
    <m/>
    <s v="Proceed"/>
    <s v="Xhosa"/>
    <s v="Yes"/>
    <s v="Yes"/>
    <m/>
    <s v="signature_2022-07-01_1144.png"/>
    <m/>
    <m/>
    <m/>
    <d v="2022-07-01T00:00:00"/>
    <n v="50000"/>
    <n v="2000"/>
    <n v="392"/>
    <n v="392"/>
    <n v="2356"/>
    <m/>
    <x v="1"/>
    <n v="55086"/>
    <s v="Proceed"/>
    <s v="Checked, completed"/>
    <s v="Checked, completed"/>
    <s v="Checked, completed"/>
    <n v="0"/>
    <s v="Other"/>
    <s v="He doesn't have a phone."/>
    <d v="1899-12-30T13:45:00"/>
    <s v="Unverified"/>
  </r>
  <r>
    <n v="1287"/>
    <m/>
    <m/>
    <m/>
    <x v="0"/>
    <m/>
    <m/>
    <m/>
    <m/>
    <m/>
    <m/>
    <m/>
    <m/>
    <m/>
    <m/>
    <m/>
    <m/>
    <m/>
    <m/>
    <m/>
    <m/>
    <m/>
    <m/>
    <m/>
    <m/>
    <m/>
    <m/>
    <m/>
    <m/>
    <m/>
    <m/>
    <m/>
    <m/>
    <m/>
    <m/>
    <m/>
    <m/>
    <m/>
    <m/>
    <m/>
    <m/>
    <m/>
    <m/>
    <m/>
    <m/>
    <m/>
    <x v="0"/>
    <m/>
    <m/>
    <m/>
    <m/>
    <m/>
    <m/>
    <m/>
    <m/>
    <m/>
    <m/>
  </r>
  <r>
    <n v="601"/>
    <s v="Screening And Consenting"/>
    <n v="1"/>
    <s v="lona"/>
    <x v="20"/>
    <d v="1899-12-30T11:08:00"/>
    <s v="Nompumelelo"/>
    <n v="2"/>
    <n v="4"/>
    <s v="Not applicable"/>
    <s v="I confirm that I am at the gate / door"/>
    <s v=" -32.9563754"/>
    <s v="27.9230722"/>
    <s v="Yes"/>
    <m/>
    <s v="Read the script out loud to the person"/>
    <s v="Yes - the person who opened the door is the HoH"/>
    <s v="Read the script out loud to the HoH"/>
    <s v="Yes"/>
    <s v="Proceed"/>
    <s v="Lion excellent "/>
    <s v="Simayile"/>
    <n v="54"/>
    <d v="1968-11-03T00:00:00"/>
    <n v="54"/>
    <s v="Male"/>
    <s v="One or both"/>
    <s v="Yes"/>
    <s v="Proceed"/>
    <m/>
    <s v="Proceed"/>
    <s v="Xhosa"/>
    <s v="Yes"/>
    <s v="Yes"/>
    <m/>
    <s v="signature_2022-07-09_0913.png"/>
    <m/>
    <m/>
    <m/>
    <d v="2022-07-09T00:00:00"/>
    <n v="30000"/>
    <n v="2000"/>
    <n v="544"/>
    <n v="544"/>
    <n v="2348"/>
    <m/>
    <x v="1"/>
    <n v="35382"/>
    <s v="Proceed"/>
    <s v="Checked, completed"/>
    <s v="Checked, completed"/>
    <s v="Checked, completed"/>
    <n v="635884365"/>
    <s v="Myself (Participant)"/>
    <m/>
    <d v="1899-12-30T11:14:00"/>
    <s v="Unverified"/>
  </r>
  <r>
    <n v="1288"/>
    <m/>
    <m/>
    <m/>
    <x v="0"/>
    <m/>
    <m/>
    <m/>
    <m/>
    <m/>
    <m/>
    <m/>
    <m/>
    <m/>
    <m/>
    <m/>
    <m/>
    <m/>
    <m/>
    <m/>
    <m/>
    <m/>
    <m/>
    <m/>
    <m/>
    <m/>
    <m/>
    <m/>
    <m/>
    <m/>
    <m/>
    <m/>
    <m/>
    <m/>
    <m/>
    <m/>
    <m/>
    <m/>
    <m/>
    <m/>
    <m/>
    <m/>
    <m/>
    <m/>
    <m/>
    <m/>
    <x v="0"/>
    <m/>
    <m/>
    <m/>
    <m/>
    <m/>
    <m/>
    <m/>
    <m/>
    <m/>
    <m/>
  </r>
  <r>
    <n v="795"/>
    <s v="Screening And Consenting"/>
    <n v="2"/>
    <s v="asemahle"/>
    <x v="23"/>
    <d v="1899-12-30T08:45:00"/>
    <s v="Buffalo Flats"/>
    <n v="4"/>
    <n v="1"/>
    <s v="A"/>
    <s v="I confirm that I am at the gate / door"/>
    <s v=" -33.0103716"/>
    <s v="27.8308409"/>
    <s v="Yes"/>
    <m/>
    <s v="Read the script out loud to the person"/>
    <s v="Yes - the person who opened the door is the HoH"/>
    <s v="Read the script out loud to the HoH"/>
    <s v="Yes"/>
    <s v="Proceed"/>
    <s v="Denis"/>
    <s v="Stoffels"/>
    <n v="54"/>
    <d v="1968-04-07T00:00:00"/>
    <n v="54"/>
    <s v="Male"/>
    <s v="One or both"/>
    <s v="Yes"/>
    <s v="Proceed"/>
    <m/>
    <s v="Proceed"/>
    <s v="English"/>
    <s v="Yes"/>
    <s v="Yes"/>
    <s v="signature_2022-07-15_0651.png"/>
    <m/>
    <m/>
    <m/>
    <m/>
    <d v="2022-07-15T00:00:00"/>
    <n v="80000"/>
    <n v="2000"/>
    <n v="687"/>
    <n v="687"/>
    <n v="2342"/>
    <m/>
    <x v="1"/>
    <n v="85662"/>
    <s v="Proceed"/>
    <s v="Checked, completed"/>
    <s v="Checked, completed"/>
    <s v="Checked, completed"/>
    <n v="788693252"/>
    <s v="Partner/Spouse"/>
    <m/>
    <d v="1899-12-30T08:52:00"/>
    <s v="Complete"/>
  </r>
  <r>
    <n v="1289"/>
    <m/>
    <m/>
    <m/>
    <x v="0"/>
    <m/>
    <m/>
    <m/>
    <m/>
    <m/>
    <m/>
    <m/>
    <m/>
    <m/>
    <m/>
    <m/>
    <m/>
    <m/>
    <m/>
    <m/>
    <m/>
    <m/>
    <m/>
    <m/>
    <m/>
    <m/>
    <m/>
    <m/>
    <m/>
    <m/>
    <m/>
    <m/>
    <m/>
    <m/>
    <m/>
    <m/>
    <m/>
    <m/>
    <m/>
    <m/>
    <m/>
    <m/>
    <m/>
    <m/>
    <m/>
    <m/>
    <x v="0"/>
    <m/>
    <m/>
    <m/>
    <m/>
    <m/>
    <m/>
    <m/>
    <m/>
    <m/>
    <m/>
  </r>
  <r>
    <n v="797"/>
    <s v="Screening And Consenting"/>
    <n v="1"/>
    <s v="sinazo"/>
    <x v="10"/>
    <d v="1899-12-30T14:00:00"/>
    <s v="Buffalo Flats"/>
    <n v="2"/>
    <n v="6"/>
    <s v="Not applicable"/>
    <s v="I confirm that I am at the gate / door"/>
    <s v=" -33.0133254"/>
    <s v="27.8406938"/>
    <s v="Yes"/>
    <m/>
    <s v="Read the script out loud to the person"/>
    <s v="Yes - the person who opened the door is the HoH"/>
    <s v="Read the script out loud to the HoH"/>
    <s v="Yes"/>
    <s v="Proceed"/>
    <s v="Theron"/>
    <s v="Vaaltyn"/>
    <n v="54"/>
    <d v="1968-12-24T00:00:00"/>
    <n v="54"/>
    <s v="Male"/>
    <s v="One or both"/>
    <s v="Yes"/>
    <s v="Proceed"/>
    <m/>
    <s v="Proceed"/>
    <s v="English"/>
    <s v="Yes"/>
    <s v="Yes"/>
    <s v="signature_2022-07-14_1205.png"/>
    <m/>
    <m/>
    <m/>
    <m/>
    <d v="2022-07-14T00:00:00"/>
    <n v="80000"/>
    <n v="2000"/>
    <n v="372"/>
    <n v="372"/>
    <n v="2343"/>
    <m/>
    <x v="1"/>
    <n v="85033"/>
    <s v="Proceed"/>
    <s v="Checked, completed"/>
    <s v="Checked, completed"/>
    <s v="Checked, completed"/>
    <n v="742145695"/>
    <s v="Myself (Participant)"/>
    <m/>
    <d v="1899-12-30T14:05:00"/>
    <s v="Unverified"/>
  </r>
  <r>
    <n v="1290"/>
    <m/>
    <m/>
    <m/>
    <x v="0"/>
    <m/>
    <m/>
    <m/>
    <m/>
    <m/>
    <m/>
    <m/>
    <m/>
    <m/>
    <m/>
    <m/>
    <m/>
    <m/>
    <m/>
    <m/>
    <m/>
    <m/>
    <m/>
    <m/>
    <m/>
    <m/>
    <m/>
    <m/>
    <m/>
    <m/>
    <m/>
    <m/>
    <m/>
    <m/>
    <m/>
    <m/>
    <m/>
    <m/>
    <m/>
    <m/>
    <m/>
    <m/>
    <m/>
    <m/>
    <m/>
    <m/>
    <x v="0"/>
    <m/>
    <m/>
    <m/>
    <m/>
    <m/>
    <m/>
    <m/>
    <m/>
    <m/>
    <m/>
  </r>
  <r>
    <n v="831"/>
    <s v="Screening And Consenting"/>
    <n v="1"/>
    <s v="zola"/>
    <x v="23"/>
    <d v="1899-12-30T10:37:00"/>
    <s v="Ndevana"/>
    <n v="2"/>
    <n v="2"/>
    <s v="Not applicable"/>
    <s v="I confirm that I am at the gate / door"/>
    <s v=" -32.9213304"/>
    <s v="27.5053502"/>
    <s v="Yes"/>
    <m/>
    <s v="Read the script out loud to the person"/>
    <s v="Yes - the person who opened the door is the HoH"/>
    <s v="Read the script out loud to the HoH"/>
    <s v="Yes"/>
    <s v="Proceed"/>
    <s v="Nompumelelo Joyce "/>
    <s v="Bolana"/>
    <n v="54"/>
    <d v="1968-07-27T00:00:00"/>
    <n v="54"/>
    <s v="Female"/>
    <s v="One or both"/>
    <s v="Yes"/>
    <s v="Proceed"/>
    <m/>
    <s v="Proceed"/>
    <s v="Xhosa"/>
    <s v="Yes"/>
    <s v="Yes"/>
    <m/>
    <s v="signature_2022-07-15_0841.png"/>
    <m/>
    <m/>
    <m/>
    <d v="2022-07-15T00:00:00"/>
    <n v="60000"/>
    <n v="1000"/>
    <n v="575"/>
    <n v="575"/>
    <n v="2342"/>
    <m/>
    <x v="1"/>
    <n v="64438"/>
    <s v="Proceed"/>
    <s v="Checked, completed"/>
    <s v="Checked, completed"/>
    <s v="Checked, completed"/>
    <n v="838237671"/>
    <s v="Myself (Participant)"/>
    <m/>
    <d v="1899-12-30T10:42:00"/>
    <s v="Unverified"/>
  </r>
  <r>
    <n v="1291"/>
    <m/>
    <m/>
    <m/>
    <x v="0"/>
    <m/>
    <m/>
    <m/>
    <m/>
    <m/>
    <m/>
    <m/>
    <m/>
    <m/>
    <m/>
    <m/>
    <m/>
    <m/>
    <m/>
    <m/>
    <m/>
    <m/>
    <m/>
    <m/>
    <m/>
    <m/>
    <m/>
    <m/>
    <m/>
    <m/>
    <m/>
    <m/>
    <m/>
    <m/>
    <m/>
    <m/>
    <m/>
    <m/>
    <m/>
    <m/>
    <m/>
    <m/>
    <m/>
    <m/>
    <m/>
    <m/>
    <x v="0"/>
    <m/>
    <m/>
    <m/>
    <m/>
    <m/>
    <m/>
    <m/>
    <m/>
    <m/>
    <m/>
  </r>
  <r>
    <n v="858"/>
    <s v="Screening And Consenting"/>
    <n v="1"/>
    <s v="siziphiwe"/>
    <x v="23"/>
    <d v="1899-12-30T12:30:00"/>
    <s v="Buffalo Flats"/>
    <n v="2"/>
    <n v="6"/>
    <s v="Not applicable"/>
    <s v="I confirm that I am at the gate / door"/>
    <s v=" -33.0132228"/>
    <s v="27.8410974"/>
    <s v="Yes"/>
    <m/>
    <s v="Read the script out loud to the person"/>
    <s v="Yes - the person who opened the door is the HoH"/>
    <s v="Read the script out loud to the HoH"/>
    <s v="Yes"/>
    <s v="Proceed"/>
    <s v="Denven"/>
    <s v="Botha"/>
    <n v="54"/>
    <d v="1968-12-28T00:00:00"/>
    <n v="54"/>
    <s v="Female"/>
    <s v="One or both"/>
    <s v="Yes"/>
    <s v="Proceed"/>
    <m/>
    <s v="Proceed"/>
    <s v="English"/>
    <s v="Yes"/>
    <s v="Yes"/>
    <s v="signature_2022-07-15_1036.png"/>
    <m/>
    <m/>
    <m/>
    <m/>
    <d v="2022-07-15T00:00:00"/>
    <n v="80000"/>
    <n v="1000"/>
    <n v="462"/>
    <n v="462"/>
    <n v="2342"/>
    <m/>
    <x v="1"/>
    <n v="84212"/>
    <s v="Proceed"/>
    <s v="Checked, completed"/>
    <s v="Checked, completed"/>
    <s v="Checked, completed"/>
    <n v="726479236"/>
    <s v="Myself (Participant)"/>
    <m/>
    <d v="1899-12-30T12:37:00"/>
    <s v="Unverified"/>
  </r>
  <r>
    <n v="1292"/>
    <m/>
    <m/>
    <m/>
    <x v="0"/>
    <m/>
    <m/>
    <m/>
    <m/>
    <m/>
    <m/>
    <m/>
    <m/>
    <m/>
    <m/>
    <m/>
    <m/>
    <m/>
    <m/>
    <m/>
    <m/>
    <m/>
    <m/>
    <m/>
    <m/>
    <m/>
    <m/>
    <m/>
    <m/>
    <m/>
    <m/>
    <m/>
    <m/>
    <m/>
    <m/>
    <m/>
    <m/>
    <m/>
    <m/>
    <m/>
    <m/>
    <m/>
    <m/>
    <m/>
    <m/>
    <m/>
    <x v="0"/>
    <m/>
    <m/>
    <m/>
    <m/>
    <m/>
    <m/>
    <m/>
    <m/>
    <m/>
    <m/>
  </r>
  <r>
    <n v="869"/>
    <s v="Screening And Consenting"/>
    <n v="2"/>
    <s v="nozithembiso"/>
    <x v="30"/>
    <d v="1899-12-30T09:34:00"/>
    <s v="Buffalo Flats"/>
    <n v="4"/>
    <n v="1"/>
    <s v="B"/>
    <s v="I confirm that I am at the gate / door"/>
    <s v=" -33.0106165"/>
    <s v="27.831477"/>
    <s v="Yes"/>
    <m/>
    <s v="Read the script out loud to the person"/>
    <s v="Yes - the person who opened the door is the HoH"/>
    <s v="Read the script out loud to the HoH"/>
    <s v="Yes"/>
    <s v="Proceed"/>
    <s v="Lunga"/>
    <s v="Dyani"/>
    <n v="54"/>
    <d v="1968-10-08T00:00:00"/>
    <n v="54"/>
    <s v="Male"/>
    <s v="One or both"/>
    <s v="Yes"/>
    <s v="Proceed"/>
    <m/>
    <s v="Proceed"/>
    <s v="Xhosa"/>
    <s v="Yes"/>
    <s v="Yes"/>
    <m/>
    <s v="signature_2022-07-16_0748.png"/>
    <m/>
    <m/>
    <m/>
    <d v="2022-07-16T00:00:00"/>
    <n v="80000"/>
    <n v="2000"/>
    <n v="638"/>
    <n v="638"/>
    <n v="2341"/>
    <m/>
    <x v="1"/>
    <n v="85563"/>
    <s v="Proceed"/>
    <s v="Checked, completed"/>
    <s v="Checked, completed"/>
    <s v="Checked, completed"/>
    <n v="782536542"/>
    <s v="Sibling"/>
    <m/>
    <d v="1899-12-30T09:51:00"/>
    <s v="Unverified"/>
  </r>
  <r>
    <n v="1293"/>
    <m/>
    <m/>
    <m/>
    <x v="0"/>
    <m/>
    <m/>
    <m/>
    <m/>
    <m/>
    <m/>
    <m/>
    <m/>
    <m/>
    <m/>
    <m/>
    <m/>
    <m/>
    <m/>
    <m/>
    <m/>
    <m/>
    <m/>
    <m/>
    <m/>
    <m/>
    <m/>
    <m/>
    <m/>
    <m/>
    <m/>
    <m/>
    <m/>
    <m/>
    <m/>
    <m/>
    <m/>
    <m/>
    <m/>
    <m/>
    <m/>
    <m/>
    <m/>
    <m/>
    <m/>
    <m/>
    <x v="0"/>
    <m/>
    <m/>
    <m/>
    <m/>
    <m/>
    <m/>
    <m/>
    <m/>
    <m/>
    <m/>
  </r>
  <r>
    <n v="887"/>
    <s v="Screening And Consenting"/>
    <n v="1"/>
    <s v="nosiphiwo"/>
    <x v="23"/>
    <d v="1899-12-30T15:11:00"/>
    <s v="Buffalo Flats"/>
    <n v="4"/>
    <n v="1"/>
    <s v="C"/>
    <s v="I confirm that I am at the gate / door"/>
    <s v=" -33.0047704"/>
    <s v="27.8313259"/>
    <s v="Yes"/>
    <m/>
    <s v="Read the script out loud to the person"/>
    <s v="Yes - the person who opened the door is the HoH"/>
    <s v="Read the script out loud to the HoH"/>
    <s v="Yes"/>
    <s v="Proceed"/>
    <s v="Nkosonathi"/>
    <s v="Qekeza"/>
    <n v="54"/>
    <d v="1968-06-08T00:00:00"/>
    <n v="54"/>
    <s v="Male"/>
    <s v="One or both"/>
    <s v="Yes"/>
    <s v="Proceed"/>
    <m/>
    <s v="Proceed"/>
    <s v="English"/>
    <s v="Yes"/>
    <s v="Yes"/>
    <s v="signature_2022-07-15_1335.png"/>
    <m/>
    <m/>
    <m/>
    <m/>
    <d v="2022-07-15T00:00:00"/>
    <n v="80000"/>
    <n v="2000"/>
    <n v="301"/>
    <n v="301"/>
    <n v="2342"/>
    <m/>
    <x v="1"/>
    <n v="84890"/>
    <s v="Proceed"/>
    <s v="Checked, completed"/>
    <s v="Checked, completed"/>
    <s v="Checked, completed"/>
    <n v="0"/>
    <s v="Other"/>
    <s v="The participant doesn't have a phone"/>
    <d v="1899-12-30T15:38:00"/>
    <s v="Unverified"/>
  </r>
  <r>
    <n v="1294"/>
    <m/>
    <m/>
    <m/>
    <x v="0"/>
    <m/>
    <m/>
    <m/>
    <m/>
    <m/>
    <m/>
    <m/>
    <m/>
    <m/>
    <m/>
    <m/>
    <m/>
    <m/>
    <m/>
    <m/>
    <m/>
    <m/>
    <m/>
    <m/>
    <m/>
    <m/>
    <m/>
    <m/>
    <m/>
    <m/>
    <m/>
    <m/>
    <m/>
    <m/>
    <m/>
    <m/>
    <m/>
    <m/>
    <m/>
    <m/>
    <m/>
    <m/>
    <m/>
    <m/>
    <m/>
    <m/>
    <x v="0"/>
    <m/>
    <m/>
    <m/>
    <m/>
    <m/>
    <m/>
    <m/>
    <m/>
    <m/>
    <m/>
  </r>
  <r>
    <n v="1130"/>
    <s v="Screening And Consenting"/>
    <n v="2"/>
    <s v="nozithembiso"/>
    <x v="17"/>
    <d v="1899-12-30T10:04:00"/>
    <s v="Buffalo Flats"/>
    <n v="4"/>
    <n v="1"/>
    <s v="D"/>
    <s v="I confirm that I am at the gate / door"/>
    <s v=" -33.0049462"/>
    <s v="27.8314435"/>
    <s v="Yes"/>
    <m/>
    <s v="Read the script out loud to the person"/>
    <s v="Yes - the person who opened the door is calling the HoH"/>
    <s v="Read the script out loud to the HoH"/>
    <s v="Yes"/>
    <s v="Proceed"/>
    <s v="Zama"/>
    <s v="James"/>
    <n v="54"/>
    <d v="1968-06-02T00:00:00"/>
    <n v="54"/>
    <s v="Male"/>
    <s v="One or both"/>
    <s v="Yes"/>
    <s v="Proceed"/>
    <m/>
    <s v="Proceed"/>
    <s v="Xhosa"/>
    <s v="Yes"/>
    <s v="Yes"/>
    <m/>
    <s v="signature_2022-07-22_0808.png"/>
    <m/>
    <m/>
    <m/>
    <d v="2022-07-22T00:00:00"/>
    <n v="80000"/>
    <n v="2000"/>
    <n v="608"/>
    <n v="608"/>
    <n v="2335"/>
    <m/>
    <x v="1"/>
    <n v="85497"/>
    <s v="Proceed"/>
    <s v="Checked, completed"/>
    <s v="Checked, completed"/>
    <s v="Checked, completed"/>
    <n v="812230310"/>
    <s v="Myself (Participant)"/>
    <m/>
    <d v="1899-12-30T10:10:00"/>
    <s v="Complete"/>
  </r>
  <r>
    <n v="1295"/>
    <m/>
    <m/>
    <m/>
    <x v="0"/>
    <m/>
    <m/>
    <m/>
    <m/>
    <m/>
    <m/>
    <m/>
    <m/>
    <m/>
    <m/>
    <m/>
    <m/>
    <m/>
    <m/>
    <m/>
    <m/>
    <m/>
    <m/>
    <m/>
    <m/>
    <m/>
    <m/>
    <m/>
    <m/>
    <m/>
    <m/>
    <m/>
    <m/>
    <m/>
    <m/>
    <m/>
    <m/>
    <m/>
    <m/>
    <m/>
    <m/>
    <m/>
    <m/>
    <m/>
    <m/>
    <m/>
    <x v="0"/>
    <m/>
    <m/>
    <m/>
    <m/>
    <m/>
    <m/>
    <m/>
    <m/>
    <m/>
    <m/>
  </r>
  <r>
    <n v="1145"/>
    <s v="Screening And Consenting"/>
    <n v="1"/>
    <s v="nosiphiwo"/>
    <x v="17"/>
    <d v="1899-12-30T10:18:00"/>
    <s v="Buffalo Flats"/>
    <n v="4"/>
    <n v="2"/>
    <s v="Not applicable"/>
    <s v="I confirm that I am at the gate / door"/>
    <s v=" -33.0084773"/>
    <s v="27.8373741"/>
    <s v="Yes"/>
    <m/>
    <s v="Read the script out loud to the person"/>
    <s v="Yes - the person who opened the door is the HoH"/>
    <s v="Read the script out loud to the HoH"/>
    <s v="Yes"/>
    <s v="Proceed"/>
    <s v="Anna"/>
    <s v="Windvogel"/>
    <n v="54"/>
    <d v="1968-12-03T00:00:00"/>
    <n v="54"/>
    <s v="Female"/>
    <s v="One or both"/>
    <s v="Yes"/>
    <s v="Proceed"/>
    <m/>
    <s v="Proceed"/>
    <s v="English"/>
    <s v="Yes"/>
    <s v="Yes"/>
    <s v="signature_2022-07-22_0828.png"/>
    <m/>
    <m/>
    <m/>
    <m/>
    <d v="2022-07-22T00:00:00"/>
    <n v="80000"/>
    <n v="1000"/>
    <n v="594"/>
    <n v="594"/>
    <n v="2335"/>
    <m/>
    <x v="1"/>
    <n v="84469"/>
    <s v="Proceed"/>
    <s v="Checked, completed"/>
    <s v="Checked, completed"/>
    <s v="Checked, completed"/>
    <n v="832311032"/>
    <s v="Myself (Participant)"/>
    <m/>
    <d v="1899-12-30T10:19:00"/>
    <s v="Complete"/>
  </r>
  <r>
    <n v="1296"/>
    <m/>
    <m/>
    <m/>
    <x v="0"/>
    <m/>
    <m/>
    <m/>
    <m/>
    <m/>
    <m/>
    <m/>
    <m/>
    <m/>
    <m/>
    <m/>
    <m/>
    <m/>
    <m/>
    <m/>
    <m/>
    <m/>
    <m/>
    <m/>
    <m/>
    <m/>
    <m/>
    <m/>
    <m/>
    <m/>
    <m/>
    <m/>
    <m/>
    <m/>
    <m/>
    <m/>
    <m/>
    <m/>
    <m/>
    <m/>
    <m/>
    <m/>
    <m/>
    <m/>
    <m/>
    <m/>
    <x v="0"/>
    <m/>
    <m/>
    <m/>
    <m/>
    <m/>
    <m/>
    <m/>
    <m/>
    <m/>
    <m/>
  </r>
  <r>
    <n v="1226"/>
    <s v="Screening And Consenting"/>
    <n v="1"/>
    <s v="siyanda"/>
    <x v="24"/>
    <d v="1899-12-30T10:40:00"/>
    <s v="Mdantsane"/>
    <n v="9"/>
    <n v="5"/>
    <s v="Not applicable"/>
    <s v="I confirm that I am at the gate / door"/>
    <s v=" -32.9373137"/>
    <s v="27.7554426"/>
    <s v="Yes"/>
    <m/>
    <s v="Read the script out loud to the person"/>
    <s v="Yes - the person who opened the door is the HoH"/>
    <s v="Read the script out loud to the HoH"/>
    <s v="Yes"/>
    <s v="Proceed"/>
    <s v="Bulelwa"/>
    <s v="Makeleni"/>
    <n v="54"/>
    <d v="1968-01-30T00:00:00"/>
    <n v="54"/>
    <s v="Female"/>
    <s v="One or both"/>
    <s v="Yes"/>
    <s v="Proceed"/>
    <m/>
    <s v="Proceed"/>
    <s v="Xhosa"/>
    <s v="Yes"/>
    <s v="Yes"/>
    <m/>
    <s v="signature_2022-07-23_0842.png"/>
    <m/>
    <m/>
    <m/>
    <d v="2022-07-23T00:00:00"/>
    <n v="50000"/>
    <n v="1000"/>
    <n v="572"/>
    <n v="572"/>
    <n v="2334"/>
    <m/>
    <x v="1"/>
    <n v="54424"/>
    <s v="Proceed"/>
    <s v="Checked, completed"/>
    <s v="Checked, completed"/>
    <s v="Checked, completed"/>
    <n v="641141038"/>
    <s v="Myself (Participant)"/>
    <m/>
    <d v="1899-12-30T10:43:00"/>
    <s v="Complete"/>
  </r>
  <r>
    <n v="1297"/>
    <m/>
    <m/>
    <m/>
    <x v="0"/>
    <m/>
    <m/>
    <m/>
    <m/>
    <m/>
    <m/>
    <m/>
    <m/>
    <m/>
    <m/>
    <m/>
    <m/>
    <m/>
    <m/>
    <m/>
    <m/>
    <m/>
    <m/>
    <m/>
    <m/>
    <m/>
    <m/>
    <m/>
    <m/>
    <m/>
    <m/>
    <m/>
    <m/>
    <m/>
    <m/>
    <m/>
    <m/>
    <m/>
    <m/>
    <m/>
    <m/>
    <m/>
    <m/>
    <m/>
    <m/>
    <m/>
    <x v="0"/>
    <m/>
    <m/>
    <m/>
    <m/>
    <m/>
    <m/>
    <m/>
    <m/>
    <m/>
    <m/>
  </r>
  <r>
    <n v="1287"/>
    <s v="Screening And Consenting"/>
    <n v="1"/>
    <s v="thembelihle"/>
    <x v="25"/>
    <d v="1899-12-30T08:19:00"/>
    <s v="Mdantsane"/>
    <n v="11"/>
    <n v="3"/>
    <s v="Not applicable"/>
    <s v="I confirm that I am at the gate / door"/>
    <s v=" -32.9187907"/>
    <s v="27.7442356"/>
    <s v="Yes"/>
    <m/>
    <s v="Read the script out loud to the person"/>
    <s v="Yes - the person who opened the door is the HoH"/>
    <s v="Read the script out loud to the HoH"/>
    <s v="Yes"/>
    <s v="Proceed"/>
    <s v="Phindiwe"/>
    <s v="Solontsi"/>
    <n v="54"/>
    <d v="1968-10-12T00:00:00"/>
    <n v="54"/>
    <s v="Female"/>
    <s v="One or both"/>
    <s v="Yes"/>
    <s v="Proceed"/>
    <m/>
    <s v="Proceed"/>
    <s v="Xhosa"/>
    <s v="Yes"/>
    <s v="Yes"/>
    <m/>
    <s v="signature_2022-07-26_0621.png"/>
    <m/>
    <m/>
    <m/>
    <d v="2022-07-26T00:00:00"/>
    <n v="50000"/>
    <n v="1000"/>
    <n v="713"/>
    <n v="713"/>
    <n v="2331"/>
    <m/>
    <x v="1"/>
    <n v="54703"/>
    <s v="Proceed"/>
    <s v="Checked, completed"/>
    <s v="Checked, completed"/>
    <s v="Checked, completed"/>
    <n v="838730945"/>
    <s v="Myself (Participant)"/>
    <m/>
    <d v="1899-12-30T08:22:00"/>
    <s v="Complete"/>
  </r>
  <r>
    <n v="1298"/>
    <m/>
    <m/>
    <m/>
    <x v="0"/>
    <m/>
    <m/>
    <m/>
    <m/>
    <m/>
    <m/>
    <m/>
    <m/>
    <m/>
    <m/>
    <m/>
    <m/>
    <m/>
    <m/>
    <m/>
    <m/>
    <m/>
    <m/>
    <m/>
    <m/>
    <m/>
    <m/>
    <m/>
    <m/>
    <m/>
    <m/>
    <m/>
    <m/>
    <m/>
    <m/>
    <m/>
    <m/>
    <m/>
    <m/>
    <m/>
    <m/>
    <m/>
    <m/>
    <m/>
    <m/>
    <m/>
    <x v="0"/>
    <m/>
    <m/>
    <m/>
    <m/>
    <m/>
    <m/>
    <m/>
    <m/>
    <m/>
    <m/>
  </r>
  <r>
    <n v="1334"/>
    <s v="Screening And Consenting"/>
    <n v="1"/>
    <s v="mihlem"/>
    <x v="26"/>
    <d v="1899-12-30T10:17:00"/>
    <s v="Mdantsane"/>
    <n v="13"/>
    <n v="9"/>
    <s v="Not applicable"/>
    <s v="I confirm that I am at the gate / door"/>
    <s v=" -32.9288551"/>
    <s v="27.7162916"/>
    <s v="Yes"/>
    <m/>
    <s v="Read the script out loud to the person"/>
    <s v="Yes - the person who opened the door is the HoH"/>
    <s v="Read the script out loud to the HoH"/>
    <s v="Yes"/>
    <s v="Proceed"/>
    <s v="Lase"/>
    <s v="Manzana"/>
    <n v="54"/>
    <d v="1968-07-10T00:00:00"/>
    <n v="54"/>
    <s v="Male"/>
    <s v="One or both"/>
    <s v="Yes"/>
    <s v="Proceed"/>
    <m/>
    <s v="Proceed"/>
    <s v="English"/>
    <s v="Yes"/>
    <s v="Yes"/>
    <s v="signature_2022-07-27_0820.png"/>
    <m/>
    <m/>
    <m/>
    <m/>
    <d v="2022-07-27T00:00:00"/>
    <n v="50000"/>
    <n v="2000"/>
    <n v="595"/>
    <n v="595"/>
    <n v="2330"/>
    <m/>
    <x v="1"/>
    <n v="55466"/>
    <s v="Proceed"/>
    <s v="Checked, completed"/>
    <s v="Checked, completed"/>
    <s v="Checked, completed"/>
    <n v="0"/>
    <s v="Myself (Participant)"/>
    <m/>
    <d v="1899-12-30T10:21:00"/>
    <s v="Incomplete"/>
  </r>
  <r>
    <n v="1299"/>
    <m/>
    <m/>
    <m/>
    <x v="0"/>
    <m/>
    <m/>
    <m/>
    <m/>
    <m/>
    <m/>
    <m/>
    <m/>
    <m/>
    <m/>
    <m/>
    <m/>
    <m/>
    <m/>
    <m/>
    <m/>
    <m/>
    <m/>
    <m/>
    <m/>
    <m/>
    <m/>
    <m/>
    <m/>
    <m/>
    <m/>
    <m/>
    <m/>
    <m/>
    <m/>
    <m/>
    <m/>
    <m/>
    <m/>
    <m/>
    <m/>
    <m/>
    <m/>
    <m/>
    <m/>
    <m/>
    <x v="0"/>
    <m/>
    <m/>
    <m/>
    <m/>
    <m/>
    <m/>
    <m/>
    <m/>
    <m/>
    <m/>
  </r>
  <r>
    <n v="1443"/>
    <s v="Screening And Consenting"/>
    <n v="1"/>
    <s v="siziphiwe"/>
    <x v="31"/>
    <d v="1899-12-30T10:30:00"/>
    <s v="Buffalo Flats"/>
    <n v="1"/>
    <n v="4"/>
    <s v="Not applicable"/>
    <s v="I confirm that I am at the gate / door"/>
    <s v=" -33.0214366"/>
    <s v="27.8682082"/>
    <s v="Yes"/>
    <m/>
    <s v="Read the script out loud to the person"/>
    <s v="Yes - the person who opened the door is the HoH"/>
    <s v="Read the script out loud to the HoH"/>
    <s v="Yes"/>
    <s v="Proceed"/>
    <s v="Kenneth"/>
    <s v="Mandarin"/>
    <n v="54"/>
    <d v="1968-09-01T00:00:00"/>
    <n v="54"/>
    <s v="Male"/>
    <s v="One or both"/>
    <s v="Yes"/>
    <s v="Proceed"/>
    <m/>
    <s v="Proceed"/>
    <s v="English"/>
    <s v="Yes"/>
    <s v="Yes"/>
    <s v="signature_2022-07-28_0840.png"/>
    <m/>
    <m/>
    <m/>
    <m/>
    <d v="2022-07-28T00:00:00"/>
    <n v="80000"/>
    <n v="2000"/>
    <n v="582"/>
    <n v="582"/>
    <n v="2329"/>
    <m/>
    <x v="1"/>
    <n v="85439"/>
    <s v="Proceed"/>
    <s v="Checked, completed"/>
    <s v="Checked, completed"/>
    <s v="Checked, completed"/>
    <n v="727293565"/>
    <s v="Myself (Participant)"/>
    <m/>
    <d v="1899-12-30T10:42:00"/>
    <s v="Complete"/>
  </r>
  <r>
    <n v="1300"/>
    <m/>
    <m/>
    <m/>
    <x v="0"/>
    <m/>
    <m/>
    <m/>
    <m/>
    <m/>
    <m/>
    <m/>
    <m/>
    <m/>
    <m/>
    <m/>
    <m/>
    <m/>
    <m/>
    <m/>
    <m/>
    <m/>
    <m/>
    <m/>
    <m/>
    <m/>
    <m/>
    <m/>
    <m/>
    <m/>
    <m/>
    <m/>
    <m/>
    <m/>
    <m/>
    <m/>
    <m/>
    <m/>
    <m/>
    <m/>
    <m/>
    <m/>
    <m/>
    <m/>
    <m/>
    <m/>
    <x v="0"/>
    <m/>
    <m/>
    <m/>
    <m/>
    <m/>
    <m/>
    <m/>
    <m/>
    <m/>
    <m/>
  </r>
  <r>
    <n v="1503"/>
    <s v="Screening And Consenting"/>
    <n v="2"/>
    <s v="nosibusiso"/>
    <x v="27"/>
    <d v="1899-12-30T09:00:00"/>
    <s v="Buffalo Flats"/>
    <n v="6"/>
    <n v="2"/>
    <s v="Not applicable"/>
    <s v="I confirm that I am at the gate / door"/>
    <s v=" -33.019695"/>
    <s v="27.8462748"/>
    <s v="Yes"/>
    <m/>
    <s v="Read the script out loud to the person"/>
    <s v="Yes - the person who opened the door is the HoH"/>
    <s v="Read the script out loud to the HoH"/>
    <s v="Yes"/>
    <s v="Proceed"/>
    <s v="Zackary "/>
    <s v="Smith"/>
    <n v="54"/>
    <d v="1968-05-19T00:00:00"/>
    <n v="54"/>
    <s v="Male"/>
    <s v="One or both"/>
    <s v="Yes"/>
    <s v="Proceed"/>
    <m/>
    <s v="Proceed"/>
    <s v="English"/>
    <s v="Yes"/>
    <s v="Yes"/>
    <s v="signature_2022-07-30_0703.png"/>
    <m/>
    <m/>
    <m/>
    <m/>
    <d v="2022-07-30T00:00:00"/>
    <n v="80000"/>
    <n v="2000"/>
    <n v="672"/>
    <n v="672"/>
    <n v="2327"/>
    <m/>
    <x v="1"/>
    <n v="85617"/>
    <s v="Proceed"/>
    <s v="Checked, completed"/>
    <s v="Checked, completed"/>
    <s v="Checked, completed"/>
    <n v="9999999999"/>
    <s v="Myself (Participant)"/>
    <m/>
    <d v="1899-12-30T09:03:00"/>
    <s v="Complete"/>
  </r>
  <r>
    <n v="1301"/>
    <m/>
    <m/>
    <m/>
    <x v="0"/>
    <m/>
    <m/>
    <m/>
    <m/>
    <m/>
    <m/>
    <m/>
    <m/>
    <m/>
    <m/>
    <m/>
    <m/>
    <m/>
    <m/>
    <m/>
    <m/>
    <m/>
    <m/>
    <m/>
    <m/>
    <m/>
    <m/>
    <m/>
    <m/>
    <m/>
    <m/>
    <m/>
    <m/>
    <m/>
    <m/>
    <m/>
    <m/>
    <m/>
    <m/>
    <m/>
    <m/>
    <m/>
    <m/>
    <m/>
    <m/>
    <m/>
    <x v="0"/>
    <m/>
    <m/>
    <m/>
    <m/>
    <m/>
    <m/>
    <m/>
    <m/>
    <m/>
    <m/>
  </r>
  <r>
    <n v="1504"/>
    <s v="Screening And Consenting"/>
    <n v="1"/>
    <s v="nosibusiso"/>
    <x v="32"/>
    <d v="1899-12-30T10:17:00"/>
    <s v="Buffalo Flats"/>
    <n v="6"/>
    <n v="2"/>
    <s v="Not applicable"/>
    <s v="I confirm that I am at the gate / door"/>
    <s v=" -33.0197758"/>
    <s v="27.8463267"/>
    <s v="Yes"/>
    <m/>
    <s v="Read the script out loud to the person"/>
    <s v="Yes - the person who opened the door is the HoH"/>
    <s v="Read the script out loud to the HoH"/>
    <s v="Yes"/>
    <s v="Proceed"/>
    <s v="Jessica "/>
    <s v="Lawless "/>
    <n v="54"/>
    <d v="1968-07-13T00:00:00"/>
    <n v="54"/>
    <s v="Female"/>
    <s v="One or both"/>
    <s v="Yes"/>
    <s v="Proceed"/>
    <m/>
    <s v="Proceed"/>
    <s v="English"/>
    <s v="Yes"/>
    <s v="Yes"/>
    <s v="signature_2022-07-29_0832.png"/>
    <m/>
    <m/>
    <m/>
    <m/>
    <d v="2022-07-29T00:00:00"/>
    <n v="80000"/>
    <n v="1000"/>
    <n v="595"/>
    <n v="595"/>
    <n v="2328"/>
    <m/>
    <x v="1"/>
    <n v="84464"/>
    <s v="Proceed"/>
    <s v="Checked, completed"/>
    <s v="Checked, completed"/>
    <s v="Checked, completed"/>
    <n v="785869742"/>
    <s v="Myself (Participant)"/>
    <m/>
    <d v="1899-12-30T10:33:00"/>
    <s v="Unverified"/>
  </r>
  <r>
    <n v="1302"/>
    <m/>
    <m/>
    <m/>
    <x v="0"/>
    <m/>
    <m/>
    <m/>
    <m/>
    <m/>
    <m/>
    <m/>
    <m/>
    <m/>
    <m/>
    <m/>
    <m/>
    <m/>
    <m/>
    <m/>
    <m/>
    <m/>
    <m/>
    <m/>
    <m/>
    <m/>
    <m/>
    <m/>
    <m/>
    <m/>
    <m/>
    <m/>
    <m/>
    <m/>
    <m/>
    <m/>
    <m/>
    <m/>
    <m/>
    <m/>
    <m/>
    <m/>
    <m/>
    <m/>
    <m/>
    <m/>
    <x v="0"/>
    <m/>
    <m/>
    <m/>
    <m/>
    <m/>
    <m/>
    <m/>
    <m/>
    <m/>
    <m/>
  </r>
  <r>
    <n v="1508"/>
    <s v="Screening And Consenting"/>
    <n v="1"/>
    <s v="thembelihle"/>
    <x v="32"/>
    <d v="1899-12-30T10:57:00"/>
    <s v="Mdantsane"/>
    <n v="10"/>
    <n v="5"/>
    <s v="Not applicable"/>
    <s v="I confirm that I am at the gate / door"/>
    <s v=" -32.9380764"/>
    <s v="27.7520462"/>
    <s v="Yes"/>
    <m/>
    <s v="Read the script out loud to the person"/>
    <s v="Yes - the person who opened the door is the HoH"/>
    <s v="Read the script out loud to the HoH"/>
    <s v="Yes"/>
    <s v="Proceed"/>
    <s v="Vuyiswa"/>
    <s v="Solani"/>
    <n v="54"/>
    <d v="1968-11-05T00:00:00"/>
    <n v="54"/>
    <s v="Female"/>
    <s v="One or both"/>
    <s v="Yes"/>
    <s v="Proceed"/>
    <m/>
    <s v="Proceed"/>
    <s v="English"/>
    <s v="Yes"/>
    <s v="Yes"/>
    <s v="signature_2022-07-29_0859.png"/>
    <m/>
    <m/>
    <m/>
    <m/>
    <d v="2022-07-29T00:00:00"/>
    <n v="50000"/>
    <n v="1000"/>
    <n v="555"/>
    <n v="555"/>
    <n v="2328"/>
    <m/>
    <x v="1"/>
    <n v="54384"/>
    <s v="Proceed"/>
    <s v="Checked, completed"/>
    <s v="Checked, completed"/>
    <s v="Checked, completed"/>
    <n v="710186177"/>
    <s v="Myself (Participant)"/>
    <m/>
    <d v="1899-12-30T10:59:00"/>
    <s v="Complete"/>
  </r>
  <r>
    <n v="1303"/>
    <m/>
    <m/>
    <m/>
    <x v="0"/>
    <m/>
    <m/>
    <m/>
    <m/>
    <m/>
    <m/>
    <m/>
    <m/>
    <m/>
    <m/>
    <m/>
    <m/>
    <m/>
    <m/>
    <m/>
    <m/>
    <m/>
    <m/>
    <m/>
    <m/>
    <m/>
    <m/>
    <m/>
    <m/>
    <m/>
    <m/>
    <m/>
    <m/>
    <m/>
    <m/>
    <m/>
    <m/>
    <m/>
    <m/>
    <m/>
    <m/>
    <m/>
    <m/>
    <m/>
    <m/>
    <m/>
    <x v="0"/>
    <m/>
    <m/>
    <m/>
    <m/>
    <m/>
    <m/>
    <m/>
    <m/>
    <m/>
    <m/>
  </r>
  <r>
    <n v="1303"/>
    <s v="Screening And Consenting"/>
    <n v="1"/>
    <s v="ntombizodwa"/>
    <x v="25"/>
    <d v="1899-12-30T13:26:00"/>
    <s v="Ndevana"/>
    <n v="3"/>
    <n v="4"/>
    <s v="Not applicable"/>
    <s v="I confirm that I am at the gate / door"/>
    <s v=" -32.9273651"/>
    <s v="27.4772116"/>
    <s v="No"/>
    <s v="I confirm"/>
    <m/>
    <m/>
    <m/>
    <m/>
    <m/>
    <m/>
    <m/>
    <m/>
    <m/>
    <m/>
    <m/>
    <m/>
    <m/>
    <m/>
    <m/>
    <m/>
    <m/>
    <m/>
    <m/>
    <m/>
    <m/>
    <m/>
    <m/>
    <m/>
    <m/>
    <n v="60000"/>
    <m/>
    <n v="406"/>
    <n v="406"/>
    <n v="2331"/>
    <m/>
    <x v="0"/>
    <m/>
    <m/>
    <m/>
    <m/>
    <m/>
    <m/>
    <m/>
    <m/>
    <d v="1899-12-30T13:27:00"/>
    <s v="Unverified"/>
  </r>
  <r>
    <n v="1303"/>
    <s v="Screening And Consenting"/>
    <n v="2"/>
    <s v="ntombizodwa"/>
    <x v="26"/>
    <d v="1899-12-30T09:28:00"/>
    <s v="Ndevana"/>
    <n v="3"/>
    <n v="4"/>
    <s v="Not applicable"/>
    <s v="I confirm that I am at the gate / door"/>
    <s v=" -32.92748"/>
    <s v="27.4775452"/>
    <s v="No"/>
    <s v="I confirm"/>
    <m/>
    <m/>
    <m/>
    <m/>
    <m/>
    <m/>
    <m/>
    <m/>
    <m/>
    <m/>
    <m/>
    <m/>
    <m/>
    <m/>
    <m/>
    <m/>
    <m/>
    <m/>
    <m/>
    <m/>
    <m/>
    <m/>
    <m/>
    <m/>
    <m/>
    <n v="60000"/>
    <m/>
    <n v="644"/>
    <n v="644"/>
    <n v="2330"/>
    <m/>
    <x v="0"/>
    <m/>
    <m/>
    <m/>
    <m/>
    <m/>
    <m/>
    <m/>
    <m/>
    <d v="1899-12-30T09:29:00"/>
    <s v="Unverified"/>
  </r>
  <r>
    <n v="1303"/>
    <s v="Screening And Consenting"/>
    <n v="3"/>
    <s v="vuyelwa"/>
    <x v="31"/>
    <d v="1899-12-30T14:44:00"/>
    <s v="Ndevana"/>
    <n v="3"/>
    <n v="4"/>
    <s v="Not applicable"/>
    <s v="I confirm that I am at the gate / door"/>
    <s v=" -32.9272665"/>
    <s v="27.4775974"/>
    <s v="No"/>
    <s v="I confirm"/>
    <m/>
    <m/>
    <m/>
    <m/>
    <m/>
    <m/>
    <m/>
    <m/>
    <m/>
    <m/>
    <m/>
    <m/>
    <m/>
    <m/>
    <m/>
    <m/>
    <m/>
    <m/>
    <m/>
    <m/>
    <m/>
    <m/>
    <m/>
    <m/>
    <m/>
    <n v="60000"/>
    <m/>
    <n v="328"/>
    <n v="328"/>
    <n v="2329"/>
    <m/>
    <x v="0"/>
    <m/>
    <m/>
    <m/>
    <m/>
    <m/>
    <m/>
    <m/>
    <m/>
    <d v="1899-12-30T14:44:00"/>
    <s v="Unverified"/>
  </r>
  <r>
    <n v="1304"/>
    <m/>
    <m/>
    <m/>
    <x v="0"/>
    <m/>
    <m/>
    <m/>
    <m/>
    <m/>
    <m/>
    <m/>
    <m/>
    <m/>
    <m/>
    <m/>
    <m/>
    <m/>
    <m/>
    <m/>
    <m/>
    <m/>
    <m/>
    <m/>
    <m/>
    <m/>
    <m/>
    <m/>
    <m/>
    <m/>
    <m/>
    <m/>
    <m/>
    <m/>
    <m/>
    <m/>
    <m/>
    <m/>
    <m/>
    <m/>
    <m/>
    <m/>
    <m/>
    <m/>
    <m/>
    <m/>
    <x v="0"/>
    <m/>
    <m/>
    <m/>
    <m/>
    <m/>
    <m/>
    <m/>
    <m/>
    <m/>
    <m/>
  </r>
  <r>
    <n v="1304"/>
    <s v="Screening And Consenting"/>
    <n v="1"/>
    <s v="thembelihle"/>
    <x v="25"/>
    <d v="1899-12-30T13:36:00"/>
    <s v="Mdantsane"/>
    <n v="11"/>
    <n v="3"/>
    <s v="Not applicable"/>
    <s v="I confirm that I am at the gate / door"/>
    <s v=" -32.9186853"/>
    <s v="27.7440845"/>
    <s v="Yes"/>
    <m/>
    <s v="Read the script out loud to the person"/>
    <s v="Yes - the person who opened the door is the HoH"/>
    <s v="Read the script out loud to the HoH"/>
    <s v="No"/>
    <m/>
    <m/>
    <m/>
    <m/>
    <m/>
    <m/>
    <m/>
    <m/>
    <m/>
    <m/>
    <m/>
    <m/>
    <m/>
    <m/>
    <m/>
    <m/>
    <m/>
    <m/>
    <m/>
    <m/>
    <m/>
    <n v="50000"/>
    <m/>
    <n v="396"/>
    <n v="396"/>
    <n v="2331"/>
    <m/>
    <x v="0"/>
    <m/>
    <m/>
    <m/>
    <m/>
    <m/>
    <m/>
    <m/>
    <m/>
    <d v="1899-12-30T13:37:00"/>
    <s v="Unverified"/>
  </r>
  <r>
    <n v="1305"/>
    <m/>
    <m/>
    <m/>
    <x v="0"/>
    <m/>
    <m/>
    <m/>
    <m/>
    <m/>
    <m/>
    <m/>
    <m/>
    <m/>
    <m/>
    <m/>
    <m/>
    <m/>
    <m/>
    <m/>
    <m/>
    <m/>
    <m/>
    <m/>
    <m/>
    <m/>
    <m/>
    <m/>
    <m/>
    <m/>
    <m/>
    <m/>
    <m/>
    <m/>
    <m/>
    <m/>
    <m/>
    <m/>
    <m/>
    <m/>
    <m/>
    <m/>
    <m/>
    <m/>
    <m/>
    <m/>
    <x v="0"/>
    <m/>
    <m/>
    <m/>
    <m/>
    <m/>
    <m/>
    <m/>
    <m/>
    <m/>
    <m/>
  </r>
  <r>
    <n v="1305"/>
    <s v="Screening And Consenting"/>
    <n v="1"/>
    <s v="yethu"/>
    <x v="25"/>
    <d v="1899-12-30T13:38:00"/>
    <s v="Ndevana"/>
    <n v="3"/>
    <n v="4"/>
    <s v="Not applicable"/>
    <s v="I confirm that I am at the gate / door"/>
    <s v=" -32.9278881"/>
    <s v="27.4777383"/>
    <s v="Yes"/>
    <m/>
    <s v="Read the script out loud to the person"/>
    <s v="No"/>
    <m/>
    <m/>
    <m/>
    <m/>
    <m/>
    <m/>
    <m/>
    <m/>
    <m/>
    <m/>
    <m/>
    <m/>
    <m/>
    <m/>
    <m/>
    <m/>
    <m/>
    <m/>
    <m/>
    <m/>
    <m/>
    <m/>
    <m/>
    <n v="60000"/>
    <m/>
    <n v="394"/>
    <n v="394"/>
    <n v="2331"/>
    <m/>
    <x v="0"/>
    <m/>
    <m/>
    <m/>
    <m/>
    <m/>
    <m/>
    <m/>
    <m/>
    <d v="1899-12-30T13:39:00"/>
    <s v="Unverified"/>
  </r>
  <r>
    <n v="1305"/>
    <s v="Screening And Consenting"/>
    <n v="2"/>
    <s v="yethu"/>
    <x v="26"/>
    <d v="1899-12-30T09:32:00"/>
    <s v="Ndevana"/>
    <n v="3"/>
    <n v="4"/>
    <s v="Not applicable"/>
    <s v="I confirm that I am at the gate / door"/>
    <s v=" -32.9277648"/>
    <s v="27.4778416"/>
    <s v="No"/>
    <s v="I confirm"/>
    <m/>
    <m/>
    <m/>
    <m/>
    <m/>
    <m/>
    <m/>
    <m/>
    <m/>
    <m/>
    <m/>
    <m/>
    <m/>
    <m/>
    <m/>
    <m/>
    <m/>
    <m/>
    <m/>
    <m/>
    <m/>
    <m/>
    <m/>
    <m/>
    <m/>
    <n v="60000"/>
    <m/>
    <n v="640"/>
    <n v="640"/>
    <n v="2330"/>
    <m/>
    <x v="0"/>
    <m/>
    <m/>
    <m/>
    <m/>
    <m/>
    <m/>
    <m/>
    <m/>
    <d v="1899-12-30T09:32:00"/>
    <s v="Unverified"/>
  </r>
  <r>
    <n v="1305"/>
    <s v="Screening And Consenting"/>
    <n v="3"/>
    <s v="vuyelwa"/>
    <x v="31"/>
    <d v="1899-12-30T14:49:00"/>
    <s v="Ndevana"/>
    <n v="3"/>
    <n v="4"/>
    <s v="Not applicable"/>
    <s v="I confirm that I am at the gate / door"/>
    <s v=" -32.9278163"/>
    <s v="27.4779621"/>
    <s v="No"/>
    <s v="I confirm"/>
    <m/>
    <m/>
    <m/>
    <m/>
    <m/>
    <m/>
    <m/>
    <m/>
    <m/>
    <m/>
    <m/>
    <m/>
    <m/>
    <m/>
    <m/>
    <m/>
    <m/>
    <m/>
    <m/>
    <m/>
    <m/>
    <m/>
    <m/>
    <m/>
    <m/>
    <n v="60000"/>
    <m/>
    <n v="323"/>
    <n v="323"/>
    <n v="2329"/>
    <m/>
    <x v="0"/>
    <m/>
    <m/>
    <m/>
    <m/>
    <m/>
    <m/>
    <m/>
    <m/>
    <d v="1899-12-30T14:49:00"/>
    <s v="Unverified"/>
  </r>
  <r>
    <n v="1306"/>
    <m/>
    <m/>
    <m/>
    <x v="0"/>
    <m/>
    <m/>
    <m/>
    <m/>
    <m/>
    <m/>
    <m/>
    <m/>
    <m/>
    <m/>
    <m/>
    <m/>
    <m/>
    <m/>
    <m/>
    <m/>
    <m/>
    <m/>
    <m/>
    <m/>
    <m/>
    <m/>
    <m/>
    <m/>
    <m/>
    <m/>
    <m/>
    <m/>
    <m/>
    <m/>
    <m/>
    <m/>
    <m/>
    <m/>
    <m/>
    <m/>
    <m/>
    <m/>
    <m/>
    <m/>
    <m/>
    <x v="0"/>
    <m/>
    <m/>
    <m/>
    <m/>
    <m/>
    <m/>
    <m/>
    <m/>
    <m/>
    <m/>
  </r>
  <r>
    <n v="1555"/>
    <s v="Screening And Consenting"/>
    <n v="1"/>
    <s v="ntombizodwa"/>
    <x v="27"/>
    <d v="1899-12-30T09:12:00"/>
    <s v="Ginsberg"/>
    <n v="1"/>
    <n v="1"/>
    <s v="Not applicable"/>
    <s v="I confirm that I am at the gate / door"/>
    <s v=" -32.8883103"/>
    <s v="27.380497"/>
    <s v="Yes"/>
    <m/>
    <s v="Read the script out loud to the person"/>
    <s v="Yes - the person who opened the door is calling the HoH"/>
    <s v="Read the script out loud to the HoH"/>
    <s v="Yes"/>
    <s v="Proceed"/>
    <s v="Zodwa"/>
    <s v="Mgangxela"/>
    <n v="54"/>
    <d v="1968-12-05T00:00:00"/>
    <n v="54"/>
    <s v="Female"/>
    <s v="One or both"/>
    <s v="Yes"/>
    <s v="Proceed"/>
    <m/>
    <s v="Proceed"/>
    <s v="English"/>
    <s v="Yes"/>
    <s v="Yes"/>
    <s v="signature_2022-07-30_0718.png"/>
    <m/>
    <m/>
    <m/>
    <m/>
    <d v="2022-07-30T00:00:00"/>
    <n v="70000"/>
    <n v="1000"/>
    <n v="660"/>
    <n v="660"/>
    <n v="2327"/>
    <m/>
    <x v="1"/>
    <n v="74593"/>
    <s v="Proceed"/>
    <s v="Checked, completed"/>
    <s v="Checked, completed"/>
    <s v="Checked, completed"/>
    <n v="736622848"/>
    <s v="Myself (Participant)"/>
    <m/>
    <d v="1899-12-30T09:18:00"/>
    <s v="Unverified"/>
  </r>
  <r>
    <n v="1307"/>
    <m/>
    <m/>
    <m/>
    <x v="0"/>
    <m/>
    <m/>
    <m/>
    <m/>
    <m/>
    <m/>
    <m/>
    <m/>
    <m/>
    <m/>
    <m/>
    <m/>
    <m/>
    <m/>
    <m/>
    <m/>
    <m/>
    <m/>
    <m/>
    <m/>
    <m/>
    <m/>
    <m/>
    <m/>
    <m/>
    <m/>
    <m/>
    <m/>
    <m/>
    <m/>
    <m/>
    <m/>
    <m/>
    <m/>
    <m/>
    <m/>
    <m/>
    <m/>
    <m/>
    <m/>
    <m/>
    <x v="0"/>
    <m/>
    <m/>
    <m/>
    <m/>
    <m/>
    <m/>
    <m/>
    <m/>
    <m/>
    <m/>
  </r>
  <r>
    <n v="1307"/>
    <s v="Screening And Consenting"/>
    <n v="1"/>
    <s v="ntombizodwa"/>
    <x v="25"/>
    <d v="1899-12-30T13:43:00"/>
    <s v="Ndevana"/>
    <n v="3"/>
    <n v="4"/>
    <s v="Not applicable"/>
    <s v="I confirm that I am at the gate / door"/>
    <s v=" -32.9275948"/>
    <s v="27.4779845"/>
    <s v="No"/>
    <s v="I confirm"/>
    <m/>
    <m/>
    <m/>
    <m/>
    <m/>
    <m/>
    <m/>
    <m/>
    <m/>
    <m/>
    <m/>
    <m/>
    <m/>
    <m/>
    <m/>
    <m/>
    <m/>
    <m/>
    <m/>
    <m/>
    <m/>
    <m/>
    <m/>
    <m/>
    <m/>
    <n v="60000"/>
    <m/>
    <n v="389"/>
    <n v="389"/>
    <n v="2331"/>
    <m/>
    <x v="0"/>
    <m/>
    <m/>
    <m/>
    <m/>
    <m/>
    <m/>
    <m/>
    <m/>
    <d v="1899-12-30T13:43:00"/>
    <s v="Unverified"/>
  </r>
  <r>
    <n v="1307"/>
    <s v="Screening And Consenting"/>
    <n v="2"/>
    <s v="ntombizodwa"/>
    <x v="26"/>
    <d v="1899-12-30T09:35:00"/>
    <s v="Ndevana"/>
    <n v="3"/>
    <n v="4"/>
    <s v="Not applicable"/>
    <s v="I confirm that I am at the gate / door"/>
    <s v=" -32.9277549"/>
    <s v="27.4781157"/>
    <s v="No"/>
    <s v="I confirm"/>
    <m/>
    <m/>
    <m/>
    <m/>
    <m/>
    <m/>
    <m/>
    <m/>
    <m/>
    <m/>
    <m/>
    <m/>
    <m/>
    <m/>
    <m/>
    <m/>
    <m/>
    <m/>
    <m/>
    <m/>
    <m/>
    <m/>
    <m/>
    <m/>
    <m/>
    <n v="60000"/>
    <m/>
    <n v="637"/>
    <n v="637"/>
    <n v="2330"/>
    <m/>
    <x v="0"/>
    <m/>
    <m/>
    <m/>
    <m/>
    <m/>
    <m/>
    <m/>
    <m/>
    <d v="1899-12-30T09:35:00"/>
    <s v="Unverified"/>
  </r>
  <r>
    <n v="1307"/>
    <s v="Screening And Consenting"/>
    <n v="3"/>
    <s v="vuyelwa"/>
    <x v="31"/>
    <d v="1899-12-30T14:50:00"/>
    <s v="Ndevana"/>
    <n v="3"/>
    <n v="4"/>
    <s v="Not applicable"/>
    <s v="I confirm that I am at the gate / door"/>
    <s v=" -32.9276541"/>
    <s v="27.478007"/>
    <s v="No"/>
    <s v="I confirm"/>
    <m/>
    <m/>
    <m/>
    <m/>
    <m/>
    <m/>
    <m/>
    <m/>
    <m/>
    <m/>
    <m/>
    <m/>
    <m/>
    <m/>
    <m/>
    <m/>
    <m/>
    <m/>
    <m/>
    <m/>
    <m/>
    <m/>
    <m/>
    <m/>
    <m/>
    <n v="60000"/>
    <m/>
    <n v="322"/>
    <n v="322"/>
    <n v="2329"/>
    <m/>
    <x v="0"/>
    <m/>
    <m/>
    <m/>
    <m/>
    <m/>
    <m/>
    <m/>
    <m/>
    <d v="1899-12-30T14:50:00"/>
    <s v="Unverified"/>
  </r>
  <r>
    <n v="1308"/>
    <m/>
    <m/>
    <m/>
    <x v="0"/>
    <m/>
    <m/>
    <m/>
    <m/>
    <m/>
    <m/>
    <m/>
    <m/>
    <m/>
    <m/>
    <m/>
    <m/>
    <m/>
    <m/>
    <m/>
    <m/>
    <m/>
    <m/>
    <m/>
    <m/>
    <m/>
    <m/>
    <m/>
    <m/>
    <m/>
    <m/>
    <m/>
    <m/>
    <m/>
    <m/>
    <m/>
    <m/>
    <m/>
    <m/>
    <m/>
    <m/>
    <m/>
    <m/>
    <m/>
    <m/>
    <m/>
    <x v="0"/>
    <m/>
    <m/>
    <m/>
    <m/>
    <m/>
    <m/>
    <m/>
    <m/>
    <m/>
    <m/>
  </r>
  <r>
    <n v="1744"/>
    <s v="Screening And Consenting"/>
    <n v="1"/>
    <s v="thembelihle"/>
    <x v="12"/>
    <d v="1899-12-30T12:38:00"/>
    <s v="Mdantsane"/>
    <n v="14"/>
    <n v="3"/>
    <s v="Not applicable"/>
    <s v="I confirm that I am at the gate / door"/>
    <s v=" -32.9323988"/>
    <s v="27.764448"/>
    <s v="Yes"/>
    <m/>
    <s v="Read the script out loud to the person"/>
    <s v="Yes - the person who opened the door is the HoH"/>
    <s v="Read the script out loud to the HoH"/>
    <s v="Yes"/>
    <s v="Proceed"/>
    <s v="Lungisile"/>
    <s v="Moyake"/>
    <n v="54"/>
    <d v="1968-07-18T00:00:00"/>
    <n v="54"/>
    <s v="Male"/>
    <s v="One or both"/>
    <s v="Yes"/>
    <s v="Proceed"/>
    <m/>
    <s v="Proceed"/>
    <s v="Xhosa"/>
    <s v="Yes"/>
    <s v="Yes"/>
    <m/>
    <s v="signature_2022-08-03_1042.png"/>
    <m/>
    <m/>
    <m/>
    <d v="2022-08-03T00:00:00"/>
    <n v="50000"/>
    <n v="2000"/>
    <n v="454"/>
    <n v="454"/>
    <n v="2323"/>
    <m/>
    <x v="1"/>
    <n v="55177"/>
    <s v="Proceed"/>
    <s v="Checked, completed"/>
    <s v="Checked, completed"/>
    <s v="Checked, completed"/>
    <n v="656737520"/>
    <s v="Myself (Participant)"/>
    <m/>
    <d v="1899-12-30T12:42:00"/>
    <s v="Complete"/>
  </r>
  <r>
    <n v="1309"/>
    <m/>
    <m/>
    <m/>
    <x v="0"/>
    <m/>
    <m/>
    <m/>
    <m/>
    <m/>
    <m/>
    <m/>
    <m/>
    <m/>
    <m/>
    <m/>
    <m/>
    <m/>
    <m/>
    <m/>
    <m/>
    <m/>
    <m/>
    <m/>
    <m/>
    <m/>
    <m/>
    <m/>
    <m/>
    <m/>
    <m/>
    <m/>
    <m/>
    <m/>
    <m/>
    <m/>
    <m/>
    <m/>
    <m/>
    <m/>
    <m/>
    <m/>
    <m/>
    <m/>
    <m/>
    <m/>
    <x v="0"/>
    <m/>
    <m/>
    <m/>
    <m/>
    <m/>
    <m/>
    <m/>
    <m/>
    <m/>
    <m/>
  </r>
  <r>
    <n v="58"/>
    <s v="Screening And Consenting"/>
    <n v="1"/>
    <s v="lwazi"/>
    <x v="7"/>
    <d v="1899-12-30T09:50:00"/>
    <s v="Mdantsane"/>
    <n v="2"/>
    <n v="5"/>
    <s v="Not applicable"/>
    <s v="I confirm that I am at the gate / door"/>
    <s v=" -32.9442873"/>
    <s v="27.7657404"/>
    <s v="Yes"/>
    <m/>
    <s v="Read the script out loud to the person"/>
    <s v="Yes - the person who opened the door is the HoH"/>
    <s v="Read the script out loud to the HoH"/>
    <s v="Yes"/>
    <s v="Proceed"/>
    <s v="Xolani"/>
    <s v="Joni"/>
    <n v="55"/>
    <d v="1967-07-01T00:00:00"/>
    <n v="55"/>
    <s v="Male"/>
    <s v="One or both"/>
    <s v="Yes"/>
    <s v="Proceed"/>
    <m/>
    <s v="Proceed"/>
    <s v="Xhosa"/>
    <s v="Yes"/>
    <s v="Yes"/>
    <m/>
    <s v="signature_2022-06-15_0755.png"/>
    <m/>
    <m/>
    <m/>
    <d v="2022-06-15T00:00:00"/>
    <n v="50000"/>
    <n v="2000"/>
    <n v="622"/>
    <n v="622"/>
    <n v="2372"/>
    <m/>
    <x v="1"/>
    <n v="55561"/>
    <s v="Proceed"/>
    <s v="Checked, completed"/>
    <s v="Checked, completed"/>
    <s v="Checked, completed"/>
    <n v="603333249"/>
    <s v="Other"/>
    <s v="Mother"/>
    <d v="1899-12-30T10:01:00"/>
    <s v="Unverified"/>
  </r>
  <r>
    <n v="1310"/>
    <m/>
    <m/>
    <m/>
    <x v="0"/>
    <m/>
    <m/>
    <m/>
    <m/>
    <m/>
    <m/>
    <m/>
    <m/>
    <m/>
    <m/>
    <m/>
    <m/>
    <m/>
    <m/>
    <m/>
    <m/>
    <m/>
    <m/>
    <m/>
    <m/>
    <m/>
    <m/>
    <m/>
    <m/>
    <m/>
    <m/>
    <m/>
    <m/>
    <m/>
    <m/>
    <m/>
    <m/>
    <m/>
    <m/>
    <m/>
    <m/>
    <m/>
    <m/>
    <m/>
    <m/>
    <m/>
    <x v="0"/>
    <m/>
    <m/>
    <m/>
    <m/>
    <m/>
    <m/>
    <m/>
    <m/>
    <m/>
    <m/>
  </r>
  <r>
    <n v="125"/>
    <s v="Screening And Consenting"/>
    <n v="1"/>
    <s v="lwazi"/>
    <x v="3"/>
    <d v="1899-12-30T13:37:00"/>
    <s v="Mdantsane"/>
    <n v="2"/>
    <n v="5"/>
    <s v="Not applicable"/>
    <s v="I confirm that I am at the gate / door"/>
    <s v=" -32.9449841"/>
    <s v="27.7748149"/>
    <s v="Yes"/>
    <m/>
    <s v="Read the script out loud to the person"/>
    <s v="Yes - the person who opened the door is the HoH"/>
    <s v="Read the script out loud to the HoH"/>
    <s v="Yes"/>
    <s v="Proceed"/>
    <s v="Yoliswa"/>
    <s v="Govuza"/>
    <n v="55"/>
    <d v="1967-09-05T00:00:00"/>
    <n v="55"/>
    <s v="Female"/>
    <s v="One or both"/>
    <s v="Yes"/>
    <s v="Proceed"/>
    <m/>
    <s v="Proceed"/>
    <s v="English"/>
    <s v="Yes"/>
    <s v="Yes"/>
    <s v="signature_2022-06-21_1155.png"/>
    <m/>
    <m/>
    <m/>
    <m/>
    <d v="2022-06-21T00:00:00"/>
    <n v="50000"/>
    <n v="1000"/>
    <n v="395"/>
    <n v="395"/>
    <n v="2366"/>
    <m/>
    <x v="1"/>
    <n v="54101"/>
    <s v="Proceed"/>
    <s v="Checked, completed"/>
    <s v="Checked, completed"/>
    <s v="Checked, completed"/>
    <n v="767247001"/>
    <s v="Myself (Participant)"/>
    <m/>
    <d v="1899-12-30T13:55:00"/>
    <s v="Unverified"/>
  </r>
  <r>
    <n v="1311"/>
    <m/>
    <m/>
    <m/>
    <x v="0"/>
    <m/>
    <m/>
    <m/>
    <m/>
    <m/>
    <m/>
    <m/>
    <m/>
    <m/>
    <m/>
    <m/>
    <m/>
    <m/>
    <m/>
    <m/>
    <m/>
    <m/>
    <m/>
    <m/>
    <m/>
    <m/>
    <m/>
    <m/>
    <m/>
    <m/>
    <m/>
    <m/>
    <m/>
    <m/>
    <m/>
    <m/>
    <m/>
    <m/>
    <m/>
    <m/>
    <m/>
    <m/>
    <m/>
    <m/>
    <m/>
    <m/>
    <x v="0"/>
    <m/>
    <m/>
    <m/>
    <m/>
    <m/>
    <m/>
    <m/>
    <m/>
    <m/>
    <m/>
  </r>
  <r>
    <n v="136"/>
    <s v="Screening And Consenting"/>
    <n v="1"/>
    <s v="nosiphiwo"/>
    <x v="19"/>
    <d v="1899-12-30T12:48:00"/>
    <s v="Mdantsane"/>
    <n v="2"/>
    <n v="5"/>
    <s v="Not applicable"/>
    <s v="I confirm that I am at the gate / door"/>
    <s v=" -32.9446999"/>
    <s v="27.7756214"/>
    <s v="Yes"/>
    <m/>
    <s v="Read the script out loud to the person"/>
    <s v="Yes - the person who opened the door is the HoH"/>
    <s v="Read the script out loud to the HoH"/>
    <s v="Yes"/>
    <s v="Proceed"/>
    <s v="Nomvuyo"/>
    <s v="Myathaza"/>
    <n v="55"/>
    <d v="1967-06-01T00:00:00"/>
    <n v="55"/>
    <s v="Female"/>
    <s v="One or both"/>
    <s v="Yes"/>
    <s v="Proceed"/>
    <m/>
    <s v="Proceed"/>
    <s v="English"/>
    <s v="Yes"/>
    <s v="Yes"/>
    <s v="signature_2022-06-22_1051.png"/>
    <m/>
    <m/>
    <m/>
    <m/>
    <d v="2022-06-22T00:00:00"/>
    <n v="50000"/>
    <n v="1000"/>
    <n v="444"/>
    <n v="444"/>
    <n v="2365"/>
    <m/>
    <x v="1"/>
    <n v="54198"/>
    <s v="Proceed"/>
    <s v="Checked, completed"/>
    <s v="Checked, completed"/>
    <s v="Checked, completed"/>
    <n v="782508601"/>
    <s v="Myself (Participant)"/>
    <m/>
    <d v="1899-12-30T12:51:00"/>
    <s v="Unverified"/>
  </r>
  <r>
    <n v="1312"/>
    <m/>
    <m/>
    <m/>
    <x v="0"/>
    <m/>
    <m/>
    <m/>
    <m/>
    <m/>
    <m/>
    <m/>
    <m/>
    <m/>
    <m/>
    <m/>
    <m/>
    <m/>
    <m/>
    <m/>
    <m/>
    <m/>
    <m/>
    <m/>
    <m/>
    <m/>
    <m/>
    <m/>
    <m/>
    <m/>
    <m/>
    <m/>
    <m/>
    <m/>
    <m/>
    <m/>
    <m/>
    <m/>
    <m/>
    <m/>
    <m/>
    <m/>
    <m/>
    <m/>
    <m/>
    <m/>
    <x v="0"/>
    <m/>
    <m/>
    <m/>
    <m/>
    <m/>
    <m/>
    <m/>
    <m/>
    <m/>
    <m/>
  </r>
  <r>
    <n v="1312"/>
    <s v="Screening And Consenting"/>
    <n v="1"/>
    <s v="likhona"/>
    <x v="25"/>
    <d v="1899-12-30T14:47:00"/>
    <s v="Nompumelelo"/>
    <n v="4"/>
    <n v="1"/>
    <s v="Not applicable"/>
    <s v="I confirm that I am at the gate / door"/>
    <s v=" -32.9505528"/>
    <s v="27.9202351"/>
    <s v="No"/>
    <s v="I confirm"/>
    <m/>
    <m/>
    <m/>
    <m/>
    <m/>
    <m/>
    <m/>
    <m/>
    <m/>
    <m/>
    <m/>
    <m/>
    <m/>
    <m/>
    <m/>
    <m/>
    <m/>
    <m/>
    <m/>
    <m/>
    <m/>
    <m/>
    <m/>
    <m/>
    <m/>
    <n v="30000"/>
    <m/>
    <n v="325"/>
    <n v="325"/>
    <n v="2331"/>
    <m/>
    <x v="0"/>
    <m/>
    <m/>
    <m/>
    <m/>
    <m/>
    <m/>
    <m/>
    <m/>
    <d v="1899-12-30T14:49:00"/>
    <s v="Unverified"/>
  </r>
  <r>
    <n v="1312"/>
    <s v="Screening And Consenting"/>
    <n v="2"/>
    <s v="likhona"/>
    <x v="26"/>
    <d v="1899-12-30T11:42:00"/>
    <s v="Nompumelelo"/>
    <n v="4"/>
    <n v="1"/>
    <s v="Not applicable"/>
    <s v="I confirm that I am at the gate / door"/>
    <s v=" -32.9504009"/>
    <s v="27.9223604"/>
    <s v="No"/>
    <s v="I confirm"/>
    <m/>
    <m/>
    <m/>
    <m/>
    <m/>
    <m/>
    <m/>
    <m/>
    <m/>
    <m/>
    <m/>
    <m/>
    <m/>
    <m/>
    <m/>
    <m/>
    <m/>
    <m/>
    <m/>
    <m/>
    <m/>
    <m/>
    <m/>
    <m/>
    <m/>
    <n v="30000"/>
    <m/>
    <n v="510"/>
    <n v="510"/>
    <n v="2330"/>
    <m/>
    <x v="0"/>
    <m/>
    <m/>
    <m/>
    <m/>
    <m/>
    <m/>
    <m/>
    <m/>
    <d v="1899-12-30T11:43:00"/>
    <s v="Unverified"/>
  </r>
  <r>
    <n v="1312"/>
    <s v="Screening And Consenting"/>
    <n v="3"/>
    <s v="sinazo"/>
    <x v="31"/>
    <d v="1899-12-30T12:27:00"/>
    <s v="Nompumelelo"/>
    <n v="4"/>
    <n v="1"/>
    <s v="Not applicable"/>
    <s v="I confirm that I am at the gate / door"/>
    <s v=" -32.9504137"/>
    <s v="27.9224333"/>
    <s v="No"/>
    <s v="I confirm"/>
    <m/>
    <m/>
    <m/>
    <m/>
    <m/>
    <m/>
    <m/>
    <m/>
    <m/>
    <m/>
    <m/>
    <m/>
    <m/>
    <m/>
    <m/>
    <m/>
    <m/>
    <m/>
    <m/>
    <m/>
    <m/>
    <m/>
    <m/>
    <m/>
    <m/>
    <n v="30000"/>
    <m/>
    <n v="465"/>
    <n v="465"/>
    <n v="2329"/>
    <m/>
    <x v="0"/>
    <m/>
    <m/>
    <m/>
    <m/>
    <m/>
    <m/>
    <m/>
    <m/>
    <d v="1899-12-30T12:28:00"/>
    <s v="Unverified"/>
  </r>
  <r>
    <n v="1313"/>
    <m/>
    <m/>
    <m/>
    <x v="0"/>
    <m/>
    <m/>
    <m/>
    <m/>
    <m/>
    <m/>
    <m/>
    <m/>
    <m/>
    <m/>
    <m/>
    <m/>
    <m/>
    <m/>
    <m/>
    <m/>
    <m/>
    <m/>
    <m/>
    <m/>
    <m/>
    <m/>
    <m/>
    <m/>
    <m/>
    <m/>
    <m/>
    <m/>
    <m/>
    <m/>
    <m/>
    <m/>
    <m/>
    <m/>
    <m/>
    <m/>
    <m/>
    <m/>
    <m/>
    <m/>
    <m/>
    <x v="0"/>
    <m/>
    <m/>
    <m/>
    <m/>
    <m/>
    <m/>
    <m/>
    <m/>
    <m/>
    <m/>
  </r>
  <r>
    <n v="1313"/>
    <s v="Screening And Consenting"/>
    <n v="1"/>
    <s v="ntombizodwa"/>
    <x v="25"/>
    <d v="1899-12-30T14:48:00"/>
    <s v="Ndevana"/>
    <n v="3"/>
    <n v="4"/>
    <s v="Not applicable"/>
    <s v="I confirm that I am at the gate / door"/>
    <s v=" -32.9274832"/>
    <s v="27.4786242"/>
    <s v="No"/>
    <s v="I confirm"/>
    <m/>
    <m/>
    <m/>
    <m/>
    <m/>
    <m/>
    <m/>
    <m/>
    <m/>
    <m/>
    <m/>
    <m/>
    <m/>
    <m/>
    <m/>
    <m/>
    <m/>
    <m/>
    <m/>
    <m/>
    <m/>
    <m/>
    <m/>
    <m/>
    <m/>
    <n v="60000"/>
    <m/>
    <n v="324"/>
    <n v="324"/>
    <n v="2331"/>
    <m/>
    <x v="0"/>
    <m/>
    <m/>
    <m/>
    <m/>
    <m/>
    <m/>
    <m/>
    <m/>
    <d v="1899-12-30T14:49:00"/>
    <s v="Unverified"/>
  </r>
  <r>
    <n v="1313"/>
    <s v="Screening And Consenting"/>
    <n v="2"/>
    <s v="ntombizodwa"/>
    <x v="26"/>
    <d v="1899-12-30T09:38:00"/>
    <s v="Ndevana"/>
    <n v="3"/>
    <n v="4"/>
    <s v="Not applicable"/>
    <s v="I confirm that I am at the gate / door"/>
    <s v=" -32.9274276"/>
    <s v="27.4785038"/>
    <s v="No"/>
    <s v="I confirm"/>
    <m/>
    <m/>
    <m/>
    <m/>
    <m/>
    <m/>
    <m/>
    <m/>
    <m/>
    <m/>
    <m/>
    <m/>
    <m/>
    <m/>
    <m/>
    <m/>
    <m/>
    <m/>
    <m/>
    <m/>
    <m/>
    <m/>
    <m/>
    <m/>
    <m/>
    <n v="60000"/>
    <m/>
    <n v="634"/>
    <n v="634"/>
    <n v="2330"/>
    <m/>
    <x v="0"/>
    <m/>
    <m/>
    <m/>
    <m/>
    <m/>
    <m/>
    <m/>
    <m/>
    <d v="1899-12-30T09:39:00"/>
    <s v="Unverified"/>
  </r>
  <r>
    <n v="1313"/>
    <s v="Screening And Consenting"/>
    <n v="3"/>
    <s v="vuyelwa"/>
    <x v="31"/>
    <d v="1899-12-30T14:52:00"/>
    <s v="Ndevana"/>
    <n v="3"/>
    <n v="4"/>
    <s v="Not applicable"/>
    <s v="I confirm that I am at the gate / door"/>
    <s v=" -32.9278033"/>
    <s v="27.4781078"/>
    <s v="No"/>
    <s v="I confirm"/>
    <m/>
    <m/>
    <m/>
    <m/>
    <m/>
    <m/>
    <m/>
    <m/>
    <m/>
    <m/>
    <m/>
    <m/>
    <m/>
    <m/>
    <m/>
    <m/>
    <m/>
    <m/>
    <m/>
    <m/>
    <m/>
    <m/>
    <m/>
    <m/>
    <m/>
    <n v="60000"/>
    <m/>
    <n v="320"/>
    <n v="320"/>
    <n v="2329"/>
    <m/>
    <x v="0"/>
    <m/>
    <m/>
    <m/>
    <m/>
    <m/>
    <m/>
    <m/>
    <m/>
    <d v="1899-12-30T14:53:00"/>
    <s v="Unverified"/>
  </r>
  <r>
    <n v="1314"/>
    <m/>
    <m/>
    <m/>
    <x v="0"/>
    <m/>
    <m/>
    <m/>
    <m/>
    <m/>
    <m/>
    <m/>
    <m/>
    <m/>
    <m/>
    <m/>
    <m/>
    <m/>
    <m/>
    <m/>
    <m/>
    <m/>
    <m/>
    <m/>
    <m/>
    <m/>
    <m/>
    <m/>
    <m/>
    <m/>
    <m/>
    <m/>
    <m/>
    <m/>
    <m/>
    <m/>
    <m/>
    <m/>
    <m/>
    <m/>
    <m/>
    <m/>
    <m/>
    <m/>
    <m/>
    <m/>
    <x v="0"/>
    <m/>
    <m/>
    <m/>
    <m/>
    <m/>
    <m/>
    <m/>
    <m/>
    <m/>
    <m/>
  </r>
  <r>
    <n v="191"/>
    <s v="Screening And Consenting"/>
    <n v="1"/>
    <s v="zimkhitha"/>
    <x v="8"/>
    <d v="1899-12-30T12:11:00"/>
    <s v="Mdantsane"/>
    <n v="4"/>
    <n v="6"/>
    <s v="Not applicable"/>
    <s v="I confirm that I am at the gate / door"/>
    <s v=" -32.934457"/>
    <s v="27.7757393"/>
    <s v="Yes"/>
    <m/>
    <s v="Read the script out loud to the person"/>
    <s v="Yes - the person who opened the door is the HoH"/>
    <s v="Read the script out loud to the HoH"/>
    <s v="Yes"/>
    <s v="Proceed"/>
    <s v="Thobeka"/>
    <s v="Papa"/>
    <n v="55"/>
    <d v="1967-08-17T00:00:00"/>
    <n v="55"/>
    <s v="Female"/>
    <s v="One or both"/>
    <s v="Yes"/>
    <s v="Proceed"/>
    <m/>
    <s v="Proceed"/>
    <s v="English"/>
    <s v="Yes"/>
    <s v="Yes"/>
    <s v="signature_2022-06-28_1016.png"/>
    <m/>
    <m/>
    <m/>
    <m/>
    <d v="2022-06-28T00:00:00"/>
    <n v="50000"/>
    <n v="1000"/>
    <n v="481"/>
    <n v="481"/>
    <n v="2359"/>
    <m/>
    <x v="1"/>
    <n v="54266"/>
    <s v="Proceed"/>
    <s v="Checked, completed"/>
    <s v="Checked, completed"/>
    <s v="Checked, completed"/>
    <n v="835278115"/>
    <s v="Myself (Participant)"/>
    <m/>
    <d v="1899-12-30T12:18:00"/>
    <s v="Unverified"/>
  </r>
  <r>
    <n v="1315"/>
    <m/>
    <m/>
    <m/>
    <x v="0"/>
    <m/>
    <m/>
    <m/>
    <m/>
    <m/>
    <m/>
    <m/>
    <m/>
    <m/>
    <m/>
    <m/>
    <m/>
    <m/>
    <m/>
    <m/>
    <m/>
    <m/>
    <m/>
    <m/>
    <m/>
    <m/>
    <m/>
    <m/>
    <m/>
    <m/>
    <m/>
    <m/>
    <m/>
    <m/>
    <m/>
    <m/>
    <m/>
    <m/>
    <m/>
    <m/>
    <m/>
    <m/>
    <m/>
    <m/>
    <m/>
    <m/>
    <x v="0"/>
    <m/>
    <m/>
    <m/>
    <m/>
    <m/>
    <m/>
    <m/>
    <m/>
    <m/>
    <m/>
  </r>
  <r>
    <n v="1315"/>
    <s v="Screening And Consenting"/>
    <n v="1"/>
    <s v="yethu"/>
    <x v="25"/>
    <d v="1899-12-30T15:49:00"/>
    <s v="Ndevana"/>
    <n v="3"/>
    <n v="4"/>
    <s v="Not applicable"/>
    <s v="I confirm that I am at the gate / door"/>
    <s v=" -32.9269771"/>
    <s v="27.4777609"/>
    <s v="Yes"/>
    <m/>
    <s v="Read the script out loud to the person"/>
    <s v="No"/>
    <m/>
    <m/>
    <m/>
    <m/>
    <m/>
    <m/>
    <m/>
    <m/>
    <m/>
    <m/>
    <m/>
    <m/>
    <m/>
    <m/>
    <m/>
    <m/>
    <m/>
    <m/>
    <m/>
    <m/>
    <m/>
    <m/>
    <m/>
    <n v="60000"/>
    <m/>
    <n v="263"/>
    <n v="263"/>
    <n v="2331"/>
    <m/>
    <x v="0"/>
    <m/>
    <m/>
    <m/>
    <m/>
    <m/>
    <m/>
    <m/>
    <m/>
    <d v="1899-12-30T15:50:00"/>
    <s v="Unverified"/>
  </r>
  <r>
    <n v="1315"/>
    <s v="Screening And Consenting"/>
    <n v="2"/>
    <s v="yethu"/>
    <x v="26"/>
    <d v="1899-12-30T09:45:00"/>
    <s v="Ndevana"/>
    <n v="3"/>
    <n v="4"/>
    <s v="Not applicable"/>
    <s v="I confirm that I am at the gate / door"/>
    <s v=" -32.9271958"/>
    <s v="27.4778667"/>
    <s v="No"/>
    <s v="I confirm"/>
    <m/>
    <m/>
    <m/>
    <m/>
    <m/>
    <m/>
    <m/>
    <m/>
    <m/>
    <m/>
    <m/>
    <m/>
    <m/>
    <m/>
    <m/>
    <m/>
    <m/>
    <m/>
    <m/>
    <m/>
    <m/>
    <m/>
    <m/>
    <m/>
    <m/>
    <n v="60000"/>
    <m/>
    <n v="627"/>
    <n v="627"/>
    <n v="2330"/>
    <m/>
    <x v="0"/>
    <m/>
    <m/>
    <m/>
    <m/>
    <m/>
    <m/>
    <m/>
    <m/>
    <d v="1899-12-30T09:46:00"/>
    <s v="Unverified"/>
  </r>
  <r>
    <n v="1315"/>
    <s v="Screening And Consenting"/>
    <n v="3"/>
    <s v="vuyelwa"/>
    <x v="31"/>
    <d v="1899-12-30T14:42:00"/>
    <s v="Ndevana"/>
    <n v="3"/>
    <n v="4"/>
    <s v="Not applicable"/>
    <s v="I confirm that I am at the gate / door"/>
    <s v=" -32.9271073"/>
    <s v="27.4780345"/>
    <s v="No"/>
    <s v="I confirm"/>
    <m/>
    <m/>
    <m/>
    <m/>
    <m/>
    <m/>
    <m/>
    <m/>
    <m/>
    <m/>
    <m/>
    <m/>
    <m/>
    <m/>
    <m/>
    <m/>
    <m/>
    <m/>
    <m/>
    <m/>
    <m/>
    <m/>
    <m/>
    <m/>
    <m/>
    <n v="60000"/>
    <m/>
    <n v="330"/>
    <n v="330"/>
    <n v="2329"/>
    <m/>
    <x v="0"/>
    <m/>
    <m/>
    <m/>
    <m/>
    <m/>
    <m/>
    <m/>
    <m/>
    <d v="1899-12-30T14:42:00"/>
    <s v="Unverified"/>
  </r>
  <r>
    <n v="1316"/>
    <m/>
    <m/>
    <m/>
    <x v="0"/>
    <m/>
    <m/>
    <m/>
    <m/>
    <m/>
    <m/>
    <m/>
    <m/>
    <m/>
    <m/>
    <m/>
    <m/>
    <m/>
    <m/>
    <m/>
    <m/>
    <m/>
    <m/>
    <m/>
    <m/>
    <m/>
    <m/>
    <m/>
    <m/>
    <m/>
    <m/>
    <m/>
    <m/>
    <m/>
    <m/>
    <m/>
    <m/>
    <m/>
    <m/>
    <m/>
    <m/>
    <m/>
    <m/>
    <m/>
    <m/>
    <m/>
    <x v="0"/>
    <m/>
    <m/>
    <m/>
    <m/>
    <m/>
    <m/>
    <m/>
    <m/>
    <m/>
    <m/>
  </r>
  <r>
    <n v="343"/>
    <s v="Screening And Consenting"/>
    <n v="1"/>
    <s v="ntombizodwa"/>
    <x v="28"/>
    <d v="1899-12-30T12:35:00"/>
    <s v="Mdantsane"/>
    <n v="7"/>
    <n v="1"/>
    <s v="Not applicable"/>
    <s v="I confirm that I am at the gate / door"/>
    <s v=" -32.952199"/>
    <s v="27.7774736"/>
    <s v="Yes"/>
    <m/>
    <s v="Read the script out loud to the person"/>
    <s v="Yes - the person who opened the door is the HoH"/>
    <s v="Read the script out loud to the HoH"/>
    <s v="Yes"/>
    <s v="Proceed"/>
    <s v="Ntomboxolo"/>
    <s v="Gqogqa"/>
    <n v="55"/>
    <d v="1967-02-04T00:00:00"/>
    <n v="55"/>
    <s v="Female"/>
    <s v="One or both"/>
    <s v="Yes"/>
    <s v="Proceed"/>
    <m/>
    <s v="Proceed"/>
    <s v="Xhosa"/>
    <s v="Yes"/>
    <s v="Yes"/>
    <m/>
    <s v="signature_2022-07-01_1040.png"/>
    <m/>
    <m/>
    <m/>
    <d v="2022-07-01T00:00:00"/>
    <n v="50000"/>
    <n v="1000"/>
    <n v="457"/>
    <n v="457"/>
    <n v="2356"/>
    <m/>
    <x v="1"/>
    <n v="54215"/>
    <s v="Proceed"/>
    <s v="Checked, completed"/>
    <s v="Checked, completed"/>
    <s v="Checked, completed"/>
    <n v="730389244"/>
    <s v="Myself (Participant)"/>
    <m/>
    <d v="1899-12-30T12:40:00"/>
    <s v="Unverified"/>
  </r>
  <r>
    <n v="1317"/>
    <m/>
    <m/>
    <m/>
    <x v="0"/>
    <m/>
    <m/>
    <m/>
    <m/>
    <m/>
    <m/>
    <m/>
    <m/>
    <m/>
    <m/>
    <m/>
    <m/>
    <m/>
    <m/>
    <m/>
    <m/>
    <m/>
    <m/>
    <m/>
    <m/>
    <m/>
    <m/>
    <m/>
    <m/>
    <m/>
    <m/>
    <m/>
    <m/>
    <m/>
    <m/>
    <m/>
    <m/>
    <m/>
    <m/>
    <m/>
    <m/>
    <m/>
    <m/>
    <m/>
    <m/>
    <m/>
    <x v="0"/>
    <m/>
    <m/>
    <m/>
    <m/>
    <m/>
    <m/>
    <m/>
    <m/>
    <m/>
    <m/>
  </r>
  <r>
    <n v="367"/>
    <s v="Screening And Consenting"/>
    <n v="2"/>
    <s v="vuyelwa"/>
    <x v="14"/>
    <d v="1899-12-30T12:31:00"/>
    <s v="Mdantsane"/>
    <n v="7"/>
    <n v="1"/>
    <s v="Not applicable"/>
    <s v="I confirm that I am at the gate / door"/>
    <s v=" -32.9496861"/>
    <s v="27.7732083"/>
    <s v="Yes"/>
    <m/>
    <s v="Read the script out loud to the person"/>
    <s v="Yes - the person who opened the door is the HoH"/>
    <s v="Read the script out loud to the HoH"/>
    <s v="Yes"/>
    <s v="Proceed"/>
    <s v="Daluxolo Peacemaker "/>
    <s v="Ntarani"/>
    <n v="55"/>
    <d v="1967-01-13T00:00:00"/>
    <n v="55"/>
    <s v="Male"/>
    <s v="One or both"/>
    <s v="Yes"/>
    <s v="Proceed"/>
    <m/>
    <s v="Proceed"/>
    <s v="Xhosa"/>
    <s v="Yes"/>
    <s v="Yes"/>
    <m/>
    <s v="signature_2022-07-05_1038.png"/>
    <m/>
    <m/>
    <m/>
    <d v="2022-07-05T00:00:00"/>
    <n v="50000"/>
    <n v="2000"/>
    <n v="461"/>
    <n v="461"/>
    <n v="2352"/>
    <m/>
    <x v="1"/>
    <n v="55219"/>
    <s v="Proceed"/>
    <s v="Checked, completed"/>
    <s v="Checked, completed"/>
    <s v="Checked, completed"/>
    <n v="640243846"/>
    <s v="Myself (Participant)"/>
    <m/>
    <d v="1899-12-30T12:39:00"/>
    <s v="Unverified"/>
  </r>
  <r>
    <n v="1318"/>
    <m/>
    <m/>
    <m/>
    <x v="0"/>
    <m/>
    <m/>
    <m/>
    <m/>
    <m/>
    <m/>
    <m/>
    <m/>
    <m/>
    <m/>
    <m/>
    <m/>
    <m/>
    <m/>
    <m/>
    <m/>
    <m/>
    <m/>
    <m/>
    <m/>
    <m/>
    <m/>
    <m/>
    <m/>
    <m/>
    <m/>
    <m/>
    <m/>
    <m/>
    <m/>
    <m/>
    <m/>
    <m/>
    <m/>
    <m/>
    <m/>
    <m/>
    <m/>
    <m/>
    <m/>
    <m/>
    <x v="0"/>
    <m/>
    <m/>
    <m/>
    <m/>
    <m/>
    <m/>
    <m/>
    <m/>
    <m/>
    <m/>
  </r>
  <r>
    <n v="494"/>
    <s v="Screening And Consenting"/>
    <n v="1"/>
    <s v="nozithembiso"/>
    <x v="22"/>
    <d v="1899-12-30T12:41:00"/>
    <s v="Ducats"/>
    <n v="1"/>
    <n v="4"/>
    <s v="Not applicable"/>
    <s v="I confirm that I am at the gate / door"/>
    <s v=" -32.921956"/>
    <s v="27.9057902"/>
    <s v="Yes"/>
    <m/>
    <s v="Read the script out loud to the person"/>
    <s v="Yes - the person who opened the door is calling the HoH"/>
    <s v="Read the script out loud to the HoH"/>
    <s v="Yes"/>
    <s v="Proceed"/>
    <s v="Nodoli"/>
    <s v="ROJI"/>
    <n v="55"/>
    <d v="1966-09-23T00:00:00"/>
    <n v="56"/>
    <s v="Female"/>
    <s v="One or both"/>
    <s v="Yes"/>
    <s v="Proceed"/>
    <m/>
    <s v="Proceed"/>
    <s v="Xhosa"/>
    <s v="Yes"/>
    <s v="Yes"/>
    <m/>
    <s v="signature_2022-07-07_1045.png"/>
    <m/>
    <m/>
    <m/>
    <d v="2022-07-07T00:00:00"/>
    <n v="40000"/>
    <n v="1000"/>
    <n v="451"/>
    <n v="451"/>
    <n v="2350"/>
    <m/>
    <x v="1"/>
    <n v="44197"/>
    <s v="Proceed"/>
    <s v="Checked, completed"/>
    <s v="Checked, completed"/>
    <s v="Checked, completed"/>
    <n v="634575032"/>
    <s v="Myself (Participant)"/>
    <m/>
    <d v="1899-12-30T12:46:00"/>
    <s v="Unverified"/>
  </r>
  <r>
    <n v="1319"/>
    <m/>
    <m/>
    <m/>
    <x v="0"/>
    <m/>
    <m/>
    <m/>
    <m/>
    <m/>
    <m/>
    <m/>
    <m/>
    <m/>
    <m/>
    <m/>
    <m/>
    <m/>
    <m/>
    <m/>
    <m/>
    <m/>
    <m/>
    <m/>
    <m/>
    <m/>
    <m/>
    <m/>
    <m/>
    <m/>
    <m/>
    <m/>
    <m/>
    <m/>
    <m/>
    <m/>
    <m/>
    <m/>
    <m/>
    <m/>
    <m/>
    <m/>
    <m/>
    <m/>
    <m/>
    <m/>
    <x v="0"/>
    <m/>
    <m/>
    <m/>
    <m/>
    <m/>
    <m/>
    <m/>
    <m/>
    <m/>
    <m/>
  </r>
  <r>
    <n v="565"/>
    <s v="Screening And Consenting"/>
    <n v="1"/>
    <s v="vuyolwethu"/>
    <x v="5"/>
    <d v="1899-12-30T14:07:00"/>
    <s v="Ducats"/>
    <n v="1"/>
    <n v="2"/>
    <s v="Not applicable"/>
    <s v="I confirm that I am at the gate / door"/>
    <s v=" -32.9243826"/>
    <s v="27.9029642"/>
    <s v="Yes"/>
    <m/>
    <s v="Read the script out loud to the person"/>
    <s v="Yes - the person who opened the door is calling the HoH"/>
    <s v="Read the script out loud to the HoH"/>
    <s v="Yes"/>
    <s v="Proceed"/>
    <s v="Nomsa Beauty"/>
    <s v="Ntsonkota"/>
    <n v="55"/>
    <d v="1968-01-06T00:00:00"/>
    <n v="55"/>
    <s v="Female"/>
    <s v="One or both"/>
    <s v="Yes"/>
    <s v="Proceed"/>
    <m/>
    <s v="Proceed"/>
    <s v="Xhosa"/>
    <s v="Yes"/>
    <s v="Yes"/>
    <m/>
    <s v="signature_2022-07-08_1210.png"/>
    <m/>
    <m/>
    <m/>
    <d v="2022-07-08T00:00:00"/>
    <n v="40000"/>
    <n v="1000"/>
    <n v="365"/>
    <n v="365"/>
    <n v="2349"/>
    <m/>
    <x v="1"/>
    <n v="44024"/>
    <s v="Proceed"/>
    <s v="Checked, completed"/>
    <s v="Checked, completed"/>
    <s v="Checked, completed"/>
    <n v="674708443"/>
    <s v="Child"/>
    <m/>
    <d v="1899-12-30T14:10:00"/>
    <s v="Unverified"/>
  </r>
  <r>
    <n v="1320"/>
    <m/>
    <m/>
    <m/>
    <x v="0"/>
    <m/>
    <m/>
    <m/>
    <m/>
    <m/>
    <m/>
    <m/>
    <m/>
    <m/>
    <m/>
    <m/>
    <m/>
    <m/>
    <m/>
    <m/>
    <m/>
    <m/>
    <m/>
    <m/>
    <m/>
    <m/>
    <m/>
    <m/>
    <m/>
    <m/>
    <m/>
    <m/>
    <m/>
    <m/>
    <m/>
    <m/>
    <m/>
    <m/>
    <m/>
    <m/>
    <m/>
    <m/>
    <m/>
    <m/>
    <m/>
    <m/>
    <x v="0"/>
    <m/>
    <m/>
    <m/>
    <m/>
    <m/>
    <m/>
    <m/>
    <m/>
    <m/>
    <m/>
  </r>
  <r>
    <n v="1320"/>
    <s v="Screening And Consenting"/>
    <n v="1"/>
    <s v="zukisani"/>
    <x v="26"/>
    <d v="1899-12-30T09:08:00"/>
    <s v="Buffalo Flats"/>
    <n v="1"/>
    <n v="6"/>
    <s v="Not applicable"/>
    <s v="I confirm that I am at the gate / door"/>
    <s v=" -33.0234949"/>
    <s v="27.8638192"/>
    <s v="Yes"/>
    <m/>
    <s v="Read the script out loud to the person"/>
    <s v="Yes - the person who opened the door is calling the HoH"/>
    <s v="Read the script out loud to the HoH"/>
    <s v="No"/>
    <m/>
    <m/>
    <m/>
    <m/>
    <m/>
    <m/>
    <m/>
    <m/>
    <m/>
    <m/>
    <m/>
    <m/>
    <m/>
    <m/>
    <m/>
    <m/>
    <m/>
    <m/>
    <m/>
    <m/>
    <m/>
    <n v="80000"/>
    <m/>
    <n v="664"/>
    <n v="664"/>
    <n v="2330"/>
    <m/>
    <x v="0"/>
    <m/>
    <m/>
    <m/>
    <m/>
    <m/>
    <m/>
    <m/>
    <m/>
    <d v="1899-12-30T09:09:00"/>
    <s v="Unverified"/>
  </r>
  <r>
    <n v="1321"/>
    <m/>
    <m/>
    <m/>
    <x v="0"/>
    <m/>
    <m/>
    <m/>
    <m/>
    <m/>
    <m/>
    <m/>
    <m/>
    <m/>
    <m/>
    <m/>
    <m/>
    <m/>
    <m/>
    <m/>
    <m/>
    <m/>
    <m/>
    <m/>
    <m/>
    <m/>
    <m/>
    <m/>
    <m/>
    <m/>
    <m/>
    <m/>
    <m/>
    <m/>
    <m/>
    <m/>
    <m/>
    <m/>
    <m/>
    <m/>
    <m/>
    <m/>
    <m/>
    <m/>
    <m/>
    <m/>
    <x v="0"/>
    <m/>
    <m/>
    <m/>
    <m/>
    <m/>
    <m/>
    <m/>
    <m/>
    <m/>
    <m/>
  </r>
  <r>
    <n v="624"/>
    <s v="Screening And Consenting"/>
    <n v="2"/>
    <s v="siziphiwe"/>
    <x v="6"/>
    <d v="1899-12-30T12:37:00"/>
    <s v="Ducats"/>
    <n v="1"/>
    <n v="8"/>
    <s v="Not applicable"/>
    <s v="I confirm that I am at the gate / door"/>
    <s v=" -32.9211002"/>
    <s v="27.9042106"/>
    <s v="Yes"/>
    <m/>
    <s v="Read the script out loud to the person"/>
    <s v="Yes - the person who opened the door is the HoH"/>
    <s v="Read the script out loud to the HoH"/>
    <s v="Yes"/>
    <s v="Proceed"/>
    <s v="Nobendiba"/>
    <s v="Ntenteni"/>
    <n v="55"/>
    <d v="1968-01-01T00:00:00"/>
    <n v="55"/>
    <s v="Female"/>
    <s v="One or both"/>
    <s v="Yes"/>
    <s v="Proceed"/>
    <m/>
    <s v="Proceed"/>
    <s v="Xhosa"/>
    <s v="Yes"/>
    <s v="Yes"/>
    <m/>
    <s v="signature_2022-07-12_1039.png"/>
    <m/>
    <m/>
    <m/>
    <d v="2022-07-12T00:00:00"/>
    <n v="40000"/>
    <n v="1000"/>
    <n v="455"/>
    <n v="455"/>
    <n v="2345"/>
    <m/>
    <x v="1"/>
    <n v="44200"/>
    <s v="Proceed"/>
    <s v="Checked, completed"/>
    <s v="Checked, completed"/>
    <s v="Checked, completed"/>
    <n v="736420518"/>
    <s v="Myself (Participant)"/>
    <m/>
    <d v="1899-12-30T12:41:00"/>
    <s v="Unverified"/>
  </r>
  <r>
    <n v="1322"/>
    <m/>
    <m/>
    <m/>
    <x v="0"/>
    <m/>
    <m/>
    <m/>
    <m/>
    <m/>
    <m/>
    <m/>
    <m/>
    <m/>
    <m/>
    <m/>
    <m/>
    <m/>
    <m/>
    <m/>
    <m/>
    <m/>
    <m/>
    <m/>
    <m/>
    <m/>
    <m/>
    <m/>
    <m/>
    <m/>
    <m/>
    <m/>
    <m/>
    <m/>
    <m/>
    <m/>
    <m/>
    <m/>
    <m/>
    <m/>
    <m/>
    <m/>
    <m/>
    <m/>
    <m/>
    <m/>
    <x v="0"/>
    <m/>
    <m/>
    <m/>
    <m/>
    <m/>
    <m/>
    <m/>
    <m/>
    <m/>
    <m/>
  </r>
  <r>
    <n v="662"/>
    <s v="Screening And Consenting"/>
    <n v="1"/>
    <s v="busisiwe"/>
    <x v="6"/>
    <d v="1899-12-30T14:02:00"/>
    <s v="Mdantsane"/>
    <n v="11"/>
    <n v="5"/>
    <s v="Not applicable"/>
    <s v="I confirm that I am at the gate / door"/>
    <s v=" -32.9194783"/>
    <s v="27.7402144"/>
    <s v="Yes"/>
    <m/>
    <s v="Read the script out loud to the person"/>
    <s v="Yes - the person who opened the door is the HoH"/>
    <s v="Read the script out loud to the HoH"/>
    <s v="Yes"/>
    <s v="Proceed"/>
    <s v="Nandipha"/>
    <s v="Simondile"/>
    <n v="55"/>
    <d v="1967-03-09T00:00:00"/>
    <n v="55"/>
    <s v="Female"/>
    <s v="One or both"/>
    <s v="Yes"/>
    <s v="Proceed"/>
    <m/>
    <s v="Proceed"/>
    <s v="English"/>
    <s v="Yes"/>
    <s v="Yes"/>
    <s v="signature_2022-07-12_1203.png"/>
    <m/>
    <m/>
    <m/>
    <m/>
    <d v="2022-07-12T00:00:00"/>
    <n v="50000"/>
    <n v="1000"/>
    <n v="370"/>
    <n v="370"/>
    <n v="2345"/>
    <m/>
    <x v="1"/>
    <n v="54030"/>
    <s v="Proceed"/>
    <s v="Checked, completed"/>
    <s v="Checked, completed"/>
    <s v="Checked, completed"/>
    <n v="810574583"/>
    <s v="Myself (Participant)"/>
    <m/>
    <d v="1899-12-30T14:14:00"/>
    <s v="Unverified"/>
  </r>
  <r>
    <n v="1323"/>
    <m/>
    <m/>
    <m/>
    <x v="0"/>
    <m/>
    <m/>
    <m/>
    <m/>
    <m/>
    <m/>
    <m/>
    <m/>
    <m/>
    <m/>
    <m/>
    <m/>
    <m/>
    <m/>
    <m/>
    <m/>
    <m/>
    <m/>
    <m/>
    <m/>
    <m/>
    <m/>
    <m/>
    <m/>
    <m/>
    <m/>
    <m/>
    <m/>
    <m/>
    <m/>
    <m/>
    <m/>
    <m/>
    <m/>
    <m/>
    <m/>
    <m/>
    <m/>
    <m/>
    <m/>
    <m/>
    <x v="0"/>
    <m/>
    <m/>
    <m/>
    <m/>
    <m/>
    <m/>
    <m/>
    <m/>
    <m/>
    <m/>
  </r>
  <r>
    <n v="810"/>
    <s v="Screening And Consenting"/>
    <n v="1"/>
    <s v="zimkhitha"/>
    <x v="23"/>
    <d v="1899-12-30T09:23:00"/>
    <s v="Buffalo Flats"/>
    <n v="2"/>
    <n v="9"/>
    <s v="Not applicable"/>
    <s v="I confirm that I am at the gate / door"/>
    <s v=" -33.0139208"/>
    <s v="27.8424636"/>
    <s v="Yes"/>
    <m/>
    <s v="Read the script out loud to the person"/>
    <s v="Yes - the person who opened the door is the HoH"/>
    <s v="Read the script out loud to the HoH"/>
    <s v="Yes"/>
    <s v="Proceed"/>
    <s v="Caiden"/>
    <s v="Brooklyn"/>
    <n v="55"/>
    <d v="1967-01-25T00:00:00"/>
    <n v="55"/>
    <s v="Male"/>
    <s v="One or both"/>
    <s v="Yes"/>
    <s v="Proceed"/>
    <m/>
    <s v="Proceed"/>
    <s v="English"/>
    <s v="Yes"/>
    <s v="Yes"/>
    <s v="signature_2022-07-15_0733.png"/>
    <m/>
    <m/>
    <m/>
    <m/>
    <d v="2022-07-15T00:00:00"/>
    <n v="80000"/>
    <n v="2000"/>
    <n v="649"/>
    <n v="649"/>
    <n v="2342"/>
    <m/>
    <x v="1"/>
    <n v="85585"/>
    <s v="Proceed"/>
    <s v="Checked, completed"/>
    <s v="Checked, completed"/>
    <s v="Checked, completed"/>
    <n v="72331520"/>
    <s v="Myself (Participant)"/>
    <m/>
    <d v="1899-12-30T09:34:00"/>
    <s v="Complete"/>
  </r>
  <r>
    <n v="1324"/>
    <m/>
    <m/>
    <m/>
    <x v="0"/>
    <m/>
    <m/>
    <m/>
    <m/>
    <m/>
    <m/>
    <m/>
    <m/>
    <m/>
    <m/>
    <m/>
    <m/>
    <m/>
    <m/>
    <m/>
    <m/>
    <m/>
    <m/>
    <m/>
    <m/>
    <m/>
    <m/>
    <m/>
    <m/>
    <m/>
    <m/>
    <m/>
    <m/>
    <m/>
    <m/>
    <m/>
    <m/>
    <m/>
    <m/>
    <m/>
    <m/>
    <m/>
    <m/>
    <m/>
    <m/>
    <m/>
    <x v="0"/>
    <m/>
    <m/>
    <m/>
    <m/>
    <m/>
    <m/>
    <m/>
    <m/>
    <m/>
    <m/>
  </r>
  <r>
    <n v="1324"/>
    <s v="Screening And Consenting"/>
    <n v="1"/>
    <s v="zukisani"/>
    <x v="26"/>
    <d v="1899-12-30T09:35:00"/>
    <s v="Buffalo Flats"/>
    <n v="1"/>
    <n v="6"/>
    <s v="Not applicable"/>
    <s v="I confirm that I am at the gate / door"/>
    <s v=" -33.0236859"/>
    <s v="27.863765"/>
    <s v="Yes"/>
    <m/>
    <s v="Read the script out loud to the person"/>
    <s v="Yes - the person who opened the door is the HoH"/>
    <s v="Read the script out loud to the HoH"/>
    <s v="No"/>
    <m/>
    <m/>
    <m/>
    <m/>
    <m/>
    <m/>
    <m/>
    <m/>
    <m/>
    <m/>
    <m/>
    <m/>
    <m/>
    <m/>
    <m/>
    <m/>
    <m/>
    <m/>
    <m/>
    <m/>
    <m/>
    <n v="80000"/>
    <m/>
    <n v="637"/>
    <n v="637"/>
    <n v="2330"/>
    <m/>
    <x v="0"/>
    <m/>
    <m/>
    <m/>
    <m/>
    <m/>
    <m/>
    <m/>
    <m/>
    <d v="1899-12-30T09:37:00"/>
    <s v="Complete"/>
  </r>
  <r>
    <n v="1324"/>
    <s v="Screening And Consenting"/>
    <n v="2"/>
    <s v="onelam"/>
    <x v="31"/>
    <d v="1899-12-30T14:31:00"/>
    <s v="Buffalo Flats"/>
    <n v="1"/>
    <n v="6"/>
    <s v="Not applicable"/>
    <s v="I confirm that I am at the gate / door"/>
    <s v=" -33.0234737"/>
    <s v="27.8636415"/>
    <s v="No"/>
    <s v="I confirm"/>
    <m/>
    <m/>
    <m/>
    <m/>
    <m/>
    <m/>
    <m/>
    <m/>
    <m/>
    <m/>
    <m/>
    <m/>
    <m/>
    <m/>
    <m/>
    <m/>
    <m/>
    <m/>
    <m/>
    <m/>
    <m/>
    <m/>
    <m/>
    <m/>
    <m/>
    <n v="80000"/>
    <m/>
    <n v="341"/>
    <n v="341"/>
    <n v="2329"/>
    <m/>
    <x v="0"/>
    <m/>
    <m/>
    <m/>
    <m/>
    <m/>
    <m/>
    <m/>
    <m/>
    <d v="1899-12-30T14:32:00"/>
    <s v="Complete"/>
  </r>
  <r>
    <n v="966"/>
    <s v="Screening And Consenting"/>
    <n v="3"/>
    <s v="zola"/>
    <x v="21"/>
    <d v="1899-12-30T11:21:00"/>
    <s v="Ndevana"/>
    <n v="2"/>
    <n v="7"/>
    <s v="Not applicable"/>
    <s v="I confirm that I am at the gate / door"/>
    <s v=" -32.927503"/>
    <s v="27.4824532"/>
    <s v="Yes"/>
    <m/>
    <s v="Read the script out loud to the person"/>
    <s v="Yes - the person who opened the door is the HoH"/>
    <s v="Read the script out loud to the HoH"/>
    <s v="Yes"/>
    <s v="Proceed"/>
    <s v="Nobuhle"/>
    <s v="Goqwana"/>
    <n v="55"/>
    <d v="1967-07-05T00:00:00"/>
    <n v="55"/>
    <s v="Female"/>
    <s v="One or both"/>
    <s v="Yes"/>
    <s v="Proceed"/>
    <m/>
    <s v="Proceed"/>
    <s v="English"/>
    <s v="Yes"/>
    <s v="Yes"/>
    <s v="signature_2022-07-21_0929.png"/>
    <m/>
    <m/>
    <m/>
    <m/>
    <d v="2022-07-21T00:00:00"/>
    <n v="60000"/>
    <n v="1000"/>
    <n v="531"/>
    <n v="531"/>
    <n v="2336"/>
    <m/>
    <x v="1"/>
    <n v="64343"/>
    <s v="Proceed"/>
    <s v="Checked, completed"/>
    <s v="Checked, completed"/>
    <s v="Checked, completed"/>
    <n v="734778738"/>
    <s v="Myself (Participant)"/>
    <m/>
    <d v="1899-12-30T11:21:00"/>
    <s v="Complete"/>
  </r>
  <r>
    <n v="1325"/>
    <m/>
    <m/>
    <m/>
    <x v="0"/>
    <m/>
    <m/>
    <m/>
    <m/>
    <m/>
    <m/>
    <m/>
    <m/>
    <m/>
    <m/>
    <m/>
    <m/>
    <m/>
    <m/>
    <m/>
    <m/>
    <m/>
    <m/>
    <m/>
    <m/>
    <m/>
    <m/>
    <m/>
    <m/>
    <m/>
    <m/>
    <m/>
    <m/>
    <m/>
    <m/>
    <m/>
    <m/>
    <m/>
    <m/>
    <m/>
    <m/>
    <m/>
    <m/>
    <m/>
    <m/>
    <m/>
    <x v="0"/>
    <m/>
    <m/>
    <m/>
    <m/>
    <m/>
    <m/>
    <m/>
    <m/>
    <m/>
    <m/>
  </r>
  <r>
    <n v="1325"/>
    <s v="Screening And Consenting"/>
    <n v="1"/>
    <s v="zola"/>
    <x v="26"/>
    <d v="1899-12-30T09:39:00"/>
    <s v="Ndevana"/>
    <n v="3"/>
    <n v="3"/>
    <s v="Not applicable"/>
    <s v="I confirm that I am at the gate / door"/>
    <s v=" -32.9177046"/>
    <s v="27.4987641"/>
    <s v="Yes"/>
    <m/>
    <s v="Read the script out loud to the person"/>
    <s v="No"/>
    <m/>
    <m/>
    <m/>
    <m/>
    <m/>
    <m/>
    <m/>
    <m/>
    <m/>
    <m/>
    <m/>
    <m/>
    <m/>
    <m/>
    <m/>
    <m/>
    <m/>
    <m/>
    <m/>
    <m/>
    <m/>
    <m/>
    <m/>
    <n v="60000"/>
    <m/>
    <n v="633"/>
    <n v="633"/>
    <n v="2330"/>
    <m/>
    <x v="0"/>
    <m/>
    <m/>
    <m/>
    <m/>
    <m/>
    <m/>
    <m/>
    <m/>
    <d v="1899-12-30T09:40:00"/>
    <s v="Unverified"/>
  </r>
  <r>
    <n v="1325"/>
    <s v="Screening And Consenting"/>
    <n v="2"/>
    <s v="vuyelwa"/>
    <x v="31"/>
    <d v="1899-12-30T11:20:00"/>
    <s v="Ndevana"/>
    <n v="3"/>
    <n v="3"/>
    <s v="Not applicable"/>
    <s v="I confirm that I am at the gate / door"/>
    <s v=" -32.9152937"/>
    <s v="27.5020669"/>
    <s v="Yes"/>
    <m/>
    <s v="Read the script out loud to the person"/>
    <s v="No"/>
    <m/>
    <m/>
    <m/>
    <m/>
    <m/>
    <m/>
    <m/>
    <m/>
    <m/>
    <m/>
    <m/>
    <m/>
    <m/>
    <m/>
    <m/>
    <m/>
    <m/>
    <m/>
    <m/>
    <m/>
    <m/>
    <m/>
    <m/>
    <n v="60000"/>
    <m/>
    <n v="532"/>
    <n v="532"/>
    <n v="2329"/>
    <m/>
    <x v="0"/>
    <m/>
    <m/>
    <m/>
    <m/>
    <m/>
    <m/>
    <m/>
    <m/>
    <d v="1899-12-30T11:21:00"/>
    <s v="Unverified"/>
  </r>
  <r>
    <n v="1325"/>
    <s v="Screening And Consenting"/>
    <n v="3"/>
    <s v="zola"/>
    <x v="32"/>
    <d v="1899-12-30T10:50:00"/>
    <s v="Ndevana"/>
    <n v="3"/>
    <n v="3"/>
    <s v="Not applicable"/>
    <s v="I confirm that I am at the gate / door"/>
    <s v=" -32.9192499"/>
    <s v="27.4936263"/>
    <s v="No"/>
    <s v="I confirm"/>
    <m/>
    <m/>
    <m/>
    <m/>
    <m/>
    <m/>
    <m/>
    <m/>
    <m/>
    <m/>
    <m/>
    <m/>
    <m/>
    <m/>
    <m/>
    <m/>
    <m/>
    <m/>
    <m/>
    <m/>
    <m/>
    <m/>
    <m/>
    <m/>
    <m/>
    <n v="60000"/>
    <m/>
    <n v="562"/>
    <n v="562"/>
    <n v="2328"/>
    <m/>
    <x v="0"/>
    <m/>
    <m/>
    <m/>
    <m/>
    <m/>
    <m/>
    <m/>
    <m/>
    <d v="1899-12-30T10:50:00"/>
    <s v="Unverified"/>
  </r>
  <r>
    <n v="1326"/>
    <m/>
    <m/>
    <m/>
    <x v="0"/>
    <m/>
    <m/>
    <m/>
    <m/>
    <m/>
    <m/>
    <m/>
    <m/>
    <m/>
    <m/>
    <m/>
    <m/>
    <m/>
    <m/>
    <m/>
    <m/>
    <m/>
    <m/>
    <m/>
    <m/>
    <m/>
    <m/>
    <m/>
    <m/>
    <m/>
    <m/>
    <m/>
    <m/>
    <m/>
    <m/>
    <m/>
    <m/>
    <m/>
    <m/>
    <m/>
    <m/>
    <m/>
    <m/>
    <m/>
    <m/>
    <m/>
    <x v="0"/>
    <m/>
    <m/>
    <m/>
    <m/>
    <m/>
    <m/>
    <m/>
    <m/>
    <m/>
    <m/>
  </r>
  <r>
    <n v="1004"/>
    <s v="Screening And Consenting"/>
    <n v="2"/>
    <s v="zukisani"/>
    <x v="21"/>
    <d v="1899-12-30T14:10:00"/>
    <s v="Nompumelelo"/>
    <n v="2"/>
    <n v="7"/>
    <s v="Not applicable"/>
    <s v="I confirm that I am at the gate / door"/>
    <s v=" -32.9554149"/>
    <s v="27.9213006"/>
    <s v="Yes"/>
    <m/>
    <s v="Read the script out loud to the person"/>
    <s v="Yes - the person who opened the door is the HoH"/>
    <s v="Read the script out loud to the HoH"/>
    <s v="Yes"/>
    <s v="Proceed"/>
    <s v="Zoleka"/>
    <s v="Mpangele"/>
    <n v="55"/>
    <d v="1967-03-04T00:00:00"/>
    <n v="55"/>
    <s v="Female"/>
    <s v="One or both"/>
    <s v="Yes"/>
    <s v="Proceed"/>
    <m/>
    <s v="Proceed"/>
    <s v="Xhosa"/>
    <s v="Yes"/>
    <s v="Yes"/>
    <m/>
    <s v="signature_2022-07-21_1212.png"/>
    <m/>
    <m/>
    <m/>
    <d v="2022-07-21T00:00:00"/>
    <n v="30000"/>
    <n v="1000"/>
    <n v="362"/>
    <n v="362"/>
    <n v="2336"/>
    <m/>
    <x v="1"/>
    <n v="34005"/>
    <s v="Proceed"/>
    <s v="Checked, completed"/>
    <s v="Checked, completed"/>
    <s v="Checked, completed"/>
    <n v="834295120"/>
    <s v="Myself (Participant)"/>
    <m/>
    <d v="1899-12-30T14:13:00"/>
    <s v="Complete"/>
  </r>
  <r>
    <n v="1327"/>
    <m/>
    <m/>
    <m/>
    <x v="0"/>
    <m/>
    <m/>
    <m/>
    <m/>
    <m/>
    <m/>
    <m/>
    <m/>
    <m/>
    <m/>
    <m/>
    <m/>
    <m/>
    <m/>
    <m/>
    <m/>
    <m/>
    <m/>
    <m/>
    <m/>
    <m/>
    <m/>
    <m/>
    <m/>
    <m/>
    <m/>
    <m/>
    <m/>
    <m/>
    <m/>
    <m/>
    <m/>
    <m/>
    <m/>
    <m/>
    <m/>
    <m/>
    <m/>
    <m/>
    <m/>
    <m/>
    <x v="0"/>
    <m/>
    <m/>
    <m/>
    <m/>
    <m/>
    <m/>
    <m/>
    <m/>
    <m/>
    <m/>
  </r>
  <r>
    <n v="1327"/>
    <s v="Screening And Consenting"/>
    <n v="1"/>
    <s v="ntombizodwa"/>
    <x v="26"/>
    <d v="1899-12-30T09:50:00"/>
    <s v="Ndevana"/>
    <n v="3"/>
    <n v="4"/>
    <s v="Not applicable"/>
    <s v="I confirm that I am at the gate / door"/>
    <s v=" -32.9270271"/>
    <s v="27.4783363"/>
    <s v="No"/>
    <s v="I confirm"/>
    <m/>
    <m/>
    <m/>
    <m/>
    <m/>
    <m/>
    <m/>
    <m/>
    <m/>
    <m/>
    <m/>
    <m/>
    <m/>
    <m/>
    <m/>
    <m/>
    <m/>
    <m/>
    <m/>
    <m/>
    <m/>
    <m/>
    <m/>
    <m/>
    <m/>
    <n v="60000"/>
    <m/>
    <n v="622"/>
    <n v="622"/>
    <n v="2330"/>
    <m/>
    <x v="0"/>
    <m/>
    <m/>
    <m/>
    <m/>
    <m/>
    <m/>
    <m/>
    <m/>
    <d v="1899-12-30T09:51:00"/>
    <s v="Complete"/>
  </r>
  <r>
    <n v="1327"/>
    <s v="Screening And Consenting"/>
    <n v="2"/>
    <s v="vuyelwa"/>
    <x v="27"/>
    <d v="1899-12-30T10:09:00"/>
    <s v="Ndevana"/>
    <n v="3"/>
    <n v="4"/>
    <s v="Not applicable"/>
    <s v="I confirm that I am at the gate / door"/>
    <s v=" -32.9269242"/>
    <s v="27.478431"/>
    <s v="No"/>
    <s v="I confirm"/>
    <m/>
    <m/>
    <m/>
    <m/>
    <m/>
    <m/>
    <m/>
    <m/>
    <m/>
    <m/>
    <m/>
    <m/>
    <m/>
    <m/>
    <m/>
    <m/>
    <m/>
    <m/>
    <m/>
    <m/>
    <m/>
    <m/>
    <m/>
    <m/>
    <m/>
    <n v="60000"/>
    <m/>
    <n v="603"/>
    <n v="603"/>
    <n v="2327"/>
    <m/>
    <x v="0"/>
    <m/>
    <m/>
    <m/>
    <m/>
    <m/>
    <m/>
    <m/>
    <m/>
    <d v="1899-12-30T10:09:00"/>
    <s v="Complete"/>
  </r>
  <r>
    <n v="1327"/>
    <s v="Screening And Consenting"/>
    <n v="3"/>
    <s v="ntombizodwa"/>
    <x v="33"/>
    <d v="1899-12-30T11:35:00"/>
    <s v="Ndevana"/>
    <n v="3"/>
    <n v="4"/>
    <s v="Not applicable"/>
    <s v="I confirm that I am at the gate / door"/>
    <s v=" -32.9269978"/>
    <s v="27.4783372"/>
    <s v="No"/>
    <s v="I confirm"/>
    <m/>
    <m/>
    <m/>
    <m/>
    <m/>
    <m/>
    <m/>
    <m/>
    <m/>
    <m/>
    <m/>
    <m/>
    <m/>
    <m/>
    <m/>
    <m/>
    <m/>
    <m/>
    <m/>
    <m/>
    <m/>
    <m/>
    <m/>
    <m/>
    <m/>
    <n v="60000"/>
    <m/>
    <n v="517"/>
    <n v="517"/>
    <n v="2325"/>
    <m/>
    <x v="0"/>
    <m/>
    <m/>
    <m/>
    <m/>
    <m/>
    <m/>
    <m/>
    <m/>
    <d v="1899-12-30T11:35:00"/>
    <s v="Complete"/>
  </r>
  <r>
    <n v="1328"/>
    <m/>
    <m/>
    <m/>
    <x v="0"/>
    <m/>
    <m/>
    <m/>
    <m/>
    <m/>
    <m/>
    <m/>
    <m/>
    <m/>
    <m/>
    <m/>
    <m/>
    <m/>
    <m/>
    <m/>
    <m/>
    <m/>
    <m/>
    <m/>
    <m/>
    <m/>
    <m/>
    <m/>
    <m/>
    <m/>
    <m/>
    <m/>
    <m/>
    <m/>
    <m/>
    <m/>
    <m/>
    <m/>
    <m/>
    <m/>
    <m/>
    <m/>
    <m/>
    <m/>
    <m/>
    <m/>
    <x v="0"/>
    <m/>
    <m/>
    <m/>
    <m/>
    <m/>
    <m/>
    <m/>
    <m/>
    <m/>
    <m/>
  </r>
  <r>
    <n v="1121"/>
    <s v="Screening And Consenting"/>
    <n v="1"/>
    <s v="nozithembiso"/>
    <x v="21"/>
    <d v="1899-12-30T14:26:00"/>
    <s v="Buffalo Flats"/>
    <n v="4"/>
    <n v="1"/>
    <s v="D"/>
    <s v="I confirm that I am at the gate / door"/>
    <s v=" -33.0108401"/>
    <s v="27.8312193"/>
    <s v="Yes"/>
    <m/>
    <s v="Read the script out loud to the person"/>
    <s v="Yes - the person who opened the door is calling the HoH"/>
    <s v="Read the script out loud to the HoH"/>
    <s v="Yes"/>
    <s v="Proceed"/>
    <s v="Mawethu"/>
    <s v="Kolisi"/>
    <n v="55"/>
    <d v="1967-04-03T00:00:00"/>
    <n v="55"/>
    <s v="Male"/>
    <s v="One or both"/>
    <s v="Yes"/>
    <s v="Proceed"/>
    <m/>
    <s v="Proceed"/>
    <s v="Xhosa"/>
    <s v="Yes"/>
    <s v="Yes"/>
    <m/>
    <s v="signature_2022-07-21_1233.png"/>
    <m/>
    <m/>
    <m/>
    <d v="2022-07-21T00:00:00"/>
    <n v="80000"/>
    <n v="2000"/>
    <n v="346"/>
    <n v="346"/>
    <n v="2336"/>
    <m/>
    <x v="1"/>
    <n v="84973"/>
    <s v="Proceed"/>
    <s v="Checked, completed"/>
    <s v="Checked, completed"/>
    <s v="Checked, completed"/>
    <n v="632658030"/>
    <s v="Myself (Participant)"/>
    <m/>
    <d v="1899-12-30T14:35:00"/>
    <s v="Complete"/>
  </r>
  <r>
    <n v="1328"/>
    <s v="Screening And Consenting"/>
    <n v="2"/>
    <s v="zukisani"/>
    <x v="31"/>
    <d v="1899-12-30T11:47:00"/>
    <s v="Buffalo Flats"/>
    <n v="1"/>
    <n v="8"/>
    <s v="Not applicable"/>
    <s v="I confirm that I am at the gate / door"/>
    <s v=" -33.0222206"/>
    <s v="27.8806601"/>
    <s v="No"/>
    <s v="I confirm"/>
    <m/>
    <m/>
    <m/>
    <m/>
    <m/>
    <m/>
    <m/>
    <m/>
    <m/>
    <m/>
    <m/>
    <m/>
    <m/>
    <m/>
    <m/>
    <m/>
    <m/>
    <m/>
    <m/>
    <m/>
    <m/>
    <m/>
    <m/>
    <m/>
    <m/>
    <n v="80000"/>
    <m/>
    <n v="505"/>
    <n v="505"/>
    <n v="2329"/>
    <m/>
    <x v="0"/>
    <m/>
    <m/>
    <m/>
    <m/>
    <m/>
    <m/>
    <m/>
    <m/>
    <d v="1899-12-30T11:48:00"/>
    <s v="Complete"/>
  </r>
  <r>
    <n v="1329"/>
    <m/>
    <m/>
    <m/>
    <x v="0"/>
    <m/>
    <m/>
    <m/>
    <m/>
    <m/>
    <m/>
    <m/>
    <m/>
    <m/>
    <m/>
    <m/>
    <m/>
    <m/>
    <m/>
    <m/>
    <m/>
    <m/>
    <m/>
    <m/>
    <m/>
    <m/>
    <m/>
    <m/>
    <m/>
    <m/>
    <m/>
    <m/>
    <m/>
    <m/>
    <m/>
    <m/>
    <m/>
    <m/>
    <m/>
    <m/>
    <m/>
    <m/>
    <m/>
    <m/>
    <m/>
    <m/>
    <x v="0"/>
    <m/>
    <m/>
    <m/>
    <m/>
    <m/>
    <m/>
    <m/>
    <m/>
    <m/>
    <m/>
  </r>
  <r>
    <n v="1329"/>
    <s v="Screening And Consenting"/>
    <n v="1"/>
    <s v="yethu"/>
    <x v="26"/>
    <d v="1899-12-30T09:57:00"/>
    <s v="Ndevana"/>
    <n v="3"/>
    <n v="4"/>
    <s v="Not applicable"/>
    <s v="I confirm that I am at the gate / door"/>
    <s v=" -32.9270552"/>
    <s v="27.4782937"/>
    <s v="No"/>
    <s v="I confirm"/>
    <m/>
    <m/>
    <m/>
    <m/>
    <m/>
    <m/>
    <m/>
    <m/>
    <m/>
    <m/>
    <m/>
    <m/>
    <m/>
    <m/>
    <m/>
    <m/>
    <m/>
    <m/>
    <m/>
    <m/>
    <m/>
    <m/>
    <m/>
    <m/>
    <m/>
    <n v="60000"/>
    <m/>
    <n v="615"/>
    <n v="615"/>
    <n v="2330"/>
    <m/>
    <x v="0"/>
    <m/>
    <m/>
    <m/>
    <m/>
    <m/>
    <m/>
    <m/>
    <m/>
    <d v="1899-12-30T09:57:00"/>
    <s v="Unverified"/>
  </r>
  <r>
    <n v="1329"/>
    <s v="Screening And Consenting"/>
    <n v="2"/>
    <s v="vuyelwa"/>
    <x v="31"/>
    <d v="1899-12-30T14:34:00"/>
    <s v="Ndevana"/>
    <n v="3"/>
    <n v="4"/>
    <s v="Not applicable"/>
    <s v="I confirm that I am at the gate / door"/>
    <s v=" -32.9271869"/>
    <s v="27.4789017"/>
    <s v="No"/>
    <s v="I confirm"/>
    <m/>
    <m/>
    <m/>
    <m/>
    <m/>
    <m/>
    <m/>
    <m/>
    <m/>
    <m/>
    <m/>
    <m/>
    <m/>
    <m/>
    <m/>
    <m/>
    <m/>
    <m/>
    <m/>
    <m/>
    <m/>
    <m/>
    <m/>
    <m/>
    <m/>
    <n v="60000"/>
    <m/>
    <n v="338"/>
    <n v="338"/>
    <n v="2329"/>
    <m/>
    <x v="0"/>
    <m/>
    <m/>
    <m/>
    <m/>
    <m/>
    <m/>
    <m/>
    <m/>
    <d v="1899-12-30T14:35:00"/>
    <s v="Unverified"/>
  </r>
  <r>
    <n v="1181"/>
    <s v="Screening And Consenting"/>
    <n v="1"/>
    <s v="nosibusiso"/>
    <x v="17"/>
    <d v="1899-12-30T13:48:00"/>
    <s v="Buffalo Flats"/>
    <n v="3"/>
    <n v="3"/>
    <s v="Not applicable"/>
    <s v="I confirm that I am at the gate / door"/>
    <s v=" -33.0101437"/>
    <s v="27.835689"/>
    <s v="Yes"/>
    <m/>
    <s v="Read the script out loud to the person"/>
    <s v="Yes - the person who opened the door is the HoH"/>
    <s v="Read the script out loud to the HoH"/>
    <s v="Yes"/>
    <s v="Proceed"/>
    <s v="Peggy"/>
    <s v="Alphen"/>
    <n v="55"/>
    <d v="1967-02-14T00:00:00"/>
    <n v="55"/>
    <s v="Female"/>
    <s v="One or both"/>
    <s v="Yes"/>
    <s v="Proceed"/>
    <m/>
    <s v="Proceed"/>
    <s v="English"/>
    <s v="Yes"/>
    <s v="Yes"/>
    <s v="signature_2022-07-22_1206.png"/>
    <m/>
    <m/>
    <m/>
    <m/>
    <d v="2022-07-22T00:00:00"/>
    <n v="80000"/>
    <n v="1000"/>
    <n v="384"/>
    <n v="384"/>
    <n v="2335"/>
    <m/>
    <x v="1"/>
    <n v="84048"/>
    <s v="Proceed"/>
    <s v="Checked, completed"/>
    <s v="Checked, completed"/>
    <s v="Checked, completed"/>
    <n v="636568609"/>
    <s v="Myself (Participant)"/>
    <m/>
    <d v="1899-12-30T14:08:00"/>
    <s v="Unverified"/>
  </r>
  <r>
    <n v="1330"/>
    <m/>
    <m/>
    <m/>
    <x v="0"/>
    <m/>
    <m/>
    <m/>
    <m/>
    <m/>
    <m/>
    <m/>
    <m/>
    <m/>
    <m/>
    <m/>
    <m/>
    <m/>
    <m/>
    <m/>
    <m/>
    <m/>
    <m/>
    <m/>
    <m/>
    <m/>
    <m/>
    <m/>
    <m/>
    <m/>
    <m/>
    <m/>
    <m/>
    <m/>
    <m/>
    <m/>
    <m/>
    <m/>
    <m/>
    <m/>
    <m/>
    <m/>
    <m/>
    <m/>
    <m/>
    <m/>
    <x v="0"/>
    <m/>
    <m/>
    <m/>
    <m/>
    <m/>
    <m/>
    <m/>
    <m/>
    <m/>
    <m/>
  </r>
  <r>
    <n v="1330"/>
    <s v="Screening And Consenting"/>
    <n v="1"/>
    <s v="ntombizodwa"/>
    <x v="26"/>
    <d v="1899-12-30T10:01:00"/>
    <s v="Ndevana"/>
    <n v="3"/>
    <n v="4"/>
    <s v="Not applicable"/>
    <s v="I confirm that I am at the gate / door"/>
    <s v=" -32.9269428"/>
    <s v="27.4784961"/>
    <s v="Yes"/>
    <m/>
    <s v="Read the script out loud to the person"/>
    <s v="No"/>
    <m/>
    <m/>
    <m/>
    <m/>
    <m/>
    <m/>
    <m/>
    <m/>
    <m/>
    <m/>
    <m/>
    <m/>
    <m/>
    <m/>
    <m/>
    <m/>
    <m/>
    <m/>
    <m/>
    <m/>
    <m/>
    <m/>
    <m/>
    <n v="60000"/>
    <m/>
    <n v="611"/>
    <n v="611"/>
    <n v="2330"/>
    <m/>
    <x v="0"/>
    <m/>
    <m/>
    <m/>
    <m/>
    <m/>
    <m/>
    <m/>
    <m/>
    <d v="1899-12-30T10:12:00"/>
    <s v="Unverified"/>
  </r>
  <r>
    <n v="1330"/>
    <s v="Screening And Consenting"/>
    <n v="2"/>
    <s v="vuyelwa"/>
    <x v="31"/>
    <d v="1899-12-30T14:37:00"/>
    <s v="Ndevana"/>
    <n v="3"/>
    <n v="4"/>
    <s v="Not applicable"/>
    <s v="I confirm that I am at the gate / door"/>
    <s v=" -32.91358"/>
    <s v="27.5024339"/>
    <s v="Yes"/>
    <m/>
    <s v="Read the script out loud to the person"/>
    <s v="No"/>
    <m/>
    <m/>
    <m/>
    <m/>
    <m/>
    <m/>
    <m/>
    <m/>
    <m/>
    <m/>
    <m/>
    <m/>
    <m/>
    <m/>
    <m/>
    <m/>
    <m/>
    <m/>
    <m/>
    <m/>
    <m/>
    <m/>
    <m/>
    <n v="60000"/>
    <m/>
    <n v="335"/>
    <n v="335"/>
    <n v="2329"/>
    <m/>
    <x v="0"/>
    <m/>
    <m/>
    <m/>
    <m/>
    <m/>
    <m/>
    <m/>
    <m/>
    <d v="1899-12-30T14:38:00"/>
    <s v="Unverified"/>
  </r>
  <r>
    <n v="1251"/>
    <s v="Screening And Consenting"/>
    <n v="1"/>
    <s v="likhona"/>
    <x v="24"/>
    <d v="1899-12-30T11:59:00"/>
    <s v="Nompumelelo"/>
    <n v="3"/>
    <n v="3"/>
    <s v="Not applicable"/>
    <s v="I confirm that I am at the gate / door"/>
    <s v=" -32.9542767"/>
    <s v="27.9247092"/>
    <s v="Yes"/>
    <m/>
    <s v="Read the script out loud to the person"/>
    <s v="Yes - the person who opened the door is the HoH"/>
    <s v="Read the script out loud to the HoH"/>
    <s v="Yes"/>
    <s v="Proceed"/>
    <s v="Mbuyiseli"/>
    <s v="Bangundlala"/>
    <n v="55"/>
    <d v="1967-08-04T00:00:00"/>
    <n v="55"/>
    <s v="Male"/>
    <s v="One or both"/>
    <s v="Yes"/>
    <s v="Proceed"/>
    <m/>
    <s v="Proceed"/>
    <s v="Xhosa"/>
    <s v="Yes"/>
    <s v="Yes"/>
    <m/>
    <s v="signature_2022-07-23_1001.png"/>
    <m/>
    <m/>
    <m/>
    <d v="2022-07-23T00:00:00"/>
    <n v="30000"/>
    <n v="2000"/>
    <n v="493"/>
    <n v="493"/>
    <n v="2334"/>
    <m/>
    <x v="1"/>
    <n v="35265"/>
    <s v="Proceed"/>
    <s v="Checked, completed"/>
    <s v="Checked, completed"/>
    <s v="Checked, completed"/>
    <n v="631859138"/>
    <s v="Myself (Participant)"/>
    <m/>
    <d v="1899-12-30T12:02:00"/>
    <s v="Complete"/>
  </r>
  <r>
    <n v="1331"/>
    <m/>
    <m/>
    <m/>
    <x v="0"/>
    <m/>
    <m/>
    <m/>
    <m/>
    <m/>
    <m/>
    <m/>
    <m/>
    <m/>
    <m/>
    <m/>
    <m/>
    <m/>
    <m/>
    <m/>
    <m/>
    <m/>
    <m/>
    <m/>
    <m/>
    <m/>
    <m/>
    <m/>
    <m/>
    <m/>
    <m/>
    <m/>
    <m/>
    <m/>
    <m/>
    <m/>
    <m/>
    <m/>
    <m/>
    <m/>
    <m/>
    <m/>
    <m/>
    <m/>
    <m/>
    <m/>
    <x v="0"/>
    <m/>
    <m/>
    <m/>
    <m/>
    <m/>
    <m/>
    <m/>
    <m/>
    <m/>
    <m/>
  </r>
  <r>
    <n v="1261"/>
    <s v="Screening And Consenting"/>
    <n v="1"/>
    <s v="siziphiwe"/>
    <x v="24"/>
    <d v="1899-12-30T12:32:00"/>
    <s v="Buffalo Flats"/>
    <n v="1"/>
    <n v="5"/>
    <s v="Not applicable"/>
    <s v="I confirm that I am at the gate / door"/>
    <s v=" -33.0226203"/>
    <s v="27.8796521"/>
    <s v="Yes"/>
    <m/>
    <s v="Read the script out loud to the person"/>
    <s v="Yes - the person who opened the door is calling the HoH"/>
    <s v="Read the script out loud to the HoH"/>
    <s v="Yes"/>
    <s v="Proceed"/>
    <s v="Charmaine"/>
    <s v="Swindell"/>
    <n v="55"/>
    <d v="1967-05-22T00:00:00"/>
    <n v="55"/>
    <s v="Female"/>
    <s v="One or both"/>
    <s v="Yes"/>
    <s v="Proceed"/>
    <m/>
    <s v="Proceed"/>
    <s v="English"/>
    <s v="Yes"/>
    <s v="Yes"/>
    <s v="signature_2022-07-23_1038.png"/>
    <m/>
    <m/>
    <m/>
    <m/>
    <d v="2022-07-23T00:00:00"/>
    <n v="80000"/>
    <n v="1000"/>
    <n v="460"/>
    <n v="460"/>
    <n v="2334"/>
    <m/>
    <x v="1"/>
    <n v="84199"/>
    <s v="Proceed"/>
    <s v="Checked, completed"/>
    <s v="Checked, completed"/>
    <s v="Checked, completed"/>
    <n v="710506438"/>
    <s v="Myself (Participant)"/>
    <m/>
    <d v="1899-12-30T12:39:00"/>
    <s v="Complete"/>
  </r>
  <r>
    <n v="1332"/>
    <m/>
    <m/>
    <m/>
    <x v="0"/>
    <m/>
    <m/>
    <m/>
    <m/>
    <m/>
    <m/>
    <m/>
    <m/>
    <m/>
    <m/>
    <m/>
    <m/>
    <m/>
    <m/>
    <m/>
    <m/>
    <m/>
    <m/>
    <m/>
    <m/>
    <m/>
    <m/>
    <m/>
    <m/>
    <m/>
    <m/>
    <m/>
    <m/>
    <m/>
    <m/>
    <m/>
    <m/>
    <m/>
    <m/>
    <m/>
    <m/>
    <m/>
    <m/>
    <m/>
    <m/>
    <m/>
    <x v="0"/>
    <m/>
    <m/>
    <m/>
    <m/>
    <m/>
    <m/>
    <m/>
    <m/>
    <m/>
    <m/>
  </r>
  <r>
    <n v="1332"/>
    <s v="Screening And Consenting"/>
    <n v="1"/>
    <s v="zukisani"/>
    <x v="26"/>
    <d v="1899-12-30T10:07:00"/>
    <s v="Buffalo Flats"/>
    <n v="1"/>
    <n v="6"/>
    <s v="Not applicable"/>
    <s v="I confirm that I am at the gate / door"/>
    <s v=" -33.0229832"/>
    <s v="27.8631154"/>
    <s v="Yes"/>
    <m/>
    <s v="Read the script out loud to the person"/>
    <s v="Yes - the person who opened the door is calling the HoH"/>
    <s v="Read the script out loud to the HoH"/>
    <s v="No"/>
    <m/>
    <m/>
    <m/>
    <m/>
    <m/>
    <m/>
    <m/>
    <m/>
    <m/>
    <m/>
    <m/>
    <m/>
    <m/>
    <m/>
    <m/>
    <m/>
    <m/>
    <m/>
    <m/>
    <m/>
    <m/>
    <n v="80000"/>
    <m/>
    <n v="605"/>
    <n v="605"/>
    <n v="2330"/>
    <m/>
    <x v="0"/>
    <m/>
    <m/>
    <m/>
    <m/>
    <m/>
    <m/>
    <m/>
    <m/>
    <d v="1899-12-30T10:08:00"/>
    <s v="Unverified"/>
  </r>
  <r>
    <n v="1333"/>
    <m/>
    <m/>
    <m/>
    <x v="0"/>
    <m/>
    <m/>
    <m/>
    <m/>
    <m/>
    <m/>
    <m/>
    <m/>
    <m/>
    <m/>
    <m/>
    <m/>
    <m/>
    <m/>
    <m/>
    <m/>
    <m/>
    <m/>
    <m/>
    <m/>
    <m/>
    <m/>
    <m/>
    <m/>
    <m/>
    <m/>
    <m/>
    <m/>
    <m/>
    <m/>
    <m/>
    <m/>
    <m/>
    <m/>
    <m/>
    <m/>
    <m/>
    <m/>
    <m/>
    <m/>
    <m/>
    <x v="0"/>
    <m/>
    <m/>
    <m/>
    <m/>
    <m/>
    <m/>
    <m/>
    <m/>
    <m/>
    <m/>
  </r>
  <r>
    <n v="1333"/>
    <s v="Screening And Consenting"/>
    <n v="1"/>
    <s v="zukisani"/>
    <x v="26"/>
    <d v="1899-12-30T10:12:00"/>
    <s v="Buffalo Flats"/>
    <n v="1"/>
    <n v="6"/>
    <s v="Not applicable"/>
    <s v="I confirm that I am at the gate / door"/>
    <s v=" -33.0228621"/>
    <s v="27.8634907"/>
    <s v="Yes"/>
    <m/>
    <s v="Read the script out loud to the person"/>
    <s v="No"/>
    <m/>
    <m/>
    <m/>
    <m/>
    <m/>
    <m/>
    <m/>
    <m/>
    <m/>
    <m/>
    <m/>
    <m/>
    <m/>
    <m/>
    <m/>
    <m/>
    <m/>
    <m/>
    <m/>
    <m/>
    <m/>
    <m/>
    <m/>
    <n v="80000"/>
    <m/>
    <n v="600"/>
    <n v="600"/>
    <n v="2330"/>
    <m/>
    <x v="0"/>
    <m/>
    <m/>
    <m/>
    <m/>
    <m/>
    <m/>
    <m/>
    <m/>
    <d v="1899-12-30T10:12:00"/>
    <s v="Unverified"/>
  </r>
  <r>
    <n v="1333"/>
    <s v="Screening And Consenting"/>
    <n v="2"/>
    <s v="onelam"/>
    <x v="31"/>
    <d v="1899-12-30T14:33:00"/>
    <s v="Buffalo Flats"/>
    <n v="1"/>
    <n v="6"/>
    <s v="Not applicable"/>
    <s v="I confirm that I am at the gate / door"/>
    <s v=" -33.0229061"/>
    <s v="27.8633759"/>
    <s v="No"/>
    <s v="I confirm"/>
    <m/>
    <m/>
    <m/>
    <m/>
    <m/>
    <m/>
    <m/>
    <m/>
    <m/>
    <m/>
    <m/>
    <m/>
    <m/>
    <m/>
    <m/>
    <m/>
    <m/>
    <m/>
    <m/>
    <m/>
    <m/>
    <m/>
    <m/>
    <m/>
    <m/>
    <n v="80000"/>
    <m/>
    <n v="339"/>
    <n v="339"/>
    <n v="2329"/>
    <m/>
    <x v="0"/>
    <m/>
    <m/>
    <m/>
    <m/>
    <m/>
    <m/>
    <m/>
    <m/>
    <d v="1899-12-30T14:34:00"/>
    <s v="Unverified"/>
  </r>
  <r>
    <n v="1333"/>
    <s v="Screening And Consenting"/>
    <n v="3"/>
    <s v="zukisani"/>
    <x v="32"/>
    <d v="1899-12-30T09:16:00"/>
    <s v="Buffalo Flats"/>
    <n v="1"/>
    <n v="6"/>
    <s v="Not applicable"/>
    <s v="I confirm that I am at the gate / door"/>
    <s v=" -33.0228568"/>
    <s v="27.8633611"/>
    <s v="No"/>
    <s v="I confirm"/>
    <m/>
    <m/>
    <m/>
    <m/>
    <m/>
    <m/>
    <m/>
    <m/>
    <m/>
    <m/>
    <m/>
    <m/>
    <m/>
    <m/>
    <m/>
    <m/>
    <m/>
    <m/>
    <m/>
    <m/>
    <m/>
    <m/>
    <m/>
    <m/>
    <m/>
    <n v="80000"/>
    <m/>
    <n v="656"/>
    <n v="656"/>
    <n v="2328"/>
    <m/>
    <x v="0"/>
    <m/>
    <m/>
    <m/>
    <m/>
    <m/>
    <m/>
    <m/>
    <m/>
    <d v="1899-12-30T09:18:00"/>
    <s v="Unverified"/>
  </r>
  <r>
    <n v="1334"/>
    <m/>
    <m/>
    <m/>
    <x v="0"/>
    <m/>
    <m/>
    <m/>
    <m/>
    <m/>
    <m/>
    <m/>
    <m/>
    <m/>
    <m/>
    <m/>
    <m/>
    <m/>
    <m/>
    <m/>
    <m/>
    <m/>
    <m/>
    <m/>
    <m/>
    <m/>
    <m/>
    <m/>
    <m/>
    <m/>
    <m/>
    <m/>
    <m/>
    <m/>
    <m/>
    <m/>
    <m/>
    <m/>
    <m/>
    <m/>
    <m/>
    <m/>
    <m/>
    <m/>
    <m/>
    <m/>
    <x v="0"/>
    <m/>
    <m/>
    <m/>
    <m/>
    <m/>
    <m/>
    <m/>
    <m/>
    <m/>
    <m/>
  </r>
  <r>
    <n v="1270"/>
    <s v="Screening And Consenting"/>
    <n v="2"/>
    <s v="vuyolwethu"/>
    <x v="25"/>
    <d v="1899-12-30T12:26:00"/>
    <s v="Mdantsane"/>
    <n v="9"/>
    <n v="5"/>
    <s v="Not applicable"/>
    <s v="I confirm that I am at the gate / door"/>
    <s v=" -32.9377229"/>
    <s v="27.7553608"/>
    <s v="Yes"/>
    <m/>
    <s v="Read the script out loud to the person"/>
    <s v="Yes - the person who opened the door is calling the HoH"/>
    <s v="Read the script out loud to the HoH"/>
    <s v="Yes"/>
    <s v="Proceed"/>
    <s v="Nozuko"/>
    <s v="Salamntu"/>
    <n v="55"/>
    <d v="1967-07-22T00:00:00"/>
    <n v="55"/>
    <s v="Female"/>
    <s v="One or both"/>
    <s v="Yes"/>
    <s v="Proceed"/>
    <m/>
    <s v="Proceed"/>
    <s v="Xhosa"/>
    <s v="Yes"/>
    <s v="Yes"/>
    <m/>
    <s v="signature_2022-07-26_1032.png"/>
    <m/>
    <m/>
    <m/>
    <d v="2022-07-26T00:00:00"/>
    <n v="50000"/>
    <n v="1000"/>
    <n v="466"/>
    <n v="466"/>
    <n v="2331"/>
    <m/>
    <x v="1"/>
    <n v="54208"/>
    <s v="Proceed"/>
    <s v="Checked, completed"/>
    <s v="Checked, completed"/>
    <s v="Checked, completed"/>
    <n v="712369580"/>
    <s v="Myself (Participant)"/>
    <m/>
    <d v="1899-12-30T12:32:00"/>
    <s v="Unverified"/>
  </r>
  <r>
    <n v="1335"/>
    <m/>
    <m/>
    <m/>
    <x v="0"/>
    <m/>
    <m/>
    <m/>
    <m/>
    <m/>
    <m/>
    <m/>
    <m/>
    <m/>
    <m/>
    <m/>
    <m/>
    <m/>
    <m/>
    <m/>
    <m/>
    <m/>
    <m/>
    <m/>
    <m/>
    <m/>
    <m/>
    <m/>
    <m/>
    <m/>
    <m/>
    <m/>
    <m/>
    <m/>
    <m/>
    <m/>
    <m/>
    <m/>
    <m/>
    <m/>
    <m/>
    <m/>
    <m/>
    <m/>
    <m/>
    <m/>
    <x v="0"/>
    <m/>
    <m/>
    <m/>
    <m/>
    <m/>
    <m/>
    <m/>
    <m/>
    <m/>
    <m/>
  </r>
  <r>
    <n v="1335"/>
    <s v="Screening And Consenting"/>
    <n v="1"/>
    <s v="zukisani"/>
    <x v="26"/>
    <d v="1899-12-30T10:21:00"/>
    <s v="Buffalo Flats"/>
    <n v="1"/>
    <n v="6"/>
    <s v="Not applicable"/>
    <s v="I confirm that I am at the gate / door"/>
    <s v=" -33.0231737"/>
    <s v="27.8636729"/>
    <s v="Yes"/>
    <m/>
    <s v="Read the script out loud to the person"/>
    <s v="Yes - the person who opened the door is the HoH"/>
    <s v="Read the script out loud to the HoH"/>
    <s v="No"/>
    <m/>
    <m/>
    <m/>
    <m/>
    <m/>
    <m/>
    <m/>
    <m/>
    <m/>
    <m/>
    <m/>
    <m/>
    <m/>
    <m/>
    <m/>
    <m/>
    <m/>
    <m/>
    <m/>
    <m/>
    <m/>
    <n v="80000"/>
    <m/>
    <n v="591"/>
    <n v="591"/>
    <n v="2330"/>
    <m/>
    <x v="0"/>
    <m/>
    <m/>
    <m/>
    <m/>
    <m/>
    <m/>
    <m/>
    <m/>
    <d v="1899-12-30T10:22:00"/>
    <s v="Unverified"/>
  </r>
  <r>
    <n v="1336"/>
    <m/>
    <m/>
    <m/>
    <x v="0"/>
    <m/>
    <m/>
    <m/>
    <m/>
    <m/>
    <m/>
    <m/>
    <m/>
    <m/>
    <m/>
    <m/>
    <m/>
    <m/>
    <m/>
    <m/>
    <m/>
    <m/>
    <m/>
    <m/>
    <m/>
    <m/>
    <m/>
    <m/>
    <m/>
    <m/>
    <m/>
    <m/>
    <m/>
    <m/>
    <m/>
    <m/>
    <m/>
    <m/>
    <m/>
    <m/>
    <m/>
    <m/>
    <m/>
    <m/>
    <m/>
    <m/>
    <x v="0"/>
    <m/>
    <m/>
    <m/>
    <m/>
    <m/>
    <m/>
    <m/>
    <m/>
    <m/>
    <m/>
  </r>
  <r>
    <n v="1292"/>
    <s v="Screening And Consenting"/>
    <n v="1"/>
    <s v="nosibusiso"/>
    <x v="25"/>
    <d v="1899-12-30T10:27:00"/>
    <s v="Buffalo Flats"/>
    <n v="3"/>
    <n v="3"/>
    <s v="Not applicable"/>
    <s v="I confirm that I am at the gate / door"/>
    <s v=" -33.0100927"/>
    <s v="27.835274"/>
    <s v="Yes"/>
    <m/>
    <s v="Read the script out loud to the person"/>
    <s v="Yes - the person who opened the door is the HoH"/>
    <s v="Read the script out loud to the HoH"/>
    <s v="Yes"/>
    <s v="Proceed"/>
    <s v="Johnson "/>
    <s v="Wetbooi"/>
    <n v="55"/>
    <d v="1967-12-16T00:00:00"/>
    <n v="55"/>
    <s v="Male"/>
    <s v="One or both"/>
    <s v="Yes"/>
    <s v="Proceed"/>
    <m/>
    <s v="Proceed"/>
    <s v="English"/>
    <s v="Yes"/>
    <s v="Yes"/>
    <s v="signature_2022-07-26_0830.png"/>
    <m/>
    <m/>
    <m/>
    <m/>
    <d v="2022-07-26T00:00:00"/>
    <n v="80000"/>
    <n v="2000"/>
    <n v="585"/>
    <n v="585"/>
    <n v="2331"/>
    <m/>
    <x v="1"/>
    <n v="85446"/>
    <s v="Proceed"/>
    <s v="Checked, completed"/>
    <s v="Checked, completed"/>
    <s v="Checked, completed"/>
    <n v="638826558"/>
    <s v="Myself (Participant)"/>
    <m/>
    <d v="1899-12-30T10:33:00"/>
    <s v="Complete"/>
  </r>
  <r>
    <n v="1337"/>
    <m/>
    <m/>
    <m/>
    <x v="0"/>
    <m/>
    <m/>
    <m/>
    <m/>
    <m/>
    <m/>
    <m/>
    <m/>
    <m/>
    <m/>
    <m/>
    <m/>
    <m/>
    <m/>
    <m/>
    <m/>
    <m/>
    <m/>
    <m/>
    <m/>
    <m/>
    <m/>
    <m/>
    <m/>
    <m/>
    <m/>
    <m/>
    <m/>
    <m/>
    <m/>
    <m/>
    <m/>
    <m/>
    <m/>
    <m/>
    <m/>
    <m/>
    <m/>
    <m/>
    <m/>
    <m/>
    <x v="0"/>
    <m/>
    <m/>
    <m/>
    <m/>
    <m/>
    <m/>
    <m/>
    <m/>
    <m/>
    <m/>
  </r>
  <r>
    <n v="1345"/>
    <s v="Screening And Consenting"/>
    <n v="1"/>
    <s v="zimkhitha"/>
    <x v="26"/>
    <d v="1899-12-30T11:11:00"/>
    <s v="Buffalo Flats"/>
    <n v="3"/>
    <n v="5"/>
    <s v="Not applicable"/>
    <s v="I confirm that I am at the gate / door"/>
    <s v=" -33.0081125"/>
    <s v="27.8392565"/>
    <s v="Yes"/>
    <m/>
    <s v="Read the script out loud to the person"/>
    <s v="Yes - the person who opened the door is the HoH"/>
    <s v="Read the script out loud to the HoH"/>
    <s v="Yes"/>
    <s v="Proceed"/>
    <s v="Shaun "/>
    <s v="Mariana"/>
    <n v="55"/>
    <d v="1967-07-27T00:00:00"/>
    <n v="55"/>
    <s v="Male"/>
    <s v="One or both"/>
    <s v="Yes"/>
    <s v="Proceed"/>
    <m/>
    <s v="Proceed"/>
    <s v="English"/>
    <s v="Yes"/>
    <s v="Yes"/>
    <s v="signature_2022-07-27_0923.png"/>
    <m/>
    <m/>
    <m/>
    <m/>
    <d v="2022-07-27T00:00:00"/>
    <n v="80000"/>
    <n v="2000"/>
    <n v="541"/>
    <n v="541"/>
    <n v="2330"/>
    <m/>
    <x v="1"/>
    <n v="85357"/>
    <s v="Proceed"/>
    <s v="Checked, completed"/>
    <s v="Checked, completed"/>
    <s v="Checked, completed"/>
    <n v="629931482"/>
    <s v="Myself (Participant)"/>
    <m/>
    <d v="1899-12-30T11:24:00"/>
    <s v="Complete"/>
  </r>
  <r>
    <n v="1338"/>
    <m/>
    <m/>
    <m/>
    <x v="0"/>
    <m/>
    <m/>
    <m/>
    <m/>
    <m/>
    <m/>
    <m/>
    <m/>
    <m/>
    <m/>
    <m/>
    <m/>
    <m/>
    <m/>
    <m/>
    <m/>
    <m/>
    <m/>
    <m/>
    <m/>
    <m/>
    <m/>
    <m/>
    <m/>
    <m/>
    <m/>
    <m/>
    <m/>
    <m/>
    <m/>
    <m/>
    <m/>
    <m/>
    <m/>
    <m/>
    <m/>
    <m/>
    <m/>
    <m/>
    <m/>
    <m/>
    <x v="0"/>
    <m/>
    <m/>
    <m/>
    <m/>
    <m/>
    <m/>
    <m/>
    <m/>
    <m/>
    <m/>
  </r>
  <r>
    <n v="1380"/>
    <s v="Screening And Consenting"/>
    <n v="1"/>
    <s v="mihlem"/>
    <x v="26"/>
    <d v="1899-12-30T13:27:00"/>
    <s v="Mdantsane"/>
    <n v="13"/>
    <n v="9"/>
    <s v="Not applicable"/>
    <s v="I confirm that I am at the gate / door"/>
    <s v=" -32.928509"/>
    <s v="27.7159659"/>
    <s v="Yes"/>
    <m/>
    <s v="Read the script out loud to the person"/>
    <s v="Yes - the person who opened the door is the HoH"/>
    <s v="Read the script out loud to the HoH"/>
    <s v="Yes"/>
    <s v="Proceed"/>
    <s v="Londelwa"/>
    <s v="Roji"/>
    <n v="55"/>
    <d v="1967-10-25T00:00:00"/>
    <n v="55"/>
    <s v="Female"/>
    <s v="One or both"/>
    <s v="Yes"/>
    <s v="Proceed"/>
    <m/>
    <s v="Proceed"/>
    <s v="English"/>
    <s v="Yes"/>
    <s v="Yes"/>
    <s v="signature_2022-07-27_1130.png"/>
    <m/>
    <m/>
    <m/>
    <m/>
    <d v="2022-07-27T00:00:00"/>
    <n v="50000"/>
    <n v="1000"/>
    <n v="405"/>
    <n v="405"/>
    <n v="2330"/>
    <m/>
    <x v="1"/>
    <n v="54085"/>
    <s v="Proceed"/>
    <s v="Checked, completed"/>
    <s v="Checked, completed"/>
    <s v="Checked, completed"/>
    <n v="676935186"/>
    <s v="Myself (Participant)"/>
    <m/>
    <d v="1899-12-30T13:32:00"/>
    <s v="Complete"/>
  </r>
  <r>
    <n v="1339"/>
    <m/>
    <m/>
    <m/>
    <x v="0"/>
    <m/>
    <m/>
    <m/>
    <m/>
    <m/>
    <m/>
    <m/>
    <m/>
    <m/>
    <m/>
    <m/>
    <m/>
    <m/>
    <m/>
    <m/>
    <m/>
    <m/>
    <m/>
    <m/>
    <m/>
    <m/>
    <m/>
    <m/>
    <m/>
    <m/>
    <m/>
    <m/>
    <m/>
    <m/>
    <m/>
    <m/>
    <m/>
    <m/>
    <m/>
    <m/>
    <m/>
    <m/>
    <m/>
    <m/>
    <m/>
    <m/>
    <x v="0"/>
    <m/>
    <m/>
    <m/>
    <m/>
    <m/>
    <m/>
    <m/>
    <m/>
    <m/>
    <m/>
  </r>
  <r>
    <n v="1511"/>
    <s v="Screening And Consenting"/>
    <n v="1"/>
    <s v="mihlem"/>
    <x v="32"/>
    <d v="1899-12-30T11:09:00"/>
    <s v="Mdantsane"/>
    <n v="13"/>
    <n v="6"/>
    <s v="Not applicable"/>
    <s v="I confirm that I am at the gate / door"/>
    <s v=" -32.9219465"/>
    <s v="27.7108717"/>
    <s v="Yes"/>
    <m/>
    <s v="Read the script out loud to the person"/>
    <s v="Yes - the person who opened the door is the HoH"/>
    <s v="Read the script out loud to the HoH"/>
    <s v="Yes"/>
    <s v="Proceed"/>
    <s v="Ntomboxolo"/>
    <s v="Mhambi"/>
    <n v="55"/>
    <d v="1967-10-16T00:00:00"/>
    <n v="55"/>
    <s v="Female"/>
    <s v="One or both"/>
    <s v="Yes"/>
    <s v="Proceed"/>
    <m/>
    <s v="Proceed"/>
    <s v="English"/>
    <s v="Yes"/>
    <s v="Yes"/>
    <s v="signature_2022-07-29_0911.png"/>
    <m/>
    <m/>
    <m/>
    <m/>
    <d v="2022-07-29T00:00:00"/>
    <n v="50000"/>
    <n v="1000"/>
    <n v="543"/>
    <n v="543"/>
    <n v="2328"/>
    <m/>
    <x v="1"/>
    <n v="54359"/>
    <s v="Proceed"/>
    <s v="Checked, completed"/>
    <s v="Checked, completed"/>
    <s v="Checked, completed"/>
    <n v="615564295"/>
    <s v="Myself (Participant)"/>
    <m/>
    <d v="1899-12-30T11:12:00"/>
    <s v="Unverified"/>
  </r>
  <r>
    <n v="1340"/>
    <m/>
    <m/>
    <m/>
    <x v="0"/>
    <m/>
    <m/>
    <m/>
    <m/>
    <m/>
    <m/>
    <m/>
    <m/>
    <m/>
    <m/>
    <m/>
    <m/>
    <m/>
    <m/>
    <m/>
    <m/>
    <m/>
    <m/>
    <m/>
    <m/>
    <m/>
    <m/>
    <m/>
    <m/>
    <m/>
    <m/>
    <m/>
    <m/>
    <m/>
    <m/>
    <m/>
    <m/>
    <m/>
    <m/>
    <m/>
    <m/>
    <m/>
    <m/>
    <m/>
    <m/>
    <m/>
    <x v="0"/>
    <m/>
    <m/>
    <m/>
    <m/>
    <m/>
    <m/>
    <m/>
    <m/>
    <m/>
    <m/>
  </r>
  <r>
    <n v="1340"/>
    <s v="Screening And Consenting"/>
    <n v="1"/>
    <s v="asemahle"/>
    <x v="26"/>
    <d v="1899-12-30T10:50:00"/>
    <s v="Buffalo Flats"/>
    <n v="6"/>
    <n v="1"/>
    <s v="Not applicable"/>
    <s v="I confirm that I am at the gate / door"/>
    <s v=" -33.0180158"/>
    <s v="27.8458755"/>
    <s v="Yes"/>
    <m/>
    <s v="Read the script out loud to the person"/>
    <s v="No"/>
    <m/>
    <m/>
    <m/>
    <m/>
    <m/>
    <m/>
    <m/>
    <m/>
    <m/>
    <m/>
    <m/>
    <m/>
    <m/>
    <m/>
    <m/>
    <m/>
    <m/>
    <m/>
    <m/>
    <m/>
    <m/>
    <m/>
    <m/>
    <n v="80000"/>
    <m/>
    <n v="562"/>
    <n v="562"/>
    <n v="2330"/>
    <m/>
    <x v="0"/>
    <m/>
    <m/>
    <m/>
    <m/>
    <m/>
    <m/>
    <m/>
    <m/>
    <d v="1899-12-30T10:52:00"/>
    <s v="Unverified"/>
  </r>
  <r>
    <n v="1340"/>
    <s v="Screening And Consenting"/>
    <n v="2"/>
    <s v="nozithembiso"/>
    <x v="32"/>
    <d v="1899-12-30T12:06:00"/>
    <s v="Buffalo Flats"/>
    <n v="6"/>
    <n v="1"/>
    <s v="Not applicable"/>
    <s v="I confirm that I am at the gate / door"/>
    <s v=" -33.0180073"/>
    <s v="27.8458515"/>
    <s v="Yes"/>
    <m/>
    <s v="Read the script out loud to the person"/>
    <s v="Yes - the person who opened the door is the HoH"/>
    <s v="Read the script out loud to the HoH"/>
    <s v="No"/>
    <m/>
    <m/>
    <m/>
    <m/>
    <m/>
    <m/>
    <m/>
    <m/>
    <m/>
    <m/>
    <m/>
    <m/>
    <m/>
    <m/>
    <m/>
    <m/>
    <m/>
    <m/>
    <m/>
    <m/>
    <m/>
    <n v="80000"/>
    <m/>
    <n v="486"/>
    <n v="486"/>
    <n v="2328"/>
    <m/>
    <x v="0"/>
    <m/>
    <m/>
    <m/>
    <m/>
    <m/>
    <m/>
    <m/>
    <m/>
    <d v="1899-12-30T12:07:00"/>
    <s v="Unverified"/>
  </r>
  <r>
    <n v="1341"/>
    <m/>
    <m/>
    <m/>
    <x v="0"/>
    <m/>
    <m/>
    <m/>
    <m/>
    <m/>
    <m/>
    <m/>
    <m/>
    <m/>
    <m/>
    <m/>
    <m/>
    <m/>
    <m/>
    <m/>
    <m/>
    <m/>
    <m/>
    <m/>
    <m/>
    <m/>
    <m/>
    <m/>
    <m/>
    <m/>
    <m/>
    <m/>
    <m/>
    <m/>
    <m/>
    <m/>
    <m/>
    <m/>
    <m/>
    <m/>
    <m/>
    <m/>
    <m/>
    <m/>
    <m/>
    <m/>
    <x v="0"/>
    <m/>
    <m/>
    <m/>
    <m/>
    <m/>
    <m/>
    <m/>
    <m/>
    <m/>
    <m/>
  </r>
  <r>
    <n v="1341"/>
    <s v="Screening And Consenting"/>
    <n v="1"/>
    <s v="nozithembiso"/>
    <x v="26"/>
    <d v="1899-12-30T10:57:00"/>
    <s v="Buffalo Flats"/>
    <n v="6"/>
    <n v="1"/>
    <s v="Not applicable"/>
    <s v="I confirm that I am at the gate / door"/>
    <s v=" -33.0183407"/>
    <s v="27.84637"/>
    <s v="No"/>
    <s v="I confirm"/>
    <m/>
    <m/>
    <m/>
    <m/>
    <m/>
    <m/>
    <m/>
    <m/>
    <m/>
    <m/>
    <m/>
    <m/>
    <m/>
    <m/>
    <m/>
    <m/>
    <m/>
    <m/>
    <m/>
    <m/>
    <m/>
    <m/>
    <m/>
    <m/>
    <m/>
    <n v="80000"/>
    <m/>
    <n v="555"/>
    <n v="555"/>
    <n v="2330"/>
    <m/>
    <x v="0"/>
    <m/>
    <m/>
    <m/>
    <m/>
    <m/>
    <m/>
    <m/>
    <m/>
    <d v="1899-12-30T10:58:00"/>
    <s v="Unverified"/>
  </r>
  <r>
    <n v="1341"/>
    <s v="Screening And Consenting"/>
    <n v="2"/>
    <s v="asemahle"/>
    <x v="32"/>
    <d v="1899-12-30T13:30:00"/>
    <s v="Buffalo Flats"/>
    <n v="6"/>
    <n v="1"/>
    <s v="Not applicable"/>
    <s v="I confirm that I am at the gate / door"/>
    <s v=" -33.01832"/>
    <s v="27.8463547"/>
    <s v="No"/>
    <s v="I confirm"/>
    <m/>
    <m/>
    <m/>
    <m/>
    <m/>
    <m/>
    <m/>
    <m/>
    <m/>
    <m/>
    <m/>
    <m/>
    <m/>
    <m/>
    <m/>
    <m/>
    <m/>
    <m/>
    <m/>
    <m/>
    <m/>
    <m/>
    <m/>
    <m/>
    <m/>
    <n v="80000"/>
    <m/>
    <n v="402"/>
    <n v="402"/>
    <n v="2328"/>
    <m/>
    <x v="0"/>
    <m/>
    <m/>
    <m/>
    <m/>
    <m/>
    <m/>
    <m/>
    <m/>
    <d v="1899-12-30T13:31:00"/>
    <s v="Unverified"/>
  </r>
  <r>
    <n v="1341"/>
    <s v="Screening And Consenting"/>
    <n v="3"/>
    <s v="nozithembiso"/>
    <x v="27"/>
    <d v="1899-12-30T09:06:00"/>
    <s v="Buffalo Flats"/>
    <n v="6"/>
    <n v="1"/>
    <s v="Not applicable"/>
    <s v="I confirm that I am at the gate / door"/>
    <s v=" -33.0183627"/>
    <s v="27.846344"/>
    <s v="No"/>
    <s v="I confirm"/>
    <m/>
    <m/>
    <m/>
    <m/>
    <m/>
    <m/>
    <m/>
    <m/>
    <m/>
    <m/>
    <m/>
    <m/>
    <m/>
    <m/>
    <m/>
    <m/>
    <m/>
    <m/>
    <m/>
    <m/>
    <m/>
    <m/>
    <m/>
    <m/>
    <m/>
    <n v="80000"/>
    <m/>
    <n v="666"/>
    <n v="666"/>
    <n v="2327"/>
    <m/>
    <x v="0"/>
    <m/>
    <m/>
    <m/>
    <m/>
    <m/>
    <m/>
    <m/>
    <m/>
    <d v="1899-12-30T09:07:00"/>
    <s v="Unverified"/>
  </r>
  <r>
    <n v="1342"/>
    <m/>
    <m/>
    <m/>
    <x v="0"/>
    <m/>
    <m/>
    <m/>
    <m/>
    <m/>
    <m/>
    <m/>
    <m/>
    <m/>
    <m/>
    <m/>
    <m/>
    <m/>
    <m/>
    <m/>
    <m/>
    <m/>
    <m/>
    <m/>
    <m/>
    <m/>
    <m/>
    <m/>
    <m/>
    <m/>
    <m/>
    <m/>
    <m/>
    <m/>
    <m/>
    <m/>
    <m/>
    <m/>
    <m/>
    <m/>
    <m/>
    <m/>
    <m/>
    <m/>
    <m/>
    <m/>
    <x v="0"/>
    <m/>
    <m/>
    <m/>
    <m/>
    <m/>
    <m/>
    <m/>
    <m/>
    <m/>
    <m/>
  </r>
  <r>
    <n v="1342"/>
    <s v="Screening And Consenting"/>
    <n v="1"/>
    <s v="zimkhitha"/>
    <x v="26"/>
    <d v="1899-12-30T11:03:00"/>
    <s v="Buffalo Flats"/>
    <n v="3"/>
    <n v="5"/>
    <s v="Not applicable"/>
    <s v="I confirm that I am at the gate / door"/>
    <s v=" -33.0080618"/>
    <s v="27.8392782"/>
    <s v="Yes"/>
    <m/>
    <s v="Read the script out loud to the person"/>
    <s v="Yes - the person who opened the door is the HoH"/>
    <s v="Read the script out loud to the HoH"/>
    <s v="No"/>
    <m/>
    <m/>
    <m/>
    <m/>
    <m/>
    <m/>
    <m/>
    <m/>
    <m/>
    <m/>
    <m/>
    <m/>
    <m/>
    <m/>
    <m/>
    <m/>
    <m/>
    <m/>
    <m/>
    <m/>
    <m/>
    <n v="80000"/>
    <m/>
    <n v="549"/>
    <n v="549"/>
    <n v="2330"/>
    <m/>
    <x v="0"/>
    <m/>
    <m/>
    <m/>
    <m/>
    <m/>
    <m/>
    <m/>
    <m/>
    <d v="1899-12-30T11:07:00"/>
    <s v="Complete"/>
  </r>
  <r>
    <n v="1343"/>
    <m/>
    <m/>
    <m/>
    <x v="0"/>
    <m/>
    <m/>
    <m/>
    <m/>
    <m/>
    <m/>
    <m/>
    <m/>
    <m/>
    <m/>
    <m/>
    <m/>
    <m/>
    <m/>
    <m/>
    <m/>
    <m/>
    <m/>
    <m/>
    <m/>
    <m/>
    <m/>
    <m/>
    <m/>
    <m/>
    <m/>
    <m/>
    <m/>
    <m/>
    <m/>
    <m/>
    <m/>
    <m/>
    <m/>
    <m/>
    <m/>
    <m/>
    <m/>
    <m/>
    <m/>
    <m/>
    <x v="0"/>
    <m/>
    <m/>
    <m/>
    <m/>
    <m/>
    <m/>
    <m/>
    <m/>
    <m/>
    <m/>
  </r>
  <r>
    <n v="1515"/>
    <s v="Screening And Consenting"/>
    <n v="1"/>
    <s v="likhona"/>
    <x v="32"/>
    <d v="1899-12-30T11:44:00"/>
    <s v="Nompumelelo"/>
    <n v="4"/>
    <n v="2"/>
    <s v="Not applicable"/>
    <s v="I confirm that I am at the gate / door"/>
    <s v=" -32.9518905"/>
    <s v="27.9231799"/>
    <s v="Yes"/>
    <m/>
    <s v="Read the script out loud to the person"/>
    <s v="Yes - the person who opened the door is the HoH"/>
    <s v="Read the script out loud to the HoH"/>
    <s v="Yes"/>
    <s v="Proceed"/>
    <s v="Lizeka Codelia"/>
    <s v="Mgandela"/>
    <n v="55"/>
    <d v="1967-11-08T00:00:00"/>
    <n v="55"/>
    <s v="Female"/>
    <s v="One or both"/>
    <s v="Yes"/>
    <s v="Proceed"/>
    <m/>
    <s v="Proceed"/>
    <s v="Xhosa"/>
    <s v="Yes"/>
    <s v="Yes"/>
    <m/>
    <s v="signature_2022-07-29_0947.png"/>
    <m/>
    <m/>
    <m/>
    <d v="2022-07-29T00:00:00"/>
    <n v="30000"/>
    <n v="1000"/>
    <n v="508"/>
    <n v="508"/>
    <n v="2328"/>
    <m/>
    <x v="1"/>
    <n v="34289"/>
    <s v="Proceed"/>
    <s v="Checked, completed"/>
    <s v="Checked, completed"/>
    <s v="Checked, completed"/>
    <n v="786888203"/>
    <s v="Myself (Participant)"/>
    <m/>
    <d v="1899-12-30T11:47:00"/>
    <s v="Unverified"/>
  </r>
  <r>
    <n v="1344"/>
    <m/>
    <m/>
    <m/>
    <x v="0"/>
    <m/>
    <m/>
    <m/>
    <m/>
    <m/>
    <m/>
    <m/>
    <m/>
    <m/>
    <m/>
    <m/>
    <m/>
    <m/>
    <m/>
    <m/>
    <m/>
    <m/>
    <m/>
    <m/>
    <m/>
    <m/>
    <m/>
    <m/>
    <m/>
    <m/>
    <m/>
    <m/>
    <m/>
    <m/>
    <m/>
    <m/>
    <m/>
    <m/>
    <m/>
    <m/>
    <m/>
    <m/>
    <m/>
    <m/>
    <m/>
    <m/>
    <x v="0"/>
    <m/>
    <m/>
    <m/>
    <m/>
    <m/>
    <m/>
    <m/>
    <m/>
    <m/>
    <m/>
  </r>
  <r>
    <n v="1594"/>
    <s v="Screening And Consenting"/>
    <n v="1"/>
    <s v="thembelihle"/>
    <x v="27"/>
    <d v="1899-12-30T14:01:00"/>
    <s v="Mdantsane"/>
    <n v="10"/>
    <n v="5"/>
    <s v="Not applicable"/>
    <s v="I confirm that I am at the gate / door"/>
    <s v=" -32.937763"/>
    <s v="27.7518383"/>
    <s v="Yes"/>
    <m/>
    <s v="Read the script out loud to the person"/>
    <s v="Yes - the person who opened the door is the HoH"/>
    <s v="Read the script out loud to the HoH"/>
    <s v="Yes"/>
    <s v="Proceed"/>
    <s v="Nosakhele"/>
    <s v="Qayiso"/>
    <n v="55"/>
    <d v="1967-10-19T00:00:00"/>
    <n v="55"/>
    <s v="Female"/>
    <s v="One or both"/>
    <s v="Yes"/>
    <s v="Proceed"/>
    <m/>
    <s v="Proceed"/>
    <s v="English"/>
    <s v="Yes"/>
    <s v="Yes"/>
    <s v="signature_2022-07-30_1205.png"/>
    <m/>
    <m/>
    <m/>
    <m/>
    <d v="2022-07-30T00:00:00"/>
    <n v="50000"/>
    <n v="1000"/>
    <n v="371"/>
    <n v="371"/>
    <n v="2327"/>
    <m/>
    <x v="1"/>
    <n v="54014"/>
    <s v="Proceed"/>
    <s v="Checked, completed"/>
    <s v="Checked, completed"/>
    <s v="Checked, completed"/>
    <n v="843674998"/>
    <s v="Myself (Participant)"/>
    <m/>
    <d v="1899-12-30T14:05:00"/>
    <s v="Unverified"/>
  </r>
  <r>
    <n v="1345"/>
    <m/>
    <m/>
    <m/>
    <x v="0"/>
    <m/>
    <m/>
    <m/>
    <m/>
    <m/>
    <m/>
    <m/>
    <m/>
    <m/>
    <m/>
    <m/>
    <m/>
    <m/>
    <m/>
    <m/>
    <m/>
    <m/>
    <m/>
    <m/>
    <m/>
    <m/>
    <m/>
    <m/>
    <m/>
    <m/>
    <m/>
    <m/>
    <m/>
    <m/>
    <m/>
    <m/>
    <m/>
    <m/>
    <m/>
    <m/>
    <m/>
    <m/>
    <m/>
    <m/>
    <m/>
    <m/>
    <x v="0"/>
    <m/>
    <m/>
    <m/>
    <m/>
    <m/>
    <m/>
    <m/>
    <m/>
    <m/>
    <m/>
  </r>
  <r>
    <n v="1695"/>
    <s v="Screening And Consenting"/>
    <n v="2"/>
    <s v="ntombizodwa"/>
    <x v="12"/>
    <d v="1899-12-30T16:31:00"/>
    <s v="Ginsberg"/>
    <n v="1"/>
    <n v="4"/>
    <s v="Not applicable"/>
    <s v="I confirm that I am at the gate / door"/>
    <s v=" -32.8874934"/>
    <s v="27.375474"/>
    <s v="Yes"/>
    <m/>
    <s v="Read the script out loud to the person"/>
    <s v="Yes - the person who opened the door is the HoH"/>
    <s v="Read the script out loud to the HoH"/>
    <s v="Yes"/>
    <s v="Proceed"/>
    <s v="Mabhili Alfred "/>
    <s v="Khela"/>
    <n v="55"/>
    <d v="1968-01-03T00:00:00"/>
    <n v="55"/>
    <s v="Male"/>
    <s v="One or both"/>
    <s v="Yes"/>
    <s v="Proceed"/>
    <m/>
    <s v="Proceed"/>
    <s v="Xhosa"/>
    <s v="Yes"/>
    <s v="Yes"/>
    <m/>
    <s v="signature_2022-08-03_1434.png"/>
    <m/>
    <m/>
    <m/>
    <d v="2022-08-03T00:00:00"/>
    <n v="70000"/>
    <n v="2000"/>
    <n v="221"/>
    <n v="221"/>
    <n v="2323"/>
    <m/>
    <x v="1"/>
    <n v="74710"/>
    <s v="Proceed"/>
    <s v="Checked, completed"/>
    <s v="Checked, completed"/>
    <s v="Checked, completed"/>
    <n v="818487295"/>
    <s v="Myself (Participant)"/>
    <m/>
    <d v="1899-12-30T16:35:00"/>
    <s v="Complete"/>
  </r>
  <r>
    <n v="1346"/>
    <m/>
    <m/>
    <m/>
    <x v="0"/>
    <m/>
    <m/>
    <m/>
    <m/>
    <m/>
    <m/>
    <m/>
    <m/>
    <m/>
    <m/>
    <m/>
    <m/>
    <m/>
    <m/>
    <m/>
    <m/>
    <m/>
    <m/>
    <m/>
    <m/>
    <m/>
    <m/>
    <m/>
    <m/>
    <m/>
    <m/>
    <m/>
    <m/>
    <m/>
    <m/>
    <m/>
    <m/>
    <m/>
    <m/>
    <m/>
    <m/>
    <m/>
    <m/>
    <m/>
    <m/>
    <m/>
    <x v="0"/>
    <m/>
    <m/>
    <m/>
    <m/>
    <m/>
    <m/>
    <m/>
    <m/>
    <m/>
    <m/>
  </r>
  <r>
    <n v="9"/>
    <s v="Screening And Consenting"/>
    <n v="1"/>
    <s v="asemahle"/>
    <x v="1"/>
    <d v="1899-12-30T10:03:00"/>
    <s v="Mdantsane"/>
    <n v="2"/>
    <n v="1"/>
    <s v="Not applicable"/>
    <s v="I confirm that I am at the gate / door"/>
    <s v=" -32.9437167"/>
    <s v="27.7748975"/>
    <s v="Yes"/>
    <m/>
    <s v="Read the script out loud to the person"/>
    <s v="Yes - the person who opened the door is calling the HoH"/>
    <s v="Read the script out loud to the HoH"/>
    <s v="Yes"/>
    <s v="Proceed"/>
    <s v="Nomsa "/>
    <s v="Vuso"/>
    <n v="56"/>
    <d v="1966-09-26T00:00:00"/>
    <n v="56"/>
    <s v="Female"/>
    <s v="One or both"/>
    <s v="Yes"/>
    <s v="Proceed"/>
    <m/>
    <s v="Proceed"/>
    <s v="English"/>
    <s v="Yes"/>
    <s v="Yes"/>
    <s v="signature_2022-06-14_0815.png"/>
    <m/>
    <m/>
    <m/>
    <m/>
    <d v="2022-06-14T00:00:00"/>
    <n v="50000"/>
    <n v="1000"/>
    <n v="609"/>
    <n v="609"/>
    <n v="2373"/>
    <m/>
    <x v="1"/>
    <n v="54535"/>
    <s v="Proceed"/>
    <s v="Checked, completed"/>
    <s v="Checked, completed"/>
    <s v="Checked, completed"/>
    <n v="732240900"/>
    <s v="Myself (Participant)"/>
    <m/>
    <d v="1899-12-30T10:17:00"/>
    <s v="Unverified"/>
  </r>
  <r>
    <n v="1347"/>
    <m/>
    <m/>
    <m/>
    <x v="0"/>
    <m/>
    <m/>
    <m/>
    <m/>
    <m/>
    <m/>
    <m/>
    <m/>
    <m/>
    <m/>
    <m/>
    <m/>
    <m/>
    <m/>
    <m/>
    <m/>
    <m/>
    <m/>
    <m/>
    <m/>
    <m/>
    <m/>
    <m/>
    <m/>
    <m/>
    <m/>
    <m/>
    <m/>
    <m/>
    <m/>
    <m/>
    <m/>
    <m/>
    <m/>
    <m/>
    <m/>
    <m/>
    <m/>
    <m/>
    <m/>
    <m/>
    <x v="0"/>
    <m/>
    <m/>
    <m/>
    <m/>
    <m/>
    <m/>
    <m/>
    <m/>
    <m/>
    <m/>
  </r>
  <r>
    <n v="35"/>
    <s v="Screening And Consenting"/>
    <n v="3"/>
    <s v="busisiwe"/>
    <x v="2"/>
    <d v="1899-12-30T12:26:00"/>
    <s v="Mdantsane"/>
    <n v="4"/>
    <n v="2"/>
    <s v="Not applicable"/>
    <s v="I confirm that I am at the gate / door"/>
    <s v=" -32.9391549"/>
    <s v="27.7718101"/>
    <s v="Yes"/>
    <m/>
    <s v="Read the script out loud to the person"/>
    <s v="Yes - the person who opened the door is the HoH"/>
    <s v="Read the script out loud to the HoH"/>
    <s v="Yes"/>
    <s v="Proceed"/>
    <s v="Zoliswa"/>
    <s v="Kumkani"/>
    <n v="56"/>
    <d v="1966-07-02T00:00:00"/>
    <n v="56"/>
    <s v="Female"/>
    <s v="One or both"/>
    <s v="Yes"/>
    <s v="Proceed"/>
    <m/>
    <s v="Proceed"/>
    <s v="English"/>
    <s v="Yes"/>
    <s v="Yes"/>
    <s v="signature_2022-06-18_1029.png"/>
    <m/>
    <m/>
    <m/>
    <m/>
    <d v="2022-06-18T00:00:00"/>
    <n v="50000"/>
    <n v="1000"/>
    <n v="466"/>
    <n v="466"/>
    <n v="2369"/>
    <m/>
    <x v="1"/>
    <n v="54245"/>
    <s v="Proceed"/>
    <s v="Checked, completed"/>
    <s v="Checked, completed"/>
    <s v="Checked, completed"/>
    <n v="837143167"/>
    <s v="Myself (Participant)"/>
    <m/>
    <d v="1899-12-30T12:30:00"/>
    <s v="Unverified"/>
  </r>
  <r>
    <n v="1348"/>
    <m/>
    <m/>
    <m/>
    <x v="0"/>
    <m/>
    <m/>
    <m/>
    <m/>
    <m/>
    <m/>
    <m/>
    <m/>
    <m/>
    <m/>
    <m/>
    <m/>
    <m/>
    <m/>
    <m/>
    <m/>
    <m/>
    <m/>
    <m/>
    <m/>
    <m/>
    <m/>
    <m/>
    <m/>
    <m/>
    <m/>
    <m/>
    <m/>
    <m/>
    <m/>
    <m/>
    <m/>
    <m/>
    <m/>
    <m/>
    <m/>
    <m/>
    <m/>
    <m/>
    <m/>
    <m/>
    <x v="0"/>
    <m/>
    <m/>
    <m/>
    <m/>
    <m/>
    <m/>
    <m/>
    <m/>
    <m/>
    <m/>
  </r>
  <r>
    <n v="80"/>
    <s v="Screening And Consenting"/>
    <n v="1"/>
    <s v="likhona"/>
    <x v="7"/>
    <d v="1899-12-30T11:51:00"/>
    <s v="Mdantsane"/>
    <n v="3"/>
    <n v="5"/>
    <s v="Not applicable"/>
    <s v="I confirm that I am at the gate / door"/>
    <s v=" -32.9410485"/>
    <s v="27.7673325"/>
    <s v="Yes"/>
    <m/>
    <s v="Read the script out loud to the person"/>
    <s v="Yes - the person who opened the door is the HoH"/>
    <s v="Read the script out loud to the HoH"/>
    <s v="Yes"/>
    <s v="Proceed"/>
    <s v="Fezeka"/>
    <s v="Vika"/>
    <n v="56"/>
    <d v="1966-06-20T00:00:00"/>
    <n v="56"/>
    <s v="Female"/>
    <s v="One or both"/>
    <s v="Yes"/>
    <s v="Proceed"/>
    <m/>
    <s v="Proceed"/>
    <s v="English"/>
    <s v="Yes"/>
    <s v="Yes"/>
    <s v="signature_2022-06-15_0958.png"/>
    <m/>
    <m/>
    <m/>
    <m/>
    <d v="2022-06-15T00:00:00"/>
    <n v="50000"/>
    <n v="1000"/>
    <n v="501"/>
    <n v="501"/>
    <n v="2372"/>
    <m/>
    <x v="1"/>
    <n v="54318"/>
    <s v="Proceed"/>
    <s v="Checked, completed"/>
    <s v="Checked, completed"/>
    <s v="Checked, completed"/>
    <n v="633740582"/>
    <s v="Myself (Participant)"/>
    <m/>
    <d v="1899-12-30T11:59:00"/>
    <s v="Unverified"/>
  </r>
  <r>
    <n v="1349"/>
    <m/>
    <m/>
    <m/>
    <x v="0"/>
    <m/>
    <m/>
    <m/>
    <m/>
    <m/>
    <m/>
    <m/>
    <m/>
    <m/>
    <m/>
    <m/>
    <m/>
    <m/>
    <m/>
    <m/>
    <m/>
    <m/>
    <m/>
    <m/>
    <m/>
    <m/>
    <m/>
    <m/>
    <m/>
    <m/>
    <m/>
    <m/>
    <m/>
    <m/>
    <m/>
    <m/>
    <m/>
    <m/>
    <m/>
    <m/>
    <m/>
    <m/>
    <m/>
    <m/>
    <m/>
    <m/>
    <x v="0"/>
    <m/>
    <m/>
    <m/>
    <m/>
    <m/>
    <m/>
    <m/>
    <m/>
    <m/>
    <m/>
  </r>
  <r>
    <n v="97"/>
    <s v="Screening And Consenting"/>
    <n v="1"/>
    <s v="asemahle"/>
    <x v="7"/>
    <d v="1899-12-30T13:38:00"/>
    <s v="Mdantsane"/>
    <n v="2"/>
    <n v="1"/>
    <s v="Not applicable"/>
    <s v="I confirm that I am at the gate / door"/>
    <s v=" -32.9428997"/>
    <s v="27.775582"/>
    <s v="Yes"/>
    <m/>
    <s v="Read the script out loud to the person"/>
    <s v="Yes - the person who opened the door is the HoH"/>
    <s v="Read the script out loud to the HoH"/>
    <s v="Yes"/>
    <s v="Proceed"/>
    <s v="Thembisile"/>
    <s v="Bavuma"/>
    <n v="56"/>
    <d v="1966-07-09T00:00:00"/>
    <n v="56"/>
    <s v="Male"/>
    <s v="One or both"/>
    <s v="Yes"/>
    <s v="Proceed"/>
    <m/>
    <s v="Proceed"/>
    <s v="English"/>
    <s v="Yes"/>
    <s v="Yes"/>
    <s v="signature_2022-06-15_1144.png"/>
    <m/>
    <m/>
    <m/>
    <m/>
    <d v="2022-06-15T00:00:00"/>
    <n v="50000"/>
    <n v="2000"/>
    <n v="394"/>
    <n v="394"/>
    <n v="2372"/>
    <m/>
    <x v="1"/>
    <n v="55104"/>
    <s v="Proceed"/>
    <s v="Checked, completed"/>
    <s v="Checked, completed"/>
    <s v="Checked, completed"/>
    <n v="832557923"/>
    <s v="Myself (Participant)"/>
    <m/>
    <d v="1899-12-30T13:45:00"/>
    <s v="Unverified"/>
  </r>
  <r>
    <n v="1350"/>
    <m/>
    <m/>
    <m/>
    <x v="0"/>
    <m/>
    <m/>
    <m/>
    <m/>
    <m/>
    <m/>
    <m/>
    <m/>
    <m/>
    <m/>
    <m/>
    <m/>
    <m/>
    <m/>
    <m/>
    <m/>
    <m/>
    <m/>
    <m/>
    <m/>
    <m/>
    <m/>
    <m/>
    <m/>
    <m/>
    <m/>
    <m/>
    <m/>
    <m/>
    <m/>
    <m/>
    <m/>
    <m/>
    <m/>
    <m/>
    <m/>
    <m/>
    <m/>
    <m/>
    <m/>
    <m/>
    <x v="0"/>
    <m/>
    <m/>
    <m/>
    <m/>
    <m/>
    <m/>
    <m/>
    <m/>
    <m/>
    <m/>
  </r>
  <r>
    <n v="105"/>
    <s v="Screening And Consenting"/>
    <n v="1"/>
    <s v="lwazi"/>
    <x v="2"/>
    <d v="1899-12-30T10:23:00"/>
    <s v="Mdantsane"/>
    <n v="2"/>
    <n v="5"/>
    <s v="Not applicable"/>
    <s v="I confirm that I am at the gate / door"/>
    <s v=" -32.9402538"/>
    <s v="27.7731976"/>
    <s v="Yes"/>
    <m/>
    <s v="Read the script out loud to the person"/>
    <s v="Yes - the person who opened the door is the HoH"/>
    <s v="Read the script out loud to the HoH"/>
    <s v="Yes"/>
    <s v="Proceed"/>
    <s v="Nonqaba"/>
    <s v="Ndamase"/>
    <n v="56"/>
    <d v="1966-06-06T00:00:00"/>
    <n v="56"/>
    <s v="Female"/>
    <s v="One or both"/>
    <s v="Yes"/>
    <s v="Proceed"/>
    <m/>
    <s v="Proceed"/>
    <s v="English"/>
    <s v="Yes"/>
    <s v="Yes"/>
    <s v="signature_2022-06-18_0842.png"/>
    <m/>
    <m/>
    <m/>
    <m/>
    <d v="2022-06-18T00:00:00"/>
    <n v="50000"/>
    <n v="1000"/>
    <n v="589"/>
    <n v="589"/>
    <n v="2369"/>
    <m/>
    <x v="1"/>
    <n v="54491"/>
    <s v="Proceed"/>
    <s v="Checked, completed"/>
    <s v="Checked, completed"/>
    <s v="Checked, completed"/>
    <n v="761010302"/>
    <s v="Myself (Participant)"/>
    <m/>
    <d v="1899-12-30T10:43:00"/>
    <s v="Unverified"/>
  </r>
  <r>
    <n v="1351"/>
    <m/>
    <m/>
    <m/>
    <x v="0"/>
    <m/>
    <m/>
    <m/>
    <m/>
    <m/>
    <m/>
    <m/>
    <m/>
    <m/>
    <m/>
    <m/>
    <m/>
    <m/>
    <m/>
    <m/>
    <m/>
    <m/>
    <m/>
    <m/>
    <m/>
    <m/>
    <m/>
    <m/>
    <m/>
    <m/>
    <m/>
    <m/>
    <m/>
    <m/>
    <m/>
    <m/>
    <m/>
    <m/>
    <m/>
    <m/>
    <m/>
    <m/>
    <m/>
    <m/>
    <m/>
    <m/>
    <x v="0"/>
    <m/>
    <m/>
    <m/>
    <m/>
    <m/>
    <m/>
    <m/>
    <m/>
    <m/>
    <m/>
  </r>
  <r>
    <n v="258"/>
    <s v="Screening And Consenting"/>
    <n v="2"/>
    <s v="zola"/>
    <x v="28"/>
    <d v="1899-12-30T10:31:00"/>
    <s v="Mdantsane"/>
    <n v="7"/>
    <n v="4"/>
    <s v="Not applicable"/>
    <s v="I confirm that I am at the gate / door"/>
    <s v=" -32.9431497"/>
    <s v="27.7851484"/>
    <s v="Yes"/>
    <m/>
    <s v="Read the script out loud to the person"/>
    <s v="Yes - the person who opened the door is the HoH"/>
    <s v="Read the script out loud to the HoH"/>
    <s v="Yes"/>
    <s v="Proceed"/>
    <s v="Mluleki"/>
    <s v="Dingani"/>
    <n v="56"/>
    <d v="1966-07-04T00:00:00"/>
    <n v="56"/>
    <s v="Male"/>
    <s v="One or both"/>
    <s v="Yes"/>
    <s v="Proceed"/>
    <m/>
    <s v="Proceed"/>
    <s v="Xhosa"/>
    <s v="Yes"/>
    <s v="Yes"/>
    <m/>
    <s v="signature_2022-07-01_0835.png"/>
    <m/>
    <m/>
    <m/>
    <d v="2022-07-01T00:00:00"/>
    <n v="50000"/>
    <n v="2000"/>
    <n v="581"/>
    <n v="581"/>
    <n v="2356"/>
    <m/>
    <x v="1"/>
    <n v="55462"/>
    <s v="Proceed"/>
    <s v="Checked, completed"/>
    <s v="Checked, completed"/>
    <s v="Checked, completed"/>
    <n v="0"/>
    <s v="Other"/>
    <s v="The participant doesn't have a cellphone "/>
    <d v="1899-12-30T10:37:00"/>
    <s v="Unverified"/>
  </r>
  <r>
    <n v="1352"/>
    <m/>
    <m/>
    <m/>
    <x v="0"/>
    <m/>
    <m/>
    <m/>
    <m/>
    <m/>
    <m/>
    <m/>
    <m/>
    <m/>
    <m/>
    <m/>
    <m/>
    <m/>
    <m/>
    <m/>
    <m/>
    <m/>
    <m/>
    <m/>
    <m/>
    <m/>
    <m/>
    <m/>
    <m/>
    <m/>
    <m/>
    <m/>
    <m/>
    <m/>
    <m/>
    <m/>
    <m/>
    <m/>
    <m/>
    <m/>
    <m/>
    <m/>
    <m/>
    <m/>
    <m/>
    <m/>
    <x v="0"/>
    <m/>
    <m/>
    <m/>
    <m/>
    <m/>
    <m/>
    <m/>
    <m/>
    <m/>
    <m/>
  </r>
  <r>
    <n v="296"/>
    <s v="Screening And Consenting"/>
    <n v="1"/>
    <s v="lwazi"/>
    <x v="18"/>
    <d v="1899-12-30T11:33:00"/>
    <s v="Mdantsane"/>
    <n v="6"/>
    <n v="10"/>
    <s v="Not applicable"/>
    <s v="I confirm that I am at the gate / door"/>
    <s v=" -32.9303469"/>
    <s v="27.7748145"/>
    <s v="Yes"/>
    <m/>
    <s v="Read the script out loud to the person"/>
    <s v="Yes - the person who opened the door is the HoH"/>
    <s v="Read the script out loud to the HoH"/>
    <s v="Yes"/>
    <s v="Proceed"/>
    <s v="Nokuzola"/>
    <s v="Mtyhalelwa"/>
    <n v="56"/>
    <d v="1966-01-02T00:00:00"/>
    <n v="56"/>
    <s v="Female"/>
    <s v="One or both"/>
    <s v="Yes"/>
    <s v="Proceed"/>
    <m/>
    <s v="Proceed"/>
    <s v="English"/>
    <s v="Yes"/>
    <s v="Yes"/>
    <s v="signature_2022-06-30_0936.png"/>
    <m/>
    <m/>
    <m/>
    <m/>
    <d v="2022-06-30T00:00:00"/>
    <n v="50000"/>
    <n v="1000"/>
    <n v="519"/>
    <n v="519"/>
    <n v="2357"/>
    <m/>
    <x v="1"/>
    <n v="54339"/>
    <s v="Proceed"/>
    <s v="Checked, completed"/>
    <s v="Checked, completed"/>
    <s v="Checked, completed"/>
    <n v="735347203"/>
    <s v="Myself (Participant)"/>
    <m/>
    <d v="1899-12-30T11:37:00"/>
    <s v="Unverified"/>
  </r>
  <r>
    <n v="1353"/>
    <m/>
    <m/>
    <m/>
    <x v="0"/>
    <m/>
    <m/>
    <m/>
    <m/>
    <m/>
    <m/>
    <m/>
    <m/>
    <m/>
    <m/>
    <m/>
    <m/>
    <m/>
    <m/>
    <m/>
    <m/>
    <m/>
    <m/>
    <m/>
    <m/>
    <m/>
    <m/>
    <m/>
    <m/>
    <m/>
    <m/>
    <m/>
    <m/>
    <m/>
    <m/>
    <m/>
    <m/>
    <m/>
    <m/>
    <m/>
    <m/>
    <m/>
    <m/>
    <m/>
    <m/>
    <m/>
    <x v="0"/>
    <m/>
    <m/>
    <m/>
    <m/>
    <m/>
    <m/>
    <m/>
    <m/>
    <m/>
    <m/>
  </r>
  <r>
    <n v="385"/>
    <s v="Screening And Consenting"/>
    <n v="1"/>
    <s v="nosibusiso"/>
    <x v="14"/>
    <d v="1899-12-30T12:13:00"/>
    <s v="Mdantsane"/>
    <n v="5"/>
    <n v="12"/>
    <s v="Not applicable"/>
    <s v="I confirm that I am at the gate / door"/>
    <s v=" -32.9332303"/>
    <s v="27.7752683"/>
    <s v="Yes"/>
    <m/>
    <s v="Read the script out loud to the person"/>
    <s v="Yes - the person who opened the door is the HoH"/>
    <s v="Read the script out loud to the HoH"/>
    <s v="Yes"/>
    <s v="Proceed"/>
    <s v="Blossom "/>
    <s v="Jack"/>
    <n v="56"/>
    <d v="1966-09-23T00:00:00"/>
    <n v="56"/>
    <s v="Female"/>
    <s v="One or both"/>
    <s v="Yes"/>
    <s v="Proceed"/>
    <m/>
    <s v="Proceed"/>
    <s v="Xhosa"/>
    <s v="Yes"/>
    <s v="Yes"/>
    <m/>
    <s v="signature_2022-07-05_1057.png"/>
    <m/>
    <m/>
    <m/>
    <d v="2022-07-05T00:00:00"/>
    <n v="50000"/>
    <n v="1000"/>
    <n v="479"/>
    <n v="479"/>
    <n v="2352"/>
    <m/>
    <x v="1"/>
    <n v="54254"/>
    <s v="Proceed"/>
    <s v="Checked, completed"/>
    <s v="Checked, completed"/>
    <s v="Checked, completed"/>
    <n v="731906125"/>
    <s v="Myself (Participant)"/>
    <m/>
    <d v="1899-12-30T12:59:00"/>
    <s v="Unverified"/>
  </r>
  <r>
    <n v="1354"/>
    <m/>
    <m/>
    <m/>
    <x v="0"/>
    <m/>
    <m/>
    <m/>
    <m/>
    <m/>
    <m/>
    <m/>
    <m/>
    <m/>
    <m/>
    <m/>
    <m/>
    <m/>
    <m/>
    <m/>
    <m/>
    <m/>
    <m/>
    <m/>
    <m/>
    <m/>
    <m/>
    <m/>
    <m/>
    <m/>
    <m/>
    <m/>
    <m/>
    <m/>
    <m/>
    <m/>
    <m/>
    <m/>
    <m/>
    <m/>
    <m/>
    <m/>
    <m/>
    <m/>
    <m/>
    <m/>
    <x v="0"/>
    <m/>
    <m/>
    <m/>
    <m/>
    <m/>
    <m/>
    <m/>
    <m/>
    <m/>
    <m/>
  </r>
  <r>
    <n v="447"/>
    <s v="Screening And Consenting"/>
    <n v="1"/>
    <s v="likhona"/>
    <x v="4"/>
    <d v="1899-12-30T13:01:00"/>
    <s v="Ducats"/>
    <n v="1"/>
    <n v="1"/>
    <s v="Not applicable"/>
    <s v="I confirm that I am at the gate / door"/>
    <s v=" -32.9223315"/>
    <s v="27.904831"/>
    <s v="Yes"/>
    <m/>
    <s v="Read the script out loud to the person"/>
    <s v="Yes - the person who opened the door is the HoH"/>
    <s v="Read the script out loud to the HoH"/>
    <s v="Yes"/>
    <s v="Proceed"/>
    <s v="Nosimo"/>
    <s v="Feni"/>
    <n v="56"/>
    <d v="1966-07-06T00:00:00"/>
    <n v="56"/>
    <s v="Female"/>
    <s v="One or both"/>
    <s v="Yes"/>
    <s v="Proceed"/>
    <m/>
    <s v="Proceed"/>
    <s v="Xhosa"/>
    <s v="Yes"/>
    <s v="Yes"/>
    <m/>
    <s v="signature_2022-07-06_1103.png"/>
    <m/>
    <m/>
    <m/>
    <d v="2022-07-06T00:00:00"/>
    <n v="40000"/>
    <n v="1000"/>
    <n v="431"/>
    <n v="431"/>
    <n v="2351"/>
    <m/>
    <x v="1"/>
    <n v="44157"/>
    <s v="Proceed"/>
    <s v="Checked, completed"/>
    <s v="Checked, completed"/>
    <s v="Checked, completed"/>
    <n v="781236528"/>
    <s v="Sibling"/>
    <m/>
    <d v="1899-12-30T13:04:00"/>
    <s v="Unverified"/>
  </r>
  <r>
    <n v="1355"/>
    <m/>
    <m/>
    <m/>
    <x v="0"/>
    <m/>
    <m/>
    <m/>
    <m/>
    <m/>
    <m/>
    <m/>
    <m/>
    <m/>
    <m/>
    <m/>
    <m/>
    <m/>
    <m/>
    <m/>
    <m/>
    <m/>
    <m/>
    <m/>
    <m/>
    <m/>
    <m/>
    <m/>
    <m/>
    <m/>
    <m/>
    <m/>
    <m/>
    <m/>
    <m/>
    <m/>
    <m/>
    <m/>
    <m/>
    <m/>
    <m/>
    <m/>
    <m/>
    <m/>
    <m/>
    <m/>
    <x v="0"/>
    <m/>
    <m/>
    <m/>
    <m/>
    <m/>
    <m/>
    <m/>
    <m/>
    <m/>
    <m/>
  </r>
  <r>
    <n v="684"/>
    <s v="Screening And Consenting"/>
    <n v="1"/>
    <s v="asemahle"/>
    <x v="6"/>
    <d v="1899-12-30T15:47:00"/>
    <s v="Ducats"/>
    <n v="2"/>
    <n v="6"/>
    <s v="Not applicable"/>
    <s v="I confirm that I am at the gate / door"/>
    <s v=" -32.9300525"/>
    <s v="27.9054445"/>
    <s v="Yes"/>
    <m/>
    <s v="Read the script out loud to the person"/>
    <s v="Yes - the person who opened the door is calling the HoH"/>
    <s v="Read the script out loud to the HoH"/>
    <s v="Yes"/>
    <s v="Proceed"/>
    <s v="Nokwanda"/>
    <s v="Dinani"/>
    <n v="56"/>
    <d v="1966-10-05T00:00:00"/>
    <n v="56"/>
    <s v="Female"/>
    <s v="One or both"/>
    <s v="Yes"/>
    <s v="Proceed"/>
    <m/>
    <s v="Proceed"/>
    <s v="English"/>
    <s v="Yes"/>
    <s v="Yes"/>
    <s v="signature_2022-07-12_1352.png"/>
    <m/>
    <m/>
    <m/>
    <m/>
    <d v="2022-07-12T00:00:00"/>
    <n v="40000"/>
    <n v="1000"/>
    <n v="265"/>
    <n v="265"/>
    <n v="2345"/>
    <m/>
    <x v="1"/>
    <n v="43819"/>
    <s v="Proceed"/>
    <s v="Checked, completed"/>
    <s v="Checked, completed"/>
    <s v="Checked, completed"/>
    <n v="769685263"/>
    <s v="Myself (Participant)"/>
    <m/>
    <d v="1899-12-30T15:53:00"/>
    <s v="Unverified"/>
  </r>
  <r>
    <n v="1356"/>
    <m/>
    <m/>
    <m/>
    <x v="0"/>
    <m/>
    <m/>
    <m/>
    <m/>
    <m/>
    <m/>
    <m/>
    <m/>
    <m/>
    <m/>
    <m/>
    <m/>
    <m/>
    <m/>
    <m/>
    <m/>
    <m/>
    <m/>
    <m/>
    <m/>
    <m/>
    <m/>
    <m/>
    <m/>
    <m/>
    <m/>
    <m/>
    <m/>
    <m/>
    <m/>
    <m/>
    <m/>
    <m/>
    <m/>
    <m/>
    <m/>
    <m/>
    <m/>
    <m/>
    <m/>
    <m/>
    <x v="0"/>
    <m/>
    <m/>
    <m/>
    <m/>
    <m/>
    <m/>
    <m/>
    <m/>
    <m/>
    <m/>
  </r>
  <r>
    <n v="852"/>
    <s v="Screening And Consenting"/>
    <n v="1"/>
    <s v="onelam"/>
    <x v="23"/>
    <d v="1899-12-30T11:50:00"/>
    <s v="Nompumelelo"/>
    <n v="3"/>
    <n v="1"/>
    <s v="Not applicable"/>
    <s v="I confirm that I am at the gate / door"/>
    <s v=" -32.9541587"/>
    <s v="27.9227221"/>
    <s v="Yes"/>
    <m/>
    <s v="Read the script out loud to the person"/>
    <s v="Yes - the person who opened the door is the HoH"/>
    <s v="Read the script out loud to the HoH"/>
    <s v="Yes"/>
    <s v="Proceed"/>
    <s v="Thandi"/>
    <s v="Zathu"/>
    <n v="56"/>
    <d v="1966-06-25T00:00:00"/>
    <n v="56"/>
    <s v="Male"/>
    <s v="One or both"/>
    <s v="Yes"/>
    <s v="Proceed"/>
    <m/>
    <s v="Proceed"/>
    <s v="Xhosa"/>
    <s v="Yes"/>
    <s v="Yes"/>
    <m/>
    <s v="signature_2022-07-15_0955.png"/>
    <m/>
    <m/>
    <m/>
    <d v="2022-07-15T00:00:00"/>
    <n v="30000"/>
    <n v="2000"/>
    <n v="502"/>
    <n v="502"/>
    <n v="2342"/>
    <m/>
    <x v="1"/>
    <n v="35290"/>
    <s v="Proceed"/>
    <s v="Checked, completed"/>
    <s v="Checked, completed"/>
    <s v="Checked, completed"/>
    <n v="782487619"/>
    <s v="Myself (Participant)"/>
    <m/>
    <d v="1899-12-30T11:55:00"/>
    <s v="Unverified"/>
  </r>
  <r>
    <n v="1357"/>
    <m/>
    <m/>
    <m/>
    <x v="0"/>
    <m/>
    <m/>
    <m/>
    <m/>
    <m/>
    <m/>
    <m/>
    <m/>
    <m/>
    <m/>
    <m/>
    <m/>
    <m/>
    <m/>
    <m/>
    <m/>
    <m/>
    <m/>
    <m/>
    <m/>
    <m/>
    <m/>
    <m/>
    <m/>
    <m/>
    <m/>
    <m/>
    <m/>
    <m/>
    <m/>
    <m/>
    <m/>
    <m/>
    <m/>
    <m/>
    <m/>
    <m/>
    <m/>
    <m/>
    <m/>
    <m/>
    <x v="0"/>
    <m/>
    <m/>
    <m/>
    <m/>
    <m/>
    <m/>
    <m/>
    <m/>
    <m/>
    <m/>
  </r>
  <r>
    <n v="1357"/>
    <s v="Screening And Consenting"/>
    <n v="1"/>
    <s v="lona"/>
    <x v="26"/>
    <d v="1899-12-30T12:26:00"/>
    <s v="Mdantsane"/>
    <n v="10"/>
    <n v="4"/>
    <s v="Not applicable"/>
    <s v="I confirm that I am at the gate / door"/>
    <s v=" -32.9301047"/>
    <s v="27.7531464"/>
    <s v="Yes"/>
    <m/>
    <s v="Read the script out loud to the person"/>
    <s v="Yes - the person who opened the door is calling the HoH"/>
    <s v="Read the script out loud to the HoH"/>
    <s v="No"/>
    <m/>
    <m/>
    <m/>
    <m/>
    <m/>
    <m/>
    <m/>
    <m/>
    <m/>
    <m/>
    <m/>
    <m/>
    <m/>
    <m/>
    <m/>
    <m/>
    <m/>
    <m/>
    <m/>
    <m/>
    <m/>
    <n v="50000"/>
    <m/>
    <n v="466"/>
    <n v="466"/>
    <n v="2330"/>
    <m/>
    <x v="0"/>
    <m/>
    <m/>
    <m/>
    <m/>
    <m/>
    <m/>
    <m/>
    <m/>
    <d v="1899-12-30T12:27:00"/>
    <s v="Unverified"/>
  </r>
  <r>
    <n v="1358"/>
    <m/>
    <m/>
    <m/>
    <x v="0"/>
    <m/>
    <m/>
    <m/>
    <m/>
    <m/>
    <m/>
    <m/>
    <m/>
    <m/>
    <m/>
    <m/>
    <m/>
    <m/>
    <m/>
    <m/>
    <m/>
    <m/>
    <m/>
    <m/>
    <m/>
    <m/>
    <m/>
    <m/>
    <m/>
    <m/>
    <m/>
    <m/>
    <m/>
    <m/>
    <m/>
    <m/>
    <m/>
    <m/>
    <m/>
    <m/>
    <m/>
    <m/>
    <m/>
    <m/>
    <m/>
    <m/>
    <x v="0"/>
    <m/>
    <m/>
    <m/>
    <m/>
    <m/>
    <m/>
    <m/>
    <m/>
    <m/>
    <m/>
  </r>
  <r>
    <n v="1358"/>
    <s v="Screening And Consenting"/>
    <n v="1"/>
    <s v="nozithembiso"/>
    <x v="26"/>
    <d v="1899-12-30T12:30:00"/>
    <s v="Buffalo Flats"/>
    <n v="6"/>
    <n v="1"/>
    <s v="Not applicable"/>
    <s v="I confirm that I am at the gate / door"/>
    <s v=" -33.0180716"/>
    <s v="27.8460678"/>
    <s v="No"/>
    <s v="I confirm"/>
    <m/>
    <m/>
    <m/>
    <m/>
    <m/>
    <m/>
    <m/>
    <m/>
    <m/>
    <m/>
    <m/>
    <m/>
    <m/>
    <m/>
    <m/>
    <m/>
    <m/>
    <m/>
    <m/>
    <m/>
    <m/>
    <m/>
    <m/>
    <m/>
    <m/>
    <n v="80000"/>
    <m/>
    <n v="462"/>
    <n v="462"/>
    <n v="2330"/>
    <m/>
    <x v="0"/>
    <m/>
    <m/>
    <m/>
    <m/>
    <m/>
    <m/>
    <m/>
    <m/>
    <d v="1899-12-30T12:31:00"/>
    <s v="Unverified"/>
  </r>
  <r>
    <n v="1358"/>
    <s v="Screening And Consenting"/>
    <n v="2"/>
    <s v="asemahle"/>
    <x v="32"/>
    <d v="1899-12-30T13:27:00"/>
    <s v="Buffalo Flats"/>
    <n v="6"/>
    <n v="1"/>
    <s v="Not applicable"/>
    <s v="I confirm that I am at the gate / door"/>
    <s v=" -33.0181467"/>
    <s v="27.8461699"/>
    <s v="Yes"/>
    <m/>
    <s v="Read the script out loud to the person"/>
    <s v="Yes - the person who opened the door is the HoH"/>
    <s v="Read the script out loud to the HoH"/>
    <s v="No"/>
    <m/>
    <m/>
    <m/>
    <m/>
    <m/>
    <m/>
    <m/>
    <m/>
    <m/>
    <m/>
    <m/>
    <m/>
    <m/>
    <m/>
    <m/>
    <m/>
    <m/>
    <m/>
    <m/>
    <m/>
    <m/>
    <n v="80000"/>
    <m/>
    <n v="405"/>
    <n v="405"/>
    <n v="2328"/>
    <m/>
    <x v="0"/>
    <m/>
    <m/>
    <m/>
    <m/>
    <m/>
    <m/>
    <m/>
    <m/>
    <d v="1899-12-30T13:28:00"/>
    <s v="Unverified"/>
  </r>
  <r>
    <n v="1359"/>
    <m/>
    <m/>
    <m/>
    <x v="0"/>
    <m/>
    <m/>
    <m/>
    <m/>
    <m/>
    <m/>
    <m/>
    <m/>
    <m/>
    <m/>
    <m/>
    <m/>
    <m/>
    <m/>
    <m/>
    <m/>
    <m/>
    <m/>
    <m/>
    <m/>
    <m/>
    <m/>
    <m/>
    <m/>
    <m/>
    <m/>
    <m/>
    <m/>
    <m/>
    <m/>
    <m/>
    <m/>
    <m/>
    <m/>
    <m/>
    <m/>
    <m/>
    <m/>
    <m/>
    <m/>
    <m/>
    <x v="0"/>
    <m/>
    <m/>
    <m/>
    <m/>
    <m/>
    <m/>
    <m/>
    <m/>
    <m/>
    <m/>
  </r>
  <r>
    <n v="870"/>
    <s v="Screening And Consenting"/>
    <n v="1"/>
    <s v="nomvuyo"/>
    <x v="23"/>
    <d v="1899-12-30T13:47:00"/>
    <s v="Buffalo Flats"/>
    <n v="2"/>
    <n v="6"/>
    <s v="Not applicable"/>
    <s v="I confirm that I am at the gate / door"/>
    <s v=" -33.0132877"/>
    <s v="27.8413284"/>
    <s v="Yes"/>
    <m/>
    <s v="Read the script out loud to the person"/>
    <s v="Yes - the person who opened the door is the HoH"/>
    <s v="Read the script out loud to the HoH"/>
    <s v="Yes"/>
    <s v="Proceed"/>
    <s v="Ashante"/>
    <s v="Fraser"/>
    <n v="56"/>
    <d v="1966-06-22T00:00:00"/>
    <n v="56"/>
    <s v="Female"/>
    <s v="One or both"/>
    <s v="Yes"/>
    <s v="Proceed"/>
    <m/>
    <s v="Proceed"/>
    <s v="English"/>
    <s v="Yes"/>
    <s v="Yes"/>
    <s v="signature_2022-07-15_1202.png"/>
    <m/>
    <m/>
    <m/>
    <m/>
    <d v="2022-07-15T00:00:00"/>
    <n v="80000"/>
    <n v="1000"/>
    <n v="385"/>
    <n v="385"/>
    <n v="2342"/>
    <m/>
    <x v="1"/>
    <n v="84056"/>
    <s v="Proceed"/>
    <s v="Checked, completed"/>
    <s v="Checked, completed"/>
    <s v="Checked, completed"/>
    <n v="736486986"/>
    <s v="Sibling"/>
    <m/>
    <d v="1899-12-30T14:04:00"/>
    <s v="Unverified"/>
  </r>
  <r>
    <n v="1360"/>
    <m/>
    <m/>
    <m/>
    <x v="0"/>
    <m/>
    <m/>
    <m/>
    <m/>
    <m/>
    <m/>
    <m/>
    <m/>
    <m/>
    <m/>
    <m/>
    <m/>
    <m/>
    <m/>
    <m/>
    <m/>
    <m/>
    <m/>
    <m/>
    <m/>
    <m/>
    <m/>
    <m/>
    <m/>
    <m/>
    <m/>
    <m/>
    <m/>
    <m/>
    <m/>
    <m/>
    <m/>
    <m/>
    <m/>
    <m/>
    <m/>
    <m/>
    <m/>
    <m/>
    <m/>
    <m/>
    <x v="0"/>
    <m/>
    <m/>
    <m/>
    <m/>
    <m/>
    <m/>
    <m/>
    <m/>
    <m/>
    <m/>
  </r>
  <r>
    <n v="1360"/>
    <s v="Screening And Consenting"/>
    <n v="1"/>
    <s v="nozithembiso"/>
    <x v="26"/>
    <d v="1899-12-30T12:34:00"/>
    <s v="Buffalo Flats"/>
    <n v="6"/>
    <n v="1"/>
    <s v="Not applicable"/>
    <s v="I confirm that I am at the gate / door"/>
    <s v=" -33.0180895"/>
    <s v="27.8460478"/>
    <s v="Yes"/>
    <m/>
    <s v="Read the script out loud to the person"/>
    <s v="No"/>
    <m/>
    <m/>
    <m/>
    <m/>
    <m/>
    <m/>
    <m/>
    <m/>
    <m/>
    <m/>
    <m/>
    <m/>
    <m/>
    <m/>
    <m/>
    <m/>
    <m/>
    <m/>
    <m/>
    <m/>
    <m/>
    <m/>
    <m/>
    <n v="80000"/>
    <m/>
    <n v="458"/>
    <n v="458"/>
    <n v="2330"/>
    <m/>
    <x v="0"/>
    <m/>
    <m/>
    <m/>
    <m/>
    <m/>
    <m/>
    <m/>
    <m/>
    <d v="1899-12-30T12:35:00"/>
    <s v="Unverified"/>
  </r>
  <r>
    <n v="1360"/>
    <s v="Screening And Consenting"/>
    <n v="2"/>
    <s v="asemahle"/>
    <x v="32"/>
    <d v="1899-12-30T13:24:00"/>
    <s v="Buffalo Flats"/>
    <n v="6"/>
    <n v="1"/>
    <s v="Not applicable"/>
    <s v="I confirm that I am at the gate / door"/>
    <s v=" -33.0180735"/>
    <s v="27.8460537"/>
    <s v="No"/>
    <s v="I confirm"/>
    <m/>
    <m/>
    <m/>
    <m/>
    <m/>
    <m/>
    <m/>
    <m/>
    <m/>
    <m/>
    <m/>
    <m/>
    <m/>
    <m/>
    <m/>
    <m/>
    <m/>
    <m/>
    <m/>
    <m/>
    <m/>
    <m/>
    <m/>
    <m/>
    <m/>
    <n v="80000"/>
    <m/>
    <n v="408"/>
    <n v="408"/>
    <n v="2328"/>
    <m/>
    <x v="0"/>
    <m/>
    <m/>
    <m/>
    <m/>
    <m/>
    <m/>
    <m/>
    <m/>
    <d v="1899-12-30T13:25:00"/>
    <s v="Unverified"/>
  </r>
  <r>
    <n v="1360"/>
    <s v="Screening And Consenting"/>
    <n v="3"/>
    <s v="nozithembiso"/>
    <x v="27"/>
    <d v="1899-12-30T09:09:00"/>
    <s v="Buffalo Flats"/>
    <n v="6"/>
    <n v="1"/>
    <s v="Not applicable"/>
    <s v="I confirm that I am at the gate / door"/>
    <s v=" -33.0180849"/>
    <s v="27.8460526"/>
    <s v="No"/>
    <s v="I confirm"/>
    <m/>
    <m/>
    <m/>
    <m/>
    <m/>
    <m/>
    <m/>
    <m/>
    <m/>
    <m/>
    <m/>
    <m/>
    <m/>
    <m/>
    <m/>
    <m/>
    <m/>
    <m/>
    <m/>
    <m/>
    <m/>
    <m/>
    <m/>
    <m/>
    <m/>
    <n v="80000"/>
    <m/>
    <n v="663"/>
    <n v="663"/>
    <n v="2327"/>
    <m/>
    <x v="0"/>
    <m/>
    <m/>
    <m/>
    <m/>
    <m/>
    <m/>
    <m/>
    <m/>
    <d v="1899-12-30T09:10:00"/>
    <s v="Unverified"/>
  </r>
  <r>
    <n v="1361"/>
    <m/>
    <m/>
    <m/>
    <x v="0"/>
    <m/>
    <m/>
    <m/>
    <m/>
    <m/>
    <m/>
    <m/>
    <m/>
    <m/>
    <m/>
    <m/>
    <m/>
    <m/>
    <m/>
    <m/>
    <m/>
    <m/>
    <m/>
    <m/>
    <m/>
    <m/>
    <m/>
    <m/>
    <m/>
    <m/>
    <m/>
    <m/>
    <m/>
    <m/>
    <m/>
    <m/>
    <m/>
    <m/>
    <m/>
    <m/>
    <m/>
    <m/>
    <m/>
    <m/>
    <m/>
    <m/>
    <x v="0"/>
    <m/>
    <m/>
    <m/>
    <m/>
    <m/>
    <m/>
    <m/>
    <m/>
    <m/>
    <m/>
  </r>
  <r>
    <n v="884"/>
    <s v="Screening And Consenting"/>
    <n v="2"/>
    <s v="likhona"/>
    <x v="29"/>
    <d v="1899-12-30T10:21:00"/>
    <s v="Nompumelelo"/>
    <n v="3"/>
    <n v="2"/>
    <s v="Not applicable"/>
    <s v="I confirm that I am at the gate / door"/>
    <s v=" -32.9527651"/>
    <s v="27.9218996"/>
    <s v="Yes"/>
    <m/>
    <s v="Read the script out loud to the person"/>
    <s v="Yes - the person who opened the door is the HoH"/>
    <s v="Read the script out loud to the HoH"/>
    <s v="Yes"/>
    <s v="Proceed"/>
    <s v="Chunyiswa"/>
    <s v="Kelembe"/>
    <n v="56"/>
    <d v="1967-01-18T00:00:00"/>
    <n v="56"/>
    <s v="Female"/>
    <s v="One or both"/>
    <s v="Yes"/>
    <s v="Proceed"/>
    <m/>
    <s v="Proceed"/>
    <s v="Xhosa"/>
    <s v="Yes"/>
    <s v="Yes"/>
    <m/>
    <s v="signature_2022-07-19_0824.png"/>
    <m/>
    <m/>
    <m/>
    <d v="2022-07-19T00:00:00"/>
    <n v="30000"/>
    <n v="1000"/>
    <n v="591"/>
    <n v="591"/>
    <n v="2338"/>
    <m/>
    <x v="1"/>
    <n v="34464"/>
    <s v="Proceed"/>
    <s v="Checked, completed"/>
    <s v="Checked, completed"/>
    <s v="Checked, completed"/>
    <n v="788197024"/>
    <s v="Myself (Participant)"/>
    <m/>
    <d v="1899-12-30T10:25:00"/>
    <s v="Unverified"/>
  </r>
  <r>
    <n v="1362"/>
    <m/>
    <m/>
    <m/>
    <x v="0"/>
    <m/>
    <m/>
    <m/>
    <m/>
    <m/>
    <m/>
    <m/>
    <m/>
    <m/>
    <m/>
    <m/>
    <m/>
    <m/>
    <m/>
    <m/>
    <m/>
    <m/>
    <m/>
    <m/>
    <m/>
    <m/>
    <m/>
    <m/>
    <m/>
    <m/>
    <m/>
    <m/>
    <m/>
    <m/>
    <m/>
    <m/>
    <m/>
    <m/>
    <m/>
    <m/>
    <m/>
    <m/>
    <m/>
    <m/>
    <m/>
    <m/>
    <x v="0"/>
    <m/>
    <m/>
    <m/>
    <m/>
    <m/>
    <m/>
    <m/>
    <m/>
    <m/>
    <m/>
  </r>
  <r>
    <n v="1157"/>
    <s v="Screening And Consenting"/>
    <n v="1"/>
    <s v="zimkhitha"/>
    <x v="17"/>
    <d v="1899-12-30T11:44:00"/>
    <s v="Buffalo Flats"/>
    <n v="3"/>
    <n v="3"/>
    <s v="Not applicable"/>
    <s v="I confirm that I am at the gate / door"/>
    <s v=" -33.0096532"/>
    <s v="27.8358492"/>
    <s v="Yes"/>
    <m/>
    <s v="Read the script out loud to the person"/>
    <s v="Yes - the person who opened the door is the HoH"/>
    <s v="Read the script out loud to the HoH"/>
    <s v="Yes"/>
    <s v="Proceed"/>
    <s v="Thembisa"/>
    <s v="Besta"/>
    <n v="56"/>
    <d v="1956-02-02T00:00:00"/>
    <n v="66"/>
    <s v="Female"/>
    <s v="One or both"/>
    <s v="Yes"/>
    <s v="Proceed"/>
    <m/>
    <s v="Proceed"/>
    <s v="Xhosa"/>
    <s v="Yes"/>
    <s v="Yes"/>
    <m/>
    <s v="signature_2022-07-22_0947.png"/>
    <m/>
    <m/>
    <m/>
    <d v="2022-07-22T00:00:00"/>
    <n v="80000"/>
    <n v="1000"/>
    <n v="508"/>
    <n v="508"/>
    <n v="2335"/>
    <m/>
    <x v="1"/>
    <n v="84295"/>
    <s v="Proceed"/>
    <s v="Checked, completed"/>
    <s v="Checked, completed"/>
    <s v="Checked, completed"/>
    <n v="842899983"/>
    <s v="Myself (Participant)"/>
    <m/>
    <d v="1899-12-30T11:22:00"/>
    <s v="Complete"/>
  </r>
  <r>
    <n v="1363"/>
    <m/>
    <m/>
    <m/>
    <x v="0"/>
    <m/>
    <m/>
    <m/>
    <m/>
    <m/>
    <m/>
    <m/>
    <m/>
    <m/>
    <m/>
    <m/>
    <m/>
    <m/>
    <m/>
    <m/>
    <m/>
    <m/>
    <m/>
    <m/>
    <m/>
    <m/>
    <m/>
    <m/>
    <m/>
    <m/>
    <m/>
    <m/>
    <m/>
    <m/>
    <m/>
    <m/>
    <m/>
    <m/>
    <m/>
    <m/>
    <m/>
    <m/>
    <m/>
    <m/>
    <m/>
    <m/>
    <x v="0"/>
    <m/>
    <m/>
    <m/>
    <m/>
    <m/>
    <m/>
    <m/>
    <m/>
    <m/>
    <m/>
  </r>
  <r>
    <n v="1200"/>
    <s v="Screening And Consenting"/>
    <n v="2"/>
    <s v="yethu"/>
    <x v="24"/>
    <d v="1899-12-30T09:05:00"/>
    <s v="Ndevana"/>
    <n v="3"/>
    <n v="1"/>
    <s v="Not applicable"/>
    <s v="I confirm that I am at the gate / door"/>
    <s v=" -32.9282879"/>
    <s v="27.4774779"/>
    <s v="Yes"/>
    <m/>
    <s v="Read the script out loud to the person"/>
    <s v="Yes - the person who opened the door is the HoH"/>
    <s v="Read the script out loud to the HoH"/>
    <s v="Yes"/>
    <s v="Proceed"/>
    <s v="Thandiwe"/>
    <s v="Mlamla"/>
    <n v="56"/>
    <d v="1966-10-15T00:00:00"/>
    <n v="56"/>
    <s v="Female"/>
    <s v="One or both"/>
    <s v="Yes"/>
    <s v="Proceed"/>
    <m/>
    <s v="Proceed"/>
    <s v="Xhosa"/>
    <s v="Yes"/>
    <s v="Yes"/>
    <m/>
    <s v="signature_2022-07-23_0711.png"/>
    <m/>
    <m/>
    <m/>
    <d v="2022-07-23T00:00:00"/>
    <n v="60000"/>
    <n v="1000"/>
    <n v="667"/>
    <n v="667"/>
    <n v="2334"/>
    <m/>
    <x v="1"/>
    <n v="64612"/>
    <s v="Proceed"/>
    <s v="Checked, completed"/>
    <s v="Checked, completed"/>
    <s v="Checked, completed"/>
    <n v="764625033"/>
    <s v="Myself (Participant)"/>
    <m/>
    <d v="1899-12-30T09:12:00"/>
    <s v="Unverified"/>
  </r>
  <r>
    <n v="1364"/>
    <m/>
    <m/>
    <m/>
    <x v="0"/>
    <m/>
    <m/>
    <m/>
    <m/>
    <m/>
    <m/>
    <m/>
    <m/>
    <m/>
    <m/>
    <m/>
    <m/>
    <m/>
    <m/>
    <m/>
    <m/>
    <m/>
    <m/>
    <m/>
    <m/>
    <m/>
    <m/>
    <m/>
    <m/>
    <m/>
    <m/>
    <m/>
    <m/>
    <m/>
    <m/>
    <m/>
    <m/>
    <m/>
    <m/>
    <m/>
    <m/>
    <m/>
    <m/>
    <m/>
    <m/>
    <m/>
    <x v="0"/>
    <m/>
    <m/>
    <m/>
    <m/>
    <m/>
    <m/>
    <m/>
    <m/>
    <m/>
    <m/>
  </r>
  <r>
    <n v="1364"/>
    <s v="Screening And Consenting"/>
    <n v="1"/>
    <s v="sinazo"/>
    <x v="26"/>
    <d v="1899-12-30T12:49:00"/>
    <s v="Nompumelelo"/>
    <n v="3"/>
    <n v="2"/>
    <s v="Not applicable"/>
    <s v="I confirm that I am at the gate / door"/>
    <s v=" -32.9505567"/>
    <s v="27.9202637"/>
    <s v="No"/>
    <s v="I confirm"/>
    <m/>
    <m/>
    <m/>
    <m/>
    <m/>
    <m/>
    <m/>
    <m/>
    <m/>
    <m/>
    <m/>
    <m/>
    <m/>
    <m/>
    <m/>
    <m/>
    <m/>
    <m/>
    <m/>
    <m/>
    <m/>
    <m/>
    <m/>
    <m/>
    <m/>
    <n v="30000"/>
    <m/>
    <n v="443"/>
    <n v="443"/>
    <n v="2330"/>
    <m/>
    <x v="0"/>
    <m/>
    <m/>
    <m/>
    <m/>
    <m/>
    <m/>
    <m/>
    <m/>
    <d v="1899-12-30T12:50:00"/>
    <s v="Unverified"/>
  </r>
  <r>
    <n v="1437"/>
    <s v="Screening And Consenting"/>
    <n v="1"/>
    <s v="zimkhitha"/>
    <x v="31"/>
    <d v="1899-12-30T09:31:00"/>
    <s v="Buffalo Flats"/>
    <n v="3"/>
    <n v="5"/>
    <s v="Not applicable"/>
    <s v="I confirm that I am at the gate / door"/>
    <s v=" -33.0080397"/>
    <s v="27.839675"/>
    <s v="Yes"/>
    <m/>
    <s v="Read the script out loud to the person"/>
    <s v="Yes - the person who opened the door is the HoH"/>
    <s v="Read the script out loud to the HoH"/>
    <s v="Yes"/>
    <s v="Proceed"/>
    <s v="Sharon"/>
    <s v="Veerning"/>
    <n v="56"/>
    <d v="1966-08-19T00:00:00"/>
    <n v="56"/>
    <s v="Female"/>
    <s v="One or both"/>
    <s v="Yes"/>
    <s v="Proceed"/>
    <m/>
    <s v="Proceed"/>
    <s v="English"/>
    <s v="Yes"/>
    <s v="Yes"/>
    <s v="signature_2022-07-28_0739.png"/>
    <m/>
    <m/>
    <m/>
    <m/>
    <d v="2022-07-28T00:00:00"/>
    <n v="80000"/>
    <n v="1000"/>
    <n v="641"/>
    <n v="641"/>
    <n v="2329"/>
    <m/>
    <x v="1"/>
    <n v="84555"/>
    <s v="Proceed"/>
    <s v="Checked, completed"/>
    <s v="Checked, completed"/>
    <s v="Checked, completed"/>
    <n v="821426368"/>
    <s v="Myself (Participant)"/>
    <m/>
    <d v="1899-12-30T09:40:00"/>
    <s v="Complete"/>
  </r>
  <r>
    <n v="1365"/>
    <m/>
    <m/>
    <m/>
    <x v="0"/>
    <m/>
    <m/>
    <m/>
    <m/>
    <m/>
    <m/>
    <m/>
    <m/>
    <m/>
    <m/>
    <m/>
    <m/>
    <m/>
    <m/>
    <m/>
    <m/>
    <m/>
    <m/>
    <m/>
    <m/>
    <m/>
    <m/>
    <m/>
    <m/>
    <m/>
    <m/>
    <m/>
    <m/>
    <m/>
    <m/>
    <m/>
    <m/>
    <m/>
    <m/>
    <m/>
    <m/>
    <m/>
    <m/>
    <m/>
    <m/>
    <m/>
    <x v="0"/>
    <m/>
    <m/>
    <m/>
    <m/>
    <m/>
    <m/>
    <m/>
    <m/>
    <m/>
    <m/>
  </r>
  <r>
    <n v="1571"/>
    <s v="Screening And Consenting"/>
    <n v="1"/>
    <s v="zola"/>
    <x v="27"/>
    <d v="1899-12-30T10:50:00"/>
    <s v="Ginsberg"/>
    <n v="1"/>
    <n v="1"/>
    <s v="Not applicable"/>
    <s v="I confirm that I am at the gate / door"/>
    <s v=" -32.8886237"/>
    <s v="27.3800181"/>
    <s v="Yes"/>
    <m/>
    <s v="Read the script out loud to the person"/>
    <s v="Yes - the person who opened the door is the HoH"/>
    <s v="Read the script out loud to the HoH"/>
    <s v="Yes"/>
    <s v="Proceed"/>
    <s v="Fanelwa"/>
    <s v="Mtsulwana"/>
    <n v="56"/>
    <d v="1966-08-15T00:00:00"/>
    <n v="56"/>
    <s v="Female"/>
    <s v="One or both"/>
    <s v="Yes"/>
    <s v="Proceed"/>
    <m/>
    <s v="Proceed"/>
    <s v="Xhosa"/>
    <s v="Yes"/>
    <s v="Yes"/>
    <m/>
    <s v="signature_2022-07-30_0855.png"/>
    <m/>
    <m/>
    <m/>
    <d v="2022-07-30T00:00:00"/>
    <n v="70000"/>
    <n v="1000"/>
    <n v="562"/>
    <n v="562"/>
    <n v="2327"/>
    <m/>
    <x v="1"/>
    <n v="74395"/>
    <s v="Proceed"/>
    <s v="Checked, completed"/>
    <s v="Checked, completed"/>
    <s v="Checked, completed"/>
    <n v="717487469"/>
    <s v="Myself (Participant)"/>
    <m/>
    <d v="1899-12-30T10:55:00"/>
    <s v="Unverified"/>
  </r>
  <r>
    <n v="1366"/>
    <m/>
    <m/>
    <m/>
    <x v="0"/>
    <m/>
    <m/>
    <m/>
    <m/>
    <m/>
    <m/>
    <m/>
    <m/>
    <m/>
    <m/>
    <m/>
    <m/>
    <m/>
    <m/>
    <m/>
    <m/>
    <m/>
    <m/>
    <m/>
    <m/>
    <m/>
    <m/>
    <m/>
    <m/>
    <m/>
    <m/>
    <m/>
    <m/>
    <m/>
    <m/>
    <m/>
    <m/>
    <m/>
    <m/>
    <m/>
    <m/>
    <m/>
    <m/>
    <m/>
    <m/>
    <m/>
    <x v="0"/>
    <m/>
    <m/>
    <m/>
    <m/>
    <m/>
    <m/>
    <m/>
    <m/>
    <m/>
    <m/>
  </r>
  <r>
    <n v="1366"/>
    <s v="Screening And Consenting"/>
    <n v="1"/>
    <s v="nosibusiso"/>
    <x v="26"/>
    <d v="1899-12-30T12:58:00"/>
    <s v="Buffalo Flats"/>
    <n v="3"/>
    <n v="5"/>
    <s v="Not applicable"/>
    <s v="I confirm that I am at the gate / door"/>
    <s v=" -33.008744"/>
    <s v="27.8394115"/>
    <s v="Yes"/>
    <m/>
    <s v="Read the script out loud to the person"/>
    <s v="Yes - the person who opened the door is the HoH"/>
    <s v="Read the script out loud to the HoH"/>
    <s v="No"/>
    <m/>
    <m/>
    <m/>
    <m/>
    <m/>
    <m/>
    <m/>
    <m/>
    <m/>
    <m/>
    <m/>
    <m/>
    <m/>
    <m/>
    <m/>
    <m/>
    <m/>
    <m/>
    <m/>
    <m/>
    <m/>
    <n v="80000"/>
    <m/>
    <n v="434"/>
    <n v="434"/>
    <n v="2330"/>
    <m/>
    <x v="0"/>
    <m/>
    <m/>
    <m/>
    <m/>
    <m/>
    <m/>
    <m/>
    <m/>
    <d v="1899-12-30T13:00:00"/>
    <s v="Unverified"/>
  </r>
  <r>
    <n v="1367"/>
    <m/>
    <m/>
    <m/>
    <x v="0"/>
    <m/>
    <m/>
    <m/>
    <m/>
    <m/>
    <m/>
    <m/>
    <m/>
    <m/>
    <m/>
    <m/>
    <m/>
    <m/>
    <m/>
    <m/>
    <m/>
    <m/>
    <m/>
    <m/>
    <m/>
    <m/>
    <m/>
    <m/>
    <m/>
    <m/>
    <m/>
    <m/>
    <m/>
    <m/>
    <m/>
    <m/>
    <m/>
    <m/>
    <m/>
    <m/>
    <m/>
    <m/>
    <m/>
    <m/>
    <m/>
    <m/>
    <x v="0"/>
    <m/>
    <m/>
    <m/>
    <m/>
    <m/>
    <m/>
    <m/>
    <m/>
    <m/>
    <m/>
  </r>
  <r>
    <n v="280"/>
    <s v="Screening And Consenting"/>
    <n v="3"/>
    <s v="zukisani"/>
    <x v="28"/>
    <d v="1899-12-30T08:48:00"/>
    <s v="Mdantsane"/>
    <n v="7"/>
    <n v="3"/>
    <s v="Not applicable"/>
    <s v="I confirm that I am at the gate / door"/>
    <s v=" -32.9496861"/>
    <s v="27.7732083"/>
    <s v="Yes"/>
    <m/>
    <s v="Read the script out loud to the person"/>
    <s v="Yes - the person who opened the door is the HoH"/>
    <s v="Read the script out loud to the HoH"/>
    <s v="Yes"/>
    <s v="Proceed"/>
    <s v="Ntombentsha"/>
    <s v="Morie"/>
    <n v="57"/>
    <d v="1965-01-03T00:00:00"/>
    <n v="57"/>
    <s v="Female"/>
    <s v="One or both"/>
    <s v="Yes"/>
    <s v="Proceed"/>
    <m/>
    <s v="Proceed"/>
    <s v="English"/>
    <s v="Yes"/>
    <s v="Yes"/>
    <s v="signature_2022-07-01_0650.png"/>
    <m/>
    <m/>
    <m/>
    <m/>
    <d v="2022-07-01T00:00:00"/>
    <n v="50000"/>
    <n v="1000"/>
    <n v="684"/>
    <n v="684"/>
    <n v="2356"/>
    <m/>
    <x v="1"/>
    <n v="54667"/>
    <s v="Proceed"/>
    <s v="Checked, completed"/>
    <s v="Checked, completed"/>
    <s v="Checked, completed"/>
    <n v="796115787"/>
    <s v="Myself (Participant)"/>
    <m/>
    <d v="1899-12-30T08:51:00"/>
    <s v="Unverified"/>
  </r>
  <r>
    <n v="1368"/>
    <m/>
    <m/>
    <m/>
    <x v="0"/>
    <m/>
    <m/>
    <m/>
    <m/>
    <m/>
    <m/>
    <m/>
    <m/>
    <m/>
    <m/>
    <m/>
    <m/>
    <m/>
    <m/>
    <m/>
    <m/>
    <m/>
    <m/>
    <m/>
    <m/>
    <m/>
    <m/>
    <m/>
    <m/>
    <m/>
    <m/>
    <m/>
    <m/>
    <m/>
    <m/>
    <m/>
    <m/>
    <m/>
    <m/>
    <m/>
    <m/>
    <m/>
    <m/>
    <m/>
    <m/>
    <m/>
    <x v="0"/>
    <m/>
    <m/>
    <m/>
    <m/>
    <m/>
    <m/>
    <m/>
    <m/>
    <m/>
    <m/>
  </r>
  <r>
    <n v="1368"/>
    <s v="Screening And Consenting"/>
    <n v="1"/>
    <s v="nosibusiso"/>
    <x v="26"/>
    <d v="1899-12-30T13:02:00"/>
    <s v="Buffalo Flats"/>
    <n v="3"/>
    <n v="5"/>
    <s v="Not applicable"/>
    <s v="I confirm that I am at the gate / door"/>
    <s v=" -33.0086573"/>
    <s v="27.8395129"/>
    <s v="Yes"/>
    <m/>
    <s v="Read the script out loud to the person"/>
    <s v="Yes - the person who opened the door is the HoH"/>
    <s v="Read the script out loud to the HoH"/>
    <s v="No"/>
    <m/>
    <m/>
    <m/>
    <m/>
    <m/>
    <m/>
    <m/>
    <m/>
    <m/>
    <m/>
    <m/>
    <m/>
    <m/>
    <m/>
    <m/>
    <m/>
    <m/>
    <m/>
    <m/>
    <m/>
    <m/>
    <n v="80000"/>
    <m/>
    <n v="430"/>
    <n v="430"/>
    <n v="2330"/>
    <m/>
    <x v="0"/>
    <m/>
    <m/>
    <m/>
    <m/>
    <m/>
    <m/>
    <m/>
    <m/>
    <d v="1899-12-30T13:04:00"/>
    <s v="Unverified"/>
  </r>
  <r>
    <n v="1369"/>
    <m/>
    <m/>
    <m/>
    <x v="0"/>
    <m/>
    <m/>
    <m/>
    <m/>
    <m/>
    <m/>
    <m/>
    <m/>
    <m/>
    <m/>
    <m/>
    <m/>
    <m/>
    <m/>
    <m/>
    <m/>
    <m/>
    <m/>
    <m/>
    <m/>
    <m/>
    <m/>
    <m/>
    <m/>
    <m/>
    <m/>
    <m/>
    <m/>
    <m/>
    <m/>
    <m/>
    <m/>
    <m/>
    <m/>
    <m/>
    <m/>
    <m/>
    <m/>
    <m/>
    <m/>
    <m/>
    <x v="0"/>
    <m/>
    <m/>
    <m/>
    <m/>
    <m/>
    <m/>
    <m/>
    <m/>
    <m/>
    <m/>
  </r>
  <r>
    <n v="1369"/>
    <s v="Screening And Consenting"/>
    <n v="1"/>
    <s v="mihlem"/>
    <x v="26"/>
    <d v="1899-12-30T13:04:00"/>
    <s v="Mdantsane"/>
    <n v="13"/>
    <n v="9"/>
    <s v="Not applicable"/>
    <s v="I confirm that I am at the gate / door"/>
    <s v=" -32.9281776"/>
    <s v="27.7157567"/>
    <s v="No"/>
    <s v="I confirm"/>
    <m/>
    <m/>
    <m/>
    <m/>
    <m/>
    <m/>
    <m/>
    <m/>
    <m/>
    <m/>
    <m/>
    <m/>
    <m/>
    <m/>
    <m/>
    <m/>
    <m/>
    <m/>
    <m/>
    <m/>
    <m/>
    <m/>
    <m/>
    <m/>
    <m/>
    <n v="50000"/>
    <m/>
    <n v="428"/>
    <n v="428"/>
    <n v="2330"/>
    <m/>
    <x v="0"/>
    <m/>
    <m/>
    <m/>
    <m/>
    <m/>
    <m/>
    <m/>
    <m/>
    <d v="1899-12-30T13:04:00"/>
    <s v="Complete"/>
  </r>
  <r>
    <n v="301"/>
    <s v="Screening And Consenting"/>
    <n v="1"/>
    <s v="nosibusiso"/>
    <x v="18"/>
    <d v="1899-12-30T12:02:00"/>
    <s v="Mdantsane"/>
    <n v="7"/>
    <n v="7"/>
    <s v="Not applicable"/>
    <s v="I confirm that I am at the gate / door"/>
    <s v=" -32.9466026"/>
    <s v="27.781428"/>
    <s v="Yes"/>
    <m/>
    <s v="Read the script out loud to the person"/>
    <s v="Yes - the person who opened the door is the HoH"/>
    <s v="Read the script out loud to the HoH"/>
    <s v="Yes"/>
    <s v="Proceed"/>
    <s v="Nomasomi"/>
    <s v="Skeyi"/>
    <n v="57"/>
    <d v="1965-02-19T00:00:00"/>
    <n v="57"/>
    <s v="Female"/>
    <s v="One or both"/>
    <s v="Yes"/>
    <s v="Proceed"/>
    <m/>
    <s v="Proceed"/>
    <s v="Xhosa"/>
    <s v="Yes"/>
    <s v="Yes"/>
    <m/>
    <s v="signature_2022-06-30_1015.png"/>
    <m/>
    <m/>
    <m/>
    <d v="2022-06-30T00:00:00"/>
    <n v="50000"/>
    <n v="1000"/>
    <n v="490"/>
    <n v="490"/>
    <n v="2357"/>
    <m/>
    <x v="1"/>
    <n v="54280"/>
    <s v="Proceed"/>
    <s v="Checked, completed"/>
    <s v="Checked, completed"/>
    <s v="Checked, completed"/>
    <n v="735262756"/>
    <s v="Other"/>
    <s v="Neighbor"/>
    <d v="1899-12-30T12:15:00"/>
    <s v="Unverified"/>
  </r>
  <r>
    <n v="1370"/>
    <m/>
    <m/>
    <m/>
    <x v="0"/>
    <m/>
    <m/>
    <m/>
    <m/>
    <m/>
    <m/>
    <m/>
    <m/>
    <m/>
    <m/>
    <m/>
    <m/>
    <m/>
    <m/>
    <m/>
    <m/>
    <m/>
    <m/>
    <m/>
    <m/>
    <m/>
    <m/>
    <m/>
    <m/>
    <m/>
    <m/>
    <m/>
    <m/>
    <m/>
    <m/>
    <m/>
    <m/>
    <m/>
    <m/>
    <m/>
    <m/>
    <m/>
    <m/>
    <m/>
    <m/>
    <m/>
    <x v="0"/>
    <m/>
    <m/>
    <m/>
    <m/>
    <m/>
    <m/>
    <m/>
    <m/>
    <m/>
    <m/>
  </r>
  <r>
    <n v="557"/>
    <s v="Screening And Consenting"/>
    <n v="1"/>
    <s v="thembelihle"/>
    <x v="5"/>
    <d v="1899-12-30T13:38:00"/>
    <s v="Ducats"/>
    <n v="1"/>
    <n v="8"/>
    <s v="Not applicable"/>
    <s v="I confirm that I am at the gate / door"/>
    <s v=" -32.9204701"/>
    <s v="27.9044044"/>
    <s v="Yes"/>
    <m/>
    <s v="Read the script out loud to the person"/>
    <s v="Yes - the person who opened the door is the HoH"/>
    <s v="Read the script out loud to the HoH"/>
    <s v="Yes"/>
    <s v="Proceed"/>
    <s v="Nozenzile"/>
    <s v="Futshane"/>
    <n v="57"/>
    <d v="1965-04-12T00:00:00"/>
    <n v="57"/>
    <s v="Female"/>
    <s v="One or both"/>
    <s v="Yes"/>
    <s v="Proceed"/>
    <m/>
    <s v="Proceed"/>
    <s v="Xhosa"/>
    <s v="Yes"/>
    <s v="Yes"/>
    <m/>
    <s v="signature_2022-07-08_1142.png"/>
    <m/>
    <m/>
    <m/>
    <d v="2022-07-08T00:00:00"/>
    <n v="40000"/>
    <n v="1000"/>
    <n v="394"/>
    <n v="394"/>
    <n v="2349"/>
    <m/>
    <x v="1"/>
    <n v="44080"/>
    <s v="Proceed"/>
    <s v="Checked, completed"/>
    <s v="Checked, completed"/>
    <s v="Checked, completed"/>
    <n v="787224888"/>
    <s v="Myself (Participant)"/>
    <m/>
    <d v="1899-12-30T13:43:00"/>
    <s v="Unverified"/>
  </r>
  <r>
    <n v="1371"/>
    <m/>
    <m/>
    <m/>
    <x v="0"/>
    <m/>
    <m/>
    <m/>
    <m/>
    <m/>
    <m/>
    <m/>
    <m/>
    <m/>
    <m/>
    <m/>
    <m/>
    <m/>
    <m/>
    <m/>
    <m/>
    <m/>
    <m/>
    <m/>
    <m/>
    <m/>
    <m/>
    <m/>
    <m/>
    <m/>
    <m/>
    <m/>
    <m/>
    <m/>
    <m/>
    <m/>
    <m/>
    <m/>
    <m/>
    <m/>
    <m/>
    <m/>
    <m/>
    <m/>
    <m/>
    <m/>
    <x v="0"/>
    <m/>
    <m/>
    <m/>
    <m/>
    <m/>
    <m/>
    <m/>
    <m/>
    <m/>
    <m/>
  </r>
  <r>
    <n v="1371"/>
    <s v="Screening And Consenting"/>
    <n v="1"/>
    <s v="zola"/>
    <x v="26"/>
    <d v="1899-12-30T13:07:00"/>
    <s v="Ndevana"/>
    <n v="3"/>
    <n v="3"/>
    <s v="Not applicable"/>
    <s v="I confirm that I am at the gate / door"/>
    <s v=" -32.9151114"/>
    <s v="27.4949921"/>
    <s v="No"/>
    <s v="I confirm"/>
    <m/>
    <m/>
    <m/>
    <m/>
    <m/>
    <m/>
    <m/>
    <m/>
    <m/>
    <m/>
    <m/>
    <m/>
    <m/>
    <m/>
    <m/>
    <m/>
    <m/>
    <m/>
    <m/>
    <m/>
    <m/>
    <m/>
    <m/>
    <m/>
    <m/>
    <n v="60000"/>
    <m/>
    <n v="425"/>
    <n v="425"/>
    <n v="2330"/>
    <m/>
    <x v="0"/>
    <m/>
    <m/>
    <m/>
    <m/>
    <m/>
    <m/>
    <m/>
    <m/>
    <d v="1899-12-30T13:07:00"/>
    <s v="Unverified"/>
  </r>
  <r>
    <n v="1371"/>
    <s v="Screening And Consenting"/>
    <n v="2"/>
    <s v="vuyelwa"/>
    <x v="31"/>
    <d v="1899-12-30T11:11:00"/>
    <s v="Ndevana"/>
    <n v="3"/>
    <n v="3"/>
    <s v="Not applicable"/>
    <s v="I confirm that I am at the gate / door"/>
    <s v=" -32.91498"/>
    <s v="27.494713"/>
    <s v="No"/>
    <s v="I confirm"/>
    <m/>
    <m/>
    <m/>
    <m/>
    <m/>
    <m/>
    <m/>
    <m/>
    <m/>
    <m/>
    <m/>
    <m/>
    <m/>
    <m/>
    <m/>
    <m/>
    <m/>
    <m/>
    <m/>
    <m/>
    <m/>
    <m/>
    <m/>
    <m/>
    <m/>
    <n v="60000"/>
    <m/>
    <n v="541"/>
    <n v="541"/>
    <n v="2329"/>
    <m/>
    <x v="0"/>
    <m/>
    <m/>
    <m/>
    <m/>
    <m/>
    <m/>
    <m/>
    <m/>
    <d v="1899-12-30T11:11:00"/>
    <s v="Unverified"/>
  </r>
  <r>
    <n v="1371"/>
    <s v="Screening And Consenting"/>
    <n v="3"/>
    <s v="zola"/>
    <x v="32"/>
    <d v="1899-12-30T10:44:00"/>
    <s v="Ndevana"/>
    <n v="3"/>
    <n v="3"/>
    <s v="Not applicable"/>
    <s v="I confirm that I am at the gate / door"/>
    <s v=" -32.9224216"/>
    <s v="27.4884883"/>
    <s v="No"/>
    <s v="I confirm"/>
    <m/>
    <m/>
    <m/>
    <m/>
    <m/>
    <m/>
    <m/>
    <m/>
    <m/>
    <m/>
    <m/>
    <m/>
    <m/>
    <m/>
    <m/>
    <m/>
    <m/>
    <m/>
    <m/>
    <m/>
    <m/>
    <m/>
    <m/>
    <m/>
    <m/>
    <n v="60000"/>
    <m/>
    <n v="568"/>
    <n v="568"/>
    <n v="2328"/>
    <m/>
    <x v="0"/>
    <m/>
    <m/>
    <m/>
    <m/>
    <m/>
    <m/>
    <m/>
    <m/>
    <d v="1899-12-30T10:44:00"/>
    <s v="Unverified"/>
  </r>
  <r>
    <n v="1372"/>
    <m/>
    <m/>
    <m/>
    <x v="0"/>
    <m/>
    <m/>
    <m/>
    <m/>
    <m/>
    <m/>
    <m/>
    <m/>
    <m/>
    <m/>
    <m/>
    <m/>
    <m/>
    <m/>
    <m/>
    <m/>
    <m/>
    <m/>
    <m/>
    <m/>
    <m/>
    <m/>
    <m/>
    <m/>
    <m/>
    <m/>
    <m/>
    <m/>
    <m/>
    <m/>
    <m/>
    <m/>
    <m/>
    <m/>
    <m/>
    <m/>
    <m/>
    <m/>
    <m/>
    <m/>
    <m/>
    <x v="0"/>
    <m/>
    <m/>
    <m/>
    <m/>
    <m/>
    <m/>
    <m/>
    <m/>
    <m/>
    <m/>
  </r>
  <r>
    <n v="638"/>
    <s v="Screening And Consenting"/>
    <n v="3"/>
    <s v="yethu"/>
    <x v="29"/>
    <d v="1899-12-30T13:12:00"/>
    <s v="Ndevana"/>
    <n v="1"/>
    <n v="2"/>
    <s v="Not applicable"/>
    <s v="I confirm that I am at the gate / door"/>
    <s v=" -32.9006504"/>
    <s v="27.5106068"/>
    <s v="Yes"/>
    <m/>
    <s v="Read the script out loud to the person"/>
    <s v="Yes - the person who opened the door is the HoH"/>
    <s v="Read the script out loud to the HoH"/>
    <s v="Yes"/>
    <s v="Proceed"/>
    <s v="Mzwakhe"/>
    <s v="August"/>
    <n v="57"/>
    <d v="1965-06-07T00:00:00"/>
    <n v="57"/>
    <s v="Male"/>
    <s v="One or both"/>
    <s v="Yes"/>
    <s v="Proceed"/>
    <m/>
    <s v="Proceed"/>
    <s v="Xhosa"/>
    <s v="Yes"/>
    <s v="Yes"/>
    <m/>
    <s v="signature_2022-07-19_1118.png"/>
    <m/>
    <m/>
    <m/>
    <d v="2022-07-19T00:00:00"/>
    <n v="60000"/>
    <n v="2000"/>
    <n v="420"/>
    <n v="420"/>
    <n v="2338"/>
    <m/>
    <x v="1"/>
    <n v="65121"/>
    <s v="Proceed"/>
    <s v="Checked, completed"/>
    <s v="Checked, completed"/>
    <s v="Checked, completed"/>
    <n v="733674237"/>
    <s v="Child"/>
    <m/>
    <d v="1899-12-30T13:18:00"/>
    <s v="Complete"/>
  </r>
  <r>
    <n v="1373"/>
    <m/>
    <m/>
    <m/>
    <x v="0"/>
    <m/>
    <m/>
    <m/>
    <m/>
    <m/>
    <m/>
    <m/>
    <m/>
    <m/>
    <m/>
    <m/>
    <m/>
    <m/>
    <m/>
    <m/>
    <m/>
    <m/>
    <m/>
    <m/>
    <m/>
    <m/>
    <m/>
    <m/>
    <m/>
    <m/>
    <m/>
    <m/>
    <m/>
    <m/>
    <m/>
    <m/>
    <m/>
    <m/>
    <m/>
    <m/>
    <m/>
    <m/>
    <m/>
    <m/>
    <m/>
    <m/>
    <x v="0"/>
    <m/>
    <m/>
    <m/>
    <m/>
    <m/>
    <m/>
    <m/>
    <m/>
    <m/>
    <m/>
  </r>
  <r>
    <n v="811"/>
    <s v="Screening And Consenting"/>
    <n v="2"/>
    <s v="lona"/>
    <x v="30"/>
    <d v="1899-12-30T10:24:00"/>
    <s v="Mdantsane"/>
    <n v="12"/>
    <n v="3"/>
    <s v="Not applicable"/>
    <s v="I confirm that I am at the gate / door"/>
    <s v=" -32.9274416"/>
    <s v="27.7402548"/>
    <s v="Yes"/>
    <m/>
    <s v="Read the script out loud to the person"/>
    <s v="Yes - the person who opened the door is calling the HoH"/>
    <s v="Read the script out loud to the HoH"/>
    <s v="Yes"/>
    <s v="Proceed"/>
    <s v="Princess"/>
    <s v="Mbuti"/>
    <n v="57"/>
    <d v="1965-07-24T00:00:00"/>
    <n v="57"/>
    <s v="Female"/>
    <s v="One or both"/>
    <s v="Yes"/>
    <s v="Proceed"/>
    <m/>
    <s v="Proceed"/>
    <s v="Xhosa"/>
    <s v="Yes"/>
    <s v="Yes"/>
    <m/>
    <s v="signature_2022-07-16_0837.png"/>
    <m/>
    <m/>
    <m/>
    <d v="2022-07-16T00:00:00"/>
    <n v="50000"/>
    <n v="1000"/>
    <n v="588"/>
    <n v="588"/>
    <n v="2341"/>
    <m/>
    <x v="1"/>
    <n v="54460"/>
    <s v="Proceed"/>
    <s v="Checked, completed"/>
    <s v="Checked, completed"/>
    <s v="Checked, completed"/>
    <n v="790763502"/>
    <s v="Myself (Participant)"/>
    <m/>
    <d v="1899-12-30T10:39:00"/>
    <s v="Complete"/>
  </r>
  <r>
    <n v="1374"/>
    <m/>
    <m/>
    <m/>
    <x v="0"/>
    <m/>
    <m/>
    <m/>
    <m/>
    <m/>
    <m/>
    <m/>
    <m/>
    <m/>
    <m/>
    <m/>
    <m/>
    <m/>
    <m/>
    <m/>
    <m/>
    <m/>
    <m/>
    <m/>
    <m/>
    <m/>
    <m/>
    <m/>
    <m/>
    <m/>
    <m/>
    <m/>
    <m/>
    <m/>
    <m/>
    <m/>
    <m/>
    <m/>
    <m/>
    <m/>
    <m/>
    <m/>
    <m/>
    <m/>
    <m/>
    <m/>
    <x v="0"/>
    <m/>
    <m/>
    <m/>
    <m/>
    <m/>
    <m/>
    <m/>
    <m/>
    <m/>
    <m/>
  </r>
  <r>
    <n v="1374"/>
    <s v="Screening And Consenting"/>
    <n v="1"/>
    <s v="mihlem"/>
    <x v="26"/>
    <d v="1899-12-30T13:12:00"/>
    <s v="Mdantsane"/>
    <n v="13"/>
    <n v="9"/>
    <s v="Not applicable"/>
    <s v="I confirm that I am at the gate / door"/>
    <s v=" -32.9280509"/>
    <s v="27.7162167"/>
    <s v="Yes"/>
    <m/>
    <s v="Read the script out loud to the person"/>
    <s v="Yes - the person who opened the door is the HoH"/>
    <s v="Read the script out loud to the HoH"/>
    <s v="No"/>
    <m/>
    <m/>
    <m/>
    <m/>
    <m/>
    <m/>
    <m/>
    <m/>
    <m/>
    <m/>
    <m/>
    <m/>
    <m/>
    <m/>
    <m/>
    <m/>
    <m/>
    <m/>
    <m/>
    <m/>
    <m/>
    <n v="50000"/>
    <m/>
    <n v="420"/>
    <n v="420"/>
    <n v="2330"/>
    <m/>
    <x v="0"/>
    <m/>
    <m/>
    <m/>
    <m/>
    <m/>
    <m/>
    <m/>
    <m/>
    <d v="1899-12-30T13:12:00"/>
    <s v="Unverified"/>
  </r>
  <r>
    <n v="1375"/>
    <m/>
    <m/>
    <m/>
    <x v="0"/>
    <m/>
    <m/>
    <m/>
    <m/>
    <m/>
    <m/>
    <m/>
    <m/>
    <m/>
    <m/>
    <m/>
    <m/>
    <m/>
    <m/>
    <m/>
    <m/>
    <m/>
    <m/>
    <m/>
    <m/>
    <m/>
    <m/>
    <m/>
    <m/>
    <m/>
    <m/>
    <m/>
    <m/>
    <m/>
    <m/>
    <m/>
    <m/>
    <m/>
    <m/>
    <m/>
    <m/>
    <m/>
    <m/>
    <m/>
    <m/>
    <m/>
    <x v="0"/>
    <m/>
    <m/>
    <m/>
    <m/>
    <m/>
    <m/>
    <m/>
    <m/>
    <m/>
    <m/>
  </r>
  <r>
    <n v="1375"/>
    <s v="Screening And Consenting"/>
    <n v="1"/>
    <s v="nozithembiso"/>
    <x v="26"/>
    <d v="1899-12-30T13:15:00"/>
    <s v="Buffalo Flats"/>
    <n v="6"/>
    <n v="1"/>
    <s v="Not applicable"/>
    <s v="I confirm that I am at the gate / door"/>
    <s v=" -33.0178654"/>
    <s v="27.8459853"/>
    <s v="Yes"/>
    <m/>
    <s v="Read the script out loud to the person"/>
    <s v="No"/>
    <m/>
    <m/>
    <m/>
    <m/>
    <m/>
    <m/>
    <m/>
    <m/>
    <m/>
    <m/>
    <m/>
    <m/>
    <m/>
    <m/>
    <m/>
    <m/>
    <m/>
    <m/>
    <m/>
    <m/>
    <m/>
    <m/>
    <m/>
    <n v="80000"/>
    <m/>
    <n v="417"/>
    <n v="417"/>
    <n v="2330"/>
    <m/>
    <x v="0"/>
    <m/>
    <m/>
    <m/>
    <m/>
    <m/>
    <m/>
    <m/>
    <m/>
    <d v="1899-12-30T13:16:00"/>
    <s v="Complete"/>
  </r>
  <r>
    <n v="892"/>
    <s v="Screening And Consenting"/>
    <n v="1"/>
    <s v="zukisani"/>
    <x v="23"/>
    <d v="1899-12-30T15:23:00"/>
    <s v="Nompumelelo"/>
    <n v="3"/>
    <n v="1"/>
    <s v="Not applicable"/>
    <s v="I confirm that I am at the gate / door"/>
    <s v=" -32.9542248"/>
    <s v="27.9223118"/>
    <s v="Yes"/>
    <m/>
    <s v="Read the script out loud to the person"/>
    <s v="Yes - the person who opened the door is calling the HoH"/>
    <s v="Read the script out loud to the HoH"/>
    <s v="Yes"/>
    <s v="Proceed"/>
    <s v="Zola"/>
    <s v="Mafanya"/>
    <n v="57"/>
    <d v="1965-04-01T00:00:00"/>
    <n v="57"/>
    <s v="Male"/>
    <s v="One or both"/>
    <s v="Yes"/>
    <s v="Proceed"/>
    <m/>
    <s v="Proceed"/>
    <s v="Xhosa"/>
    <s v="Yes"/>
    <s v="Yes"/>
    <m/>
    <s v="signature_2022-07-15_1325.png"/>
    <m/>
    <m/>
    <m/>
    <d v="2022-07-15T00:00:00"/>
    <n v="30000"/>
    <n v="2000"/>
    <n v="289"/>
    <n v="289"/>
    <n v="2342"/>
    <m/>
    <x v="1"/>
    <n v="34863"/>
    <s v="Proceed"/>
    <s v="Checked, completed"/>
    <s v="Checked, completed"/>
    <s v="Checked, completed"/>
    <n v="660975021"/>
    <s v="Myself (Participant)"/>
    <m/>
    <d v="1899-12-30T15:26:00"/>
    <s v="Unverified"/>
  </r>
  <r>
    <n v="1376"/>
    <m/>
    <m/>
    <m/>
    <x v="0"/>
    <m/>
    <m/>
    <m/>
    <m/>
    <m/>
    <m/>
    <m/>
    <m/>
    <m/>
    <m/>
    <m/>
    <m/>
    <m/>
    <m/>
    <m/>
    <m/>
    <m/>
    <m/>
    <m/>
    <m/>
    <m/>
    <m/>
    <m/>
    <m/>
    <m/>
    <m/>
    <m/>
    <m/>
    <m/>
    <m/>
    <m/>
    <m/>
    <m/>
    <m/>
    <m/>
    <m/>
    <m/>
    <m/>
    <m/>
    <m/>
    <m/>
    <x v="0"/>
    <m/>
    <m/>
    <m/>
    <m/>
    <m/>
    <m/>
    <m/>
    <m/>
    <m/>
    <m/>
  </r>
  <r>
    <n v="948"/>
    <s v="Screening And Consenting"/>
    <n v="1"/>
    <s v="vuyelwa"/>
    <x v="29"/>
    <d v="1899-12-30T12:03:00"/>
    <s v="Ndevana"/>
    <n v="2"/>
    <n v="7"/>
    <s v="Not applicable"/>
    <s v="I confirm that I am at the gate / door"/>
    <s v=" -32.9273866"/>
    <s v="27.4819221"/>
    <s v="Yes"/>
    <m/>
    <s v="Read the script out loud to the person"/>
    <s v="Yes - the person who opened the door is the HoH"/>
    <s v="Read the script out loud to the HoH"/>
    <s v="Yes"/>
    <s v="Proceed"/>
    <s v="Gemjikile"/>
    <s v="Magqazolo"/>
    <n v="57"/>
    <d v="1965-08-01T00:00:00"/>
    <n v="57"/>
    <s v="Male"/>
    <s v="One or both"/>
    <s v="Yes"/>
    <s v="Proceed"/>
    <m/>
    <s v="Proceed"/>
    <s v="English"/>
    <s v="Yes"/>
    <s v="Yes"/>
    <s v="signature_2022-07-19_1009.png"/>
    <m/>
    <m/>
    <m/>
    <m/>
    <d v="2022-07-19T00:00:00"/>
    <n v="60000"/>
    <n v="2000"/>
    <n v="489"/>
    <n v="489"/>
    <n v="2338"/>
    <m/>
    <x v="1"/>
    <n v="65259"/>
    <s v="Proceed"/>
    <s v="Checked, completed"/>
    <s v="Checked, completed"/>
    <s v="Checked, completed"/>
    <n v="733315339"/>
    <s v="Myself (Participant)"/>
    <m/>
    <d v="1899-12-30T12:12:00"/>
    <s v="Complete"/>
  </r>
  <r>
    <n v="1377"/>
    <m/>
    <m/>
    <m/>
    <x v="0"/>
    <m/>
    <m/>
    <m/>
    <m/>
    <m/>
    <m/>
    <m/>
    <m/>
    <m/>
    <m/>
    <m/>
    <m/>
    <m/>
    <m/>
    <m/>
    <m/>
    <m/>
    <m/>
    <m/>
    <m/>
    <m/>
    <m/>
    <m/>
    <m/>
    <m/>
    <m/>
    <m/>
    <m/>
    <m/>
    <m/>
    <m/>
    <m/>
    <m/>
    <m/>
    <m/>
    <m/>
    <m/>
    <m/>
    <m/>
    <m/>
    <m/>
    <x v="0"/>
    <m/>
    <m/>
    <m/>
    <m/>
    <m/>
    <m/>
    <m/>
    <m/>
    <m/>
    <m/>
  </r>
  <r>
    <n v="1377"/>
    <s v="Screening And Consenting"/>
    <n v="1"/>
    <s v="nozithembiso"/>
    <x v="26"/>
    <d v="1899-12-30T13:18:00"/>
    <s v="Buffalo Flats"/>
    <n v="6"/>
    <n v="1"/>
    <s v="Not applicable"/>
    <s v="I confirm that I am at the gate / door"/>
    <s v=" -33.0180107"/>
    <s v="27.8458902"/>
    <s v="Yes"/>
    <m/>
    <s v="Read the script out loud to the person"/>
    <s v="Yes - the person who opened the door is calling the HoH"/>
    <s v="Read the script out loud to the HoH"/>
    <s v="No"/>
    <m/>
    <m/>
    <m/>
    <m/>
    <m/>
    <m/>
    <m/>
    <m/>
    <m/>
    <m/>
    <m/>
    <m/>
    <m/>
    <m/>
    <m/>
    <m/>
    <m/>
    <m/>
    <m/>
    <m/>
    <m/>
    <n v="80000"/>
    <m/>
    <n v="414"/>
    <n v="414"/>
    <n v="2330"/>
    <m/>
    <x v="0"/>
    <m/>
    <m/>
    <m/>
    <m/>
    <m/>
    <m/>
    <m/>
    <m/>
    <d v="1899-12-30T13:19:00"/>
    <s v="Unverified"/>
  </r>
  <r>
    <n v="1378"/>
    <m/>
    <m/>
    <m/>
    <x v="0"/>
    <m/>
    <m/>
    <m/>
    <m/>
    <m/>
    <m/>
    <m/>
    <m/>
    <m/>
    <m/>
    <m/>
    <m/>
    <m/>
    <m/>
    <m/>
    <m/>
    <m/>
    <m/>
    <m/>
    <m/>
    <m/>
    <m/>
    <m/>
    <m/>
    <m/>
    <m/>
    <m/>
    <m/>
    <m/>
    <m/>
    <m/>
    <m/>
    <m/>
    <m/>
    <m/>
    <m/>
    <m/>
    <m/>
    <m/>
    <m/>
    <m/>
    <x v="0"/>
    <m/>
    <m/>
    <m/>
    <m/>
    <m/>
    <m/>
    <m/>
    <m/>
    <m/>
    <m/>
  </r>
  <r>
    <n v="1048"/>
    <s v="Screening And Consenting"/>
    <n v="1"/>
    <s v="asemahle"/>
    <x v="16"/>
    <d v="1899-12-30T15:09:00"/>
    <s v="Buffalo Flats"/>
    <n v="6"/>
    <n v="1"/>
    <s v="Not applicable"/>
    <s v="I confirm that I am at the gate / door"/>
    <s v=" -33.0182377"/>
    <s v="27.846364"/>
    <s v="Yes"/>
    <m/>
    <s v="Read the script out loud to the person"/>
    <s v="Yes - the person who opened the door is calling the HoH"/>
    <s v="Read the script out loud to the HoH"/>
    <s v="Yes"/>
    <s v="Proceed"/>
    <s v="Ronald"/>
    <s v="Davis"/>
    <n v="57"/>
    <d v="1965-12-15T00:00:00"/>
    <n v="57"/>
    <s v="Male"/>
    <s v="One or both"/>
    <s v="Yes"/>
    <s v="Proceed"/>
    <m/>
    <s v="Proceed"/>
    <s v="English"/>
    <s v="Yes"/>
    <s v="Yes"/>
    <s v="signature_2022-07-20_1353.png"/>
    <m/>
    <m/>
    <m/>
    <m/>
    <d v="2022-07-20T00:00:00"/>
    <n v="80000"/>
    <n v="2000"/>
    <n v="303"/>
    <n v="303"/>
    <n v="2337"/>
    <m/>
    <x v="1"/>
    <n v="84886"/>
    <s v="Proceed"/>
    <s v="Checked, completed"/>
    <s v="Checked, completed"/>
    <s v="Checked, completed"/>
    <n v="823651432"/>
    <s v="Myself (Participant)"/>
    <m/>
    <d v="1899-12-30T15:55:00"/>
    <s v="Complete"/>
  </r>
  <r>
    <n v="1379"/>
    <m/>
    <m/>
    <m/>
    <x v="0"/>
    <m/>
    <m/>
    <m/>
    <m/>
    <m/>
    <m/>
    <m/>
    <m/>
    <m/>
    <m/>
    <m/>
    <m/>
    <m/>
    <m/>
    <m/>
    <m/>
    <m/>
    <m/>
    <m/>
    <m/>
    <m/>
    <m/>
    <m/>
    <m/>
    <m/>
    <m/>
    <m/>
    <m/>
    <m/>
    <m/>
    <m/>
    <m/>
    <m/>
    <m/>
    <m/>
    <m/>
    <m/>
    <m/>
    <m/>
    <m/>
    <m/>
    <x v="0"/>
    <m/>
    <m/>
    <m/>
    <m/>
    <m/>
    <m/>
    <m/>
    <m/>
    <m/>
    <m/>
  </r>
  <r>
    <n v="1208"/>
    <s v="Screening And Consenting"/>
    <n v="1"/>
    <s v="onelam"/>
    <x v="24"/>
    <d v="1899-12-30T09:38:00"/>
    <s v="Nompumelelo"/>
    <n v="4"/>
    <n v="1"/>
    <s v="Not applicable"/>
    <s v="I confirm that I am at the gate / door"/>
    <s v=" -32.9505184"/>
    <s v="27.9226209"/>
    <s v="Yes"/>
    <m/>
    <s v="Read the script out loud to the person"/>
    <s v="Yes - the person who opened the door is calling the HoH"/>
    <s v="Read the script out loud to the HoH"/>
    <s v="Yes"/>
    <s v="Proceed"/>
    <s v="Ntombi"/>
    <s v="Yenani"/>
    <n v="57"/>
    <d v="1965-06-12T00:00:00"/>
    <n v="57"/>
    <s v="Female"/>
    <s v="One or both"/>
    <s v="Yes"/>
    <s v="Proceed"/>
    <m/>
    <s v="Proceed"/>
    <s v="Xhosa"/>
    <s v="Yes"/>
    <s v="Yes"/>
    <m/>
    <s v="signature_2022-07-23_0741.png"/>
    <m/>
    <m/>
    <m/>
    <d v="2022-07-23T00:00:00"/>
    <n v="30000"/>
    <n v="1000"/>
    <n v="634"/>
    <n v="634"/>
    <n v="2334"/>
    <m/>
    <x v="1"/>
    <n v="34545"/>
    <s v="Proceed"/>
    <s v="Checked, completed"/>
    <s v="Checked, completed"/>
    <s v="Checked, completed"/>
    <n v="713673825"/>
    <s v="Child"/>
    <m/>
    <d v="1899-12-30T09:42:00"/>
    <s v="Complete"/>
  </r>
  <r>
    <n v="1380"/>
    <m/>
    <m/>
    <m/>
    <x v="0"/>
    <m/>
    <m/>
    <m/>
    <m/>
    <m/>
    <m/>
    <m/>
    <m/>
    <m/>
    <m/>
    <m/>
    <m/>
    <m/>
    <m/>
    <m/>
    <m/>
    <m/>
    <m/>
    <m/>
    <m/>
    <m/>
    <m/>
    <m/>
    <m/>
    <m/>
    <m/>
    <m/>
    <m/>
    <m/>
    <m/>
    <m/>
    <m/>
    <m/>
    <m/>
    <m/>
    <m/>
    <m/>
    <m/>
    <m/>
    <m/>
    <m/>
    <x v="0"/>
    <m/>
    <m/>
    <m/>
    <m/>
    <m/>
    <m/>
    <m/>
    <m/>
    <m/>
    <m/>
  </r>
  <r>
    <n v="1231"/>
    <s v="Screening And Consenting"/>
    <n v="2"/>
    <s v="zola"/>
    <x v="25"/>
    <d v="1899-12-30T12:30:00"/>
    <s v="Ndevana"/>
    <n v="3"/>
    <n v="2"/>
    <s v="Not applicable"/>
    <s v="I confirm that I am at the gate / door"/>
    <s v=" -32.9117496"/>
    <s v="27.5101402"/>
    <s v="Yes"/>
    <m/>
    <s v="Read the script out loud to the person"/>
    <s v="Yes - the person who opened the door is the HoH"/>
    <s v="Read the script out loud to the HoH"/>
    <s v="Yes"/>
    <s v="Proceed"/>
    <s v="Bongiwe"/>
    <s v="Ndleleni"/>
    <n v="57"/>
    <d v="1965-03-08T00:00:00"/>
    <n v="57"/>
    <s v="Female"/>
    <s v="One or both"/>
    <s v="Yes"/>
    <s v="Proceed"/>
    <m/>
    <s v="Proceed"/>
    <s v="English"/>
    <s v="Yes"/>
    <s v="Yes"/>
    <s v="signature_2022-07-26_1033.png"/>
    <m/>
    <m/>
    <m/>
    <m/>
    <d v="2022-07-26T00:00:00"/>
    <n v="60000"/>
    <n v="1000"/>
    <n v="462"/>
    <n v="462"/>
    <n v="2331"/>
    <m/>
    <x v="1"/>
    <n v="64198"/>
    <s v="Proceed"/>
    <s v="Checked, completed"/>
    <s v="Checked, completed"/>
    <s v="Checked, completed"/>
    <n v="660146222"/>
    <s v="Myself (Participant)"/>
    <m/>
    <d v="1899-12-30T12:34:00"/>
    <s v="Unverified"/>
  </r>
  <r>
    <n v="1381"/>
    <m/>
    <m/>
    <m/>
    <x v="0"/>
    <m/>
    <m/>
    <m/>
    <m/>
    <m/>
    <m/>
    <m/>
    <m/>
    <m/>
    <m/>
    <m/>
    <m/>
    <m/>
    <m/>
    <m/>
    <m/>
    <m/>
    <m/>
    <m/>
    <m/>
    <m/>
    <m/>
    <m/>
    <m/>
    <m/>
    <m/>
    <m/>
    <m/>
    <m/>
    <m/>
    <m/>
    <m/>
    <m/>
    <m/>
    <m/>
    <m/>
    <m/>
    <m/>
    <m/>
    <m/>
    <m/>
    <x v="0"/>
    <m/>
    <m/>
    <m/>
    <m/>
    <m/>
    <m/>
    <m/>
    <m/>
    <m/>
    <m/>
  </r>
  <r>
    <n v="1381"/>
    <s v="Screening And Consenting"/>
    <n v="1"/>
    <s v="zola"/>
    <x v="26"/>
    <d v="1899-12-30T13:33:00"/>
    <s v="Ndevana"/>
    <n v="3"/>
    <n v="3"/>
    <s v="Not applicable"/>
    <s v="I confirm that I am at the gate / door"/>
    <s v=" -32.9152937"/>
    <s v="27.5020669"/>
    <s v="No"/>
    <s v="I confirm"/>
    <m/>
    <m/>
    <m/>
    <m/>
    <m/>
    <m/>
    <m/>
    <m/>
    <m/>
    <m/>
    <m/>
    <m/>
    <m/>
    <m/>
    <m/>
    <m/>
    <m/>
    <m/>
    <m/>
    <m/>
    <m/>
    <m/>
    <m/>
    <m/>
    <m/>
    <n v="60000"/>
    <m/>
    <n v="399"/>
    <n v="399"/>
    <n v="2330"/>
    <m/>
    <x v="0"/>
    <m/>
    <m/>
    <m/>
    <m/>
    <m/>
    <m/>
    <m/>
    <m/>
    <d v="1899-12-30T13:34:00"/>
    <s v="Complete"/>
  </r>
  <r>
    <n v="1381"/>
    <s v="Screening And Consenting"/>
    <n v="2"/>
    <s v="vuyelwa"/>
    <x v="31"/>
    <d v="1899-12-30T10:22:00"/>
    <s v="Ndevana"/>
    <n v="3"/>
    <n v="3"/>
    <s v="Not applicable"/>
    <s v="I confirm that I am at the gate / door"/>
    <s v=" -32.9206088"/>
    <s v="27.4907222"/>
    <s v="No"/>
    <s v="I confirm"/>
    <m/>
    <m/>
    <m/>
    <m/>
    <m/>
    <m/>
    <m/>
    <m/>
    <m/>
    <m/>
    <m/>
    <m/>
    <m/>
    <m/>
    <m/>
    <m/>
    <m/>
    <m/>
    <m/>
    <m/>
    <m/>
    <m/>
    <m/>
    <m/>
    <m/>
    <n v="60000"/>
    <m/>
    <n v="590"/>
    <n v="590"/>
    <n v="2329"/>
    <m/>
    <x v="0"/>
    <m/>
    <m/>
    <m/>
    <m/>
    <m/>
    <m/>
    <m/>
    <m/>
    <d v="1899-12-30T10:23:00"/>
    <s v="Complete"/>
  </r>
  <r>
    <n v="1249"/>
    <s v="Screening And Consenting"/>
    <n v="1"/>
    <s v="zimkhitha"/>
    <x v="24"/>
    <d v="1899-12-30T11:53:00"/>
    <s v="Buffalo Flats"/>
    <n v="3"/>
    <n v="3"/>
    <s v="Not applicable"/>
    <s v="I confirm that I am at the gate / door"/>
    <s v=" -33.0101861"/>
    <s v="27.8353226"/>
    <s v="Yes"/>
    <m/>
    <s v="Read the script out loud to the person"/>
    <s v="Yes - the person who opened the door is the HoH"/>
    <s v="Read the script out loud to the HoH"/>
    <s v="Yes"/>
    <s v="Proceed"/>
    <s v="Cameron"/>
    <s v="Royen"/>
    <n v="57"/>
    <d v="1965-08-08T00:00:00"/>
    <n v="57"/>
    <s v="Female"/>
    <s v="One or both"/>
    <s v="Yes"/>
    <s v="Proceed"/>
    <m/>
    <s v="Proceed"/>
    <s v="English"/>
    <s v="Yes"/>
    <s v="Yes"/>
    <s v="signature_2022-07-23_0958.png"/>
    <m/>
    <m/>
    <m/>
    <m/>
    <d v="2022-07-23T00:00:00"/>
    <n v="80000"/>
    <n v="1000"/>
    <n v="499"/>
    <n v="499"/>
    <n v="2334"/>
    <m/>
    <x v="1"/>
    <n v="84275"/>
    <s v="Proceed"/>
    <s v="Checked, completed"/>
    <s v="Checked, completed"/>
    <s v="Checked, completed"/>
    <n v="861236889"/>
    <s v="Myself (Participant)"/>
    <m/>
    <d v="1899-12-30T12:00:00"/>
    <s v="Complete"/>
  </r>
  <r>
    <n v="1382"/>
    <m/>
    <m/>
    <m/>
    <x v="0"/>
    <m/>
    <m/>
    <m/>
    <m/>
    <m/>
    <m/>
    <m/>
    <m/>
    <m/>
    <m/>
    <m/>
    <m/>
    <m/>
    <m/>
    <m/>
    <m/>
    <m/>
    <m/>
    <m/>
    <m/>
    <m/>
    <m/>
    <m/>
    <m/>
    <m/>
    <m/>
    <m/>
    <m/>
    <m/>
    <m/>
    <m/>
    <m/>
    <m/>
    <m/>
    <m/>
    <m/>
    <m/>
    <m/>
    <m/>
    <m/>
    <m/>
    <x v="0"/>
    <m/>
    <m/>
    <m/>
    <m/>
    <m/>
    <m/>
    <m/>
    <m/>
    <m/>
    <m/>
  </r>
  <r>
    <n v="1382"/>
    <s v="Screening And Consenting"/>
    <n v="1"/>
    <s v="onelam"/>
    <x v="26"/>
    <d v="1899-12-30T13:34:00"/>
    <s v="Buffalo Flats"/>
    <n v="1"/>
    <n v="8"/>
    <s v="Not applicable"/>
    <s v="I confirm that I am at the gate / door"/>
    <s v=" -33.0222808"/>
    <s v="27.8807502"/>
    <s v="No"/>
    <s v="I confirm"/>
    <m/>
    <m/>
    <m/>
    <m/>
    <m/>
    <m/>
    <m/>
    <m/>
    <m/>
    <m/>
    <m/>
    <m/>
    <m/>
    <m/>
    <m/>
    <m/>
    <m/>
    <m/>
    <m/>
    <m/>
    <m/>
    <m/>
    <m/>
    <m/>
    <m/>
    <n v="80000"/>
    <m/>
    <n v="398"/>
    <n v="398"/>
    <n v="2330"/>
    <m/>
    <x v="0"/>
    <m/>
    <m/>
    <m/>
    <m/>
    <m/>
    <m/>
    <m/>
    <m/>
    <d v="1899-12-30T13:34:00"/>
    <s v="Unverified"/>
  </r>
  <r>
    <n v="1382"/>
    <s v="Screening And Consenting"/>
    <n v="2"/>
    <s v="zukisani"/>
    <x v="31"/>
    <d v="1899-12-30T11:57:00"/>
    <s v="Buffalo Flats"/>
    <n v="1"/>
    <n v="8"/>
    <s v="Not applicable"/>
    <s v="I confirm that I am at the gate / door"/>
    <s v=" -33.0223997"/>
    <s v="27.880786"/>
    <s v="Yes"/>
    <m/>
    <s v="Read the script out loud to the person"/>
    <s v="Yes - the person who opened the door is the HoH"/>
    <s v="Read the script out loud to the HoH"/>
    <s v="No"/>
    <m/>
    <m/>
    <m/>
    <m/>
    <m/>
    <m/>
    <m/>
    <m/>
    <m/>
    <m/>
    <m/>
    <m/>
    <m/>
    <m/>
    <m/>
    <m/>
    <m/>
    <m/>
    <m/>
    <m/>
    <m/>
    <n v="80000"/>
    <m/>
    <n v="495"/>
    <n v="495"/>
    <n v="2329"/>
    <m/>
    <x v="0"/>
    <m/>
    <m/>
    <m/>
    <m/>
    <m/>
    <m/>
    <m/>
    <m/>
    <d v="1899-12-30T11:59:00"/>
    <s v="Unverified"/>
  </r>
  <r>
    <n v="1382"/>
    <s v="Screening And Consenting"/>
    <n v="3"/>
    <s v="zukisani"/>
    <x v="32"/>
    <d v="1899-12-30T11:21:00"/>
    <s v="Buffalo Flats"/>
    <n v="1"/>
    <n v="8"/>
    <s v="Not applicable"/>
    <s v="I confirm that I am at the gate / door"/>
    <s v=" -33.0223092"/>
    <s v="27.8805044"/>
    <s v="No"/>
    <s v="I confirm"/>
    <m/>
    <m/>
    <m/>
    <m/>
    <m/>
    <m/>
    <m/>
    <m/>
    <m/>
    <m/>
    <m/>
    <m/>
    <m/>
    <m/>
    <m/>
    <m/>
    <m/>
    <m/>
    <m/>
    <m/>
    <m/>
    <m/>
    <m/>
    <m/>
    <m/>
    <n v="80000"/>
    <m/>
    <n v="531"/>
    <n v="531"/>
    <n v="2328"/>
    <m/>
    <x v="0"/>
    <m/>
    <m/>
    <m/>
    <m/>
    <m/>
    <m/>
    <m/>
    <m/>
    <d v="1899-12-30T11:22:00"/>
    <s v="Unverified"/>
  </r>
  <r>
    <n v="1383"/>
    <m/>
    <m/>
    <m/>
    <x v="0"/>
    <m/>
    <m/>
    <m/>
    <m/>
    <m/>
    <m/>
    <m/>
    <m/>
    <m/>
    <m/>
    <m/>
    <m/>
    <m/>
    <m/>
    <m/>
    <m/>
    <m/>
    <m/>
    <m/>
    <m/>
    <m/>
    <m/>
    <m/>
    <m/>
    <m/>
    <m/>
    <m/>
    <m/>
    <m/>
    <m/>
    <m/>
    <m/>
    <m/>
    <m/>
    <m/>
    <m/>
    <m/>
    <m/>
    <m/>
    <m/>
    <m/>
    <x v="0"/>
    <m/>
    <m/>
    <m/>
    <m/>
    <m/>
    <m/>
    <m/>
    <m/>
    <m/>
    <m/>
  </r>
  <r>
    <n v="1383"/>
    <s v="Screening And Consenting"/>
    <n v="1"/>
    <s v="zola"/>
    <x v="26"/>
    <d v="1899-12-30T13:41:00"/>
    <s v="Ndevana"/>
    <n v="3"/>
    <n v="3"/>
    <s v="Not applicable"/>
    <s v="I confirm that I am at the gate / door"/>
    <s v=" -32.9194241"/>
    <s v="27.4928923"/>
    <s v="No"/>
    <s v="I confirm"/>
    <m/>
    <m/>
    <m/>
    <m/>
    <m/>
    <m/>
    <m/>
    <m/>
    <m/>
    <m/>
    <m/>
    <m/>
    <m/>
    <m/>
    <m/>
    <m/>
    <m/>
    <m/>
    <m/>
    <m/>
    <m/>
    <m/>
    <m/>
    <m/>
    <m/>
    <n v="60000"/>
    <m/>
    <n v="391"/>
    <n v="391"/>
    <n v="2330"/>
    <m/>
    <x v="0"/>
    <m/>
    <m/>
    <m/>
    <m/>
    <m/>
    <m/>
    <m/>
    <m/>
    <d v="1899-12-30T13:41:00"/>
    <s v="Complete"/>
  </r>
  <r>
    <n v="1383"/>
    <s v="Screening And Consenting"/>
    <n v="2"/>
    <s v="vuyelwa"/>
    <x v="31"/>
    <d v="1899-12-30T10:19:00"/>
    <s v="Ndevana"/>
    <n v="3"/>
    <n v="3"/>
    <s v="Not applicable"/>
    <s v="I confirm that I am at the gate / door"/>
    <s v=" -32.9152937"/>
    <s v="27.5020669"/>
    <s v="No"/>
    <s v="I confirm"/>
    <m/>
    <m/>
    <m/>
    <m/>
    <m/>
    <m/>
    <m/>
    <m/>
    <m/>
    <m/>
    <m/>
    <m/>
    <m/>
    <m/>
    <m/>
    <m/>
    <m/>
    <m/>
    <m/>
    <m/>
    <m/>
    <m/>
    <m/>
    <m/>
    <m/>
    <n v="60000"/>
    <m/>
    <n v="593"/>
    <n v="593"/>
    <n v="2329"/>
    <m/>
    <x v="0"/>
    <m/>
    <m/>
    <m/>
    <m/>
    <m/>
    <m/>
    <m/>
    <m/>
    <d v="1899-12-30T10:20:00"/>
    <s v="Complete"/>
  </r>
  <r>
    <n v="1383"/>
    <s v="Screening And Consenting"/>
    <n v="3"/>
    <s v="zola"/>
    <x v="32"/>
    <d v="1899-12-30T09:35:00"/>
    <s v="Ndevana"/>
    <n v="3"/>
    <n v="3"/>
    <s v="Not applicable"/>
    <s v="I confirm that I am at the gate / door"/>
    <s v=" -32.9153697"/>
    <s v="27.4963702"/>
    <s v="No"/>
    <s v="I confirm"/>
    <m/>
    <m/>
    <m/>
    <m/>
    <m/>
    <m/>
    <m/>
    <m/>
    <m/>
    <m/>
    <m/>
    <m/>
    <m/>
    <m/>
    <m/>
    <m/>
    <m/>
    <m/>
    <m/>
    <m/>
    <m/>
    <m/>
    <m/>
    <m/>
    <m/>
    <n v="60000"/>
    <m/>
    <n v="637"/>
    <n v="637"/>
    <n v="2328"/>
    <m/>
    <x v="0"/>
    <m/>
    <m/>
    <m/>
    <m/>
    <m/>
    <m/>
    <m/>
    <m/>
    <d v="1899-12-30T09:35:00"/>
    <s v="Complete"/>
  </r>
  <r>
    <n v="1384"/>
    <m/>
    <m/>
    <m/>
    <x v="0"/>
    <m/>
    <m/>
    <m/>
    <m/>
    <m/>
    <m/>
    <m/>
    <m/>
    <m/>
    <m/>
    <m/>
    <m/>
    <m/>
    <m/>
    <m/>
    <m/>
    <m/>
    <m/>
    <m/>
    <m/>
    <m/>
    <m/>
    <m/>
    <m/>
    <m/>
    <m/>
    <m/>
    <m/>
    <m/>
    <m/>
    <m/>
    <m/>
    <m/>
    <m/>
    <m/>
    <m/>
    <m/>
    <m/>
    <m/>
    <m/>
    <m/>
    <x v="0"/>
    <m/>
    <m/>
    <m/>
    <m/>
    <m/>
    <m/>
    <m/>
    <m/>
    <m/>
    <m/>
  </r>
  <r>
    <n v="1269"/>
    <s v="Screening And Consenting"/>
    <n v="2"/>
    <s v="lwazi"/>
    <x v="26"/>
    <d v="1899-12-30T10:43:00"/>
    <s v="Buffalo Flats"/>
    <n v="5"/>
    <n v="4"/>
    <s v="Not applicable"/>
    <s v="I confirm that I am at the gate / door"/>
    <s v=" -33.0207286"/>
    <s v="27.8515388"/>
    <s v="Yes"/>
    <m/>
    <s v="Read the script out loud to the person"/>
    <s v="Yes - the person who opened the door is the HoH"/>
    <s v="Read the script out loud to the HoH"/>
    <s v="Yes"/>
    <s v="Proceed"/>
    <s v="Lynette "/>
    <s v="Meyers"/>
    <n v="57"/>
    <d v="1965-09-10T00:00:00"/>
    <n v="57"/>
    <s v="Female"/>
    <s v="One or both"/>
    <s v="Yes"/>
    <s v="Proceed"/>
    <m/>
    <s v="Proceed"/>
    <s v="English"/>
    <s v="Yes"/>
    <s v="Yes"/>
    <s v="signature_2022-07-27_0851.png"/>
    <m/>
    <m/>
    <m/>
    <m/>
    <d v="2022-07-27T00:00:00"/>
    <n v="80000"/>
    <n v="1000"/>
    <n v="569"/>
    <n v="569"/>
    <n v="2330"/>
    <m/>
    <x v="1"/>
    <n v="84411"/>
    <s v="Proceed"/>
    <s v="Checked, completed"/>
    <s v="Checked, completed"/>
    <s v="Checked, completed"/>
    <n v="634566933"/>
    <s v="Myself (Participant)"/>
    <m/>
    <d v="1899-12-30T10:52:00"/>
    <s v="Complete"/>
  </r>
  <r>
    <n v="1385"/>
    <m/>
    <m/>
    <m/>
    <x v="0"/>
    <m/>
    <m/>
    <m/>
    <m/>
    <m/>
    <m/>
    <m/>
    <m/>
    <m/>
    <m/>
    <m/>
    <m/>
    <m/>
    <m/>
    <m/>
    <m/>
    <m/>
    <m/>
    <m/>
    <m/>
    <m/>
    <m/>
    <m/>
    <m/>
    <m/>
    <m/>
    <m/>
    <m/>
    <m/>
    <m/>
    <m/>
    <m/>
    <m/>
    <m/>
    <m/>
    <m/>
    <m/>
    <m/>
    <m/>
    <m/>
    <m/>
    <x v="0"/>
    <m/>
    <m/>
    <m/>
    <m/>
    <m/>
    <m/>
    <m/>
    <m/>
    <m/>
    <m/>
  </r>
  <r>
    <n v="1385"/>
    <s v="Screening And Consenting"/>
    <n v="1"/>
    <s v="siziphiwe"/>
    <x v="26"/>
    <d v="1899-12-30T13:42:00"/>
    <s v="Buffalo Flats"/>
    <n v="1"/>
    <n v="4"/>
    <s v="Not applicable"/>
    <s v="I confirm that I am at the gate / door"/>
    <s v=" -33.0211637"/>
    <s v="27.8685406"/>
    <s v="Yes"/>
    <m/>
    <s v="Read the script out loud to the person"/>
    <s v="Yes - the person who opened the door is the HoH"/>
    <s v="Read the script out loud to the HoH"/>
    <s v="Yes"/>
    <s v="Proceed"/>
    <s v="Micaela"/>
    <s v="Kleinhans"/>
    <n v="57"/>
    <d v="1966-01-16T00:00:00"/>
    <n v="57"/>
    <s v="Female"/>
    <s v="One or both"/>
    <s v="Yes"/>
    <s v="Proceed"/>
    <m/>
    <s v="Proceed"/>
    <s v="English"/>
    <s v="Yes"/>
    <s v="Yes"/>
    <s v="signature_2022-07-27_1151.png"/>
    <m/>
    <m/>
    <m/>
    <m/>
    <d v="2022-07-27T00:00:00"/>
    <n v="80000"/>
    <n v="1000"/>
    <n v="390"/>
    <n v="390"/>
    <n v="2330"/>
    <m/>
    <x v="1"/>
    <n v="84053"/>
    <s v="Proceed"/>
    <s v="Checked, completed"/>
    <s v="Checked, completed"/>
    <s v="Checked, completed"/>
    <n v="726386854"/>
    <s v="Myself (Participant)"/>
    <m/>
    <d v="1899-12-30T13:51:00"/>
    <s v="Unverified"/>
  </r>
  <r>
    <n v="1386"/>
    <m/>
    <m/>
    <m/>
    <x v="0"/>
    <m/>
    <m/>
    <m/>
    <m/>
    <m/>
    <m/>
    <m/>
    <m/>
    <m/>
    <m/>
    <m/>
    <m/>
    <m/>
    <m/>
    <m/>
    <m/>
    <m/>
    <m/>
    <m/>
    <m/>
    <m/>
    <m/>
    <m/>
    <m/>
    <m/>
    <m/>
    <m/>
    <m/>
    <m/>
    <m/>
    <m/>
    <m/>
    <m/>
    <m/>
    <m/>
    <m/>
    <m/>
    <m/>
    <m/>
    <m/>
    <m/>
    <x v="0"/>
    <m/>
    <m/>
    <m/>
    <m/>
    <m/>
    <m/>
    <m/>
    <m/>
    <m/>
    <m/>
  </r>
  <r>
    <n v="1659"/>
    <s v="Screening And Consenting"/>
    <n v="2"/>
    <s v="zola"/>
    <x v="12"/>
    <d v="1899-12-30T11:17:00"/>
    <s v="Ginsberg"/>
    <n v="2"/>
    <n v="4"/>
    <s v="Not applicable"/>
    <s v="I confirm that I am at the gate / door"/>
    <s v=" -32.8761882"/>
    <s v="27.3757858"/>
    <s v="Yes"/>
    <m/>
    <s v="Read the script out loud to the person"/>
    <s v="Yes - the person who opened the door is the HoH"/>
    <s v="Read the script out loud to the HoH"/>
    <s v="Yes"/>
    <s v="Proceed"/>
    <s v="Kholeka"/>
    <s v="Sidiki"/>
    <n v="57"/>
    <d v="1965-12-25T00:00:00"/>
    <n v="57"/>
    <s v="Female"/>
    <s v="One or both"/>
    <s v="Yes"/>
    <s v="Proceed"/>
    <m/>
    <s v="Proceed"/>
    <s v="English"/>
    <s v="Yes"/>
    <s v="Yes"/>
    <s v="signature_2022-08-03_0924.png"/>
    <m/>
    <m/>
    <m/>
    <m/>
    <d v="2022-08-03T00:00:00"/>
    <n v="70000"/>
    <n v="1000"/>
    <n v="535"/>
    <n v="535"/>
    <n v="2323"/>
    <m/>
    <x v="1"/>
    <n v="74336"/>
    <s v="Proceed"/>
    <s v="Checked, completed"/>
    <s v="Checked, completed"/>
    <s v="Checked, completed"/>
    <n v="780608356"/>
    <s v="Myself (Participant)"/>
    <m/>
    <d v="1899-12-30T11:24:00"/>
    <s v="Complete"/>
  </r>
  <r>
    <n v="1387"/>
    <m/>
    <m/>
    <m/>
    <x v="0"/>
    <m/>
    <m/>
    <m/>
    <m/>
    <m/>
    <m/>
    <m/>
    <m/>
    <m/>
    <m/>
    <m/>
    <m/>
    <m/>
    <m/>
    <m/>
    <m/>
    <m/>
    <m/>
    <m/>
    <m/>
    <m/>
    <m/>
    <m/>
    <m/>
    <m/>
    <m/>
    <m/>
    <m/>
    <m/>
    <m/>
    <m/>
    <m/>
    <m/>
    <m/>
    <m/>
    <m/>
    <m/>
    <m/>
    <m/>
    <m/>
    <m/>
    <x v="0"/>
    <m/>
    <m/>
    <m/>
    <m/>
    <m/>
    <m/>
    <m/>
    <m/>
    <m/>
    <m/>
  </r>
  <r>
    <n v="1387"/>
    <s v="Screening And Consenting"/>
    <n v="1"/>
    <s v="sinazo"/>
    <x v="26"/>
    <d v="1899-12-30T13:47:00"/>
    <s v="Nompumelelo"/>
    <n v="3"/>
    <n v="2"/>
    <s v="Not applicable"/>
    <s v="I confirm that I am at the gate / door"/>
    <s v=" -32.9525467"/>
    <s v="27.9213473"/>
    <s v="No"/>
    <s v="I confirm"/>
    <m/>
    <m/>
    <m/>
    <m/>
    <m/>
    <m/>
    <m/>
    <m/>
    <m/>
    <m/>
    <m/>
    <m/>
    <m/>
    <m/>
    <m/>
    <m/>
    <m/>
    <m/>
    <m/>
    <m/>
    <m/>
    <m/>
    <m/>
    <m/>
    <m/>
    <n v="30000"/>
    <m/>
    <n v="385"/>
    <n v="385"/>
    <n v="2330"/>
    <m/>
    <x v="0"/>
    <m/>
    <m/>
    <m/>
    <m/>
    <m/>
    <m/>
    <m/>
    <m/>
    <d v="1899-12-30T13:47:00"/>
    <s v="Complete"/>
  </r>
  <r>
    <n v="61"/>
    <s v="Screening And Consenting"/>
    <n v="1"/>
    <s v="vuyolwethu"/>
    <x v="7"/>
    <d v="1899-12-30T10:18:00"/>
    <s v="Mdantsane"/>
    <n v="1"/>
    <n v="1"/>
    <s v="A"/>
    <s v="I confirm that I am at the gate / door"/>
    <s v=" -32.9396251"/>
    <s v="27.7827796"/>
    <s v="Yes"/>
    <m/>
    <s v="Read the script out loud to the person"/>
    <s v="Yes - the person who opened the door is calling the HoH"/>
    <s v="Read the script out loud to the HoH"/>
    <s v="Yes"/>
    <s v="Proceed"/>
    <s v="Luvuyo"/>
    <s v="Solomoni"/>
    <n v="58"/>
    <d v="1964-05-28T00:00:00"/>
    <n v="58"/>
    <s v="Male"/>
    <s v="One or both"/>
    <s v="Yes"/>
    <s v="Proceed"/>
    <m/>
    <s v="Proceed"/>
    <s v="Xhosa"/>
    <s v="Yes"/>
    <s v="Yes"/>
    <m/>
    <s v="signature_2022-06-15_0821.png"/>
    <m/>
    <m/>
    <m/>
    <d v="2022-06-15T00:00:00"/>
    <n v="50000"/>
    <n v="2000"/>
    <n v="594"/>
    <n v="594"/>
    <n v="2372"/>
    <m/>
    <x v="1"/>
    <n v="55502"/>
    <s v="Proceed"/>
    <s v="Checked, completed"/>
    <s v="Checked, completed"/>
    <s v="Checked, completed"/>
    <n v="78495316"/>
    <s v="Myself (Participant)"/>
    <m/>
    <d v="1899-12-30T10:22:00"/>
    <s v="Unverified"/>
  </r>
  <r>
    <n v="1388"/>
    <m/>
    <m/>
    <m/>
    <x v="0"/>
    <m/>
    <m/>
    <m/>
    <m/>
    <m/>
    <m/>
    <m/>
    <m/>
    <m/>
    <m/>
    <m/>
    <m/>
    <m/>
    <m/>
    <m/>
    <m/>
    <m/>
    <m/>
    <m/>
    <m/>
    <m/>
    <m/>
    <m/>
    <m/>
    <m/>
    <m/>
    <m/>
    <m/>
    <m/>
    <m/>
    <m/>
    <m/>
    <m/>
    <m/>
    <m/>
    <m/>
    <m/>
    <m/>
    <m/>
    <m/>
    <m/>
    <x v="0"/>
    <m/>
    <m/>
    <m/>
    <m/>
    <m/>
    <m/>
    <m/>
    <m/>
    <m/>
    <m/>
  </r>
  <r>
    <n v="1388"/>
    <s v="Screening And Consenting"/>
    <n v="1"/>
    <s v="nozithembiso"/>
    <x v="26"/>
    <d v="1899-12-30T13:52:00"/>
    <s v="Buffalo Flats"/>
    <n v="6"/>
    <n v="1"/>
    <s v="Not applicable"/>
    <s v="I confirm that I am at the gate / door"/>
    <s v=" -33.0179588"/>
    <s v="27.8466858"/>
    <s v="Yes"/>
    <m/>
    <s v="Read the script out loud to the person"/>
    <s v="No"/>
    <m/>
    <m/>
    <m/>
    <m/>
    <m/>
    <m/>
    <m/>
    <m/>
    <m/>
    <m/>
    <m/>
    <m/>
    <m/>
    <m/>
    <m/>
    <m/>
    <m/>
    <m/>
    <m/>
    <m/>
    <m/>
    <m/>
    <m/>
    <n v="80000"/>
    <m/>
    <n v="380"/>
    <n v="380"/>
    <n v="2330"/>
    <m/>
    <x v="0"/>
    <m/>
    <m/>
    <m/>
    <m/>
    <m/>
    <m/>
    <m/>
    <m/>
    <d v="1899-12-30T13:53:00"/>
    <s v="Complete"/>
  </r>
  <r>
    <n v="214"/>
    <s v="Screening And Consenting"/>
    <n v="2"/>
    <s v="nomvuyo"/>
    <x v="9"/>
    <d v="1899-12-30T09:43:00"/>
    <s v="Mdantsane"/>
    <n v="6"/>
    <n v="5"/>
    <s v="Not applicable"/>
    <s v="I confirm that I am at the gate / door"/>
    <s v=" -32.929648"/>
    <s v="27.7766737"/>
    <s v="Yes"/>
    <m/>
    <s v="Read the script out loud to the person"/>
    <s v="Yes - the person who opened the door is the HoH"/>
    <s v="Read the script out loud to the HoH"/>
    <s v="Yes"/>
    <s v="Proceed"/>
    <s v="Retsidisitsoe"/>
    <s v="Maluke"/>
    <n v="58"/>
    <d v="1964-10-30T00:00:00"/>
    <n v="58"/>
    <s v="Male"/>
    <s v="One or both"/>
    <s v="Yes"/>
    <s v="Proceed"/>
    <m/>
    <s v="Proceed"/>
    <s v="English"/>
    <s v="Yes"/>
    <s v="Yes"/>
    <s v="signature_2022-06-29_0747.png"/>
    <m/>
    <m/>
    <m/>
    <m/>
    <d v="2022-06-29T00:00:00"/>
    <n v="50000"/>
    <n v="2000"/>
    <n v="629"/>
    <n v="629"/>
    <n v="2358"/>
    <m/>
    <x v="1"/>
    <n v="55558"/>
    <s v="Proceed"/>
    <s v="Checked, completed"/>
    <s v="Checked, completed"/>
    <s v="Checked, completed"/>
    <n v="834419692"/>
    <s v="Myself (Participant)"/>
    <m/>
    <d v="1899-12-30T09:48:00"/>
    <s v="Unverified"/>
  </r>
  <r>
    <n v="1389"/>
    <m/>
    <m/>
    <m/>
    <x v="0"/>
    <m/>
    <m/>
    <m/>
    <m/>
    <m/>
    <m/>
    <m/>
    <m/>
    <m/>
    <m/>
    <m/>
    <m/>
    <m/>
    <m/>
    <m/>
    <m/>
    <m/>
    <m/>
    <m/>
    <m/>
    <m/>
    <m/>
    <m/>
    <m/>
    <m/>
    <m/>
    <m/>
    <m/>
    <m/>
    <m/>
    <m/>
    <m/>
    <m/>
    <m/>
    <m/>
    <m/>
    <m/>
    <m/>
    <m/>
    <m/>
    <m/>
    <x v="0"/>
    <m/>
    <m/>
    <m/>
    <m/>
    <m/>
    <m/>
    <m/>
    <m/>
    <m/>
    <m/>
  </r>
  <r>
    <n v="1389"/>
    <s v="Screening And Consenting"/>
    <n v="1"/>
    <s v="nozithembiso"/>
    <x v="26"/>
    <d v="1899-12-30T13:56:00"/>
    <s v="Buffalo Flats"/>
    <n v="6"/>
    <n v="1"/>
    <s v="Not applicable"/>
    <s v="I confirm that I am at the gate / door"/>
    <s v=" -33.0179148"/>
    <s v="27.8466259"/>
    <s v="No"/>
    <s v="I confirm"/>
    <m/>
    <m/>
    <m/>
    <m/>
    <m/>
    <m/>
    <m/>
    <m/>
    <m/>
    <m/>
    <m/>
    <m/>
    <m/>
    <m/>
    <m/>
    <m/>
    <m/>
    <m/>
    <m/>
    <m/>
    <m/>
    <m/>
    <m/>
    <m/>
    <m/>
    <n v="80000"/>
    <m/>
    <n v="376"/>
    <n v="376"/>
    <n v="2330"/>
    <m/>
    <x v="0"/>
    <m/>
    <m/>
    <m/>
    <m/>
    <m/>
    <m/>
    <m/>
    <m/>
    <d v="1899-12-30T13:56:00"/>
    <s v="Complete"/>
  </r>
  <r>
    <n v="240"/>
    <s v="Screening And Consenting"/>
    <n v="1"/>
    <s v="nozithembiso"/>
    <x v="9"/>
    <d v="1899-12-30T10:24:00"/>
    <s v="Mdantsane"/>
    <n v="6"/>
    <n v="3"/>
    <s v="Not applicable"/>
    <s v="I confirm that I am at the gate / door"/>
    <s v=" -32.9284972"/>
    <s v="27.7721675"/>
    <s v="Yes"/>
    <m/>
    <s v="Read the script out loud to the person"/>
    <s v="Yes - the person who opened the door is the HoH"/>
    <s v="Read the script out loud to the HoH"/>
    <s v="Yes"/>
    <s v="Proceed"/>
    <s v="Ntombentsha"/>
    <s v="Hlolani"/>
    <n v="58"/>
    <d v="1964-05-07T00:00:00"/>
    <n v="58"/>
    <s v="Male"/>
    <s v="One or both"/>
    <s v="Yes"/>
    <s v="Proceed"/>
    <m/>
    <s v="Proceed"/>
    <s v="English"/>
    <s v="Yes"/>
    <s v="Yes"/>
    <s v="signature_2022-06-29_0827.png"/>
    <m/>
    <m/>
    <m/>
    <m/>
    <d v="2022-06-29T00:00:00"/>
    <n v="50000"/>
    <n v="2000"/>
    <n v="588"/>
    <n v="588"/>
    <n v="2358"/>
    <m/>
    <x v="1"/>
    <n v="55476"/>
    <s v="Proceed"/>
    <s v="Checked, completed"/>
    <s v="Checked, completed"/>
    <s v="Checked, completed"/>
    <n v="832363526"/>
    <s v="Sibling"/>
    <m/>
    <d v="1899-12-30T10:24:00"/>
    <s v="Unverified"/>
  </r>
  <r>
    <n v="1390"/>
    <m/>
    <m/>
    <m/>
    <x v="0"/>
    <m/>
    <m/>
    <m/>
    <m/>
    <m/>
    <m/>
    <m/>
    <m/>
    <m/>
    <m/>
    <m/>
    <m/>
    <m/>
    <m/>
    <m/>
    <m/>
    <m/>
    <m/>
    <m/>
    <m/>
    <m/>
    <m/>
    <m/>
    <m/>
    <m/>
    <m/>
    <m/>
    <m/>
    <m/>
    <m/>
    <m/>
    <m/>
    <m/>
    <m/>
    <m/>
    <m/>
    <m/>
    <m/>
    <m/>
    <m/>
    <m/>
    <x v="0"/>
    <m/>
    <m/>
    <m/>
    <m/>
    <m/>
    <m/>
    <m/>
    <m/>
    <m/>
    <m/>
  </r>
  <r>
    <n v="262"/>
    <s v="Screening And Consenting"/>
    <n v="1"/>
    <s v="nomvuyo"/>
    <x v="9"/>
    <d v="1899-12-30T11:59:00"/>
    <s v="Mdantsane"/>
    <n v="6"/>
    <n v="5"/>
    <s v="Not applicable"/>
    <s v="I confirm that I am at the gate / door"/>
    <s v=" -32.9300682"/>
    <s v="27.7760382"/>
    <s v="Yes"/>
    <m/>
    <s v="Read the script out loud to the person"/>
    <s v="Yes - the person who opened the door is the HoH"/>
    <s v="Read the script out loud to the HoH"/>
    <s v="Yes"/>
    <s v="Proceed"/>
    <s v="Boniswa"/>
    <s v="Booi"/>
    <n v="58"/>
    <d v="1964-06-04T00:00:00"/>
    <n v="58"/>
    <s v="Female"/>
    <s v="One or both"/>
    <s v="Yes"/>
    <s v="Proceed"/>
    <m/>
    <s v="Proceed"/>
    <s v="Xhosa"/>
    <s v="Yes"/>
    <s v="No"/>
    <m/>
    <m/>
    <s v="Thabisa"/>
    <m/>
    <s v="signature_2022-06-29_1019.png"/>
    <d v="2022-06-29T00:00:00"/>
    <n v="50000"/>
    <n v="1000"/>
    <n v="493"/>
    <n v="493"/>
    <n v="2358"/>
    <m/>
    <x v="1"/>
    <n v="54286"/>
    <s v="Proceed"/>
    <s v="Checked, completed"/>
    <s v="Checked, completed"/>
    <s v="Checked, completed"/>
    <n v="0"/>
    <s v="Other"/>
    <s v="N/A"/>
    <d v="1899-12-30T12:24:00"/>
    <s v="Unverified"/>
  </r>
  <r>
    <n v="1391"/>
    <m/>
    <m/>
    <m/>
    <x v="0"/>
    <m/>
    <m/>
    <m/>
    <m/>
    <m/>
    <m/>
    <m/>
    <m/>
    <m/>
    <m/>
    <m/>
    <m/>
    <m/>
    <m/>
    <m/>
    <m/>
    <m/>
    <m/>
    <m/>
    <m/>
    <m/>
    <m/>
    <m/>
    <m/>
    <m/>
    <m/>
    <m/>
    <m/>
    <m/>
    <m/>
    <m/>
    <m/>
    <m/>
    <m/>
    <m/>
    <m/>
    <m/>
    <m/>
    <m/>
    <m/>
    <m/>
    <x v="0"/>
    <m/>
    <m/>
    <m/>
    <m/>
    <m/>
    <m/>
    <m/>
    <m/>
    <m/>
    <m/>
  </r>
  <r>
    <n v="1391"/>
    <s v="Screening And Consenting"/>
    <n v="1"/>
    <s v="nozithembiso"/>
    <x v="26"/>
    <d v="1899-12-30T13:59:00"/>
    <s v="Buffalo Flats"/>
    <n v="6"/>
    <n v="1"/>
    <s v="Not applicable"/>
    <s v="I confirm that I am at the gate / door"/>
    <s v=" -33.0178561"/>
    <s v="27.8465916"/>
    <s v="Yes"/>
    <m/>
    <s v="Read the script out loud to the person"/>
    <s v="No"/>
    <m/>
    <m/>
    <m/>
    <m/>
    <m/>
    <m/>
    <m/>
    <m/>
    <m/>
    <m/>
    <m/>
    <m/>
    <m/>
    <m/>
    <m/>
    <m/>
    <m/>
    <m/>
    <m/>
    <m/>
    <m/>
    <m/>
    <m/>
    <n v="80000"/>
    <m/>
    <n v="373"/>
    <n v="373"/>
    <n v="2330"/>
    <m/>
    <x v="0"/>
    <m/>
    <m/>
    <m/>
    <m/>
    <m/>
    <m/>
    <m/>
    <m/>
    <d v="1899-12-30T14:00:00"/>
    <s v="Unverified"/>
  </r>
  <r>
    <n v="1391"/>
    <s v="Screening And Consenting"/>
    <n v="2"/>
    <s v="asemahle"/>
    <x v="31"/>
    <d v="1899-12-30T11:28:00"/>
    <s v="Buffalo Flats"/>
    <n v="6"/>
    <n v="1"/>
    <s v="Not applicable"/>
    <s v="I confirm that I am at the gate / door"/>
    <s v=" -33.0177658"/>
    <s v="27.8465567"/>
    <s v="No"/>
    <s v="I confirm"/>
    <m/>
    <m/>
    <m/>
    <m/>
    <m/>
    <m/>
    <m/>
    <m/>
    <m/>
    <m/>
    <m/>
    <m/>
    <m/>
    <m/>
    <m/>
    <m/>
    <m/>
    <m/>
    <m/>
    <m/>
    <m/>
    <m/>
    <m/>
    <m/>
    <m/>
    <n v="80000"/>
    <m/>
    <n v="524"/>
    <n v="524"/>
    <n v="2329"/>
    <m/>
    <x v="0"/>
    <m/>
    <m/>
    <m/>
    <m/>
    <m/>
    <m/>
    <m/>
    <m/>
    <d v="1899-12-30T11:28:00"/>
    <s v="Unverified"/>
  </r>
  <r>
    <n v="431"/>
    <s v="Screening And Consenting"/>
    <n v="1"/>
    <s v="likhona"/>
    <x v="4"/>
    <d v="1899-12-30T11:09:00"/>
    <s v="Ducats"/>
    <n v="1"/>
    <n v="1"/>
    <s v="Not applicable"/>
    <s v="I confirm that I am at the gate / door"/>
    <s v=" -32.9223311"/>
    <s v="27.9047697"/>
    <s v="Yes"/>
    <m/>
    <s v="Read the script out loud to the person"/>
    <s v="Yes - the person who opened the door is the HoH"/>
    <s v="Read the script out loud to the HoH"/>
    <s v="Yes"/>
    <s v="Proceed"/>
    <s v="Madoda"/>
    <s v="Njodina"/>
    <n v="58"/>
    <d v="1964-08-23T00:00:00"/>
    <n v="58"/>
    <s v="Male"/>
    <s v="One or both"/>
    <s v="Yes"/>
    <s v="Proceed"/>
    <m/>
    <s v="Proceed"/>
    <s v="English"/>
    <s v="Yes"/>
    <s v="Yes"/>
    <s v="signature_2022-07-06_0915.png"/>
    <m/>
    <m/>
    <m/>
    <m/>
    <d v="2022-07-06T00:00:00"/>
    <n v="40000"/>
    <n v="2000"/>
    <n v="543"/>
    <n v="543"/>
    <n v="2351"/>
    <m/>
    <x v="1"/>
    <n v="45379"/>
    <s v="Proceed"/>
    <s v="Checked, completed"/>
    <s v="Checked, completed"/>
    <s v="Checked, completed"/>
    <n v="784119486"/>
    <s v="Myself (Participant)"/>
    <m/>
    <d v="1899-12-30T11:16:00"/>
    <s v="Unverified"/>
  </r>
  <r>
    <n v="1392"/>
    <m/>
    <m/>
    <m/>
    <x v="0"/>
    <m/>
    <m/>
    <m/>
    <m/>
    <m/>
    <m/>
    <m/>
    <m/>
    <m/>
    <m/>
    <m/>
    <m/>
    <m/>
    <m/>
    <m/>
    <m/>
    <m/>
    <m/>
    <m/>
    <m/>
    <m/>
    <m/>
    <m/>
    <m/>
    <m/>
    <m/>
    <m/>
    <m/>
    <m/>
    <m/>
    <m/>
    <m/>
    <m/>
    <m/>
    <m/>
    <m/>
    <m/>
    <m/>
    <m/>
    <m/>
    <m/>
    <x v="0"/>
    <m/>
    <m/>
    <m/>
    <m/>
    <m/>
    <m/>
    <m/>
    <m/>
    <m/>
    <m/>
  </r>
  <r>
    <n v="724"/>
    <s v="Screening And Consenting"/>
    <n v="3"/>
    <s v="busisiwe"/>
    <x v="29"/>
    <d v="1899-12-30T09:42:00"/>
    <s v="Mdantsane"/>
    <n v="11"/>
    <n v="5"/>
    <s v="Not applicable"/>
    <s v="I confirm that I am at the gate / door"/>
    <s v=" -32.9197024"/>
    <s v="27.7397602"/>
    <s v="Yes"/>
    <m/>
    <s v="Read the script out loud to the person"/>
    <s v="Yes - the person who opened the door is the HoH"/>
    <s v="Read the script out loud to the HoH"/>
    <s v="Yes"/>
    <s v="Proceed"/>
    <s v="Nozipho cylvia"/>
    <s v="Faku"/>
    <n v="58"/>
    <d v="1964-02-20T00:00:00"/>
    <n v="58"/>
    <s v="Female"/>
    <s v="One or both"/>
    <s v="Yes"/>
    <s v="Proceed"/>
    <m/>
    <s v="Proceed"/>
    <s v="English"/>
    <s v="Yes"/>
    <s v="Yes"/>
    <s v="signature_2022-07-19_0749.png"/>
    <m/>
    <m/>
    <m/>
    <m/>
    <d v="2022-07-19T00:00:00"/>
    <n v="50000"/>
    <n v="1000"/>
    <n v="630"/>
    <n v="630"/>
    <n v="2338"/>
    <m/>
    <x v="1"/>
    <n v="54540"/>
    <s v="Proceed"/>
    <s v="Checked, completed"/>
    <s v="Checked, completed"/>
    <s v="Checked, completed"/>
    <n v="631811052"/>
    <s v="Myself (Participant)"/>
    <m/>
    <d v="1899-12-30T09:50:00"/>
    <s v="Complete"/>
  </r>
  <r>
    <n v="1393"/>
    <m/>
    <m/>
    <m/>
    <x v="0"/>
    <m/>
    <m/>
    <m/>
    <m/>
    <m/>
    <m/>
    <m/>
    <m/>
    <m/>
    <m/>
    <m/>
    <m/>
    <m/>
    <m/>
    <m/>
    <m/>
    <m/>
    <m/>
    <m/>
    <m/>
    <m/>
    <m/>
    <m/>
    <m/>
    <m/>
    <m/>
    <m/>
    <m/>
    <m/>
    <m/>
    <m/>
    <m/>
    <m/>
    <m/>
    <m/>
    <m/>
    <m/>
    <m/>
    <m/>
    <m/>
    <m/>
    <x v="0"/>
    <m/>
    <m/>
    <m/>
    <m/>
    <m/>
    <m/>
    <m/>
    <m/>
    <m/>
    <m/>
  </r>
  <r>
    <n v="974"/>
    <s v="Screening And Consenting"/>
    <n v="2"/>
    <s v="yethu"/>
    <x v="16"/>
    <d v="1899-12-30T12:22:00"/>
    <s v="Ndevana"/>
    <n v="2"/>
    <n v="6"/>
    <s v="Not applicable"/>
    <s v="I confirm that I am at the gate / door"/>
    <s v=" -32.9204097"/>
    <s v="27.5035967"/>
    <s v="Yes"/>
    <m/>
    <s v="Read the script out loud to the person"/>
    <s v="Yes - the person who opened the door is the HoH"/>
    <s v="Read the script out loud to the HoH"/>
    <s v="Yes"/>
    <s v="Proceed"/>
    <s v="Nokuphumla"/>
    <s v="Sidiki"/>
    <n v="58"/>
    <d v="1964-05-19T00:00:00"/>
    <n v="58"/>
    <s v="Female"/>
    <s v="One or both"/>
    <s v="Yes"/>
    <s v="Proceed"/>
    <m/>
    <s v="Proceed"/>
    <s v="Xhosa"/>
    <s v="Yes"/>
    <s v="Yes"/>
    <m/>
    <s v="signature_2022-07-20_1032.png"/>
    <m/>
    <m/>
    <m/>
    <d v="2022-07-20T00:00:00"/>
    <n v="60000"/>
    <n v="1000"/>
    <n v="470"/>
    <n v="470"/>
    <n v="2337"/>
    <m/>
    <x v="1"/>
    <n v="64219"/>
    <s v="Proceed"/>
    <s v="Checked, completed"/>
    <s v="Checked, completed"/>
    <s v="Checked, completed"/>
    <n v="685255529"/>
    <s v="Myself (Participant)"/>
    <m/>
    <d v="1899-12-30T12:33:00"/>
    <s v="Complete"/>
  </r>
  <r>
    <n v="1394"/>
    <m/>
    <m/>
    <m/>
    <x v="0"/>
    <m/>
    <m/>
    <m/>
    <m/>
    <m/>
    <m/>
    <m/>
    <m/>
    <m/>
    <m/>
    <m/>
    <m/>
    <m/>
    <m/>
    <m/>
    <m/>
    <m/>
    <m/>
    <m/>
    <m/>
    <m/>
    <m/>
    <m/>
    <m/>
    <m/>
    <m/>
    <m/>
    <m/>
    <m/>
    <m/>
    <m/>
    <m/>
    <m/>
    <m/>
    <m/>
    <m/>
    <m/>
    <m/>
    <m/>
    <m/>
    <m/>
    <x v="0"/>
    <m/>
    <m/>
    <m/>
    <m/>
    <m/>
    <m/>
    <m/>
    <m/>
    <m/>
    <m/>
  </r>
  <r>
    <n v="1394"/>
    <s v="Screening And Consenting"/>
    <n v="1"/>
    <s v="siziphiwe"/>
    <x v="26"/>
    <d v="1899-12-30T14:39:00"/>
    <s v="Buffalo Flats"/>
    <n v="1"/>
    <n v="4"/>
    <s v="Not applicable"/>
    <s v="I confirm that I am at the gate / door"/>
    <s v=" -33.0207485"/>
    <s v="27.8684628"/>
    <s v="No"/>
    <s v="I confirm"/>
    <m/>
    <m/>
    <m/>
    <m/>
    <m/>
    <m/>
    <m/>
    <m/>
    <m/>
    <m/>
    <m/>
    <m/>
    <m/>
    <m/>
    <m/>
    <m/>
    <m/>
    <m/>
    <m/>
    <m/>
    <m/>
    <m/>
    <m/>
    <m/>
    <m/>
    <n v="80000"/>
    <m/>
    <n v="333"/>
    <n v="333"/>
    <n v="2330"/>
    <m/>
    <x v="0"/>
    <m/>
    <m/>
    <m/>
    <m/>
    <m/>
    <m/>
    <m/>
    <m/>
    <d v="1899-12-30T14:43:00"/>
    <s v="Complete"/>
  </r>
  <r>
    <n v="988"/>
    <s v="Screening And Consenting"/>
    <n v="1"/>
    <s v="asemahle"/>
    <x v="16"/>
    <d v="1899-12-30T08:40:00"/>
    <s v="Buffalo Flats"/>
    <n v="6"/>
    <n v="1"/>
    <s v="Not applicable"/>
    <s v="I confirm that I am at the gate / door"/>
    <s v=" -33.0185587"/>
    <s v="27.8462725"/>
    <s v="Yes"/>
    <m/>
    <s v="Read the script out loud to the person"/>
    <s v="Yes - the person who opened the door is calling the HoH"/>
    <s v="Read the script out loud to the HoH"/>
    <s v="Yes"/>
    <s v="Proceed"/>
    <s v="Hazel"/>
    <s v="Cassels"/>
    <n v="58"/>
    <d v="1964-04-15T00:00:00"/>
    <n v="58"/>
    <s v="Female"/>
    <s v="One or both"/>
    <s v="Yes"/>
    <s v="Proceed"/>
    <m/>
    <s v="Proceed"/>
    <s v="English"/>
    <s v="Yes"/>
    <s v="Yes"/>
    <s v="signature_2022-07-20_0643.png"/>
    <m/>
    <m/>
    <m/>
    <m/>
    <d v="2022-07-20T00:00:00"/>
    <n v="80000"/>
    <n v="1000"/>
    <n v="692"/>
    <n v="692"/>
    <n v="2337"/>
    <m/>
    <x v="1"/>
    <n v="84663"/>
    <s v="Proceed"/>
    <s v="Checked, completed"/>
    <s v="Checked, completed"/>
    <s v="Checked, completed"/>
    <n v="65699440"/>
    <s v="Myself (Participant)"/>
    <m/>
    <d v="1899-12-30T08:44:00"/>
    <s v="Complete"/>
  </r>
  <r>
    <n v="1395"/>
    <m/>
    <m/>
    <m/>
    <x v="0"/>
    <m/>
    <m/>
    <m/>
    <m/>
    <m/>
    <m/>
    <m/>
    <m/>
    <m/>
    <m/>
    <m/>
    <m/>
    <m/>
    <m/>
    <m/>
    <m/>
    <m/>
    <m/>
    <m/>
    <m/>
    <m/>
    <m/>
    <m/>
    <m/>
    <m/>
    <m/>
    <m/>
    <m/>
    <m/>
    <m/>
    <m/>
    <m/>
    <m/>
    <m/>
    <m/>
    <m/>
    <m/>
    <m/>
    <m/>
    <m/>
    <m/>
    <x v="0"/>
    <m/>
    <m/>
    <m/>
    <m/>
    <m/>
    <m/>
    <m/>
    <m/>
    <m/>
    <m/>
  </r>
  <r>
    <n v="1395"/>
    <s v="Screening And Consenting"/>
    <n v="1"/>
    <s v="onelam"/>
    <x v="26"/>
    <d v="1899-12-30T14:36:00"/>
    <s v="Buffalo Flats"/>
    <n v="1"/>
    <n v="8"/>
    <s v="Not applicable"/>
    <s v="I confirm that I am at the gate / door"/>
    <s v=" -33.0221155"/>
    <s v="27.8802378"/>
    <s v="No"/>
    <s v="I confirm"/>
    <m/>
    <m/>
    <m/>
    <m/>
    <m/>
    <m/>
    <m/>
    <m/>
    <m/>
    <m/>
    <m/>
    <m/>
    <m/>
    <m/>
    <m/>
    <m/>
    <m/>
    <m/>
    <m/>
    <m/>
    <m/>
    <m/>
    <m/>
    <m/>
    <m/>
    <n v="80000"/>
    <m/>
    <n v="336"/>
    <n v="336"/>
    <n v="2330"/>
    <m/>
    <x v="0"/>
    <m/>
    <m/>
    <m/>
    <m/>
    <m/>
    <m/>
    <m/>
    <m/>
    <d v="1899-12-30T14:36:00"/>
    <s v="Complete"/>
  </r>
  <r>
    <n v="1013"/>
    <s v="Screening And Consenting"/>
    <n v="1"/>
    <s v="onelam"/>
    <x v="16"/>
    <d v="1899-12-30T11:36:00"/>
    <s v="Nompumelelo"/>
    <n v="2"/>
    <n v="7"/>
    <s v="Not applicable"/>
    <s v="I confirm that I am at the gate / door"/>
    <s v=" -32.9553338"/>
    <s v="27.920881"/>
    <s v="Yes"/>
    <m/>
    <s v="Read the script out loud to the person"/>
    <s v="Yes - the person who opened the door is calling the HoH"/>
    <s v="Read the script out loud to the HoH"/>
    <s v="Yes"/>
    <s v="Proceed"/>
    <s v="Solomon "/>
    <s v="Buneli"/>
    <n v="58"/>
    <d v="1964-04-04T00:00:00"/>
    <n v="58"/>
    <s v="Male"/>
    <s v="One or both"/>
    <s v="Yes"/>
    <s v="Proceed"/>
    <m/>
    <s v="Proceed"/>
    <s v="Xhosa"/>
    <s v="Yes"/>
    <s v="Yes"/>
    <m/>
    <s v="signature_2022-07-20_0939.png"/>
    <m/>
    <m/>
    <m/>
    <d v="2022-07-20T00:00:00"/>
    <n v="30000"/>
    <n v="2000"/>
    <n v="516"/>
    <n v="516"/>
    <n v="2337"/>
    <m/>
    <x v="1"/>
    <n v="35311"/>
    <s v="Proceed"/>
    <s v="Checked, completed"/>
    <s v="Checked, completed"/>
    <s v="Checked, completed"/>
    <n v="0"/>
    <s v="Myself (Participant)"/>
    <m/>
    <d v="1899-12-30T11:39:00"/>
    <s v="Complete"/>
  </r>
  <r>
    <n v="1396"/>
    <m/>
    <m/>
    <m/>
    <x v="0"/>
    <m/>
    <m/>
    <m/>
    <m/>
    <m/>
    <m/>
    <m/>
    <m/>
    <m/>
    <m/>
    <m/>
    <m/>
    <m/>
    <m/>
    <m/>
    <m/>
    <m/>
    <m/>
    <m/>
    <m/>
    <m/>
    <m/>
    <m/>
    <m/>
    <m/>
    <m/>
    <m/>
    <m/>
    <m/>
    <m/>
    <m/>
    <m/>
    <m/>
    <m/>
    <m/>
    <m/>
    <m/>
    <m/>
    <m/>
    <m/>
    <m/>
    <x v="0"/>
    <m/>
    <m/>
    <m/>
    <m/>
    <m/>
    <m/>
    <m/>
    <m/>
    <m/>
    <m/>
  </r>
  <r>
    <n v="1396"/>
    <s v="Screening And Consenting"/>
    <n v="1"/>
    <s v="onelam"/>
    <x v="26"/>
    <d v="1899-12-30T14:39:00"/>
    <s v="Buffalo Flats"/>
    <n v="1"/>
    <n v="8"/>
    <s v="Not applicable"/>
    <s v="I confirm that I am at the gate / door"/>
    <s v=" -33.0220905"/>
    <s v="27.8803148"/>
    <s v="No"/>
    <s v="I confirm"/>
    <m/>
    <m/>
    <m/>
    <m/>
    <m/>
    <m/>
    <m/>
    <m/>
    <m/>
    <m/>
    <m/>
    <m/>
    <m/>
    <m/>
    <m/>
    <m/>
    <m/>
    <m/>
    <m/>
    <m/>
    <m/>
    <m/>
    <m/>
    <m/>
    <m/>
    <n v="80000"/>
    <m/>
    <n v="333"/>
    <n v="333"/>
    <n v="2330"/>
    <m/>
    <x v="0"/>
    <m/>
    <m/>
    <m/>
    <m/>
    <m/>
    <m/>
    <m/>
    <m/>
    <d v="1899-12-30T14:39:00"/>
    <s v="Unverified"/>
  </r>
  <r>
    <n v="1396"/>
    <s v="Screening And Consenting"/>
    <n v="2"/>
    <s v="zukisani"/>
    <x v="31"/>
    <d v="1899-12-30T12:53:00"/>
    <s v="Buffalo Flats"/>
    <n v="1"/>
    <n v="8"/>
    <s v="Not applicable"/>
    <s v="I confirm that I am at the gate / door"/>
    <s v=" -33.0224136"/>
    <s v="27.8807976"/>
    <s v="No"/>
    <s v="I confirm"/>
    <m/>
    <m/>
    <m/>
    <m/>
    <m/>
    <m/>
    <m/>
    <m/>
    <m/>
    <m/>
    <m/>
    <m/>
    <m/>
    <m/>
    <m/>
    <m/>
    <m/>
    <m/>
    <m/>
    <m/>
    <m/>
    <m/>
    <m/>
    <m/>
    <m/>
    <n v="80000"/>
    <m/>
    <n v="439"/>
    <n v="439"/>
    <n v="2329"/>
    <m/>
    <x v="0"/>
    <m/>
    <m/>
    <m/>
    <m/>
    <m/>
    <m/>
    <m/>
    <m/>
    <d v="1899-12-30T12:55:00"/>
    <s v="Unverified"/>
  </r>
  <r>
    <n v="1047"/>
    <s v="Screening And Consenting"/>
    <n v="1"/>
    <s v="siyanda"/>
    <x v="16"/>
    <d v="1899-12-30T15:01:00"/>
    <s v="Mdantsane"/>
    <n v="9"/>
    <n v="1"/>
    <s v="Not applicable"/>
    <s v="I confirm that I am at the gate / door"/>
    <s v=" -32.9372274"/>
    <s v="27.7562419"/>
    <s v="Yes"/>
    <m/>
    <s v="Read the script out loud to the person"/>
    <s v="Yes - the person who opened the door is the HoH"/>
    <s v="Read the script out loud to the HoH"/>
    <s v="Yes"/>
    <s v="Proceed"/>
    <s v="Nombuyiselo"/>
    <s v="Dinana"/>
    <n v="58"/>
    <d v="1964-06-30T00:00:00"/>
    <n v="58"/>
    <s v="Female"/>
    <s v="One or both"/>
    <s v="Yes"/>
    <s v="Proceed"/>
    <m/>
    <s v="Proceed"/>
    <s v="Xhosa"/>
    <s v="Yes"/>
    <s v="Yes"/>
    <m/>
    <s v="signature_2022-07-20_1306.png"/>
    <m/>
    <m/>
    <m/>
    <d v="2022-07-20T00:00:00"/>
    <n v="50000"/>
    <n v="1000"/>
    <n v="311"/>
    <n v="311"/>
    <n v="2337"/>
    <m/>
    <x v="1"/>
    <n v="53901"/>
    <s v="Proceed"/>
    <s v="Checked, completed"/>
    <s v="Checked, completed"/>
    <s v="Checked, completed"/>
    <n v="734077696"/>
    <s v="Myself (Participant)"/>
    <m/>
    <d v="1899-12-30T15:06:00"/>
    <s v="Complete"/>
  </r>
  <r>
    <n v="1397"/>
    <m/>
    <m/>
    <m/>
    <x v="0"/>
    <m/>
    <m/>
    <m/>
    <m/>
    <m/>
    <m/>
    <m/>
    <m/>
    <m/>
    <m/>
    <m/>
    <m/>
    <m/>
    <m/>
    <m/>
    <m/>
    <m/>
    <m/>
    <m/>
    <m/>
    <m/>
    <m/>
    <m/>
    <m/>
    <m/>
    <m/>
    <m/>
    <m/>
    <m/>
    <m/>
    <m/>
    <m/>
    <m/>
    <m/>
    <m/>
    <m/>
    <m/>
    <m/>
    <m/>
    <m/>
    <m/>
    <x v="0"/>
    <m/>
    <m/>
    <m/>
    <m/>
    <m/>
    <m/>
    <m/>
    <m/>
    <m/>
    <m/>
  </r>
  <r>
    <n v="1397"/>
    <s v="Screening And Consenting"/>
    <n v="1"/>
    <s v="siziphiwe"/>
    <x v="26"/>
    <d v="1899-12-30T14:44:00"/>
    <s v="Buffalo Flats"/>
    <n v="1"/>
    <n v="4"/>
    <s v="Not applicable"/>
    <s v="I confirm that I am at the gate / door"/>
    <s v=" -33.0207485"/>
    <s v="27.8684628"/>
    <s v="No"/>
    <s v="I confirm"/>
    <m/>
    <m/>
    <m/>
    <m/>
    <m/>
    <m/>
    <m/>
    <m/>
    <m/>
    <m/>
    <m/>
    <m/>
    <m/>
    <m/>
    <m/>
    <m/>
    <m/>
    <m/>
    <m/>
    <m/>
    <m/>
    <m/>
    <m/>
    <m/>
    <m/>
    <n v="80000"/>
    <m/>
    <n v="328"/>
    <n v="328"/>
    <n v="2330"/>
    <m/>
    <x v="0"/>
    <m/>
    <m/>
    <m/>
    <m/>
    <m/>
    <m/>
    <m/>
    <m/>
    <d v="1899-12-30T14:44:00"/>
    <s v="Unverified"/>
  </r>
  <r>
    <n v="1397"/>
    <s v="Screening And Consenting"/>
    <n v="2"/>
    <s v="siziphiwe"/>
    <x v="31"/>
    <d v="1899-12-30T12:09:00"/>
    <s v="Buffalo Flats"/>
    <n v="1"/>
    <n v="4"/>
    <s v="Not applicable"/>
    <s v="I confirm that I am at the gate / door"/>
    <s v=" -33.0212023"/>
    <s v="27.8684903"/>
    <s v="Yes"/>
    <m/>
    <s v="Read the script out loud to the person"/>
    <s v="Yes - the person who opened the door is the HoH"/>
    <s v="Read the script out loud to the HoH"/>
    <s v="No"/>
    <m/>
    <m/>
    <m/>
    <m/>
    <m/>
    <m/>
    <m/>
    <m/>
    <m/>
    <m/>
    <m/>
    <m/>
    <m/>
    <m/>
    <m/>
    <m/>
    <m/>
    <m/>
    <m/>
    <m/>
    <m/>
    <n v="80000"/>
    <m/>
    <n v="483"/>
    <n v="483"/>
    <n v="2329"/>
    <m/>
    <x v="0"/>
    <m/>
    <m/>
    <m/>
    <m/>
    <m/>
    <m/>
    <m/>
    <m/>
    <d v="1899-12-30T12:10:00"/>
    <s v="Unverified"/>
  </r>
  <r>
    <n v="1398"/>
    <m/>
    <m/>
    <m/>
    <x v="0"/>
    <m/>
    <m/>
    <m/>
    <m/>
    <m/>
    <m/>
    <m/>
    <m/>
    <m/>
    <m/>
    <m/>
    <m/>
    <m/>
    <m/>
    <m/>
    <m/>
    <m/>
    <m/>
    <m/>
    <m/>
    <m/>
    <m/>
    <m/>
    <m/>
    <m/>
    <m/>
    <m/>
    <m/>
    <m/>
    <m/>
    <m/>
    <m/>
    <m/>
    <m/>
    <m/>
    <m/>
    <m/>
    <m/>
    <m/>
    <m/>
    <m/>
    <x v="0"/>
    <m/>
    <m/>
    <m/>
    <m/>
    <m/>
    <m/>
    <m/>
    <m/>
    <m/>
    <m/>
  </r>
  <r>
    <n v="1398"/>
    <s v="Screening And Consenting"/>
    <n v="1"/>
    <s v="onelam"/>
    <x v="26"/>
    <d v="1899-12-30T14:45:00"/>
    <s v="Buffalo Flats"/>
    <n v="1"/>
    <n v="8"/>
    <s v="Not applicable"/>
    <s v="I confirm that I am at the gate / door"/>
    <s v=" -33.0218978"/>
    <s v="27.8810205"/>
    <s v="Yes"/>
    <m/>
    <s v="Read the script out loud to the person"/>
    <s v="No"/>
    <m/>
    <m/>
    <m/>
    <m/>
    <m/>
    <m/>
    <m/>
    <m/>
    <m/>
    <m/>
    <m/>
    <m/>
    <m/>
    <m/>
    <m/>
    <m/>
    <m/>
    <m/>
    <m/>
    <m/>
    <m/>
    <m/>
    <m/>
    <n v="80000"/>
    <m/>
    <n v="327"/>
    <n v="327"/>
    <n v="2330"/>
    <m/>
    <x v="0"/>
    <m/>
    <m/>
    <m/>
    <m/>
    <m/>
    <m/>
    <m/>
    <m/>
    <d v="1899-12-30T14:46:00"/>
    <s v="Complete"/>
  </r>
  <r>
    <n v="1184"/>
    <s v="Screening And Consenting"/>
    <n v="1"/>
    <s v="mihlem"/>
    <x v="17"/>
    <d v="1899-12-30T13:57:00"/>
    <s v="Mdantsane"/>
    <n v="9"/>
    <n v="2"/>
    <s v="Not applicable"/>
    <s v="I confirm that I am at the gate / door"/>
    <s v=" -32.9363562"/>
    <s v="27.7575712"/>
    <s v="Yes"/>
    <m/>
    <s v="Read the script out loud to the person"/>
    <s v="Yes - the person who opened the door is the HoH"/>
    <s v="Read the script out loud to the HoH"/>
    <s v="Yes"/>
    <s v="Proceed"/>
    <s v="Matilda "/>
    <s v="Nyakombi "/>
    <n v="58"/>
    <d v="1964-02-06T00:00:00"/>
    <n v="58"/>
    <s v="Female"/>
    <s v="One or both"/>
    <s v="Yes"/>
    <s v="Proceed"/>
    <m/>
    <s v="Proceed"/>
    <s v="English"/>
    <s v="Yes"/>
    <s v="Yes"/>
    <s v="signature_2022-07-22_1203.png"/>
    <m/>
    <m/>
    <m/>
    <m/>
    <d v="2022-07-22T00:00:00"/>
    <n v="50000"/>
    <n v="1000"/>
    <n v="375"/>
    <n v="375"/>
    <n v="2335"/>
    <m/>
    <x v="1"/>
    <n v="54027"/>
    <s v="Proceed"/>
    <s v="Checked, completed"/>
    <s v="Checked, completed"/>
    <s v="Checked, completed"/>
    <n v="738253759"/>
    <s v="Myself (Participant)"/>
    <m/>
    <d v="1899-12-30T14:04:00"/>
    <s v="Complete"/>
  </r>
  <r>
    <n v="1399"/>
    <m/>
    <m/>
    <m/>
    <x v="0"/>
    <m/>
    <m/>
    <m/>
    <m/>
    <m/>
    <m/>
    <m/>
    <m/>
    <m/>
    <m/>
    <m/>
    <m/>
    <m/>
    <m/>
    <m/>
    <m/>
    <m/>
    <m/>
    <m/>
    <m/>
    <m/>
    <m/>
    <m/>
    <m/>
    <m/>
    <m/>
    <m/>
    <m/>
    <m/>
    <m/>
    <m/>
    <m/>
    <m/>
    <m/>
    <m/>
    <m/>
    <m/>
    <m/>
    <m/>
    <m/>
    <m/>
    <x v="0"/>
    <m/>
    <m/>
    <m/>
    <m/>
    <m/>
    <m/>
    <m/>
    <m/>
    <m/>
    <m/>
  </r>
  <r>
    <n v="1241"/>
    <s v="Screening And Consenting"/>
    <n v="1"/>
    <s v="siziphiwe"/>
    <x v="24"/>
    <d v="1899-12-30T11:28:00"/>
    <s v="Buffalo Flats"/>
    <n v="1"/>
    <n v="5"/>
    <s v="Not applicable"/>
    <s v="I confirm that I am at the gate / door"/>
    <s v=" -33.0222982"/>
    <s v="27.8794793"/>
    <s v="Yes"/>
    <m/>
    <s v="Read the script out loud to the person"/>
    <s v="Yes - the person who opened the door is the HoH"/>
    <s v="Read the script out loud to the HoH"/>
    <s v="Yes"/>
    <s v="Proceed"/>
    <s v="Leoneil"/>
    <s v="Peterson"/>
    <n v="58"/>
    <d v="1964-09-12T00:00:00"/>
    <n v="58"/>
    <s v="Male"/>
    <s v="One or both"/>
    <s v="Yes"/>
    <s v="Proceed"/>
    <m/>
    <s v="Proceed"/>
    <s v="English"/>
    <s v="Yes"/>
    <s v="Yes"/>
    <s v="signature_2022-07-23_0936.png"/>
    <m/>
    <m/>
    <m/>
    <m/>
    <d v="2022-07-23T00:00:00"/>
    <n v="80000"/>
    <n v="2000"/>
    <n v="524"/>
    <n v="524"/>
    <n v="2334"/>
    <m/>
    <x v="1"/>
    <n v="85324"/>
    <s v="Proceed"/>
    <s v="Checked, completed"/>
    <s v="Checked, completed"/>
    <s v="Checked, completed"/>
    <n v="632540362"/>
    <s v="Myself (Participant)"/>
    <m/>
    <d v="1899-12-30T11:37:00"/>
    <s v="Complete"/>
  </r>
  <r>
    <n v="1400"/>
    <m/>
    <m/>
    <m/>
    <x v="0"/>
    <m/>
    <m/>
    <m/>
    <m/>
    <m/>
    <m/>
    <m/>
    <m/>
    <m/>
    <m/>
    <m/>
    <m/>
    <m/>
    <m/>
    <m/>
    <m/>
    <m/>
    <m/>
    <m/>
    <m/>
    <m/>
    <m/>
    <m/>
    <m/>
    <m/>
    <m/>
    <m/>
    <m/>
    <m/>
    <m/>
    <m/>
    <m/>
    <m/>
    <m/>
    <m/>
    <m/>
    <m/>
    <m/>
    <m/>
    <m/>
    <m/>
    <x v="0"/>
    <m/>
    <m/>
    <m/>
    <m/>
    <m/>
    <m/>
    <m/>
    <m/>
    <m/>
    <m/>
  </r>
  <r>
    <n v="1400"/>
    <s v="Screening And Consenting"/>
    <n v="1"/>
    <s v="onelam"/>
    <x v="26"/>
    <d v="1899-12-30T14:48:00"/>
    <s v="Buffalo Flats"/>
    <n v="1"/>
    <n v="8"/>
    <s v="Not applicable"/>
    <s v="I confirm that I am at the gate / door"/>
    <s v=" -33.0218517"/>
    <s v="27.8808291"/>
    <s v="No"/>
    <s v="I confirm"/>
    <m/>
    <m/>
    <m/>
    <m/>
    <m/>
    <m/>
    <m/>
    <m/>
    <m/>
    <m/>
    <m/>
    <m/>
    <m/>
    <m/>
    <m/>
    <m/>
    <m/>
    <m/>
    <m/>
    <m/>
    <m/>
    <m/>
    <m/>
    <m/>
    <m/>
    <n v="80000"/>
    <m/>
    <n v="324"/>
    <n v="324"/>
    <n v="2330"/>
    <m/>
    <x v="0"/>
    <m/>
    <m/>
    <m/>
    <m/>
    <m/>
    <m/>
    <m/>
    <m/>
    <d v="1899-12-30T14:48:00"/>
    <s v="Unverified"/>
  </r>
  <r>
    <n v="1400"/>
    <s v="Screening And Consenting"/>
    <n v="2"/>
    <s v="onelam"/>
    <x v="31"/>
    <d v="1899-12-30T13:51:00"/>
    <s v="Buffalo Flats"/>
    <n v="1"/>
    <n v="8"/>
    <s v="Not applicable"/>
    <s v="I confirm that I am at the gate / door"/>
    <s v=" -33.0217976"/>
    <s v="27.8807529"/>
    <s v="No"/>
    <s v="I confirm"/>
    <m/>
    <m/>
    <m/>
    <m/>
    <m/>
    <m/>
    <m/>
    <m/>
    <m/>
    <m/>
    <m/>
    <m/>
    <m/>
    <m/>
    <m/>
    <m/>
    <m/>
    <m/>
    <m/>
    <m/>
    <m/>
    <m/>
    <m/>
    <m/>
    <m/>
    <n v="80000"/>
    <m/>
    <n v="381"/>
    <n v="381"/>
    <n v="2329"/>
    <m/>
    <x v="0"/>
    <m/>
    <m/>
    <m/>
    <m/>
    <m/>
    <m/>
    <m/>
    <m/>
    <d v="1899-12-30T13:52:00"/>
    <s v="Unverified"/>
  </r>
  <r>
    <n v="1258"/>
    <s v="Screening And Consenting"/>
    <n v="1"/>
    <s v="busisiwe"/>
    <x v="24"/>
    <d v="1899-12-30T12:26:00"/>
    <s v="Mdantsane"/>
    <n v="9"/>
    <n v="2"/>
    <s v="Not applicable"/>
    <s v="I confirm that I am at the gate / door"/>
    <s v=" -32.9363493"/>
    <s v="27.7569308"/>
    <s v="Yes"/>
    <m/>
    <s v="Read the script out loud to the person"/>
    <s v="Yes - the person who opened the door is the HoH"/>
    <s v="Read the script out loud to the HoH"/>
    <s v="Yes"/>
    <s v="Proceed"/>
    <s v="Nomfundo"/>
    <s v="Gamanye"/>
    <n v="58"/>
    <d v="1964-09-10T00:00:00"/>
    <n v="58"/>
    <s v="Female"/>
    <s v="One or both"/>
    <s v="Yes"/>
    <s v="Proceed"/>
    <m/>
    <s v="Proceed"/>
    <s v="English"/>
    <s v="Yes"/>
    <s v="Yes"/>
    <s v="signature_2022-07-23_1027.png"/>
    <m/>
    <m/>
    <m/>
    <m/>
    <d v="2022-07-23T00:00:00"/>
    <n v="50000"/>
    <n v="1000"/>
    <n v="466"/>
    <n v="466"/>
    <n v="2334"/>
    <m/>
    <x v="1"/>
    <n v="54208"/>
    <s v="Proceed"/>
    <s v="Checked, completed"/>
    <s v="Checked, completed"/>
    <s v="Checked, completed"/>
    <n v="781544011"/>
    <s v="Myself (Participant)"/>
    <m/>
    <d v="1899-12-30T12:29:00"/>
    <s v="Complete"/>
  </r>
  <r>
    <n v="1401"/>
    <m/>
    <m/>
    <m/>
    <x v="0"/>
    <m/>
    <m/>
    <m/>
    <m/>
    <m/>
    <m/>
    <m/>
    <m/>
    <m/>
    <m/>
    <m/>
    <m/>
    <m/>
    <m/>
    <m/>
    <m/>
    <m/>
    <m/>
    <m/>
    <m/>
    <m/>
    <m/>
    <m/>
    <m/>
    <m/>
    <m/>
    <m/>
    <m/>
    <m/>
    <m/>
    <m/>
    <m/>
    <m/>
    <m/>
    <m/>
    <m/>
    <m/>
    <m/>
    <m/>
    <m/>
    <m/>
    <x v="0"/>
    <m/>
    <m/>
    <m/>
    <m/>
    <m/>
    <m/>
    <m/>
    <m/>
    <m/>
    <m/>
  </r>
  <r>
    <n v="1401"/>
    <s v="Screening And Consenting"/>
    <n v="1"/>
    <s v="onelam"/>
    <x v="26"/>
    <d v="1899-12-30T14:54:00"/>
    <s v="Buffalo Flats"/>
    <n v="1"/>
    <n v="8"/>
    <s v="Not applicable"/>
    <s v="I confirm that I am at the gate / door"/>
    <s v=" -33.0224084"/>
    <s v="27.8806409"/>
    <s v="Yes"/>
    <m/>
    <s v="Read the script out loud to the person"/>
    <s v="Yes - the person who opened the door is calling the HoH"/>
    <s v="Read the script out loud to the HoH"/>
    <s v="No"/>
    <m/>
    <m/>
    <m/>
    <m/>
    <m/>
    <m/>
    <m/>
    <m/>
    <m/>
    <m/>
    <m/>
    <m/>
    <m/>
    <m/>
    <m/>
    <m/>
    <m/>
    <m/>
    <m/>
    <m/>
    <m/>
    <n v="80000"/>
    <m/>
    <n v="318"/>
    <n v="318"/>
    <n v="2330"/>
    <m/>
    <x v="0"/>
    <m/>
    <m/>
    <m/>
    <m/>
    <m/>
    <m/>
    <m/>
    <m/>
    <d v="1899-12-30T14:55:00"/>
    <s v="Unverified"/>
  </r>
  <r>
    <n v="1402"/>
    <m/>
    <m/>
    <m/>
    <x v="0"/>
    <m/>
    <m/>
    <m/>
    <m/>
    <m/>
    <m/>
    <m/>
    <m/>
    <m/>
    <m/>
    <m/>
    <m/>
    <m/>
    <m/>
    <m/>
    <m/>
    <m/>
    <m/>
    <m/>
    <m/>
    <m/>
    <m/>
    <m/>
    <m/>
    <m/>
    <m/>
    <m/>
    <m/>
    <m/>
    <m/>
    <m/>
    <m/>
    <m/>
    <m/>
    <m/>
    <m/>
    <m/>
    <m/>
    <m/>
    <m/>
    <m/>
    <x v="0"/>
    <m/>
    <m/>
    <m/>
    <m/>
    <m/>
    <m/>
    <m/>
    <m/>
    <m/>
    <m/>
  </r>
  <r>
    <n v="1319"/>
    <s v="Screening And Consenting"/>
    <n v="1"/>
    <s v="mihlem"/>
    <x v="26"/>
    <d v="1899-12-30T08:50:00"/>
    <s v="Mdantsane"/>
    <n v="13"/>
    <n v="9"/>
    <s v="Not applicable"/>
    <s v="I confirm that I am at the gate / door"/>
    <s v=" -32.9283997"/>
    <s v="27.7156087"/>
    <s v="Yes"/>
    <m/>
    <s v="Read the script out loud to the person"/>
    <s v="Yes - the person who opened the door is the HoH"/>
    <s v="Read the script out loud to the HoH"/>
    <s v="Yes"/>
    <s v="Proceed"/>
    <s v="Nontozanele"/>
    <s v="Burns"/>
    <n v="58"/>
    <d v="1964-05-08T00:00:00"/>
    <n v="58"/>
    <s v="Female"/>
    <s v="One or both"/>
    <s v="Yes"/>
    <s v="Proceed"/>
    <m/>
    <s v="Proceed"/>
    <s v="English"/>
    <s v="Yes"/>
    <s v="Yes"/>
    <s v="signature_2022-07-27_0655.png"/>
    <m/>
    <m/>
    <m/>
    <m/>
    <d v="2022-07-27T00:00:00"/>
    <n v="50000"/>
    <n v="1000"/>
    <n v="682"/>
    <n v="682"/>
    <n v="2330"/>
    <m/>
    <x v="1"/>
    <n v="54636"/>
    <s v="Proceed"/>
    <s v="Checked, completed"/>
    <s v="Checked, completed"/>
    <s v="Checked, completed"/>
    <n v="792774690"/>
    <s v="Myself (Participant)"/>
    <m/>
    <d v="1899-12-30T08:57:00"/>
    <s v="Unverified"/>
  </r>
  <r>
    <n v="1403"/>
    <m/>
    <m/>
    <m/>
    <x v="0"/>
    <m/>
    <m/>
    <m/>
    <m/>
    <m/>
    <m/>
    <m/>
    <m/>
    <m/>
    <m/>
    <m/>
    <m/>
    <m/>
    <m/>
    <m/>
    <m/>
    <m/>
    <m/>
    <m/>
    <m/>
    <m/>
    <m/>
    <m/>
    <m/>
    <m/>
    <m/>
    <m/>
    <m/>
    <m/>
    <m/>
    <m/>
    <m/>
    <m/>
    <m/>
    <m/>
    <m/>
    <m/>
    <m/>
    <m/>
    <m/>
    <m/>
    <x v="0"/>
    <m/>
    <m/>
    <m/>
    <m/>
    <m/>
    <m/>
    <m/>
    <m/>
    <m/>
    <m/>
  </r>
  <r>
    <n v="1420"/>
    <s v="Screening And Consenting"/>
    <n v="2"/>
    <s v="yethu"/>
    <x v="31"/>
    <d v="1899-12-30T10:18:00"/>
    <s v="Ndevana"/>
    <n v="3"/>
    <n v="7"/>
    <s v="Not applicable"/>
    <s v="I confirm that I am at the gate / door"/>
    <s v=" -32.9151599"/>
    <s v="27.4964695"/>
    <s v="Yes"/>
    <m/>
    <s v="Read the script out loud to the person"/>
    <s v="Yes - the person who opened the door is the HoH"/>
    <s v="Read the script out loud to the HoH"/>
    <s v="Yes"/>
    <s v="Proceed"/>
    <s v="Mthobeli"/>
    <s v="Ntwanambi"/>
    <n v="58"/>
    <d v="1964-10-03T00:00:00"/>
    <n v="58"/>
    <s v="Male"/>
    <s v="One or both"/>
    <s v="Yes"/>
    <s v="Proceed"/>
    <m/>
    <s v="Proceed"/>
    <s v="Xhosa"/>
    <s v="Yes"/>
    <s v="Yes"/>
    <m/>
    <s v="signature_2022-07-28_0827.png"/>
    <m/>
    <m/>
    <m/>
    <d v="2022-07-28T00:00:00"/>
    <n v="60000"/>
    <n v="2000"/>
    <n v="594"/>
    <n v="594"/>
    <n v="2329"/>
    <m/>
    <x v="1"/>
    <n v="65459"/>
    <s v="Proceed"/>
    <s v="Checked, completed"/>
    <s v="Checked, completed"/>
    <s v="Checked, completed"/>
    <n v="635892824"/>
    <s v="Myself (Participant)"/>
    <m/>
    <d v="1899-12-30T10:25:00"/>
    <s v="Complete"/>
  </r>
  <r>
    <n v="1404"/>
    <m/>
    <m/>
    <m/>
    <x v="0"/>
    <m/>
    <m/>
    <m/>
    <m/>
    <m/>
    <m/>
    <m/>
    <m/>
    <m/>
    <m/>
    <m/>
    <m/>
    <m/>
    <m/>
    <m/>
    <m/>
    <m/>
    <m/>
    <m/>
    <m/>
    <m/>
    <m/>
    <m/>
    <m/>
    <m/>
    <m/>
    <m/>
    <m/>
    <m/>
    <m/>
    <m/>
    <m/>
    <m/>
    <m/>
    <m/>
    <m/>
    <m/>
    <m/>
    <m/>
    <m/>
    <m/>
    <x v="0"/>
    <m/>
    <m/>
    <m/>
    <m/>
    <m/>
    <m/>
    <m/>
    <m/>
    <m/>
    <m/>
  </r>
  <r>
    <n v="1444"/>
    <s v="Screening And Consenting"/>
    <n v="1"/>
    <s v="nosibusiso"/>
    <x v="31"/>
    <d v="1899-12-30T10:26:00"/>
    <s v="Buffalo Flats"/>
    <n v="3"/>
    <n v="5"/>
    <s v="Not applicable"/>
    <s v="I confirm that I am at the gate / door"/>
    <s v=" -33.0079323"/>
    <s v="27.8394727"/>
    <s v="Yes"/>
    <m/>
    <s v="Read the script out loud to the person"/>
    <s v="Yes - the person who opened the door is the HoH"/>
    <s v="Read the script out loud to the HoH"/>
    <s v="Yes"/>
    <s v="Proceed"/>
    <s v="Albertina"/>
    <s v="Omega"/>
    <n v="58"/>
    <d v="1964-07-07T00:00:00"/>
    <n v="58"/>
    <s v="Female"/>
    <s v="One or both"/>
    <s v="Yes"/>
    <s v="Proceed"/>
    <m/>
    <s v="Proceed"/>
    <s v="English"/>
    <s v="Yes"/>
    <s v="Yes"/>
    <s v="signature_2022-07-28_0828.png"/>
    <m/>
    <m/>
    <m/>
    <m/>
    <d v="2022-07-28T00:00:00"/>
    <n v="80000"/>
    <n v="1000"/>
    <n v="586"/>
    <n v="586"/>
    <n v="2329"/>
    <m/>
    <x v="1"/>
    <n v="84443"/>
    <s v="Proceed"/>
    <s v="Checked, completed"/>
    <s v="Checked, completed"/>
    <s v="Checked, completed"/>
    <n v="785246385"/>
    <s v="Myself (Participant)"/>
    <m/>
    <d v="1899-12-30T10:35:00"/>
    <s v="Complete"/>
  </r>
  <r>
    <n v="1405"/>
    <m/>
    <m/>
    <m/>
    <x v="0"/>
    <m/>
    <m/>
    <m/>
    <m/>
    <m/>
    <m/>
    <m/>
    <m/>
    <m/>
    <m/>
    <m/>
    <m/>
    <m/>
    <m/>
    <m/>
    <m/>
    <m/>
    <m/>
    <m/>
    <m/>
    <m/>
    <m/>
    <m/>
    <m/>
    <m/>
    <m/>
    <m/>
    <m/>
    <m/>
    <m/>
    <m/>
    <m/>
    <m/>
    <m/>
    <m/>
    <m/>
    <m/>
    <m/>
    <m/>
    <m/>
    <m/>
    <x v="0"/>
    <m/>
    <m/>
    <m/>
    <m/>
    <m/>
    <m/>
    <m/>
    <m/>
    <m/>
    <m/>
  </r>
  <r>
    <n v="1494"/>
    <s v="Screening And Consenting"/>
    <n v="1"/>
    <s v="siziphiwe"/>
    <x v="32"/>
    <d v="1899-12-30T09:31:00"/>
    <s v="Buffalo Flats"/>
    <n v="1"/>
    <n v="4"/>
    <s v="Not applicable"/>
    <s v="I confirm that I am at the gate / door"/>
    <s v=" -33.0219117"/>
    <s v="27.8685768"/>
    <s v="Yes"/>
    <m/>
    <s v="Read the script out loud to the person"/>
    <s v="Yes - the person who opened the door is the HoH"/>
    <s v="Read the script out loud to the HoH"/>
    <s v="Yes"/>
    <s v="Proceed"/>
    <s v="Shirnell"/>
    <s v="Jantjies"/>
    <n v="58"/>
    <d v="1965-01-07T00:00:00"/>
    <n v="58"/>
    <s v="Female"/>
    <s v="One or both"/>
    <s v="Yes"/>
    <s v="Proceed"/>
    <m/>
    <s v="Proceed"/>
    <s v="English"/>
    <s v="Yes"/>
    <s v="Yes"/>
    <s v="signature_2022-07-29_0759.png"/>
    <m/>
    <m/>
    <m/>
    <m/>
    <d v="2022-07-29T00:00:00"/>
    <n v="80000"/>
    <n v="1000"/>
    <n v="641"/>
    <n v="641"/>
    <n v="2328"/>
    <m/>
    <x v="1"/>
    <n v="84552"/>
    <s v="Proceed"/>
    <s v="Checked, completed"/>
    <s v="Checked, completed"/>
    <s v="Checked, completed"/>
    <n v="719067732"/>
    <s v="Myself (Participant)"/>
    <m/>
    <d v="1899-12-30T10:00:00"/>
    <s v="Unverified"/>
  </r>
  <r>
    <n v="1406"/>
    <m/>
    <m/>
    <m/>
    <x v="0"/>
    <m/>
    <m/>
    <m/>
    <m/>
    <m/>
    <m/>
    <m/>
    <m/>
    <m/>
    <m/>
    <m/>
    <m/>
    <m/>
    <m/>
    <m/>
    <m/>
    <m/>
    <m/>
    <m/>
    <m/>
    <m/>
    <m/>
    <m/>
    <m/>
    <m/>
    <m/>
    <m/>
    <m/>
    <m/>
    <m/>
    <m/>
    <m/>
    <m/>
    <m/>
    <m/>
    <m/>
    <m/>
    <m/>
    <m/>
    <m/>
    <m/>
    <x v="0"/>
    <m/>
    <m/>
    <m/>
    <m/>
    <m/>
    <m/>
    <m/>
    <m/>
    <m/>
    <m/>
  </r>
  <r>
    <n v="1406"/>
    <s v="Screening And Consenting"/>
    <n v="1"/>
    <s v="zimkhitha"/>
    <x v="26"/>
    <d v="1899-12-30T15:11:00"/>
    <s v="Buffalo Flats"/>
    <n v="3"/>
    <n v="5"/>
    <s v="Not applicable"/>
    <s v="I confirm that I am at the gate / door"/>
    <s v=" -33.0084896"/>
    <s v="27.8397383"/>
    <s v="No"/>
    <s v="I confirm"/>
    <m/>
    <m/>
    <m/>
    <m/>
    <m/>
    <m/>
    <m/>
    <m/>
    <m/>
    <m/>
    <m/>
    <m/>
    <m/>
    <m/>
    <m/>
    <m/>
    <m/>
    <m/>
    <m/>
    <m/>
    <m/>
    <m/>
    <m/>
    <m/>
    <m/>
    <n v="80000"/>
    <m/>
    <n v="301"/>
    <n v="301"/>
    <n v="2330"/>
    <m/>
    <x v="0"/>
    <m/>
    <m/>
    <m/>
    <m/>
    <m/>
    <m/>
    <m/>
    <m/>
    <d v="1899-12-30T15:12:00"/>
    <s v="Complete"/>
  </r>
  <r>
    <n v="1597"/>
    <s v="Screening And Consenting"/>
    <n v="1"/>
    <s v="thembelihle"/>
    <x v="11"/>
    <d v="1899-12-30T08:10:00"/>
    <s v="Mdantsane"/>
    <n v="10"/>
    <n v="7"/>
    <s v="Not applicable"/>
    <s v="I confirm that I am at the gate / door"/>
    <s v=" -32.938523"/>
    <s v="27.7519953"/>
    <s v="Yes"/>
    <m/>
    <s v="Read the script out loud to the person"/>
    <s v="Yes - the person who opened the door is the HoH"/>
    <s v="Read the script out loud to the HoH"/>
    <s v="Yes"/>
    <s v="Proceed"/>
    <s v="Nomwelo"/>
    <s v="Maci"/>
    <n v="58"/>
    <d v="1964-02-21T00:00:00"/>
    <n v="58"/>
    <s v="Female"/>
    <s v="One or both"/>
    <s v="Yes"/>
    <s v="Proceed"/>
    <m/>
    <s v="Proceed"/>
    <s v="Xhosa"/>
    <s v="Yes"/>
    <s v="Yes"/>
    <m/>
    <s v="signature_2022-08-02_0613.png"/>
    <m/>
    <m/>
    <m/>
    <d v="2022-08-02T00:00:00"/>
    <n v="50000"/>
    <n v="1000"/>
    <n v="722"/>
    <n v="722"/>
    <n v="2324"/>
    <m/>
    <x v="1"/>
    <n v="54710"/>
    <s v="Proceed"/>
    <s v="Checked, completed"/>
    <s v="Checked, completed"/>
    <s v="Checked, completed"/>
    <n v="6300716508"/>
    <s v="Myself (Participant)"/>
    <m/>
    <d v="1899-12-30T08:13:00"/>
    <s v="Complete"/>
  </r>
  <r>
    <n v="1407"/>
    <m/>
    <m/>
    <m/>
    <x v="0"/>
    <m/>
    <m/>
    <m/>
    <m/>
    <m/>
    <m/>
    <m/>
    <m/>
    <m/>
    <m/>
    <m/>
    <m/>
    <m/>
    <m/>
    <m/>
    <m/>
    <m/>
    <m/>
    <m/>
    <m/>
    <m/>
    <m/>
    <m/>
    <m/>
    <m/>
    <m/>
    <m/>
    <m/>
    <m/>
    <m/>
    <m/>
    <m/>
    <m/>
    <m/>
    <m/>
    <m/>
    <m/>
    <m/>
    <m/>
    <m/>
    <m/>
    <x v="0"/>
    <m/>
    <m/>
    <m/>
    <m/>
    <m/>
    <m/>
    <m/>
    <m/>
    <m/>
    <m/>
  </r>
  <r>
    <n v="1407"/>
    <s v="Screening And Consenting"/>
    <n v="1"/>
    <s v="zola"/>
    <x v="26"/>
    <d v="1899-12-30T15:15:00"/>
    <s v="Ndevana"/>
    <n v="3"/>
    <n v="9"/>
    <s v="Not applicable"/>
    <s v="I confirm that I am at the gate / door"/>
    <s v=" -32.9140135"/>
    <s v="27.4995025"/>
    <s v="Yes"/>
    <m/>
    <s v="Read the script out loud to the person"/>
    <s v="Yes - the person who opened the door is calling the HoH"/>
    <s v="Read the script out loud to the HoH"/>
    <s v="No"/>
    <m/>
    <m/>
    <m/>
    <m/>
    <m/>
    <m/>
    <m/>
    <m/>
    <m/>
    <m/>
    <m/>
    <m/>
    <m/>
    <m/>
    <m/>
    <m/>
    <m/>
    <m/>
    <m/>
    <m/>
    <m/>
    <n v="60000"/>
    <m/>
    <n v="297"/>
    <n v="297"/>
    <n v="2330"/>
    <m/>
    <x v="0"/>
    <m/>
    <m/>
    <m/>
    <m/>
    <m/>
    <m/>
    <m/>
    <m/>
    <d v="1899-12-30T15:16:00"/>
    <s v="Unverified"/>
  </r>
  <r>
    <n v="1408"/>
    <m/>
    <m/>
    <m/>
    <x v="0"/>
    <m/>
    <m/>
    <m/>
    <m/>
    <m/>
    <m/>
    <m/>
    <m/>
    <m/>
    <m/>
    <m/>
    <m/>
    <m/>
    <m/>
    <m/>
    <m/>
    <m/>
    <m/>
    <m/>
    <m/>
    <m/>
    <m/>
    <m/>
    <m/>
    <m/>
    <m/>
    <m/>
    <m/>
    <m/>
    <m/>
    <m/>
    <m/>
    <m/>
    <m/>
    <m/>
    <m/>
    <m/>
    <m/>
    <m/>
    <m/>
    <m/>
    <x v="0"/>
    <m/>
    <m/>
    <m/>
    <m/>
    <m/>
    <m/>
    <m/>
    <m/>
    <m/>
    <m/>
  </r>
  <r>
    <n v="1741"/>
    <s v="Screening And Consenting"/>
    <n v="1"/>
    <s v="vuyolwethu"/>
    <x v="12"/>
    <d v="1899-12-30T12:32:00"/>
    <s v="Mdantsane"/>
    <n v="8"/>
    <n v="3"/>
    <s v="Not applicable"/>
    <s v="I confirm that I am at the gate / door"/>
    <s v=" -32.9296927"/>
    <s v="27.7343454"/>
    <s v="Yes"/>
    <m/>
    <s v="Read the script out loud to the person"/>
    <s v="Yes - the person who opened the door is calling the HoH"/>
    <s v="Read the script out loud to the HoH"/>
    <s v="Yes"/>
    <s v="Proceed"/>
    <s v="Ntombovuyo"/>
    <s v="Mthongana"/>
    <n v="58"/>
    <d v="1964-09-18T00:00:00"/>
    <n v="58"/>
    <s v="Female"/>
    <s v="One or both"/>
    <s v="Yes"/>
    <s v="Proceed"/>
    <m/>
    <s v="Proceed"/>
    <s v="Xhosa"/>
    <s v="Yes"/>
    <s v="Yes"/>
    <m/>
    <s v="signature_2022-08-03_1036.png"/>
    <m/>
    <m/>
    <m/>
    <d v="2022-08-03T00:00:00"/>
    <n v="50000"/>
    <n v="1000"/>
    <n v="460"/>
    <n v="460"/>
    <n v="2323"/>
    <m/>
    <x v="1"/>
    <n v="54185"/>
    <s v="Proceed"/>
    <s v="Checked, completed"/>
    <s v="Checked, completed"/>
    <s v="Checked, completed"/>
    <n v="661342446"/>
    <s v="Myself (Participant)"/>
    <m/>
    <d v="1899-12-30T12:36:00"/>
    <s v="Complete"/>
  </r>
  <r>
    <n v="1409"/>
    <m/>
    <m/>
    <m/>
    <x v="0"/>
    <m/>
    <m/>
    <m/>
    <m/>
    <m/>
    <m/>
    <m/>
    <m/>
    <m/>
    <m/>
    <m/>
    <m/>
    <m/>
    <m/>
    <m/>
    <m/>
    <m/>
    <m/>
    <m/>
    <m/>
    <m/>
    <m/>
    <m/>
    <m/>
    <m/>
    <m/>
    <m/>
    <m/>
    <m/>
    <m/>
    <m/>
    <m/>
    <m/>
    <m/>
    <m/>
    <m/>
    <m/>
    <m/>
    <m/>
    <m/>
    <m/>
    <x v="0"/>
    <m/>
    <m/>
    <m/>
    <m/>
    <m/>
    <m/>
    <m/>
    <m/>
    <m/>
    <m/>
  </r>
  <r>
    <n v="199"/>
    <s v="Screening And Consenting"/>
    <n v="1"/>
    <s v="vuyolwethu"/>
    <x v="8"/>
    <d v="1899-12-30T13:15:00"/>
    <s v="Mdantsane"/>
    <n v="6"/>
    <n v="7"/>
    <s v="Not applicable"/>
    <s v="I confirm that I am at the gate / door"/>
    <s v=" -32.9344296"/>
    <s v="27.762945"/>
    <s v="Yes"/>
    <m/>
    <s v="Read the script out loud to the person"/>
    <s v="Yes - the person who opened the door is calling the HoH"/>
    <s v="Read the script out loud to the HoH"/>
    <s v="Yes"/>
    <s v="Proceed"/>
    <s v="Nozintombi"/>
    <s v="Bhengu"/>
    <n v="59"/>
    <d v="1963-04-22T00:00:00"/>
    <n v="59"/>
    <s v="Female"/>
    <s v="One or both"/>
    <s v="Yes"/>
    <s v="Proceed"/>
    <m/>
    <s v="Proceed"/>
    <s v="Xhosa"/>
    <s v="Yes"/>
    <s v="Yes"/>
    <m/>
    <s v="signature_2022-06-28_1121.png"/>
    <m/>
    <m/>
    <m/>
    <d v="2022-06-28T00:00:00"/>
    <n v="50000"/>
    <n v="1000"/>
    <n v="417"/>
    <n v="417"/>
    <n v="2359"/>
    <m/>
    <x v="1"/>
    <n v="54134"/>
    <s v="Proceed"/>
    <s v="Checked, completed"/>
    <s v="Checked, completed"/>
    <s v="Checked, completed"/>
    <n v="782408601"/>
    <s v="Myself (Participant)"/>
    <m/>
    <d v="1899-12-30T13:21:00"/>
    <s v="Unverified"/>
  </r>
  <r>
    <n v="1410"/>
    <m/>
    <m/>
    <m/>
    <x v="0"/>
    <m/>
    <m/>
    <m/>
    <m/>
    <m/>
    <m/>
    <m/>
    <m/>
    <m/>
    <m/>
    <m/>
    <m/>
    <m/>
    <m/>
    <m/>
    <m/>
    <m/>
    <m/>
    <m/>
    <m/>
    <m/>
    <m/>
    <m/>
    <m/>
    <m/>
    <m/>
    <m/>
    <m/>
    <m/>
    <m/>
    <m/>
    <m/>
    <m/>
    <m/>
    <m/>
    <m/>
    <m/>
    <m/>
    <m/>
    <m/>
    <m/>
    <x v="0"/>
    <m/>
    <m/>
    <m/>
    <m/>
    <m/>
    <m/>
    <m/>
    <m/>
    <m/>
    <m/>
  </r>
  <r>
    <n v="1410"/>
    <s v="Screening And Consenting"/>
    <n v="1"/>
    <s v="mihlem"/>
    <x v="26"/>
    <d v="1899-12-30T15:21:00"/>
    <s v="Mdantsane"/>
    <n v="13"/>
    <n v="2"/>
    <s v="Not applicable"/>
    <s v="I confirm that I am at the gate / door"/>
    <s v=" -32.9323999"/>
    <s v="27.7191936"/>
    <s v="No"/>
    <s v="I confirm"/>
    <m/>
    <m/>
    <m/>
    <m/>
    <m/>
    <m/>
    <m/>
    <m/>
    <m/>
    <m/>
    <m/>
    <m/>
    <m/>
    <m/>
    <m/>
    <m/>
    <m/>
    <m/>
    <m/>
    <m/>
    <m/>
    <m/>
    <m/>
    <m/>
    <m/>
    <n v="50000"/>
    <m/>
    <n v="291"/>
    <n v="291"/>
    <n v="2330"/>
    <m/>
    <x v="0"/>
    <m/>
    <m/>
    <m/>
    <m/>
    <m/>
    <m/>
    <m/>
    <m/>
    <d v="1899-12-30T15:23:00"/>
    <s v="Complete"/>
  </r>
  <r>
    <n v="281"/>
    <s v="Screening And Consenting"/>
    <n v="1"/>
    <s v="onelam"/>
    <x v="9"/>
    <d v="1899-12-30T13:08:00"/>
    <s v="Mdantsane"/>
    <n v="7"/>
    <n v="3"/>
    <s v="Not applicable"/>
    <s v="I confirm that I am at the gate / door"/>
    <s v=" -32.9497396"/>
    <s v="27.7822306"/>
    <s v="Yes"/>
    <m/>
    <s v="Read the script out loud to the person"/>
    <s v="Yes - the person who opened the door is calling the HoH"/>
    <s v="Read the script out loud to the HoH"/>
    <s v="Yes"/>
    <s v="Proceed"/>
    <s v="Fundiswa"/>
    <s v="Nqaba"/>
    <n v="59"/>
    <d v="1963-01-26T00:00:00"/>
    <n v="59"/>
    <s v="Female"/>
    <s v="One or both"/>
    <s v="Yes"/>
    <s v="Proceed"/>
    <m/>
    <s v="Proceed"/>
    <s v="English"/>
    <s v="Yes"/>
    <s v="Yes"/>
    <s v="signature_2022-06-29_1113.png"/>
    <m/>
    <m/>
    <m/>
    <m/>
    <d v="2022-06-29T00:00:00"/>
    <n v="50000"/>
    <n v="1000"/>
    <n v="424"/>
    <n v="424"/>
    <n v="2358"/>
    <m/>
    <x v="1"/>
    <n v="54147"/>
    <s v="Proceed"/>
    <s v="Checked, completed"/>
    <s v="Checked, completed"/>
    <s v="Checked, completed"/>
    <n v="839531932"/>
    <s v="Myself (Participant)"/>
    <m/>
    <d v="1899-12-30T13:14:00"/>
    <s v="Unverified"/>
  </r>
  <r>
    <n v="1411"/>
    <m/>
    <m/>
    <m/>
    <x v="0"/>
    <m/>
    <m/>
    <m/>
    <m/>
    <m/>
    <m/>
    <m/>
    <m/>
    <m/>
    <m/>
    <m/>
    <m/>
    <m/>
    <m/>
    <m/>
    <m/>
    <m/>
    <m/>
    <m/>
    <m/>
    <m/>
    <m/>
    <m/>
    <m/>
    <m/>
    <m/>
    <m/>
    <m/>
    <m/>
    <m/>
    <m/>
    <m/>
    <m/>
    <m/>
    <m/>
    <m/>
    <m/>
    <m/>
    <m/>
    <m/>
    <m/>
    <x v="0"/>
    <m/>
    <m/>
    <m/>
    <m/>
    <m/>
    <m/>
    <m/>
    <m/>
    <m/>
    <m/>
  </r>
  <r>
    <n v="1411"/>
    <s v="Screening And Consenting"/>
    <n v="1"/>
    <s v="mihlem"/>
    <x v="26"/>
    <d v="1899-12-30T15:28:00"/>
    <s v="Mdantsane"/>
    <n v="13"/>
    <n v="2"/>
    <s v="Not applicable"/>
    <s v="I confirm that I am at the gate / door"/>
    <s v=" -32.9292696"/>
    <s v="27.7161972"/>
    <s v="No"/>
    <s v="I confirm"/>
    <m/>
    <m/>
    <m/>
    <m/>
    <m/>
    <m/>
    <m/>
    <m/>
    <m/>
    <m/>
    <m/>
    <m/>
    <m/>
    <m/>
    <m/>
    <m/>
    <m/>
    <m/>
    <m/>
    <m/>
    <m/>
    <m/>
    <m/>
    <m/>
    <m/>
    <n v="50000"/>
    <m/>
    <n v="284"/>
    <n v="284"/>
    <n v="2330"/>
    <m/>
    <x v="0"/>
    <m/>
    <m/>
    <m/>
    <m/>
    <m/>
    <m/>
    <m/>
    <m/>
    <d v="1899-12-30T15:29:00"/>
    <s v="Complete"/>
  </r>
  <r>
    <n v="318"/>
    <s v="Screening And Consenting"/>
    <n v="1"/>
    <s v="sinazo"/>
    <x v="28"/>
    <d v="1899-12-30T09:55:00"/>
    <s v="Mdantsane"/>
    <n v="4"/>
    <n v="6"/>
    <s v="Not applicable"/>
    <s v="I confirm that I am at the gate / door"/>
    <s v=" -32.9348273"/>
    <s v="27.7752741"/>
    <s v="Yes"/>
    <m/>
    <s v="Read the script out loud to the person"/>
    <s v="Yes - the person who opened the door is the HoH"/>
    <s v="Read the script out loud to the HoH"/>
    <s v="Yes"/>
    <s v="Proceed"/>
    <s v="Nothini"/>
    <s v="Manga"/>
    <n v="59"/>
    <d v="1963-09-20T00:00:00"/>
    <n v="59"/>
    <s v="Female"/>
    <s v="One or both"/>
    <s v="Yes"/>
    <s v="Proceed"/>
    <m/>
    <s v="Proceed"/>
    <s v="English"/>
    <s v="Yes"/>
    <s v="Yes"/>
    <s v="signature_2022-07-01_0758.png"/>
    <m/>
    <m/>
    <m/>
    <m/>
    <d v="2022-07-01T00:00:00"/>
    <n v="50000"/>
    <n v="1000"/>
    <n v="617"/>
    <n v="617"/>
    <n v="2356"/>
    <m/>
    <x v="1"/>
    <n v="54531"/>
    <s v="Proceed"/>
    <s v="Checked, completed"/>
    <s v="Checked, completed"/>
    <s v="Checked, completed"/>
    <n v="732038543"/>
    <s v="Myself (Participant)"/>
    <m/>
    <d v="1899-12-30T10:00:00"/>
    <s v="Unverified"/>
  </r>
  <r>
    <n v="1412"/>
    <m/>
    <m/>
    <m/>
    <x v="0"/>
    <m/>
    <m/>
    <m/>
    <m/>
    <m/>
    <m/>
    <m/>
    <m/>
    <m/>
    <m/>
    <m/>
    <m/>
    <m/>
    <m/>
    <m/>
    <m/>
    <m/>
    <m/>
    <m/>
    <m/>
    <m/>
    <m/>
    <m/>
    <m/>
    <m/>
    <m/>
    <m/>
    <m/>
    <m/>
    <m/>
    <m/>
    <m/>
    <m/>
    <m/>
    <m/>
    <m/>
    <m/>
    <m/>
    <m/>
    <m/>
    <m/>
    <x v="0"/>
    <m/>
    <m/>
    <m/>
    <m/>
    <m/>
    <m/>
    <m/>
    <m/>
    <m/>
    <m/>
  </r>
  <r>
    <n v="1412"/>
    <s v="Screening And Consenting"/>
    <n v="1"/>
    <s v="zola"/>
    <x v="26"/>
    <d v="1899-12-30T15:31:00"/>
    <s v="Ndevana"/>
    <n v="3"/>
    <n v="8"/>
    <s v="Not applicable"/>
    <s v="I confirm that I am at the gate / door"/>
    <s v=" -32.9117496"/>
    <s v="27.5101402"/>
    <s v="No"/>
    <s v="I confirm"/>
    <m/>
    <m/>
    <m/>
    <m/>
    <m/>
    <m/>
    <m/>
    <m/>
    <m/>
    <m/>
    <m/>
    <m/>
    <m/>
    <m/>
    <m/>
    <m/>
    <m/>
    <m/>
    <m/>
    <m/>
    <m/>
    <m/>
    <m/>
    <m/>
    <m/>
    <n v="60000"/>
    <m/>
    <n v="281"/>
    <n v="281"/>
    <n v="2330"/>
    <m/>
    <x v="0"/>
    <m/>
    <m/>
    <m/>
    <m/>
    <m/>
    <m/>
    <m/>
    <m/>
    <d v="1899-12-30T15:31:00"/>
    <s v="Unverified"/>
  </r>
  <r>
    <n v="1412"/>
    <s v="Screening And Consenting"/>
    <n v="2"/>
    <s v="vuyelwa"/>
    <x v="31"/>
    <d v="1899-12-30T11:44:00"/>
    <s v="Ndevana"/>
    <n v="3"/>
    <n v="8"/>
    <s v="Not applicable"/>
    <s v="I confirm that I am at the gate / door"/>
    <s v=" -32.9152937"/>
    <s v="27.5020669"/>
    <s v="No"/>
    <s v="I confirm"/>
    <m/>
    <m/>
    <m/>
    <m/>
    <m/>
    <m/>
    <m/>
    <m/>
    <m/>
    <m/>
    <m/>
    <m/>
    <m/>
    <m/>
    <m/>
    <m/>
    <m/>
    <m/>
    <m/>
    <m/>
    <m/>
    <m/>
    <m/>
    <m/>
    <m/>
    <n v="60000"/>
    <m/>
    <n v="508"/>
    <n v="508"/>
    <n v="2329"/>
    <m/>
    <x v="0"/>
    <m/>
    <m/>
    <m/>
    <m/>
    <m/>
    <m/>
    <m/>
    <m/>
    <d v="1899-12-30T11:44:00"/>
    <s v="Unverified"/>
  </r>
  <r>
    <n v="1412"/>
    <s v="Screening And Consenting"/>
    <n v="3"/>
    <s v="zola"/>
    <x v="32"/>
    <d v="1899-12-30T13:39:00"/>
    <s v="Ndevana"/>
    <n v="3"/>
    <n v="8"/>
    <s v="Not applicable"/>
    <s v="I confirm that I am at the gate / door"/>
    <s v=" -32.91577"/>
    <s v="27.5028009"/>
    <s v="No"/>
    <s v="I confirm"/>
    <m/>
    <m/>
    <m/>
    <m/>
    <m/>
    <m/>
    <m/>
    <m/>
    <m/>
    <m/>
    <m/>
    <m/>
    <m/>
    <m/>
    <m/>
    <m/>
    <m/>
    <m/>
    <m/>
    <m/>
    <m/>
    <m/>
    <m/>
    <m/>
    <m/>
    <n v="60000"/>
    <m/>
    <n v="393"/>
    <n v="393"/>
    <n v="2328"/>
    <m/>
    <x v="0"/>
    <m/>
    <m/>
    <m/>
    <m/>
    <m/>
    <m/>
    <m/>
    <m/>
    <d v="1899-12-30T13:41:00"/>
    <s v="Unverified"/>
  </r>
  <r>
    <n v="1413"/>
    <m/>
    <m/>
    <m/>
    <x v="0"/>
    <m/>
    <m/>
    <m/>
    <m/>
    <m/>
    <m/>
    <m/>
    <m/>
    <m/>
    <m/>
    <m/>
    <m/>
    <m/>
    <m/>
    <m/>
    <m/>
    <m/>
    <m/>
    <m/>
    <m/>
    <m/>
    <m/>
    <m/>
    <m/>
    <m/>
    <m/>
    <m/>
    <m/>
    <m/>
    <m/>
    <m/>
    <m/>
    <m/>
    <m/>
    <m/>
    <m/>
    <m/>
    <m/>
    <m/>
    <m/>
    <m/>
    <x v="0"/>
    <m/>
    <m/>
    <m/>
    <m/>
    <m/>
    <m/>
    <m/>
    <m/>
    <m/>
    <m/>
  </r>
  <r>
    <n v="1413"/>
    <s v="Screening And Consenting"/>
    <n v="1"/>
    <s v="zola"/>
    <x v="26"/>
    <d v="1899-12-30T15:34:00"/>
    <s v="Ndevana"/>
    <n v="3"/>
    <n v="8"/>
    <s v="Not applicable"/>
    <s v="I confirm that I am at the gate / door"/>
    <s v=" -32.9170734"/>
    <s v="27.4995454"/>
    <s v="No"/>
    <s v="I confirm"/>
    <m/>
    <m/>
    <m/>
    <m/>
    <m/>
    <m/>
    <m/>
    <m/>
    <m/>
    <m/>
    <m/>
    <m/>
    <m/>
    <m/>
    <m/>
    <m/>
    <m/>
    <m/>
    <m/>
    <m/>
    <m/>
    <m/>
    <m/>
    <m/>
    <m/>
    <n v="60000"/>
    <m/>
    <n v="278"/>
    <n v="278"/>
    <n v="2330"/>
    <m/>
    <x v="0"/>
    <m/>
    <m/>
    <m/>
    <m/>
    <m/>
    <m/>
    <m/>
    <m/>
    <d v="1899-12-30T15:35:00"/>
    <s v="Unverified"/>
  </r>
  <r>
    <n v="1413"/>
    <s v="Screening And Consenting"/>
    <n v="2"/>
    <s v="vuyelwa"/>
    <x v="31"/>
    <d v="1899-12-30T11:41:00"/>
    <s v="Ndevana"/>
    <n v="3"/>
    <n v="8"/>
    <s v="Not applicable"/>
    <s v="I confirm that I am at the gate / door"/>
    <s v=" -32.9152937"/>
    <s v="27.5020669"/>
    <s v="No"/>
    <s v="I confirm"/>
    <m/>
    <m/>
    <m/>
    <m/>
    <m/>
    <m/>
    <m/>
    <m/>
    <m/>
    <m/>
    <m/>
    <m/>
    <m/>
    <m/>
    <m/>
    <m/>
    <m/>
    <m/>
    <m/>
    <m/>
    <m/>
    <m/>
    <m/>
    <m/>
    <m/>
    <n v="60000"/>
    <m/>
    <n v="511"/>
    <n v="511"/>
    <n v="2329"/>
    <m/>
    <x v="0"/>
    <m/>
    <m/>
    <m/>
    <m/>
    <m/>
    <m/>
    <m/>
    <m/>
    <d v="1899-12-30T11:42:00"/>
    <s v="Unverified"/>
  </r>
  <r>
    <n v="333"/>
    <s v="Screening And Consenting"/>
    <n v="1"/>
    <s v="vuyelwa"/>
    <x v="28"/>
    <d v="1899-12-30T10:57:00"/>
    <s v="Mdantsane"/>
    <n v="7"/>
    <n v="1"/>
    <s v="Not applicable"/>
    <s v="I confirm that I am at the gate / door"/>
    <s v=" -32.9520352"/>
    <s v="27.7767341"/>
    <s v="Yes"/>
    <m/>
    <s v="Read the script out loud to the person"/>
    <s v="Yes - the person who opened the door is the HoH"/>
    <s v="Read the script out loud to the HoH"/>
    <s v="Yes"/>
    <s v="Proceed"/>
    <s v="Nongetheni"/>
    <s v="Magatya"/>
    <n v="59"/>
    <d v="1963-06-12T00:00:00"/>
    <n v="59"/>
    <s v="Female"/>
    <s v="One or both"/>
    <s v="Yes"/>
    <s v="Proceed"/>
    <m/>
    <s v="Proceed"/>
    <s v="Xhosa"/>
    <s v="Yes"/>
    <s v="Yes"/>
    <m/>
    <s v="signature_2022-07-01_0902.png"/>
    <m/>
    <m/>
    <m/>
    <d v="2022-07-01T00:00:00"/>
    <n v="50000"/>
    <n v="1000"/>
    <n v="555"/>
    <n v="555"/>
    <n v="2356"/>
    <m/>
    <x v="1"/>
    <n v="54407"/>
    <s v="Proceed"/>
    <s v="Checked, completed"/>
    <s v="Checked, completed"/>
    <s v="Checked, completed"/>
    <n v="730947410"/>
    <s v="Myself (Participant)"/>
    <m/>
    <d v="1899-12-30T11:03:00"/>
    <s v="Unverified"/>
  </r>
  <r>
    <n v="1414"/>
    <m/>
    <m/>
    <m/>
    <x v="0"/>
    <m/>
    <m/>
    <m/>
    <m/>
    <m/>
    <m/>
    <m/>
    <m/>
    <m/>
    <m/>
    <m/>
    <m/>
    <m/>
    <m/>
    <m/>
    <m/>
    <m/>
    <m/>
    <m/>
    <m/>
    <m/>
    <m/>
    <m/>
    <m/>
    <m/>
    <m/>
    <m/>
    <m/>
    <m/>
    <m/>
    <m/>
    <m/>
    <m/>
    <m/>
    <m/>
    <m/>
    <m/>
    <m/>
    <m/>
    <m/>
    <m/>
    <x v="0"/>
    <m/>
    <m/>
    <m/>
    <m/>
    <m/>
    <m/>
    <m/>
    <m/>
    <m/>
    <m/>
  </r>
  <r>
    <n v="1414"/>
    <s v="Screening And Consenting"/>
    <n v="1"/>
    <s v="onelam"/>
    <x v="26"/>
    <d v="1899-12-30T15:52:00"/>
    <s v="Buffalo Flats"/>
    <n v="1"/>
    <n v="8"/>
    <s v="Not applicable"/>
    <s v="I confirm that I am at the gate / door"/>
    <s v=" -33.0223747"/>
    <s v="27.8807539"/>
    <s v="No"/>
    <s v="I confirm"/>
    <m/>
    <m/>
    <m/>
    <m/>
    <m/>
    <m/>
    <m/>
    <m/>
    <m/>
    <m/>
    <m/>
    <m/>
    <m/>
    <m/>
    <m/>
    <m/>
    <m/>
    <m/>
    <m/>
    <m/>
    <m/>
    <m/>
    <m/>
    <m/>
    <m/>
    <n v="80000"/>
    <m/>
    <n v="260"/>
    <n v="260"/>
    <n v="2330"/>
    <m/>
    <x v="0"/>
    <m/>
    <m/>
    <m/>
    <m/>
    <m/>
    <m/>
    <m/>
    <m/>
    <d v="1899-12-30T15:52:00"/>
    <s v="Complete"/>
  </r>
  <r>
    <n v="448"/>
    <s v="Screening And Consenting"/>
    <n v="2"/>
    <s v="onelam"/>
    <x v="22"/>
    <d v="1899-12-30T11:50:00"/>
    <s v="Nompumelelo"/>
    <n v="1"/>
    <n v="6"/>
    <s v="Not applicable"/>
    <s v="I confirm that I am at the gate / door"/>
    <s v=" -32.9551379"/>
    <s v="27.9320398"/>
    <s v="Yes"/>
    <m/>
    <s v="Read the script out loud to the person"/>
    <s v="Yes - the person who opened the door is the HoH"/>
    <s v="Read the script out loud to the HoH"/>
    <s v="Yes"/>
    <s v="Proceed"/>
    <s v="T. Priscilla "/>
    <s v="Mzayifan"/>
    <n v="59"/>
    <d v="1963-09-19T00:00:00"/>
    <n v="59"/>
    <s v="Female"/>
    <s v="One or both"/>
    <s v="Yes"/>
    <s v="Proceed"/>
    <m/>
    <s v="Proceed"/>
    <s v="Xhosa"/>
    <s v="Yes"/>
    <s v="Yes"/>
    <m/>
    <s v="signature_2022-07-07_0954.png"/>
    <m/>
    <m/>
    <m/>
    <d v="2022-07-07T00:00:00"/>
    <n v="30000"/>
    <n v="1000"/>
    <n v="502"/>
    <n v="502"/>
    <n v="2350"/>
    <m/>
    <x v="1"/>
    <n v="34295"/>
    <s v="Proceed"/>
    <s v="Checked, completed"/>
    <s v="Checked, completed"/>
    <s v="Checked, completed"/>
    <n v="789984411"/>
    <s v="Myself (Participant)"/>
    <m/>
    <d v="1899-12-30T11:54:00"/>
    <s v="Unverified"/>
  </r>
  <r>
    <n v="1415"/>
    <m/>
    <m/>
    <m/>
    <x v="0"/>
    <m/>
    <m/>
    <m/>
    <m/>
    <m/>
    <m/>
    <m/>
    <m/>
    <m/>
    <m/>
    <m/>
    <m/>
    <m/>
    <m/>
    <m/>
    <m/>
    <m/>
    <m/>
    <m/>
    <m/>
    <m/>
    <m/>
    <m/>
    <m/>
    <m/>
    <m/>
    <m/>
    <m/>
    <m/>
    <m/>
    <m/>
    <m/>
    <m/>
    <m/>
    <m/>
    <m/>
    <m/>
    <m/>
    <m/>
    <m/>
    <m/>
    <x v="0"/>
    <m/>
    <m/>
    <m/>
    <m/>
    <m/>
    <m/>
    <m/>
    <m/>
    <m/>
    <m/>
  </r>
  <r>
    <n v="546"/>
    <s v="Screening And Consenting"/>
    <n v="1"/>
    <s v="sinazo"/>
    <x v="5"/>
    <d v="1899-12-30T12:44:00"/>
    <s v="Ducats"/>
    <n v="1"/>
    <n v="8"/>
    <s v="Not applicable"/>
    <s v="I confirm that I am at the gate / door"/>
    <s v=" -32.9205736"/>
    <s v="27.9045228"/>
    <s v="Yes"/>
    <m/>
    <s v="Read the script out loud to the person"/>
    <s v="Yes - the person who opened the door is the HoH"/>
    <s v="Read the script out loud to the HoH"/>
    <s v="Yes"/>
    <s v="Proceed"/>
    <s v="Novela"/>
    <s v="Mposelwa"/>
    <n v="59"/>
    <d v="1963-11-19T00:00:00"/>
    <n v="59"/>
    <s v="Female"/>
    <s v="One or both"/>
    <s v="Yes"/>
    <s v="Proceed"/>
    <m/>
    <s v="Proceed"/>
    <s v="Xhosa"/>
    <s v="Yes"/>
    <s v="Yes"/>
    <m/>
    <s v="signature_2022-07-08_1048.png"/>
    <m/>
    <m/>
    <m/>
    <d v="2022-07-08T00:00:00"/>
    <n v="40000"/>
    <n v="1000"/>
    <n v="448"/>
    <n v="448"/>
    <n v="2349"/>
    <m/>
    <x v="1"/>
    <n v="44186"/>
    <s v="Proceed"/>
    <s v="Checked, completed"/>
    <s v="Checked, completed"/>
    <s v="Checked, completed"/>
    <n v="732458698"/>
    <s v="Child"/>
    <m/>
    <d v="1899-12-30T12:45:00"/>
    <s v="Unverified"/>
  </r>
  <r>
    <n v="1416"/>
    <m/>
    <m/>
    <m/>
    <x v="0"/>
    <m/>
    <m/>
    <m/>
    <m/>
    <m/>
    <m/>
    <m/>
    <m/>
    <m/>
    <m/>
    <m/>
    <m/>
    <m/>
    <m/>
    <m/>
    <m/>
    <m/>
    <m/>
    <m/>
    <m/>
    <m/>
    <m/>
    <m/>
    <m/>
    <m/>
    <m/>
    <m/>
    <m/>
    <m/>
    <m/>
    <m/>
    <m/>
    <m/>
    <m/>
    <m/>
    <m/>
    <m/>
    <m/>
    <m/>
    <m/>
    <m/>
    <x v="0"/>
    <m/>
    <m/>
    <m/>
    <m/>
    <m/>
    <m/>
    <m/>
    <m/>
    <m/>
    <m/>
  </r>
  <r>
    <n v="1416"/>
    <s v="Screening And Consenting"/>
    <n v="1"/>
    <s v="onelam"/>
    <x v="26"/>
    <d v="1899-12-30T15:56:00"/>
    <s v="Buffalo Flats"/>
    <n v="1"/>
    <n v="8"/>
    <s v="Not applicable"/>
    <s v="I confirm that I am at the gate / door"/>
    <s v=" -33.022357"/>
    <s v="27.8807751"/>
    <s v="No"/>
    <s v="I confirm"/>
    <m/>
    <m/>
    <m/>
    <m/>
    <m/>
    <m/>
    <m/>
    <m/>
    <m/>
    <m/>
    <m/>
    <m/>
    <m/>
    <m/>
    <m/>
    <m/>
    <m/>
    <m/>
    <m/>
    <m/>
    <m/>
    <m/>
    <m/>
    <m/>
    <m/>
    <n v="80000"/>
    <m/>
    <n v="256"/>
    <n v="256"/>
    <n v="2330"/>
    <m/>
    <x v="0"/>
    <m/>
    <m/>
    <m/>
    <m/>
    <m/>
    <m/>
    <m/>
    <m/>
    <d v="1899-12-30T15:56:00"/>
    <s v="Complete"/>
  </r>
  <r>
    <n v="1416"/>
    <s v="Screening And Consenting"/>
    <n v="2"/>
    <s v="zukisani"/>
    <x v="31"/>
    <d v="1899-12-30T12:02:00"/>
    <s v="Buffalo Flats"/>
    <n v="1"/>
    <n v="8"/>
    <s v="Not applicable"/>
    <s v="I confirm that I am at the gate / door"/>
    <s v=" -33.022365"/>
    <s v="27.880765"/>
    <s v="No"/>
    <s v="I confirm"/>
    <m/>
    <m/>
    <m/>
    <m/>
    <m/>
    <m/>
    <m/>
    <m/>
    <m/>
    <m/>
    <m/>
    <m/>
    <m/>
    <m/>
    <m/>
    <m/>
    <m/>
    <m/>
    <m/>
    <m/>
    <m/>
    <m/>
    <m/>
    <m/>
    <m/>
    <n v="80000"/>
    <m/>
    <n v="490"/>
    <n v="490"/>
    <n v="2329"/>
    <m/>
    <x v="0"/>
    <m/>
    <m/>
    <m/>
    <m/>
    <m/>
    <m/>
    <m/>
    <m/>
    <d v="1899-12-30T12:02:00"/>
    <s v="Complete"/>
  </r>
  <r>
    <n v="622"/>
    <s v="Screening And Consenting"/>
    <n v="1"/>
    <s v="vuyelwa"/>
    <x v="20"/>
    <d v="1899-12-30T13:15:00"/>
    <s v="Ndevana"/>
    <n v="1"/>
    <n v="2"/>
    <s v="Not applicable"/>
    <s v="I confirm that I am at the gate / door"/>
    <s v=" -32.9138181"/>
    <s v="27.5028009"/>
    <s v="Yes"/>
    <m/>
    <s v="Read the script out loud to the person"/>
    <s v="Yes - the person who opened the door is the HoH"/>
    <s v="Read the script out loud to the HoH"/>
    <s v="Yes"/>
    <s v="Proceed"/>
    <s v="Nomaxhosa Valencia "/>
    <s v="Dyonase"/>
    <n v="59"/>
    <d v="1962-07-27T00:00:00"/>
    <n v="60"/>
    <s v="Female"/>
    <s v="One or both"/>
    <s v="Yes"/>
    <s v="Proceed"/>
    <m/>
    <s v="Proceed"/>
    <s v="Xhosa"/>
    <s v="Yes"/>
    <s v="Yes"/>
    <m/>
    <s v="signature_2022-07-09_1123.png"/>
    <m/>
    <m/>
    <m/>
    <d v="2022-07-09T00:00:00"/>
    <n v="60000"/>
    <n v="1000"/>
    <n v="417"/>
    <n v="417"/>
    <n v="2348"/>
    <m/>
    <x v="1"/>
    <n v="64123"/>
    <s v="Proceed"/>
    <s v="Checked, completed"/>
    <s v="Checked, completed"/>
    <s v="Checked, completed"/>
    <n v="640795281"/>
    <s v="Child"/>
    <m/>
    <d v="1899-12-30T13:26:00"/>
    <s v="Unverified"/>
  </r>
  <r>
    <n v="1417"/>
    <m/>
    <m/>
    <m/>
    <x v="0"/>
    <m/>
    <m/>
    <m/>
    <m/>
    <m/>
    <m/>
    <m/>
    <m/>
    <m/>
    <m/>
    <m/>
    <m/>
    <m/>
    <m/>
    <m/>
    <m/>
    <m/>
    <m/>
    <m/>
    <m/>
    <m/>
    <m/>
    <m/>
    <m/>
    <m/>
    <m/>
    <m/>
    <m/>
    <m/>
    <m/>
    <m/>
    <m/>
    <m/>
    <m/>
    <m/>
    <m/>
    <m/>
    <m/>
    <m/>
    <m/>
    <m/>
    <x v="0"/>
    <m/>
    <m/>
    <m/>
    <m/>
    <m/>
    <m/>
    <m/>
    <m/>
    <m/>
    <m/>
  </r>
  <r>
    <n v="651"/>
    <s v="Screening And Consenting"/>
    <n v="1"/>
    <s v="zola"/>
    <x v="6"/>
    <d v="1899-12-30T12:57:00"/>
    <s v="Ndevana"/>
    <n v="1"/>
    <n v="2"/>
    <s v="Not applicable"/>
    <s v="I confirm that I am at the gate / door"/>
    <s v=" -32.9010698"/>
    <s v="27.5100265"/>
    <s v="Yes"/>
    <m/>
    <s v="Read the script out loud to the person"/>
    <s v="Yes - the person who opened the door is the HoH"/>
    <s v="Read the script out loud to the HoH"/>
    <s v="Yes"/>
    <s v="Proceed"/>
    <s v="Thozama"/>
    <s v="Moli"/>
    <n v="59"/>
    <d v="1973-06-23T00:00:00"/>
    <n v="49"/>
    <s v="Female"/>
    <s v="One or both"/>
    <s v="Yes"/>
    <s v="Proceed"/>
    <m/>
    <s v="Proceed"/>
    <s v="Xhosa"/>
    <s v="Yes"/>
    <s v="Yes"/>
    <m/>
    <s v="signature_2022-07-12_1100.png"/>
    <m/>
    <m/>
    <m/>
    <d v="2022-07-12T00:00:00"/>
    <n v="60000"/>
    <n v="1000"/>
    <n v="435"/>
    <n v="435"/>
    <n v="2345"/>
    <m/>
    <x v="1"/>
    <n v="64156"/>
    <s v="Proceed"/>
    <s v="Checked, completed"/>
    <s v="Checked, completed"/>
    <s v="Checked, completed"/>
    <n v="638222952"/>
    <s v="Myself (Participant)"/>
    <m/>
    <d v="1899-12-30T13:01:00"/>
    <s v="Unverified"/>
  </r>
  <r>
    <n v="1418"/>
    <m/>
    <m/>
    <m/>
    <x v="0"/>
    <m/>
    <m/>
    <m/>
    <m/>
    <m/>
    <m/>
    <m/>
    <m/>
    <m/>
    <m/>
    <m/>
    <m/>
    <m/>
    <m/>
    <m/>
    <m/>
    <m/>
    <m/>
    <m/>
    <m/>
    <m/>
    <m/>
    <m/>
    <m/>
    <m/>
    <m/>
    <m/>
    <m/>
    <m/>
    <m/>
    <m/>
    <m/>
    <m/>
    <m/>
    <m/>
    <m/>
    <m/>
    <m/>
    <m/>
    <m/>
    <m/>
    <x v="0"/>
    <m/>
    <m/>
    <m/>
    <m/>
    <m/>
    <m/>
    <m/>
    <m/>
    <m/>
    <m/>
  </r>
  <r>
    <n v="1418"/>
    <s v="Screening And Consenting"/>
    <n v="1"/>
    <s v="onelam"/>
    <x v="26"/>
    <d v="1899-12-30T15:59:00"/>
    <s v="Buffalo Flats"/>
    <n v="1"/>
    <n v="8"/>
    <s v="Not applicable"/>
    <s v="I confirm that I am at the gate / door"/>
    <s v=" -33.0221105"/>
    <s v="27.8802364"/>
    <s v="Yes"/>
    <m/>
    <s v="Read the script out loud to the person"/>
    <s v="Yes - the person who opened the door is the HoH"/>
    <s v="Read the script out loud to the HoH"/>
    <s v="No"/>
    <m/>
    <m/>
    <m/>
    <m/>
    <m/>
    <m/>
    <m/>
    <m/>
    <m/>
    <m/>
    <m/>
    <m/>
    <m/>
    <m/>
    <m/>
    <m/>
    <m/>
    <m/>
    <m/>
    <m/>
    <m/>
    <n v="80000"/>
    <m/>
    <n v="253"/>
    <n v="253"/>
    <n v="2330"/>
    <m/>
    <x v="0"/>
    <m/>
    <m/>
    <m/>
    <m/>
    <m/>
    <m/>
    <m/>
    <m/>
    <d v="1899-12-30T15:59:00"/>
    <s v="Unverified"/>
  </r>
  <r>
    <n v="1419"/>
    <m/>
    <m/>
    <m/>
    <x v="0"/>
    <m/>
    <m/>
    <m/>
    <m/>
    <m/>
    <m/>
    <m/>
    <m/>
    <m/>
    <m/>
    <m/>
    <m/>
    <m/>
    <m/>
    <m/>
    <m/>
    <m/>
    <m/>
    <m/>
    <m/>
    <m/>
    <m/>
    <m/>
    <m/>
    <m/>
    <m/>
    <m/>
    <m/>
    <m/>
    <m/>
    <m/>
    <m/>
    <m/>
    <m/>
    <m/>
    <m/>
    <m/>
    <m/>
    <m/>
    <m/>
    <m/>
    <x v="0"/>
    <m/>
    <m/>
    <m/>
    <m/>
    <m/>
    <m/>
    <m/>
    <m/>
    <m/>
    <m/>
  </r>
  <r>
    <n v="1419"/>
    <s v="Screening And Consenting"/>
    <n v="1"/>
    <s v="onelam"/>
    <x v="26"/>
    <d v="1899-12-30T16:03:00"/>
    <s v="Buffalo Flats"/>
    <n v="1"/>
    <n v="8"/>
    <s v="Not applicable"/>
    <s v="I confirm that I am at the gate / door"/>
    <s v=" -33.0220656"/>
    <s v="27.8801575"/>
    <s v="Yes"/>
    <m/>
    <s v="Read the script out loud to the person"/>
    <s v="Yes - the person who opened the door is the HoH"/>
    <s v="Read the script out loud to the HoH"/>
    <s v="No"/>
    <m/>
    <m/>
    <m/>
    <m/>
    <m/>
    <m/>
    <m/>
    <m/>
    <m/>
    <m/>
    <m/>
    <m/>
    <m/>
    <m/>
    <m/>
    <m/>
    <m/>
    <m/>
    <m/>
    <m/>
    <m/>
    <n v="80000"/>
    <m/>
    <n v="249"/>
    <n v="249"/>
    <n v="2330"/>
    <m/>
    <x v="0"/>
    <m/>
    <m/>
    <m/>
    <m/>
    <m/>
    <m/>
    <m/>
    <m/>
    <d v="1899-12-30T16:04:00"/>
    <s v="Unverified"/>
  </r>
  <r>
    <n v="1420"/>
    <m/>
    <m/>
    <m/>
    <x v="0"/>
    <m/>
    <m/>
    <m/>
    <m/>
    <m/>
    <m/>
    <m/>
    <m/>
    <m/>
    <m/>
    <m/>
    <m/>
    <m/>
    <m/>
    <m/>
    <m/>
    <m/>
    <m/>
    <m/>
    <m/>
    <m/>
    <m/>
    <m/>
    <m/>
    <m/>
    <m/>
    <m/>
    <m/>
    <m/>
    <m/>
    <m/>
    <m/>
    <m/>
    <m/>
    <m/>
    <m/>
    <m/>
    <m/>
    <m/>
    <m/>
    <m/>
    <x v="0"/>
    <m/>
    <m/>
    <m/>
    <m/>
    <m/>
    <m/>
    <m/>
    <m/>
    <m/>
    <m/>
  </r>
  <r>
    <n v="1420"/>
    <s v="Screening And Consenting"/>
    <n v="1"/>
    <s v="yethu"/>
    <x v="26"/>
    <d v="1899-12-30T16:05:00"/>
    <s v="Ndevana"/>
    <n v="3"/>
    <n v="7"/>
    <s v="Not applicable"/>
    <s v="I confirm that I am at the gate / door"/>
    <s v=" -32.914485"/>
    <s v="27.4966517"/>
    <s v="Yes"/>
    <m/>
    <s v="Read the script out loud to the person"/>
    <s v="No"/>
    <m/>
    <m/>
    <m/>
    <m/>
    <m/>
    <m/>
    <m/>
    <m/>
    <m/>
    <m/>
    <m/>
    <m/>
    <m/>
    <m/>
    <m/>
    <m/>
    <m/>
    <m/>
    <m/>
    <m/>
    <m/>
    <m/>
    <m/>
    <n v="60000"/>
    <m/>
    <n v="247"/>
    <n v="247"/>
    <n v="2330"/>
    <m/>
    <x v="0"/>
    <m/>
    <m/>
    <m/>
    <m/>
    <m/>
    <m/>
    <m/>
    <m/>
    <d v="1899-12-30T16:06:00"/>
    <s v="Complete"/>
  </r>
  <r>
    <n v="865"/>
    <s v="Screening And Consenting"/>
    <n v="1"/>
    <s v="nosibusiso"/>
    <x v="23"/>
    <d v="1899-12-30T12:43:00"/>
    <s v="Buffalo Flats"/>
    <n v="4"/>
    <n v="9"/>
    <s v="Not applicable"/>
    <s v="I confirm that I am at the gate / door"/>
    <s v=" -33.013466"/>
    <s v="27.842306"/>
    <s v="Yes"/>
    <m/>
    <s v="Read the script out loud to the person"/>
    <s v="Yes - the person who opened the door is the HoH"/>
    <s v="Read the script out loud to the HoH"/>
    <s v="Yes"/>
    <s v="Proceed"/>
    <s v="Roosle"/>
    <s v="Van Rooyen"/>
    <n v="59"/>
    <d v="1963-06-28T00:00:00"/>
    <n v="59"/>
    <s v="Female"/>
    <s v="One or both"/>
    <s v="Yes"/>
    <s v="Proceed"/>
    <m/>
    <s v="Proceed"/>
    <s v="English"/>
    <s v="Yes"/>
    <s v="Yes"/>
    <s v="signature_2022-07-15_1054.png"/>
    <m/>
    <m/>
    <m/>
    <m/>
    <d v="2022-07-15T00:00:00"/>
    <n v="80000"/>
    <n v="1000"/>
    <n v="449"/>
    <n v="449"/>
    <n v="2342"/>
    <m/>
    <x v="1"/>
    <n v="84181"/>
    <s v="Proceed"/>
    <s v="Checked, completed"/>
    <s v="Checked, completed"/>
    <s v="Checked, completed"/>
    <n v="831240878"/>
    <s v="Myself (Participant)"/>
    <m/>
    <d v="1899-12-30T12:55:00"/>
    <s v="Unverified"/>
  </r>
  <r>
    <n v="1421"/>
    <m/>
    <m/>
    <m/>
    <x v="0"/>
    <m/>
    <m/>
    <m/>
    <m/>
    <m/>
    <m/>
    <m/>
    <m/>
    <m/>
    <m/>
    <m/>
    <m/>
    <m/>
    <m/>
    <m/>
    <m/>
    <m/>
    <m/>
    <m/>
    <m/>
    <m/>
    <m/>
    <m/>
    <m/>
    <m/>
    <m/>
    <m/>
    <m/>
    <m/>
    <m/>
    <m/>
    <m/>
    <m/>
    <m/>
    <m/>
    <m/>
    <m/>
    <m/>
    <m/>
    <m/>
    <m/>
    <x v="0"/>
    <m/>
    <m/>
    <m/>
    <m/>
    <m/>
    <m/>
    <m/>
    <m/>
    <m/>
    <m/>
  </r>
  <r>
    <n v="1421"/>
    <s v="Screening And Consenting"/>
    <n v="1"/>
    <s v="onelam"/>
    <x v="26"/>
    <d v="1899-12-30T16:12:00"/>
    <s v="Buffalo Flats"/>
    <n v="1"/>
    <n v="8"/>
    <s v="Not applicable"/>
    <s v="I confirm that I am at the gate / door"/>
    <s v=" -33.0226854"/>
    <s v="27.8807031"/>
    <s v="No"/>
    <s v="I confirm"/>
    <m/>
    <m/>
    <m/>
    <m/>
    <m/>
    <m/>
    <m/>
    <m/>
    <m/>
    <m/>
    <m/>
    <m/>
    <m/>
    <m/>
    <m/>
    <m/>
    <m/>
    <m/>
    <m/>
    <m/>
    <m/>
    <m/>
    <m/>
    <m/>
    <m/>
    <n v="80000"/>
    <m/>
    <n v="240"/>
    <n v="240"/>
    <n v="2330"/>
    <m/>
    <x v="0"/>
    <m/>
    <m/>
    <m/>
    <m/>
    <m/>
    <m/>
    <m/>
    <m/>
    <d v="1899-12-30T16:13:00"/>
    <s v="Complete"/>
  </r>
  <r>
    <n v="1054"/>
    <s v="Screening And Consenting"/>
    <n v="1"/>
    <s v="vuyolwethu"/>
    <x v="16"/>
    <d v="1899-12-30T15:39:00"/>
    <s v="Mdantsane"/>
    <n v="9"/>
    <n v="1"/>
    <s v="Not applicable"/>
    <s v="I confirm that I am at the gate / door"/>
    <s v=" -32.9371408"/>
    <s v="27.7561529"/>
    <s v="Yes"/>
    <m/>
    <s v="Read the script out loud to the person"/>
    <s v="Yes - the person who opened the door is the HoH"/>
    <s v="Read the script out loud to the HoH"/>
    <s v="Yes"/>
    <s v="Proceed"/>
    <s v="Lulamile"/>
    <s v="Ngoqo"/>
    <n v="59"/>
    <d v="1963-10-10T00:00:00"/>
    <n v="59"/>
    <s v="Female"/>
    <s v="One or both"/>
    <s v="Yes"/>
    <s v="Proceed"/>
    <m/>
    <s v="Proceed"/>
    <s v="Xhosa"/>
    <s v="Yes"/>
    <s v="Yes"/>
    <m/>
    <s v="signature_2022-07-20_1341.png"/>
    <m/>
    <m/>
    <m/>
    <d v="2022-07-20T00:00:00"/>
    <n v="50000"/>
    <n v="1000"/>
    <n v="273"/>
    <n v="273"/>
    <n v="2337"/>
    <m/>
    <x v="1"/>
    <n v="53824"/>
    <s v="Proceed"/>
    <s v="Checked, completed"/>
    <s v="Checked, completed"/>
    <s v="Checked, completed"/>
    <n v="832569932"/>
    <s v="Myself (Participant)"/>
    <m/>
    <d v="1899-12-30T15:42:00"/>
    <s v="Complete"/>
  </r>
  <r>
    <n v="1422"/>
    <m/>
    <m/>
    <m/>
    <x v="0"/>
    <m/>
    <m/>
    <m/>
    <m/>
    <m/>
    <m/>
    <m/>
    <m/>
    <m/>
    <m/>
    <m/>
    <m/>
    <m/>
    <m/>
    <m/>
    <m/>
    <m/>
    <m/>
    <m/>
    <m/>
    <m/>
    <m/>
    <m/>
    <m/>
    <m/>
    <m/>
    <m/>
    <m/>
    <m/>
    <m/>
    <m/>
    <m/>
    <m/>
    <m/>
    <m/>
    <m/>
    <m/>
    <m/>
    <m/>
    <m/>
    <m/>
    <x v="0"/>
    <m/>
    <m/>
    <m/>
    <m/>
    <m/>
    <m/>
    <m/>
    <m/>
    <m/>
    <m/>
  </r>
  <r>
    <n v="1422"/>
    <s v="Screening And Consenting"/>
    <n v="1"/>
    <s v="yethu"/>
    <x v="26"/>
    <d v="1899-12-30T16:13:00"/>
    <s v="Ndevana"/>
    <n v="3"/>
    <n v="7"/>
    <s v="Not applicable"/>
    <s v="I confirm that I am at the gate / door"/>
    <s v=" -32.9142398"/>
    <s v="27.49635"/>
    <s v="Yes"/>
    <m/>
    <s v="Read the script out loud to the person"/>
    <s v="No"/>
    <m/>
    <m/>
    <m/>
    <m/>
    <m/>
    <m/>
    <m/>
    <m/>
    <m/>
    <m/>
    <m/>
    <m/>
    <m/>
    <m/>
    <m/>
    <m/>
    <m/>
    <m/>
    <m/>
    <m/>
    <m/>
    <m/>
    <m/>
    <n v="60000"/>
    <m/>
    <n v="239"/>
    <n v="239"/>
    <n v="2330"/>
    <m/>
    <x v="0"/>
    <m/>
    <m/>
    <m/>
    <m/>
    <m/>
    <m/>
    <m/>
    <m/>
    <d v="1899-12-30T16:14:00"/>
    <s v="Unverified"/>
  </r>
  <r>
    <n v="1422"/>
    <s v="Screening And Consenting"/>
    <n v="2"/>
    <s v="yethu"/>
    <x v="31"/>
    <d v="1899-12-30T11:03:00"/>
    <s v="Ndevana"/>
    <n v="3"/>
    <n v="7"/>
    <s v="Not applicable"/>
    <s v="I confirm that I am at the gate / door"/>
    <s v=" -32.9205975"/>
    <s v="27.4906903"/>
    <s v="Yes"/>
    <m/>
    <s v="Read the script out loud to the person"/>
    <s v="No"/>
    <m/>
    <m/>
    <m/>
    <m/>
    <m/>
    <m/>
    <m/>
    <m/>
    <m/>
    <m/>
    <m/>
    <m/>
    <m/>
    <m/>
    <m/>
    <m/>
    <m/>
    <m/>
    <m/>
    <m/>
    <m/>
    <m/>
    <m/>
    <n v="60000"/>
    <m/>
    <n v="549"/>
    <n v="549"/>
    <n v="2329"/>
    <m/>
    <x v="0"/>
    <m/>
    <m/>
    <m/>
    <m/>
    <m/>
    <m/>
    <m/>
    <m/>
    <d v="1899-12-30T11:04:00"/>
    <s v="Unverified"/>
  </r>
  <r>
    <n v="1422"/>
    <s v="Screening And Consenting"/>
    <n v="3"/>
    <s v="vuyelwa"/>
    <x v="27"/>
    <d v="1899-12-30T08:51:00"/>
    <s v="Ndevana"/>
    <n v="3"/>
    <n v="7"/>
    <s v="Not applicable"/>
    <s v="I confirm that I am at the gate / door"/>
    <s v=" -32.9141323"/>
    <s v="27.4964979"/>
    <s v="No"/>
    <s v="I confirm"/>
    <m/>
    <m/>
    <m/>
    <m/>
    <m/>
    <m/>
    <m/>
    <m/>
    <m/>
    <m/>
    <m/>
    <m/>
    <m/>
    <m/>
    <m/>
    <m/>
    <m/>
    <m/>
    <m/>
    <m/>
    <m/>
    <m/>
    <m/>
    <m/>
    <m/>
    <n v="60000"/>
    <m/>
    <n v="681"/>
    <n v="681"/>
    <n v="2327"/>
    <m/>
    <x v="0"/>
    <m/>
    <m/>
    <m/>
    <m/>
    <m/>
    <m/>
    <m/>
    <m/>
    <d v="1899-12-30T08:52:00"/>
    <s v="Unverified"/>
  </r>
  <r>
    <n v="1423"/>
    <m/>
    <m/>
    <m/>
    <x v="0"/>
    <m/>
    <m/>
    <m/>
    <m/>
    <m/>
    <m/>
    <m/>
    <m/>
    <m/>
    <m/>
    <m/>
    <m/>
    <m/>
    <m/>
    <m/>
    <m/>
    <m/>
    <m/>
    <m/>
    <m/>
    <m/>
    <m/>
    <m/>
    <m/>
    <m/>
    <m/>
    <m/>
    <m/>
    <m/>
    <m/>
    <m/>
    <m/>
    <m/>
    <m/>
    <m/>
    <m/>
    <m/>
    <m/>
    <m/>
    <m/>
    <m/>
    <x v="0"/>
    <m/>
    <m/>
    <m/>
    <m/>
    <m/>
    <m/>
    <m/>
    <m/>
    <m/>
    <m/>
  </r>
  <r>
    <n v="1423"/>
    <s v="Screening And Consenting"/>
    <n v="1"/>
    <s v="onelam"/>
    <x v="26"/>
    <d v="1899-12-30T16:15:00"/>
    <s v="Buffalo Flats"/>
    <n v="1"/>
    <n v="8"/>
    <s v="Not applicable"/>
    <s v="I confirm that I am at the gate / door"/>
    <s v=" -33.0227279"/>
    <s v="27.8801656"/>
    <s v="No"/>
    <s v="I confirm"/>
    <m/>
    <m/>
    <m/>
    <m/>
    <m/>
    <m/>
    <m/>
    <m/>
    <m/>
    <m/>
    <m/>
    <m/>
    <m/>
    <m/>
    <m/>
    <m/>
    <m/>
    <m/>
    <m/>
    <m/>
    <m/>
    <m/>
    <m/>
    <m/>
    <m/>
    <n v="80000"/>
    <m/>
    <n v="237"/>
    <n v="237"/>
    <n v="2330"/>
    <m/>
    <x v="0"/>
    <m/>
    <m/>
    <m/>
    <m/>
    <m/>
    <m/>
    <m/>
    <m/>
    <d v="1899-12-30T16:15:00"/>
    <s v="Unverified"/>
  </r>
  <r>
    <n v="1423"/>
    <s v="Screening And Consenting"/>
    <n v="2"/>
    <s v="zukisani"/>
    <x v="31"/>
    <d v="1899-12-30T11:02:00"/>
    <s v="Buffalo Flats"/>
    <n v="1"/>
    <n v="8"/>
    <s v="Not applicable"/>
    <s v="I confirm that I am at the gate / door"/>
    <s v=" -33.022721"/>
    <s v="27.8802396"/>
    <s v="No"/>
    <s v="I confirm"/>
    <m/>
    <m/>
    <m/>
    <m/>
    <m/>
    <m/>
    <m/>
    <m/>
    <m/>
    <m/>
    <m/>
    <m/>
    <m/>
    <m/>
    <m/>
    <m/>
    <m/>
    <m/>
    <m/>
    <m/>
    <m/>
    <m/>
    <m/>
    <m/>
    <m/>
    <n v="80000"/>
    <m/>
    <n v="550"/>
    <n v="550"/>
    <n v="2329"/>
    <m/>
    <x v="0"/>
    <m/>
    <m/>
    <m/>
    <m/>
    <m/>
    <m/>
    <m/>
    <m/>
    <d v="1899-12-30T11:02:00"/>
    <s v="Unverified"/>
  </r>
  <r>
    <n v="1423"/>
    <s v="Screening And Consenting"/>
    <n v="3"/>
    <s v="zukisani"/>
    <x v="32"/>
    <d v="1899-12-30T10:20:00"/>
    <s v="Buffalo Flats"/>
    <n v="1"/>
    <n v="8"/>
    <s v="Not applicable"/>
    <s v="I confirm that I am at the gate / door"/>
    <s v=" -33.0226935"/>
    <s v="27.8802344"/>
    <s v="No"/>
    <s v="I confirm"/>
    <m/>
    <m/>
    <m/>
    <m/>
    <m/>
    <m/>
    <m/>
    <m/>
    <m/>
    <m/>
    <m/>
    <m/>
    <m/>
    <m/>
    <m/>
    <m/>
    <m/>
    <m/>
    <m/>
    <m/>
    <m/>
    <m/>
    <m/>
    <m/>
    <m/>
    <n v="80000"/>
    <m/>
    <n v="592"/>
    <n v="592"/>
    <n v="2328"/>
    <m/>
    <x v="0"/>
    <m/>
    <m/>
    <m/>
    <m/>
    <m/>
    <m/>
    <m/>
    <m/>
    <d v="1899-12-30T10:21:00"/>
    <s v="Unverified"/>
  </r>
  <r>
    <n v="1424"/>
    <m/>
    <m/>
    <m/>
    <x v="0"/>
    <m/>
    <m/>
    <m/>
    <m/>
    <m/>
    <m/>
    <m/>
    <m/>
    <m/>
    <m/>
    <m/>
    <m/>
    <m/>
    <m/>
    <m/>
    <m/>
    <m/>
    <m/>
    <m/>
    <m/>
    <m/>
    <m/>
    <m/>
    <m/>
    <m/>
    <m/>
    <m/>
    <m/>
    <m/>
    <m/>
    <m/>
    <m/>
    <m/>
    <m/>
    <m/>
    <m/>
    <m/>
    <m/>
    <m/>
    <m/>
    <m/>
    <x v="0"/>
    <m/>
    <m/>
    <m/>
    <m/>
    <m/>
    <m/>
    <m/>
    <m/>
    <m/>
    <m/>
  </r>
  <r>
    <n v="1424"/>
    <s v="Screening And Consenting"/>
    <n v="1"/>
    <s v="ntombizodwa"/>
    <x v="26"/>
    <d v="1899-12-30T16:15:00"/>
    <s v="Ndevana"/>
    <n v="3"/>
    <n v="7"/>
    <s v="Not applicable"/>
    <s v="I confirm that I am at the gate / door"/>
    <s v=" -32.9141858"/>
    <s v="27.4964507"/>
    <s v="No"/>
    <s v="I confirm"/>
    <m/>
    <m/>
    <m/>
    <m/>
    <m/>
    <m/>
    <m/>
    <m/>
    <m/>
    <m/>
    <m/>
    <m/>
    <m/>
    <m/>
    <m/>
    <m/>
    <m/>
    <m/>
    <m/>
    <m/>
    <m/>
    <m/>
    <m/>
    <m/>
    <m/>
    <n v="60000"/>
    <m/>
    <n v="237"/>
    <n v="237"/>
    <n v="2330"/>
    <m/>
    <x v="0"/>
    <m/>
    <m/>
    <m/>
    <m/>
    <m/>
    <m/>
    <m/>
    <m/>
    <d v="1899-12-30T16:16:00"/>
    <s v="Complete"/>
  </r>
  <r>
    <n v="1225"/>
    <s v="Screening And Consenting"/>
    <n v="1"/>
    <s v="zimbini"/>
    <x v="24"/>
    <d v="1899-12-30T10:39:00"/>
    <s v="Mdantsane"/>
    <n v="10"/>
    <n v="1"/>
    <s v="Not applicable"/>
    <s v="I confirm that I am at the gate / door"/>
    <s v=" -32.9304416"/>
    <s v="27.7525744"/>
    <s v="Yes"/>
    <m/>
    <s v="Read the script out loud to the person"/>
    <s v="Yes - the person who opened the door is calling the HoH"/>
    <s v="Read the script out loud to the HoH"/>
    <s v="Yes"/>
    <s v="Proceed"/>
    <s v="Nombulelo"/>
    <s v="Nqabeni"/>
    <n v="59"/>
    <d v="1963-11-17T00:00:00"/>
    <n v="59"/>
    <s v="Female"/>
    <s v="One or both"/>
    <s v="Yes"/>
    <s v="Proceed"/>
    <m/>
    <s v="Proceed"/>
    <s v="English"/>
    <s v="Yes"/>
    <s v="Yes"/>
    <s v="signature_2022-07-23_0843.png"/>
    <m/>
    <m/>
    <m/>
    <m/>
    <d v="2022-07-23T00:00:00"/>
    <n v="50000"/>
    <n v="1000"/>
    <n v="573"/>
    <n v="573"/>
    <n v="2334"/>
    <m/>
    <x v="1"/>
    <n v="54421"/>
    <s v="Proceed"/>
    <s v="Checked, completed"/>
    <s v="Checked, completed"/>
    <s v="Checked, completed"/>
    <n v="0"/>
    <s v="Myself (Participant)"/>
    <m/>
    <d v="1899-12-30T10:44:00"/>
    <s v="Complete"/>
  </r>
  <r>
    <n v="1425"/>
    <m/>
    <m/>
    <m/>
    <x v="0"/>
    <m/>
    <m/>
    <m/>
    <m/>
    <m/>
    <m/>
    <m/>
    <m/>
    <m/>
    <m/>
    <m/>
    <m/>
    <m/>
    <m/>
    <m/>
    <m/>
    <m/>
    <m/>
    <m/>
    <m/>
    <m/>
    <m/>
    <m/>
    <m/>
    <m/>
    <m/>
    <m/>
    <m/>
    <m/>
    <m/>
    <m/>
    <m/>
    <m/>
    <m/>
    <m/>
    <m/>
    <m/>
    <m/>
    <m/>
    <m/>
    <m/>
    <x v="0"/>
    <m/>
    <m/>
    <m/>
    <m/>
    <m/>
    <m/>
    <m/>
    <m/>
    <m/>
    <m/>
  </r>
  <r>
    <n v="1425"/>
    <s v="Screening And Consenting"/>
    <n v="1"/>
    <s v="onelam"/>
    <x v="26"/>
    <d v="1899-12-30T16:17:00"/>
    <s v="Buffalo Flats"/>
    <n v="1"/>
    <n v="8"/>
    <s v="Not applicable"/>
    <s v="I confirm that I am at the gate / door"/>
    <s v=" -33.022546"/>
    <s v="27.879952"/>
    <s v="Yes"/>
    <m/>
    <s v="Read the script out loud to the person"/>
    <s v="Yes - the person who opened the door is calling the HoH"/>
    <s v="Read the script out loud to the HoH"/>
    <s v="No"/>
    <m/>
    <m/>
    <m/>
    <m/>
    <m/>
    <m/>
    <m/>
    <m/>
    <m/>
    <m/>
    <m/>
    <m/>
    <m/>
    <m/>
    <m/>
    <m/>
    <m/>
    <m/>
    <m/>
    <m/>
    <m/>
    <n v="80000"/>
    <m/>
    <n v="235"/>
    <n v="235"/>
    <n v="2330"/>
    <m/>
    <x v="0"/>
    <m/>
    <m/>
    <m/>
    <m/>
    <m/>
    <m/>
    <m/>
    <m/>
    <d v="1899-12-30T16:18:00"/>
    <s v="Unverified"/>
  </r>
  <r>
    <n v="1426"/>
    <m/>
    <m/>
    <m/>
    <x v="0"/>
    <m/>
    <m/>
    <m/>
    <m/>
    <m/>
    <m/>
    <m/>
    <m/>
    <m/>
    <m/>
    <m/>
    <m/>
    <m/>
    <m/>
    <m/>
    <m/>
    <m/>
    <m/>
    <m/>
    <m/>
    <m/>
    <m/>
    <m/>
    <m/>
    <m/>
    <m/>
    <m/>
    <m/>
    <m/>
    <m/>
    <m/>
    <m/>
    <m/>
    <m/>
    <m/>
    <m/>
    <m/>
    <m/>
    <m/>
    <m/>
    <m/>
    <x v="0"/>
    <m/>
    <m/>
    <m/>
    <m/>
    <m/>
    <m/>
    <m/>
    <m/>
    <m/>
    <m/>
  </r>
  <r>
    <n v="1426"/>
    <s v="Screening And Consenting"/>
    <n v="1"/>
    <s v="onelam"/>
    <x v="26"/>
    <d v="1899-12-30T16:20:00"/>
    <s v="Buffalo Flats"/>
    <n v="1"/>
    <n v="8"/>
    <s v="Not applicable"/>
    <s v="I confirm that I am at the gate / door"/>
    <s v=" -33.0226241"/>
    <s v="27.8800664"/>
    <s v="No"/>
    <s v="I confirm"/>
    <m/>
    <m/>
    <m/>
    <m/>
    <m/>
    <m/>
    <m/>
    <m/>
    <m/>
    <m/>
    <m/>
    <m/>
    <m/>
    <m/>
    <m/>
    <m/>
    <m/>
    <m/>
    <m/>
    <m/>
    <m/>
    <m/>
    <m/>
    <m/>
    <m/>
    <n v="80000"/>
    <m/>
    <n v="232"/>
    <n v="232"/>
    <n v="2330"/>
    <m/>
    <x v="0"/>
    <m/>
    <m/>
    <m/>
    <m/>
    <m/>
    <m/>
    <m/>
    <m/>
    <d v="1899-12-30T16:20:00"/>
    <s v="Complete"/>
  </r>
  <r>
    <n v="1234"/>
    <s v="Screening And Consenting"/>
    <n v="1"/>
    <s v="zukisani"/>
    <x v="24"/>
    <d v="1899-12-30T11:11:00"/>
    <s v="Nompumelelo"/>
    <n v="4"/>
    <n v="1"/>
    <s v="Not applicable"/>
    <s v="I confirm that I am at the gate / door"/>
    <s v=" -32.9501791"/>
    <s v="27.9225626"/>
    <s v="Yes"/>
    <m/>
    <s v="Read the script out loud to the person"/>
    <s v="Yes - the person who opened the door is calling the HoH"/>
    <s v="Read the script out loud to the HoH"/>
    <s v="Yes"/>
    <s v="Proceed"/>
    <s v="Nonzame"/>
    <s v="Liba"/>
    <n v="59"/>
    <d v="1963-04-24T00:00:00"/>
    <n v="59"/>
    <s v="Female"/>
    <s v="One or both"/>
    <s v="Yes"/>
    <s v="Proceed"/>
    <m/>
    <s v="Proceed"/>
    <s v="Xhosa"/>
    <s v="Yes"/>
    <s v="Yes"/>
    <m/>
    <s v="signature_2022-07-23_0913.png"/>
    <m/>
    <m/>
    <m/>
    <d v="2022-07-23T00:00:00"/>
    <n v="30000"/>
    <n v="1000"/>
    <n v="541"/>
    <n v="541"/>
    <n v="2334"/>
    <m/>
    <x v="1"/>
    <n v="34357"/>
    <s v="Proceed"/>
    <s v="Checked, completed"/>
    <s v="Checked, completed"/>
    <s v="Checked, completed"/>
    <n v="782130813"/>
    <s v="Myself (Participant)"/>
    <m/>
    <d v="1899-12-30T11:14:00"/>
    <s v="Complete"/>
  </r>
  <r>
    <n v="1427"/>
    <m/>
    <m/>
    <m/>
    <x v="0"/>
    <m/>
    <m/>
    <m/>
    <m/>
    <m/>
    <m/>
    <m/>
    <m/>
    <m/>
    <m/>
    <m/>
    <m/>
    <m/>
    <m/>
    <m/>
    <m/>
    <m/>
    <m/>
    <m/>
    <m/>
    <m/>
    <m/>
    <m/>
    <m/>
    <m/>
    <m/>
    <m/>
    <m/>
    <m/>
    <m/>
    <m/>
    <m/>
    <m/>
    <m/>
    <m/>
    <m/>
    <m/>
    <m/>
    <m/>
    <m/>
    <m/>
    <x v="0"/>
    <m/>
    <m/>
    <m/>
    <m/>
    <m/>
    <m/>
    <m/>
    <m/>
    <m/>
    <m/>
  </r>
  <r>
    <n v="1391"/>
    <s v="Screening And Consenting"/>
    <n v="3"/>
    <s v="nozithembiso"/>
    <x v="32"/>
    <d v="1899-12-30T08:57:00"/>
    <s v="Buffalo Flats"/>
    <n v="6"/>
    <n v="1"/>
    <s v="Not applicable"/>
    <s v="I confirm that I am at the gate / door"/>
    <s v=" -33.0178593"/>
    <s v="27.8464705"/>
    <s v="Yes"/>
    <m/>
    <s v="Read the script out loud to the person"/>
    <s v="Yes - the person who opened the door is the HoH"/>
    <s v="Read the script out loud to the HoH"/>
    <s v="Yes"/>
    <s v="Proceed"/>
    <s v="Hellen"/>
    <s v="Basson"/>
    <n v="59"/>
    <d v="1963-03-11T00:00:00"/>
    <n v="59"/>
    <s v="Female"/>
    <s v="One or both"/>
    <s v="Yes"/>
    <s v="Proceed"/>
    <m/>
    <s v="Proceed"/>
    <s v="English"/>
    <s v="Yes"/>
    <s v="Yes"/>
    <s v="signature_2022-07-29_0701.png"/>
    <m/>
    <m/>
    <m/>
    <m/>
    <d v="2022-07-29T00:00:00"/>
    <n v="80000"/>
    <n v="1000"/>
    <n v="675"/>
    <n v="675"/>
    <n v="2328"/>
    <m/>
    <x v="1"/>
    <n v="84619"/>
    <s v="Proceed"/>
    <s v="Checked, completed"/>
    <s v="Checked, completed"/>
    <s v="Checked, completed"/>
    <n v="845384456"/>
    <s v="Child"/>
    <m/>
    <d v="1899-12-30T09:02:00"/>
    <s v="Unverified"/>
  </r>
  <r>
    <n v="1428"/>
    <m/>
    <m/>
    <m/>
    <x v="0"/>
    <m/>
    <m/>
    <m/>
    <m/>
    <m/>
    <m/>
    <m/>
    <m/>
    <m/>
    <m/>
    <m/>
    <m/>
    <m/>
    <m/>
    <m/>
    <m/>
    <m/>
    <m/>
    <m/>
    <m/>
    <m/>
    <m/>
    <m/>
    <m/>
    <m/>
    <m/>
    <m/>
    <m/>
    <m/>
    <m/>
    <m/>
    <m/>
    <m/>
    <m/>
    <m/>
    <m/>
    <m/>
    <m/>
    <m/>
    <m/>
    <m/>
    <x v="0"/>
    <m/>
    <m/>
    <m/>
    <m/>
    <m/>
    <m/>
    <m/>
    <m/>
    <m/>
    <m/>
  </r>
  <r>
    <n v="1452"/>
    <s v="Screening And Consenting"/>
    <n v="1"/>
    <s v="nosibusiso"/>
    <x v="31"/>
    <d v="1899-12-30T11:26:00"/>
    <s v="Buffalo Flats"/>
    <n v="3"/>
    <n v="5"/>
    <s v="Not applicable"/>
    <s v="I confirm that I am at the gate / door"/>
    <s v=" -33.0081034"/>
    <s v="27.8392138"/>
    <s v="Yes"/>
    <m/>
    <s v="Read the script out loud to the person"/>
    <s v="Yes - the person who opened the door is the HoH"/>
    <s v="Read the script out loud to the HoH"/>
    <s v="Yes"/>
    <s v="Proceed"/>
    <s v="Jessica "/>
    <s v="Albany "/>
    <n v="59"/>
    <d v="1963-05-27T00:00:00"/>
    <n v="59"/>
    <s v="Female"/>
    <s v="One or both"/>
    <s v="Yes"/>
    <s v="Proceed"/>
    <m/>
    <s v="Proceed"/>
    <s v="English"/>
    <s v="Yes"/>
    <s v="Yes"/>
    <s v="signature_2022-07-28_0936.png"/>
    <m/>
    <m/>
    <m/>
    <m/>
    <d v="2022-07-28T00:00:00"/>
    <n v="80000"/>
    <n v="1000"/>
    <n v="526"/>
    <n v="526"/>
    <n v="2329"/>
    <m/>
    <x v="1"/>
    <n v="84322"/>
    <s v="Proceed"/>
    <s v="Checked, completed"/>
    <s v="Checked, completed"/>
    <s v="Checked, completed"/>
    <n v="999999999"/>
    <s v="Myself (Participant)"/>
    <m/>
    <d v="1899-12-30T11:36:00"/>
    <s v="Complete"/>
  </r>
  <r>
    <n v="1429"/>
    <m/>
    <m/>
    <m/>
    <x v="0"/>
    <m/>
    <m/>
    <m/>
    <m/>
    <m/>
    <m/>
    <m/>
    <m/>
    <m/>
    <m/>
    <m/>
    <m/>
    <m/>
    <m/>
    <m/>
    <m/>
    <m/>
    <m/>
    <m/>
    <m/>
    <m/>
    <m/>
    <m/>
    <m/>
    <m/>
    <m/>
    <m/>
    <m/>
    <m/>
    <m/>
    <m/>
    <m/>
    <m/>
    <m/>
    <m/>
    <m/>
    <m/>
    <m/>
    <m/>
    <m/>
    <m/>
    <x v="0"/>
    <m/>
    <m/>
    <m/>
    <m/>
    <m/>
    <m/>
    <m/>
    <m/>
    <m/>
    <m/>
  </r>
  <r>
    <n v="1457"/>
    <s v="Screening And Consenting"/>
    <n v="1"/>
    <s v="nosiphiwo"/>
    <x v="31"/>
    <d v="1899-12-30T12:07:00"/>
    <s v="Buffalo Flats"/>
    <n v="5"/>
    <n v="4"/>
    <s v="Not applicable"/>
    <s v="I confirm that I am at the gate / door"/>
    <s v=" -33.0213095"/>
    <s v="27.8514426"/>
    <s v="Yes"/>
    <m/>
    <s v="Read the script out loud to the person"/>
    <s v="Yes - the person who opened the door is the HoH"/>
    <s v="Read the script out loud to the HoH"/>
    <s v="Yes"/>
    <s v="Proceed"/>
    <s v="Madelein"/>
    <s v="Jakobus"/>
    <n v="59"/>
    <d v="1964-01-04T00:00:00"/>
    <n v="59"/>
    <s v="Female"/>
    <s v="One or both"/>
    <s v="Yes"/>
    <s v="Proceed"/>
    <m/>
    <s v="Proceed"/>
    <s v="English"/>
    <s v="Yes"/>
    <s v="Yes"/>
    <s v="signature_2022-07-28_1312.png"/>
    <m/>
    <m/>
    <m/>
    <m/>
    <d v="2022-07-28T00:00:00"/>
    <n v="80000"/>
    <n v="1000"/>
    <n v="485"/>
    <n v="485"/>
    <n v="2329"/>
    <m/>
    <x v="1"/>
    <n v="84240"/>
    <s v="Proceed"/>
    <s v="Checked, completed"/>
    <s v="Checked, completed"/>
    <s v="Checked, completed"/>
    <n v="836194432"/>
    <s v="Myself (Participant)"/>
    <m/>
    <d v="1899-12-30T15:12:00"/>
    <s v="Complete"/>
  </r>
  <r>
    <n v="1430"/>
    <m/>
    <m/>
    <m/>
    <x v="0"/>
    <m/>
    <m/>
    <m/>
    <m/>
    <m/>
    <m/>
    <m/>
    <m/>
    <m/>
    <m/>
    <m/>
    <m/>
    <m/>
    <m/>
    <m/>
    <m/>
    <m/>
    <m/>
    <m/>
    <m/>
    <m/>
    <m/>
    <m/>
    <m/>
    <m/>
    <m/>
    <m/>
    <m/>
    <m/>
    <m/>
    <m/>
    <m/>
    <m/>
    <m/>
    <m/>
    <m/>
    <m/>
    <m/>
    <m/>
    <m/>
    <m/>
    <x v="0"/>
    <m/>
    <m/>
    <m/>
    <m/>
    <m/>
    <m/>
    <m/>
    <m/>
    <m/>
    <m/>
  </r>
  <r>
    <n v="1547"/>
    <s v="Screening And Consenting"/>
    <n v="3"/>
    <s v="sinazo"/>
    <x v="33"/>
    <d v="1899-12-30T10:05:00"/>
    <s v="Nompumelelo"/>
    <n v="4"/>
    <n v="2"/>
    <s v="Not applicable"/>
    <s v="I confirm that I am at the gate / door"/>
    <s v=" -32.9519949"/>
    <s v="27.9229743"/>
    <s v="Yes"/>
    <m/>
    <s v="Read the script out loud to the person"/>
    <s v="Yes - the person who opened the door is the HoH"/>
    <s v="Read the script out loud to the HoH"/>
    <s v="Yes"/>
    <s v="Proceed"/>
    <s v="Nondumiso"/>
    <s v="Mani"/>
    <n v="59"/>
    <d v="1963-11-13T00:00:00"/>
    <n v="59"/>
    <s v="Female"/>
    <s v="One or both"/>
    <s v="Yes"/>
    <s v="Proceed"/>
    <m/>
    <s v="Proceed"/>
    <s v="Xhosa"/>
    <s v="Yes"/>
    <s v="Yes"/>
    <m/>
    <s v="signature_2022-08-01_0809.png"/>
    <m/>
    <m/>
    <m/>
    <d v="2022-08-01T00:00:00"/>
    <n v="30000"/>
    <n v="1000"/>
    <n v="607"/>
    <n v="607"/>
    <n v="2325"/>
    <m/>
    <x v="1"/>
    <n v="34480"/>
    <s v="Proceed"/>
    <s v="Checked, completed"/>
    <s v="Checked, completed"/>
    <s v="Checked, completed"/>
    <n v="821486355"/>
    <s v="Myself (Participant)"/>
    <m/>
    <d v="1899-12-30T10:09:00"/>
    <s v="Unverified"/>
  </r>
  <r>
    <n v="1431"/>
    <m/>
    <m/>
    <m/>
    <x v="0"/>
    <m/>
    <m/>
    <m/>
    <m/>
    <m/>
    <m/>
    <m/>
    <m/>
    <m/>
    <m/>
    <m/>
    <m/>
    <m/>
    <m/>
    <m/>
    <m/>
    <m/>
    <m/>
    <m/>
    <m/>
    <m/>
    <m/>
    <m/>
    <m/>
    <m/>
    <m/>
    <m/>
    <m/>
    <m/>
    <m/>
    <m/>
    <m/>
    <m/>
    <m/>
    <m/>
    <m/>
    <m/>
    <m/>
    <m/>
    <m/>
    <m/>
    <x v="0"/>
    <m/>
    <m/>
    <m/>
    <m/>
    <m/>
    <m/>
    <m/>
    <m/>
    <m/>
    <m/>
  </r>
  <r>
    <n v="1577"/>
    <s v="Screening And Consenting"/>
    <n v="2"/>
    <s v="vuyelwa"/>
    <x v="11"/>
    <d v="1899-12-30T09:47:00"/>
    <s v="Ginsberg"/>
    <n v="1"/>
    <n v="1"/>
    <s v="Not applicable"/>
    <s v="I confirm that I am at the gate / door"/>
    <s v=" -32.8888103"/>
    <s v="27.3797282"/>
    <s v="Yes"/>
    <m/>
    <s v="Read the script out loud to the person"/>
    <s v="Yes - the person who opened the door is the HoH"/>
    <s v="Read the script out loud to the HoH"/>
    <s v="Yes"/>
    <s v="Proceed"/>
    <s v="Nomawethu"/>
    <s v="Mntuwenkabi"/>
    <n v="59"/>
    <d v="1963-11-26T00:00:00"/>
    <n v="59"/>
    <s v="Female"/>
    <s v="One or both"/>
    <s v="Yes"/>
    <s v="Proceed"/>
    <m/>
    <s v="Proceed"/>
    <s v="Xhosa"/>
    <s v="Yes"/>
    <s v="Yes"/>
    <m/>
    <s v="signature_2022-08-02_0753.png"/>
    <m/>
    <m/>
    <m/>
    <d v="2022-08-02T00:00:00"/>
    <n v="70000"/>
    <n v="1000"/>
    <n v="625"/>
    <n v="625"/>
    <n v="2324"/>
    <m/>
    <x v="1"/>
    <n v="74515"/>
    <s v="Proceed"/>
    <s v="Checked, completed"/>
    <s v="Checked, completed"/>
    <s v="Checked, completed"/>
    <n v="731576779"/>
    <s v="Myself (Participant)"/>
    <m/>
    <d v="1899-12-30T09:54:00"/>
    <s v="Complete"/>
  </r>
  <r>
    <n v="1432"/>
    <m/>
    <m/>
    <m/>
    <x v="0"/>
    <m/>
    <m/>
    <m/>
    <m/>
    <m/>
    <m/>
    <m/>
    <m/>
    <m/>
    <m/>
    <m/>
    <m/>
    <m/>
    <m/>
    <m/>
    <m/>
    <m/>
    <m/>
    <m/>
    <m/>
    <m/>
    <m/>
    <m/>
    <m/>
    <m/>
    <m/>
    <m/>
    <m/>
    <m/>
    <m/>
    <m/>
    <m/>
    <m/>
    <m/>
    <m/>
    <m/>
    <m/>
    <m/>
    <m/>
    <m/>
    <m/>
    <x v="0"/>
    <m/>
    <m/>
    <m/>
    <m/>
    <m/>
    <m/>
    <m/>
    <m/>
    <m/>
    <m/>
  </r>
  <r>
    <n v="1634"/>
    <s v="Screening And Consenting"/>
    <n v="1"/>
    <s v="siyanda"/>
    <x v="11"/>
    <d v="1899-12-30T10:43:00"/>
    <s v="Mdantsane"/>
    <n v="8"/>
    <n v="1"/>
    <s v="Not applicable"/>
    <s v="I confirm that I am at the gate / door"/>
    <s v=" -32.9302787"/>
    <s v="27.7351081"/>
    <s v="Yes"/>
    <m/>
    <s v="Read the script out loud to the person"/>
    <s v="Yes - the person who opened the door is the HoH"/>
    <s v="Read the script out loud to the HoH"/>
    <s v="Yes"/>
    <s v="Proceed"/>
    <s v="Nokukhanya"/>
    <s v="Ntsini"/>
    <n v="59"/>
    <d v="1963-12-17T00:00:00"/>
    <n v="59"/>
    <s v="Female"/>
    <s v="One or both"/>
    <s v="Yes"/>
    <s v="Proceed"/>
    <m/>
    <s v="Proceed"/>
    <s v="Xhosa"/>
    <s v="Yes"/>
    <s v="Yes"/>
    <m/>
    <s v="signature_2022-08-02_0846.png"/>
    <m/>
    <m/>
    <m/>
    <d v="2022-08-02T00:00:00"/>
    <n v="50000"/>
    <n v="1000"/>
    <n v="569"/>
    <n v="569"/>
    <n v="2324"/>
    <m/>
    <x v="1"/>
    <n v="54403"/>
    <s v="Proceed"/>
    <s v="Checked, completed"/>
    <s v="Checked, completed"/>
    <s v="Checked, completed"/>
    <n v="813690856"/>
    <s v="Myself (Participant)"/>
    <m/>
    <d v="1899-12-30T10:46:00"/>
    <s v="Complete"/>
  </r>
  <r>
    <n v="1433"/>
    <m/>
    <m/>
    <m/>
    <x v="0"/>
    <m/>
    <m/>
    <m/>
    <m/>
    <m/>
    <m/>
    <m/>
    <m/>
    <m/>
    <m/>
    <m/>
    <m/>
    <m/>
    <m/>
    <m/>
    <m/>
    <m/>
    <m/>
    <m/>
    <m/>
    <m/>
    <m/>
    <m/>
    <m/>
    <m/>
    <m/>
    <m/>
    <m/>
    <m/>
    <m/>
    <m/>
    <m/>
    <m/>
    <m/>
    <m/>
    <m/>
    <m/>
    <m/>
    <m/>
    <m/>
    <m/>
    <x v="0"/>
    <m/>
    <m/>
    <m/>
    <m/>
    <m/>
    <m/>
    <m/>
    <m/>
    <m/>
    <m/>
  </r>
  <r>
    <n v="1433"/>
    <s v="Screening And Consenting"/>
    <n v="1"/>
    <s v="nosiphiwo"/>
    <x v="31"/>
    <d v="1899-12-30T09:05:00"/>
    <s v="Buffalo Flats"/>
    <n v="5"/>
    <n v="4"/>
    <s v="Not applicable"/>
    <s v="I confirm that I am at the gate / door"/>
    <s v=" -33.0213668"/>
    <s v="27.8516535"/>
    <s v="No"/>
    <s v="I confirm"/>
    <m/>
    <m/>
    <m/>
    <m/>
    <m/>
    <m/>
    <m/>
    <m/>
    <m/>
    <m/>
    <m/>
    <m/>
    <m/>
    <m/>
    <m/>
    <m/>
    <m/>
    <m/>
    <m/>
    <m/>
    <m/>
    <m/>
    <m/>
    <m/>
    <m/>
    <n v="80000"/>
    <m/>
    <n v="667"/>
    <n v="667"/>
    <n v="2329"/>
    <m/>
    <x v="0"/>
    <m/>
    <m/>
    <m/>
    <m/>
    <m/>
    <m/>
    <m/>
    <m/>
    <d v="1899-12-30T09:06:00"/>
    <s v="Unverified"/>
  </r>
  <r>
    <n v="1433"/>
    <s v="Screening And Consenting"/>
    <n v="2"/>
    <s v="nosiphiwo"/>
    <x v="11"/>
    <d v="1899-12-30T08:46:00"/>
    <s v="Buffalo Flats"/>
    <n v="5"/>
    <n v="4"/>
    <s v="Not applicable"/>
    <s v="I confirm that I am at the gate / door"/>
    <s v=" -33.0213554"/>
    <s v="27.8515621"/>
    <s v="Yes"/>
    <m/>
    <s v="Read the script out loud to the person"/>
    <s v="Yes - the person who opened the door is the HoH"/>
    <s v="Read the script out loud to the HoH"/>
    <s v="No"/>
    <m/>
    <m/>
    <m/>
    <m/>
    <m/>
    <m/>
    <m/>
    <m/>
    <m/>
    <m/>
    <m/>
    <m/>
    <m/>
    <m/>
    <m/>
    <m/>
    <m/>
    <m/>
    <m/>
    <m/>
    <m/>
    <n v="80000"/>
    <m/>
    <n v="686"/>
    <n v="686"/>
    <n v="2324"/>
    <m/>
    <x v="0"/>
    <m/>
    <m/>
    <m/>
    <m/>
    <m/>
    <m/>
    <m/>
    <m/>
    <d v="1899-12-30T08:47:00"/>
    <s v="Unverified"/>
  </r>
  <r>
    <n v="1434"/>
    <m/>
    <m/>
    <m/>
    <x v="0"/>
    <m/>
    <m/>
    <m/>
    <m/>
    <m/>
    <m/>
    <m/>
    <m/>
    <m/>
    <m/>
    <m/>
    <m/>
    <m/>
    <m/>
    <m/>
    <m/>
    <m/>
    <m/>
    <m/>
    <m/>
    <m/>
    <m/>
    <m/>
    <m/>
    <m/>
    <m/>
    <m/>
    <m/>
    <m/>
    <m/>
    <m/>
    <m/>
    <m/>
    <m/>
    <m/>
    <m/>
    <m/>
    <m/>
    <m/>
    <m/>
    <m/>
    <x v="0"/>
    <m/>
    <m/>
    <m/>
    <m/>
    <m/>
    <m/>
    <m/>
    <m/>
    <m/>
    <m/>
  </r>
  <r>
    <n v="1434"/>
    <s v="Screening And Consenting"/>
    <n v="1"/>
    <s v="nosiphiwo"/>
    <x v="31"/>
    <d v="1899-12-30T09:09:00"/>
    <s v="Buffalo Flats"/>
    <n v="5"/>
    <n v="4"/>
    <s v="Not applicable"/>
    <s v="I confirm that I am at the gate / door"/>
    <s v=" -33.021364"/>
    <s v="27.8517056"/>
    <s v="Yes"/>
    <m/>
    <s v="Read the script out loud to the person"/>
    <s v="Yes - the person who opened the door is the HoH"/>
    <s v="Read the script out loud to the HoH"/>
    <s v="No"/>
    <m/>
    <m/>
    <m/>
    <m/>
    <m/>
    <m/>
    <m/>
    <m/>
    <m/>
    <m/>
    <m/>
    <m/>
    <m/>
    <m/>
    <m/>
    <m/>
    <m/>
    <m/>
    <m/>
    <m/>
    <m/>
    <n v="80000"/>
    <m/>
    <n v="663"/>
    <n v="663"/>
    <n v="2329"/>
    <m/>
    <x v="0"/>
    <m/>
    <m/>
    <m/>
    <m/>
    <m/>
    <m/>
    <m/>
    <m/>
    <d v="1899-12-30T09:10:00"/>
    <s v="Unverified"/>
  </r>
  <r>
    <n v="1435"/>
    <m/>
    <m/>
    <m/>
    <x v="0"/>
    <m/>
    <m/>
    <m/>
    <m/>
    <m/>
    <m/>
    <m/>
    <m/>
    <m/>
    <m/>
    <m/>
    <m/>
    <m/>
    <m/>
    <m/>
    <m/>
    <m/>
    <m/>
    <m/>
    <m/>
    <m/>
    <m/>
    <m/>
    <m/>
    <m/>
    <m/>
    <m/>
    <m/>
    <m/>
    <m/>
    <m/>
    <m/>
    <m/>
    <m/>
    <m/>
    <m/>
    <m/>
    <m/>
    <m/>
    <m/>
    <m/>
    <x v="0"/>
    <m/>
    <m/>
    <m/>
    <m/>
    <m/>
    <m/>
    <m/>
    <m/>
    <m/>
    <m/>
  </r>
  <r>
    <n v="1669"/>
    <s v="Screening And Consenting"/>
    <n v="1"/>
    <s v="busisiwe"/>
    <x v="11"/>
    <d v="1899-12-30T12:55:00"/>
    <s v="Mdantsane"/>
    <n v="13"/>
    <n v="4"/>
    <s v="Not applicable"/>
    <s v="I confirm that I am at the gate / door"/>
    <s v=" -32.9210159"/>
    <s v="27.7110178"/>
    <s v="Yes"/>
    <m/>
    <s v="Read the script out loud to the person"/>
    <s v="Yes - the person who opened the door is the HoH"/>
    <s v="Read the script out loud to the HoH"/>
    <s v="Yes"/>
    <s v="Proceed"/>
    <s v="Themba"/>
    <s v="Belekana"/>
    <n v="59"/>
    <d v="1963-03-07T00:00:00"/>
    <n v="59"/>
    <s v="Male"/>
    <s v="One or both"/>
    <s v="Yes"/>
    <s v="Proceed"/>
    <m/>
    <s v="Proceed"/>
    <s v="Xhosa"/>
    <s v="Yes"/>
    <s v="Yes"/>
    <m/>
    <s v="signature_2022-08-02_1057.png"/>
    <m/>
    <m/>
    <m/>
    <d v="2022-08-02T00:00:00"/>
    <n v="50000"/>
    <n v="2000"/>
    <n v="437"/>
    <n v="437"/>
    <n v="2324"/>
    <m/>
    <x v="1"/>
    <n v="55139"/>
    <s v="Proceed"/>
    <s v="Checked, completed"/>
    <s v="Checked, completed"/>
    <s v="Checked, completed"/>
    <n v="764971399"/>
    <s v="Myself (Participant)"/>
    <m/>
    <d v="1899-12-30T12:59:00"/>
    <s v="Complete"/>
  </r>
  <r>
    <n v="1436"/>
    <m/>
    <m/>
    <m/>
    <x v="0"/>
    <m/>
    <m/>
    <m/>
    <m/>
    <m/>
    <m/>
    <m/>
    <m/>
    <m/>
    <m/>
    <m/>
    <m/>
    <m/>
    <m/>
    <m/>
    <m/>
    <m/>
    <m/>
    <m/>
    <m/>
    <m/>
    <m/>
    <m/>
    <m/>
    <m/>
    <m/>
    <m/>
    <m/>
    <m/>
    <m/>
    <m/>
    <m/>
    <m/>
    <m/>
    <m/>
    <m/>
    <m/>
    <m/>
    <m/>
    <m/>
    <m/>
    <x v="0"/>
    <m/>
    <m/>
    <m/>
    <m/>
    <m/>
    <m/>
    <m/>
    <m/>
    <m/>
    <m/>
  </r>
  <r>
    <n v="1681"/>
    <s v="Screening And Consenting"/>
    <n v="1"/>
    <s v="likhona"/>
    <x v="11"/>
    <d v="1899-12-30T14:26:00"/>
    <s v="Nompumelelo"/>
    <n v="4"/>
    <n v="4"/>
    <s v="Not applicable"/>
    <s v="I confirm that I am at the gate / door"/>
    <s v=" -32.9512186"/>
    <s v="27.9258437"/>
    <s v="Yes"/>
    <m/>
    <s v="Read the script out loud to the person"/>
    <s v="Yes - the person who opened the door is the HoH"/>
    <s v="Read the script out loud to the HoH"/>
    <s v="Yes"/>
    <s v="Proceed"/>
    <s v="Nombulelo"/>
    <s v="NJobeni"/>
    <n v="59"/>
    <d v="1963-04-18T00:00:00"/>
    <n v="59"/>
    <s v="Female"/>
    <s v="One or both"/>
    <s v="Yes"/>
    <s v="Proceed"/>
    <m/>
    <s v="Proceed"/>
    <s v="English"/>
    <s v="Yes"/>
    <s v="Yes"/>
    <s v="signature_2022-08-02_1230.png"/>
    <m/>
    <m/>
    <m/>
    <m/>
    <d v="2022-08-02T00:00:00"/>
    <n v="30000"/>
    <n v="1000"/>
    <n v="346"/>
    <n v="346"/>
    <n v="2324"/>
    <m/>
    <x v="1"/>
    <n v="33957"/>
    <s v="Proceed"/>
    <s v="Checked, completed"/>
    <s v="Checked, completed"/>
    <s v="Checked, completed"/>
    <n v="784982436"/>
    <s v="Myself (Participant)"/>
    <m/>
    <d v="1899-12-30T14:32:00"/>
    <s v="Complete"/>
  </r>
  <r>
    <n v="1437"/>
    <m/>
    <m/>
    <m/>
    <x v="0"/>
    <m/>
    <m/>
    <m/>
    <m/>
    <m/>
    <m/>
    <m/>
    <m/>
    <m/>
    <m/>
    <m/>
    <m/>
    <m/>
    <m/>
    <m/>
    <m/>
    <m/>
    <m/>
    <m/>
    <m/>
    <m/>
    <m/>
    <m/>
    <m/>
    <m/>
    <m/>
    <m/>
    <m/>
    <m/>
    <m/>
    <m/>
    <m/>
    <m/>
    <m/>
    <m/>
    <m/>
    <m/>
    <m/>
    <m/>
    <m/>
    <m/>
    <x v="0"/>
    <m/>
    <m/>
    <m/>
    <m/>
    <m/>
    <m/>
    <m/>
    <m/>
    <m/>
    <m/>
  </r>
  <r>
    <n v="1724"/>
    <s v="Screening And Consenting"/>
    <n v="1"/>
    <s v="ntombizodwa"/>
    <x v="12"/>
    <d v="1899-12-30T11:01:00"/>
    <s v="Ginsberg"/>
    <n v="1"/>
    <n v="4"/>
    <s v="Not applicable"/>
    <s v="I confirm that I am at the gate / door"/>
    <s v=" -32.887821"/>
    <s v="27.3757307"/>
    <s v="Yes"/>
    <m/>
    <s v="Read the script out loud to the person"/>
    <s v="Yes - the person who opened the door is the HoH"/>
    <s v="Read the script out loud to the HoH"/>
    <s v="Yes"/>
    <s v="Proceed"/>
    <s v="Xoliswa"/>
    <s v="Maqwazi"/>
    <n v="59"/>
    <d v="1963-04-12T00:00:00"/>
    <n v="59"/>
    <s v="Female"/>
    <s v="One or both"/>
    <s v="Yes"/>
    <s v="Proceed"/>
    <m/>
    <s v="Proceed"/>
    <s v="Xhosa"/>
    <s v="Yes"/>
    <s v="Yes"/>
    <m/>
    <s v="signature_2022-08-03_0907.png"/>
    <m/>
    <m/>
    <m/>
    <d v="2022-08-03T00:00:00"/>
    <n v="70000"/>
    <n v="1000"/>
    <n v="551"/>
    <n v="551"/>
    <n v="2323"/>
    <m/>
    <x v="1"/>
    <n v="74366"/>
    <s v="Proceed"/>
    <s v="Checked, completed"/>
    <s v="Checked, completed"/>
    <s v="Checked, completed"/>
    <n v="604259057"/>
    <s v="Myself (Participant)"/>
    <m/>
    <d v="1899-12-30T11:11:00"/>
    <s v="Complete"/>
  </r>
  <r>
    <n v="1438"/>
    <m/>
    <m/>
    <m/>
    <x v="0"/>
    <m/>
    <m/>
    <m/>
    <m/>
    <m/>
    <m/>
    <m/>
    <m/>
    <m/>
    <m/>
    <m/>
    <m/>
    <m/>
    <m/>
    <m/>
    <m/>
    <m/>
    <m/>
    <m/>
    <m/>
    <m/>
    <m/>
    <m/>
    <m/>
    <m/>
    <m/>
    <m/>
    <m/>
    <m/>
    <m/>
    <m/>
    <m/>
    <m/>
    <m/>
    <m/>
    <m/>
    <m/>
    <m/>
    <m/>
    <m/>
    <m/>
    <x v="0"/>
    <m/>
    <m/>
    <m/>
    <m/>
    <m/>
    <m/>
    <m/>
    <m/>
    <m/>
    <m/>
  </r>
  <r>
    <n v="1760"/>
    <s v="Screening And Consenting"/>
    <n v="1"/>
    <s v="vuyolwethu"/>
    <x v="12"/>
    <d v="1899-12-30T14:01:00"/>
    <s v="Mdantsane"/>
    <n v="8"/>
    <n v="3"/>
    <s v="Not applicable"/>
    <s v="I confirm that I am at the gate / door"/>
    <s v=" -32.9298596"/>
    <s v="27.7340211"/>
    <s v="Yes"/>
    <m/>
    <s v="Read the script out loud to the person"/>
    <s v="Yes - the person who opened the door is calling the HoH"/>
    <s v="Read the script out loud to the HoH"/>
    <s v="Yes"/>
    <s v="Proceed"/>
    <s v="Zolile"/>
    <s v="Nzuzo"/>
    <n v="59"/>
    <d v="1963-03-13T00:00:00"/>
    <n v="59"/>
    <s v="Male"/>
    <s v="One or both"/>
    <s v="Yes"/>
    <s v="Proceed"/>
    <m/>
    <s v="Proceed"/>
    <s v="Xhosa"/>
    <s v="Yes"/>
    <s v="Yes"/>
    <m/>
    <s v="signature_2022-08-03_1204.png"/>
    <m/>
    <m/>
    <m/>
    <d v="2022-08-03T00:00:00"/>
    <n v="50000"/>
    <n v="2000"/>
    <n v="371"/>
    <n v="371"/>
    <n v="2323"/>
    <m/>
    <x v="1"/>
    <n v="55006"/>
    <s v="Proceed"/>
    <s v="Checked, completed"/>
    <s v="Checked, completed"/>
    <s v="Checked, completed"/>
    <n v="678069321"/>
    <s v="Myself (Participant)"/>
    <m/>
    <d v="1899-12-30T14:05:00"/>
    <s v="Unverified"/>
  </r>
  <r>
    <n v="1439"/>
    <m/>
    <m/>
    <m/>
    <x v="0"/>
    <m/>
    <m/>
    <m/>
    <m/>
    <m/>
    <m/>
    <m/>
    <m/>
    <m/>
    <m/>
    <m/>
    <m/>
    <m/>
    <m/>
    <m/>
    <m/>
    <m/>
    <m/>
    <m/>
    <m/>
    <m/>
    <m/>
    <m/>
    <m/>
    <m/>
    <m/>
    <m/>
    <m/>
    <m/>
    <m/>
    <m/>
    <m/>
    <m/>
    <m/>
    <m/>
    <m/>
    <m/>
    <m/>
    <m/>
    <m/>
    <m/>
    <x v="0"/>
    <m/>
    <m/>
    <m/>
    <m/>
    <m/>
    <m/>
    <m/>
    <m/>
    <m/>
    <m/>
  </r>
  <r>
    <n v="20"/>
    <s v="Screening And Consenting"/>
    <n v="1"/>
    <s v="zimkhitha"/>
    <x v="1"/>
    <d v="1899-12-30T11:23:00"/>
    <s v="Mdantsane"/>
    <n v="2"/>
    <n v="2"/>
    <s v="Not applicable"/>
    <s v="I confirm that I am at the gate / door"/>
    <s v=" -32.9431982"/>
    <s v="27.7732514"/>
    <s v="Yes"/>
    <m/>
    <s v="Read the script out loud to the person"/>
    <s v="Yes - the person who opened the door is the HoH"/>
    <s v="Read the script out loud to the HoH"/>
    <s v="Yes"/>
    <s v="Proceed"/>
    <s v="Nompakamiso"/>
    <s v="Goje"/>
    <n v="60"/>
    <d v="1962-11-02T00:00:00"/>
    <n v="60"/>
    <s v="Female"/>
    <s v="One or both"/>
    <s v="Yes"/>
    <s v="Proceed"/>
    <m/>
    <s v="Proceed"/>
    <s v="English"/>
    <s v="Yes"/>
    <s v="Yes"/>
    <s v="signature_2022-06-14_0929.png"/>
    <m/>
    <m/>
    <m/>
    <m/>
    <d v="2022-06-14T00:00:00"/>
    <n v="50000"/>
    <n v="1000"/>
    <n v="529"/>
    <n v="529"/>
    <n v="2373"/>
    <m/>
    <x v="1"/>
    <n v="54371"/>
    <s v="Proceed"/>
    <s v="Checked, completed"/>
    <s v="Checked, completed"/>
    <s v="Checked, completed"/>
    <n v="719498241"/>
    <s v="Child"/>
    <m/>
    <d v="1899-12-30T11:31:00"/>
    <s v="Unverified"/>
  </r>
  <r>
    <n v="1440"/>
    <m/>
    <m/>
    <m/>
    <x v="0"/>
    <m/>
    <m/>
    <m/>
    <m/>
    <m/>
    <m/>
    <m/>
    <m/>
    <m/>
    <m/>
    <m/>
    <m/>
    <m/>
    <m/>
    <m/>
    <m/>
    <m/>
    <m/>
    <m/>
    <m/>
    <m/>
    <m/>
    <m/>
    <m/>
    <m/>
    <m/>
    <m/>
    <m/>
    <m/>
    <m/>
    <m/>
    <m/>
    <m/>
    <m/>
    <m/>
    <m/>
    <m/>
    <m/>
    <m/>
    <m/>
    <m/>
    <x v="0"/>
    <m/>
    <m/>
    <m/>
    <m/>
    <m/>
    <m/>
    <m/>
    <m/>
    <m/>
    <m/>
  </r>
  <r>
    <n v="165"/>
    <s v="Screening And Consenting"/>
    <n v="1"/>
    <s v="likhona"/>
    <x v="13"/>
    <d v="1899-12-30T13:58:00"/>
    <s v="Mdantsane"/>
    <n v="3"/>
    <n v="6"/>
    <s v="Not applicable"/>
    <s v="I confirm that I am at the gate / door"/>
    <s v=" -32.9407152"/>
    <s v="27.7696981"/>
    <s v="Yes"/>
    <m/>
    <s v="Read the script out loud to the person"/>
    <s v="Yes - the person who opened the door is the HoH"/>
    <s v="Read the script out loud to the HoH"/>
    <s v="Yes"/>
    <s v="Proceed"/>
    <s v="Sindiswa"/>
    <s v="Ngxekese"/>
    <n v="60"/>
    <d v="1962-07-22T00:00:00"/>
    <n v="60"/>
    <s v="Female"/>
    <s v="One or both"/>
    <s v="Yes"/>
    <s v="Proceed"/>
    <m/>
    <s v="Proceed"/>
    <s v="English"/>
    <s v="Yes"/>
    <s v="Yes"/>
    <s v="signature_2022-06-23_1202.png"/>
    <m/>
    <m/>
    <m/>
    <m/>
    <d v="2022-06-23T00:00:00"/>
    <n v="50000"/>
    <n v="1000"/>
    <n v="374"/>
    <n v="374"/>
    <n v="2364"/>
    <m/>
    <x v="1"/>
    <n v="54052"/>
    <s v="Proceed"/>
    <s v="Checked, completed"/>
    <s v="Checked, completed"/>
    <s v="Checked, completed"/>
    <n v="737922210"/>
    <s v="Myself (Participant)"/>
    <m/>
    <d v="1899-12-30T13:58:00"/>
    <s v="Unverified"/>
  </r>
  <r>
    <n v="1441"/>
    <m/>
    <m/>
    <m/>
    <x v="0"/>
    <m/>
    <m/>
    <m/>
    <m/>
    <m/>
    <m/>
    <m/>
    <m/>
    <m/>
    <m/>
    <m/>
    <m/>
    <m/>
    <m/>
    <m/>
    <m/>
    <m/>
    <m/>
    <m/>
    <m/>
    <m/>
    <m/>
    <m/>
    <m/>
    <m/>
    <m/>
    <m/>
    <m/>
    <m/>
    <m/>
    <m/>
    <m/>
    <m/>
    <m/>
    <m/>
    <m/>
    <m/>
    <m/>
    <m/>
    <m/>
    <m/>
    <x v="0"/>
    <m/>
    <m/>
    <m/>
    <m/>
    <m/>
    <m/>
    <m/>
    <m/>
    <m/>
    <m/>
  </r>
  <r>
    <n v="1441"/>
    <s v="Screening And Consenting"/>
    <n v="1"/>
    <s v="zimkhitha"/>
    <x v="31"/>
    <d v="1899-12-30T10:23:00"/>
    <s v="Buffalo Flats"/>
    <n v="3"/>
    <n v="5"/>
    <s v="Not applicable"/>
    <s v="I confirm that I am at the gate / door"/>
    <s v=" -33.0079862"/>
    <s v="27.8394776"/>
    <s v="Yes"/>
    <m/>
    <s v="Read the script out loud to the person"/>
    <s v="Yes - the person who opened the door is the HoH"/>
    <s v="Read the script out loud to the HoH"/>
    <s v="No"/>
    <m/>
    <m/>
    <m/>
    <m/>
    <m/>
    <m/>
    <m/>
    <m/>
    <m/>
    <m/>
    <m/>
    <m/>
    <m/>
    <m/>
    <m/>
    <m/>
    <m/>
    <m/>
    <m/>
    <m/>
    <m/>
    <n v="80000"/>
    <m/>
    <n v="589"/>
    <n v="589"/>
    <n v="2329"/>
    <m/>
    <x v="0"/>
    <m/>
    <m/>
    <m/>
    <m/>
    <m/>
    <m/>
    <m/>
    <m/>
    <d v="1899-12-30T10:25:00"/>
    <s v="Complete"/>
  </r>
  <r>
    <n v="1442"/>
    <m/>
    <m/>
    <m/>
    <x v="0"/>
    <m/>
    <m/>
    <m/>
    <m/>
    <m/>
    <m/>
    <m/>
    <m/>
    <m/>
    <m/>
    <m/>
    <m/>
    <m/>
    <m/>
    <m/>
    <m/>
    <m/>
    <m/>
    <m/>
    <m/>
    <m/>
    <m/>
    <m/>
    <m/>
    <m/>
    <m/>
    <m/>
    <m/>
    <m/>
    <m/>
    <m/>
    <m/>
    <m/>
    <m/>
    <m/>
    <m/>
    <m/>
    <m/>
    <m/>
    <m/>
    <m/>
    <x v="0"/>
    <m/>
    <m/>
    <m/>
    <m/>
    <m/>
    <m/>
    <m/>
    <m/>
    <m/>
    <m/>
  </r>
  <r>
    <n v="529"/>
    <s v="Screening And Consenting"/>
    <n v="1"/>
    <s v="zola"/>
    <x v="5"/>
    <d v="1899-12-30T10:58:00"/>
    <s v="Ndevana"/>
    <n v="1"/>
    <n v="2"/>
    <s v="Not applicable"/>
    <s v="I confirm that I am at the gate / door"/>
    <s v=" -32.9275358"/>
    <s v="27.436734"/>
    <s v="Yes"/>
    <m/>
    <s v="Read the script out loud to the person"/>
    <s v="Yes - the person who opened the door is calling the HoH"/>
    <s v="Read the script out loud to the HoH"/>
    <s v="Yes"/>
    <s v="Proceed"/>
    <s v="Mandisa"/>
    <s v="Mtungata"/>
    <n v="60"/>
    <d v="1962-06-29T00:00:00"/>
    <n v="60"/>
    <s v="Female"/>
    <s v="One or both"/>
    <s v="Yes"/>
    <s v="Proceed"/>
    <m/>
    <s v="Proceed"/>
    <s v="Xhosa"/>
    <s v="Yes"/>
    <s v="Yes"/>
    <m/>
    <s v="signature_2022-07-08_0904.png"/>
    <m/>
    <m/>
    <m/>
    <d v="2022-07-08T00:00:00"/>
    <n v="60000"/>
    <n v="1000"/>
    <n v="554"/>
    <n v="554"/>
    <n v="2349"/>
    <m/>
    <x v="1"/>
    <n v="64397"/>
    <s v="Proceed"/>
    <s v="Checked, completed"/>
    <s v="Checked, completed"/>
    <s v="Checked, completed"/>
    <n v="765265943"/>
    <s v="Myself (Participant)"/>
    <m/>
    <d v="1899-12-30T11:05:00"/>
    <s v="Unverified"/>
  </r>
  <r>
    <n v="1443"/>
    <m/>
    <m/>
    <m/>
    <x v="0"/>
    <m/>
    <m/>
    <m/>
    <m/>
    <m/>
    <m/>
    <m/>
    <m/>
    <m/>
    <m/>
    <m/>
    <m/>
    <m/>
    <m/>
    <m/>
    <m/>
    <m/>
    <m/>
    <m/>
    <m/>
    <m/>
    <m/>
    <m/>
    <m/>
    <m/>
    <m/>
    <m/>
    <m/>
    <m/>
    <m/>
    <m/>
    <m/>
    <m/>
    <m/>
    <m/>
    <m/>
    <m/>
    <m/>
    <m/>
    <m/>
    <m/>
    <x v="0"/>
    <m/>
    <m/>
    <m/>
    <m/>
    <m/>
    <m/>
    <m/>
    <m/>
    <m/>
    <m/>
  </r>
  <r>
    <n v="580"/>
    <s v="Screening And Consenting"/>
    <n v="1"/>
    <s v="thembelihle"/>
    <x v="20"/>
    <d v="1899-12-30T09:41:00"/>
    <s v="Ducats"/>
    <n v="1"/>
    <n v="8"/>
    <s v="Not applicable"/>
    <s v="I confirm that I am at the gate / door"/>
    <s v=" -32.9208641"/>
    <s v="27.9043888"/>
    <s v="Yes"/>
    <m/>
    <s v="Read the script out loud to the person"/>
    <s v="Yes - the person who opened the door is the HoH"/>
    <s v="Read the script out loud to the HoH"/>
    <s v="Yes"/>
    <s v="Proceed"/>
    <s v="Mpumelelo"/>
    <s v="Pepani"/>
    <n v="60"/>
    <d v="1962-01-26T00:00:00"/>
    <n v="60"/>
    <s v="Male"/>
    <s v="One or both"/>
    <s v="Yes"/>
    <s v="Proceed"/>
    <m/>
    <s v="Proceed"/>
    <s v="Xhosa"/>
    <s v="Yes"/>
    <s v="Yes"/>
    <m/>
    <s v="signature_2022-07-09_0749.png"/>
    <m/>
    <m/>
    <m/>
    <d v="2022-07-09T00:00:00"/>
    <n v="40000"/>
    <n v="2000"/>
    <n v="631"/>
    <n v="631"/>
    <n v="2348"/>
    <m/>
    <x v="1"/>
    <n v="45550"/>
    <s v="Proceed"/>
    <s v="Checked, completed"/>
    <s v="Checked, completed"/>
    <s v="Checked, completed"/>
    <n v="737365285"/>
    <s v="Myself (Participant)"/>
    <m/>
    <d v="1899-12-30T09:50:00"/>
    <s v="Unverified"/>
  </r>
  <r>
    <n v="1444"/>
    <m/>
    <m/>
    <m/>
    <x v="0"/>
    <m/>
    <m/>
    <m/>
    <m/>
    <m/>
    <m/>
    <m/>
    <m/>
    <m/>
    <m/>
    <m/>
    <m/>
    <m/>
    <m/>
    <m/>
    <m/>
    <m/>
    <m/>
    <m/>
    <m/>
    <m/>
    <m/>
    <m/>
    <m/>
    <m/>
    <m/>
    <m/>
    <m/>
    <m/>
    <m/>
    <m/>
    <m/>
    <m/>
    <m/>
    <m/>
    <m/>
    <m/>
    <m/>
    <m/>
    <m/>
    <m/>
    <x v="0"/>
    <m/>
    <m/>
    <m/>
    <m/>
    <m/>
    <m/>
    <m/>
    <m/>
    <m/>
    <m/>
  </r>
  <r>
    <n v="715"/>
    <s v="Screening And Consenting"/>
    <n v="1"/>
    <s v="nosibusiso"/>
    <x v="15"/>
    <d v="1899-12-30T13:20:00"/>
    <s v="Buffalo Flats"/>
    <n v="2"/>
    <n v="4"/>
    <s v="Not applicable"/>
    <s v="I confirm that I am at the gate / door"/>
    <s v=" -33.0134197"/>
    <s v="27.8382251"/>
    <s v="Yes"/>
    <m/>
    <s v="Read the script out loud to the person"/>
    <s v="Yes - the person who opened the door is the HoH"/>
    <s v="Read the script out loud to the HoH"/>
    <s v="Yes"/>
    <s v="Proceed"/>
    <s v="Juliet"/>
    <s v="Olive"/>
    <n v="60"/>
    <d v="1962-07-27T00:00:00"/>
    <n v="60"/>
    <s v="Female"/>
    <s v="One or both"/>
    <s v="Yes"/>
    <s v="Proceed"/>
    <m/>
    <s v="Proceed"/>
    <s v="English"/>
    <s v="Yes"/>
    <s v="Yes"/>
    <s v="signature_2022-07-13_1127.png"/>
    <m/>
    <m/>
    <m/>
    <m/>
    <d v="2022-07-13T00:00:00"/>
    <m/>
    <n v="1000"/>
    <n v="412"/>
    <n v="412"/>
    <n v="2344"/>
    <m/>
    <x v="1"/>
    <m/>
    <s v="Proceed"/>
    <s v="Checked, completed"/>
    <s v="Checked, completed"/>
    <s v="Checked, completed"/>
    <n v="724863285"/>
    <s v="Myself (Participant)"/>
    <m/>
    <d v="1899-12-30T13:28:00"/>
    <s v="Unverified"/>
  </r>
  <r>
    <n v="1445"/>
    <m/>
    <m/>
    <m/>
    <x v="0"/>
    <m/>
    <m/>
    <m/>
    <m/>
    <m/>
    <m/>
    <m/>
    <m/>
    <m/>
    <m/>
    <m/>
    <m/>
    <m/>
    <m/>
    <m/>
    <m/>
    <m/>
    <m/>
    <m/>
    <m/>
    <m/>
    <m/>
    <m/>
    <m/>
    <m/>
    <m/>
    <m/>
    <m/>
    <m/>
    <m/>
    <m/>
    <m/>
    <m/>
    <m/>
    <m/>
    <m/>
    <m/>
    <m/>
    <m/>
    <m/>
    <m/>
    <x v="0"/>
    <m/>
    <m/>
    <m/>
    <m/>
    <m/>
    <m/>
    <m/>
    <m/>
    <m/>
    <m/>
  </r>
  <r>
    <n v="741"/>
    <s v="Screening And Consenting"/>
    <n v="1"/>
    <s v="lwazi"/>
    <x v="15"/>
    <d v="1899-12-30T15:54:00"/>
    <s v="Buffalo Flats"/>
    <n v="2"/>
    <n v="7"/>
    <s v="Not applicable"/>
    <s v="I confirm that I am at the gate / door"/>
    <s v=" -33.0144827"/>
    <s v="27.8395475"/>
    <s v="Yes"/>
    <m/>
    <s v="Read the script out loud to the person"/>
    <s v="Yes - the person who opened the door is the HoH"/>
    <s v="Read the script out loud to the HoH"/>
    <s v="Yes"/>
    <s v="Proceed"/>
    <s v="Dennis"/>
    <s v="Van Jaarsveld"/>
    <n v="60"/>
    <d v="1962-09-07T00:00:00"/>
    <n v="60"/>
    <s v="Male"/>
    <s v="One or both"/>
    <s v="Yes"/>
    <s v="Proceed"/>
    <m/>
    <s v="Proceed"/>
    <s v="English"/>
    <s v="Yes"/>
    <s v="Yes"/>
    <s v="signature_2022-07-13_1401.png"/>
    <m/>
    <m/>
    <m/>
    <m/>
    <d v="2022-07-13T00:00:00"/>
    <m/>
    <n v="2000"/>
    <n v="258"/>
    <n v="258"/>
    <n v="2344"/>
    <m/>
    <x v="1"/>
    <m/>
    <s v="Proceed"/>
    <s v="Checked, completed"/>
    <s v="Checked, completed"/>
    <s v="Checked, completed"/>
    <n v="793257961"/>
    <s v="Myself (Participant)"/>
    <m/>
    <d v="1899-12-30T16:01:00"/>
    <s v="Unverified"/>
  </r>
  <r>
    <n v="1446"/>
    <m/>
    <m/>
    <m/>
    <x v="0"/>
    <m/>
    <m/>
    <m/>
    <m/>
    <m/>
    <m/>
    <m/>
    <m/>
    <m/>
    <m/>
    <m/>
    <m/>
    <m/>
    <m/>
    <m/>
    <m/>
    <m/>
    <m/>
    <m/>
    <m/>
    <m/>
    <m/>
    <m/>
    <m/>
    <m/>
    <m/>
    <m/>
    <m/>
    <m/>
    <m/>
    <m/>
    <m/>
    <m/>
    <m/>
    <m/>
    <m/>
    <m/>
    <m/>
    <m/>
    <m/>
    <m/>
    <x v="0"/>
    <m/>
    <m/>
    <m/>
    <m/>
    <m/>
    <m/>
    <m/>
    <m/>
    <m/>
    <m/>
  </r>
  <r>
    <n v="769"/>
    <s v="Screening And Consenting"/>
    <n v="1"/>
    <s v="siyanda"/>
    <x v="10"/>
    <d v="1899-12-30T12:01:00"/>
    <s v="Mdantsane"/>
    <n v="12"/>
    <n v="5"/>
    <s v="Not applicable"/>
    <s v="I confirm that I am at the gate / door"/>
    <s v=" -32.9227002"/>
    <s v="27.7463335"/>
    <s v="Yes"/>
    <m/>
    <s v="Read the script out loud to the person"/>
    <s v="Yes - the person who opened the door is the HoH"/>
    <s v="Read the script out loud to the HoH"/>
    <s v="Yes"/>
    <s v="Proceed"/>
    <s v="Mongameli"/>
    <s v="Bulwana"/>
    <n v="60"/>
    <d v="1962-11-11T00:00:00"/>
    <n v="60"/>
    <s v="Male"/>
    <s v="One or both"/>
    <s v="Yes"/>
    <s v="Proceed"/>
    <m/>
    <s v="Proceed"/>
    <s v="Xhosa"/>
    <s v="Yes"/>
    <s v="Yes"/>
    <m/>
    <s v="signature_2022-07-14_1008.png"/>
    <m/>
    <m/>
    <m/>
    <d v="2022-07-14T00:00:00"/>
    <n v="50000"/>
    <n v="2000"/>
    <n v="491"/>
    <n v="491"/>
    <n v="2343"/>
    <m/>
    <x v="1"/>
    <n v="55265"/>
    <s v="Proceed"/>
    <s v="Checked, completed"/>
    <s v="Checked, completed"/>
    <s v="Checked, completed"/>
    <n v="604102265"/>
    <s v="Myself (Participant)"/>
    <m/>
    <d v="1899-12-30T12:09:00"/>
    <s v="Unverified"/>
  </r>
  <r>
    <n v="1447"/>
    <m/>
    <m/>
    <m/>
    <x v="0"/>
    <m/>
    <m/>
    <m/>
    <m/>
    <m/>
    <m/>
    <m/>
    <m/>
    <m/>
    <m/>
    <m/>
    <m/>
    <m/>
    <m/>
    <m/>
    <m/>
    <m/>
    <m/>
    <m/>
    <m/>
    <m/>
    <m/>
    <m/>
    <m/>
    <m/>
    <m/>
    <m/>
    <m/>
    <m/>
    <m/>
    <m/>
    <m/>
    <m/>
    <m/>
    <m/>
    <m/>
    <m/>
    <m/>
    <m/>
    <m/>
    <m/>
    <x v="0"/>
    <m/>
    <m/>
    <m/>
    <m/>
    <m/>
    <m/>
    <m/>
    <m/>
    <m/>
    <m/>
  </r>
  <r>
    <n v="785"/>
    <s v="Screening And Consenting"/>
    <n v="1"/>
    <s v="siziphiwe"/>
    <x v="10"/>
    <d v="1899-12-30T13:14:00"/>
    <s v="Buffalo Flats"/>
    <n v="2"/>
    <n v="6"/>
    <s v="Not applicable"/>
    <s v="I confirm that I am at the gate / door"/>
    <s v=" -33.0131881"/>
    <s v="27.8411663"/>
    <s v="Yes"/>
    <m/>
    <s v="Read the script out loud to the person"/>
    <s v="Yes - the person who opened the door is the HoH"/>
    <s v="Read the script out loud to the HoH"/>
    <s v="Yes"/>
    <s v="Proceed"/>
    <s v="Veron"/>
    <s v="Meth"/>
    <n v="60"/>
    <d v="1962-03-31T00:00:00"/>
    <n v="60"/>
    <s v="Male"/>
    <s v="One or both"/>
    <s v="Yes"/>
    <s v="Proceed"/>
    <m/>
    <s v="Proceed"/>
    <s v="English"/>
    <s v="Yes"/>
    <s v="Yes"/>
    <s v="signature_2022-07-14_1120.png"/>
    <m/>
    <m/>
    <m/>
    <m/>
    <d v="2022-07-14T00:00:00"/>
    <n v="80000"/>
    <n v="2000"/>
    <n v="418"/>
    <n v="418"/>
    <n v="2343"/>
    <m/>
    <x v="1"/>
    <n v="85119"/>
    <s v="Proceed"/>
    <s v="Checked, completed"/>
    <s v="Checked, completed"/>
    <s v="Checked, completed"/>
    <n v="741023645"/>
    <s v="Child"/>
    <m/>
    <d v="1899-12-30T13:20:00"/>
    <s v="Unverified"/>
  </r>
  <r>
    <n v="1448"/>
    <m/>
    <m/>
    <m/>
    <x v="0"/>
    <m/>
    <m/>
    <m/>
    <m/>
    <m/>
    <m/>
    <m/>
    <m/>
    <m/>
    <m/>
    <m/>
    <m/>
    <m/>
    <m/>
    <m/>
    <m/>
    <m/>
    <m/>
    <m/>
    <m/>
    <m/>
    <m/>
    <m/>
    <m/>
    <m/>
    <m/>
    <m/>
    <m/>
    <m/>
    <m/>
    <m/>
    <m/>
    <m/>
    <m/>
    <m/>
    <m/>
    <m/>
    <m/>
    <m/>
    <m/>
    <m/>
    <x v="0"/>
    <m/>
    <m/>
    <m/>
    <m/>
    <m/>
    <m/>
    <m/>
    <m/>
    <m/>
    <m/>
  </r>
  <r>
    <n v="801"/>
    <s v="Screening And Consenting"/>
    <n v="1"/>
    <s v="sinazo"/>
    <x v="10"/>
    <d v="1899-12-30T14:43:00"/>
    <s v="Buffalo Flats"/>
    <n v="2"/>
    <n v="6"/>
    <s v="Not applicable"/>
    <s v="I confirm that I am at the gate / door"/>
    <s v=" -33.0135555"/>
    <s v="27.8412946"/>
    <s v="Yes"/>
    <m/>
    <s v="Read the script out loud to the person"/>
    <s v="Yes - the person who opened the door is the HoH"/>
    <s v="Read the script out loud to the HoH"/>
    <s v="Yes"/>
    <s v="Proceed"/>
    <s v="Lorah"/>
    <s v="Madanel"/>
    <n v="60"/>
    <d v="1962-12-12T00:00:00"/>
    <n v="60"/>
    <s v="Female"/>
    <s v="One or both"/>
    <s v="Yes"/>
    <s v="Proceed"/>
    <m/>
    <s v="Proceed"/>
    <s v="English"/>
    <s v="Yes"/>
    <s v="Yes"/>
    <s v="signature_2022-07-14_1247.png"/>
    <m/>
    <m/>
    <m/>
    <m/>
    <d v="2022-07-14T00:00:00"/>
    <n v="80000"/>
    <n v="1000"/>
    <n v="329"/>
    <n v="329"/>
    <n v="2343"/>
    <m/>
    <x v="1"/>
    <n v="83941"/>
    <s v="Proceed"/>
    <s v="Checked, completed"/>
    <s v="Checked, completed"/>
    <s v="Checked, completed"/>
    <n v="782416870"/>
    <s v="Myself (Participant)"/>
    <m/>
    <d v="1899-12-30T14:47:00"/>
    <s v="Unverified"/>
  </r>
  <r>
    <n v="1449"/>
    <m/>
    <m/>
    <m/>
    <x v="0"/>
    <m/>
    <m/>
    <m/>
    <m/>
    <m/>
    <m/>
    <m/>
    <m/>
    <m/>
    <m/>
    <m/>
    <m/>
    <m/>
    <m/>
    <m/>
    <m/>
    <m/>
    <m/>
    <m/>
    <m/>
    <m/>
    <m/>
    <m/>
    <m/>
    <m/>
    <m/>
    <m/>
    <m/>
    <m/>
    <m/>
    <m/>
    <m/>
    <m/>
    <m/>
    <m/>
    <m/>
    <m/>
    <m/>
    <m/>
    <m/>
    <m/>
    <x v="0"/>
    <m/>
    <m/>
    <m/>
    <m/>
    <m/>
    <m/>
    <m/>
    <m/>
    <m/>
    <m/>
  </r>
  <r>
    <n v="1449"/>
    <s v="Screening And Consenting"/>
    <n v="1"/>
    <s v="nosibusiso"/>
    <x v="31"/>
    <d v="1899-12-30T11:21:00"/>
    <s v="Buffalo Flats"/>
    <n v="3"/>
    <n v="5"/>
    <s v="Not applicable"/>
    <s v="I confirm that I am at the gate / door"/>
    <s v=" -33.0081022"/>
    <s v="27.839297"/>
    <s v="Yes"/>
    <m/>
    <s v="Read the script out loud to the person"/>
    <s v="Yes - the person who opened the door is the HoH"/>
    <s v="Read the script out loud to the HoH"/>
    <s v="No"/>
    <m/>
    <m/>
    <m/>
    <m/>
    <m/>
    <m/>
    <m/>
    <m/>
    <m/>
    <m/>
    <m/>
    <m/>
    <m/>
    <m/>
    <m/>
    <m/>
    <m/>
    <m/>
    <m/>
    <m/>
    <m/>
    <n v="80000"/>
    <m/>
    <n v="531"/>
    <n v="531"/>
    <n v="2329"/>
    <m/>
    <x v="0"/>
    <m/>
    <m/>
    <m/>
    <m/>
    <m/>
    <m/>
    <m/>
    <m/>
    <d v="1899-12-30T11:23:00"/>
    <s v="Unverified"/>
  </r>
  <r>
    <n v="1450"/>
    <m/>
    <m/>
    <m/>
    <x v="0"/>
    <m/>
    <m/>
    <m/>
    <m/>
    <m/>
    <m/>
    <m/>
    <m/>
    <m/>
    <m/>
    <m/>
    <m/>
    <m/>
    <m/>
    <m/>
    <m/>
    <m/>
    <m/>
    <m/>
    <m/>
    <m/>
    <m/>
    <m/>
    <m/>
    <m/>
    <m/>
    <m/>
    <m/>
    <m/>
    <m/>
    <m/>
    <m/>
    <m/>
    <m/>
    <m/>
    <m/>
    <m/>
    <m/>
    <m/>
    <m/>
    <m/>
    <x v="0"/>
    <m/>
    <m/>
    <m/>
    <m/>
    <m/>
    <m/>
    <m/>
    <m/>
    <m/>
    <m/>
  </r>
  <r>
    <n v="1450"/>
    <s v="Screening And Consenting"/>
    <n v="1"/>
    <s v="asemahle"/>
    <x v="31"/>
    <d v="1899-12-30T11:24:00"/>
    <s v="Buffalo Flats"/>
    <n v="6"/>
    <n v="1"/>
    <s v="Not applicable"/>
    <s v="I confirm that I am at the gate / door"/>
    <s v=" -33.0179862"/>
    <s v="27.8464881"/>
    <s v="Yes"/>
    <m/>
    <s v="Read the script out loud to the person"/>
    <s v="Yes - the person who opened the door is calling the HoH"/>
    <s v="Read the script out loud to the HoH"/>
    <s v="No"/>
    <m/>
    <m/>
    <m/>
    <m/>
    <m/>
    <m/>
    <m/>
    <m/>
    <m/>
    <m/>
    <m/>
    <m/>
    <m/>
    <m/>
    <m/>
    <m/>
    <m/>
    <m/>
    <m/>
    <m/>
    <m/>
    <n v="80000"/>
    <m/>
    <n v="528"/>
    <n v="528"/>
    <n v="2329"/>
    <m/>
    <x v="0"/>
    <m/>
    <m/>
    <m/>
    <m/>
    <m/>
    <m/>
    <m/>
    <m/>
    <d v="1899-12-30T11:26:00"/>
    <s v="Complete"/>
  </r>
  <r>
    <n v="1069"/>
    <s v="Screening And Consenting"/>
    <n v="1"/>
    <s v="lona"/>
    <x v="21"/>
    <d v="1899-12-30T08:35:00"/>
    <s v="Mdantsane"/>
    <n v="11"/>
    <n v="3"/>
    <s v="Not applicable"/>
    <s v="I confirm that I am at the gate / door"/>
    <s v=" -32.9186035"/>
    <s v="27.7444368"/>
    <s v="Yes"/>
    <m/>
    <s v="Read the script out loud to the person"/>
    <s v="Yes - the person who opened the door is the HoH"/>
    <s v="Read the script out loud to the HoH"/>
    <s v="Yes"/>
    <s v="Proceed"/>
    <s v="Phumla"/>
    <s v="Mncedi"/>
    <n v="60"/>
    <d v="1962-11-09T00:00:00"/>
    <n v="60"/>
    <s v="Female"/>
    <s v="One or both"/>
    <s v="Yes"/>
    <s v="Proceed"/>
    <m/>
    <s v="Proceed"/>
    <s v="Xhosa"/>
    <s v="Yes"/>
    <s v="Yes"/>
    <m/>
    <s v="signature_2022-07-21_0642.png"/>
    <m/>
    <m/>
    <m/>
    <d v="2022-07-21T00:00:00"/>
    <n v="50000"/>
    <n v="1000"/>
    <n v="697"/>
    <n v="697"/>
    <n v="2336"/>
    <m/>
    <x v="1"/>
    <n v="54670"/>
    <s v="Proceed"/>
    <s v="Checked, completed"/>
    <s v="Checked, completed"/>
    <s v="Checked, completed"/>
    <n v="0"/>
    <s v="Other"/>
    <s v="No contact"/>
    <d v="1899-12-30T08:44:00"/>
    <s v="Complete"/>
  </r>
  <r>
    <n v="1451"/>
    <m/>
    <m/>
    <m/>
    <x v="0"/>
    <m/>
    <m/>
    <m/>
    <m/>
    <m/>
    <m/>
    <m/>
    <m/>
    <m/>
    <m/>
    <m/>
    <m/>
    <m/>
    <m/>
    <m/>
    <m/>
    <m/>
    <m/>
    <m/>
    <m/>
    <m/>
    <m/>
    <m/>
    <m/>
    <m/>
    <m/>
    <m/>
    <m/>
    <m/>
    <m/>
    <m/>
    <m/>
    <m/>
    <m/>
    <m/>
    <m/>
    <m/>
    <m/>
    <m/>
    <m/>
    <m/>
    <x v="0"/>
    <m/>
    <m/>
    <m/>
    <m/>
    <m/>
    <m/>
    <m/>
    <m/>
    <m/>
    <m/>
  </r>
  <r>
    <n v="1077"/>
    <s v="Screening And Consenting"/>
    <n v="1"/>
    <s v="nomvuyo"/>
    <x v="21"/>
    <d v="1899-12-30T09:29:00"/>
    <s v="Buffalo Flats"/>
    <n v="2"/>
    <n v="10"/>
    <s v="Not applicable"/>
    <s v="I confirm that I am at the gate / door"/>
    <s v=" -33.0108642"/>
    <s v="27.8429268"/>
    <s v="Yes"/>
    <m/>
    <s v="Read the script out loud to the person"/>
    <s v="Yes - the person who opened the door is the HoH"/>
    <s v="Read the script out loud to the HoH"/>
    <s v="Yes"/>
    <s v="Proceed"/>
    <s v="Maureen"/>
    <s v="Mckay"/>
    <n v="60"/>
    <d v="1962-02-20T00:00:00"/>
    <n v="60"/>
    <s v="Female"/>
    <s v="One or both"/>
    <s v="Yes"/>
    <s v="Proceed"/>
    <m/>
    <s v="Proceed"/>
    <s v="English"/>
    <s v="Yes"/>
    <s v="Yes"/>
    <s v="signature_2022-07-21_0734.png"/>
    <m/>
    <m/>
    <m/>
    <m/>
    <d v="2022-07-21T00:00:00"/>
    <n v="80000"/>
    <n v="1000"/>
    <n v="643"/>
    <n v="643"/>
    <n v="2336"/>
    <m/>
    <x v="1"/>
    <n v="84562"/>
    <s v="Proceed"/>
    <s v="Checked, completed"/>
    <s v="Checked, completed"/>
    <s v="Checked, completed"/>
    <n v="9999999999"/>
    <s v="Other"/>
    <s v="Don't have active cellphone number"/>
    <d v="1899-12-30T09:35:00"/>
    <s v="Complete"/>
  </r>
  <r>
    <n v="1452"/>
    <m/>
    <m/>
    <m/>
    <x v="0"/>
    <m/>
    <m/>
    <m/>
    <m/>
    <m/>
    <m/>
    <m/>
    <m/>
    <m/>
    <m/>
    <m/>
    <m/>
    <m/>
    <m/>
    <m/>
    <m/>
    <m/>
    <m/>
    <m/>
    <m/>
    <m/>
    <m/>
    <m/>
    <m/>
    <m/>
    <m/>
    <m/>
    <m/>
    <m/>
    <m/>
    <m/>
    <m/>
    <m/>
    <m/>
    <m/>
    <m/>
    <m/>
    <m/>
    <m/>
    <m/>
    <m/>
    <x v="0"/>
    <m/>
    <m/>
    <m/>
    <m/>
    <m/>
    <m/>
    <m/>
    <m/>
    <m/>
    <m/>
  </r>
  <r>
    <n v="1189"/>
    <s v="Screening And Consenting"/>
    <n v="1"/>
    <s v="asemahle"/>
    <x v="17"/>
    <d v="1899-12-30T14:22:00"/>
    <s v="Buffalo Flats"/>
    <n v="4"/>
    <n v="1"/>
    <s v="D"/>
    <s v="I confirm that I am at the gate / door"/>
    <s v=" -33.0109384"/>
    <s v="27.831135"/>
    <s v="Yes"/>
    <m/>
    <s v="Read the script out loud to the person"/>
    <s v="Yes - the person who opened the door is the HoH"/>
    <s v="Read the script out loud to the HoH"/>
    <s v="Yes"/>
    <s v="Proceed"/>
    <s v="Claudi"/>
    <s v="Boswell"/>
    <n v="60"/>
    <d v="1962-05-05T00:00:00"/>
    <n v="60"/>
    <s v="Male"/>
    <s v="One or both"/>
    <s v="Yes"/>
    <s v="Proceed"/>
    <m/>
    <s v="Proceed"/>
    <s v="English"/>
    <s v="Yes"/>
    <s v="Yes"/>
    <s v="signature_2022-07-22_1229.png"/>
    <m/>
    <m/>
    <m/>
    <m/>
    <d v="2022-07-22T00:00:00"/>
    <n v="80000"/>
    <n v="2000"/>
    <n v="350"/>
    <n v="350"/>
    <n v="2335"/>
    <m/>
    <x v="1"/>
    <n v="84975"/>
    <s v="Proceed"/>
    <s v="Checked, completed"/>
    <s v="Checked, completed"/>
    <s v="Checked, completed"/>
    <n v="722049018"/>
    <s v="Myself (Participant)"/>
    <m/>
    <d v="1899-12-30T14:29:00"/>
    <s v="Complete"/>
  </r>
  <r>
    <n v="1453"/>
    <m/>
    <m/>
    <m/>
    <x v="0"/>
    <m/>
    <m/>
    <m/>
    <m/>
    <m/>
    <m/>
    <m/>
    <m/>
    <m/>
    <m/>
    <m/>
    <m/>
    <m/>
    <m/>
    <m/>
    <m/>
    <m/>
    <m/>
    <m/>
    <m/>
    <m/>
    <m/>
    <m/>
    <m/>
    <m/>
    <m/>
    <m/>
    <m/>
    <m/>
    <m/>
    <m/>
    <m/>
    <m/>
    <m/>
    <m/>
    <m/>
    <m/>
    <m/>
    <m/>
    <m/>
    <m/>
    <x v="0"/>
    <m/>
    <m/>
    <m/>
    <m/>
    <m/>
    <m/>
    <m/>
    <m/>
    <m/>
    <m/>
  </r>
  <r>
    <n v="1198"/>
    <s v="Screening And Consenting"/>
    <n v="1"/>
    <s v="vuyelwa"/>
    <x v="17"/>
    <d v="1899-12-30T15:45:00"/>
    <s v="Ndevana"/>
    <n v="3"/>
    <n v="2"/>
    <s v="Not applicable"/>
    <s v="I confirm that I am at the gate / door"/>
    <s v=" -32.9124511"/>
    <s v="27.4266962"/>
    <s v="Yes"/>
    <m/>
    <s v="Read the script out loud to the person"/>
    <s v="Yes - the person who opened the door is the HoH"/>
    <s v="Read the script out loud to the HoH"/>
    <s v="Yes"/>
    <s v="Proceed"/>
    <s v="Joyce"/>
    <s v="Sali"/>
    <n v="60"/>
    <d v="1962-10-28T00:00:00"/>
    <n v="60"/>
    <s v="Female"/>
    <s v="One or both"/>
    <s v="Yes"/>
    <s v="Proceed"/>
    <m/>
    <s v="Proceed"/>
    <s v="Xhosa"/>
    <s v="Yes"/>
    <s v="Yes"/>
    <m/>
    <s v="signature_2022-07-22_1354.png"/>
    <m/>
    <m/>
    <m/>
    <d v="2022-07-22T00:00:00"/>
    <n v="60000"/>
    <n v="1000"/>
    <n v="267"/>
    <n v="267"/>
    <n v="2335"/>
    <m/>
    <x v="1"/>
    <n v="63809"/>
    <s v="Proceed"/>
    <s v="Checked, completed"/>
    <s v="Checked, completed"/>
    <s v="Checked, completed"/>
    <n v="731035872"/>
    <s v="Myself (Participant)"/>
    <m/>
    <d v="1899-12-30T15:55:00"/>
    <s v="Unverified"/>
  </r>
  <r>
    <n v="1454"/>
    <m/>
    <m/>
    <m/>
    <x v="0"/>
    <m/>
    <m/>
    <m/>
    <m/>
    <m/>
    <m/>
    <m/>
    <m/>
    <m/>
    <m/>
    <m/>
    <m/>
    <m/>
    <m/>
    <m/>
    <m/>
    <m/>
    <m/>
    <m/>
    <m/>
    <m/>
    <m/>
    <m/>
    <m/>
    <m/>
    <m/>
    <m/>
    <m/>
    <m/>
    <m/>
    <m/>
    <m/>
    <m/>
    <m/>
    <m/>
    <m/>
    <m/>
    <m/>
    <m/>
    <m/>
    <m/>
    <x v="0"/>
    <m/>
    <m/>
    <m/>
    <m/>
    <m/>
    <m/>
    <m/>
    <m/>
    <m/>
    <m/>
  </r>
  <r>
    <n v="1293"/>
    <s v="Screening And Consenting"/>
    <n v="1"/>
    <s v="likhona"/>
    <x v="25"/>
    <d v="1899-12-30T10:37:00"/>
    <s v="Nompumelelo"/>
    <n v="3"/>
    <n v="3"/>
    <s v="Not applicable"/>
    <s v="I confirm that I am at the gate / door"/>
    <s v=" -32.9538398"/>
    <s v="27.9265948"/>
    <s v="Yes"/>
    <m/>
    <s v="Read the script out loud to the person"/>
    <s v="Yes - the person who opened the door is calling the HoH"/>
    <s v="Read the script out loud to the HoH"/>
    <s v="Yes"/>
    <s v="Proceed"/>
    <s v="Nomaweni"/>
    <s v="Godose"/>
    <n v="60"/>
    <d v="1962-05-27T00:00:00"/>
    <n v="60"/>
    <s v="Female"/>
    <s v="One or both"/>
    <s v="Yes"/>
    <s v="Proceed"/>
    <m/>
    <s v="Proceed"/>
    <s v="Xhosa"/>
    <s v="Yes"/>
    <s v="Yes"/>
    <m/>
    <s v="signature_2022-07-26_0841.png"/>
    <m/>
    <m/>
    <m/>
    <d v="2022-07-26T00:00:00"/>
    <n v="30000"/>
    <n v="1000"/>
    <n v="575"/>
    <n v="575"/>
    <n v="2331"/>
    <m/>
    <x v="1"/>
    <n v="34421"/>
    <s v="Proceed"/>
    <s v="Checked, completed"/>
    <s v="Checked, completed"/>
    <s v="Checked, completed"/>
    <n v="835471638"/>
    <s v="Child"/>
    <m/>
    <d v="1899-12-30T10:42:00"/>
    <s v="Complete"/>
  </r>
  <r>
    <n v="1455"/>
    <m/>
    <m/>
    <m/>
    <x v="0"/>
    <m/>
    <m/>
    <m/>
    <m/>
    <m/>
    <m/>
    <m/>
    <m/>
    <m/>
    <m/>
    <m/>
    <m/>
    <m/>
    <m/>
    <m/>
    <m/>
    <m/>
    <m/>
    <m/>
    <m/>
    <m/>
    <m/>
    <m/>
    <m/>
    <m/>
    <m/>
    <m/>
    <m/>
    <m/>
    <m/>
    <m/>
    <m/>
    <m/>
    <m/>
    <m/>
    <m/>
    <m/>
    <m/>
    <m/>
    <m/>
    <m/>
    <x v="0"/>
    <m/>
    <m/>
    <m/>
    <m/>
    <m/>
    <m/>
    <m/>
    <m/>
    <m/>
    <m/>
  </r>
  <r>
    <n v="1455"/>
    <s v="Screening And Consenting"/>
    <n v="1"/>
    <s v="thembelihle"/>
    <x v="31"/>
    <d v="1899-12-30T12:05:00"/>
    <s v="Mdantsane"/>
    <n v="10"/>
    <n v="4"/>
    <s v="Not applicable"/>
    <s v="I confirm that I am at the gate / door"/>
    <s v=" -32.9296532"/>
    <s v="27.7533273"/>
    <s v="Yes"/>
    <m/>
    <s v="Read the script out loud to the person"/>
    <s v="Yes - the person who opened the door is the HoH"/>
    <s v="Read the script out loud to the HoH"/>
    <s v="No"/>
    <m/>
    <m/>
    <m/>
    <m/>
    <m/>
    <m/>
    <m/>
    <m/>
    <m/>
    <m/>
    <m/>
    <m/>
    <m/>
    <m/>
    <m/>
    <m/>
    <m/>
    <m/>
    <m/>
    <m/>
    <m/>
    <n v="50000"/>
    <m/>
    <n v="487"/>
    <n v="487"/>
    <n v="2329"/>
    <m/>
    <x v="0"/>
    <m/>
    <m/>
    <m/>
    <m/>
    <m/>
    <m/>
    <m/>
    <m/>
    <d v="1899-12-30T12:06:00"/>
    <s v="Unverified"/>
  </r>
  <r>
    <n v="1456"/>
    <m/>
    <m/>
    <m/>
    <x v="0"/>
    <m/>
    <m/>
    <m/>
    <m/>
    <m/>
    <m/>
    <m/>
    <m/>
    <m/>
    <m/>
    <m/>
    <m/>
    <m/>
    <m/>
    <m/>
    <m/>
    <m/>
    <m/>
    <m/>
    <m/>
    <m/>
    <m/>
    <m/>
    <m/>
    <m/>
    <m/>
    <m/>
    <m/>
    <m/>
    <m/>
    <m/>
    <m/>
    <m/>
    <m/>
    <m/>
    <m/>
    <m/>
    <m/>
    <m/>
    <m/>
    <m/>
    <x v="0"/>
    <m/>
    <m/>
    <m/>
    <m/>
    <m/>
    <m/>
    <m/>
    <m/>
    <m/>
    <m/>
  </r>
  <r>
    <n v="1372"/>
    <s v="Screening And Consenting"/>
    <n v="1"/>
    <s v="onelam"/>
    <x v="26"/>
    <d v="1899-12-30T13:08:00"/>
    <s v="Buffalo Flats"/>
    <n v="1"/>
    <n v="8"/>
    <s v="Not applicable"/>
    <s v="I confirm that I am at the gate / door"/>
    <s v=" -33.0223383"/>
    <s v="27.8805571"/>
    <s v="Yes"/>
    <m/>
    <s v="Read the script out loud to the person"/>
    <s v="Yes - the person who opened the door is the HoH"/>
    <s v="Read the script out loud to the HoH"/>
    <s v="Yes"/>
    <s v="Proceed"/>
    <s v="Geraldine "/>
    <s v="China "/>
    <n v="60"/>
    <d v="1962-08-06T00:00:00"/>
    <n v="60"/>
    <s v="Female"/>
    <s v="One or both"/>
    <s v="Yes"/>
    <s v="Proceed"/>
    <m/>
    <s v="Proceed"/>
    <s v="English"/>
    <s v="Yes"/>
    <s v="Yes"/>
    <s v="signature_2022-07-27_1111.png"/>
    <m/>
    <m/>
    <m/>
    <m/>
    <d v="2022-07-27T00:00:00"/>
    <n v="80000"/>
    <n v="1000"/>
    <n v="424"/>
    <n v="424"/>
    <n v="2330"/>
    <m/>
    <x v="1"/>
    <n v="84118"/>
    <s v="Proceed"/>
    <s v="Checked, completed"/>
    <s v="Checked, completed"/>
    <s v="Checked, completed"/>
    <n v="844233543"/>
    <s v="Myself (Participant)"/>
    <m/>
    <d v="1899-12-30T13:11:00"/>
    <s v="Complete"/>
  </r>
  <r>
    <n v="1457"/>
    <m/>
    <m/>
    <m/>
    <x v="0"/>
    <m/>
    <m/>
    <m/>
    <m/>
    <m/>
    <m/>
    <m/>
    <m/>
    <m/>
    <m/>
    <m/>
    <m/>
    <m/>
    <m/>
    <m/>
    <m/>
    <m/>
    <m/>
    <m/>
    <m/>
    <m/>
    <m/>
    <m/>
    <m/>
    <m/>
    <m/>
    <m/>
    <m/>
    <m/>
    <m/>
    <m/>
    <m/>
    <m/>
    <m/>
    <m/>
    <m/>
    <m/>
    <m/>
    <m/>
    <m/>
    <m/>
    <x v="0"/>
    <m/>
    <m/>
    <m/>
    <m/>
    <m/>
    <m/>
    <m/>
    <m/>
    <m/>
    <m/>
  </r>
  <r>
    <n v="1394"/>
    <s v="Screening And Consenting"/>
    <n v="2"/>
    <s v="siziphiwe"/>
    <x v="31"/>
    <d v="1899-12-30T11:16:00"/>
    <s v="Buffalo Flats"/>
    <n v="1"/>
    <n v="4"/>
    <s v="Not applicable"/>
    <s v="I confirm that I am at the gate / door"/>
    <s v=" -33.0211464"/>
    <s v="27.8685411"/>
    <s v="Yes"/>
    <m/>
    <s v="Read the script out loud to the person"/>
    <s v="Yes - the person who opened the door is the HoH"/>
    <s v="Read the script out loud to the HoH"/>
    <s v="Yes"/>
    <s v="Proceed"/>
    <s v="Thumeka"/>
    <s v="Luzipho"/>
    <n v="60"/>
    <d v="1962-10-13T00:00:00"/>
    <n v="60"/>
    <s v="Female"/>
    <s v="One or both"/>
    <s v="Yes"/>
    <s v="Proceed"/>
    <m/>
    <s v="Proceed"/>
    <s v="Xhosa"/>
    <s v="Yes"/>
    <s v="Yes"/>
    <m/>
    <s v="signature_2022-07-28_0923.png"/>
    <m/>
    <m/>
    <m/>
    <d v="2022-07-28T00:00:00"/>
    <n v="80000"/>
    <n v="1000"/>
    <n v="536"/>
    <n v="536"/>
    <n v="2329"/>
    <m/>
    <x v="1"/>
    <n v="84341"/>
    <s v="Proceed"/>
    <s v="Checked, completed"/>
    <s v="Checked, completed"/>
    <s v="Checked, completed"/>
    <n v="9999999999"/>
    <s v="Myself (Participant)"/>
    <m/>
    <d v="1899-12-30T11:23:00"/>
    <s v="Complete"/>
  </r>
  <r>
    <n v="1458"/>
    <m/>
    <m/>
    <m/>
    <x v="0"/>
    <m/>
    <m/>
    <m/>
    <m/>
    <m/>
    <m/>
    <m/>
    <m/>
    <m/>
    <m/>
    <m/>
    <m/>
    <m/>
    <m/>
    <m/>
    <m/>
    <m/>
    <m/>
    <m/>
    <m/>
    <m/>
    <m/>
    <m/>
    <m/>
    <m/>
    <m/>
    <m/>
    <m/>
    <m/>
    <m/>
    <m/>
    <m/>
    <m/>
    <m/>
    <m/>
    <m/>
    <m/>
    <m/>
    <m/>
    <m/>
    <m/>
    <x v="0"/>
    <m/>
    <m/>
    <m/>
    <m/>
    <m/>
    <m/>
    <m/>
    <m/>
    <m/>
    <m/>
  </r>
  <r>
    <n v="1460"/>
    <s v="Screening And Consenting"/>
    <n v="1"/>
    <s v="nosiphiwo"/>
    <x v="31"/>
    <d v="1899-12-30T12:14:00"/>
    <s v="Buffalo Flats"/>
    <n v="5"/>
    <n v="4"/>
    <s v="Not applicable"/>
    <s v="I confirm that I am at the gate / door"/>
    <s v=" -33.0213719"/>
    <s v="27.851612"/>
    <s v="Yes"/>
    <m/>
    <s v="Read the script out loud to the person"/>
    <s v="Yes - the person who opened the door is the HoH"/>
    <s v="Read the script out loud to the HoH"/>
    <s v="Yes"/>
    <s v="Proceed"/>
    <s v="Joyce"/>
    <s v="Thompson"/>
    <n v="60"/>
    <d v="1962-11-25T00:00:00"/>
    <n v="60"/>
    <s v="Female"/>
    <s v="One or both"/>
    <s v="Yes"/>
    <s v="Proceed"/>
    <m/>
    <s v="Proceed"/>
    <s v="English"/>
    <s v="Yes"/>
    <s v="Yes"/>
    <s v="signature_2022-07-28_1025.png"/>
    <m/>
    <m/>
    <m/>
    <m/>
    <d v="2022-07-28T00:00:00"/>
    <n v="80000"/>
    <n v="1000"/>
    <n v="478"/>
    <n v="478"/>
    <n v="2329"/>
    <m/>
    <x v="1"/>
    <n v="84225"/>
    <s v="Proceed"/>
    <s v="Checked, completed"/>
    <s v="Checked, completed"/>
    <s v="Checked, completed"/>
    <n v="711757606"/>
    <s v="Myself (Participant)"/>
    <m/>
    <d v="1899-12-30T12:28:00"/>
    <s v="Complete"/>
  </r>
  <r>
    <n v="1459"/>
    <m/>
    <m/>
    <m/>
    <x v="0"/>
    <m/>
    <m/>
    <m/>
    <m/>
    <m/>
    <m/>
    <m/>
    <m/>
    <m/>
    <m/>
    <m/>
    <m/>
    <m/>
    <m/>
    <m/>
    <m/>
    <m/>
    <m/>
    <m/>
    <m/>
    <m/>
    <m/>
    <m/>
    <m/>
    <m/>
    <m/>
    <m/>
    <m/>
    <m/>
    <m/>
    <m/>
    <m/>
    <m/>
    <m/>
    <m/>
    <m/>
    <m/>
    <m/>
    <m/>
    <m/>
    <m/>
    <x v="0"/>
    <m/>
    <m/>
    <m/>
    <m/>
    <m/>
    <m/>
    <m/>
    <m/>
    <m/>
    <m/>
  </r>
  <r>
    <n v="1513"/>
    <s v="Screening And Consenting"/>
    <n v="1"/>
    <s v="nosibusiso"/>
    <x v="32"/>
    <d v="1899-12-30T11:18:00"/>
    <s v="Buffalo Flats"/>
    <n v="6"/>
    <n v="2"/>
    <s v="Not applicable"/>
    <s v="I confirm that I am at the gate / door"/>
    <s v=" -33.0199475"/>
    <s v="27.846293"/>
    <s v="Yes"/>
    <m/>
    <s v="Read the script out loud to the person"/>
    <s v="Yes - the person who opened the door is the HoH"/>
    <s v="Read the script out loud to the HoH"/>
    <s v="Yes"/>
    <s v="Proceed"/>
    <s v="Nokuzola"/>
    <s v="Ngesi"/>
    <n v="60"/>
    <d v="1962-09-15T00:00:00"/>
    <n v="60"/>
    <s v="Female"/>
    <s v="One or both"/>
    <s v="Yes"/>
    <s v="Proceed"/>
    <m/>
    <s v="Proceed"/>
    <s v="Xhosa"/>
    <s v="Yes"/>
    <s v="Yes"/>
    <m/>
    <s v="signature_2022-07-29_0929.png"/>
    <m/>
    <m/>
    <m/>
    <d v="2022-07-29T00:00:00"/>
    <n v="80000"/>
    <n v="1000"/>
    <n v="534"/>
    <n v="534"/>
    <n v="2328"/>
    <m/>
    <x v="1"/>
    <n v="84336"/>
    <s v="Proceed"/>
    <s v="Checked, completed"/>
    <s v="Checked, completed"/>
    <s v="Checked, completed"/>
    <n v="9999999999"/>
    <s v="Myself (Participant)"/>
    <m/>
    <d v="1899-12-30T11:30:00"/>
    <s v="Unverified"/>
  </r>
  <r>
    <n v="1460"/>
    <m/>
    <m/>
    <m/>
    <x v="0"/>
    <m/>
    <m/>
    <m/>
    <m/>
    <m/>
    <m/>
    <m/>
    <m/>
    <m/>
    <m/>
    <m/>
    <m/>
    <m/>
    <m/>
    <m/>
    <m/>
    <m/>
    <m/>
    <m/>
    <m/>
    <m/>
    <m/>
    <m/>
    <m/>
    <m/>
    <m/>
    <m/>
    <m/>
    <m/>
    <m/>
    <m/>
    <m/>
    <m/>
    <m/>
    <m/>
    <m/>
    <m/>
    <m/>
    <m/>
    <m/>
    <m/>
    <x v="0"/>
    <m/>
    <m/>
    <m/>
    <m/>
    <m/>
    <m/>
    <m/>
    <m/>
    <m/>
    <m/>
  </r>
  <r>
    <n v="3"/>
    <s v="Screening And Consenting"/>
    <n v="1"/>
    <s v="thembelihle"/>
    <x v="1"/>
    <d v="1899-12-30T09:40:00"/>
    <s v="Mdantsane"/>
    <n v="1"/>
    <n v="3"/>
    <s v="Not applicable"/>
    <s v="I confirm that I am at the gate / door"/>
    <s v=" -32.9398838"/>
    <s v="27.7793763"/>
    <s v="Yes"/>
    <m/>
    <s v="Read the script out loud to the person"/>
    <s v="Yes - the person who opened the door is the HoH"/>
    <s v="Read the script out loud to the HoH"/>
    <s v="Yes"/>
    <s v="Proceed"/>
    <s v="Thobeka Synthia"/>
    <s v="Madikane"/>
    <n v="61"/>
    <d v="1960-10-09T00:00:00"/>
    <n v="62"/>
    <s v="Female"/>
    <s v="One or both"/>
    <s v="Yes"/>
    <s v="Proceed"/>
    <m/>
    <s v="Proceed"/>
    <s v="Xhosa"/>
    <s v="Yes"/>
    <s v="Yes"/>
    <m/>
    <s v="signature_2022-06-14_0756.png"/>
    <m/>
    <m/>
    <m/>
    <d v="2022-06-14T00:00:00"/>
    <n v="50000"/>
    <n v="1000"/>
    <n v="632"/>
    <n v="632"/>
    <n v="2373"/>
    <m/>
    <x v="1"/>
    <n v="54576"/>
    <s v="Proceed"/>
    <s v="Checked, completed"/>
    <s v="Checked, completed"/>
    <s v="Checked, completed"/>
    <n v="604836165"/>
    <s v="Myself (Participant)"/>
    <m/>
    <d v="1899-12-30T09:58:00"/>
    <s v="Unverified"/>
  </r>
  <r>
    <n v="1461"/>
    <m/>
    <m/>
    <m/>
    <x v="0"/>
    <m/>
    <m/>
    <m/>
    <m/>
    <m/>
    <m/>
    <m/>
    <m/>
    <m/>
    <m/>
    <m/>
    <m/>
    <m/>
    <m/>
    <m/>
    <m/>
    <m/>
    <m/>
    <m/>
    <m/>
    <m/>
    <m/>
    <m/>
    <m/>
    <m/>
    <m/>
    <m/>
    <m/>
    <m/>
    <m/>
    <m/>
    <m/>
    <m/>
    <m/>
    <m/>
    <m/>
    <m/>
    <m/>
    <m/>
    <m/>
    <m/>
    <x v="0"/>
    <m/>
    <m/>
    <m/>
    <m/>
    <m/>
    <m/>
    <m/>
    <m/>
    <m/>
    <m/>
  </r>
  <r>
    <n v="1461"/>
    <s v="Screening And Consenting"/>
    <n v="1"/>
    <s v="nosibusiso"/>
    <x v="31"/>
    <d v="1899-12-30T12:14:00"/>
    <s v="Buffalo Flats"/>
    <n v="3"/>
    <n v="5"/>
    <s v="Not applicable"/>
    <s v="I confirm that I am at the gate / door"/>
    <s v=" -33.0083376"/>
    <s v="27.8389147"/>
    <s v="Yes"/>
    <m/>
    <s v="Read the script out loud to the person"/>
    <s v="Yes - the person who opened the door is the HoH"/>
    <s v="Read the script out loud to the HoH"/>
    <s v="No"/>
    <m/>
    <m/>
    <m/>
    <m/>
    <m/>
    <m/>
    <m/>
    <m/>
    <m/>
    <m/>
    <m/>
    <m/>
    <m/>
    <m/>
    <m/>
    <m/>
    <m/>
    <m/>
    <m/>
    <m/>
    <m/>
    <n v="80000"/>
    <m/>
    <n v="478"/>
    <n v="478"/>
    <n v="2329"/>
    <m/>
    <x v="0"/>
    <m/>
    <m/>
    <m/>
    <m/>
    <m/>
    <m/>
    <m/>
    <m/>
    <d v="1899-12-30T12:18:00"/>
    <s v="Unverified"/>
  </r>
  <r>
    <n v="1462"/>
    <m/>
    <m/>
    <m/>
    <x v="0"/>
    <m/>
    <m/>
    <m/>
    <m/>
    <m/>
    <m/>
    <m/>
    <m/>
    <m/>
    <m/>
    <m/>
    <m/>
    <m/>
    <m/>
    <m/>
    <m/>
    <m/>
    <m/>
    <m/>
    <m/>
    <m/>
    <m/>
    <m/>
    <m/>
    <m/>
    <m/>
    <m/>
    <m/>
    <m/>
    <m/>
    <m/>
    <m/>
    <m/>
    <m/>
    <m/>
    <m/>
    <m/>
    <m/>
    <m/>
    <m/>
    <m/>
    <x v="0"/>
    <m/>
    <m/>
    <m/>
    <m/>
    <m/>
    <m/>
    <m/>
    <m/>
    <m/>
    <m/>
  </r>
  <r>
    <n v="5"/>
    <s v="Screening And Consenting"/>
    <n v="1"/>
    <s v="siziphiwe"/>
    <x v="1"/>
    <d v="1899-12-30T09:46:00"/>
    <s v="Mdantsane"/>
    <n v="1"/>
    <n v="2"/>
    <s v="Not applicable"/>
    <s v="I confirm that I am at the gate / door"/>
    <s v=" -32.9375715"/>
    <s v="27.7808642"/>
    <s v="Yes"/>
    <m/>
    <s v="Read the script out loud to the person"/>
    <s v="Yes - the person who opened the door is calling the HoH"/>
    <s v="Read the script out loud to the HoH"/>
    <s v="Yes"/>
    <s v="Proceed"/>
    <s v="Nosisana"/>
    <s v="Goniwe"/>
    <n v="61"/>
    <d v="1961-11-28T00:00:00"/>
    <n v="61"/>
    <s v="Female"/>
    <s v="One or both"/>
    <s v="Yes"/>
    <s v="Proceed"/>
    <m/>
    <s v="Proceed"/>
    <s v="Xhosa"/>
    <s v="Yes"/>
    <s v="Yes"/>
    <m/>
    <s v="signature_2022-06-14_0759.png"/>
    <m/>
    <m/>
    <m/>
    <d v="2022-06-14T00:00:00"/>
    <n v="50000"/>
    <n v="1000"/>
    <n v="626"/>
    <n v="626"/>
    <n v="2373"/>
    <m/>
    <x v="1"/>
    <n v="54564"/>
    <s v="Proceed"/>
    <s v="Checked, completed"/>
    <s v="Checked, completed"/>
    <s v="Checked, completed"/>
    <n v="786863844"/>
    <s v="Myself (Participant)"/>
    <m/>
    <d v="1899-12-30T10:00:00"/>
    <s v="Unverified"/>
  </r>
  <r>
    <n v="1463"/>
    <m/>
    <m/>
    <m/>
    <x v="0"/>
    <m/>
    <m/>
    <m/>
    <m/>
    <m/>
    <m/>
    <m/>
    <m/>
    <m/>
    <m/>
    <m/>
    <m/>
    <m/>
    <m/>
    <m/>
    <m/>
    <m/>
    <m/>
    <m/>
    <m/>
    <m/>
    <m/>
    <m/>
    <m/>
    <m/>
    <m/>
    <m/>
    <m/>
    <m/>
    <m/>
    <m/>
    <m/>
    <m/>
    <m/>
    <m/>
    <m/>
    <m/>
    <m/>
    <m/>
    <m/>
    <m/>
    <x v="0"/>
    <m/>
    <m/>
    <m/>
    <m/>
    <m/>
    <m/>
    <m/>
    <m/>
    <m/>
    <m/>
  </r>
  <r>
    <n v="308"/>
    <s v="Screening And Consenting"/>
    <n v="1"/>
    <s v="vuyolwethu"/>
    <x v="18"/>
    <d v="1899-12-30T13:15:00"/>
    <s v="Mdantsane"/>
    <n v="6"/>
    <n v="7"/>
    <s v="Not applicable"/>
    <s v="I confirm that I am at the gate / door"/>
    <s v=" -32.9342875"/>
    <s v="27.7628444"/>
    <s v="Yes"/>
    <m/>
    <s v="Read the script out loud to the person"/>
    <s v="Yes - the person who opened the door is the HoH"/>
    <s v="Read the script out loud to the HoH"/>
    <s v="Yes"/>
    <s v="Proceed"/>
    <s v="Elliot"/>
    <s v="Siko"/>
    <n v="61"/>
    <d v="1961-06-04T00:00:00"/>
    <n v="61"/>
    <s v="Male"/>
    <s v="One or both"/>
    <s v="Yes"/>
    <s v="Proceed"/>
    <m/>
    <s v="Proceed"/>
    <s v="Xhosa"/>
    <s v="Yes"/>
    <s v="Yes"/>
    <m/>
    <s v="signature_2022-06-30_1117.png"/>
    <m/>
    <m/>
    <m/>
    <d v="2022-06-30T00:00:00"/>
    <n v="50000"/>
    <n v="2000"/>
    <n v="417"/>
    <n v="417"/>
    <n v="2357"/>
    <m/>
    <x v="1"/>
    <n v="55130"/>
    <s v="Proceed"/>
    <s v="Checked, completed"/>
    <s v="Checked, completed"/>
    <s v="Checked, completed"/>
    <n v="604231004"/>
    <s v="Myself (Participant)"/>
    <m/>
    <d v="1899-12-30T13:18:00"/>
    <s v="Unverified"/>
  </r>
  <r>
    <n v="1464"/>
    <m/>
    <m/>
    <m/>
    <x v="0"/>
    <m/>
    <m/>
    <m/>
    <m/>
    <m/>
    <m/>
    <m/>
    <m/>
    <m/>
    <m/>
    <m/>
    <m/>
    <m/>
    <m/>
    <m/>
    <m/>
    <m/>
    <m/>
    <m/>
    <m/>
    <m/>
    <m/>
    <m/>
    <m/>
    <m/>
    <m/>
    <m/>
    <m/>
    <m/>
    <m/>
    <m/>
    <m/>
    <m/>
    <m/>
    <m/>
    <m/>
    <m/>
    <m/>
    <m/>
    <m/>
    <m/>
    <x v="0"/>
    <m/>
    <m/>
    <m/>
    <m/>
    <m/>
    <m/>
    <m/>
    <m/>
    <m/>
    <m/>
  </r>
  <r>
    <n v="435"/>
    <s v="Screening And Consenting"/>
    <n v="1"/>
    <s v="lwazi"/>
    <x v="4"/>
    <d v="1899-12-30T11:45:00"/>
    <s v="Nompumelelo"/>
    <n v="1"/>
    <n v="2"/>
    <s v="Not applicable"/>
    <s v="I confirm that I am at the gate / door"/>
    <s v=" -32.9572411"/>
    <s v="27.9254675"/>
    <s v="Yes"/>
    <m/>
    <s v="Read the script out loud to the person"/>
    <s v="Yes - the person who opened the door is the HoH"/>
    <s v="Read the script out loud to the HoH"/>
    <s v="Yes"/>
    <s v="Proceed"/>
    <s v="Nokhanyiso"/>
    <s v="Zithulele"/>
    <n v="61"/>
    <d v="1961-06-06T00:00:00"/>
    <n v="61"/>
    <s v="Female"/>
    <s v="One or both"/>
    <s v="Yes"/>
    <s v="Proceed"/>
    <m/>
    <s v="Proceed"/>
    <s v="Xhosa"/>
    <s v="Yes"/>
    <s v="Yes"/>
    <m/>
    <s v="signature_2022-07-06_0950.png"/>
    <m/>
    <m/>
    <m/>
    <d v="2022-07-06T00:00:00"/>
    <n v="30000"/>
    <n v="1000"/>
    <n v="507"/>
    <n v="507"/>
    <n v="2351"/>
    <m/>
    <x v="1"/>
    <n v="34304"/>
    <s v="Proceed"/>
    <s v="Checked, completed"/>
    <s v="Checked, completed"/>
    <s v="Checked, completed"/>
    <n v="0"/>
    <s v="Other"/>
    <s v="No cellphone "/>
    <d v="1899-12-30T11:51:00"/>
    <s v="Unverified"/>
  </r>
  <r>
    <n v="1465"/>
    <m/>
    <m/>
    <m/>
    <x v="0"/>
    <m/>
    <m/>
    <m/>
    <m/>
    <m/>
    <m/>
    <m/>
    <m/>
    <m/>
    <m/>
    <m/>
    <m/>
    <m/>
    <m/>
    <m/>
    <m/>
    <m/>
    <m/>
    <m/>
    <m/>
    <m/>
    <m/>
    <m/>
    <m/>
    <m/>
    <m/>
    <m/>
    <m/>
    <m/>
    <m/>
    <m/>
    <m/>
    <m/>
    <m/>
    <m/>
    <m/>
    <m/>
    <m/>
    <m/>
    <m/>
    <m/>
    <x v="0"/>
    <m/>
    <m/>
    <m/>
    <m/>
    <m/>
    <m/>
    <m/>
    <m/>
    <m/>
    <m/>
  </r>
  <r>
    <n v="627"/>
    <s v="Screening And Consenting"/>
    <n v="1"/>
    <s v="mihlem"/>
    <x v="20"/>
    <d v="1899-12-30T14:19:00"/>
    <s v="Nompumelelo"/>
    <n v="2"/>
    <n v="5"/>
    <s v="Not applicable"/>
    <s v="I confirm that I am at the gate / door"/>
    <s v=" -32.9547617"/>
    <s v="27.9228059"/>
    <s v="Yes"/>
    <m/>
    <s v="Read the script out loud to the person"/>
    <s v="Yes - the person who opened the door is the HoH"/>
    <s v="Read the script out loud to the HoH"/>
    <s v="Yes"/>
    <s v="Proceed"/>
    <s v="Sindiswa"/>
    <s v="Yakupa"/>
    <n v="61"/>
    <d v="1961-07-23T00:00:00"/>
    <n v="61"/>
    <s v="Female"/>
    <s v="One or both"/>
    <s v="Yes"/>
    <s v="Proceed"/>
    <m/>
    <s v="Proceed"/>
    <s v="Xhosa"/>
    <s v="Yes"/>
    <s v="Yes"/>
    <m/>
    <s v="signature_2022-07-09_1222.png"/>
    <m/>
    <m/>
    <m/>
    <d v="2022-07-09T00:00:00"/>
    <n v="30000"/>
    <n v="1000"/>
    <n v="353"/>
    <n v="353"/>
    <n v="2348"/>
    <m/>
    <x v="1"/>
    <n v="33993"/>
    <s v="Proceed"/>
    <s v="Checked, completed"/>
    <s v="Checked, completed"/>
    <s v="Checked, completed"/>
    <n v="0"/>
    <s v="Other"/>
    <s v="N/A"/>
    <d v="1899-12-30T14:23:00"/>
    <s v="Unverified"/>
  </r>
  <r>
    <n v="1466"/>
    <m/>
    <m/>
    <m/>
    <x v="0"/>
    <m/>
    <m/>
    <m/>
    <m/>
    <m/>
    <m/>
    <m/>
    <m/>
    <m/>
    <m/>
    <m/>
    <m/>
    <m/>
    <m/>
    <m/>
    <m/>
    <m/>
    <m/>
    <m/>
    <m/>
    <m/>
    <m/>
    <m/>
    <m/>
    <m/>
    <m/>
    <m/>
    <m/>
    <m/>
    <m/>
    <m/>
    <m/>
    <m/>
    <m/>
    <m/>
    <m/>
    <m/>
    <m/>
    <m/>
    <m/>
    <m/>
    <x v="0"/>
    <m/>
    <m/>
    <m/>
    <m/>
    <m/>
    <m/>
    <m/>
    <m/>
    <m/>
    <m/>
  </r>
  <r>
    <n v="653"/>
    <s v="Screening And Consenting"/>
    <n v="1"/>
    <s v="vuyolwethu"/>
    <x v="6"/>
    <d v="1899-12-30T13:05:00"/>
    <s v="Mdantsane"/>
    <n v="11"/>
    <n v="2"/>
    <s v="Not applicable"/>
    <s v="I confirm that I am at the gate / door"/>
    <s v=" -32.9250171"/>
    <s v="27.7383549"/>
    <s v="Yes"/>
    <m/>
    <s v="Read the script out loud to the person"/>
    <s v="Yes - the person who opened the door is the HoH"/>
    <s v="Read the script out loud to the HoH"/>
    <s v="Yes"/>
    <s v="Proceed"/>
    <s v="Noluthando"/>
    <s v="Joel"/>
    <n v="61"/>
    <d v="1961-04-10T00:00:00"/>
    <n v="61"/>
    <s v="Female"/>
    <s v="One or both"/>
    <s v="Yes"/>
    <s v="Proceed"/>
    <m/>
    <s v="Proceed"/>
    <s v="Xhosa"/>
    <s v="Yes"/>
    <s v="Yes"/>
    <m/>
    <s v="signature_2022-07-13_1028.png"/>
    <m/>
    <m/>
    <m/>
    <d v="2022-07-13T00:00:00"/>
    <n v="50000"/>
    <n v="1000"/>
    <n v="427"/>
    <n v="427"/>
    <n v="2345"/>
    <m/>
    <x v="1"/>
    <n v="54138"/>
    <s v="Proceed"/>
    <s v="Checked, completed"/>
    <s v="Checked, completed"/>
    <s v="Checked, completed"/>
    <n v="603354908"/>
    <s v="Myself (Participant)"/>
    <m/>
    <d v="1899-12-30T12:29:00"/>
    <s v="Unverified"/>
  </r>
  <r>
    <n v="1467"/>
    <m/>
    <m/>
    <m/>
    <x v="0"/>
    <m/>
    <m/>
    <m/>
    <m/>
    <m/>
    <m/>
    <m/>
    <m/>
    <m/>
    <m/>
    <m/>
    <m/>
    <m/>
    <m/>
    <m/>
    <m/>
    <m/>
    <m/>
    <m/>
    <m/>
    <m/>
    <m/>
    <m/>
    <m/>
    <m/>
    <m/>
    <m/>
    <m/>
    <m/>
    <m/>
    <m/>
    <m/>
    <m/>
    <m/>
    <m/>
    <m/>
    <m/>
    <m/>
    <m/>
    <m/>
    <m/>
    <x v="0"/>
    <m/>
    <m/>
    <m/>
    <m/>
    <m/>
    <m/>
    <m/>
    <m/>
    <m/>
    <m/>
  </r>
  <r>
    <n v="1467"/>
    <s v="Screening And Consenting"/>
    <n v="1"/>
    <s v="zimbini"/>
    <x v="31"/>
    <d v="1899-12-30T13:06:00"/>
    <s v="Mdantsane"/>
    <n v="13"/>
    <n v="3"/>
    <s v="Not applicable"/>
    <s v="I confirm that I am at the gate / door"/>
    <s v=" -32.9306279"/>
    <s v="27.7160159"/>
    <s v="No"/>
    <s v="I confirm"/>
    <m/>
    <m/>
    <m/>
    <m/>
    <m/>
    <m/>
    <m/>
    <m/>
    <m/>
    <m/>
    <m/>
    <m/>
    <m/>
    <m/>
    <m/>
    <m/>
    <m/>
    <m/>
    <m/>
    <m/>
    <m/>
    <m/>
    <m/>
    <m/>
    <m/>
    <n v="50000"/>
    <m/>
    <n v="426"/>
    <n v="426"/>
    <n v="2329"/>
    <m/>
    <x v="0"/>
    <m/>
    <m/>
    <m/>
    <m/>
    <m/>
    <m/>
    <m/>
    <m/>
    <d v="1899-12-30T13:07:00"/>
    <s v="Unverified"/>
  </r>
  <r>
    <n v="1467"/>
    <s v="Screening And Consenting"/>
    <n v="2"/>
    <s v="mihlem"/>
    <x v="32"/>
    <d v="1899-12-30T08:49:00"/>
    <s v="Mdantsane"/>
    <n v="13"/>
    <n v="3"/>
    <s v="Not applicable"/>
    <s v="I confirm that I am at the gate / door"/>
    <s v=" -32.930512"/>
    <s v="27.7161922"/>
    <s v="No"/>
    <s v="I confirm"/>
    <m/>
    <m/>
    <m/>
    <m/>
    <m/>
    <m/>
    <m/>
    <m/>
    <m/>
    <m/>
    <m/>
    <m/>
    <m/>
    <m/>
    <m/>
    <m/>
    <m/>
    <m/>
    <m/>
    <m/>
    <m/>
    <m/>
    <m/>
    <m/>
    <m/>
    <n v="50000"/>
    <m/>
    <n v="683"/>
    <n v="683"/>
    <n v="2328"/>
    <m/>
    <x v="0"/>
    <m/>
    <m/>
    <m/>
    <m/>
    <m/>
    <m/>
    <m/>
    <m/>
    <d v="1899-12-30T08:51:00"/>
    <s v="Unverified"/>
  </r>
  <r>
    <n v="653"/>
    <s v="Screening And Consenting"/>
    <n v="2"/>
    <s v="vuyolwethu"/>
    <x v="15"/>
    <d v="1899-12-30T11:42:00"/>
    <s v="Mdantsane"/>
    <n v="11"/>
    <n v="2"/>
    <s v="Not applicable"/>
    <s v="I confirm that I am at the gate / door"/>
    <s v=" -32.9263714"/>
    <s v="27.7351451"/>
    <s v="Yes"/>
    <m/>
    <s v="Read the script out loud to the person"/>
    <s v="Yes - the person who opened the door is calling the HoH"/>
    <s v="Read the script out loud to the HoH"/>
    <s v="Yes"/>
    <s v="Proceed"/>
    <s v="Noluthando"/>
    <s v="Joel"/>
    <n v="61"/>
    <d v="1961-04-10T00:00:00"/>
    <n v="61"/>
    <s v="Female"/>
    <s v="One or both"/>
    <s v="Yes"/>
    <s v="Proceed"/>
    <m/>
    <s v="Proceed"/>
    <s v="Xhosa"/>
    <s v="Yes"/>
    <s v="Yes"/>
    <m/>
    <s v="signature_2022-07-13_0949.png"/>
    <m/>
    <m/>
    <m/>
    <d v="2022-07-13T00:00:00"/>
    <n v="50000"/>
    <n v="1000"/>
    <n v="510"/>
    <n v="510"/>
    <n v="2344"/>
    <m/>
    <x v="1"/>
    <n v="54303"/>
    <s v="Proceed"/>
    <s v="Checked, completed"/>
    <s v="Checked, completed"/>
    <s v="Checked, completed"/>
    <n v="603351232"/>
    <s v="Myself (Participant)"/>
    <m/>
    <d v="1899-12-30T11:49:00"/>
    <s v="Unverified"/>
  </r>
  <r>
    <n v="1468"/>
    <m/>
    <m/>
    <m/>
    <x v="0"/>
    <m/>
    <m/>
    <m/>
    <m/>
    <m/>
    <m/>
    <m/>
    <m/>
    <m/>
    <m/>
    <m/>
    <m/>
    <m/>
    <m/>
    <m/>
    <m/>
    <m/>
    <m/>
    <m/>
    <m/>
    <m/>
    <m/>
    <m/>
    <m/>
    <m/>
    <m/>
    <m/>
    <m/>
    <m/>
    <m/>
    <m/>
    <m/>
    <m/>
    <m/>
    <m/>
    <m/>
    <m/>
    <m/>
    <m/>
    <m/>
    <m/>
    <x v="0"/>
    <m/>
    <m/>
    <m/>
    <m/>
    <m/>
    <m/>
    <m/>
    <m/>
    <m/>
    <m/>
  </r>
  <r>
    <n v="1468"/>
    <s v="Screening And Consenting"/>
    <n v="1"/>
    <s v="zimbini"/>
    <x v="31"/>
    <d v="1899-12-30T13:10:00"/>
    <s v="Mdantsane"/>
    <n v="13"/>
    <n v="3"/>
    <s v="Not applicable"/>
    <s v="I confirm that I am at the gate / door"/>
    <s v=" -32.9306253"/>
    <s v="27.7159316"/>
    <s v="No"/>
    <s v="I confirm"/>
    <m/>
    <m/>
    <m/>
    <m/>
    <m/>
    <m/>
    <m/>
    <m/>
    <m/>
    <m/>
    <m/>
    <m/>
    <m/>
    <m/>
    <m/>
    <m/>
    <m/>
    <m/>
    <m/>
    <m/>
    <m/>
    <m/>
    <m/>
    <m/>
    <m/>
    <n v="50000"/>
    <m/>
    <n v="422"/>
    <n v="422"/>
    <n v="2329"/>
    <m/>
    <x v="0"/>
    <m/>
    <m/>
    <m/>
    <m/>
    <m/>
    <m/>
    <m/>
    <m/>
    <d v="1899-12-30T13:10:00"/>
    <s v="Unverified"/>
  </r>
  <r>
    <n v="1468"/>
    <s v="Screening And Consenting"/>
    <n v="2"/>
    <s v="mihlem"/>
    <x v="32"/>
    <d v="1899-12-30T08:54:00"/>
    <s v="Mdantsane"/>
    <n v="13"/>
    <n v="3"/>
    <s v="Not applicable"/>
    <s v="I confirm that I am at the gate / door"/>
    <s v=" -32.93058"/>
    <s v="27.7161629"/>
    <s v="No"/>
    <s v="I confirm"/>
    <m/>
    <m/>
    <m/>
    <m/>
    <m/>
    <m/>
    <m/>
    <m/>
    <m/>
    <m/>
    <m/>
    <m/>
    <m/>
    <m/>
    <m/>
    <m/>
    <m/>
    <m/>
    <m/>
    <m/>
    <m/>
    <m/>
    <m/>
    <m/>
    <m/>
    <n v="50000"/>
    <m/>
    <n v="678"/>
    <n v="678"/>
    <n v="2328"/>
    <m/>
    <x v="0"/>
    <m/>
    <m/>
    <m/>
    <m/>
    <m/>
    <m/>
    <m/>
    <m/>
    <d v="1899-12-30T08:54:00"/>
    <s v="Unverified"/>
  </r>
  <r>
    <n v="1468"/>
    <s v="Screening And Consenting"/>
    <n v="3"/>
    <s v="zimbini"/>
    <x v="27"/>
    <d v="1899-12-30T09:13:00"/>
    <s v="Mdantsane"/>
    <n v="13"/>
    <n v="3"/>
    <s v="Not applicable"/>
    <s v="I confirm that I am at the gate / door"/>
    <s v=" -32.9305094"/>
    <s v="27.7162417"/>
    <s v="No"/>
    <s v="I confirm"/>
    <m/>
    <m/>
    <m/>
    <m/>
    <m/>
    <m/>
    <m/>
    <m/>
    <m/>
    <m/>
    <m/>
    <m/>
    <m/>
    <m/>
    <m/>
    <m/>
    <m/>
    <m/>
    <m/>
    <m/>
    <m/>
    <m/>
    <m/>
    <m/>
    <m/>
    <n v="50000"/>
    <m/>
    <n v="659"/>
    <n v="659"/>
    <n v="2327"/>
    <m/>
    <x v="0"/>
    <m/>
    <m/>
    <m/>
    <m/>
    <m/>
    <m/>
    <m/>
    <m/>
    <d v="1899-12-30T09:14:00"/>
    <s v="Unverified"/>
  </r>
  <r>
    <n v="1469"/>
    <m/>
    <m/>
    <m/>
    <x v="0"/>
    <m/>
    <m/>
    <m/>
    <m/>
    <m/>
    <m/>
    <m/>
    <m/>
    <m/>
    <m/>
    <m/>
    <m/>
    <m/>
    <m/>
    <m/>
    <m/>
    <m/>
    <m/>
    <m/>
    <m/>
    <m/>
    <m/>
    <m/>
    <m/>
    <m/>
    <m/>
    <m/>
    <m/>
    <m/>
    <m/>
    <m/>
    <m/>
    <m/>
    <m/>
    <m/>
    <m/>
    <m/>
    <m/>
    <m/>
    <m/>
    <m/>
    <x v="0"/>
    <m/>
    <m/>
    <m/>
    <m/>
    <m/>
    <m/>
    <m/>
    <m/>
    <m/>
    <m/>
  </r>
  <r>
    <n v="1469"/>
    <s v="Screening And Consenting"/>
    <n v="1"/>
    <s v="zimbini"/>
    <x v="31"/>
    <d v="1899-12-30T13:16:00"/>
    <s v="Mdantsane"/>
    <n v="13"/>
    <n v="3"/>
    <s v="Not applicable"/>
    <s v="I confirm that I am at the gate / door"/>
    <s v=" -32.9304901"/>
    <s v="27.7161717"/>
    <s v="No"/>
    <s v="I confirm"/>
    <m/>
    <m/>
    <m/>
    <m/>
    <m/>
    <m/>
    <m/>
    <m/>
    <m/>
    <m/>
    <m/>
    <m/>
    <m/>
    <m/>
    <m/>
    <m/>
    <m/>
    <m/>
    <m/>
    <m/>
    <m/>
    <m/>
    <m/>
    <m/>
    <m/>
    <n v="50000"/>
    <m/>
    <n v="416"/>
    <n v="416"/>
    <n v="2329"/>
    <m/>
    <x v="0"/>
    <m/>
    <m/>
    <m/>
    <m/>
    <m/>
    <m/>
    <m/>
    <m/>
    <d v="1899-12-30T13:16:00"/>
    <s v="Unverified"/>
  </r>
  <r>
    <n v="1469"/>
    <s v="Screening And Consenting"/>
    <n v="2"/>
    <s v="mihlem"/>
    <x v="32"/>
    <d v="1899-12-30T08:59:00"/>
    <s v="Mdantsane"/>
    <n v="13"/>
    <n v="3"/>
    <s v="Not applicable"/>
    <s v="I confirm that I am at the gate / door"/>
    <s v=" -32.930469"/>
    <s v="27.7162235"/>
    <s v="No"/>
    <s v="I confirm"/>
    <m/>
    <m/>
    <m/>
    <m/>
    <m/>
    <m/>
    <m/>
    <m/>
    <m/>
    <m/>
    <m/>
    <m/>
    <m/>
    <m/>
    <m/>
    <m/>
    <m/>
    <m/>
    <m/>
    <m/>
    <m/>
    <m/>
    <m/>
    <m/>
    <m/>
    <n v="50000"/>
    <m/>
    <n v="673"/>
    <n v="673"/>
    <n v="2328"/>
    <m/>
    <x v="0"/>
    <m/>
    <m/>
    <m/>
    <m/>
    <m/>
    <m/>
    <m/>
    <m/>
    <d v="1899-12-30T08:59:00"/>
    <s v="Unverified"/>
  </r>
  <r>
    <n v="1469"/>
    <s v="Screening And Consenting"/>
    <n v="3"/>
    <s v="zimbini"/>
    <x v="27"/>
    <d v="1899-12-30T09:16:00"/>
    <s v="Mdantsane"/>
    <n v="13"/>
    <n v="3"/>
    <s v="Not applicable"/>
    <s v="I confirm that I am at the gate / door"/>
    <s v=" -32.9305094"/>
    <s v="27.7162417"/>
    <s v="No"/>
    <s v="I confirm"/>
    <m/>
    <m/>
    <m/>
    <m/>
    <m/>
    <m/>
    <m/>
    <m/>
    <m/>
    <m/>
    <m/>
    <m/>
    <m/>
    <m/>
    <m/>
    <m/>
    <m/>
    <m/>
    <m/>
    <m/>
    <m/>
    <m/>
    <m/>
    <m/>
    <m/>
    <n v="50000"/>
    <m/>
    <n v="656"/>
    <n v="656"/>
    <n v="2327"/>
    <m/>
    <x v="0"/>
    <m/>
    <m/>
    <m/>
    <m/>
    <m/>
    <m/>
    <m/>
    <m/>
    <d v="1899-12-30T09:16:00"/>
    <s v="Unverified"/>
  </r>
  <r>
    <n v="1470"/>
    <m/>
    <m/>
    <m/>
    <x v="0"/>
    <m/>
    <m/>
    <m/>
    <m/>
    <m/>
    <m/>
    <m/>
    <m/>
    <m/>
    <m/>
    <m/>
    <m/>
    <m/>
    <m/>
    <m/>
    <m/>
    <m/>
    <m/>
    <m/>
    <m/>
    <m/>
    <m/>
    <m/>
    <m/>
    <m/>
    <m/>
    <m/>
    <m/>
    <m/>
    <m/>
    <m/>
    <m/>
    <m/>
    <m/>
    <m/>
    <m/>
    <m/>
    <m/>
    <m/>
    <m/>
    <m/>
    <x v="0"/>
    <m/>
    <m/>
    <m/>
    <m/>
    <m/>
    <m/>
    <m/>
    <m/>
    <m/>
    <m/>
  </r>
  <r>
    <n v="142"/>
    <s v="Screening And Consenting"/>
    <n v="1"/>
    <s v="siziphiwe"/>
    <x v="19"/>
    <d v="1899-12-30T15:16:00"/>
    <s v="Mdantsane"/>
    <n v="5"/>
    <n v="1"/>
    <s v="Not applicable"/>
    <s v="I confirm that I am at the gate / door"/>
    <s v=" -32.9281168"/>
    <s v="27.7708709"/>
    <s v="Yes"/>
    <m/>
    <s v="Read the script out loud to the person"/>
    <s v="Yes - the person who opened the door is calling the HoH"/>
    <s v="Read the script out loud to the HoH"/>
    <s v="Yes"/>
    <s v="Proceed"/>
    <s v="Nomalungelo"/>
    <s v="Magqabi"/>
    <n v="62"/>
    <d v="1960-08-16T00:00:00"/>
    <n v="62"/>
    <s v="Female"/>
    <s v="One or both"/>
    <s v="Yes"/>
    <s v="Proceed"/>
    <m/>
    <s v="Proceed"/>
    <s v="English"/>
    <s v="Yes"/>
    <s v="Yes"/>
    <s v="signature_2022-06-22_1324.png"/>
    <m/>
    <m/>
    <m/>
    <m/>
    <d v="2022-06-22T00:00:00"/>
    <n v="50000"/>
    <n v="1000"/>
    <n v="296"/>
    <n v="296"/>
    <n v="2365"/>
    <m/>
    <x v="1"/>
    <n v="53895"/>
    <s v="Proceed"/>
    <s v="Checked, completed"/>
    <s v="Checked, completed"/>
    <s v="Checked, completed"/>
    <n v="848113928"/>
    <s v="Myself (Participant)"/>
    <m/>
    <d v="1899-12-30T15:26:00"/>
    <s v="Unverified"/>
  </r>
  <r>
    <n v="1471"/>
    <m/>
    <m/>
    <m/>
    <x v="0"/>
    <m/>
    <m/>
    <m/>
    <m/>
    <m/>
    <m/>
    <m/>
    <m/>
    <m/>
    <m/>
    <m/>
    <m/>
    <m/>
    <m/>
    <m/>
    <m/>
    <m/>
    <m/>
    <m/>
    <m/>
    <m/>
    <m/>
    <m/>
    <m/>
    <m/>
    <m/>
    <m/>
    <m/>
    <m/>
    <m/>
    <m/>
    <m/>
    <m/>
    <m/>
    <m/>
    <m/>
    <m/>
    <m/>
    <m/>
    <m/>
    <m/>
    <x v="0"/>
    <m/>
    <m/>
    <m/>
    <m/>
    <m/>
    <m/>
    <m/>
    <m/>
    <m/>
    <m/>
  </r>
  <r>
    <n v="167"/>
    <s v="Screening And Consenting"/>
    <n v="1"/>
    <s v="zimkhitha"/>
    <x v="13"/>
    <d v="1899-12-30T14:28:00"/>
    <s v="Mdantsane"/>
    <n v="4"/>
    <n v="6"/>
    <s v="Not applicable"/>
    <s v="I confirm that I am at the gate / door"/>
    <s v=" -32.9347283"/>
    <s v="27.7760328"/>
    <s v="Yes"/>
    <m/>
    <s v="Read the script out loud to the person"/>
    <s v="Yes - the person who opened the door is the HoH"/>
    <s v="Read the script out loud to the HoH"/>
    <s v="Yes"/>
    <s v="Proceed"/>
    <s v="Bulelwa"/>
    <s v="Mani"/>
    <n v="62"/>
    <d v="1960-02-08T00:00:00"/>
    <n v="62"/>
    <s v="Female"/>
    <s v="One or both"/>
    <s v="Yes"/>
    <s v="Proceed"/>
    <m/>
    <s v="Proceed"/>
    <s v="English"/>
    <s v="Yes"/>
    <s v="Yes"/>
    <s v="signature_2022-06-23_1231.png"/>
    <m/>
    <m/>
    <m/>
    <m/>
    <d v="2022-06-23T00:00:00"/>
    <n v="50000"/>
    <n v="1000"/>
    <n v="344"/>
    <n v="344"/>
    <n v="2364"/>
    <m/>
    <x v="1"/>
    <n v="53990"/>
    <s v="Proceed"/>
    <s v="Checked, completed"/>
    <s v="Checked, completed"/>
    <s v="Checked, completed"/>
    <n v="730652120"/>
    <s v="Myself (Participant)"/>
    <m/>
    <d v="1899-12-30T14:32:00"/>
    <s v="Unverified"/>
  </r>
  <r>
    <n v="1472"/>
    <m/>
    <m/>
    <m/>
    <x v="0"/>
    <m/>
    <m/>
    <m/>
    <m/>
    <m/>
    <m/>
    <m/>
    <m/>
    <m/>
    <m/>
    <m/>
    <m/>
    <m/>
    <m/>
    <m/>
    <m/>
    <m/>
    <m/>
    <m/>
    <m/>
    <m/>
    <m/>
    <m/>
    <m/>
    <m/>
    <m/>
    <m/>
    <m/>
    <m/>
    <m/>
    <m/>
    <m/>
    <m/>
    <m/>
    <m/>
    <m/>
    <m/>
    <m/>
    <m/>
    <m/>
    <m/>
    <x v="0"/>
    <m/>
    <m/>
    <m/>
    <m/>
    <m/>
    <m/>
    <m/>
    <m/>
    <m/>
    <m/>
  </r>
  <r>
    <n v="174"/>
    <s v="Screening And Consenting"/>
    <n v="2"/>
    <s v="nosibusiso"/>
    <x v="8"/>
    <d v="1899-12-30T13:16:00"/>
    <s v="Mdantsane"/>
    <n v="5"/>
    <n v="1"/>
    <s v="Not applicable"/>
    <s v="I confirm that I am at the gate / door"/>
    <s v=" -32.9392939"/>
    <s v="27.7721392"/>
    <s v="Yes"/>
    <m/>
    <s v="Read the script out loud to the person"/>
    <s v="Yes - the person who opened the door is the HoH"/>
    <s v="Read the script out loud to the HoH"/>
    <s v="Yes"/>
    <s v="Proceed"/>
    <s v="Mzingisi"/>
    <s v="Ntwanambi"/>
    <n v="62"/>
    <d v="1960-06-18T00:00:00"/>
    <n v="62"/>
    <s v="Male"/>
    <s v="One or both"/>
    <s v="Yes"/>
    <s v="Proceed"/>
    <m/>
    <s v="Proceed"/>
    <s v="Xhosa"/>
    <s v="Yes"/>
    <s v="Yes"/>
    <m/>
    <s v="signature_2022-06-28_1145.png"/>
    <m/>
    <m/>
    <m/>
    <d v="2022-06-28T00:00:00"/>
    <n v="50000"/>
    <n v="2000"/>
    <n v="416"/>
    <n v="416"/>
    <n v="2359"/>
    <m/>
    <x v="1"/>
    <n v="55129"/>
    <s v="Proceed"/>
    <s v="Checked, completed"/>
    <s v="Checked, completed"/>
    <s v="Checked, completed"/>
    <n v="721546824"/>
    <s v="Myself (Participant)"/>
    <m/>
    <d v="1899-12-30T13:46:00"/>
    <s v="Unverified"/>
  </r>
  <r>
    <n v="1473"/>
    <m/>
    <m/>
    <m/>
    <x v="0"/>
    <m/>
    <m/>
    <m/>
    <m/>
    <m/>
    <m/>
    <m/>
    <m/>
    <m/>
    <m/>
    <m/>
    <m/>
    <m/>
    <m/>
    <m/>
    <m/>
    <m/>
    <m/>
    <m/>
    <m/>
    <m/>
    <m/>
    <m/>
    <m/>
    <m/>
    <m/>
    <m/>
    <m/>
    <m/>
    <m/>
    <m/>
    <m/>
    <m/>
    <m/>
    <m/>
    <m/>
    <m/>
    <m/>
    <m/>
    <m/>
    <m/>
    <x v="0"/>
    <m/>
    <m/>
    <m/>
    <m/>
    <m/>
    <m/>
    <m/>
    <m/>
    <m/>
    <m/>
  </r>
  <r>
    <n v="292"/>
    <s v="Screening And Consenting"/>
    <n v="1"/>
    <s v="nozithembiso"/>
    <x v="18"/>
    <d v="1899-12-30T11:18:00"/>
    <s v="Mdantsane"/>
    <n v="6"/>
    <n v="3"/>
    <s v="Not applicable"/>
    <s v="I confirm that I am at the gate / door"/>
    <s v=" -32.9285525"/>
    <s v="27.7726126"/>
    <s v="Yes"/>
    <m/>
    <s v="Read the script out loud to the person"/>
    <s v="Yes - the person who opened the door is the HoH"/>
    <s v="Read the script out loud to the HoH"/>
    <s v="Yes"/>
    <s v="Proceed"/>
    <s v="Margaret "/>
    <s v="Malinga"/>
    <n v="62"/>
    <d v="1960-09-10T00:00:00"/>
    <n v="62"/>
    <s v="Female"/>
    <s v="One or both"/>
    <s v="Yes"/>
    <s v="Proceed"/>
    <m/>
    <s v="Proceed"/>
    <s v="Xhosa"/>
    <s v="Yes"/>
    <s v="Yes"/>
    <m/>
    <s v="signature_2022-06-30_0925.png"/>
    <m/>
    <m/>
    <m/>
    <d v="2022-06-30T00:00:00"/>
    <n v="50000"/>
    <n v="1000"/>
    <n v="534"/>
    <n v="534"/>
    <n v="2357"/>
    <m/>
    <x v="1"/>
    <n v="54363"/>
    <s v="Proceed"/>
    <s v="Checked, completed"/>
    <s v="Checked, completed"/>
    <s v="Checked, completed"/>
    <n v="737978917"/>
    <s v="Myself (Participant)"/>
    <m/>
    <d v="1899-12-30T11:26:00"/>
    <s v="Unverified"/>
  </r>
  <r>
    <n v="1474"/>
    <m/>
    <m/>
    <m/>
    <x v="0"/>
    <m/>
    <m/>
    <m/>
    <m/>
    <m/>
    <m/>
    <m/>
    <m/>
    <m/>
    <m/>
    <m/>
    <m/>
    <m/>
    <m/>
    <m/>
    <m/>
    <m/>
    <m/>
    <m/>
    <m/>
    <m/>
    <m/>
    <m/>
    <m/>
    <m/>
    <m/>
    <m/>
    <m/>
    <m/>
    <m/>
    <m/>
    <m/>
    <m/>
    <m/>
    <m/>
    <m/>
    <m/>
    <m/>
    <m/>
    <m/>
    <m/>
    <x v="0"/>
    <m/>
    <m/>
    <m/>
    <m/>
    <m/>
    <m/>
    <m/>
    <m/>
    <m/>
    <m/>
  </r>
  <r>
    <n v="509"/>
    <s v="Screening And Consenting"/>
    <n v="1"/>
    <s v="thembelihle"/>
    <x v="22"/>
    <d v="1899-12-30T15:37:00"/>
    <s v="Ducats"/>
    <n v="1"/>
    <n v="8"/>
    <s v="Not applicable"/>
    <s v="I confirm that I am at the gate / door"/>
    <s v=" -32.9208806"/>
    <s v="27.9048228"/>
    <s v="Yes"/>
    <m/>
    <s v="Read the script out loud to the person"/>
    <s v="Yes - the person who opened the door is calling the HoH"/>
    <s v="Read the script out loud to the HoH"/>
    <s v="Yes"/>
    <s v="Proceed"/>
    <s v="Nobuntu"/>
    <s v="Soci"/>
    <n v="62"/>
    <d v="1960-03-19T00:00:00"/>
    <n v="62"/>
    <s v="Female"/>
    <s v="One or both"/>
    <s v="Yes"/>
    <s v="Proceed"/>
    <m/>
    <s v="Proceed"/>
    <s v="English"/>
    <s v="Yes"/>
    <s v="Yes"/>
    <s v="signature_2022-07-07_1344.png"/>
    <m/>
    <m/>
    <m/>
    <m/>
    <d v="2022-07-07T00:00:00"/>
    <n v="40000"/>
    <n v="1000"/>
    <n v="275"/>
    <n v="275"/>
    <n v="2350"/>
    <m/>
    <x v="1"/>
    <n v="43838"/>
    <s v="Proceed"/>
    <s v="Checked, completed"/>
    <s v="Checked, completed"/>
    <s v="Checked, completed"/>
    <n v="839030112"/>
    <s v="Myself (Participant)"/>
    <m/>
    <d v="1899-12-30T15:45:00"/>
    <s v="Unverified"/>
  </r>
  <r>
    <n v="1475"/>
    <m/>
    <m/>
    <m/>
    <x v="0"/>
    <m/>
    <m/>
    <m/>
    <m/>
    <m/>
    <m/>
    <m/>
    <m/>
    <m/>
    <m/>
    <m/>
    <m/>
    <m/>
    <m/>
    <m/>
    <m/>
    <m/>
    <m/>
    <m/>
    <m/>
    <m/>
    <m/>
    <m/>
    <m/>
    <m/>
    <m/>
    <m/>
    <m/>
    <m/>
    <m/>
    <m/>
    <m/>
    <m/>
    <m/>
    <m/>
    <m/>
    <m/>
    <m/>
    <m/>
    <m/>
    <m/>
    <x v="0"/>
    <m/>
    <m/>
    <m/>
    <m/>
    <m/>
    <m/>
    <m/>
    <m/>
    <m/>
    <m/>
  </r>
  <r>
    <n v="663"/>
    <s v="Screening And Consenting"/>
    <n v="1"/>
    <s v="asemahle"/>
    <x v="6"/>
    <d v="1899-12-30T14:01:00"/>
    <s v="Ducats"/>
    <n v="2"/>
    <n v="6"/>
    <s v="Not applicable"/>
    <s v="I confirm that I am at the gate / door"/>
    <s v=" -32.9295664"/>
    <s v="27.9054504"/>
    <s v="Yes"/>
    <m/>
    <s v="Read the script out loud to the person"/>
    <s v="Yes - the person who opened the door is the HoH"/>
    <s v="Read the script out loud to the HoH"/>
    <s v="Yes"/>
    <s v="Proceed"/>
    <s v="Honey"/>
    <s v="Njingana"/>
    <n v="62"/>
    <d v="1960-04-20T00:00:00"/>
    <n v="62"/>
    <s v="Male"/>
    <s v="One or both"/>
    <s v="Yes"/>
    <s v="Proceed"/>
    <m/>
    <s v="Proceed"/>
    <s v="English"/>
    <s v="Yes"/>
    <s v="No"/>
    <m/>
    <m/>
    <s v="Elliott mgqobele"/>
    <s v="signature_2022-07-12_1208.png"/>
    <m/>
    <d v="2022-07-12T00:00:00"/>
    <n v="40000"/>
    <n v="2000"/>
    <n v="371"/>
    <n v="371"/>
    <n v="2345"/>
    <m/>
    <x v="1"/>
    <n v="45025"/>
    <s v="Proceed"/>
    <s v="Checked, completed"/>
    <s v="Checked, completed"/>
    <s v="Checked, completed"/>
    <n v="782536985"/>
    <s v="Sibling"/>
    <m/>
    <d v="1899-12-30T14:09:00"/>
    <s v="Unverified"/>
  </r>
  <r>
    <n v="1476"/>
    <m/>
    <m/>
    <m/>
    <x v="0"/>
    <m/>
    <m/>
    <m/>
    <m/>
    <m/>
    <m/>
    <m/>
    <m/>
    <m/>
    <m/>
    <m/>
    <m/>
    <m/>
    <m/>
    <m/>
    <m/>
    <m/>
    <m/>
    <m/>
    <m/>
    <m/>
    <m/>
    <m/>
    <m/>
    <m/>
    <m/>
    <m/>
    <m/>
    <m/>
    <m/>
    <m/>
    <m/>
    <m/>
    <m/>
    <m/>
    <m/>
    <m/>
    <m/>
    <m/>
    <m/>
    <m/>
    <x v="0"/>
    <m/>
    <m/>
    <m/>
    <m/>
    <m/>
    <m/>
    <m/>
    <m/>
    <m/>
    <m/>
  </r>
  <r>
    <n v="671"/>
    <s v="Screening And Consenting"/>
    <n v="1"/>
    <s v="thembelihle"/>
    <x v="6"/>
    <d v="1899-12-30T14:44:00"/>
    <s v="Mdantsane"/>
    <n v="11"/>
    <n v="3"/>
    <s v="Not applicable"/>
    <s v="I confirm that I am at the gate / door"/>
    <s v=" -32.9192269"/>
    <s v="27.7446972"/>
    <s v="Yes"/>
    <m/>
    <s v="Read the script out loud to the person"/>
    <s v="Yes - the person who opened the door is calling the HoH"/>
    <s v="Read the script out loud to the HoH"/>
    <s v="Yes"/>
    <s v="Proceed"/>
    <s v="Zoliswa"/>
    <s v="Mooi"/>
    <n v="62"/>
    <d v="1960-06-06T00:00:00"/>
    <n v="62"/>
    <s v="Female"/>
    <s v="One or both"/>
    <s v="Yes"/>
    <s v="Proceed"/>
    <m/>
    <s v="Proceed"/>
    <s v="Xhosa"/>
    <s v="Yes"/>
    <s v="Yes"/>
    <m/>
    <s v="signature_2022-07-12_1249.png"/>
    <m/>
    <m/>
    <m/>
    <d v="2022-07-12T00:00:00"/>
    <n v="50000"/>
    <n v="1000"/>
    <n v="328"/>
    <n v="328"/>
    <n v="2345"/>
    <m/>
    <x v="1"/>
    <n v="53939"/>
    <s v="Proceed"/>
    <s v="Checked, completed"/>
    <s v="Checked, completed"/>
    <s v="Checked, completed"/>
    <n v="735219200"/>
    <s v="Myself (Participant)"/>
    <m/>
    <d v="1899-12-30T14:51:00"/>
    <s v="Unverified"/>
  </r>
  <r>
    <n v="1477"/>
    <m/>
    <m/>
    <m/>
    <x v="0"/>
    <m/>
    <m/>
    <m/>
    <m/>
    <m/>
    <m/>
    <m/>
    <m/>
    <m/>
    <m/>
    <m/>
    <m/>
    <m/>
    <m/>
    <m/>
    <m/>
    <m/>
    <m/>
    <m/>
    <m/>
    <m/>
    <m/>
    <m/>
    <m/>
    <m/>
    <m/>
    <m/>
    <m/>
    <m/>
    <m/>
    <m/>
    <m/>
    <m/>
    <m/>
    <m/>
    <m/>
    <m/>
    <m/>
    <m/>
    <m/>
    <m/>
    <x v="0"/>
    <m/>
    <m/>
    <m/>
    <m/>
    <m/>
    <m/>
    <m/>
    <m/>
    <m/>
    <m/>
  </r>
  <r>
    <n v="735"/>
    <s v="Screening And Consenting"/>
    <n v="1"/>
    <s v="lwazi"/>
    <x v="15"/>
    <d v="1899-12-30T14:42:00"/>
    <s v="Buffalo Flats"/>
    <n v="2"/>
    <n v="7"/>
    <s v="Not applicable"/>
    <s v="I confirm that I am at the gate / door"/>
    <s v=" -33.0144342"/>
    <s v="27.8394807"/>
    <s v="Yes"/>
    <m/>
    <s v="Read the script out loud to the person"/>
    <s v="Yes - the person who opened the door is the HoH"/>
    <s v="Read the script out loud to the HoH"/>
    <s v="Yes"/>
    <s v="Proceed"/>
    <s v="Andrietta"/>
    <s v="Bakkes"/>
    <n v="62"/>
    <d v="1960-04-16T00:00:00"/>
    <n v="62"/>
    <s v="Female"/>
    <s v="One or both"/>
    <s v="Yes"/>
    <s v="Proceed"/>
    <m/>
    <s v="Proceed"/>
    <s v="English"/>
    <s v="Yes"/>
    <s v="Yes"/>
    <s v="signature_2022-07-13_1252.png"/>
    <m/>
    <m/>
    <m/>
    <m/>
    <d v="2022-07-13T00:00:00"/>
    <m/>
    <n v="1000"/>
    <n v="330"/>
    <n v="330"/>
    <n v="2344"/>
    <m/>
    <x v="1"/>
    <m/>
    <s v="Proceed"/>
    <s v="Checked, completed"/>
    <s v="Checked, completed"/>
    <s v="Checked, completed"/>
    <n v="815375991"/>
    <s v="Myself (Participant)"/>
    <m/>
    <d v="1899-12-30T14:53:00"/>
    <s v="Unverified"/>
  </r>
  <r>
    <n v="1478"/>
    <m/>
    <m/>
    <m/>
    <x v="0"/>
    <m/>
    <m/>
    <m/>
    <m/>
    <m/>
    <m/>
    <m/>
    <m/>
    <m/>
    <m/>
    <m/>
    <m/>
    <m/>
    <m/>
    <m/>
    <m/>
    <m/>
    <m/>
    <m/>
    <m/>
    <m/>
    <m/>
    <m/>
    <m/>
    <m/>
    <m/>
    <m/>
    <m/>
    <m/>
    <m/>
    <m/>
    <m/>
    <m/>
    <m/>
    <m/>
    <m/>
    <m/>
    <m/>
    <m/>
    <m/>
    <m/>
    <x v="0"/>
    <m/>
    <m/>
    <m/>
    <m/>
    <m/>
    <m/>
    <m/>
    <m/>
    <m/>
    <m/>
  </r>
  <r>
    <n v="766"/>
    <s v="Screening And Consenting"/>
    <n v="1"/>
    <s v="vuyolwethu"/>
    <x v="10"/>
    <d v="1899-12-30T11:58:00"/>
    <s v="Mdantsane"/>
    <n v="12"/>
    <n v="5"/>
    <s v="Not applicable"/>
    <s v="I confirm that I am at the gate / door"/>
    <s v=" -32.9207225"/>
    <s v="27.7441699"/>
    <s v="Yes"/>
    <m/>
    <s v="Read the script out loud to the person"/>
    <s v="Yes - the person who opened the door is calling the HoH"/>
    <s v="Read the script out loud to the HoH"/>
    <s v="Yes"/>
    <s v="Proceed"/>
    <s v="Zolile"/>
    <s v="Nqambule"/>
    <n v="62"/>
    <d v="1961-01-07T00:00:00"/>
    <n v="62"/>
    <s v="Male"/>
    <s v="One or both"/>
    <s v="Yes"/>
    <s v="Proceed"/>
    <m/>
    <s v="Proceed"/>
    <s v="Xhosa"/>
    <s v="Yes"/>
    <s v="Yes"/>
    <m/>
    <s v="signature_2022-07-14_1006.png"/>
    <m/>
    <m/>
    <m/>
    <d v="2022-07-14T00:00:00"/>
    <n v="50000"/>
    <n v="2000"/>
    <n v="494"/>
    <n v="494"/>
    <n v="2343"/>
    <m/>
    <x v="1"/>
    <n v="55269"/>
    <s v="Proceed"/>
    <s v="Checked, completed"/>
    <s v="Checked, completed"/>
    <s v="Checked, completed"/>
    <n v="9999999999"/>
    <s v="Other"/>
    <s v="The participant doesn't have cellphone "/>
    <d v="1899-12-30T12:08:00"/>
    <s v="Unverified"/>
  </r>
  <r>
    <n v="1479"/>
    <m/>
    <m/>
    <m/>
    <x v="0"/>
    <m/>
    <m/>
    <m/>
    <m/>
    <m/>
    <m/>
    <m/>
    <m/>
    <m/>
    <m/>
    <m/>
    <m/>
    <m/>
    <m/>
    <m/>
    <m/>
    <m/>
    <m/>
    <m/>
    <m/>
    <m/>
    <m/>
    <m/>
    <m/>
    <m/>
    <m/>
    <m/>
    <m/>
    <m/>
    <m/>
    <m/>
    <m/>
    <m/>
    <m/>
    <m/>
    <m/>
    <m/>
    <m/>
    <m/>
    <m/>
    <m/>
    <x v="0"/>
    <m/>
    <m/>
    <m/>
    <m/>
    <m/>
    <m/>
    <m/>
    <m/>
    <m/>
    <m/>
  </r>
  <r>
    <n v="784"/>
    <s v="Screening And Consenting"/>
    <n v="2"/>
    <s v="busisiwe"/>
    <x v="23"/>
    <d v="1899-12-30T08:47:00"/>
    <s v="Mdantsane"/>
    <n v="12"/>
    <n v="3"/>
    <s v="Not applicable"/>
    <s v="I confirm that I am at the gate / door"/>
    <s v=" -32.9272188"/>
    <s v="27.7406027"/>
    <s v="Yes"/>
    <m/>
    <s v="Read the script out loud to the person"/>
    <s v="Yes - the person who opened the door is the HoH"/>
    <s v="Read the script out loud to the HoH"/>
    <s v="Yes"/>
    <s v="Proceed"/>
    <s v="Sindiswa"/>
    <s v="Ndumeni"/>
    <n v="62"/>
    <d v="1960-12-06T00:00:00"/>
    <n v="62"/>
    <s v="Female"/>
    <s v="One or both"/>
    <s v="Yes"/>
    <s v="Proceed"/>
    <m/>
    <s v="Proceed"/>
    <s v="English"/>
    <s v="Yes"/>
    <s v="Yes"/>
    <s v="signature_2022-07-15_0649.png"/>
    <m/>
    <m/>
    <m/>
    <m/>
    <d v="2022-07-15T00:00:00"/>
    <n v="50000"/>
    <n v="1000"/>
    <n v="685"/>
    <n v="685"/>
    <n v="2342"/>
    <m/>
    <x v="1"/>
    <n v="54650"/>
    <s v="Proceed"/>
    <s v="Checked, completed"/>
    <s v="Checked, completed"/>
    <s v="Checked, completed"/>
    <n v="794347633"/>
    <s v="Partner/Spouse"/>
    <m/>
    <d v="1899-12-30T08:51:00"/>
    <s v="Complete"/>
  </r>
  <r>
    <n v="1480"/>
    <m/>
    <m/>
    <m/>
    <x v="0"/>
    <m/>
    <m/>
    <m/>
    <m/>
    <m/>
    <m/>
    <m/>
    <m/>
    <m/>
    <m/>
    <m/>
    <m/>
    <m/>
    <m/>
    <m/>
    <m/>
    <m/>
    <m/>
    <m/>
    <m/>
    <m/>
    <m/>
    <m/>
    <m/>
    <m/>
    <m/>
    <m/>
    <m/>
    <m/>
    <m/>
    <m/>
    <m/>
    <m/>
    <m/>
    <m/>
    <m/>
    <m/>
    <m/>
    <m/>
    <m/>
    <m/>
    <x v="0"/>
    <m/>
    <m/>
    <m/>
    <m/>
    <m/>
    <m/>
    <m/>
    <m/>
    <m/>
    <m/>
  </r>
  <r>
    <n v="928"/>
    <s v="Screening And Consenting"/>
    <n v="1"/>
    <s v="zimkhitha"/>
    <x v="29"/>
    <d v="1899-12-30T09:25:00"/>
    <s v="Buffalo Flats"/>
    <n v="2"/>
    <n v="9"/>
    <s v="Not applicable"/>
    <s v="I confirm that I am at the gate / door"/>
    <s v=" -33.0143061"/>
    <s v="27.8419937"/>
    <s v="Yes"/>
    <m/>
    <s v="Read the script out loud to the person"/>
    <s v="Yes - the person who opened the door is the HoH"/>
    <s v="Read the script out loud to the HoH"/>
    <s v="Yes"/>
    <s v="Proceed"/>
    <s v="Lidia"/>
    <s v="Cameroon"/>
    <n v="62"/>
    <d v="1960-06-28T00:00:00"/>
    <n v="62"/>
    <s v="Female"/>
    <s v="One or both"/>
    <s v="Yes"/>
    <s v="Proceed"/>
    <m/>
    <s v="Proceed"/>
    <s v="English"/>
    <s v="Yes"/>
    <s v="Yes"/>
    <s v="signature_2022-07-19_0735.png"/>
    <m/>
    <m/>
    <m/>
    <m/>
    <d v="2022-07-19T00:00:00"/>
    <n v="80000"/>
    <n v="1000"/>
    <n v="647"/>
    <n v="647"/>
    <n v="2338"/>
    <m/>
    <x v="1"/>
    <n v="84570"/>
    <s v="Proceed"/>
    <s v="Checked, completed"/>
    <s v="Checked, completed"/>
    <s v="Checked, completed"/>
    <n v="733221452"/>
    <s v="Myself (Participant)"/>
    <m/>
    <d v="1899-12-30T09:37:00"/>
    <s v="Unverified"/>
  </r>
  <r>
    <n v="1481"/>
    <m/>
    <m/>
    <m/>
    <x v="0"/>
    <m/>
    <m/>
    <m/>
    <m/>
    <m/>
    <m/>
    <m/>
    <m/>
    <m/>
    <m/>
    <m/>
    <m/>
    <m/>
    <m/>
    <m/>
    <m/>
    <m/>
    <m/>
    <m/>
    <m/>
    <m/>
    <m/>
    <m/>
    <m/>
    <m/>
    <m/>
    <m/>
    <m/>
    <m/>
    <m/>
    <m/>
    <m/>
    <m/>
    <m/>
    <m/>
    <m/>
    <m/>
    <m/>
    <m/>
    <m/>
    <m/>
    <x v="0"/>
    <m/>
    <m/>
    <m/>
    <m/>
    <m/>
    <m/>
    <m/>
    <m/>
    <m/>
    <m/>
  </r>
  <r>
    <n v="1481"/>
    <s v="Screening And Consenting"/>
    <n v="1"/>
    <s v="siziphiwe"/>
    <x v="31"/>
    <d v="1899-12-30T15:14:00"/>
    <s v="Buffalo Flats"/>
    <n v="1"/>
    <n v="4"/>
    <s v="Not applicable"/>
    <s v="I confirm that I am at the gate / door"/>
    <s v=" -33.021834"/>
    <s v="27.8687505"/>
    <s v="Yes"/>
    <m/>
    <s v="Read the script out loud to the person"/>
    <s v="Yes - the person who opened the door is the HoH"/>
    <s v="Read the script out loud to the HoH"/>
    <s v="No"/>
    <m/>
    <m/>
    <m/>
    <m/>
    <m/>
    <m/>
    <m/>
    <m/>
    <m/>
    <m/>
    <m/>
    <m/>
    <m/>
    <m/>
    <m/>
    <m/>
    <m/>
    <m/>
    <m/>
    <m/>
    <m/>
    <n v="80000"/>
    <m/>
    <n v="298"/>
    <n v="298"/>
    <n v="2329"/>
    <m/>
    <x v="0"/>
    <m/>
    <m/>
    <m/>
    <m/>
    <m/>
    <m/>
    <m/>
    <m/>
    <d v="1899-12-30T15:16:00"/>
    <s v="Unverified"/>
  </r>
  <r>
    <n v="1482"/>
    <m/>
    <m/>
    <m/>
    <x v="0"/>
    <m/>
    <m/>
    <m/>
    <m/>
    <m/>
    <m/>
    <m/>
    <m/>
    <m/>
    <m/>
    <m/>
    <m/>
    <m/>
    <m/>
    <m/>
    <m/>
    <m/>
    <m/>
    <m/>
    <m/>
    <m/>
    <m/>
    <m/>
    <m/>
    <m/>
    <m/>
    <m/>
    <m/>
    <m/>
    <m/>
    <m/>
    <m/>
    <m/>
    <m/>
    <m/>
    <m/>
    <m/>
    <m/>
    <m/>
    <m/>
    <m/>
    <x v="0"/>
    <m/>
    <m/>
    <m/>
    <m/>
    <m/>
    <m/>
    <m/>
    <m/>
    <m/>
    <m/>
  </r>
  <r>
    <n v="929"/>
    <s v="Screening And Consenting"/>
    <n v="1"/>
    <s v="lona"/>
    <x v="29"/>
    <d v="1899-12-30T09:46:00"/>
    <s v="Mdantsane"/>
    <n v="11"/>
    <n v="3"/>
    <s v="Not applicable"/>
    <s v="I confirm that I am at the gate / door"/>
    <s v=" -32.9188787"/>
    <s v="27.7449359"/>
    <s v="Yes"/>
    <m/>
    <s v="Read the script out loud to the person"/>
    <s v="Yes - the person who opened the door is the HoH"/>
    <s v="Read the script out loud to the HoH"/>
    <s v="Yes"/>
    <s v="Proceed"/>
    <s v="Nokhwezi"/>
    <s v="Tona"/>
    <n v="62"/>
    <d v="1960-10-05T00:00:00"/>
    <n v="62"/>
    <s v="Female"/>
    <s v="One or both"/>
    <s v="Yes"/>
    <s v="Proceed"/>
    <m/>
    <s v="Proceed"/>
    <s v="Xhosa"/>
    <s v="Yes"/>
    <s v="Yes"/>
    <m/>
    <s v="signature_2022-07-19_0750.png"/>
    <m/>
    <m/>
    <m/>
    <d v="2022-07-19T00:00:00"/>
    <n v="50000"/>
    <n v="1000"/>
    <n v="626"/>
    <n v="626"/>
    <n v="2338"/>
    <m/>
    <x v="1"/>
    <n v="54528"/>
    <s v="Proceed"/>
    <s v="Checked, completed"/>
    <s v="Checked, completed"/>
    <s v="Checked, completed"/>
    <n v="766743325"/>
    <s v="Myself (Participant)"/>
    <m/>
    <d v="1899-12-30T09:53:00"/>
    <s v="Complete"/>
  </r>
  <r>
    <n v="1483"/>
    <m/>
    <m/>
    <m/>
    <x v="0"/>
    <m/>
    <m/>
    <m/>
    <m/>
    <m/>
    <m/>
    <m/>
    <m/>
    <m/>
    <m/>
    <m/>
    <m/>
    <m/>
    <m/>
    <m/>
    <m/>
    <m/>
    <m/>
    <m/>
    <m/>
    <m/>
    <m/>
    <m/>
    <m/>
    <m/>
    <m/>
    <m/>
    <m/>
    <m/>
    <m/>
    <m/>
    <m/>
    <m/>
    <m/>
    <m/>
    <m/>
    <m/>
    <m/>
    <m/>
    <m/>
    <m/>
    <x v="0"/>
    <m/>
    <m/>
    <m/>
    <m/>
    <m/>
    <m/>
    <m/>
    <m/>
    <m/>
    <m/>
  </r>
  <r>
    <n v="936"/>
    <s v="Screening And Consenting"/>
    <n v="1"/>
    <s v="siziphiwe"/>
    <x v="29"/>
    <d v="1899-12-30T10:50:00"/>
    <s v="Buffalo Flats"/>
    <n v="2"/>
    <n v="10"/>
    <s v="Not applicable"/>
    <s v="I confirm that I am at the gate / door"/>
    <s v=" -33.011309"/>
    <s v="27.842332"/>
    <s v="Yes"/>
    <m/>
    <s v="Read the script out loud to the person"/>
    <s v="Yes - the person who opened the door is the HoH"/>
    <s v="Read the script out loud to the HoH"/>
    <s v="Yes"/>
    <s v="Proceed"/>
    <s v="Zelda "/>
    <s v="Horner"/>
    <n v="62"/>
    <d v="1960-12-31T00:00:00"/>
    <n v="62"/>
    <s v="Female"/>
    <s v="One or both"/>
    <s v="Yes"/>
    <s v="Proceed"/>
    <m/>
    <s v="Proceed"/>
    <s v="English"/>
    <s v="Yes"/>
    <s v="Yes"/>
    <s v="signature_2022-07-19_0854.png"/>
    <m/>
    <m/>
    <m/>
    <m/>
    <d v="2022-07-19T00:00:00"/>
    <n v="80000"/>
    <n v="1000"/>
    <n v="562"/>
    <n v="562"/>
    <n v="2338"/>
    <m/>
    <x v="1"/>
    <n v="84400"/>
    <s v="Proceed"/>
    <s v="Checked, completed"/>
    <s v="Checked, completed"/>
    <s v="Checked, completed"/>
    <n v="728096672"/>
    <s v="Myself (Participant)"/>
    <m/>
    <d v="1899-12-30T10:56:00"/>
    <s v="Complete"/>
  </r>
  <r>
    <n v="1484"/>
    <m/>
    <m/>
    <m/>
    <x v="0"/>
    <m/>
    <m/>
    <m/>
    <m/>
    <m/>
    <m/>
    <m/>
    <m/>
    <m/>
    <m/>
    <m/>
    <m/>
    <m/>
    <m/>
    <m/>
    <m/>
    <m/>
    <m/>
    <m/>
    <m/>
    <m/>
    <m/>
    <m/>
    <m/>
    <m/>
    <m/>
    <m/>
    <m/>
    <m/>
    <m/>
    <m/>
    <m/>
    <m/>
    <m/>
    <m/>
    <m/>
    <m/>
    <m/>
    <m/>
    <m/>
    <m/>
    <x v="0"/>
    <m/>
    <m/>
    <m/>
    <m/>
    <m/>
    <m/>
    <m/>
    <m/>
    <m/>
    <m/>
  </r>
  <r>
    <n v="1484"/>
    <s v="Screening And Consenting"/>
    <n v="1"/>
    <s v="ntombizodwa"/>
    <x v="31"/>
    <d v="1899-12-30T16:26:00"/>
    <s v="Ndevana"/>
    <n v="3"/>
    <n v="7"/>
    <s v="Not applicable"/>
    <s v="I confirm that I am at the gate / door"/>
    <s v=" -32.9147556"/>
    <s v="27.4975918"/>
    <s v="No"/>
    <s v="I confirm"/>
    <m/>
    <m/>
    <m/>
    <m/>
    <m/>
    <m/>
    <m/>
    <m/>
    <m/>
    <m/>
    <m/>
    <m/>
    <m/>
    <m/>
    <m/>
    <m/>
    <m/>
    <m/>
    <m/>
    <m/>
    <m/>
    <m/>
    <m/>
    <m/>
    <m/>
    <n v="60000"/>
    <m/>
    <n v="226"/>
    <n v="226"/>
    <n v="2329"/>
    <m/>
    <x v="0"/>
    <m/>
    <m/>
    <m/>
    <m/>
    <m/>
    <m/>
    <m/>
    <m/>
    <d v="1899-12-30T16:27:00"/>
    <s v="Unverified"/>
  </r>
  <r>
    <n v="1484"/>
    <s v="Screening And Consenting"/>
    <n v="2"/>
    <s v="ntombizodwa"/>
    <x v="32"/>
    <d v="1899-12-30T10:14:00"/>
    <s v="Ndevana"/>
    <n v="3"/>
    <n v="7"/>
    <s v="Not applicable"/>
    <s v="I confirm that I am at the gate / door"/>
    <s v=" -32.9147017"/>
    <s v="27.4975991"/>
    <s v="No"/>
    <s v="I confirm"/>
    <m/>
    <m/>
    <m/>
    <m/>
    <m/>
    <m/>
    <m/>
    <m/>
    <m/>
    <m/>
    <m/>
    <m/>
    <m/>
    <m/>
    <m/>
    <m/>
    <m/>
    <m/>
    <m/>
    <m/>
    <m/>
    <m/>
    <m/>
    <m/>
    <m/>
    <n v="60000"/>
    <m/>
    <n v="598"/>
    <n v="598"/>
    <n v="2328"/>
    <m/>
    <x v="0"/>
    <m/>
    <m/>
    <m/>
    <m/>
    <m/>
    <m/>
    <m/>
    <m/>
    <d v="1899-12-30T10:15:00"/>
    <s v="Unverified"/>
  </r>
  <r>
    <n v="1484"/>
    <s v="Screening And Consenting"/>
    <n v="3"/>
    <s v="vuyelwa"/>
    <x v="27"/>
    <d v="1899-12-30T08:41:00"/>
    <s v="Ndevana"/>
    <n v="3"/>
    <n v="7"/>
    <s v="Not applicable"/>
    <s v="I confirm that I am at the gate / door"/>
    <s v=" -32.9147893"/>
    <s v="27.4976202"/>
    <s v="No"/>
    <s v="I confirm"/>
    <m/>
    <m/>
    <m/>
    <m/>
    <m/>
    <m/>
    <m/>
    <m/>
    <m/>
    <m/>
    <m/>
    <m/>
    <m/>
    <m/>
    <m/>
    <m/>
    <m/>
    <m/>
    <m/>
    <m/>
    <m/>
    <m/>
    <m/>
    <m/>
    <m/>
    <n v="60000"/>
    <m/>
    <n v="691"/>
    <n v="691"/>
    <n v="2327"/>
    <m/>
    <x v="0"/>
    <m/>
    <m/>
    <m/>
    <m/>
    <m/>
    <m/>
    <m/>
    <m/>
    <d v="1899-12-30T08:42:00"/>
    <s v="Unverified"/>
  </r>
  <r>
    <n v="1485"/>
    <m/>
    <m/>
    <m/>
    <x v="0"/>
    <m/>
    <m/>
    <m/>
    <m/>
    <m/>
    <m/>
    <m/>
    <m/>
    <m/>
    <m/>
    <m/>
    <m/>
    <m/>
    <m/>
    <m/>
    <m/>
    <m/>
    <m/>
    <m/>
    <m/>
    <m/>
    <m/>
    <m/>
    <m/>
    <m/>
    <m/>
    <m/>
    <m/>
    <m/>
    <m/>
    <m/>
    <m/>
    <m/>
    <m/>
    <m/>
    <m/>
    <m/>
    <m/>
    <m/>
    <m/>
    <m/>
    <x v="0"/>
    <m/>
    <m/>
    <m/>
    <m/>
    <m/>
    <m/>
    <m/>
    <m/>
    <m/>
    <m/>
  </r>
  <r>
    <n v="1485"/>
    <s v="Screening And Consenting"/>
    <n v="1"/>
    <s v="yethu"/>
    <x v="31"/>
    <d v="1899-12-30T16:30:00"/>
    <s v="Ndevana"/>
    <n v="3"/>
    <n v="7"/>
    <s v="Not applicable"/>
    <s v="I confirm that I am at the gate / door"/>
    <s v=" -32.9151839"/>
    <s v="27.4976603"/>
    <s v="Yes"/>
    <m/>
    <s v="Read the script out loud to the person"/>
    <s v="Yes - the person who opened the door is the HoH"/>
    <s v="Read the script out loud to the HoH"/>
    <s v="No"/>
    <m/>
    <m/>
    <m/>
    <m/>
    <m/>
    <m/>
    <m/>
    <m/>
    <m/>
    <m/>
    <m/>
    <m/>
    <m/>
    <m/>
    <m/>
    <m/>
    <m/>
    <m/>
    <m/>
    <m/>
    <m/>
    <n v="60000"/>
    <m/>
    <n v="222"/>
    <n v="222"/>
    <n v="2329"/>
    <m/>
    <x v="0"/>
    <m/>
    <m/>
    <m/>
    <m/>
    <m/>
    <m/>
    <m/>
    <m/>
    <d v="1899-12-30T11:33:00"/>
    <s v="Unverified"/>
  </r>
  <r>
    <n v="1485"/>
    <s v="Screening And Consenting"/>
    <n v="2"/>
    <s v="yethu"/>
    <x v="32"/>
    <d v="1899-12-30T10:16:00"/>
    <s v="Ndevana"/>
    <n v="3"/>
    <n v="7"/>
    <s v="Not applicable"/>
    <s v="I confirm that I am at the gate / door"/>
    <s v=" -32.9147017"/>
    <s v="27.4975991"/>
    <s v="No"/>
    <s v="I confirm"/>
    <m/>
    <m/>
    <m/>
    <m/>
    <m/>
    <m/>
    <m/>
    <m/>
    <m/>
    <m/>
    <m/>
    <m/>
    <m/>
    <m/>
    <m/>
    <m/>
    <m/>
    <m/>
    <m/>
    <m/>
    <m/>
    <m/>
    <m/>
    <m/>
    <m/>
    <n v="60000"/>
    <m/>
    <n v="596"/>
    <n v="596"/>
    <n v="2328"/>
    <m/>
    <x v="0"/>
    <m/>
    <m/>
    <m/>
    <m/>
    <m/>
    <m/>
    <m/>
    <m/>
    <d v="1899-12-30T10:17:00"/>
    <s v="Unverified"/>
  </r>
  <r>
    <n v="1486"/>
    <m/>
    <m/>
    <m/>
    <x v="0"/>
    <m/>
    <m/>
    <m/>
    <m/>
    <m/>
    <m/>
    <m/>
    <m/>
    <m/>
    <m/>
    <m/>
    <m/>
    <m/>
    <m/>
    <m/>
    <m/>
    <m/>
    <m/>
    <m/>
    <m/>
    <m/>
    <m/>
    <m/>
    <m/>
    <m/>
    <m/>
    <m/>
    <m/>
    <m/>
    <m/>
    <m/>
    <m/>
    <m/>
    <m/>
    <m/>
    <m/>
    <m/>
    <m/>
    <m/>
    <m/>
    <m/>
    <x v="0"/>
    <m/>
    <m/>
    <m/>
    <m/>
    <m/>
    <m/>
    <m/>
    <m/>
    <m/>
    <m/>
  </r>
  <r>
    <n v="1486"/>
    <s v="Screening And Consenting"/>
    <n v="1"/>
    <s v="yethu"/>
    <x v="31"/>
    <d v="1899-12-30T16:34:00"/>
    <s v="Ndevana"/>
    <n v="3"/>
    <n v="7"/>
    <s v="Not applicable"/>
    <s v="I confirm that I am at the gate / door"/>
    <s v=" -32.9151279"/>
    <s v="27.4975682"/>
    <s v="No"/>
    <s v="I confirm"/>
    <m/>
    <m/>
    <m/>
    <m/>
    <m/>
    <m/>
    <m/>
    <m/>
    <m/>
    <m/>
    <m/>
    <m/>
    <m/>
    <m/>
    <m/>
    <m/>
    <m/>
    <m/>
    <m/>
    <m/>
    <m/>
    <m/>
    <m/>
    <m/>
    <m/>
    <n v="60000"/>
    <m/>
    <n v="218"/>
    <n v="218"/>
    <n v="2329"/>
    <m/>
    <x v="0"/>
    <m/>
    <m/>
    <m/>
    <m/>
    <m/>
    <m/>
    <m/>
    <m/>
    <d v="1899-12-30T16:35:00"/>
    <s v="Complete"/>
  </r>
  <r>
    <n v="941"/>
    <s v="Screening And Consenting"/>
    <n v="1"/>
    <s v="vuyelwa"/>
    <x v="29"/>
    <d v="1899-12-30T11:13:00"/>
    <s v="Ndevana"/>
    <n v="2"/>
    <n v="7"/>
    <s v="Not applicable"/>
    <s v="I confirm that I am at the gate / door"/>
    <s v=" -32.9272172"/>
    <s v="27.4816585"/>
    <s v="Yes"/>
    <m/>
    <s v="Read the script out loud to the person"/>
    <s v="Yes - the person who opened the door is the HoH"/>
    <s v="Read the script out loud to the HoH"/>
    <s v="Yes"/>
    <s v="Proceed"/>
    <s v="Kayoyo"/>
    <s v="Siko"/>
    <n v="62"/>
    <d v="1960-11-01T00:00:00"/>
    <n v="62"/>
    <s v="Female"/>
    <s v="One or both"/>
    <s v="Yes"/>
    <s v="Proceed"/>
    <m/>
    <s v="Proceed"/>
    <s v="Xhosa"/>
    <s v="Yes"/>
    <s v="Yes"/>
    <m/>
    <s v="signature_2022-07-19_0919.png"/>
    <m/>
    <m/>
    <m/>
    <d v="2022-07-19T00:00:00"/>
    <n v="60000"/>
    <n v="1000"/>
    <n v="539"/>
    <n v="539"/>
    <n v="2338"/>
    <m/>
    <x v="1"/>
    <n v="64354"/>
    <s v="Proceed"/>
    <s v="Checked, completed"/>
    <s v="Checked, completed"/>
    <s v="Checked, completed"/>
    <n v="738698803"/>
    <s v="Myself (Participant)"/>
    <m/>
    <d v="1899-12-30T11:19:00"/>
    <s v="Complete"/>
  </r>
  <r>
    <n v="1487"/>
    <m/>
    <m/>
    <m/>
    <x v="0"/>
    <m/>
    <m/>
    <m/>
    <m/>
    <m/>
    <m/>
    <m/>
    <m/>
    <m/>
    <m/>
    <m/>
    <m/>
    <m/>
    <m/>
    <m/>
    <m/>
    <m/>
    <m/>
    <m/>
    <m/>
    <m/>
    <m/>
    <m/>
    <m/>
    <m/>
    <m/>
    <m/>
    <m/>
    <m/>
    <m/>
    <m/>
    <m/>
    <m/>
    <m/>
    <m/>
    <m/>
    <m/>
    <m/>
    <m/>
    <m/>
    <m/>
    <x v="0"/>
    <m/>
    <m/>
    <m/>
    <m/>
    <m/>
    <m/>
    <m/>
    <m/>
    <m/>
    <m/>
  </r>
  <r>
    <n v="1487"/>
    <s v="Screening And Consenting"/>
    <n v="1"/>
    <s v="yethu"/>
    <x v="31"/>
    <d v="1899-12-30T16:38:00"/>
    <s v="Ndevana"/>
    <n v="3"/>
    <n v="7"/>
    <s v="Not applicable"/>
    <s v="I confirm that I am at the gate / door"/>
    <s v=" -32.9152709"/>
    <s v="27.4977852"/>
    <s v="No"/>
    <s v="I confirm"/>
    <m/>
    <m/>
    <m/>
    <m/>
    <m/>
    <m/>
    <m/>
    <m/>
    <m/>
    <m/>
    <m/>
    <m/>
    <m/>
    <m/>
    <m/>
    <m/>
    <m/>
    <m/>
    <m/>
    <m/>
    <m/>
    <m/>
    <m/>
    <m/>
    <m/>
    <n v="60000"/>
    <m/>
    <n v="214"/>
    <n v="214"/>
    <n v="2329"/>
    <m/>
    <x v="0"/>
    <m/>
    <m/>
    <m/>
    <m/>
    <m/>
    <m/>
    <m/>
    <m/>
    <d v="1899-12-30T16:39:00"/>
    <s v="Complete"/>
  </r>
  <r>
    <n v="957"/>
    <s v="Screening And Consenting"/>
    <n v="1"/>
    <s v="vuyelwa"/>
    <x v="29"/>
    <d v="1899-12-30T14:10:00"/>
    <s v="Ndevana"/>
    <n v="2"/>
    <n v="7"/>
    <s v="Not applicable"/>
    <s v="I confirm that I am at the gate / door"/>
    <s v=" -32.9272992"/>
    <s v="27.4820453"/>
    <s v="Yes"/>
    <m/>
    <s v="Read the script out loud to the person"/>
    <s v="Yes - the person who opened the door is the HoH"/>
    <s v="Read the script out loud to the HoH"/>
    <s v="Yes"/>
    <s v="Proceed"/>
    <s v="Nomlindelo Eunice"/>
    <s v="Sophazi"/>
    <n v="62"/>
    <d v="1960-06-01T00:00:00"/>
    <n v="62"/>
    <s v="Female"/>
    <s v="One or both"/>
    <s v="Yes"/>
    <s v="Proceed"/>
    <m/>
    <s v="Proceed"/>
    <s v="Xhosa"/>
    <s v="Yes"/>
    <s v="Yes"/>
    <m/>
    <s v="signature_2022-07-19_1217.png"/>
    <m/>
    <m/>
    <m/>
    <d v="2022-07-19T00:00:00"/>
    <n v="60000"/>
    <n v="1000"/>
    <n v="362"/>
    <n v="362"/>
    <n v="2338"/>
    <m/>
    <x v="1"/>
    <n v="64000"/>
    <s v="Proceed"/>
    <s v="Checked, completed"/>
    <s v="Checked, completed"/>
    <s v="Checked, completed"/>
    <n v="609397251"/>
    <s v="Myself (Participant)"/>
    <m/>
    <d v="1899-12-30T14:19:00"/>
    <s v="Complete"/>
  </r>
  <r>
    <n v="1488"/>
    <m/>
    <m/>
    <m/>
    <x v="0"/>
    <m/>
    <m/>
    <m/>
    <m/>
    <m/>
    <m/>
    <m/>
    <m/>
    <m/>
    <m/>
    <m/>
    <m/>
    <m/>
    <m/>
    <m/>
    <m/>
    <m/>
    <m/>
    <m/>
    <m/>
    <m/>
    <m/>
    <m/>
    <m/>
    <m/>
    <m/>
    <m/>
    <m/>
    <m/>
    <m/>
    <m/>
    <m/>
    <m/>
    <m/>
    <m/>
    <m/>
    <m/>
    <m/>
    <m/>
    <m/>
    <m/>
    <x v="0"/>
    <m/>
    <m/>
    <m/>
    <m/>
    <m/>
    <m/>
    <m/>
    <m/>
    <m/>
    <m/>
  </r>
  <r>
    <n v="1003"/>
    <s v="Screening And Consenting"/>
    <n v="1"/>
    <s v="lwazi"/>
    <x v="16"/>
    <d v="1899-12-30T10:33:00"/>
    <s v="Buffalo Flats"/>
    <n v="5"/>
    <n v="2"/>
    <s v="Not applicable"/>
    <s v="I confirm that I am at the gate / door"/>
    <s v=" -33.0213581"/>
    <s v="27.8553191"/>
    <s v="Yes"/>
    <m/>
    <s v="Read the script out loud to the person"/>
    <s v="Yes - the person who opened the door is calling the HoH"/>
    <s v="Read the script out loud to the HoH"/>
    <s v="Yes"/>
    <s v="Proceed"/>
    <s v="Miriam"/>
    <s v="Bergen"/>
    <n v="62"/>
    <d v="1960-12-20T00:00:00"/>
    <n v="62"/>
    <s v="Female"/>
    <s v="One or both"/>
    <s v="Yes"/>
    <s v="Proceed"/>
    <m/>
    <s v="Proceed"/>
    <s v="English"/>
    <s v="Yes"/>
    <s v="Yes"/>
    <s v="signature_2022-07-20_0844.png"/>
    <m/>
    <m/>
    <m/>
    <m/>
    <d v="2022-07-20T00:00:00"/>
    <n v="80000"/>
    <n v="1000"/>
    <n v="579"/>
    <n v="579"/>
    <n v="2337"/>
    <m/>
    <x v="1"/>
    <n v="84433"/>
    <s v="Proceed"/>
    <s v="Checked, completed"/>
    <s v="Checked, completed"/>
    <s v="Checked, completed"/>
    <n v="790662053"/>
    <s v="Myself (Participant)"/>
    <m/>
    <d v="1899-12-30T10:44:00"/>
    <s v="Complete"/>
  </r>
  <r>
    <n v="1489"/>
    <m/>
    <m/>
    <m/>
    <x v="0"/>
    <m/>
    <m/>
    <m/>
    <m/>
    <m/>
    <m/>
    <m/>
    <m/>
    <m/>
    <m/>
    <m/>
    <m/>
    <m/>
    <m/>
    <m/>
    <m/>
    <m/>
    <m/>
    <m/>
    <m/>
    <m/>
    <m/>
    <m/>
    <m/>
    <m/>
    <m/>
    <m/>
    <m/>
    <m/>
    <m/>
    <m/>
    <m/>
    <m/>
    <m/>
    <m/>
    <m/>
    <m/>
    <m/>
    <m/>
    <m/>
    <m/>
    <x v="0"/>
    <m/>
    <m/>
    <m/>
    <m/>
    <m/>
    <m/>
    <m/>
    <m/>
    <m/>
    <m/>
  </r>
  <r>
    <n v="1328"/>
    <s v="Screening And Consenting"/>
    <n v="1"/>
    <s v="zola"/>
    <x v="26"/>
    <d v="1899-12-30T09:52:00"/>
    <s v="Ndevana"/>
    <n v="3"/>
    <n v="3"/>
    <s v="Not applicable"/>
    <s v="I confirm that I am at the gate / door"/>
    <s v=" -32.9225087"/>
    <s v="27.4881213"/>
    <s v="Yes"/>
    <m/>
    <s v="Read the script out loud to the person"/>
    <s v="Yes - the person who opened the door is calling the HoH"/>
    <s v="Read the script out loud to the HoH"/>
    <s v="Yes"/>
    <s v="Proceed"/>
    <s v="Patrick"/>
    <s v="Macanda"/>
    <n v="62"/>
    <d v="1960-08-21T00:00:00"/>
    <n v="62"/>
    <s v="Male"/>
    <s v="One or both"/>
    <s v="Yes"/>
    <s v="Proceed"/>
    <m/>
    <s v="Proceed"/>
    <s v="Xhosa"/>
    <s v="Yes"/>
    <s v="Yes"/>
    <m/>
    <s v="signature_2022-07-27_0755.png"/>
    <m/>
    <m/>
    <m/>
    <d v="2022-07-27T00:00:00"/>
    <n v="60000"/>
    <n v="2000"/>
    <n v="620"/>
    <n v="620"/>
    <n v="2330"/>
    <m/>
    <x v="1"/>
    <n v="65508"/>
    <s v="Proceed"/>
    <s v="Checked, completed"/>
    <s v="Checked, completed"/>
    <s v="Checked, completed"/>
    <n v="0"/>
    <s v="Other"/>
    <s v="The participant doesn't have a cellphone "/>
    <d v="1899-12-30T09:56:00"/>
    <s v="Complete"/>
  </r>
  <r>
    <n v="1490"/>
    <m/>
    <m/>
    <m/>
    <x v="0"/>
    <m/>
    <m/>
    <m/>
    <m/>
    <m/>
    <m/>
    <m/>
    <m/>
    <m/>
    <m/>
    <m/>
    <m/>
    <m/>
    <m/>
    <m/>
    <m/>
    <m/>
    <m/>
    <m/>
    <m/>
    <m/>
    <m/>
    <m/>
    <m/>
    <m/>
    <m/>
    <m/>
    <m/>
    <m/>
    <m/>
    <m/>
    <m/>
    <m/>
    <m/>
    <m/>
    <m/>
    <m/>
    <m/>
    <m/>
    <m/>
    <m/>
    <x v="0"/>
    <m/>
    <m/>
    <m/>
    <m/>
    <m/>
    <m/>
    <m/>
    <m/>
    <m/>
    <m/>
  </r>
  <r>
    <n v="1343"/>
    <s v="Screening And Consenting"/>
    <n v="1"/>
    <s v="nozithembiso"/>
    <x v="26"/>
    <d v="1899-12-30T11:05:00"/>
    <s v="Buffalo Flats"/>
    <n v="6"/>
    <n v="1"/>
    <s v="Not applicable"/>
    <s v="I confirm that I am at the gate / door"/>
    <s v=" -33.0181304"/>
    <s v="27.8463211"/>
    <s v="Yes"/>
    <m/>
    <s v="Read the script out loud to the person"/>
    <s v="Yes - the person who opened the door is the HoH"/>
    <s v="Read the script out loud to the HoH"/>
    <s v="Yes"/>
    <s v="Proceed"/>
    <s v="Beverly"/>
    <s v="Gregory "/>
    <n v="62"/>
    <d v="1960-06-01T00:00:00"/>
    <n v="62"/>
    <s v="Female"/>
    <s v="One or both"/>
    <s v="Yes"/>
    <s v="Proceed"/>
    <m/>
    <s v="Proceed"/>
    <s v="English"/>
    <s v="Yes"/>
    <s v="No"/>
    <m/>
    <m/>
    <s v="Tamron Gregory "/>
    <s v="signature_2022-07-27_0910.png"/>
    <m/>
    <d v="2022-07-27T00:00:00"/>
    <n v="80000"/>
    <n v="1000"/>
    <n v="547"/>
    <n v="547"/>
    <n v="2330"/>
    <m/>
    <x v="1"/>
    <n v="84362"/>
    <s v="Proceed"/>
    <s v="Checked, completed"/>
    <s v="Checked, completed"/>
    <s v="Checked, completed"/>
    <n v="740453708"/>
    <s v="Myself (Participant)"/>
    <m/>
    <d v="1899-12-30T11:11:00"/>
    <s v="Unverified"/>
  </r>
  <r>
    <n v="1491"/>
    <m/>
    <m/>
    <m/>
    <x v="0"/>
    <m/>
    <m/>
    <m/>
    <m/>
    <m/>
    <m/>
    <m/>
    <m/>
    <m/>
    <m/>
    <m/>
    <m/>
    <m/>
    <m/>
    <m/>
    <m/>
    <m/>
    <m/>
    <m/>
    <m/>
    <m/>
    <m/>
    <m/>
    <m/>
    <m/>
    <m/>
    <m/>
    <m/>
    <m/>
    <m/>
    <m/>
    <m/>
    <m/>
    <m/>
    <m/>
    <m/>
    <m/>
    <m/>
    <m/>
    <m/>
    <m/>
    <x v="0"/>
    <m/>
    <m/>
    <m/>
    <m/>
    <m/>
    <m/>
    <m/>
    <m/>
    <m/>
    <m/>
  </r>
  <r>
    <n v="1349"/>
    <s v="Screening And Consenting"/>
    <n v="1"/>
    <s v="zola"/>
    <x v="26"/>
    <d v="1899-12-30T11:30:00"/>
    <s v="Ndevana"/>
    <n v="3"/>
    <n v="3"/>
    <s v="Not applicable"/>
    <s v="I confirm that I am at the gate / door"/>
    <s v=" -32.9117496"/>
    <s v="27.5101402"/>
    <s v="Yes"/>
    <m/>
    <s v="Read the script out loud to the person"/>
    <s v="Yes - the person who opened the door is the HoH"/>
    <s v="Read the script out loud to the HoH"/>
    <s v="Yes"/>
    <s v="Proceed"/>
    <s v="Nontombana"/>
    <s v="Kili"/>
    <n v="62"/>
    <d v="1960-07-14T00:00:00"/>
    <n v="62"/>
    <s v="Female"/>
    <s v="One or both"/>
    <s v="Yes"/>
    <s v="Proceed"/>
    <m/>
    <s v="Proceed"/>
    <s v="Xhosa"/>
    <s v="Yes"/>
    <s v="Yes"/>
    <m/>
    <s v="signature_2022-07-27_0936.png"/>
    <m/>
    <m/>
    <m/>
    <d v="2022-07-27T00:00:00"/>
    <n v="60000"/>
    <n v="1000"/>
    <n v="522"/>
    <n v="522"/>
    <n v="2330"/>
    <m/>
    <x v="1"/>
    <n v="64312"/>
    <s v="Proceed"/>
    <s v="Checked, completed"/>
    <s v="Checked, completed"/>
    <s v="Checked, completed"/>
    <n v="691291812"/>
    <s v="Myself (Participant)"/>
    <m/>
    <d v="1899-12-30T11:38:00"/>
    <s v="Complete"/>
  </r>
  <r>
    <n v="1492"/>
    <m/>
    <m/>
    <m/>
    <x v="0"/>
    <m/>
    <m/>
    <m/>
    <m/>
    <m/>
    <m/>
    <m/>
    <m/>
    <m/>
    <m/>
    <m/>
    <m/>
    <m/>
    <m/>
    <m/>
    <m/>
    <m/>
    <m/>
    <m/>
    <m/>
    <m/>
    <m/>
    <m/>
    <m/>
    <m/>
    <m/>
    <m/>
    <m/>
    <m/>
    <m/>
    <m/>
    <m/>
    <m/>
    <m/>
    <m/>
    <m/>
    <m/>
    <m/>
    <m/>
    <m/>
    <m/>
    <x v="0"/>
    <m/>
    <m/>
    <m/>
    <m/>
    <m/>
    <m/>
    <m/>
    <m/>
    <m/>
    <m/>
  </r>
  <r>
    <n v="1483"/>
    <s v="Screening And Consenting"/>
    <n v="1"/>
    <s v="yethu"/>
    <x v="31"/>
    <d v="1899-12-30T15:28:00"/>
    <s v="Ndevana"/>
    <n v="3"/>
    <n v="7"/>
    <s v="Not applicable"/>
    <s v="I confirm that I am at the gate / door"/>
    <s v=" -32.91577"/>
    <s v="27.5028009"/>
    <s v="Yes"/>
    <m/>
    <s v="Read the script out loud to the person"/>
    <s v="Yes - the person who opened the door is the HoH"/>
    <s v="Read the script out loud to the HoH"/>
    <s v="Yes"/>
    <s v="Proceed"/>
    <s v="Mcebisi"/>
    <s v="Sirayi"/>
    <n v="62"/>
    <d v="1960-05-13T00:00:00"/>
    <n v="62"/>
    <s v="Male"/>
    <s v="One or both"/>
    <s v="Yes"/>
    <s v="Proceed"/>
    <m/>
    <s v="Proceed"/>
    <s v="Xhosa"/>
    <s v="Yes"/>
    <s v="Yes"/>
    <m/>
    <s v="signature_2022-07-28_1337.png"/>
    <m/>
    <m/>
    <m/>
    <d v="2022-07-28T00:00:00"/>
    <n v="60000"/>
    <n v="2000"/>
    <n v="284"/>
    <n v="284"/>
    <n v="2329"/>
    <m/>
    <x v="1"/>
    <n v="64835"/>
    <s v="Proceed"/>
    <s v="Checked, completed"/>
    <s v="Checked, completed"/>
    <s v="Checked, completed"/>
    <n v="784771592"/>
    <s v="Myself (Participant)"/>
    <m/>
    <d v="1899-12-30T15:37:00"/>
    <s v="Unverified"/>
  </r>
  <r>
    <n v="1493"/>
    <m/>
    <m/>
    <m/>
    <x v="0"/>
    <m/>
    <m/>
    <m/>
    <m/>
    <m/>
    <m/>
    <m/>
    <m/>
    <m/>
    <m/>
    <m/>
    <m/>
    <m/>
    <m/>
    <m/>
    <m/>
    <m/>
    <m/>
    <m/>
    <m/>
    <m/>
    <m/>
    <m/>
    <m/>
    <m/>
    <m/>
    <m/>
    <m/>
    <m/>
    <m/>
    <m/>
    <m/>
    <m/>
    <m/>
    <m/>
    <m/>
    <m/>
    <m/>
    <m/>
    <m/>
    <m/>
    <x v="0"/>
    <m/>
    <m/>
    <m/>
    <m/>
    <m/>
    <m/>
    <m/>
    <m/>
    <m/>
    <m/>
  </r>
  <r>
    <n v="115"/>
    <s v="Screening And Consenting"/>
    <n v="1"/>
    <s v="likhona"/>
    <x v="2"/>
    <d v="1899-12-30T12:49:00"/>
    <s v="Mdantsane"/>
    <n v="3"/>
    <n v="5"/>
    <s v="Not applicable"/>
    <s v="I confirm that I am at the gate / door"/>
    <s v=" -32.9401808"/>
    <s v="27.7674443"/>
    <s v="Yes"/>
    <m/>
    <s v="Read the script out loud to the person"/>
    <s v="Yes - the person who opened the door is the HoH"/>
    <s v="Read the script out loud to the HoH"/>
    <s v="Yes"/>
    <s v="Proceed"/>
    <s v="Lungile"/>
    <s v="Ngweventsha"/>
    <n v="63"/>
    <d v="1959-09-02T00:00:00"/>
    <n v="63"/>
    <s v="Male"/>
    <s v="One or both"/>
    <s v="Yes"/>
    <s v="Proceed"/>
    <m/>
    <s v="Proceed"/>
    <s v="English"/>
    <s v="Yes"/>
    <s v="Yes"/>
    <s v="signature_2022-06-21_1103.png"/>
    <m/>
    <m/>
    <m/>
    <m/>
    <d v="2022-06-21T00:00:00"/>
    <n v="50000"/>
    <n v="2000"/>
    <n v="443"/>
    <n v="443"/>
    <n v="2369"/>
    <m/>
    <x v="1"/>
    <n v="55192"/>
    <s v="Proceed"/>
    <s v="Checked, completed"/>
    <s v="Checked, completed"/>
    <s v="Checked, completed"/>
    <n v="828171135"/>
    <s v="Myself (Participant)"/>
    <m/>
    <d v="1899-12-30T13:05:00"/>
    <s v="Unverified"/>
  </r>
  <r>
    <n v="1494"/>
    <m/>
    <m/>
    <m/>
    <x v="0"/>
    <m/>
    <m/>
    <m/>
    <m/>
    <m/>
    <m/>
    <m/>
    <m/>
    <m/>
    <m/>
    <m/>
    <m/>
    <m/>
    <m/>
    <m/>
    <m/>
    <m/>
    <m/>
    <m/>
    <m/>
    <m/>
    <m/>
    <m/>
    <m/>
    <m/>
    <m/>
    <m/>
    <m/>
    <m/>
    <m/>
    <m/>
    <m/>
    <m/>
    <m/>
    <m/>
    <m/>
    <m/>
    <m/>
    <m/>
    <m/>
    <m/>
    <x v="0"/>
    <m/>
    <m/>
    <m/>
    <m/>
    <m/>
    <m/>
    <m/>
    <m/>
    <m/>
    <m/>
  </r>
  <r>
    <n v="186"/>
    <s v="Screening And Consenting"/>
    <n v="3"/>
    <s v="onelam"/>
    <x v="18"/>
    <d v="1899-12-30T10:19:00"/>
    <s v="Mdantsane"/>
    <n v="5"/>
    <n v="10"/>
    <s v="Not applicable"/>
    <s v="I confirm that I am at the gate / door"/>
    <s v=" -32.936808"/>
    <s v="27.7709998"/>
    <s v="Yes"/>
    <m/>
    <s v="Read the script out loud to the person"/>
    <s v="Yes - the person who opened the door is the HoH"/>
    <s v="Read the script out loud to the HoH"/>
    <s v="Yes"/>
    <s v="Proceed"/>
    <s v="Ntuthuzelo"/>
    <s v="Gqhola"/>
    <n v="63"/>
    <d v="1959-01-29T00:00:00"/>
    <n v="63"/>
    <s v="Male"/>
    <s v="One or both"/>
    <s v="Yes"/>
    <s v="Proceed"/>
    <m/>
    <s v="Proceed"/>
    <s v="Xhosa"/>
    <s v="Yes"/>
    <s v="Yes"/>
    <m/>
    <s v="signature_2022-06-30_0821.png"/>
    <m/>
    <m/>
    <m/>
    <d v="2022-06-30T00:00:00"/>
    <n v="50000"/>
    <n v="2000"/>
    <n v="593"/>
    <n v="593"/>
    <n v="2357"/>
    <m/>
    <x v="1"/>
    <n v="55480"/>
    <s v="Proceed"/>
    <s v="Checked, completed"/>
    <s v="Checked, completed"/>
    <s v="Checked, completed"/>
    <n v="731143430"/>
    <s v="Myself (Participant)"/>
    <m/>
    <d v="1899-12-30T10:22:00"/>
    <s v="Unverified"/>
  </r>
  <r>
    <n v="1495"/>
    <m/>
    <m/>
    <m/>
    <x v="0"/>
    <m/>
    <m/>
    <m/>
    <m/>
    <m/>
    <m/>
    <m/>
    <m/>
    <m/>
    <m/>
    <m/>
    <m/>
    <m/>
    <m/>
    <m/>
    <m/>
    <m/>
    <m/>
    <m/>
    <m/>
    <m/>
    <m/>
    <m/>
    <m/>
    <m/>
    <m/>
    <m/>
    <m/>
    <m/>
    <m/>
    <m/>
    <m/>
    <m/>
    <m/>
    <m/>
    <m/>
    <m/>
    <m/>
    <m/>
    <m/>
    <m/>
    <x v="0"/>
    <m/>
    <m/>
    <m/>
    <m/>
    <m/>
    <m/>
    <m/>
    <m/>
    <m/>
    <m/>
  </r>
  <r>
    <n v="1495"/>
    <s v="Screening And Consenting"/>
    <n v="1"/>
    <s v="lwazi"/>
    <x v="32"/>
    <d v="1899-12-30T09:32:00"/>
    <s v="Buffalo Flats"/>
    <n v="5"/>
    <n v="4"/>
    <s v="Not applicable"/>
    <s v="I confirm that I am at the gate / door"/>
    <s v=" -33.0215011"/>
    <s v="27.8518295"/>
    <s v="Yes"/>
    <m/>
    <s v="Read the script out loud to the person"/>
    <s v="Yes - the person who opened the door is calling the HoH"/>
    <s v="Read the script out loud to the HoH"/>
    <s v="No"/>
    <m/>
    <m/>
    <m/>
    <m/>
    <m/>
    <m/>
    <m/>
    <m/>
    <m/>
    <m/>
    <m/>
    <m/>
    <m/>
    <m/>
    <m/>
    <m/>
    <m/>
    <m/>
    <m/>
    <m/>
    <m/>
    <n v="80000"/>
    <m/>
    <n v="640"/>
    <n v="640"/>
    <n v="2328"/>
    <m/>
    <x v="0"/>
    <m/>
    <m/>
    <m/>
    <m/>
    <m/>
    <m/>
    <m/>
    <m/>
    <d v="1899-12-30T09:33:00"/>
    <s v="Unverified"/>
  </r>
  <r>
    <n v="1496"/>
    <m/>
    <m/>
    <m/>
    <x v="0"/>
    <m/>
    <m/>
    <m/>
    <m/>
    <m/>
    <m/>
    <m/>
    <m/>
    <m/>
    <m/>
    <m/>
    <m/>
    <m/>
    <m/>
    <m/>
    <m/>
    <m/>
    <m/>
    <m/>
    <m/>
    <m/>
    <m/>
    <m/>
    <m/>
    <m/>
    <m/>
    <m/>
    <m/>
    <m/>
    <m/>
    <m/>
    <m/>
    <m/>
    <m/>
    <m/>
    <m/>
    <m/>
    <m/>
    <m/>
    <m/>
    <m/>
    <x v="0"/>
    <m/>
    <m/>
    <m/>
    <m/>
    <m/>
    <m/>
    <m/>
    <m/>
    <m/>
    <m/>
  </r>
  <r>
    <n v="245"/>
    <s v="Screening And Consenting"/>
    <n v="1"/>
    <s v="nomvuyo"/>
    <x v="9"/>
    <d v="1899-12-30T11:00:00"/>
    <s v="Mdantsane"/>
    <n v="6"/>
    <n v="5"/>
    <s v="Not applicable"/>
    <s v="I confirm that I am at the gate / door"/>
    <s v=" -32.929574"/>
    <s v="27.7762144"/>
    <s v="Yes"/>
    <m/>
    <s v="Read the script out loud to the person"/>
    <s v="Yes - the person who opened the door is the HoH"/>
    <s v="Read the script out loud to the HoH"/>
    <s v="Yes"/>
    <s v="Proceed"/>
    <s v="Mamsi"/>
    <s v="Dube"/>
    <n v="63"/>
    <d v="1959-12-26T00:00:00"/>
    <n v="63"/>
    <s v="Female"/>
    <s v="One or both"/>
    <s v="Yes"/>
    <s v="Proceed"/>
    <m/>
    <s v="Proceed"/>
    <s v="English"/>
    <s v="Yes"/>
    <s v="Yes"/>
    <s v="signature_2022-06-29_0906.png"/>
    <m/>
    <m/>
    <m/>
    <m/>
    <d v="2022-06-29T00:00:00"/>
    <n v="50000"/>
    <n v="1000"/>
    <n v="552"/>
    <n v="552"/>
    <n v="2358"/>
    <m/>
    <x v="1"/>
    <n v="54399"/>
    <s v="Proceed"/>
    <s v="Checked, completed"/>
    <s v="Checked, completed"/>
    <s v="Checked, completed"/>
    <n v="630740884"/>
    <s v="Myself (Participant)"/>
    <m/>
    <d v="1899-12-30T11:08:00"/>
    <s v="Unverified"/>
  </r>
  <r>
    <n v="1497"/>
    <m/>
    <m/>
    <m/>
    <x v="0"/>
    <m/>
    <m/>
    <m/>
    <m/>
    <m/>
    <m/>
    <m/>
    <m/>
    <m/>
    <m/>
    <m/>
    <m/>
    <m/>
    <m/>
    <m/>
    <m/>
    <m/>
    <m/>
    <m/>
    <m/>
    <m/>
    <m/>
    <m/>
    <m/>
    <m/>
    <m/>
    <m/>
    <m/>
    <m/>
    <m/>
    <m/>
    <m/>
    <m/>
    <m/>
    <m/>
    <m/>
    <m/>
    <m/>
    <m/>
    <m/>
    <m/>
    <x v="0"/>
    <m/>
    <m/>
    <m/>
    <m/>
    <m/>
    <m/>
    <m/>
    <m/>
    <m/>
    <m/>
  </r>
  <r>
    <n v="1497"/>
    <s v="Screening And Consenting"/>
    <n v="1"/>
    <s v="nozithembiso"/>
    <x v="32"/>
    <d v="1899-12-30T09:43:00"/>
    <s v="Buffalo Flats"/>
    <n v="6"/>
    <n v="1"/>
    <s v="Not applicable"/>
    <s v="I confirm that I am at the gate / door"/>
    <s v=" -33.0178001"/>
    <s v="27.8464474"/>
    <s v="Yes"/>
    <m/>
    <s v="Read the script out loud to the person"/>
    <s v="Yes - the person who opened the door is the HoH"/>
    <s v="Read the script out loud to the HoH"/>
    <s v="No"/>
    <m/>
    <m/>
    <m/>
    <m/>
    <m/>
    <m/>
    <m/>
    <m/>
    <m/>
    <m/>
    <m/>
    <m/>
    <m/>
    <m/>
    <m/>
    <m/>
    <m/>
    <m/>
    <m/>
    <m/>
    <m/>
    <n v="80000"/>
    <m/>
    <n v="629"/>
    <n v="629"/>
    <n v="2328"/>
    <m/>
    <x v="0"/>
    <m/>
    <m/>
    <m/>
    <m/>
    <m/>
    <m/>
    <m/>
    <m/>
    <d v="1899-12-30T09:45:00"/>
    <s v="Unverified"/>
  </r>
  <r>
    <n v="1498"/>
    <m/>
    <m/>
    <m/>
    <x v="0"/>
    <m/>
    <m/>
    <m/>
    <m/>
    <m/>
    <m/>
    <m/>
    <m/>
    <m/>
    <m/>
    <m/>
    <m/>
    <m/>
    <m/>
    <m/>
    <m/>
    <m/>
    <m/>
    <m/>
    <m/>
    <m/>
    <m/>
    <m/>
    <m/>
    <m/>
    <m/>
    <m/>
    <m/>
    <m/>
    <m/>
    <m/>
    <m/>
    <m/>
    <m/>
    <m/>
    <m/>
    <m/>
    <m/>
    <m/>
    <m/>
    <m/>
    <x v="0"/>
    <m/>
    <m/>
    <m/>
    <m/>
    <m/>
    <m/>
    <m/>
    <m/>
    <m/>
    <m/>
  </r>
  <r>
    <n v="1498"/>
    <s v="Screening And Consenting"/>
    <n v="1"/>
    <s v="nozithembiso"/>
    <x v="32"/>
    <d v="1899-12-30T09:51:00"/>
    <s v="Buffalo Flats"/>
    <n v="6"/>
    <n v="1"/>
    <s v="Not applicable"/>
    <s v="I confirm that I am at the gate / door"/>
    <s v=" -33.0177641"/>
    <s v="27.846385"/>
    <s v="Yes"/>
    <m/>
    <s v="Read the script out loud to the person"/>
    <s v="Yes - the person who opened the door is the HoH"/>
    <s v="Read the script out loud to the HoH"/>
    <s v="No"/>
    <m/>
    <m/>
    <m/>
    <m/>
    <m/>
    <m/>
    <m/>
    <m/>
    <m/>
    <m/>
    <m/>
    <m/>
    <m/>
    <m/>
    <m/>
    <m/>
    <m/>
    <m/>
    <m/>
    <m/>
    <m/>
    <n v="80000"/>
    <m/>
    <n v="621"/>
    <n v="621"/>
    <n v="2328"/>
    <m/>
    <x v="0"/>
    <m/>
    <m/>
    <m/>
    <m/>
    <m/>
    <m/>
    <m/>
    <m/>
    <d v="1899-12-30T09:53:00"/>
    <s v="Unverified"/>
  </r>
  <r>
    <n v="1499"/>
    <m/>
    <m/>
    <m/>
    <x v="0"/>
    <m/>
    <m/>
    <m/>
    <m/>
    <m/>
    <m/>
    <m/>
    <m/>
    <m/>
    <m/>
    <m/>
    <m/>
    <m/>
    <m/>
    <m/>
    <m/>
    <m/>
    <m/>
    <m/>
    <m/>
    <m/>
    <m/>
    <m/>
    <m/>
    <m/>
    <m/>
    <m/>
    <m/>
    <m/>
    <m/>
    <m/>
    <m/>
    <m/>
    <m/>
    <m/>
    <m/>
    <m/>
    <m/>
    <m/>
    <m/>
    <m/>
    <x v="0"/>
    <m/>
    <m/>
    <m/>
    <m/>
    <m/>
    <m/>
    <m/>
    <m/>
    <m/>
    <m/>
  </r>
  <r>
    <n v="255"/>
    <s v="Screening And Consenting"/>
    <n v="1"/>
    <s v="zimbini"/>
    <x v="9"/>
    <d v="1899-12-30T11:43:00"/>
    <s v="Mdantsane"/>
    <n v="6"/>
    <n v="6"/>
    <s v="Not applicable"/>
    <s v="I confirm that I am at the gate / door"/>
    <s v=" -32.9314659"/>
    <s v="27.7745103"/>
    <s v="Yes"/>
    <m/>
    <s v="Read the script out loud to the person"/>
    <s v="Yes - the person who opened the door is the HoH"/>
    <s v="Read the script out loud to the HoH"/>
    <s v="Yes"/>
    <s v="Proceed"/>
    <s v="Gledies"/>
    <s v="Ngonyama"/>
    <n v="63"/>
    <d v="1959-10-31T00:00:00"/>
    <n v="63"/>
    <s v="Female"/>
    <s v="One or both"/>
    <s v="Yes"/>
    <s v="Proceed"/>
    <m/>
    <s v="Proceed"/>
    <s v="English"/>
    <s v="Yes"/>
    <s v="Yes"/>
    <s v="signature_2022-06-29_0946.png"/>
    <m/>
    <m/>
    <m/>
    <m/>
    <d v="2022-06-29T00:00:00"/>
    <n v="50000"/>
    <n v="1000"/>
    <n v="509"/>
    <n v="509"/>
    <n v="2358"/>
    <m/>
    <x v="1"/>
    <n v="54313"/>
    <s v="Proceed"/>
    <s v="Checked, completed"/>
    <s v="Checked, completed"/>
    <s v="Checked, completed"/>
    <n v="719728860"/>
    <s v="Myself (Participant)"/>
    <m/>
    <d v="1899-12-30T11:47:00"/>
    <s v="Unverified"/>
  </r>
  <r>
    <n v="1500"/>
    <m/>
    <m/>
    <m/>
    <x v="0"/>
    <m/>
    <m/>
    <m/>
    <m/>
    <m/>
    <m/>
    <m/>
    <m/>
    <m/>
    <m/>
    <m/>
    <m/>
    <m/>
    <m/>
    <m/>
    <m/>
    <m/>
    <m/>
    <m/>
    <m/>
    <m/>
    <m/>
    <m/>
    <m/>
    <m/>
    <m/>
    <m/>
    <m/>
    <m/>
    <m/>
    <m/>
    <m/>
    <m/>
    <m/>
    <m/>
    <m/>
    <m/>
    <m/>
    <m/>
    <m/>
    <m/>
    <x v="0"/>
    <m/>
    <m/>
    <m/>
    <m/>
    <m/>
    <m/>
    <m/>
    <m/>
    <m/>
    <m/>
  </r>
  <r>
    <n v="313"/>
    <s v="Screening And Consenting"/>
    <n v="1"/>
    <s v="nosibusiso"/>
    <x v="28"/>
    <d v="1899-12-30T09:20:00"/>
    <s v="Mdantsane"/>
    <n v="7"/>
    <n v="7"/>
    <s v="Not applicable"/>
    <s v="I confirm that I am at the gate / door"/>
    <s v=" -32.9467198"/>
    <s v="27.7810468"/>
    <s v="Yes"/>
    <m/>
    <s v="Read the script out loud to the person"/>
    <s v="Yes - the person who opened the door is the HoH"/>
    <s v="Read the script out loud to the HoH"/>
    <s v="Yes"/>
    <s v="Proceed"/>
    <s v="Ayanda"/>
    <s v="Mahanjana"/>
    <n v="63"/>
    <d v="1959-05-16T00:00:00"/>
    <n v="63"/>
    <s v="Female"/>
    <s v="One or both"/>
    <s v="Yes"/>
    <s v="Proceed"/>
    <m/>
    <s v="Proceed"/>
    <s v="Xhosa"/>
    <s v="Yes"/>
    <s v="Yes"/>
    <m/>
    <s v="signature_2022-07-01_0728.png"/>
    <m/>
    <m/>
    <m/>
    <d v="2022-07-01T00:00:00"/>
    <n v="50000"/>
    <n v="1000"/>
    <n v="652"/>
    <n v="652"/>
    <n v="2356"/>
    <m/>
    <x v="1"/>
    <n v="54597"/>
    <s v="Proceed"/>
    <s v="Checked, completed"/>
    <s v="Checked, completed"/>
    <s v="Checked, completed"/>
    <n v="734038628"/>
    <s v="Child"/>
    <m/>
    <d v="1899-12-30T09:29:00"/>
    <s v="Unverified"/>
  </r>
  <r>
    <n v="1501"/>
    <m/>
    <m/>
    <m/>
    <x v="0"/>
    <m/>
    <m/>
    <m/>
    <m/>
    <m/>
    <m/>
    <m/>
    <m/>
    <m/>
    <m/>
    <m/>
    <m/>
    <m/>
    <m/>
    <m/>
    <m/>
    <m/>
    <m/>
    <m/>
    <m/>
    <m/>
    <m/>
    <m/>
    <m/>
    <m/>
    <m/>
    <m/>
    <m/>
    <m/>
    <m/>
    <m/>
    <m/>
    <m/>
    <m/>
    <m/>
    <m/>
    <m/>
    <m/>
    <m/>
    <m/>
    <m/>
    <x v="0"/>
    <m/>
    <m/>
    <m/>
    <m/>
    <m/>
    <m/>
    <m/>
    <m/>
    <m/>
    <m/>
  </r>
  <r>
    <n v="462"/>
    <s v="Screening And Consenting"/>
    <n v="1"/>
    <s v="lwazi"/>
    <x v="22"/>
    <d v="1899-12-30T10:09:00"/>
    <s v="Nompumelelo"/>
    <n v="1"/>
    <n v="2"/>
    <s v="Not applicable"/>
    <s v="I confirm that I am at the gate / door"/>
    <s v=" -32.9571152"/>
    <s v="27.9252451"/>
    <s v="Yes"/>
    <m/>
    <s v="Read the script out loud to the person"/>
    <s v="Yes - the person who opened the door is the HoH"/>
    <s v="Read the script out loud to the HoH"/>
    <s v="Yes"/>
    <s v="Proceed"/>
    <s v="Sebenzile"/>
    <s v="Noboma"/>
    <n v="63"/>
    <d v="1959-11-12T00:00:00"/>
    <n v="63"/>
    <s v="Male"/>
    <s v="One or both"/>
    <s v="Yes"/>
    <s v="Proceed"/>
    <m/>
    <s v="Proceed"/>
    <s v="Xhosa"/>
    <s v="Yes"/>
    <s v="Yes"/>
    <m/>
    <s v="signature_2022-07-07_0936.png"/>
    <m/>
    <m/>
    <m/>
    <d v="2022-07-07T00:00:00"/>
    <n v="30000"/>
    <n v="2000"/>
    <n v="603"/>
    <n v="603"/>
    <n v="2350"/>
    <m/>
    <x v="1"/>
    <n v="35493"/>
    <s v="Proceed"/>
    <s v="Checked, completed"/>
    <s v="Checked, completed"/>
    <s v="Checked, completed"/>
    <n v="725537005"/>
    <s v="Child"/>
    <m/>
    <d v="1899-12-30T11:38:00"/>
    <s v="Unverified"/>
  </r>
  <r>
    <n v="1502"/>
    <m/>
    <m/>
    <m/>
    <x v="0"/>
    <m/>
    <m/>
    <m/>
    <m/>
    <m/>
    <m/>
    <m/>
    <m/>
    <m/>
    <m/>
    <m/>
    <m/>
    <m/>
    <m/>
    <m/>
    <m/>
    <m/>
    <m/>
    <m/>
    <m/>
    <m/>
    <m/>
    <m/>
    <m/>
    <m/>
    <m/>
    <m/>
    <m/>
    <m/>
    <m/>
    <m/>
    <m/>
    <m/>
    <m/>
    <m/>
    <m/>
    <m/>
    <m/>
    <m/>
    <m/>
    <m/>
    <x v="0"/>
    <m/>
    <m/>
    <m/>
    <m/>
    <m/>
    <m/>
    <m/>
    <m/>
    <m/>
    <m/>
  </r>
  <r>
    <n v="708"/>
    <s v="Screening And Consenting"/>
    <n v="1"/>
    <s v="mihlem"/>
    <x v="15"/>
    <d v="1899-12-30T12:47:00"/>
    <s v="Mdantsane"/>
    <n v="11"/>
    <n v="5"/>
    <s v="Not applicable"/>
    <s v="I confirm that I am at the gate / door"/>
    <s v=" -32.919811"/>
    <s v="27.7405384"/>
    <s v="Yes"/>
    <m/>
    <s v="Read the script out loud to the person"/>
    <s v="Yes - the person who opened the door is the HoH"/>
    <s v="Read the script out loud to the HoH"/>
    <s v="Yes"/>
    <s v="Proceed"/>
    <s v="Mandisa"/>
    <s v="Skeyi"/>
    <n v="63"/>
    <d v="1986-08-01T00:00:00"/>
    <n v="36"/>
    <s v="Female"/>
    <s v="One or both"/>
    <s v="Yes"/>
    <s v="Proceed"/>
    <m/>
    <s v="Proceed"/>
    <s v="English"/>
    <s v="Yes"/>
    <s v="Yes"/>
    <s v="signature_2022-07-13_1052.png"/>
    <m/>
    <m/>
    <m/>
    <m/>
    <d v="2022-07-13T00:00:00"/>
    <n v="50000"/>
    <n v="1000"/>
    <n v="445"/>
    <n v="445"/>
    <n v="2344"/>
    <m/>
    <x v="1"/>
    <n v="54171"/>
    <s v="Proceed"/>
    <s v="Checked, completed"/>
    <s v="Checked, completed"/>
    <s v="Checked, completed"/>
    <n v="736218132"/>
    <s v="Myself (Participant)"/>
    <m/>
    <d v="1899-12-30T12:53:00"/>
    <s v="Unverified"/>
  </r>
  <r>
    <n v="1503"/>
    <m/>
    <m/>
    <m/>
    <x v="0"/>
    <m/>
    <m/>
    <m/>
    <m/>
    <m/>
    <m/>
    <m/>
    <m/>
    <m/>
    <m/>
    <m/>
    <m/>
    <m/>
    <m/>
    <m/>
    <m/>
    <m/>
    <m/>
    <m/>
    <m/>
    <m/>
    <m/>
    <m/>
    <m/>
    <m/>
    <m/>
    <m/>
    <m/>
    <m/>
    <m/>
    <m/>
    <m/>
    <m/>
    <m/>
    <m/>
    <m/>
    <m/>
    <m/>
    <m/>
    <m/>
    <m/>
    <x v="0"/>
    <m/>
    <m/>
    <m/>
    <m/>
    <m/>
    <m/>
    <m/>
    <m/>
    <m/>
    <m/>
  </r>
  <r>
    <n v="1503"/>
    <s v="Screening And Consenting"/>
    <n v="1"/>
    <s v="nosibusiso"/>
    <x v="32"/>
    <d v="1899-12-30T10:13:00"/>
    <s v="Buffalo Flats"/>
    <n v="6"/>
    <n v="2"/>
    <s v="Not applicable"/>
    <s v="I confirm that I am at the gate / door"/>
    <s v=" -33.0196547"/>
    <s v="27.846166"/>
    <s v="No"/>
    <s v="I confirm"/>
    <m/>
    <m/>
    <m/>
    <m/>
    <m/>
    <m/>
    <m/>
    <m/>
    <m/>
    <m/>
    <m/>
    <m/>
    <m/>
    <m/>
    <m/>
    <m/>
    <m/>
    <m/>
    <m/>
    <m/>
    <m/>
    <m/>
    <m/>
    <m/>
    <m/>
    <n v="80000"/>
    <m/>
    <n v="599"/>
    <n v="599"/>
    <n v="2328"/>
    <m/>
    <x v="0"/>
    <m/>
    <m/>
    <m/>
    <m/>
    <m/>
    <m/>
    <m/>
    <m/>
    <d v="1899-12-30T10:14:00"/>
    <s v="Complete"/>
  </r>
  <r>
    <n v="798"/>
    <s v="Screening And Consenting"/>
    <n v="1"/>
    <s v="zukisani"/>
    <x v="10"/>
    <d v="1899-12-30T14:11:00"/>
    <s v="Nompumelelo"/>
    <n v="2"/>
    <n v="6"/>
    <s v="Not applicable"/>
    <s v="I confirm that I am at the gate / door"/>
    <s v=" -32.9591367"/>
    <s v="27.920488"/>
    <s v="Yes"/>
    <m/>
    <s v="Read the script out loud to the person"/>
    <s v="Yes - the person who opened the door is the HoH"/>
    <s v="Read the script out loud to the HoH"/>
    <s v="Yes"/>
    <s v="Proceed"/>
    <s v="Nontombana"/>
    <s v="Sotana"/>
    <n v="63"/>
    <d v="1959-04-06T00:00:00"/>
    <n v="63"/>
    <s v="Female"/>
    <s v="One or both"/>
    <s v="Yes"/>
    <s v="Proceed"/>
    <m/>
    <s v="Proceed"/>
    <s v="Xhosa"/>
    <s v="Yes"/>
    <s v="Yes"/>
    <m/>
    <s v="signature_2022-07-14_1216.png"/>
    <m/>
    <m/>
    <m/>
    <d v="2022-07-14T00:00:00"/>
    <n v="30000"/>
    <n v="1000"/>
    <n v="361"/>
    <n v="361"/>
    <n v="2343"/>
    <m/>
    <x v="1"/>
    <n v="34002"/>
    <s v="Proceed"/>
    <s v="Checked, completed"/>
    <s v="Checked, completed"/>
    <s v="Checked, completed"/>
    <n v="632447589"/>
    <s v="Myself (Participant)"/>
    <m/>
    <d v="1899-12-30T14:18:00"/>
    <s v="Unverified"/>
  </r>
  <r>
    <n v="1504"/>
    <m/>
    <m/>
    <m/>
    <x v="0"/>
    <m/>
    <m/>
    <m/>
    <m/>
    <m/>
    <m/>
    <m/>
    <m/>
    <m/>
    <m/>
    <m/>
    <m/>
    <m/>
    <m/>
    <m/>
    <m/>
    <m/>
    <m/>
    <m/>
    <m/>
    <m/>
    <m/>
    <m/>
    <m/>
    <m/>
    <m/>
    <m/>
    <m/>
    <m/>
    <m/>
    <m/>
    <m/>
    <m/>
    <m/>
    <m/>
    <m/>
    <m/>
    <m/>
    <m/>
    <m/>
    <m/>
    <x v="0"/>
    <m/>
    <m/>
    <m/>
    <m/>
    <m/>
    <m/>
    <m/>
    <m/>
    <m/>
    <m/>
  </r>
  <r>
    <n v="813"/>
    <s v="Screening And Consenting"/>
    <n v="1"/>
    <s v="thembelihle"/>
    <x v="23"/>
    <d v="1899-12-30T09:41:00"/>
    <s v="Mdantsane"/>
    <n v="12"/>
    <n v="2"/>
    <s v="Not applicable"/>
    <s v="I confirm that I am at the gate / door"/>
    <s v=" -32.9287886"/>
    <s v="27.7382863"/>
    <s v="Yes"/>
    <m/>
    <s v="Read the script out loud to the person"/>
    <s v="Yes - the person who opened the door is the HoH"/>
    <s v="Read the script out loud to the HoH"/>
    <s v="Yes"/>
    <s v="Proceed"/>
    <s v="Thandeka"/>
    <s v="Vazi"/>
    <n v="63"/>
    <d v="1959-05-23T00:00:00"/>
    <n v="63"/>
    <s v="Female"/>
    <s v="One or both"/>
    <s v="Yes"/>
    <s v="Proceed"/>
    <m/>
    <s v="Proceed"/>
    <s v="Xhosa"/>
    <s v="Yes"/>
    <s v="Yes"/>
    <m/>
    <s v="signature_2022-07-15_0750.png"/>
    <m/>
    <m/>
    <m/>
    <d v="2022-07-15T00:00:00"/>
    <n v="50000"/>
    <n v="1000"/>
    <n v="631"/>
    <n v="631"/>
    <n v="2342"/>
    <m/>
    <x v="1"/>
    <n v="54541"/>
    <s v="Proceed"/>
    <s v="Checked, completed"/>
    <s v="Checked, completed"/>
    <s v="Checked, completed"/>
    <n v="783638419"/>
    <s v="Myself (Participant)"/>
    <m/>
    <d v="1899-12-30T09:50:00"/>
    <s v="Complete"/>
  </r>
  <r>
    <n v="1505"/>
    <m/>
    <m/>
    <m/>
    <x v="0"/>
    <m/>
    <m/>
    <m/>
    <m/>
    <m/>
    <m/>
    <m/>
    <m/>
    <m/>
    <m/>
    <m/>
    <m/>
    <m/>
    <m/>
    <m/>
    <m/>
    <m/>
    <m/>
    <m/>
    <m/>
    <m/>
    <m/>
    <m/>
    <m/>
    <m/>
    <m/>
    <m/>
    <m/>
    <m/>
    <m/>
    <m/>
    <m/>
    <m/>
    <m/>
    <m/>
    <m/>
    <m/>
    <m/>
    <m/>
    <m/>
    <m/>
    <x v="0"/>
    <m/>
    <m/>
    <m/>
    <m/>
    <m/>
    <m/>
    <m/>
    <m/>
    <m/>
    <m/>
  </r>
  <r>
    <n v="968"/>
    <s v="Screening And Consenting"/>
    <n v="1"/>
    <s v="nomvuyo"/>
    <x v="29"/>
    <d v="1899-12-30T15:34:00"/>
    <s v="Buffalo Flats"/>
    <n v="2"/>
    <n v="10"/>
    <s v="Not applicable"/>
    <s v="I confirm that I am at the gate / door"/>
    <s v=" -33.0109059"/>
    <s v="27.8432436"/>
    <s v="Yes"/>
    <m/>
    <s v="Read the script out loud to the person"/>
    <s v="Yes - the person who opened the door is calling the HoH"/>
    <s v="Read the script out loud to the HoH"/>
    <s v="Yes"/>
    <s v="Proceed"/>
    <s v="Eunice"/>
    <s v="Williams"/>
    <n v="63"/>
    <d v="1959-11-28T00:00:00"/>
    <n v="63"/>
    <s v="Female"/>
    <s v="One or both"/>
    <s v="Yes"/>
    <s v="Proceed"/>
    <m/>
    <s v="Proceed"/>
    <s v="English"/>
    <s v="Yes"/>
    <s v="Yes"/>
    <s v="signature_2022-07-19_1352.png"/>
    <m/>
    <m/>
    <m/>
    <m/>
    <d v="2022-07-19T00:00:00"/>
    <n v="80000"/>
    <n v="1000"/>
    <n v="278"/>
    <n v="278"/>
    <n v="2338"/>
    <m/>
    <x v="1"/>
    <n v="83831"/>
    <s v="Proceed"/>
    <s v="Checked, completed"/>
    <s v="Checked, completed"/>
    <s v="Checked, completed"/>
    <n v="9999999999"/>
    <s v="Other"/>
    <s v="Does not have active cell number"/>
    <d v="1899-12-30T15:54:00"/>
    <s v="Complete"/>
  </r>
  <r>
    <n v="1506"/>
    <m/>
    <m/>
    <m/>
    <x v="0"/>
    <m/>
    <m/>
    <m/>
    <m/>
    <m/>
    <m/>
    <m/>
    <m/>
    <m/>
    <m/>
    <m/>
    <m/>
    <m/>
    <m/>
    <m/>
    <m/>
    <m/>
    <m/>
    <m/>
    <m/>
    <m/>
    <m/>
    <m/>
    <m/>
    <m/>
    <m/>
    <m/>
    <m/>
    <m/>
    <m/>
    <m/>
    <m/>
    <m/>
    <m/>
    <m/>
    <m/>
    <m/>
    <m/>
    <m/>
    <m/>
    <m/>
    <x v="0"/>
    <m/>
    <m/>
    <m/>
    <m/>
    <m/>
    <m/>
    <m/>
    <m/>
    <m/>
    <m/>
  </r>
  <r>
    <n v="980"/>
    <s v="Screening And Consenting"/>
    <n v="1"/>
    <s v="zola"/>
    <x v="29"/>
    <d v="1899-12-30T16:22:00"/>
    <s v="Ndevana"/>
    <n v="2"/>
    <n v="7"/>
    <s v="Not applicable"/>
    <s v="I confirm that I am at the gate / door"/>
    <s v=" -32.9298735"/>
    <s v="27.4749087"/>
    <s v="Yes"/>
    <m/>
    <s v="Read the script out loud to the person"/>
    <s v="Yes - the person who opened the door is the HoH"/>
    <s v="Read the script out loud to the HoH"/>
    <s v="Yes"/>
    <s v="Proceed"/>
    <s v="Nokwayiyo Sheila"/>
    <s v="Vasini"/>
    <n v="63"/>
    <d v="1959-07-07T00:00:00"/>
    <n v="63"/>
    <s v="Female"/>
    <s v="One or both"/>
    <s v="Yes"/>
    <s v="Proceed"/>
    <m/>
    <s v="Proceed"/>
    <s v="Xhosa"/>
    <s v="Yes"/>
    <s v="Yes"/>
    <m/>
    <s v="signature_2022-07-19_1425.png"/>
    <m/>
    <m/>
    <m/>
    <d v="2022-07-19T00:00:00"/>
    <n v="60000"/>
    <n v="1000"/>
    <n v="230"/>
    <n v="230"/>
    <n v="2338"/>
    <m/>
    <x v="1"/>
    <n v="63735"/>
    <s v="Proceed"/>
    <s v="Checked, completed"/>
    <s v="Checked, completed"/>
    <s v="Checked, completed"/>
    <n v="780587009"/>
    <s v="Myself (Participant)"/>
    <m/>
    <d v="1899-12-30T16:25:00"/>
    <s v="Complete"/>
  </r>
  <r>
    <n v="1507"/>
    <m/>
    <m/>
    <m/>
    <x v="0"/>
    <m/>
    <m/>
    <m/>
    <m/>
    <m/>
    <m/>
    <m/>
    <m/>
    <m/>
    <m/>
    <m/>
    <m/>
    <m/>
    <m/>
    <m/>
    <m/>
    <m/>
    <m/>
    <m/>
    <m/>
    <m/>
    <m/>
    <m/>
    <m/>
    <m/>
    <m/>
    <m/>
    <m/>
    <m/>
    <m/>
    <m/>
    <m/>
    <m/>
    <m/>
    <m/>
    <m/>
    <m/>
    <m/>
    <m/>
    <m/>
    <m/>
    <x v="0"/>
    <m/>
    <m/>
    <m/>
    <m/>
    <m/>
    <m/>
    <m/>
    <m/>
    <m/>
    <m/>
  </r>
  <r>
    <n v="1099"/>
    <s v="Screening And Consenting"/>
    <n v="1"/>
    <s v="zimkhitha"/>
    <x v="21"/>
    <d v="1899-12-30T12:15:00"/>
    <s v="Buffalo Flats"/>
    <n v="3"/>
    <n v="2"/>
    <s v="Not applicable"/>
    <s v="I confirm that I am at the gate / door"/>
    <s v=" -33.0101981"/>
    <s v="27.8387102"/>
    <s v="Yes"/>
    <m/>
    <s v="Read the script out loud to the person"/>
    <s v="Yes - the person who opened the door is the HoH"/>
    <s v="Read the script out loud to the HoH"/>
    <s v="Yes"/>
    <s v="Proceed"/>
    <s v="Miriam"/>
    <s v="Moresen"/>
    <n v="63"/>
    <d v="1959-05-23T00:00:00"/>
    <n v="63"/>
    <s v="Female"/>
    <s v="One or both"/>
    <s v="Yes"/>
    <s v="Proceed"/>
    <m/>
    <s v="Proceed"/>
    <s v="English"/>
    <s v="Yes"/>
    <s v="Yes"/>
    <s v="signature_2022-07-21_1017.png"/>
    <m/>
    <m/>
    <m/>
    <m/>
    <d v="2022-07-21T00:00:00"/>
    <n v="80000"/>
    <n v="1000"/>
    <n v="477"/>
    <n v="477"/>
    <n v="2336"/>
    <m/>
    <x v="1"/>
    <n v="84227"/>
    <s v="Proceed"/>
    <s v="Checked, completed"/>
    <s v="Checked, completed"/>
    <s v="Checked, completed"/>
    <n v="814236271"/>
    <s v="Myself (Participant)"/>
    <m/>
    <d v="1899-12-30T12:18:00"/>
    <s v="Complete"/>
  </r>
  <r>
    <n v="1508"/>
    <m/>
    <m/>
    <m/>
    <x v="0"/>
    <m/>
    <m/>
    <m/>
    <m/>
    <m/>
    <m/>
    <m/>
    <m/>
    <m/>
    <m/>
    <m/>
    <m/>
    <m/>
    <m/>
    <m/>
    <m/>
    <m/>
    <m/>
    <m/>
    <m/>
    <m/>
    <m/>
    <m/>
    <m/>
    <m/>
    <m/>
    <m/>
    <m/>
    <m/>
    <m/>
    <m/>
    <m/>
    <m/>
    <m/>
    <m/>
    <m/>
    <m/>
    <m/>
    <m/>
    <m/>
    <m/>
    <x v="0"/>
    <m/>
    <m/>
    <m/>
    <m/>
    <m/>
    <m/>
    <m/>
    <m/>
    <m/>
    <m/>
  </r>
  <r>
    <n v="1224"/>
    <s v="Screening And Consenting"/>
    <n v="1"/>
    <s v="likhona"/>
    <x v="24"/>
    <d v="1899-12-30T10:38:00"/>
    <s v="Nompumelelo"/>
    <n v="3"/>
    <n v="3"/>
    <s v="Not applicable"/>
    <s v="I confirm that I am at the gate / door"/>
    <s v=" -32.9542475"/>
    <s v="27.9244767"/>
    <s v="Yes"/>
    <m/>
    <s v="Read the script out loud to the person"/>
    <s v="Yes - the person who opened the door is the HoH"/>
    <s v="Read the script out loud to the HoH"/>
    <s v="Yes"/>
    <s v="Proceed"/>
    <s v="Thobile"/>
    <s v="Bhacela"/>
    <n v="63"/>
    <d v="1959-06-02T00:00:00"/>
    <n v="63"/>
    <s v="Male"/>
    <s v="One or both"/>
    <s v="Yes"/>
    <s v="Proceed"/>
    <m/>
    <s v="Proceed"/>
    <s v="Xhosa"/>
    <s v="Yes"/>
    <s v="Yes"/>
    <m/>
    <s v="signature_2022-07-23_0841.png"/>
    <m/>
    <m/>
    <m/>
    <d v="2022-07-23T00:00:00"/>
    <n v="30000"/>
    <n v="2000"/>
    <n v="574"/>
    <n v="574"/>
    <n v="2334"/>
    <m/>
    <x v="1"/>
    <n v="35419"/>
    <s v="Proceed"/>
    <s v="Checked, completed"/>
    <s v="Checked, completed"/>
    <s v="Checked, completed"/>
    <n v="832745679"/>
    <s v="Myself (Participant)"/>
    <m/>
    <d v="1899-12-30T10:51:00"/>
    <s v="Complete"/>
  </r>
  <r>
    <n v="1509"/>
    <m/>
    <m/>
    <m/>
    <x v="0"/>
    <m/>
    <m/>
    <m/>
    <m/>
    <m/>
    <m/>
    <m/>
    <m/>
    <m/>
    <m/>
    <m/>
    <m/>
    <m/>
    <m/>
    <m/>
    <m/>
    <m/>
    <m/>
    <m/>
    <m/>
    <m/>
    <m/>
    <m/>
    <m/>
    <m/>
    <m/>
    <m/>
    <m/>
    <m/>
    <m/>
    <m/>
    <m/>
    <m/>
    <m/>
    <m/>
    <m/>
    <m/>
    <m/>
    <m/>
    <m/>
    <m/>
    <x v="0"/>
    <m/>
    <m/>
    <m/>
    <m/>
    <m/>
    <m/>
    <m/>
    <m/>
    <m/>
    <m/>
  </r>
  <r>
    <n v="1509"/>
    <s v="Screening And Consenting"/>
    <n v="1"/>
    <s v="mihlem"/>
    <x v="32"/>
    <d v="1899-12-30T11:05:00"/>
    <s v="Mdantsane"/>
    <n v="13"/>
    <n v="6"/>
    <s v="Not applicable"/>
    <s v="I confirm that I am at the gate / door"/>
    <s v=" -32.92189"/>
    <s v="27.7110071"/>
    <s v="Yes"/>
    <m/>
    <s v="Read the script out loud to the person"/>
    <s v="No"/>
    <m/>
    <m/>
    <m/>
    <m/>
    <m/>
    <m/>
    <m/>
    <m/>
    <m/>
    <m/>
    <m/>
    <m/>
    <m/>
    <m/>
    <m/>
    <m/>
    <m/>
    <m/>
    <m/>
    <m/>
    <m/>
    <m/>
    <m/>
    <n v="50000"/>
    <m/>
    <n v="547"/>
    <n v="547"/>
    <n v="2328"/>
    <m/>
    <x v="0"/>
    <m/>
    <m/>
    <m/>
    <m/>
    <m/>
    <m/>
    <m/>
    <m/>
    <d v="1899-12-30T11:06:00"/>
    <s v="Complete"/>
  </r>
  <r>
    <n v="1509"/>
    <s v="Screening And Consenting"/>
    <n v="2"/>
    <s v="zimbini"/>
    <x v="27"/>
    <d v="1899-12-30T09:51:00"/>
    <s v="Mdantsane"/>
    <n v="13"/>
    <n v="6"/>
    <s v="Not applicable"/>
    <s v="I confirm that I am at the gate / door"/>
    <s v=" -32.9218486"/>
    <s v="27.7109639"/>
    <s v="No"/>
    <s v="I confirm"/>
    <m/>
    <m/>
    <m/>
    <m/>
    <m/>
    <m/>
    <m/>
    <m/>
    <m/>
    <m/>
    <m/>
    <m/>
    <m/>
    <m/>
    <m/>
    <m/>
    <m/>
    <m/>
    <m/>
    <m/>
    <m/>
    <m/>
    <m/>
    <m/>
    <m/>
    <n v="50000"/>
    <m/>
    <n v="621"/>
    <n v="621"/>
    <n v="2327"/>
    <m/>
    <x v="0"/>
    <m/>
    <m/>
    <m/>
    <m/>
    <m/>
    <m/>
    <m/>
    <m/>
    <d v="1899-12-30T09:52:00"/>
    <s v="Complete"/>
  </r>
  <r>
    <n v="1509"/>
    <s v="Screening And Consenting"/>
    <n v="3"/>
    <s v="mihlem"/>
    <x v="33"/>
    <d v="1899-12-30T13:36:00"/>
    <s v="Mdantsane"/>
    <n v="13"/>
    <n v="6"/>
    <s v="Not applicable"/>
    <s v="I confirm that I am at the gate / door"/>
    <s v=" -32.9218515"/>
    <s v="27.711059"/>
    <s v="No"/>
    <s v="I confirm"/>
    <m/>
    <m/>
    <m/>
    <m/>
    <m/>
    <m/>
    <m/>
    <m/>
    <m/>
    <m/>
    <m/>
    <m/>
    <m/>
    <m/>
    <m/>
    <m/>
    <m/>
    <m/>
    <m/>
    <m/>
    <m/>
    <m/>
    <m/>
    <m/>
    <m/>
    <n v="50000"/>
    <m/>
    <n v="396"/>
    <n v="396"/>
    <n v="2325"/>
    <m/>
    <x v="0"/>
    <m/>
    <m/>
    <m/>
    <m/>
    <m/>
    <m/>
    <m/>
    <m/>
    <d v="1899-12-30T13:37:00"/>
    <s v="Complete"/>
  </r>
  <r>
    <n v="1510"/>
    <m/>
    <m/>
    <m/>
    <x v="0"/>
    <m/>
    <m/>
    <m/>
    <m/>
    <m/>
    <m/>
    <m/>
    <m/>
    <m/>
    <m/>
    <m/>
    <m/>
    <m/>
    <m/>
    <m/>
    <m/>
    <m/>
    <m/>
    <m/>
    <m/>
    <m/>
    <m/>
    <m/>
    <m/>
    <m/>
    <m/>
    <m/>
    <m/>
    <m/>
    <m/>
    <m/>
    <m/>
    <m/>
    <m/>
    <m/>
    <m/>
    <m/>
    <m/>
    <m/>
    <m/>
    <m/>
    <x v="0"/>
    <m/>
    <m/>
    <m/>
    <m/>
    <m/>
    <m/>
    <m/>
    <m/>
    <m/>
    <m/>
  </r>
  <r>
    <n v="1510"/>
    <s v="Screening And Consenting"/>
    <n v="1"/>
    <s v="siziphiwe"/>
    <x v="32"/>
    <d v="1899-12-30T11:06:00"/>
    <s v="Buffalo Flats"/>
    <n v="5"/>
    <n v="5"/>
    <s v="Not applicable"/>
    <s v="I confirm that I am at the gate / door"/>
    <s v=" -33.0218926"/>
    <s v="27.8494231"/>
    <s v="Yes"/>
    <m/>
    <s v="Read the script out loud to the person"/>
    <s v="Yes - the person who opened the door is the HoH"/>
    <s v="Read the script out loud to the HoH"/>
    <s v="No"/>
    <m/>
    <m/>
    <m/>
    <m/>
    <m/>
    <m/>
    <m/>
    <m/>
    <m/>
    <m/>
    <m/>
    <m/>
    <m/>
    <m/>
    <m/>
    <m/>
    <m/>
    <m/>
    <m/>
    <m/>
    <m/>
    <n v="80000"/>
    <m/>
    <n v="546"/>
    <n v="546"/>
    <n v="2328"/>
    <m/>
    <x v="0"/>
    <m/>
    <m/>
    <m/>
    <m/>
    <m/>
    <m/>
    <m/>
    <m/>
    <d v="1899-12-30T11:10:00"/>
    <s v="Unverified"/>
  </r>
  <r>
    <n v="1511"/>
    <m/>
    <m/>
    <m/>
    <x v="0"/>
    <m/>
    <m/>
    <m/>
    <m/>
    <m/>
    <m/>
    <m/>
    <m/>
    <m/>
    <m/>
    <m/>
    <m/>
    <m/>
    <m/>
    <m/>
    <m/>
    <m/>
    <m/>
    <m/>
    <m/>
    <m/>
    <m/>
    <m/>
    <m/>
    <m/>
    <m/>
    <m/>
    <m/>
    <m/>
    <m/>
    <m/>
    <m/>
    <m/>
    <m/>
    <m/>
    <m/>
    <m/>
    <m/>
    <m/>
    <m/>
    <m/>
    <x v="0"/>
    <m/>
    <m/>
    <m/>
    <m/>
    <m/>
    <m/>
    <m/>
    <m/>
    <m/>
    <m/>
  </r>
  <r>
    <n v="1228"/>
    <s v="Screening And Consenting"/>
    <n v="1"/>
    <s v="zimkhitha"/>
    <x v="24"/>
    <d v="1899-12-30T10:49:00"/>
    <s v="Buffalo Flats"/>
    <n v="3"/>
    <n v="3"/>
    <s v="Not applicable"/>
    <s v="I confirm that I am at the gate / door"/>
    <s v=" -33.0099078"/>
    <s v="27.8352097"/>
    <s v="Yes"/>
    <m/>
    <s v="Read the script out loud to the person"/>
    <s v="Yes - the person who opened the door is the HoH"/>
    <s v="Read the script out loud to the HoH"/>
    <s v="Yes"/>
    <s v="Proceed"/>
    <s v="Raylie"/>
    <s v="Megan"/>
    <n v="63"/>
    <d v="1959-10-08T00:00:00"/>
    <n v="63"/>
    <s v="Female"/>
    <s v="One or both"/>
    <s v="Yes"/>
    <s v="Proceed"/>
    <m/>
    <s v="Proceed"/>
    <s v="English"/>
    <s v="Yes"/>
    <s v="Yes"/>
    <s v="signature_2022-07-23_0914.png"/>
    <m/>
    <m/>
    <m/>
    <m/>
    <d v="2022-07-23T00:00:00"/>
    <n v="80000"/>
    <n v="1000"/>
    <n v="563"/>
    <n v="563"/>
    <n v="2334"/>
    <m/>
    <x v="1"/>
    <n v="84397"/>
    <s v="Proceed"/>
    <s v="Checked, completed"/>
    <s v="Checked, completed"/>
    <s v="Checked, completed"/>
    <n v="719495526"/>
    <s v="Myself (Participant)"/>
    <m/>
    <d v="1899-12-30T10:50:00"/>
    <s v="Complete"/>
  </r>
  <r>
    <n v="1512"/>
    <m/>
    <m/>
    <m/>
    <x v="0"/>
    <m/>
    <m/>
    <m/>
    <m/>
    <m/>
    <m/>
    <m/>
    <m/>
    <m/>
    <m/>
    <m/>
    <m/>
    <m/>
    <m/>
    <m/>
    <m/>
    <m/>
    <m/>
    <m/>
    <m/>
    <m/>
    <m/>
    <m/>
    <m/>
    <m/>
    <m/>
    <m/>
    <m/>
    <m/>
    <m/>
    <m/>
    <m/>
    <m/>
    <m/>
    <m/>
    <m/>
    <m/>
    <m/>
    <m/>
    <m/>
    <m/>
    <x v="0"/>
    <m/>
    <m/>
    <m/>
    <m/>
    <m/>
    <m/>
    <m/>
    <m/>
    <m/>
    <m/>
  </r>
  <r>
    <n v="1230"/>
    <s v="Screening And Consenting"/>
    <n v="2"/>
    <s v="vuyelwa"/>
    <x v="25"/>
    <d v="1899-12-30T11:29:00"/>
    <s v="Ndevana"/>
    <n v="3"/>
    <n v="2"/>
    <s v="Not applicable"/>
    <s v="I confirm that I am at the gate / door"/>
    <s v=" -32.917032"/>
    <s v="27.4957551"/>
    <s v="Yes"/>
    <m/>
    <s v="Read the script out loud to the person"/>
    <s v="Yes - the person who opened the door is the HoH"/>
    <s v="Read the script out loud to the HoH"/>
    <s v="Yes"/>
    <s v="Proceed"/>
    <s v="Siziwe Sylvia"/>
    <s v="Mpalala"/>
    <n v="63"/>
    <d v="1959-02-06T00:00:00"/>
    <n v="63"/>
    <s v="Female"/>
    <s v="One or both"/>
    <s v="Yes"/>
    <s v="Proceed"/>
    <m/>
    <s v="Proceed"/>
    <s v="Xhosa"/>
    <s v="Yes"/>
    <s v="Yes"/>
    <m/>
    <s v="signature_2022-07-26_0943.png"/>
    <m/>
    <m/>
    <m/>
    <d v="2022-07-26T00:00:00"/>
    <n v="60000"/>
    <n v="1000"/>
    <n v="523"/>
    <n v="523"/>
    <n v="2331"/>
    <m/>
    <x v="1"/>
    <n v="64314"/>
    <s v="Proceed"/>
    <s v="Checked, completed"/>
    <s v="Checked, completed"/>
    <s v="Checked, completed"/>
    <n v="739743507"/>
    <s v="Myself (Participant)"/>
    <m/>
    <d v="1899-12-30T11:42:00"/>
    <s v="Unverified"/>
  </r>
  <r>
    <n v="1513"/>
    <m/>
    <m/>
    <m/>
    <x v="0"/>
    <m/>
    <m/>
    <m/>
    <m/>
    <m/>
    <m/>
    <m/>
    <m/>
    <m/>
    <m/>
    <m/>
    <m/>
    <m/>
    <m/>
    <m/>
    <m/>
    <m/>
    <m/>
    <m/>
    <m/>
    <m/>
    <m/>
    <m/>
    <m/>
    <m/>
    <m/>
    <m/>
    <m/>
    <m/>
    <m/>
    <m/>
    <m/>
    <m/>
    <m/>
    <m/>
    <m/>
    <m/>
    <m/>
    <m/>
    <m/>
    <m/>
    <x v="0"/>
    <m/>
    <m/>
    <m/>
    <m/>
    <m/>
    <m/>
    <m/>
    <m/>
    <m/>
    <m/>
  </r>
  <r>
    <n v="1537"/>
    <s v="Screening And Consenting"/>
    <n v="1"/>
    <s v="lona"/>
    <x v="32"/>
    <d v="1899-12-30T13:57:00"/>
    <s v="Mdantsane"/>
    <n v="10"/>
    <n v="5"/>
    <s v="Not applicable"/>
    <s v="I confirm that I am at the gate / door"/>
    <s v=" -32.9392318"/>
    <s v="27.7549776"/>
    <s v="Yes"/>
    <m/>
    <s v="Read the script out loud to the person"/>
    <s v="Yes - the person who opened the door is the HoH"/>
    <s v="Read the script out loud to the HoH"/>
    <s v="Yes"/>
    <s v="Proceed"/>
    <s v="Notyantoni"/>
    <s v="Ndwebi"/>
    <n v="63"/>
    <d v="1959-06-10T00:00:00"/>
    <n v="63"/>
    <s v="Female"/>
    <s v="One or both"/>
    <s v="Yes"/>
    <s v="Proceed"/>
    <m/>
    <s v="Proceed"/>
    <s v="Xhosa"/>
    <s v="Yes"/>
    <s v="Yes"/>
    <m/>
    <s v="signature_2022-07-29_1201.png"/>
    <m/>
    <m/>
    <m/>
    <d v="2022-07-29T00:00:00"/>
    <n v="50000"/>
    <n v="1000"/>
    <n v="375"/>
    <n v="375"/>
    <n v="2328"/>
    <m/>
    <x v="1"/>
    <n v="54015"/>
    <s v="Proceed"/>
    <s v="Checked, completed"/>
    <s v="Checked, completed"/>
    <s v="Checked, completed"/>
    <n v="730742517"/>
    <s v="Myself (Participant)"/>
    <m/>
    <d v="1899-12-30T14:03:00"/>
    <s v="Unverified"/>
  </r>
  <r>
    <n v="1514"/>
    <m/>
    <m/>
    <m/>
    <x v="0"/>
    <m/>
    <m/>
    <m/>
    <m/>
    <m/>
    <m/>
    <m/>
    <m/>
    <m/>
    <m/>
    <m/>
    <m/>
    <m/>
    <m/>
    <m/>
    <m/>
    <m/>
    <m/>
    <m/>
    <m/>
    <m/>
    <m/>
    <m/>
    <m/>
    <m/>
    <m/>
    <m/>
    <m/>
    <m/>
    <m/>
    <m/>
    <m/>
    <m/>
    <m/>
    <m/>
    <m/>
    <m/>
    <m/>
    <m/>
    <m/>
    <m/>
    <x v="0"/>
    <m/>
    <m/>
    <m/>
    <m/>
    <m/>
    <m/>
    <m/>
    <m/>
    <m/>
    <m/>
  </r>
  <r>
    <n v="1660"/>
    <s v="Screening And Consenting"/>
    <n v="1"/>
    <s v="yethu"/>
    <x v="11"/>
    <d v="1899-12-30T12:24:00"/>
    <s v="Ginsberg"/>
    <n v="2"/>
    <n v="4"/>
    <s v="Not applicable"/>
    <s v="I confirm that I am at the gate / door"/>
    <s v=" -32.8903367"/>
    <s v="27.3770539"/>
    <s v="Yes"/>
    <m/>
    <s v="Read the script out loud to the person"/>
    <s v="Yes - the person who opened the door is the HoH"/>
    <s v="Read the script out loud to the HoH"/>
    <s v="Yes"/>
    <s v="Proceed"/>
    <s v="Pumzile"/>
    <s v="Ninzi"/>
    <n v="63"/>
    <d v="1959-04-06T00:00:00"/>
    <n v="63"/>
    <s v="Male"/>
    <s v="One or both"/>
    <s v="Yes"/>
    <s v="Proceed"/>
    <m/>
    <s v="Proceed"/>
    <s v="Xhosa"/>
    <s v="Yes"/>
    <s v="Yes"/>
    <m/>
    <s v="signature_2022-08-03_0812.png"/>
    <m/>
    <m/>
    <m/>
    <d v="2022-08-03T00:00:00"/>
    <n v="70000"/>
    <n v="2000"/>
    <n v="468"/>
    <n v="468"/>
    <n v="2324"/>
    <m/>
    <x v="1"/>
    <n v="75197"/>
    <s v="Proceed"/>
    <s v="Checked, completed"/>
    <s v="Checked, completed"/>
    <s v="Checked, completed"/>
    <n v="785254737"/>
    <s v="Myself (Participant)"/>
    <m/>
    <d v="1899-12-30T10:14:00"/>
    <s v="Unverified"/>
  </r>
  <r>
    <n v="1515"/>
    <m/>
    <m/>
    <m/>
    <x v="0"/>
    <m/>
    <m/>
    <m/>
    <m/>
    <m/>
    <m/>
    <m/>
    <m/>
    <m/>
    <m/>
    <m/>
    <m/>
    <m/>
    <m/>
    <m/>
    <m/>
    <m/>
    <m/>
    <m/>
    <m/>
    <m/>
    <m/>
    <m/>
    <m/>
    <m/>
    <m/>
    <m/>
    <m/>
    <m/>
    <m/>
    <m/>
    <m/>
    <m/>
    <m/>
    <m/>
    <m/>
    <m/>
    <m/>
    <m/>
    <m/>
    <m/>
    <x v="0"/>
    <m/>
    <m/>
    <m/>
    <m/>
    <m/>
    <m/>
    <m/>
    <m/>
    <m/>
    <m/>
  </r>
  <r>
    <n v="1679"/>
    <s v="Screening And Consenting"/>
    <n v="1"/>
    <s v="thembelihle"/>
    <x v="11"/>
    <d v="1899-12-30T14:10:00"/>
    <s v="Mdantsane"/>
    <n v="14"/>
    <n v="3"/>
    <s v="Not applicable"/>
    <s v="I confirm that I am at the gate / door"/>
    <s v=" -32.9328644"/>
    <s v="27.7639897"/>
    <s v="Yes"/>
    <m/>
    <s v="Read the script out loud to the person"/>
    <s v="Yes - the person who opened the door is the HoH"/>
    <s v="Read the script out loud to the HoH"/>
    <s v="Yes"/>
    <s v="Proceed"/>
    <s v="Nontozintle"/>
    <s v="Nxoshe"/>
    <n v="63"/>
    <d v="1959-08-06T00:00:00"/>
    <n v="63"/>
    <s v="Female"/>
    <s v="One or both"/>
    <s v="Yes"/>
    <s v="Proceed"/>
    <m/>
    <s v="Proceed"/>
    <s v="English"/>
    <s v="Yes"/>
    <s v="Yes"/>
    <s v="signature_2022-08-02_1214.png"/>
    <m/>
    <m/>
    <m/>
    <m/>
    <d v="2022-08-02T00:00:00"/>
    <n v="50000"/>
    <n v="1000"/>
    <n v="362"/>
    <n v="362"/>
    <n v="2324"/>
    <m/>
    <x v="1"/>
    <n v="53985"/>
    <s v="Proceed"/>
    <s v="Checked, completed"/>
    <s v="Checked, completed"/>
    <s v="Checked, completed"/>
    <n v="787572860"/>
    <s v="Myself (Participant)"/>
    <m/>
    <d v="1899-12-30T14:15:00"/>
    <s v="Complete"/>
  </r>
  <r>
    <n v="1516"/>
    <m/>
    <m/>
    <m/>
    <x v="0"/>
    <m/>
    <m/>
    <m/>
    <m/>
    <m/>
    <m/>
    <m/>
    <m/>
    <m/>
    <m/>
    <m/>
    <m/>
    <m/>
    <m/>
    <m/>
    <m/>
    <m/>
    <m/>
    <m/>
    <m/>
    <m/>
    <m/>
    <m/>
    <m/>
    <m/>
    <m/>
    <m/>
    <m/>
    <m/>
    <m/>
    <m/>
    <m/>
    <m/>
    <m/>
    <m/>
    <m/>
    <m/>
    <m/>
    <m/>
    <m/>
    <m/>
    <x v="0"/>
    <m/>
    <m/>
    <m/>
    <m/>
    <m/>
    <m/>
    <m/>
    <m/>
    <m/>
    <m/>
  </r>
  <r>
    <n v="1770"/>
    <s v="Screening And Consenting"/>
    <n v="1"/>
    <s v="siyanda"/>
    <x v="12"/>
    <d v="1899-12-30T15:18:00"/>
    <s v="Mdantsane"/>
    <n v="8"/>
    <n v="3"/>
    <s v="Not applicable"/>
    <s v="I confirm that I am at the gate / door"/>
    <s v=" -32.9299288"/>
    <s v="27.7339563"/>
    <s v="Yes"/>
    <m/>
    <s v="Read the script out loud to the person"/>
    <s v="Yes - the person who opened the door is the HoH"/>
    <s v="Read the script out loud to the HoH"/>
    <s v="Yes"/>
    <s v="Proceed"/>
    <s v="Mongezi"/>
    <s v="Bolana"/>
    <n v="63"/>
    <d v="1960-01-07T00:00:00"/>
    <n v="63"/>
    <s v="Male"/>
    <s v="One or both"/>
    <s v="Yes"/>
    <s v="Proceed"/>
    <m/>
    <s v="Proceed"/>
    <s v="Xhosa"/>
    <s v="Yes"/>
    <s v="Yes"/>
    <m/>
    <s v="signature_2022-08-03_1321.png"/>
    <m/>
    <m/>
    <m/>
    <d v="2022-08-03T00:00:00"/>
    <n v="50000"/>
    <n v="2000"/>
    <n v="294"/>
    <n v="294"/>
    <n v="2323"/>
    <m/>
    <x v="1"/>
    <n v="54848"/>
    <s v="Proceed"/>
    <s v="Checked, completed"/>
    <s v="Checked, completed"/>
    <s v="Checked, completed"/>
    <n v="9999999999"/>
    <s v="Other"/>
    <s v="The participant does not have a cellphone "/>
    <d v="1899-12-30T15:21:00"/>
    <s v="Unverified"/>
  </r>
  <r>
    <n v="1517"/>
    <m/>
    <m/>
    <m/>
    <x v="0"/>
    <m/>
    <m/>
    <m/>
    <m/>
    <m/>
    <m/>
    <m/>
    <m/>
    <m/>
    <m/>
    <m/>
    <m/>
    <m/>
    <m/>
    <m/>
    <m/>
    <m/>
    <m/>
    <m/>
    <m/>
    <m/>
    <m/>
    <m/>
    <m/>
    <m/>
    <m/>
    <m/>
    <m/>
    <m/>
    <m/>
    <m/>
    <m/>
    <m/>
    <m/>
    <m/>
    <m/>
    <m/>
    <m/>
    <m/>
    <m/>
    <m/>
    <x v="0"/>
    <m/>
    <m/>
    <m/>
    <m/>
    <m/>
    <m/>
    <m/>
    <m/>
    <m/>
    <m/>
  </r>
  <r>
    <n v="18"/>
    <s v="Screening And Consenting"/>
    <n v="1"/>
    <s v="nosibusiso"/>
    <x v="1"/>
    <d v="1899-12-30T11:23:00"/>
    <s v="Mdantsane"/>
    <n v="1"/>
    <n v="2"/>
    <s v="Not applicable"/>
    <s v="I confirm that I am at the gate / door"/>
    <s v=" -32.9378224"/>
    <s v="27.7810064"/>
    <s v="Yes"/>
    <m/>
    <s v="Read the script out loud to the person"/>
    <s v="Yes - the person who opened the door is calling the HoH"/>
    <s v="Read the script out loud to the HoH"/>
    <s v="Yes"/>
    <s v="Proceed"/>
    <s v="Nomthandazo"/>
    <s v="Nkamila"/>
    <n v="64"/>
    <d v="1958-05-11T00:00:00"/>
    <n v="64"/>
    <s v="Female"/>
    <s v="One or both"/>
    <s v="Yes"/>
    <s v="Proceed"/>
    <m/>
    <s v="Proceed"/>
    <s v="Xhosa"/>
    <s v="Yes"/>
    <s v="Yes"/>
    <m/>
    <s v="signature_2022-06-14_0932.png"/>
    <m/>
    <m/>
    <m/>
    <d v="2022-06-14T00:00:00"/>
    <n v="50000"/>
    <n v="1000"/>
    <n v="529"/>
    <n v="529"/>
    <n v="2373"/>
    <m/>
    <x v="1"/>
    <n v="54367"/>
    <s v="Proceed"/>
    <s v="Checked, completed"/>
    <s v="Checked, completed"/>
    <s v="Checked, completed"/>
    <n v="605493962"/>
    <s v="Myself (Participant)"/>
    <m/>
    <d v="1899-12-30T11:32:00"/>
    <s v="Unverified"/>
  </r>
  <r>
    <n v="1518"/>
    <m/>
    <m/>
    <m/>
    <x v="0"/>
    <m/>
    <m/>
    <m/>
    <m/>
    <m/>
    <m/>
    <m/>
    <m/>
    <m/>
    <m/>
    <m/>
    <m/>
    <m/>
    <m/>
    <m/>
    <m/>
    <m/>
    <m/>
    <m/>
    <m/>
    <m/>
    <m/>
    <m/>
    <m/>
    <m/>
    <m/>
    <m/>
    <m/>
    <m/>
    <m/>
    <m/>
    <m/>
    <m/>
    <m/>
    <m/>
    <m/>
    <m/>
    <m/>
    <m/>
    <m/>
    <m/>
    <x v="0"/>
    <m/>
    <m/>
    <m/>
    <m/>
    <m/>
    <m/>
    <m/>
    <m/>
    <m/>
    <m/>
  </r>
  <r>
    <n v="1518"/>
    <s v="Screening And Consenting"/>
    <n v="1"/>
    <s v="lona"/>
    <x v="32"/>
    <d v="1899-12-30T11:58:00"/>
    <s v="Mdantsane"/>
    <n v="10"/>
    <n v="5"/>
    <s v="Not applicable"/>
    <s v="I confirm that I am at the gate / door"/>
    <s v=" -32.9382292"/>
    <s v="27.7521318"/>
    <s v="No"/>
    <s v="I confirm"/>
    <m/>
    <m/>
    <m/>
    <m/>
    <m/>
    <m/>
    <m/>
    <m/>
    <m/>
    <m/>
    <m/>
    <m/>
    <m/>
    <m/>
    <m/>
    <m/>
    <m/>
    <m/>
    <m/>
    <m/>
    <m/>
    <m/>
    <m/>
    <m/>
    <m/>
    <n v="50000"/>
    <m/>
    <n v="494"/>
    <n v="494"/>
    <n v="2328"/>
    <m/>
    <x v="0"/>
    <m/>
    <m/>
    <m/>
    <m/>
    <m/>
    <m/>
    <m/>
    <m/>
    <d v="1899-12-30T11:59:00"/>
    <s v="Complete"/>
  </r>
  <r>
    <n v="144"/>
    <s v="Screening And Consenting"/>
    <n v="1"/>
    <s v="siyanda"/>
    <x v="19"/>
    <d v="1899-12-30T15:30:00"/>
    <s v="Mdantsane"/>
    <n v="1"/>
    <n v="4"/>
    <s v="Not applicable"/>
    <s v="I confirm that I am at the gate / door"/>
    <s v=" -32.9360757"/>
    <s v="27.7812549"/>
    <s v="Yes"/>
    <m/>
    <s v="Read the script out loud to the person"/>
    <s v="Yes - the person who opened the door is the HoH"/>
    <s v="Read the script out loud to the HoH"/>
    <s v="Yes"/>
    <s v="Proceed"/>
    <s v="Ntombentsha"/>
    <s v="Skenjana"/>
    <n v="64"/>
    <d v="1958-10-20T00:00:00"/>
    <n v="64"/>
    <s v="Female"/>
    <s v="One or both"/>
    <s v="Yes"/>
    <s v="Proceed"/>
    <m/>
    <s v="Proceed"/>
    <s v="Xhosa"/>
    <s v="Yes"/>
    <s v="Yes"/>
    <m/>
    <s v="signature_2022-06-22_1336.png"/>
    <m/>
    <m/>
    <m/>
    <d v="2022-06-22T00:00:00"/>
    <n v="50000"/>
    <n v="1000"/>
    <n v="282"/>
    <n v="282"/>
    <n v="2365"/>
    <m/>
    <x v="1"/>
    <n v="53865"/>
    <s v="Proceed"/>
    <s v="Checked, completed"/>
    <s v="Checked, completed"/>
    <s v="Checked, completed"/>
    <n v="731850092"/>
    <s v="Myself (Participant)"/>
    <m/>
    <d v="1899-12-30T15:36:00"/>
    <s v="Unverified"/>
  </r>
  <r>
    <n v="1519"/>
    <m/>
    <m/>
    <m/>
    <x v="0"/>
    <m/>
    <m/>
    <m/>
    <m/>
    <m/>
    <m/>
    <m/>
    <m/>
    <m/>
    <m/>
    <m/>
    <m/>
    <m/>
    <m/>
    <m/>
    <m/>
    <m/>
    <m/>
    <m/>
    <m/>
    <m/>
    <m/>
    <m/>
    <m/>
    <m/>
    <m/>
    <m/>
    <m/>
    <m/>
    <m/>
    <m/>
    <m/>
    <m/>
    <m/>
    <m/>
    <m/>
    <m/>
    <m/>
    <m/>
    <m/>
    <m/>
    <x v="0"/>
    <m/>
    <m/>
    <m/>
    <m/>
    <m/>
    <m/>
    <m/>
    <m/>
    <m/>
    <m/>
  </r>
  <r>
    <n v="1519"/>
    <s v="Screening And Consenting"/>
    <n v="1"/>
    <s v="thembelihle"/>
    <x v="32"/>
    <d v="1899-12-30T12:01:00"/>
    <s v="Mdantsane"/>
    <n v="10"/>
    <n v="5"/>
    <s v="Not applicable"/>
    <s v="I confirm that I am at the gate / door"/>
    <s v=" -32.9380764"/>
    <s v="27.7520462"/>
    <s v="No"/>
    <s v="I confirm"/>
    <m/>
    <m/>
    <m/>
    <m/>
    <m/>
    <m/>
    <m/>
    <m/>
    <m/>
    <m/>
    <m/>
    <m/>
    <m/>
    <m/>
    <m/>
    <m/>
    <m/>
    <m/>
    <m/>
    <m/>
    <m/>
    <m/>
    <m/>
    <m/>
    <m/>
    <n v="50000"/>
    <m/>
    <n v="491"/>
    <n v="491"/>
    <n v="2328"/>
    <m/>
    <x v="0"/>
    <m/>
    <m/>
    <m/>
    <m/>
    <m/>
    <m/>
    <m/>
    <m/>
    <d v="1899-12-30T12:02:00"/>
    <s v="Complete"/>
  </r>
  <r>
    <n v="241"/>
    <s v="Screening And Consenting"/>
    <n v="1"/>
    <s v="nosiphiwo"/>
    <x v="9"/>
    <d v="1899-12-30T10:28:00"/>
    <s v="Mdantsane"/>
    <n v="6"/>
    <n v="10"/>
    <s v="Not applicable"/>
    <s v="I confirm that I am at the gate / door"/>
    <s v=" -32.9300774"/>
    <s v="27.7739171"/>
    <s v="Yes"/>
    <m/>
    <s v="Read the script out loud to the person"/>
    <s v="Yes - the person who opened the door is the HoH"/>
    <s v="Read the script out loud to the HoH"/>
    <s v="Yes"/>
    <s v="Proceed"/>
    <s v="Vuyisile"/>
    <s v="Nashwa"/>
    <n v="64"/>
    <d v="1958-05-03T00:00:00"/>
    <n v="64"/>
    <s v="Male"/>
    <s v="One or both"/>
    <s v="Yes"/>
    <s v="Proceed"/>
    <m/>
    <s v="Proceed"/>
    <s v="English"/>
    <s v="Yes"/>
    <s v="Yes"/>
    <s v="signature_2022-06-29_0833.png"/>
    <m/>
    <m/>
    <m/>
    <m/>
    <d v="2022-06-29T00:00:00"/>
    <n v="50000"/>
    <n v="2000"/>
    <n v="584"/>
    <n v="584"/>
    <n v="2358"/>
    <m/>
    <x v="1"/>
    <n v="55462"/>
    <s v="Proceed"/>
    <s v="Checked, completed"/>
    <s v="Checked, completed"/>
    <s v="Checked, completed"/>
    <n v="633093082"/>
    <s v="Myself (Participant)"/>
    <m/>
    <d v="1899-12-30T10:35:00"/>
    <s v="Unverified"/>
  </r>
  <r>
    <n v="1520"/>
    <m/>
    <m/>
    <m/>
    <x v="0"/>
    <m/>
    <m/>
    <m/>
    <m/>
    <m/>
    <m/>
    <m/>
    <m/>
    <m/>
    <m/>
    <m/>
    <m/>
    <m/>
    <m/>
    <m/>
    <m/>
    <m/>
    <m/>
    <m/>
    <m/>
    <m/>
    <m/>
    <m/>
    <m/>
    <m/>
    <m/>
    <m/>
    <m/>
    <m/>
    <m/>
    <m/>
    <m/>
    <m/>
    <m/>
    <m/>
    <m/>
    <m/>
    <m/>
    <m/>
    <m/>
    <m/>
    <x v="0"/>
    <m/>
    <m/>
    <m/>
    <m/>
    <m/>
    <m/>
    <m/>
    <m/>
    <m/>
    <m/>
  </r>
  <r>
    <n v="263"/>
    <s v="Screening And Consenting"/>
    <n v="2"/>
    <s v="ntombizodwa"/>
    <x v="28"/>
    <d v="1899-12-30T09:37:00"/>
    <s v="Mdantsane"/>
    <n v="7"/>
    <n v="1"/>
    <s v="Not applicable"/>
    <s v="I confirm that I am at the gate / door"/>
    <s v=" -32.9520352"/>
    <s v="27.7767341"/>
    <s v="Yes"/>
    <m/>
    <s v="Read the script out loud to the person"/>
    <s v="Yes - the person who opened the door is the HoH"/>
    <s v="Read the script out loud to the HoH"/>
    <s v="Yes"/>
    <s v="Proceed"/>
    <s v="Lulama"/>
    <s v="Jakavu"/>
    <n v="64"/>
    <d v="1958-02-02T00:00:00"/>
    <n v="64"/>
    <s v="Female"/>
    <s v="One or both"/>
    <s v="Yes"/>
    <s v="Proceed"/>
    <m/>
    <s v="Proceed"/>
    <s v="Xhosa"/>
    <s v="Yes"/>
    <s v="Yes"/>
    <m/>
    <s v="signature_2022-07-01_0744.png"/>
    <m/>
    <m/>
    <m/>
    <d v="2022-07-01T00:00:00"/>
    <n v="50000"/>
    <n v="1000"/>
    <n v="635"/>
    <n v="635"/>
    <n v="2356"/>
    <m/>
    <x v="1"/>
    <n v="54562"/>
    <s v="Proceed"/>
    <s v="Checked, completed"/>
    <s v="Checked, completed"/>
    <s v="Checked, completed"/>
    <n v="7109254559"/>
    <s v="Myself (Participant)"/>
    <m/>
    <d v="1899-12-30T09:45:00"/>
    <s v="Unverified"/>
  </r>
  <r>
    <n v="1521"/>
    <m/>
    <m/>
    <m/>
    <x v="0"/>
    <m/>
    <m/>
    <m/>
    <m/>
    <m/>
    <m/>
    <m/>
    <m/>
    <m/>
    <m/>
    <m/>
    <m/>
    <m/>
    <m/>
    <m/>
    <m/>
    <m/>
    <m/>
    <m/>
    <m/>
    <m/>
    <m/>
    <m/>
    <m/>
    <m/>
    <m/>
    <m/>
    <m/>
    <m/>
    <m/>
    <m/>
    <m/>
    <m/>
    <m/>
    <m/>
    <m/>
    <m/>
    <m/>
    <m/>
    <m/>
    <m/>
    <x v="0"/>
    <m/>
    <m/>
    <m/>
    <m/>
    <m/>
    <m/>
    <m/>
    <m/>
    <m/>
    <m/>
  </r>
  <r>
    <n v="1521"/>
    <s v="Screening And Consenting"/>
    <n v="1"/>
    <s v="siziphiwe"/>
    <x v="32"/>
    <d v="1899-12-30T12:18:00"/>
    <s v="Buffalo Flats"/>
    <n v="5"/>
    <n v="5"/>
    <s v="Not applicable"/>
    <s v="I confirm that I am at the gate / door"/>
    <s v=" -33.0221616"/>
    <s v="27.8497239"/>
    <s v="Yes"/>
    <m/>
    <s v="Read the script out loud to the person"/>
    <s v="Yes - the person who opened the door is the HoH"/>
    <s v="Read the script out loud to the HoH"/>
    <s v="No"/>
    <m/>
    <m/>
    <m/>
    <m/>
    <m/>
    <m/>
    <m/>
    <m/>
    <m/>
    <m/>
    <m/>
    <m/>
    <m/>
    <m/>
    <m/>
    <m/>
    <m/>
    <m/>
    <m/>
    <m/>
    <m/>
    <n v="80000"/>
    <m/>
    <n v="474"/>
    <n v="474"/>
    <n v="2328"/>
    <m/>
    <x v="0"/>
    <m/>
    <m/>
    <m/>
    <m/>
    <m/>
    <m/>
    <m/>
    <m/>
    <d v="1899-12-30T12:33:00"/>
    <s v="Unverified"/>
  </r>
  <r>
    <n v="1522"/>
    <m/>
    <m/>
    <m/>
    <x v="0"/>
    <m/>
    <m/>
    <m/>
    <m/>
    <m/>
    <m/>
    <m/>
    <m/>
    <m/>
    <m/>
    <m/>
    <m/>
    <m/>
    <m/>
    <m/>
    <m/>
    <m/>
    <m/>
    <m/>
    <m/>
    <m/>
    <m/>
    <m/>
    <m/>
    <m/>
    <m/>
    <m/>
    <m/>
    <m/>
    <m/>
    <m/>
    <m/>
    <m/>
    <m/>
    <m/>
    <m/>
    <m/>
    <m/>
    <m/>
    <m/>
    <m/>
    <x v="0"/>
    <m/>
    <m/>
    <m/>
    <m/>
    <m/>
    <m/>
    <m/>
    <m/>
    <m/>
    <m/>
  </r>
  <r>
    <n v="1522"/>
    <s v="Screening And Consenting"/>
    <n v="1"/>
    <s v="yethu"/>
    <x v="32"/>
    <d v="1899-12-30T12:29:00"/>
    <s v="Ndevana"/>
    <n v="3"/>
    <n v="7"/>
    <s v="Not applicable"/>
    <s v="I confirm that I am at the gate / door"/>
    <s v=" -32.9155429"/>
    <s v="27.5025518"/>
    <s v="No"/>
    <s v="I confirm"/>
    <m/>
    <m/>
    <m/>
    <m/>
    <m/>
    <m/>
    <m/>
    <m/>
    <m/>
    <m/>
    <m/>
    <m/>
    <m/>
    <m/>
    <m/>
    <m/>
    <m/>
    <m/>
    <m/>
    <m/>
    <m/>
    <m/>
    <m/>
    <m/>
    <m/>
    <n v="60000"/>
    <m/>
    <n v="463"/>
    <n v="463"/>
    <n v="2328"/>
    <m/>
    <x v="0"/>
    <m/>
    <m/>
    <m/>
    <m/>
    <m/>
    <m/>
    <m/>
    <m/>
    <d v="1899-12-30T12:30:00"/>
    <s v="Complete"/>
  </r>
  <r>
    <n v="1522"/>
    <s v="Screening And Consenting"/>
    <n v="2"/>
    <s v="vuyelwa"/>
    <x v="27"/>
    <d v="1899-12-30T08:33:00"/>
    <s v="Ndevana"/>
    <n v="3"/>
    <n v="7"/>
    <s v="Not applicable"/>
    <s v="I confirm that I am at the gate / door"/>
    <s v=" -32.91577"/>
    <s v="27.5028009"/>
    <s v="No"/>
    <s v="I confirm"/>
    <m/>
    <m/>
    <m/>
    <m/>
    <m/>
    <m/>
    <m/>
    <m/>
    <m/>
    <m/>
    <m/>
    <m/>
    <m/>
    <m/>
    <m/>
    <m/>
    <m/>
    <m/>
    <m/>
    <m/>
    <m/>
    <m/>
    <m/>
    <m/>
    <m/>
    <n v="60000"/>
    <m/>
    <n v="699"/>
    <n v="699"/>
    <n v="2327"/>
    <m/>
    <x v="0"/>
    <m/>
    <m/>
    <m/>
    <m/>
    <m/>
    <m/>
    <m/>
    <m/>
    <d v="1899-12-30T08:33:00"/>
    <s v="Complete"/>
  </r>
  <r>
    <n v="1522"/>
    <s v="Screening And Consenting"/>
    <n v="3"/>
    <s v="ntombizodwa"/>
    <x v="33"/>
    <d v="1899-12-30T09:21:00"/>
    <s v="Ndevana"/>
    <n v="3"/>
    <n v="7"/>
    <s v="Not applicable"/>
    <s v="I confirm that I am at the gate / door"/>
    <s v=" -32.9150293"/>
    <s v="27.4975431"/>
    <s v="Yes"/>
    <m/>
    <s v="Read the script out loud to the person"/>
    <s v="Yes - the person who opened the door is the HoH"/>
    <s v="Read the script out loud to the HoH"/>
    <s v="No"/>
    <m/>
    <m/>
    <m/>
    <m/>
    <m/>
    <m/>
    <m/>
    <m/>
    <m/>
    <m/>
    <m/>
    <m/>
    <m/>
    <m/>
    <m/>
    <m/>
    <m/>
    <m/>
    <m/>
    <m/>
    <m/>
    <n v="60000"/>
    <m/>
    <n v="651"/>
    <n v="651"/>
    <n v="2325"/>
    <m/>
    <x v="0"/>
    <m/>
    <m/>
    <m/>
    <m/>
    <m/>
    <m/>
    <m/>
    <m/>
    <d v="1899-12-30T09:26:00"/>
    <s v="Complete"/>
  </r>
  <r>
    <n v="1523"/>
    <m/>
    <m/>
    <m/>
    <x v="0"/>
    <m/>
    <m/>
    <m/>
    <m/>
    <m/>
    <m/>
    <m/>
    <m/>
    <m/>
    <m/>
    <m/>
    <m/>
    <m/>
    <m/>
    <m/>
    <m/>
    <m/>
    <m/>
    <m/>
    <m/>
    <m/>
    <m/>
    <m/>
    <m/>
    <m/>
    <m/>
    <m/>
    <m/>
    <m/>
    <m/>
    <m/>
    <m/>
    <m/>
    <m/>
    <m/>
    <m/>
    <m/>
    <m/>
    <m/>
    <m/>
    <m/>
    <x v="0"/>
    <m/>
    <m/>
    <m/>
    <m/>
    <m/>
    <m/>
    <m/>
    <m/>
    <m/>
    <m/>
  </r>
  <r>
    <n v="323"/>
    <s v="Screening And Consenting"/>
    <n v="1"/>
    <s v="onelam"/>
    <x v="28"/>
    <d v="1899-12-30T10:20:00"/>
    <s v="Mdantsane"/>
    <n v="7"/>
    <n v="3"/>
    <s v="Not applicable"/>
    <s v="I confirm that I am at the gate / door"/>
    <s v=" -32.9474597"/>
    <s v="27.780634"/>
    <s v="Yes"/>
    <m/>
    <s v="Read the script out loud to the person"/>
    <s v="Yes - the person who opened the door is the HoH"/>
    <s v="Read the script out loud to the HoH"/>
    <s v="Yes"/>
    <s v="Proceed"/>
    <s v="Ntombomzi"/>
    <s v="Saliwa"/>
    <n v="64"/>
    <d v="1958-12-28T00:00:00"/>
    <n v="64"/>
    <s v="Female"/>
    <s v="One or both"/>
    <s v="Yes"/>
    <s v="Proceed"/>
    <m/>
    <s v="Proceed"/>
    <s v="English"/>
    <s v="Yes"/>
    <s v="Yes"/>
    <s v="signature_2022-07-01_0829.png"/>
    <m/>
    <m/>
    <m/>
    <m/>
    <d v="2022-07-01T00:00:00"/>
    <n v="50000"/>
    <n v="1000"/>
    <n v="592"/>
    <n v="592"/>
    <n v="2356"/>
    <m/>
    <x v="1"/>
    <n v="54476"/>
    <s v="Proceed"/>
    <s v="Checked, completed"/>
    <s v="Checked, completed"/>
    <s v="Checked, completed"/>
    <n v="781797907"/>
    <s v="Myself (Participant)"/>
    <m/>
    <d v="1899-12-30T10:30:00"/>
    <s v="Unverified"/>
  </r>
  <r>
    <n v="1524"/>
    <m/>
    <m/>
    <m/>
    <x v="0"/>
    <m/>
    <m/>
    <m/>
    <m/>
    <m/>
    <m/>
    <m/>
    <m/>
    <m/>
    <m/>
    <m/>
    <m/>
    <m/>
    <m/>
    <m/>
    <m/>
    <m/>
    <m/>
    <m/>
    <m/>
    <m/>
    <m/>
    <m/>
    <m/>
    <m/>
    <m/>
    <m/>
    <m/>
    <m/>
    <m/>
    <m/>
    <m/>
    <m/>
    <m/>
    <m/>
    <m/>
    <m/>
    <m/>
    <m/>
    <m/>
    <m/>
    <x v="0"/>
    <m/>
    <m/>
    <m/>
    <m/>
    <m/>
    <m/>
    <m/>
    <m/>
    <m/>
    <m/>
  </r>
  <r>
    <n v="379"/>
    <s v="Screening And Consenting"/>
    <n v="1"/>
    <s v="siziphiwe"/>
    <x v="14"/>
    <d v="1899-12-30T11:17:00"/>
    <s v="Mdantsane"/>
    <n v="5"/>
    <n v="12"/>
    <s v="Not applicable"/>
    <s v="I confirm that I am at the gate / door"/>
    <s v=" -32.9364294"/>
    <s v="27.7722323"/>
    <s v="Yes"/>
    <m/>
    <s v="Read the script out loud to the person"/>
    <s v="Yes - the person who opened the door is the HoH"/>
    <s v="Read the script out loud to the HoH"/>
    <s v="Yes"/>
    <s v="Proceed"/>
    <s v="Stanson"/>
    <s v="Gogoba"/>
    <n v="64"/>
    <d v="1958-08-28T00:00:00"/>
    <n v="64"/>
    <s v="Male"/>
    <s v="One or both"/>
    <s v="Yes"/>
    <s v="Proceed"/>
    <m/>
    <s v="Proceed"/>
    <s v="Xhosa"/>
    <s v="Yes"/>
    <s v="Yes"/>
    <m/>
    <s v="signature_2022-07-05_0921.png"/>
    <m/>
    <m/>
    <m/>
    <d v="2022-07-05T00:00:00"/>
    <n v="50000"/>
    <n v="2000"/>
    <n v="535"/>
    <n v="535"/>
    <n v="2352"/>
    <m/>
    <x v="1"/>
    <n v="55358"/>
    <s v="Proceed"/>
    <s v="Checked, completed"/>
    <s v="Checked, completed"/>
    <s v="Checked, completed"/>
    <n v="784063631"/>
    <s v="Child"/>
    <m/>
    <d v="1899-12-30T11:24:00"/>
    <s v="Unverified"/>
  </r>
  <r>
    <n v="1525"/>
    <m/>
    <m/>
    <m/>
    <x v="0"/>
    <m/>
    <m/>
    <m/>
    <m/>
    <m/>
    <m/>
    <m/>
    <m/>
    <m/>
    <m/>
    <m/>
    <m/>
    <m/>
    <m/>
    <m/>
    <m/>
    <m/>
    <m/>
    <m/>
    <m/>
    <m/>
    <m/>
    <m/>
    <m/>
    <m/>
    <m/>
    <m/>
    <m/>
    <m/>
    <m/>
    <m/>
    <m/>
    <m/>
    <m/>
    <m/>
    <m/>
    <m/>
    <m/>
    <m/>
    <m/>
    <m/>
    <x v="0"/>
    <m/>
    <m/>
    <m/>
    <m/>
    <m/>
    <m/>
    <m/>
    <m/>
    <m/>
    <m/>
  </r>
  <r>
    <n v="482"/>
    <s v="Screening And Consenting"/>
    <n v="1"/>
    <s v="zola"/>
    <x v="22"/>
    <d v="1899-12-30T11:46:00"/>
    <s v="Ndevana"/>
    <n v="1"/>
    <n v="2"/>
    <s v="Not applicable"/>
    <s v="I confirm that I am at the gate / door"/>
    <s v=" -32.9014054"/>
    <s v="27.5109612"/>
    <s v="Yes"/>
    <m/>
    <s v="Read the script out loud to the person"/>
    <s v="Yes - the person who opened the door is the HoH"/>
    <s v="Read the script out loud to the HoH"/>
    <s v="Yes"/>
    <s v="Proceed"/>
    <s v="Sweetness "/>
    <s v="Mhlanganisi"/>
    <n v="64"/>
    <d v="1958-03-09T00:00:00"/>
    <n v="64"/>
    <s v="Female"/>
    <s v="One or both"/>
    <s v="Yes"/>
    <s v="Proceed"/>
    <m/>
    <s v="Proceed"/>
    <s v="Xhosa"/>
    <s v="Yes"/>
    <s v="Yes"/>
    <m/>
    <s v="signature_2022-07-07_0952.png"/>
    <m/>
    <m/>
    <m/>
    <d v="2022-07-07T00:00:00"/>
    <n v="60000"/>
    <n v="1000"/>
    <n v="506"/>
    <n v="506"/>
    <n v="2350"/>
    <m/>
    <x v="1"/>
    <n v="64298"/>
    <s v="Proceed"/>
    <s v="Checked, completed"/>
    <s v="Checked, completed"/>
    <s v="Checked, completed"/>
    <n v="655728732"/>
    <s v="Myself (Participant)"/>
    <m/>
    <d v="1899-12-30T11:53:00"/>
    <s v="Unverified"/>
  </r>
  <r>
    <n v="1526"/>
    <m/>
    <m/>
    <m/>
    <x v="0"/>
    <m/>
    <m/>
    <m/>
    <m/>
    <m/>
    <m/>
    <m/>
    <m/>
    <m/>
    <m/>
    <m/>
    <m/>
    <m/>
    <m/>
    <m/>
    <m/>
    <m/>
    <m/>
    <m/>
    <m/>
    <m/>
    <m/>
    <m/>
    <m/>
    <m/>
    <m/>
    <m/>
    <m/>
    <m/>
    <m/>
    <m/>
    <m/>
    <m/>
    <m/>
    <m/>
    <m/>
    <m/>
    <m/>
    <m/>
    <m/>
    <m/>
    <x v="0"/>
    <m/>
    <m/>
    <m/>
    <m/>
    <m/>
    <m/>
    <m/>
    <m/>
    <m/>
    <m/>
  </r>
  <r>
    <n v="1526"/>
    <s v="Screening And Consenting"/>
    <n v="1"/>
    <s v="siziphiwe"/>
    <x v="32"/>
    <d v="1899-12-30T12:34:00"/>
    <s v="Buffalo Flats"/>
    <n v="5"/>
    <n v="5"/>
    <s v="Not applicable"/>
    <s v="I confirm that I am at the gate / door"/>
    <s v=" -33.0223357"/>
    <s v="27.8498003"/>
    <s v="No"/>
    <s v="I confirm"/>
    <m/>
    <m/>
    <m/>
    <m/>
    <m/>
    <m/>
    <m/>
    <m/>
    <m/>
    <m/>
    <m/>
    <m/>
    <m/>
    <m/>
    <m/>
    <m/>
    <m/>
    <m/>
    <m/>
    <m/>
    <m/>
    <m/>
    <m/>
    <m/>
    <m/>
    <n v="80000"/>
    <m/>
    <n v="458"/>
    <n v="458"/>
    <n v="2328"/>
    <m/>
    <x v="0"/>
    <m/>
    <m/>
    <m/>
    <m/>
    <m/>
    <m/>
    <m/>
    <m/>
    <d v="1899-12-30T12:35:00"/>
    <s v="Complete"/>
  </r>
  <r>
    <n v="727"/>
    <s v="Screening And Consenting"/>
    <n v="1"/>
    <s v="ntombizodwa"/>
    <x v="15"/>
    <d v="1899-12-30T13:54:00"/>
    <s v="Ndevana"/>
    <n v="1"/>
    <n v="5"/>
    <s v="Not applicable"/>
    <s v="I confirm that I am at the gate / door"/>
    <s v=" -32.9004603"/>
    <s v="27.5125964"/>
    <s v="Yes"/>
    <m/>
    <s v="Read the script out loud to the person"/>
    <s v="Yes - the person who opened the door is the HoH"/>
    <s v="Read the script out loud to the HoH"/>
    <s v="Yes"/>
    <s v="Proceed"/>
    <s v="Nomfuneko  Silvia"/>
    <s v="Tokwe"/>
    <n v="64"/>
    <d v="1958-06-15T00:00:00"/>
    <n v="64"/>
    <s v="Female"/>
    <s v="One or both"/>
    <s v="Yes"/>
    <s v="Proceed"/>
    <m/>
    <s v="Proceed"/>
    <s v="Xhosa"/>
    <s v="Yes"/>
    <s v="Yes"/>
    <m/>
    <s v="signature_2022-07-13_1159.png"/>
    <m/>
    <m/>
    <m/>
    <d v="2022-07-13T00:00:00"/>
    <n v="60000"/>
    <n v="1000"/>
    <n v="378"/>
    <n v="378"/>
    <n v="2344"/>
    <m/>
    <x v="1"/>
    <n v="64036"/>
    <s v="Proceed"/>
    <s v="Checked, completed"/>
    <s v="Checked, completed"/>
    <s v="Checked, completed"/>
    <n v="664568958"/>
    <s v="Myself (Participant)"/>
    <m/>
    <d v="1899-12-30T14:00:00"/>
    <s v="Unverified"/>
  </r>
  <r>
    <n v="1527"/>
    <m/>
    <m/>
    <m/>
    <x v="0"/>
    <m/>
    <m/>
    <m/>
    <m/>
    <m/>
    <m/>
    <m/>
    <m/>
    <m/>
    <m/>
    <m/>
    <m/>
    <m/>
    <m/>
    <m/>
    <m/>
    <m/>
    <m/>
    <m/>
    <m/>
    <m/>
    <m/>
    <m/>
    <m/>
    <m/>
    <m/>
    <m/>
    <m/>
    <m/>
    <m/>
    <m/>
    <m/>
    <m/>
    <m/>
    <m/>
    <m/>
    <m/>
    <m/>
    <m/>
    <m/>
    <m/>
    <x v="0"/>
    <m/>
    <m/>
    <m/>
    <m/>
    <m/>
    <m/>
    <m/>
    <m/>
    <m/>
    <m/>
  </r>
  <r>
    <n v="746"/>
    <s v="Screening And Consenting"/>
    <n v="1"/>
    <s v="nosiphiwo"/>
    <x v="10"/>
    <d v="1899-12-30T09:43:00"/>
    <s v="Buffalo Flats"/>
    <n v="2"/>
    <n v="7"/>
    <s v="Not applicable"/>
    <s v="I confirm that I am at the gate / door"/>
    <s v=" -33.0144069"/>
    <s v="27.8404895"/>
    <s v="Yes"/>
    <m/>
    <s v="Read the script out loud to the person"/>
    <s v="Yes - the person who opened the door is the HoH"/>
    <s v="Read the script out loud to the HoH"/>
    <s v="Yes"/>
    <s v="Proceed"/>
    <s v="Marius"/>
    <s v="Blignault"/>
    <n v="64"/>
    <d v="1958-11-12T00:00:00"/>
    <n v="64"/>
    <s v="Male"/>
    <s v="One or both"/>
    <s v="Yes"/>
    <s v="Proceed"/>
    <m/>
    <s v="Proceed"/>
    <s v="English"/>
    <s v="Yes"/>
    <s v="Yes"/>
    <s v="signature_2022-07-14_0944.png"/>
    <m/>
    <m/>
    <m/>
    <m/>
    <d v="2022-07-14T00:00:00"/>
    <n v="80000"/>
    <n v="2000"/>
    <n v="629"/>
    <n v="629"/>
    <n v="2343"/>
    <m/>
    <x v="1"/>
    <n v="85537"/>
    <s v="Proceed"/>
    <s v="Checked, completed"/>
    <s v="Checked, completed"/>
    <s v="Checked, completed"/>
    <n v="792083341"/>
    <s v="Myself (Participant)"/>
    <m/>
    <d v="1899-12-30T11:45:00"/>
    <s v="Unverified"/>
  </r>
  <r>
    <n v="1528"/>
    <m/>
    <m/>
    <m/>
    <x v="0"/>
    <m/>
    <m/>
    <m/>
    <m/>
    <m/>
    <m/>
    <m/>
    <m/>
    <m/>
    <m/>
    <m/>
    <m/>
    <m/>
    <m/>
    <m/>
    <m/>
    <m/>
    <m/>
    <m/>
    <m/>
    <m/>
    <m/>
    <m/>
    <m/>
    <m/>
    <m/>
    <m/>
    <m/>
    <m/>
    <m/>
    <m/>
    <m/>
    <m/>
    <m/>
    <m/>
    <m/>
    <m/>
    <m/>
    <m/>
    <m/>
    <m/>
    <x v="0"/>
    <m/>
    <m/>
    <m/>
    <m/>
    <m/>
    <m/>
    <m/>
    <m/>
    <m/>
    <m/>
  </r>
  <r>
    <n v="867"/>
    <s v="Screening And Consenting"/>
    <n v="2"/>
    <s v="nozithembiso"/>
    <x v="30"/>
    <d v="1899-12-30T09:14:00"/>
    <s v="Buffalo Flats"/>
    <n v="4"/>
    <n v="1"/>
    <s v="B"/>
    <s v="I confirm that I am at the gate / door"/>
    <s v=" -33.0105536"/>
    <s v="27.8317281"/>
    <s v="Yes"/>
    <m/>
    <s v="Read the script out loud to the person"/>
    <s v="Yes - the person who opened the door is calling the HoH"/>
    <s v="Read the script out loud to the HoH"/>
    <s v="Yes"/>
    <s v="Proceed"/>
    <s v="Zanomzi"/>
    <s v="Gxasheka"/>
    <n v="64"/>
    <d v="1958-05-04T00:00:00"/>
    <n v="64"/>
    <s v="Female"/>
    <s v="One or both"/>
    <s v="Yes"/>
    <s v="Proceed"/>
    <m/>
    <s v="Proceed"/>
    <s v="Xhosa"/>
    <s v="Yes"/>
    <s v="Yes"/>
    <m/>
    <s v="signature_2022-07-19_0733.png"/>
    <m/>
    <m/>
    <m/>
    <d v="2022-07-19T00:00:00"/>
    <n v="80000"/>
    <n v="1000"/>
    <n v="658"/>
    <n v="658"/>
    <n v="2341"/>
    <m/>
    <x v="1"/>
    <n v="84593"/>
    <m/>
    <m/>
    <m/>
    <m/>
    <m/>
    <m/>
    <m/>
    <d v="1899-12-30T09:33:00"/>
    <s v="Unverified"/>
  </r>
  <r>
    <n v="1529"/>
    <m/>
    <m/>
    <m/>
    <x v="0"/>
    <m/>
    <m/>
    <m/>
    <m/>
    <m/>
    <m/>
    <m/>
    <m/>
    <m/>
    <m/>
    <m/>
    <m/>
    <m/>
    <m/>
    <m/>
    <m/>
    <m/>
    <m/>
    <m/>
    <m/>
    <m/>
    <m/>
    <m/>
    <m/>
    <m/>
    <m/>
    <m/>
    <m/>
    <m/>
    <m/>
    <m/>
    <m/>
    <m/>
    <m/>
    <m/>
    <m/>
    <m/>
    <m/>
    <m/>
    <m/>
    <m/>
    <x v="0"/>
    <m/>
    <m/>
    <m/>
    <m/>
    <m/>
    <m/>
    <m/>
    <m/>
    <m/>
    <m/>
  </r>
  <r>
    <n v="1500"/>
    <s v="Screening And Consenting"/>
    <n v="1"/>
    <s v="nozithembiso"/>
    <x v="32"/>
    <d v="1899-12-30T10:00:00"/>
    <s v="Buffalo Flats"/>
    <n v="6"/>
    <n v="1"/>
    <s v="Not applicable"/>
    <s v="I confirm that I am at the gate / door"/>
    <s v=" -33.0177739"/>
    <s v="27.8460019"/>
    <s v="Yes"/>
    <m/>
    <s v="Read the script out loud to the person"/>
    <s v="Yes - the person who opened the door is the HoH"/>
    <s v="Read the script out loud to the HoH"/>
    <s v="Yes"/>
    <s v="Proceed"/>
    <s v="Lulama "/>
    <s v="Manqina"/>
    <n v="64"/>
    <d v="1958-05-12T00:00:00"/>
    <n v="64"/>
    <s v="Female"/>
    <s v="One or both"/>
    <s v="Yes"/>
    <s v="Proceed"/>
    <m/>
    <s v="Proceed"/>
    <s v="Xhosa"/>
    <s v="Yes"/>
    <s v="Yes"/>
    <m/>
    <s v="signature_2022-07-29_0803.png"/>
    <m/>
    <m/>
    <m/>
    <d v="2022-07-29T00:00:00"/>
    <n v="80000"/>
    <n v="1000"/>
    <n v="612"/>
    <n v="612"/>
    <n v="2328"/>
    <m/>
    <x v="1"/>
    <n v="84488"/>
    <s v="Proceed"/>
    <s v="Checked, completed"/>
    <s v="Checked, completed"/>
    <s v="Checked, completed"/>
    <n v="7808316271"/>
    <s v="Myself (Participant)"/>
    <m/>
    <d v="1899-12-30T10:04:00"/>
    <s v="Unverified"/>
  </r>
  <r>
    <n v="1530"/>
    <m/>
    <m/>
    <m/>
    <x v="0"/>
    <m/>
    <m/>
    <m/>
    <m/>
    <m/>
    <m/>
    <m/>
    <m/>
    <m/>
    <m/>
    <m/>
    <m/>
    <m/>
    <m/>
    <m/>
    <m/>
    <m/>
    <m/>
    <m/>
    <m/>
    <m/>
    <m/>
    <m/>
    <m/>
    <m/>
    <m/>
    <m/>
    <m/>
    <m/>
    <m/>
    <m/>
    <m/>
    <m/>
    <m/>
    <m/>
    <m/>
    <m/>
    <m/>
    <m/>
    <m/>
    <m/>
    <x v="0"/>
    <m/>
    <m/>
    <m/>
    <m/>
    <m/>
    <m/>
    <m/>
    <m/>
    <m/>
    <m/>
  </r>
  <r>
    <n v="1530"/>
    <s v="Screening And Consenting"/>
    <n v="1"/>
    <s v="lona"/>
    <x v="32"/>
    <d v="1899-12-30T13:13:00"/>
    <s v="Mdantsane"/>
    <n v="10"/>
    <n v="5"/>
    <s v="Not applicable"/>
    <s v="I confirm that I am at the gate / door"/>
    <s v=" -32.9379525"/>
    <s v="27.7528602"/>
    <s v="Yes"/>
    <m/>
    <s v="Read the script out loud to the person"/>
    <s v="Yes - the person who opened the door is calling the HoH"/>
    <s v="Read the script out loud to the HoH"/>
    <s v="No"/>
    <m/>
    <m/>
    <m/>
    <m/>
    <m/>
    <m/>
    <m/>
    <m/>
    <m/>
    <m/>
    <m/>
    <m/>
    <m/>
    <m/>
    <m/>
    <m/>
    <m/>
    <m/>
    <m/>
    <m/>
    <m/>
    <n v="50000"/>
    <m/>
    <n v="419"/>
    <n v="419"/>
    <n v="2328"/>
    <m/>
    <x v="0"/>
    <m/>
    <m/>
    <m/>
    <m/>
    <m/>
    <m/>
    <m/>
    <m/>
    <d v="1899-12-30T13:13:00"/>
    <s v="Unverified"/>
  </r>
  <r>
    <n v="1531"/>
    <m/>
    <m/>
    <m/>
    <x v="0"/>
    <m/>
    <m/>
    <m/>
    <m/>
    <m/>
    <m/>
    <m/>
    <m/>
    <m/>
    <m/>
    <m/>
    <m/>
    <m/>
    <m/>
    <m/>
    <m/>
    <m/>
    <m/>
    <m/>
    <m/>
    <m/>
    <m/>
    <m/>
    <m/>
    <m/>
    <m/>
    <m/>
    <m/>
    <m/>
    <m/>
    <m/>
    <m/>
    <m/>
    <m/>
    <m/>
    <m/>
    <m/>
    <m/>
    <m/>
    <m/>
    <m/>
    <x v="0"/>
    <m/>
    <m/>
    <m/>
    <m/>
    <m/>
    <m/>
    <m/>
    <m/>
    <m/>
    <m/>
  </r>
  <r>
    <n v="31"/>
    <s v="Screening And Consenting"/>
    <n v="1"/>
    <s v="asemahle"/>
    <x v="1"/>
    <d v="1899-12-30T12:32:00"/>
    <s v="Mdantsane"/>
    <n v="2"/>
    <n v="1"/>
    <s v="Not applicable"/>
    <s v="I confirm that I am at the gate / door"/>
    <s v=" -32.9434487"/>
    <s v="27.7751021"/>
    <s v="Yes"/>
    <m/>
    <s v="Read the script out loud to the person"/>
    <s v="Yes - the person who opened the door is calling the HoH"/>
    <s v="Read the script out loud to the HoH"/>
    <s v="Yes"/>
    <s v="Proceed"/>
    <s v="Nolonzi"/>
    <s v="Tona"/>
    <n v="65"/>
    <d v="1957-01-13T00:00:00"/>
    <n v="65"/>
    <s v="Female"/>
    <s v="One or both"/>
    <s v="Yes"/>
    <s v="Proceed"/>
    <m/>
    <s v="Proceed"/>
    <s v="Xhosa"/>
    <s v="Yes"/>
    <s v="Yes"/>
    <m/>
    <s v="signature_2022-06-14_1041.png"/>
    <m/>
    <m/>
    <m/>
    <d v="2022-06-14T00:00:00"/>
    <n v="50000"/>
    <n v="1000"/>
    <n v="460"/>
    <n v="460"/>
    <n v="2373"/>
    <m/>
    <x v="1"/>
    <n v="54228"/>
    <s v="Proceed"/>
    <s v="Checked, completed"/>
    <s v="Checked, completed"/>
    <s v="Checked, completed"/>
    <n v="630823335"/>
    <s v="Myself (Participant)"/>
    <m/>
    <d v="1899-12-30T12:42:00"/>
    <s v="Unverified"/>
  </r>
  <r>
    <n v="1532"/>
    <m/>
    <m/>
    <m/>
    <x v="0"/>
    <m/>
    <m/>
    <m/>
    <m/>
    <m/>
    <m/>
    <m/>
    <m/>
    <m/>
    <m/>
    <m/>
    <m/>
    <m/>
    <m/>
    <m/>
    <m/>
    <m/>
    <m/>
    <m/>
    <m/>
    <m/>
    <m/>
    <m/>
    <m/>
    <m/>
    <m/>
    <m/>
    <m/>
    <m/>
    <m/>
    <m/>
    <m/>
    <m/>
    <m/>
    <m/>
    <m/>
    <m/>
    <m/>
    <m/>
    <m/>
    <m/>
    <x v="0"/>
    <m/>
    <m/>
    <m/>
    <m/>
    <m/>
    <m/>
    <m/>
    <m/>
    <m/>
    <m/>
  </r>
  <r>
    <n v="1532"/>
    <s v="Screening And Consenting"/>
    <n v="1"/>
    <s v="yethu"/>
    <x v="32"/>
    <d v="1899-12-30T13:20:00"/>
    <s v="Ndevana"/>
    <n v="3"/>
    <n v="7"/>
    <s v="Not applicable"/>
    <s v="I confirm that I am at the gate / door"/>
    <s v=" -32.9145069"/>
    <s v="27.4976052"/>
    <s v="Yes"/>
    <m/>
    <s v="Read the script out loud to the person"/>
    <s v="No"/>
    <m/>
    <m/>
    <m/>
    <m/>
    <m/>
    <m/>
    <m/>
    <m/>
    <m/>
    <m/>
    <m/>
    <m/>
    <m/>
    <m/>
    <m/>
    <m/>
    <m/>
    <m/>
    <m/>
    <m/>
    <m/>
    <m/>
    <m/>
    <n v="60000"/>
    <m/>
    <n v="412"/>
    <n v="412"/>
    <n v="2328"/>
    <m/>
    <x v="0"/>
    <m/>
    <m/>
    <m/>
    <m/>
    <m/>
    <m/>
    <m/>
    <m/>
    <d v="1899-12-30T13:20:00"/>
    <s v="Complete"/>
  </r>
  <r>
    <n v="1532"/>
    <s v="Screening And Consenting"/>
    <n v="2"/>
    <s v="vuyelwa"/>
    <x v="27"/>
    <d v="1899-12-30T08:36:00"/>
    <s v="Ndevana"/>
    <n v="3"/>
    <n v="7"/>
    <s v="Not applicable"/>
    <s v="I confirm that I am at the gate / door"/>
    <s v=" -32.91577"/>
    <s v="27.5028009"/>
    <s v="No"/>
    <s v="I confirm"/>
    <m/>
    <m/>
    <m/>
    <m/>
    <m/>
    <m/>
    <m/>
    <m/>
    <m/>
    <m/>
    <m/>
    <m/>
    <m/>
    <m/>
    <m/>
    <m/>
    <m/>
    <m/>
    <m/>
    <m/>
    <m/>
    <m/>
    <m/>
    <m/>
    <m/>
    <n v="60000"/>
    <m/>
    <n v="696"/>
    <n v="696"/>
    <n v="2327"/>
    <m/>
    <x v="0"/>
    <m/>
    <m/>
    <m/>
    <m/>
    <m/>
    <m/>
    <m/>
    <m/>
    <d v="1899-12-30T08:36:00"/>
    <s v="Complete"/>
  </r>
  <r>
    <n v="164"/>
    <s v="Screening And Consenting"/>
    <n v="1"/>
    <s v="vuyelwa"/>
    <x v="13"/>
    <d v="1899-12-30T13:41:00"/>
    <s v="Mdantsane"/>
    <n v="4"/>
    <n v="5"/>
    <s v="Not applicable"/>
    <s v="I confirm that I am at the gate / door"/>
    <s v=" -32.9340941"/>
    <s v="27.7811313"/>
    <s v="Yes"/>
    <m/>
    <s v="Read the script out loud to the person"/>
    <s v="Yes - the person who opened the door is the HoH"/>
    <s v="Read the script out loud to the HoH"/>
    <s v="Yes"/>
    <s v="Proceed"/>
    <s v="Xolile "/>
    <s v="Mangqunge"/>
    <n v="65"/>
    <d v="1957-06-15T00:00:00"/>
    <n v="65"/>
    <s v="Male"/>
    <s v="One or both"/>
    <s v="Yes"/>
    <s v="Proceed"/>
    <m/>
    <s v="Proceed"/>
    <s v="Xhosa"/>
    <s v="Yes"/>
    <s v="Yes"/>
    <m/>
    <s v="signature_2022-06-23_1147.png"/>
    <m/>
    <m/>
    <m/>
    <d v="2022-06-23T00:00:00"/>
    <n v="50000"/>
    <n v="2000"/>
    <n v="391"/>
    <n v="391"/>
    <n v="2364"/>
    <m/>
    <x v="1"/>
    <n v="55081"/>
    <s v="Proceed"/>
    <s v="Checked, completed"/>
    <s v="Checked, completed"/>
    <s v="Checked, completed"/>
    <n v="632498159"/>
    <s v="Sibling"/>
    <m/>
    <d v="1899-12-30T13:42:00"/>
    <s v="Unverified"/>
  </r>
  <r>
    <n v="1533"/>
    <m/>
    <m/>
    <m/>
    <x v="0"/>
    <m/>
    <m/>
    <m/>
    <m/>
    <m/>
    <m/>
    <m/>
    <m/>
    <m/>
    <m/>
    <m/>
    <m/>
    <m/>
    <m/>
    <m/>
    <m/>
    <m/>
    <m/>
    <m/>
    <m/>
    <m/>
    <m/>
    <m/>
    <m/>
    <m/>
    <m/>
    <m/>
    <m/>
    <m/>
    <m/>
    <m/>
    <m/>
    <m/>
    <m/>
    <m/>
    <m/>
    <m/>
    <m/>
    <m/>
    <m/>
    <m/>
    <x v="0"/>
    <m/>
    <m/>
    <m/>
    <m/>
    <m/>
    <m/>
    <m/>
    <m/>
    <m/>
    <m/>
  </r>
  <r>
    <n v="274"/>
    <s v="Screening And Consenting"/>
    <n v="1"/>
    <s v="zimbini"/>
    <x v="9"/>
    <d v="1899-12-30T12:29:00"/>
    <s v="Mdantsane"/>
    <n v="6"/>
    <n v="6"/>
    <s v="Not applicable"/>
    <s v="I confirm that I am at the gate / door"/>
    <s v=" -32.9298343"/>
    <s v="27.7745354"/>
    <s v="Yes"/>
    <m/>
    <s v="Read the script out loud to the person"/>
    <s v="Yes - the person who opened the door is the HoH"/>
    <s v="Read the script out loud to the HoH"/>
    <s v="Yes"/>
    <s v="Proceed"/>
    <s v="Thembeka"/>
    <s v="Blunga"/>
    <n v="65"/>
    <d v="1957-06-06T00:00:00"/>
    <n v="65"/>
    <s v="Female"/>
    <s v="One or both"/>
    <s v="Yes"/>
    <s v="Proceed"/>
    <m/>
    <s v="Proceed"/>
    <s v="English"/>
    <s v="Yes"/>
    <s v="Yes"/>
    <s v="signature_2022-06-29_1032.png"/>
    <m/>
    <m/>
    <m/>
    <m/>
    <d v="2022-06-29T00:00:00"/>
    <n v="50000"/>
    <n v="1000"/>
    <n v="463"/>
    <n v="463"/>
    <n v="2358"/>
    <m/>
    <x v="1"/>
    <n v="54219"/>
    <s v="Proceed"/>
    <s v="Checked, completed"/>
    <s v="Checked, completed"/>
    <s v="Checked, completed"/>
    <n v="734612378"/>
    <s v="Child"/>
    <m/>
    <d v="1899-12-30T12:34:00"/>
    <s v="Unverified"/>
  </r>
  <r>
    <n v="1534"/>
    <m/>
    <m/>
    <m/>
    <x v="0"/>
    <m/>
    <m/>
    <m/>
    <m/>
    <m/>
    <m/>
    <m/>
    <m/>
    <m/>
    <m/>
    <m/>
    <m/>
    <m/>
    <m/>
    <m/>
    <m/>
    <m/>
    <m/>
    <m/>
    <m/>
    <m/>
    <m/>
    <m/>
    <m/>
    <m/>
    <m/>
    <m/>
    <m/>
    <m/>
    <m/>
    <m/>
    <m/>
    <m/>
    <m/>
    <m/>
    <m/>
    <m/>
    <m/>
    <m/>
    <m/>
    <m/>
    <x v="0"/>
    <m/>
    <m/>
    <m/>
    <m/>
    <m/>
    <m/>
    <m/>
    <m/>
    <m/>
    <m/>
  </r>
  <r>
    <n v="471"/>
    <s v="Screening And Consenting"/>
    <n v="1"/>
    <s v="likhona"/>
    <x v="22"/>
    <d v="1899-12-30T10:44:00"/>
    <s v="Ducats"/>
    <n v="1"/>
    <n v="1"/>
    <s v="Not applicable"/>
    <s v="I confirm that I am at the gate / door"/>
    <s v=" -32.9226119"/>
    <s v="27.9043145"/>
    <s v="Yes"/>
    <m/>
    <s v="Read the script out loud to the person"/>
    <s v="Yes - the person who opened the door is the HoH"/>
    <s v="Read the script out loud to the HoH"/>
    <s v="Yes"/>
    <s v="Proceed"/>
    <s v="Nocawe"/>
    <s v="Dyaba"/>
    <n v="65"/>
    <d v="1957-06-01T00:00:00"/>
    <n v="65"/>
    <s v="Female"/>
    <s v="One or both"/>
    <s v="Yes"/>
    <s v="Proceed"/>
    <m/>
    <s v="Proceed"/>
    <s v="Xhosa"/>
    <s v="Yes"/>
    <s v="Yes"/>
    <m/>
    <s v="signature_2022-07-07_0847.png"/>
    <m/>
    <m/>
    <m/>
    <d v="2022-07-07T00:00:00"/>
    <n v="40000"/>
    <n v="1000"/>
    <n v="568"/>
    <n v="568"/>
    <n v="2350"/>
    <m/>
    <x v="1"/>
    <n v="44421"/>
    <m/>
    <m/>
    <m/>
    <m/>
    <m/>
    <m/>
    <m/>
    <d v="1899-12-30T10:47:00"/>
    <s v="Unverified"/>
  </r>
  <r>
    <n v="1535"/>
    <m/>
    <m/>
    <m/>
    <x v="0"/>
    <m/>
    <m/>
    <m/>
    <m/>
    <m/>
    <m/>
    <m/>
    <m/>
    <m/>
    <m/>
    <m/>
    <m/>
    <m/>
    <m/>
    <m/>
    <m/>
    <m/>
    <m/>
    <m/>
    <m/>
    <m/>
    <m/>
    <m/>
    <m/>
    <m/>
    <m/>
    <m/>
    <m/>
    <m/>
    <m/>
    <m/>
    <m/>
    <m/>
    <m/>
    <m/>
    <m/>
    <m/>
    <m/>
    <m/>
    <m/>
    <m/>
    <x v="0"/>
    <m/>
    <m/>
    <m/>
    <m/>
    <m/>
    <m/>
    <m/>
    <m/>
    <m/>
    <m/>
  </r>
  <r>
    <n v="473"/>
    <s v="Screening And Consenting"/>
    <n v="1"/>
    <s v="vuyelwa"/>
    <x v="22"/>
    <d v="1899-12-30T10:55:00"/>
    <s v="Ndevana"/>
    <n v="1"/>
    <n v="2"/>
    <s v="Not applicable"/>
    <s v="I confirm that I am at the gate / door"/>
    <s v=" -32.9015066"/>
    <s v="27.5112429"/>
    <s v="Yes"/>
    <m/>
    <s v="Read the script out loud to the person"/>
    <s v="Yes - the person who opened the door is the HoH"/>
    <s v="Read the script out loud to the HoH"/>
    <s v="Yes"/>
    <s v="Proceed"/>
    <s v="Nomalady"/>
    <s v="Ndzulwini"/>
    <n v="65"/>
    <d v="1954-05-23T00:00:00"/>
    <n v="68"/>
    <s v="Female"/>
    <s v="One or both"/>
    <s v="Yes"/>
    <s v="Proceed"/>
    <m/>
    <s v="Proceed"/>
    <s v="Xhosa"/>
    <s v="Yes"/>
    <s v="No"/>
    <m/>
    <m/>
    <s v="Likhona Mve"/>
    <m/>
    <s v="signature_2022-07-07_0903.png"/>
    <d v="2022-07-07T00:00:00"/>
    <n v="60000"/>
    <n v="1000"/>
    <n v="557"/>
    <n v="557"/>
    <n v="2350"/>
    <m/>
    <x v="1"/>
    <n v="64399"/>
    <s v="Proceed"/>
    <s v="Checked, completed"/>
    <s v="Checked, completed"/>
    <s v="Checked, completed"/>
    <n v="638067424"/>
    <s v="Child"/>
    <m/>
    <d v="1899-12-30T11:38:00"/>
    <s v="Unverified"/>
  </r>
  <r>
    <n v="1536"/>
    <m/>
    <m/>
    <m/>
    <x v="0"/>
    <m/>
    <m/>
    <m/>
    <m/>
    <m/>
    <m/>
    <m/>
    <m/>
    <m/>
    <m/>
    <m/>
    <m/>
    <m/>
    <m/>
    <m/>
    <m/>
    <m/>
    <m/>
    <m/>
    <m/>
    <m/>
    <m/>
    <m/>
    <m/>
    <m/>
    <m/>
    <m/>
    <m/>
    <m/>
    <m/>
    <m/>
    <m/>
    <m/>
    <m/>
    <m/>
    <m/>
    <m/>
    <m/>
    <m/>
    <m/>
    <m/>
    <x v="0"/>
    <m/>
    <m/>
    <m/>
    <m/>
    <m/>
    <m/>
    <m/>
    <m/>
    <m/>
    <m/>
  </r>
  <r>
    <n v="480"/>
    <s v="Screening And Consenting"/>
    <n v="1"/>
    <s v="nozithembiso"/>
    <x v="22"/>
    <d v="1899-12-30T11:36:00"/>
    <s v="Ducats"/>
    <n v="1"/>
    <n v="4"/>
    <s v="Not applicable"/>
    <s v="I confirm that I am at the gate / door"/>
    <s v=" -32.9217087"/>
    <s v="27.9057941"/>
    <s v="Yes"/>
    <m/>
    <s v="Read the script out loud to the person"/>
    <s v="Yes - the person who opened the door is calling the HoH"/>
    <s v="Read the script out loud to the HoH"/>
    <s v="Yes"/>
    <s v="Proceed"/>
    <s v="Zintombi"/>
    <s v="Nini"/>
    <n v="65"/>
    <d v="1957-03-05T00:00:00"/>
    <n v="65"/>
    <s v="Female"/>
    <s v="One or both"/>
    <s v="Yes"/>
    <s v="Proceed"/>
    <m/>
    <s v="Proceed"/>
    <s v="Xhosa"/>
    <s v="Yes"/>
    <s v="Yes"/>
    <m/>
    <s v="signature_2022-07-07_0945.png"/>
    <m/>
    <m/>
    <m/>
    <d v="2022-07-07T00:00:00"/>
    <n v="40000"/>
    <n v="1000"/>
    <n v="516"/>
    <n v="516"/>
    <n v="2350"/>
    <m/>
    <x v="1"/>
    <n v="44317"/>
    <s v="Proceed"/>
    <s v="Checked, completed"/>
    <s v="Checked, completed"/>
    <s v="Checked, completed"/>
    <n v="730506201"/>
    <s v="Child"/>
    <m/>
    <d v="1899-12-30T11:47:00"/>
    <s v="Unverified"/>
  </r>
  <r>
    <n v="1537"/>
    <m/>
    <m/>
    <m/>
    <x v="0"/>
    <m/>
    <m/>
    <m/>
    <m/>
    <m/>
    <m/>
    <m/>
    <m/>
    <m/>
    <m/>
    <m/>
    <m/>
    <m/>
    <m/>
    <m/>
    <m/>
    <m/>
    <m/>
    <m/>
    <m/>
    <m/>
    <m/>
    <m/>
    <m/>
    <m/>
    <m/>
    <m/>
    <m/>
    <m/>
    <m/>
    <m/>
    <m/>
    <m/>
    <m/>
    <m/>
    <m/>
    <m/>
    <m/>
    <m/>
    <m/>
    <m/>
    <x v="0"/>
    <m/>
    <m/>
    <m/>
    <m/>
    <m/>
    <m/>
    <m/>
    <m/>
    <m/>
    <m/>
  </r>
  <r>
    <n v="576"/>
    <s v="Screening And Consenting"/>
    <n v="1"/>
    <s v="nozithembiso"/>
    <x v="5"/>
    <d v="1899-12-30T15:42:00"/>
    <s v="Ducats"/>
    <n v="1"/>
    <n v="2"/>
    <s v="Not applicable"/>
    <s v="I confirm that I am at the gate / door"/>
    <s v=" -32.9245425"/>
    <s v="27.9029907"/>
    <s v="Yes"/>
    <m/>
    <s v="Read the script out loud to the person"/>
    <s v="Yes - the person who opened the door is calling the HoH"/>
    <s v="Read the script out loud to the HoH"/>
    <s v="Yes"/>
    <s v="Proceed"/>
    <s v="Zama"/>
    <s v="Zondani"/>
    <n v="65"/>
    <d v="1957-08-01T00:00:00"/>
    <n v="65"/>
    <s v="Male"/>
    <s v="One or both"/>
    <s v="Yes"/>
    <s v="Proceed"/>
    <m/>
    <s v="Proceed"/>
    <s v="English"/>
    <s v="Yes"/>
    <s v="Yes"/>
    <s v="signature_2022-07-08_1417.png"/>
    <m/>
    <m/>
    <m/>
    <m/>
    <d v="2022-07-08T00:00:00"/>
    <n v="40000"/>
    <n v="2000"/>
    <n v="270"/>
    <n v="270"/>
    <n v="2349"/>
    <m/>
    <x v="1"/>
    <n v="44824"/>
    <s v="Proceed"/>
    <s v="Checked, completed"/>
    <s v="Checked, completed"/>
    <s v="Checked, completed"/>
    <n v="736912332"/>
    <s v="Myself (Participant)"/>
    <m/>
    <d v="1899-12-30T16:19:00"/>
    <s v="Unverified"/>
  </r>
  <r>
    <n v="1538"/>
    <m/>
    <m/>
    <m/>
    <x v="0"/>
    <m/>
    <m/>
    <m/>
    <m/>
    <m/>
    <m/>
    <m/>
    <m/>
    <m/>
    <m/>
    <m/>
    <m/>
    <m/>
    <m/>
    <m/>
    <m/>
    <m/>
    <m/>
    <m/>
    <m/>
    <m/>
    <m/>
    <m/>
    <m/>
    <m/>
    <m/>
    <m/>
    <m/>
    <m/>
    <m/>
    <m/>
    <m/>
    <m/>
    <m/>
    <m/>
    <m/>
    <m/>
    <m/>
    <m/>
    <m/>
    <m/>
    <x v="0"/>
    <m/>
    <m/>
    <m/>
    <m/>
    <m/>
    <m/>
    <m/>
    <m/>
    <m/>
    <m/>
  </r>
  <r>
    <n v="610"/>
    <s v="Screening And Consenting"/>
    <n v="2"/>
    <s v="sinazo"/>
    <x v="6"/>
    <d v="1899-12-30T11:48:00"/>
    <s v="Ducats"/>
    <n v="1"/>
    <n v="8"/>
    <s v="Not applicable"/>
    <s v="I confirm that I am at the gate / door"/>
    <s v=" -32.9210393"/>
    <s v="27.904406"/>
    <s v="Yes"/>
    <m/>
    <s v="Read the script out loud to the person"/>
    <s v="Yes - the person who opened the door is the HoH"/>
    <s v="Read the script out loud to the HoH"/>
    <s v="Yes"/>
    <s v="Proceed"/>
    <s v="Nomthunzi"/>
    <s v="Bazo"/>
    <n v="65"/>
    <d v="1957-11-12T00:00:00"/>
    <n v="65"/>
    <s v="Female"/>
    <s v="One or both"/>
    <s v="Yes"/>
    <s v="Proceed"/>
    <m/>
    <s v="Proceed"/>
    <s v="Xhosa"/>
    <s v="Yes"/>
    <s v="Yes"/>
    <m/>
    <s v="signature_2022-07-12_0952.png"/>
    <m/>
    <m/>
    <m/>
    <d v="2022-07-12T00:00:00"/>
    <n v="40000"/>
    <n v="1000"/>
    <n v="504"/>
    <n v="504"/>
    <n v="2345"/>
    <m/>
    <x v="1"/>
    <n v="44288"/>
    <s v="Proceed"/>
    <s v="Checked, completed"/>
    <s v="Checked, completed"/>
    <s v="Checked, completed"/>
    <n v="764512308"/>
    <s v="Myself (Participant)"/>
    <m/>
    <d v="1899-12-30T11:48:00"/>
    <s v="Unverified"/>
  </r>
  <r>
    <n v="1539"/>
    <m/>
    <m/>
    <m/>
    <x v="0"/>
    <m/>
    <m/>
    <m/>
    <m/>
    <m/>
    <m/>
    <m/>
    <m/>
    <m/>
    <m/>
    <m/>
    <m/>
    <m/>
    <m/>
    <m/>
    <m/>
    <m/>
    <m/>
    <m/>
    <m/>
    <m/>
    <m/>
    <m/>
    <m/>
    <m/>
    <m/>
    <m/>
    <m/>
    <m/>
    <m/>
    <m/>
    <m/>
    <m/>
    <m/>
    <m/>
    <m/>
    <m/>
    <m/>
    <m/>
    <m/>
    <m/>
    <x v="0"/>
    <m/>
    <m/>
    <m/>
    <m/>
    <m/>
    <m/>
    <m/>
    <m/>
    <m/>
    <m/>
  </r>
  <r>
    <n v="919"/>
    <s v="Screening And Consenting"/>
    <n v="2"/>
    <s v="lwazi"/>
    <x v="29"/>
    <d v="1899-12-30T13:50:00"/>
    <s v="Buffalo Flats"/>
    <n v="4"/>
    <n v="1"/>
    <s v="C"/>
    <s v="I confirm that I am at the gate / door"/>
    <s v=" -33.0103373"/>
    <s v="27.8318666"/>
    <s v="Yes"/>
    <m/>
    <s v="Read the script out loud to the person"/>
    <s v="Yes - the person who opened the door is the HoH"/>
    <s v="Read the script out loud to the HoH"/>
    <s v="Yes"/>
    <s v="Proceed"/>
    <s v="Sizeka"/>
    <s v="Sam"/>
    <n v="65"/>
    <d v="1957-08-10T00:00:00"/>
    <n v="65"/>
    <s v="Female"/>
    <s v="One or both"/>
    <s v="Yes"/>
    <s v="Proceed"/>
    <m/>
    <s v="Proceed"/>
    <s v="Xhosa"/>
    <s v="Yes"/>
    <s v="Yes"/>
    <m/>
    <s v="signature_2022-07-19_1204.png"/>
    <m/>
    <m/>
    <m/>
    <d v="2022-07-19T00:00:00"/>
    <n v="80000"/>
    <n v="1000"/>
    <n v="382"/>
    <n v="382"/>
    <n v="2338"/>
    <m/>
    <x v="1"/>
    <n v="84037"/>
    <s v="Proceed"/>
    <s v="Checked, completed"/>
    <s v="Checked, completed"/>
    <s v="Checked, completed"/>
    <n v="735690810"/>
    <s v="Myself (Participant)"/>
    <m/>
    <d v="1899-12-30T14:05:00"/>
    <s v="Complete"/>
  </r>
  <r>
    <n v="1540"/>
    <m/>
    <m/>
    <m/>
    <x v="0"/>
    <m/>
    <m/>
    <m/>
    <m/>
    <m/>
    <m/>
    <m/>
    <m/>
    <m/>
    <m/>
    <m/>
    <m/>
    <m/>
    <m/>
    <m/>
    <m/>
    <m/>
    <m/>
    <m/>
    <m/>
    <m/>
    <m/>
    <m/>
    <m/>
    <m/>
    <m/>
    <m/>
    <m/>
    <m/>
    <m/>
    <m/>
    <m/>
    <m/>
    <m/>
    <m/>
    <m/>
    <m/>
    <m/>
    <m/>
    <m/>
    <m/>
    <x v="0"/>
    <m/>
    <m/>
    <m/>
    <m/>
    <m/>
    <m/>
    <m/>
    <m/>
    <m/>
    <m/>
  </r>
  <r>
    <n v="967"/>
    <s v="Screening And Consenting"/>
    <n v="1"/>
    <s v="zola"/>
    <x v="29"/>
    <d v="1899-12-30T15:14:00"/>
    <s v="Ndevana"/>
    <n v="2"/>
    <n v="7"/>
    <s v="Not applicable"/>
    <s v="I confirm that I am at the gate / door"/>
    <s v=" -32.9284374"/>
    <s v="27.477352"/>
    <s v="Yes"/>
    <m/>
    <s v="Read the script out loud to the person"/>
    <s v="Yes - the person who opened the door is the HoH"/>
    <s v="Read the script out loud to the HoH"/>
    <s v="Yes"/>
    <s v="Proceed"/>
    <s v="Nothandekile"/>
    <s v="Apleni"/>
    <n v="65"/>
    <d v="1957-08-15T00:00:00"/>
    <n v="65"/>
    <s v="Female"/>
    <s v="One or both"/>
    <s v="Yes"/>
    <s v="Proceed"/>
    <m/>
    <s v="Proceed"/>
    <s v="Xhosa"/>
    <s v="Yes"/>
    <s v="Yes"/>
    <m/>
    <s v="signature_2022-07-19_1323.png"/>
    <m/>
    <m/>
    <m/>
    <d v="2022-07-19T00:00:00"/>
    <n v="60000"/>
    <n v="1000"/>
    <n v="298"/>
    <n v="298"/>
    <n v="2338"/>
    <m/>
    <x v="1"/>
    <n v="63869"/>
    <s v="Proceed"/>
    <s v="Checked, completed"/>
    <s v="Checked, completed"/>
    <s v="Checked, completed"/>
    <n v="0"/>
    <s v="Other"/>
    <s v="The participant doesn't have a cellphone "/>
    <d v="1899-12-30T15:24:00"/>
    <s v="Complete"/>
  </r>
  <r>
    <n v="1541"/>
    <m/>
    <m/>
    <m/>
    <x v="0"/>
    <m/>
    <m/>
    <m/>
    <m/>
    <m/>
    <m/>
    <m/>
    <m/>
    <m/>
    <m/>
    <m/>
    <m/>
    <m/>
    <m/>
    <m/>
    <m/>
    <m/>
    <m/>
    <m/>
    <m/>
    <m/>
    <m/>
    <m/>
    <m/>
    <m/>
    <m/>
    <m/>
    <m/>
    <m/>
    <m/>
    <m/>
    <m/>
    <m/>
    <m/>
    <m/>
    <m/>
    <m/>
    <m/>
    <m/>
    <m/>
    <m/>
    <x v="0"/>
    <m/>
    <m/>
    <m/>
    <m/>
    <m/>
    <m/>
    <m/>
    <m/>
    <m/>
    <m/>
  </r>
  <r>
    <n v="1037"/>
    <s v="Screening And Consenting"/>
    <n v="1"/>
    <s v="zimkhitha"/>
    <x v="16"/>
    <d v="1899-12-30T14:09:00"/>
    <s v="Buffalo Flats"/>
    <n v="3"/>
    <n v="1"/>
    <s v="Not applicable"/>
    <s v="I confirm that I am at the gate / door"/>
    <s v=" -33.0073509"/>
    <s v="27.841567"/>
    <s v="Yes"/>
    <m/>
    <s v="Read the script out loud to the person"/>
    <s v="Yes - the person who opened the door is the HoH"/>
    <s v="Read the script out loud to the HoH"/>
    <s v="Yes"/>
    <s v="Proceed"/>
    <s v="Mhlawuleli"/>
    <s v="Ntoni"/>
    <n v="65"/>
    <d v="1957-07-16T00:00:00"/>
    <n v="65"/>
    <s v="Male"/>
    <s v="One or both"/>
    <s v="Yes"/>
    <s v="Proceed"/>
    <m/>
    <s v="Proceed"/>
    <s v="Xhosa"/>
    <s v="Yes"/>
    <s v="Yes"/>
    <m/>
    <s v="signature_2022-07-20_1218.png"/>
    <m/>
    <m/>
    <m/>
    <d v="2022-07-20T00:00:00"/>
    <n v="80000"/>
    <n v="2000"/>
    <n v="363"/>
    <n v="363"/>
    <n v="2337"/>
    <m/>
    <x v="1"/>
    <n v="84998"/>
    <s v="Proceed"/>
    <s v="Checked, completed"/>
    <s v="Checked, completed"/>
    <s v="Checked, completed"/>
    <n v="652092738"/>
    <s v="Myself (Participant)"/>
    <m/>
    <d v="1899-12-30T14:18:00"/>
    <s v="Complete"/>
  </r>
  <r>
    <n v="1542"/>
    <m/>
    <m/>
    <m/>
    <x v="0"/>
    <m/>
    <m/>
    <m/>
    <m/>
    <m/>
    <m/>
    <m/>
    <m/>
    <m/>
    <m/>
    <m/>
    <m/>
    <m/>
    <m/>
    <m/>
    <m/>
    <m/>
    <m/>
    <m/>
    <m/>
    <m/>
    <m/>
    <m/>
    <m/>
    <m/>
    <m/>
    <m/>
    <m/>
    <m/>
    <m/>
    <m/>
    <m/>
    <m/>
    <m/>
    <m/>
    <m/>
    <m/>
    <m/>
    <m/>
    <m/>
    <m/>
    <x v="0"/>
    <m/>
    <m/>
    <m/>
    <m/>
    <m/>
    <m/>
    <m/>
    <m/>
    <m/>
    <m/>
  </r>
  <r>
    <n v="1059"/>
    <s v="Screening And Consenting"/>
    <n v="1"/>
    <s v="siziphiwe"/>
    <x v="16"/>
    <d v="1899-12-30T16:06:00"/>
    <s v="Buffalo Flats"/>
    <n v="2"/>
    <n v="10"/>
    <s v="Not applicable"/>
    <s v="I confirm that I am at the gate / door"/>
    <s v=" -33.0109386"/>
    <s v="27.8429212"/>
    <s v="Yes"/>
    <m/>
    <s v="Read the script out loud to the person"/>
    <s v="Yes - the person who opened the door is the HoH"/>
    <s v="Read the script out loud to the HoH"/>
    <s v="Yes"/>
    <s v="Proceed"/>
    <s v="Charnell"/>
    <s v="Francis"/>
    <n v="65"/>
    <d v="1957-10-19T00:00:00"/>
    <n v="65"/>
    <s v="Female"/>
    <s v="One or both"/>
    <s v="Yes"/>
    <s v="Proceed"/>
    <m/>
    <s v="Proceed"/>
    <s v="English"/>
    <s v="Yes"/>
    <s v="Yes"/>
    <s v="signature_2022-07-20_1411.png"/>
    <m/>
    <m/>
    <m/>
    <m/>
    <d v="2022-07-20T00:00:00"/>
    <n v="80000"/>
    <n v="1000"/>
    <n v="246"/>
    <n v="246"/>
    <n v="2337"/>
    <m/>
    <x v="1"/>
    <n v="83764"/>
    <s v="Proceed"/>
    <s v="Checked, completed"/>
    <s v="Checked, completed"/>
    <s v="Checked, completed"/>
    <n v="745376211"/>
    <s v="Myself (Participant)"/>
    <m/>
    <d v="1899-12-30T16:11:00"/>
    <s v="Complete"/>
  </r>
  <r>
    <n v="1543"/>
    <m/>
    <m/>
    <m/>
    <x v="0"/>
    <m/>
    <m/>
    <m/>
    <m/>
    <m/>
    <m/>
    <m/>
    <m/>
    <m/>
    <m/>
    <m/>
    <m/>
    <m/>
    <m/>
    <m/>
    <m/>
    <m/>
    <m/>
    <m/>
    <m/>
    <m/>
    <m/>
    <m/>
    <m/>
    <m/>
    <m/>
    <m/>
    <m/>
    <m/>
    <m/>
    <m/>
    <m/>
    <m/>
    <m/>
    <m/>
    <m/>
    <m/>
    <m/>
    <m/>
    <m/>
    <m/>
    <x v="0"/>
    <m/>
    <m/>
    <m/>
    <m/>
    <m/>
    <m/>
    <m/>
    <m/>
    <m/>
    <m/>
  </r>
  <r>
    <n v="1128"/>
    <s v="Screening And Consenting"/>
    <n v="1"/>
    <s v="vuyelwa"/>
    <x v="21"/>
    <d v="1899-12-30T14:59:00"/>
    <s v="Ndevana"/>
    <n v="3"/>
    <n v="2"/>
    <s v="Not applicable"/>
    <s v="I confirm that I am at the gate / door"/>
    <s v=" -32.9178811"/>
    <s v="27.495866"/>
    <s v="Yes"/>
    <m/>
    <s v="Read the script out loud to the person"/>
    <s v="Yes - the person who opened the door is calling the HoH"/>
    <s v="Read the script out loud to the HoH"/>
    <s v="Yes"/>
    <s v="Proceed"/>
    <s v="Nombulelo"/>
    <s v="Nelana"/>
    <n v="65"/>
    <d v="1958-12-01T00:00:00"/>
    <n v="64"/>
    <s v="Female"/>
    <s v="One or both"/>
    <s v="Yes"/>
    <s v="Proceed"/>
    <m/>
    <s v="Proceed"/>
    <s v="Xhosa"/>
    <s v="Yes"/>
    <s v="Yes"/>
    <m/>
    <s v="signature_2022-07-21_1303.png"/>
    <m/>
    <m/>
    <m/>
    <d v="2022-07-21T00:00:00"/>
    <n v="60000"/>
    <n v="1000"/>
    <n v="313"/>
    <n v="313"/>
    <n v="2336"/>
    <m/>
    <x v="1"/>
    <n v="63897"/>
    <s v="Proceed"/>
    <s v="Checked, completed"/>
    <s v="Checked, completed"/>
    <s v="Checked, completed"/>
    <n v="733091449"/>
    <s v="Myself (Participant)"/>
    <m/>
    <d v="1899-12-30T15:04:00"/>
    <s v="Complete"/>
  </r>
  <r>
    <n v="1544"/>
    <m/>
    <m/>
    <m/>
    <x v="0"/>
    <m/>
    <m/>
    <m/>
    <m/>
    <m/>
    <m/>
    <m/>
    <m/>
    <m/>
    <m/>
    <m/>
    <m/>
    <m/>
    <m/>
    <m/>
    <m/>
    <m/>
    <m/>
    <m/>
    <m/>
    <m/>
    <m/>
    <m/>
    <m/>
    <m/>
    <m/>
    <m/>
    <m/>
    <m/>
    <m/>
    <m/>
    <m/>
    <m/>
    <m/>
    <m/>
    <m/>
    <m/>
    <m/>
    <m/>
    <m/>
    <m/>
    <x v="0"/>
    <m/>
    <m/>
    <m/>
    <m/>
    <m/>
    <m/>
    <m/>
    <m/>
    <m/>
    <m/>
  </r>
  <r>
    <n v="1247"/>
    <s v="Screening And Consenting"/>
    <n v="2"/>
    <s v="nosibusiso"/>
    <x v="25"/>
    <d v="1899-12-30T09:46:00"/>
    <s v="Buffalo Flats"/>
    <n v="3"/>
    <n v="3"/>
    <s v="Not applicable"/>
    <s v="I confirm that I am at the gate / door"/>
    <s v=" -33.0100922"/>
    <s v="27.8357524"/>
    <s v="Yes"/>
    <m/>
    <s v="Read the script out loud to the person"/>
    <s v="Yes - the person who opened the door is the HoH"/>
    <s v="Read the script out loud to the HoH"/>
    <s v="Yes"/>
    <s v="Proceed"/>
    <s v="Lucky "/>
    <s v="Smith"/>
    <n v="65"/>
    <d v="1957-07-12T00:00:00"/>
    <n v="65"/>
    <s v="Male"/>
    <s v="One or both"/>
    <s v="Yes"/>
    <s v="Proceed"/>
    <m/>
    <s v="Proceed"/>
    <s v="English"/>
    <s v="Yes"/>
    <s v="Yes"/>
    <s v="signature_2022-07-26_0748.png"/>
    <m/>
    <m/>
    <m/>
    <m/>
    <d v="2022-07-26T00:00:00"/>
    <n v="80000"/>
    <n v="2000"/>
    <n v="626"/>
    <n v="626"/>
    <n v="2331"/>
    <m/>
    <x v="1"/>
    <n v="85518"/>
    <s v="Proceed"/>
    <s v="Checked, completed"/>
    <s v="Checked, completed"/>
    <s v="Checked, completed"/>
    <n v="635879622"/>
    <s v="Myself (Participant)"/>
    <m/>
    <d v="1899-12-30T09:50:00"/>
    <s v="Unverified"/>
  </r>
  <r>
    <n v="1545"/>
    <m/>
    <m/>
    <m/>
    <x v="0"/>
    <m/>
    <m/>
    <m/>
    <m/>
    <m/>
    <m/>
    <m/>
    <m/>
    <m/>
    <m/>
    <m/>
    <m/>
    <m/>
    <m/>
    <m/>
    <m/>
    <m/>
    <m/>
    <m/>
    <m/>
    <m/>
    <m/>
    <m/>
    <m/>
    <m/>
    <m/>
    <m/>
    <m/>
    <m/>
    <m/>
    <m/>
    <m/>
    <m/>
    <m/>
    <m/>
    <m/>
    <m/>
    <m/>
    <m/>
    <m/>
    <m/>
    <x v="0"/>
    <m/>
    <m/>
    <m/>
    <m/>
    <m/>
    <m/>
    <m/>
    <m/>
    <m/>
    <m/>
  </r>
  <r>
    <n v="1545"/>
    <s v="Screening And Consenting"/>
    <n v="1"/>
    <s v="sinazo"/>
    <x v="32"/>
    <d v="1899-12-30T15:16:00"/>
    <s v="Nompumelelo"/>
    <n v="4"/>
    <n v="2"/>
    <s v="Not applicable"/>
    <s v="I confirm that I am at the gate / door"/>
    <s v=" -32.9519927"/>
    <s v="27.9232043"/>
    <s v="No"/>
    <s v="I confirm"/>
    <m/>
    <m/>
    <m/>
    <m/>
    <m/>
    <m/>
    <m/>
    <m/>
    <m/>
    <m/>
    <m/>
    <m/>
    <m/>
    <m/>
    <m/>
    <m/>
    <m/>
    <m/>
    <m/>
    <m/>
    <m/>
    <m/>
    <m/>
    <m/>
    <m/>
    <n v="30000"/>
    <m/>
    <n v="296"/>
    <n v="296"/>
    <n v="2328"/>
    <m/>
    <x v="0"/>
    <m/>
    <m/>
    <m/>
    <m/>
    <m/>
    <m/>
    <m/>
    <m/>
    <d v="1899-12-30T15:16:00"/>
    <s v="Complete"/>
  </r>
  <r>
    <n v="1282"/>
    <s v="Screening And Consenting"/>
    <n v="1"/>
    <s v="zukisani"/>
    <x v="24"/>
    <d v="1899-12-30T14:41:00"/>
    <s v="Nompumelelo"/>
    <n v="4"/>
    <n v="1"/>
    <s v="Not applicable"/>
    <s v="I confirm that I am at the gate / door"/>
    <s v=" -32.9498322"/>
    <s v="27.9258155"/>
    <s v="Yes"/>
    <m/>
    <s v="Read the script out loud to the person"/>
    <s v="Yes - the person who opened the door is the HoH"/>
    <s v="Read the script out loud to the HoH"/>
    <s v="Yes"/>
    <s v="Proceed"/>
    <s v="Lulama"/>
    <s v="Mpini"/>
    <n v="65"/>
    <d v="1957-07-10T00:00:00"/>
    <n v="65"/>
    <s v="Female"/>
    <s v="One or both"/>
    <s v="Yes"/>
    <s v="Proceed"/>
    <m/>
    <s v="Proceed"/>
    <s v="English"/>
    <s v="Yes"/>
    <s v="Yes"/>
    <s v="signature_2022-07-23_1245.png"/>
    <m/>
    <m/>
    <m/>
    <m/>
    <d v="2022-07-23T00:00:00"/>
    <n v="30000"/>
    <n v="1000"/>
    <n v="331"/>
    <n v="331"/>
    <n v="2334"/>
    <m/>
    <x v="1"/>
    <n v="33931"/>
    <s v="Proceed"/>
    <s v="Checked, completed"/>
    <s v="Checked, completed"/>
    <s v="Checked, completed"/>
    <n v="832884685"/>
    <s v="Myself (Participant)"/>
    <m/>
    <d v="1899-12-30T14:46:00"/>
    <s v="Complete"/>
  </r>
  <r>
    <n v="1546"/>
    <m/>
    <m/>
    <m/>
    <x v="0"/>
    <m/>
    <m/>
    <m/>
    <m/>
    <m/>
    <m/>
    <m/>
    <m/>
    <m/>
    <m/>
    <m/>
    <m/>
    <m/>
    <m/>
    <m/>
    <m/>
    <m/>
    <m/>
    <m/>
    <m/>
    <m/>
    <m/>
    <m/>
    <m/>
    <m/>
    <m/>
    <m/>
    <m/>
    <m/>
    <m/>
    <m/>
    <m/>
    <m/>
    <m/>
    <m/>
    <m/>
    <m/>
    <m/>
    <m/>
    <m/>
    <m/>
    <x v="0"/>
    <m/>
    <m/>
    <m/>
    <m/>
    <m/>
    <m/>
    <m/>
    <m/>
    <m/>
    <m/>
  </r>
  <r>
    <n v="1546"/>
    <s v="Screening And Consenting"/>
    <n v="1"/>
    <s v="sinazo"/>
    <x v="32"/>
    <d v="1899-12-30T15:21:00"/>
    <s v="Nompumelelo"/>
    <n v="4"/>
    <n v="2"/>
    <s v="Not applicable"/>
    <s v="I confirm that I am at the gate / door"/>
    <s v=" -32.9519097"/>
    <s v="27.9230024"/>
    <s v="No"/>
    <s v="I confirm"/>
    <m/>
    <m/>
    <m/>
    <m/>
    <m/>
    <m/>
    <m/>
    <m/>
    <m/>
    <m/>
    <m/>
    <m/>
    <m/>
    <m/>
    <m/>
    <m/>
    <m/>
    <m/>
    <m/>
    <m/>
    <m/>
    <m/>
    <m/>
    <m/>
    <m/>
    <n v="30000"/>
    <m/>
    <n v="291"/>
    <n v="291"/>
    <n v="2328"/>
    <m/>
    <x v="0"/>
    <m/>
    <m/>
    <m/>
    <m/>
    <m/>
    <m/>
    <m/>
    <m/>
    <d v="1899-12-30T15:21:00"/>
    <s v="Unverified"/>
  </r>
  <r>
    <n v="1546"/>
    <s v="Screening And Consenting"/>
    <n v="2"/>
    <s v="sinazo"/>
    <x v="27"/>
    <d v="1899-12-30T13:41:00"/>
    <s v="Nompumelelo"/>
    <n v="4"/>
    <n v="2"/>
    <s v="Not applicable"/>
    <s v="I confirm that I am at the gate / door"/>
    <s v=" -32.9520472"/>
    <s v="27.9228519"/>
    <s v="No"/>
    <s v="I confirm"/>
    <m/>
    <m/>
    <m/>
    <m/>
    <m/>
    <m/>
    <m/>
    <m/>
    <m/>
    <m/>
    <m/>
    <m/>
    <m/>
    <m/>
    <m/>
    <m/>
    <m/>
    <m/>
    <m/>
    <m/>
    <m/>
    <m/>
    <m/>
    <m/>
    <m/>
    <n v="30000"/>
    <m/>
    <n v="391"/>
    <n v="391"/>
    <n v="2327"/>
    <m/>
    <x v="0"/>
    <m/>
    <m/>
    <m/>
    <m/>
    <m/>
    <m/>
    <m/>
    <m/>
    <d v="1899-12-30T13:41:00"/>
    <s v="Unverified"/>
  </r>
  <r>
    <n v="1459"/>
    <s v="Screening And Consenting"/>
    <n v="1"/>
    <s v="nosiphiwo"/>
    <x v="31"/>
    <d v="1899-12-30T12:10:00"/>
    <s v="Buffalo Flats"/>
    <n v="5"/>
    <n v="4"/>
    <s v="Not applicable"/>
    <s v="I confirm that I am at the gate / door"/>
    <s v=" -33.021324"/>
    <s v="27.8514815"/>
    <s v="Yes"/>
    <m/>
    <s v="Read the script out loud to the person"/>
    <s v="Yes - the person who opened the door is the HoH"/>
    <s v="Read the script out loud to the HoH"/>
    <s v="Yes"/>
    <s v="Proceed"/>
    <s v="Dennis Williams"/>
    <s v="Smith"/>
    <n v="65"/>
    <d v="1957-06-06T00:00:00"/>
    <n v="65"/>
    <s v="Male"/>
    <s v="One or both"/>
    <s v="Yes"/>
    <s v="Proceed"/>
    <m/>
    <s v="Proceed"/>
    <s v="English"/>
    <s v="Yes"/>
    <s v="Yes"/>
    <s v="signature_2022-07-28_1358.png"/>
    <m/>
    <m/>
    <m/>
    <m/>
    <d v="2022-07-28T00:00:00"/>
    <n v="80000"/>
    <n v="2000"/>
    <n v="482"/>
    <n v="482"/>
    <n v="2329"/>
    <m/>
    <x v="1"/>
    <n v="85228"/>
    <s v="Proceed"/>
    <s v="Checked, completed"/>
    <s v="Checked, completed"/>
    <s v="Checked, completed"/>
    <n v="0"/>
    <s v="Other"/>
    <s v="The HOH doesn't have a phone"/>
    <d v="1899-12-30T15:58:00"/>
    <s v="Complete"/>
  </r>
  <r>
    <n v="1547"/>
    <m/>
    <m/>
    <m/>
    <x v="0"/>
    <m/>
    <m/>
    <m/>
    <m/>
    <m/>
    <m/>
    <m/>
    <m/>
    <m/>
    <m/>
    <m/>
    <m/>
    <m/>
    <m/>
    <m/>
    <m/>
    <m/>
    <m/>
    <m/>
    <m/>
    <m/>
    <m/>
    <m/>
    <m/>
    <m/>
    <m/>
    <m/>
    <m/>
    <m/>
    <m/>
    <m/>
    <m/>
    <m/>
    <m/>
    <m/>
    <m/>
    <m/>
    <m/>
    <m/>
    <m/>
    <m/>
    <x v="0"/>
    <m/>
    <m/>
    <m/>
    <m/>
    <m/>
    <m/>
    <m/>
    <m/>
    <m/>
    <m/>
  </r>
  <r>
    <n v="1547"/>
    <s v="Screening And Consenting"/>
    <n v="1"/>
    <s v="sinazo"/>
    <x v="32"/>
    <d v="1899-12-30T15:24:00"/>
    <s v="Nompumelelo"/>
    <n v="4"/>
    <n v="2"/>
    <s v="Not applicable"/>
    <s v="I confirm that I am at the gate / door"/>
    <s v=" -32.9520145"/>
    <s v="27.9228547"/>
    <s v="No"/>
    <s v="I confirm"/>
    <m/>
    <m/>
    <m/>
    <m/>
    <m/>
    <m/>
    <m/>
    <m/>
    <m/>
    <m/>
    <m/>
    <m/>
    <m/>
    <m/>
    <m/>
    <m/>
    <m/>
    <m/>
    <m/>
    <m/>
    <m/>
    <m/>
    <m/>
    <m/>
    <m/>
    <n v="30000"/>
    <m/>
    <n v="288"/>
    <n v="288"/>
    <n v="2328"/>
    <m/>
    <x v="0"/>
    <m/>
    <m/>
    <m/>
    <m/>
    <m/>
    <m/>
    <m/>
    <m/>
    <d v="1899-12-30T15:25:00"/>
    <s v="Unverified"/>
  </r>
  <r>
    <n v="1547"/>
    <s v="Screening And Consenting"/>
    <n v="2"/>
    <s v="sinazo"/>
    <x v="27"/>
    <d v="1899-12-30T12:38:00"/>
    <s v="Nompumelelo"/>
    <n v="4"/>
    <n v="2"/>
    <s v="Not applicable"/>
    <s v="I confirm that I am at the gate / door"/>
    <s v=" -32.9519967"/>
    <s v="27.9230549"/>
    <s v="Yes"/>
    <m/>
    <s v="Read the script out loud to the person"/>
    <s v="Yes - the person who opened the door is the HoH"/>
    <s v="Read the script out loud to the HoH"/>
    <s v="No"/>
    <m/>
    <m/>
    <m/>
    <m/>
    <m/>
    <m/>
    <m/>
    <m/>
    <m/>
    <m/>
    <m/>
    <m/>
    <m/>
    <m/>
    <m/>
    <m/>
    <m/>
    <m/>
    <m/>
    <m/>
    <m/>
    <n v="30000"/>
    <m/>
    <n v="454"/>
    <n v="454"/>
    <n v="2327"/>
    <m/>
    <x v="0"/>
    <m/>
    <m/>
    <m/>
    <m/>
    <m/>
    <m/>
    <m/>
    <m/>
    <d v="1899-12-30T12:38:00"/>
    <s v="Unverified"/>
  </r>
  <r>
    <n v="1527"/>
    <s v="Screening And Consenting"/>
    <n v="1"/>
    <s v="nosibusiso"/>
    <x v="32"/>
    <d v="1899-12-30T12:36:00"/>
    <s v="Buffalo Flats"/>
    <n v="6"/>
    <n v="2"/>
    <s v="Not applicable"/>
    <s v="I confirm that I am at the gate / door"/>
    <s v=" -33.0198594"/>
    <s v="27.8463436"/>
    <s v="Yes"/>
    <m/>
    <s v="Read the script out loud to the person"/>
    <s v="Yes - the person who opened the door is the HoH"/>
    <s v="Read the script out loud to the HoH"/>
    <s v="Yes"/>
    <s v="Proceed"/>
    <s v="Jackson "/>
    <s v="Booi"/>
    <n v="65"/>
    <d v="1957-02-14T00:00:00"/>
    <n v="65"/>
    <s v="Male"/>
    <s v="One or both"/>
    <s v="Yes"/>
    <s v="Proceed"/>
    <m/>
    <s v="Proceed"/>
    <s v="English"/>
    <s v="Yes"/>
    <s v="Yes"/>
    <s v="signature_2022-07-29_1049.png"/>
    <m/>
    <m/>
    <m/>
    <m/>
    <d v="2022-07-29T00:00:00"/>
    <n v="80000"/>
    <n v="2000"/>
    <n v="456"/>
    <n v="456"/>
    <n v="2328"/>
    <m/>
    <x v="1"/>
    <n v="85175"/>
    <s v="Proceed"/>
    <s v="Checked, completed"/>
    <s v="Checked, completed"/>
    <s v="Checked, completed"/>
    <n v="650857942"/>
    <s v="Myself (Participant)"/>
    <m/>
    <d v="1899-12-30T12:49:00"/>
    <s v="Unverified"/>
  </r>
  <r>
    <n v="1548"/>
    <m/>
    <m/>
    <m/>
    <x v="0"/>
    <m/>
    <m/>
    <m/>
    <m/>
    <m/>
    <m/>
    <m/>
    <m/>
    <m/>
    <m/>
    <m/>
    <m/>
    <m/>
    <m/>
    <m/>
    <m/>
    <m/>
    <m/>
    <m/>
    <m/>
    <m/>
    <m/>
    <m/>
    <m/>
    <m/>
    <m/>
    <m/>
    <m/>
    <m/>
    <m/>
    <m/>
    <m/>
    <m/>
    <m/>
    <m/>
    <m/>
    <m/>
    <m/>
    <m/>
    <m/>
    <m/>
    <x v="0"/>
    <m/>
    <m/>
    <m/>
    <m/>
    <m/>
    <m/>
    <m/>
    <m/>
    <m/>
    <m/>
  </r>
  <r>
    <n v="1548"/>
    <s v="Screening And Consenting"/>
    <n v="1"/>
    <s v="siziphiwe"/>
    <x v="27"/>
    <d v="1899-12-30T08:19:00"/>
    <s v="Buffalo Flats"/>
    <n v="7"/>
    <n v="1"/>
    <s v="Not applicable"/>
    <s v="I confirm that I am at the gate / door"/>
    <s v=" -33.0213516"/>
    <s v="27.8475619"/>
    <s v="No"/>
    <s v="I confirm"/>
    <m/>
    <m/>
    <m/>
    <m/>
    <m/>
    <m/>
    <m/>
    <m/>
    <m/>
    <m/>
    <m/>
    <m/>
    <m/>
    <m/>
    <m/>
    <m/>
    <m/>
    <m/>
    <m/>
    <m/>
    <m/>
    <m/>
    <m/>
    <m/>
    <m/>
    <n v="80000"/>
    <m/>
    <n v="713"/>
    <n v="713"/>
    <n v="2327"/>
    <m/>
    <x v="0"/>
    <m/>
    <m/>
    <m/>
    <m/>
    <m/>
    <m/>
    <m/>
    <m/>
    <d v="1899-12-30T08:51:00"/>
    <s v="Unverified"/>
  </r>
  <r>
    <n v="1549"/>
    <m/>
    <m/>
    <m/>
    <x v="0"/>
    <m/>
    <m/>
    <m/>
    <m/>
    <m/>
    <m/>
    <m/>
    <m/>
    <m/>
    <m/>
    <m/>
    <m/>
    <m/>
    <m/>
    <m/>
    <m/>
    <m/>
    <m/>
    <m/>
    <m/>
    <m/>
    <m/>
    <m/>
    <m/>
    <m/>
    <m/>
    <m/>
    <m/>
    <m/>
    <m/>
    <m/>
    <m/>
    <m/>
    <m/>
    <m/>
    <m/>
    <m/>
    <m/>
    <m/>
    <m/>
    <m/>
    <x v="0"/>
    <m/>
    <m/>
    <m/>
    <m/>
    <m/>
    <m/>
    <m/>
    <m/>
    <m/>
    <m/>
  </r>
  <r>
    <n v="1528"/>
    <s v="Screening And Consenting"/>
    <n v="1"/>
    <s v="siziphiwe"/>
    <x v="32"/>
    <d v="1899-12-30T12:36:00"/>
    <s v="Buffalo Flats"/>
    <n v="5"/>
    <n v="5"/>
    <s v="Not applicable"/>
    <s v="I confirm that I am at the gate / door"/>
    <s v=" -33.0222957"/>
    <s v="27.8499267"/>
    <s v="Yes"/>
    <m/>
    <s v="Read the script out loud to the person"/>
    <s v="Yes - the person who opened the door is the HoH"/>
    <s v="Read the script out loud to the HoH"/>
    <s v="Yes"/>
    <s v="Proceed"/>
    <s v="Glendoline"/>
    <s v="Jullies"/>
    <n v="65"/>
    <d v="1957-07-19T00:00:00"/>
    <n v="65"/>
    <s v="Female"/>
    <s v="One or both"/>
    <s v="Yes"/>
    <s v="Proceed"/>
    <m/>
    <s v="Proceed"/>
    <s v="English"/>
    <s v="Yes"/>
    <s v="Yes"/>
    <s v="signature_2022-07-29_1049.png"/>
    <m/>
    <m/>
    <m/>
    <m/>
    <d v="2022-07-29T00:00:00"/>
    <n v="80000"/>
    <n v="1000"/>
    <n v="456"/>
    <n v="456"/>
    <n v="2328"/>
    <m/>
    <x v="1"/>
    <n v="84175"/>
    <s v="Proceed"/>
    <s v="Checked, completed"/>
    <s v="Checked, completed"/>
    <s v="Checked, completed"/>
    <n v="766542514"/>
    <s v="Myself (Participant)"/>
    <m/>
    <d v="1899-12-30T12:50:00"/>
    <s v="Unverified"/>
  </r>
  <r>
    <n v="1550"/>
    <m/>
    <m/>
    <m/>
    <x v="0"/>
    <m/>
    <m/>
    <m/>
    <m/>
    <m/>
    <m/>
    <m/>
    <m/>
    <m/>
    <m/>
    <m/>
    <m/>
    <m/>
    <m/>
    <m/>
    <m/>
    <m/>
    <m/>
    <m/>
    <m/>
    <m/>
    <m/>
    <m/>
    <m/>
    <m/>
    <m/>
    <m/>
    <m/>
    <m/>
    <m/>
    <m/>
    <m/>
    <m/>
    <m/>
    <m/>
    <m/>
    <m/>
    <m/>
    <m/>
    <m/>
    <m/>
    <x v="0"/>
    <m/>
    <m/>
    <m/>
    <m/>
    <m/>
    <m/>
    <m/>
    <m/>
    <m/>
    <m/>
  </r>
  <r>
    <n v="147"/>
    <s v="Screening And Consenting"/>
    <n v="2"/>
    <s v="asemahle"/>
    <x v="13"/>
    <d v="1899-12-30T15:25:00"/>
    <s v="Mdantsane"/>
    <n v="5"/>
    <n v="9"/>
    <s v="Not applicable"/>
    <s v="I confirm that I am at the gate / door"/>
    <s v=" -32.9363233"/>
    <s v="27.7713797"/>
    <s v="Yes"/>
    <m/>
    <s v="Read the script out loud to the person"/>
    <s v="Yes - the person who opened the door is the HoH"/>
    <s v="Read the script out loud to the HoH"/>
    <s v="Yes"/>
    <s v="Proceed"/>
    <s v="Nokuzola"/>
    <s v="Figlen"/>
    <n v="66"/>
    <d v="1956-07-17T00:00:00"/>
    <n v="66"/>
    <s v="Female"/>
    <s v="One or both"/>
    <s v="Yes"/>
    <s v="Proceed"/>
    <m/>
    <s v="Proceed"/>
    <s v="English"/>
    <s v="Yes"/>
    <s v="Yes"/>
    <s v="signature_2022-06-23_1332.png"/>
    <m/>
    <m/>
    <m/>
    <m/>
    <d v="2022-06-23T00:00:00"/>
    <n v="50000"/>
    <n v="1000"/>
    <n v="287"/>
    <n v="287"/>
    <n v="2364"/>
    <m/>
    <x v="1"/>
    <n v="53872"/>
    <s v="Proceed"/>
    <s v="Checked, completed"/>
    <s v="Checked, completed"/>
    <s v="Checked, completed"/>
    <n v="727126130"/>
    <s v="Myself (Participant)"/>
    <m/>
    <d v="1899-12-30T15:33:00"/>
    <s v="Unverified"/>
  </r>
  <r>
    <n v="1551"/>
    <m/>
    <m/>
    <m/>
    <x v="0"/>
    <m/>
    <m/>
    <m/>
    <m/>
    <m/>
    <m/>
    <m/>
    <m/>
    <m/>
    <m/>
    <m/>
    <m/>
    <m/>
    <m/>
    <m/>
    <m/>
    <m/>
    <m/>
    <m/>
    <m/>
    <m/>
    <m/>
    <m/>
    <m/>
    <m/>
    <m/>
    <m/>
    <m/>
    <m/>
    <m/>
    <m/>
    <m/>
    <m/>
    <m/>
    <m/>
    <m/>
    <m/>
    <m/>
    <m/>
    <m/>
    <m/>
    <x v="0"/>
    <m/>
    <m/>
    <m/>
    <m/>
    <m/>
    <m/>
    <m/>
    <m/>
    <m/>
    <m/>
  </r>
  <r>
    <n v="1551"/>
    <s v="Screening And Consenting"/>
    <n v="1"/>
    <s v="siziphiwe"/>
    <x v="27"/>
    <d v="1899-12-30T08:51:00"/>
    <s v="Buffalo Flats"/>
    <n v="7"/>
    <n v="1"/>
    <s v="Not applicable"/>
    <s v="I confirm that I am at the gate / door"/>
    <s v=" -33.0213726"/>
    <s v="27.8474151"/>
    <s v="No"/>
    <s v="I confirm"/>
    <m/>
    <m/>
    <m/>
    <m/>
    <m/>
    <m/>
    <m/>
    <m/>
    <m/>
    <m/>
    <m/>
    <m/>
    <m/>
    <m/>
    <m/>
    <m/>
    <m/>
    <m/>
    <m/>
    <m/>
    <m/>
    <m/>
    <m/>
    <m/>
    <m/>
    <n v="80000"/>
    <m/>
    <n v="681"/>
    <n v="681"/>
    <n v="2327"/>
    <m/>
    <x v="0"/>
    <m/>
    <m/>
    <m/>
    <m/>
    <m/>
    <m/>
    <m/>
    <m/>
    <d v="1899-12-30T09:00:00"/>
    <s v="Unverified"/>
  </r>
  <r>
    <n v="1552"/>
    <m/>
    <m/>
    <m/>
    <x v="0"/>
    <m/>
    <m/>
    <m/>
    <m/>
    <m/>
    <m/>
    <m/>
    <m/>
    <m/>
    <m/>
    <m/>
    <m/>
    <m/>
    <m/>
    <m/>
    <m/>
    <m/>
    <m/>
    <m/>
    <m/>
    <m/>
    <m/>
    <m/>
    <m/>
    <m/>
    <m/>
    <m/>
    <m/>
    <m/>
    <m/>
    <m/>
    <m/>
    <m/>
    <m/>
    <m/>
    <m/>
    <m/>
    <m/>
    <m/>
    <m/>
    <m/>
    <x v="0"/>
    <m/>
    <m/>
    <m/>
    <m/>
    <m/>
    <m/>
    <m/>
    <m/>
    <m/>
    <m/>
  </r>
  <r>
    <n v="1552"/>
    <s v="Screening And Consenting"/>
    <n v="1"/>
    <s v="siziphiwe"/>
    <x v="27"/>
    <d v="1899-12-30T09:00:00"/>
    <s v="Buffalo Flats"/>
    <n v="7"/>
    <n v="1"/>
    <s v="Not applicable"/>
    <s v="I confirm that I am at the gate / door"/>
    <s v=" -33.0213639"/>
    <s v="27.8474325"/>
    <s v="Yes"/>
    <m/>
    <s v="Read the script out loud to the person"/>
    <s v="Yes - the person who opened the door is the HoH"/>
    <s v="Read the script out loud to the HoH"/>
    <s v="No"/>
    <m/>
    <m/>
    <m/>
    <m/>
    <m/>
    <m/>
    <m/>
    <m/>
    <m/>
    <m/>
    <m/>
    <m/>
    <m/>
    <m/>
    <m/>
    <m/>
    <m/>
    <m/>
    <m/>
    <m/>
    <m/>
    <n v="80000"/>
    <m/>
    <n v="672"/>
    <n v="672"/>
    <n v="2327"/>
    <m/>
    <x v="0"/>
    <m/>
    <m/>
    <m/>
    <m/>
    <m/>
    <m/>
    <m/>
    <m/>
    <d v="1899-12-30T09:02:00"/>
    <s v="Unverified"/>
  </r>
  <r>
    <n v="1553"/>
    <m/>
    <m/>
    <m/>
    <x v="0"/>
    <m/>
    <m/>
    <m/>
    <m/>
    <m/>
    <m/>
    <m/>
    <m/>
    <m/>
    <m/>
    <m/>
    <m/>
    <m/>
    <m/>
    <m/>
    <m/>
    <m/>
    <m/>
    <m/>
    <m/>
    <m/>
    <m/>
    <m/>
    <m/>
    <m/>
    <m/>
    <m/>
    <m/>
    <m/>
    <m/>
    <m/>
    <m/>
    <m/>
    <m/>
    <m/>
    <m/>
    <m/>
    <m/>
    <m/>
    <m/>
    <m/>
    <x v="0"/>
    <m/>
    <m/>
    <m/>
    <m/>
    <m/>
    <m/>
    <m/>
    <m/>
    <m/>
    <m/>
  </r>
  <r>
    <n v="1553"/>
    <s v="Screening And Consenting"/>
    <n v="1"/>
    <s v="siziphiwe"/>
    <x v="27"/>
    <d v="1899-12-30T09:18:00"/>
    <s v="Buffalo Flats"/>
    <n v="7"/>
    <n v="1"/>
    <s v="Not applicable"/>
    <s v="I confirm that I am at the gate / door"/>
    <s v=" -33.0215678"/>
    <s v="27.8474658"/>
    <s v="Yes"/>
    <m/>
    <s v="Read the script out loud to the person"/>
    <s v="Yes - the person who opened the door is the HoH"/>
    <s v="Read the script out loud to the HoH"/>
    <s v="No"/>
    <m/>
    <m/>
    <m/>
    <m/>
    <m/>
    <m/>
    <m/>
    <m/>
    <m/>
    <m/>
    <m/>
    <m/>
    <m/>
    <m/>
    <m/>
    <m/>
    <m/>
    <m/>
    <m/>
    <m/>
    <m/>
    <n v="80000"/>
    <m/>
    <n v="654"/>
    <n v="654"/>
    <n v="2327"/>
    <m/>
    <x v="0"/>
    <m/>
    <m/>
    <m/>
    <m/>
    <m/>
    <m/>
    <m/>
    <m/>
    <d v="1899-12-30T09:19:00"/>
    <s v="Unverified"/>
  </r>
  <r>
    <n v="1554"/>
    <m/>
    <m/>
    <m/>
    <x v="0"/>
    <m/>
    <m/>
    <m/>
    <m/>
    <m/>
    <m/>
    <m/>
    <m/>
    <m/>
    <m/>
    <m/>
    <m/>
    <m/>
    <m/>
    <m/>
    <m/>
    <m/>
    <m/>
    <m/>
    <m/>
    <m/>
    <m/>
    <m/>
    <m/>
    <m/>
    <m/>
    <m/>
    <m/>
    <m/>
    <m/>
    <m/>
    <m/>
    <m/>
    <m/>
    <m/>
    <m/>
    <m/>
    <m/>
    <m/>
    <m/>
    <m/>
    <x v="0"/>
    <m/>
    <m/>
    <m/>
    <m/>
    <m/>
    <m/>
    <m/>
    <m/>
    <m/>
    <m/>
  </r>
  <r>
    <n v="192"/>
    <s v="Screening And Consenting"/>
    <n v="1"/>
    <s v="zukisani"/>
    <x v="8"/>
    <d v="1899-12-30T12:21:00"/>
    <s v="Mdantsane"/>
    <n v="5"/>
    <n v="10"/>
    <s v="Not applicable"/>
    <s v="I confirm that I am at the gate / door"/>
    <m/>
    <m/>
    <s v="Yes"/>
    <m/>
    <s v="Read the script out loud to the person"/>
    <s v="Yes - the person who opened the door is the HoH"/>
    <s v="Read the script out loud to the HoH"/>
    <s v="Yes"/>
    <s v="Proceed"/>
    <s v="Nombulelo"/>
    <s v="Mdudo"/>
    <n v="66"/>
    <d v="1956-01-03T00:00:00"/>
    <n v="66"/>
    <s v="Female"/>
    <s v="One or both"/>
    <s v="Yes"/>
    <s v="Proceed"/>
    <m/>
    <s v="Proceed"/>
    <s v="Xhosa"/>
    <s v="Yes"/>
    <s v="Yes"/>
    <m/>
    <s v="signature_2022-06-28_1024.png"/>
    <m/>
    <m/>
    <m/>
    <d v="2022-06-28T00:00:00"/>
    <n v="50000"/>
    <n v="1000"/>
    <n v="471"/>
    <n v="471"/>
    <n v="2359"/>
    <m/>
    <x v="1"/>
    <n v="54235"/>
    <s v="Proceed"/>
    <s v="Checked, completed"/>
    <s v="Checked, completed"/>
    <s v="Checked, completed"/>
    <n v="738536352"/>
    <s v="Myself (Participant)"/>
    <m/>
    <d v="1899-12-30T12:24:00"/>
    <s v="Unverified"/>
  </r>
  <r>
    <n v="1555"/>
    <m/>
    <m/>
    <m/>
    <x v="0"/>
    <m/>
    <m/>
    <m/>
    <m/>
    <m/>
    <m/>
    <m/>
    <m/>
    <m/>
    <m/>
    <m/>
    <m/>
    <m/>
    <m/>
    <m/>
    <m/>
    <m/>
    <m/>
    <m/>
    <m/>
    <m/>
    <m/>
    <m/>
    <m/>
    <m/>
    <m/>
    <m/>
    <m/>
    <m/>
    <m/>
    <m/>
    <m/>
    <m/>
    <m/>
    <m/>
    <m/>
    <m/>
    <m/>
    <m/>
    <m/>
    <m/>
    <x v="0"/>
    <m/>
    <m/>
    <m/>
    <m/>
    <m/>
    <m/>
    <m/>
    <m/>
    <m/>
    <m/>
  </r>
  <r>
    <n v="198"/>
    <s v="Screening And Consenting"/>
    <n v="1"/>
    <s v="onelam"/>
    <x v="8"/>
    <d v="1899-12-30T13:11:00"/>
    <s v="Mdantsane"/>
    <n v="5"/>
    <n v="10"/>
    <s v="Not applicable"/>
    <s v="I confirm that I am at the gate / door"/>
    <m/>
    <m/>
    <s v="Yes"/>
    <m/>
    <s v="Read the script out loud to the person"/>
    <s v="Yes - the person who opened the door is the HoH"/>
    <s v="Read the script out loud to the HoH"/>
    <s v="Yes"/>
    <s v="Proceed"/>
    <s v="Thozama"/>
    <s v="Nene "/>
    <n v="66"/>
    <d v="1956-07-19T00:00:00"/>
    <n v="66"/>
    <s v="Female"/>
    <s v="One or both"/>
    <s v="Yes"/>
    <s v="Proceed"/>
    <m/>
    <s v="Proceed"/>
    <s v="Xhosa"/>
    <s v="Yes"/>
    <s v="Yes"/>
    <m/>
    <s v="signature_2022-06-28_1113.png"/>
    <m/>
    <m/>
    <m/>
    <d v="2022-06-28T00:00:00"/>
    <n v="50000"/>
    <n v="1000"/>
    <n v="421"/>
    <n v="421"/>
    <n v="2359"/>
    <m/>
    <x v="1"/>
    <n v="54135"/>
    <s v="Proceed"/>
    <s v="Checked, completed"/>
    <s v="Checked, completed"/>
    <s v="Checked, completed"/>
    <n v="835974695"/>
    <s v="Myself (Participant)"/>
    <m/>
    <d v="1899-12-30T13:14:00"/>
    <s v="Unverified"/>
  </r>
  <r>
    <n v="1556"/>
    <m/>
    <m/>
    <m/>
    <x v="0"/>
    <m/>
    <m/>
    <m/>
    <m/>
    <m/>
    <m/>
    <m/>
    <m/>
    <m/>
    <m/>
    <m/>
    <m/>
    <m/>
    <m/>
    <m/>
    <m/>
    <m/>
    <m/>
    <m/>
    <m/>
    <m/>
    <m/>
    <m/>
    <m/>
    <m/>
    <m/>
    <m/>
    <m/>
    <m/>
    <m/>
    <m/>
    <m/>
    <m/>
    <m/>
    <m/>
    <m/>
    <m/>
    <m/>
    <m/>
    <m/>
    <m/>
    <x v="0"/>
    <m/>
    <m/>
    <m/>
    <m/>
    <m/>
    <m/>
    <m/>
    <m/>
    <m/>
    <m/>
  </r>
  <r>
    <n v="1556"/>
    <s v="Screening And Consenting"/>
    <n v="1"/>
    <s v="siziphiwe"/>
    <x v="27"/>
    <d v="1899-12-30T09:19:00"/>
    <s v="Buffalo Flats"/>
    <n v="7"/>
    <n v="1"/>
    <s v="Not applicable"/>
    <s v="I confirm that I am at the gate / door"/>
    <s v=" -33.0213789"/>
    <s v="27.8473186"/>
    <s v="No"/>
    <s v="I confirm"/>
    <m/>
    <m/>
    <m/>
    <m/>
    <m/>
    <m/>
    <m/>
    <m/>
    <m/>
    <m/>
    <m/>
    <m/>
    <m/>
    <m/>
    <m/>
    <m/>
    <m/>
    <m/>
    <m/>
    <m/>
    <m/>
    <m/>
    <m/>
    <m/>
    <m/>
    <n v="80000"/>
    <m/>
    <n v="653"/>
    <n v="653"/>
    <n v="2327"/>
    <m/>
    <x v="0"/>
    <m/>
    <m/>
    <m/>
    <m/>
    <m/>
    <m/>
    <m/>
    <m/>
    <d v="1899-12-30T09:23:00"/>
    <s v="Unverified"/>
  </r>
  <r>
    <n v="1557"/>
    <m/>
    <m/>
    <m/>
    <x v="0"/>
    <m/>
    <m/>
    <m/>
    <m/>
    <m/>
    <m/>
    <m/>
    <m/>
    <m/>
    <m/>
    <m/>
    <m/>
    <m/>
    <m/>
    <m/>
    <m/>
    <m/>
    <m/>
    <m/>
    <m/>
    <m/>
    <m/>
    <m/>
    <m/>
    <m/>
    <m/>
    <m/>
    <m/>
    <m/>
    <m/>
    <m/>
    <m/>
    <m/>
    <m/>
    <m/>
    <m/>
    <m/>
    <m/>
    <m/>
    <m/>
    <m/>
    <x v="0"/>
    <m/>
    <m/>
    <m/>
    <m/>
    <m/>
    <m/>
    <m/>
    <m/>
    <m/>
    <m/>
  </r>
  <r>
    <n v="210"/>
    <s v="Screening And Consenting"/>
    <n v="1"/>
    <s v="nozithembiso"/>
    <x v="8"/>
    <d v="1899-12-30T14:04:00"/>
    <s v="Mdantsane"/>
    <n v="6"/>
    <n v="3"/>
    <s v="Not applicable"/>
    <s v="I confirm that I am at the gate / door"/>
    <s v=" -32.9285198"/>
    <s v="27.7719575"/>
    <s v="Yes"/>
    <m/>
    <s v="Read the script out loud to the person"/>
    <s v="Yes - the person who opened the door is the HoH"/>
    <s v="Read the script out loud to the HoH"/>
    <s v="Yes"/>
    <s v="Proceed"/>
    <s v="Nzimeni"/>
    <s v="Maya"/>
    <n v="66"/>
    <d v="1956-10-28T00:00:00"/>
    <n v="66"/>
    <s v="Male"/>
    <s v="One or both"/>
    <s v="Yes"/>
    <s v="Proceed"/>
    <m/>
    <s v="Proceed"/>
    <s v="English"/>
    <s v="Yes"/>
    <s v="No"/>
    <m/>
    <m/>
    <s v="Noxolo Ntoni"/>
    <s v="signature_2022-06-28_1210.png"/>
    <m/>
    <d v="2022-06-28T00:00:00"/>
    <n v="50000"/>
    <n v="2000"/>
    <n v="368"/>
    <n v="368"/>
    <n v="2359"/>
    <m/>
    <x v="1"/>
    <n v="55029"/>
    <s v="Proceed"/>
    <s v="Checked, completed"/>
    <s v="Checked, completed"/>
    <s v="Checked, completed"/>
    <n v="781152013"/>
    <s v="Myself (Participant)"/>
    <m/>
    <d v="1899-12-30T14:11:00"/>
    <s v="Unverified"/>
  </r>
  <r>
    <n v="1558"/>
    <m/>
    <m/>
    <m/>
    <x v="0"/>
    <m/>
    <m/>
    <m/>
    <m/>
    <m/>
    <m/>
    <m/>
    <m/>
    <m/>
    <m/>
    <m/>
    <m/>
    <m/>
    <m/>
    <m/>
    <m/>
    <m/>
    <m/>
    <m/>
    <m/>
    <m/>
    <m/>
    <m/>
    <m/>
    <m/>
    <m/>
    <m/>
    <m/>
    <m/>
    <m/>
    <m/>
    <m/>
    <m/>
    <m/>
    <m/>
    <m/>
    <m/>
    <m/>
    <m/>
    <m/>
    <m/>
    <x v="0"/>
    <m/>
    <m/>
    <m/>
    <m/>
    <m/>
    <m/>
    <m/>
    <m/>
    <m/>
    <m/>
  </r>
  <r>
    <n v="216"/>
    <s v="Screening And Consenting"/>
    <n v="1"/>
    <s v="siyanda"/>
    <x v="8"/>
    <d v="1899-12-30T14:30:00"/>
    <s v="Mdantsane"/>
    <n v="6"/>
    <n v="7"/>
    <s v="Not applicable"/>
    <s v="I confirm that I am at the gate / door"/>
    <s v=" -32.9343115"/>
    <s v="27.7626743"/>
    <s v="Yes"/>
    <m/>
    <s v="Read the script out loud to the person"/>
    <s v="Yes - the person who opened the door is calling the HoH"/>
    <s v="Read the script out loud to the HoH"/>
    <s v="Yes"/>
    <s v="Proceed"/>
    <s v="Dyumtyeri"/>
    <s v="Ntsomi"/>
    <n v="66"/>
    <d v="1956-07-28T00:00:00"/>
    <n v="66"/>
    <s v="Male"/>
    <s v="One or both"/>
    <s v="Yes"/>
    <s v="Proceed"/>
    <m/>
    <s v="Proceed"/>
    <s v="Xhosa"/>
    <s v="Yes"/>
    <s v="Yes"/>
    <m/>
    <s v="signature_2022-06-28_1235.png"/>
    <m/>
    <m/>
    <m/>
    <d v="2022-06-28T00:00:00"/>
    <n v="50000"/>
    <n v="2000"/>
    <n v="342"/>
    <n v="342"/>
    <n v="2359"/>
    <m/>
    <x v="1"/>
    <n v="54977"/>
    <s v="Proceed"/>
    <s v="Checked, completed"/>
    <s v="Checked, completed"/>
    <s v="Checked, completed"/>
    <n v="781449133"/>
    <s v="Myself (Participant)"/>
    <m/>
    <d v="1899-12-30T14:35:00"/>
    <s v="Unverified"/>
  </r>
  <r>
    <n v="1559"/>
    <m/>
    <m/>
    <m/>
    <x v="0"/>
    <m/>
    <m/>
    <m/>
    <m/>
    <m/>
    <m/>
    <m/>
    <m/>
    <m/>
    <m/>
    <m/>
    <m/>
    <m/>
    <m/>
    <m/>
    <m/>
    <m/>
    <m/>
    <m/>
    <m/>
    <m/>
    <m/>
    <m/>
    <m/>
    <m/>
    <m/>
    <m/>
    <m/>
    <m/>
    <m/>
    <m/>
    <m/>
    <m/>
    <m/>
    <m/>
    <m/>
    <m/>
    <m/>
    <m/>
    <m/>
    <m/>
    <x v="0"/>
    <m/>
    <m/>
    <m/>
    <m/>
    <m/>
    <m/>
    <m/>
    <m/>
    <m/>
    <m/>
  </r>
  <r>
    <n v="227"/>
    <s v="Screening And Consenting"/>
    <n v="1"/>
    <s v="zimbini"/>
    <x v="9"/>
    <d v="1899-12-30T09:35:00"/>
    <s v="Mdantsane"/>
    <n v="6"/>
    <n v="6"/>
    <s v="Not applicable"/>
    <s v="I confirm that I am at the gate / door"/>
    <s v=" -32.9312193"/>
    <s v="27.7740433"/>
    <s v="Yes"/>
    <m/>
    <s v="Read the script out loud to the person"/>
    <s v="Yes - the person who opened the door is the HoH"/>
    <s v="Read the script out loud to the HoH"/>
    <s v="Yes"/>
    <s v="Proceed"/>
    <s v="Lulama"/>
    <s v="Khele"/>
    <n v="66"/>
    <d v="1956-02-03T00:00:00"/>
    <n v="66"/>
    <s v="Male"/>
    <s v="One or both"/>
    <s v="Yes"/>
    <s v="Proceed"/>
    <m/>
    <s v="Proceed"/>
    <s v="English"/>
    <s v="Yes"/>
    <s v="Yes"/>
    <s v="signature_2022-06-29_0738.png"/>
    <m/>
    <m/>
    <m/>
    <m/>
    <d v="2022-06-29T00:00:00"/>
    <n v="50000"/>
    <n v="2000"/>
    <n v="637"/>
    <n v="637"/>
    <n v="2358"/>
    <m/>
    <x v="1"/>
    <n v="55566"/>
    <s v="Proceed"/>
    <s v="Checked, completed"/>
    <s v="Checked, completed"/>
    <s v="Checked, completed"/>
    <n v="657483110"/>
    <s v="Myself (Participant)"/>
    <m/>
    <d v="1899-12-30T09:41:00"/>
    <s v="Unverified"/>
  </r>
  <r>
    <n v="1560"/>
    <m/>
    <m/>
    <m/>
    <x v="0"/>
    <m/>
    <m/>
    <m/>
    <m/>
    <m/>
    <m/>
    <m/>
    <m/>
    <m/>
    <m/>
    <m/>
    <m/>
    <m/>
    <m/>
    <m/>
    <m/>
    <m/>
    <m/>
    <m/>
    <m/>
    <m/>
    <m/>
    <m/>
    <m/>
    <m/>
    <m/>
    <m/>
    <m/>
    <m/>
    <m/>
    <m/>
    <m/>
    <m/>
    <m/>
    <m/>
    <m/>
    <m/>
    <m/>
    <m/>
    <m/>
    <m/>
    <x v="0"/>
    <m/>
    <m/>
    <m/>
    <m/>
    <m/>
    <m/>
    <m/>
    <m/>
    <m/>
    <m/>
  </r>
  <r>
    <n v="261"/>
    <s v="Screening And Consenting"/>
    <n v="1"/>
    <s v="zukisani"/>
    <x v="9"/>
    <d v="1899-12-30T11:59:00"/>
    <s v="Mdantsane"/>
    <n v="7"/>
    <n v="3"/>
    <s v="Not applicable"/>
    <s v="I confirm that I am at the gate / door"/>
    <s v=" -32.947458"/>
    <s v="27.7822306"/>
    <s v="Yes"/>
    <m/>
    <s v="Read the script out loud to the person"/>
    <s v="Yes - the person who opened the door is the HoH"/>
    <s v="Read the script out loud to the HoH"/>
    <s v="Yes"/>
    <s v="Proceed"/>
    <s v="Boniswa"/>
    <s v="Stofile"/>
    <n v="66"/>
    <d v="1956-10-22T00:00:00"/>
    <n v="66"/>
    <s v="Female"/>
    <s v="One or both"/>
    <s v="Yes"/>
    <s v="Proceed"/>
    <m/>
    <s v="Proceed"/>
    <s v="Xhosa"/>
    <s v="Yes"/>
    <s v="Yes"/>
    <m/>
    <s v="signature_2022-06-29_1003.png"/>
    <m/>
    <m/>
    <m/>
    <d v="2022-06-29T00:00:00"/>
    <n v="50000"/>
    <n v="1000"/>
    <n v="493"/>
    <n v="493"/>
    <n v="2358"/>
    <m/>
    <x v="1"/>
    <n v="54278"/>
    <s v="Proceed"/>
    <s v="Checked, completed"/>
    <s v="Checked, completed"/>
    <s v="Checked, completed"/>
    <n v="7333616296"/>
    <s v="Myself (Participant)"/>
    <m/>
    <d v="1899-12-30T12:03:00"/>
    <s v="Unverified"/>
  </r>
  <r>
    <n v="1561"/>
    <m/>
    <m/>
    <m/>
    <x v="0"/>
    <m/>
    <m/>
    <m/>
    <m/>
    <m/>
    <m/>
    <m/>
    <m/>
    <m/>
    <m/>
    <m/>
    <m/>
    <m/>
    <m/>
    <m/>
    <m/>
    <m/>
    <m/>
    <m/>
    <m/>
    <m/>
    <m/>
    <m/>
    <m/>
    <m/>
    <m/>
    <m/>
    <m/>
    <m/>
    <m/>
    <m/>
    <m/>
    <m/>
    <m/>
    <m/>
    <m/>
    <m/>
    <m/>
    <m/>
    <m/>
    <m/>
    <x v="0"/>
    <m/>
    <m/>
    <m/>
    <m/>
    <m/>
    <m/>
    <m/>
    <m/>
    <m/>
    <m/>
  </r>
  <r>
    <n v="271"/>
    <s v="Screening And Consenting"/>
    <n v="1"/>
    <s v="lona"/>
    <x v="9"/>
    <d v="1899-12-30T12:23:00"/>
    <s v="Mdantsane"/>
    <n v="6"/>
    <n v="8"/>
    <s v="Not applicable"/>
    <s v="I confirm that I am at the gate / door"/>
    <s v=" -32.9333636"/>
    <s v="27.7671021"/>
    <s v="Yes"/>
    <m/>
    <s v="Read the script out loud to the person"/>
    <s v="Yes - the person who opened the door is calling the HoH"/>
    <s v="Read the script out loud to the HoH"/>
    <s v="Yes"/>
    <s v="Proceed"/>
    <s v="Nolitha Agnes"/>
    <s v="Mgweba"/>
    <n v="66"/>
    <d v="1956-09-15T00:00:00"/>
    <n v="66"/>
    <s v="Female"/>
    <s v="One or both"/>
    <s v="Yes"/>
    <s v="Proceed"/>
    <m/>
    <s v="Proceed"/>
    <s v="Xhosa"/>
    <s v="Yes"/>
    <s v="Yes"/>
    <m/>
    <s v="signature_2022-06-29_1027.png"/>
    <m/>
    <m/>
    <m/>
    <d v="2022-06-29T00:00:00"/>
    <n v="50000"/>
    <n v="1000"/>
    <n v="469"/>
    <n v="469"/>
    <n v="2358"/>
    <m/>
    <x v="1"/>
    <n v="54230"/>
    <s v="Proceed"/>
    <s v="Checked, completed"/>
    <s v="Checked, completed"/>
    <s v="Checked, completed"/>
    <n v="829000989"/>
    <s v="Myself (Participant)"/>
    <m/>
    <d v="1899-12-30T12:31:00"/>
    <s v="Unverified"/>
  </r>
  <r>
    <n v="1562"/>
    <m/>
    <m/>
    <m/>
    <x v="0"/>
    <m/>
    <m/>
    <m/>
    <m/>
    <m/>
    <m/>
    <m/>
    <m/>
    <m/>
    <m/>
    <m/>
    <m/>
    <m/>
    <m/>
    <m/>
    <m/>
    <m/>
    <m/>
    <m/>
    <m/>
    <m/>
    <m/>
    <m/>
    <m/>
    <m/>
    <m/>
    <m/>
    <m/>
    <m/>
    <m/>
    <m/>
    <m/>
    <m/>
    <m/>
    <m/>
    <m/>
    <m/>
    <m/>
    <m/>
    <m/>
    <m/>
    <x v="0"/>
    <m/>
    <m/>
    <m/>
    <m/>
    <m/>
    <m/>
    <m/>
    <m/>
    <m/>
    <m/>
  </r>
  <r>
    <n v="1562"/>
    <s v="Screening And Consenting"/>
    <n v="1"/>
    <s v="zola"/>
    <x v="27"/>
    <d v="1899-12-30T10:21:00"/>
    <s v="Ginsberg"/>
    <n v="1"/>
    <n v="1"/>
    <s v="Not applicable"/>
    <s v="I confirm that I am at the gate / door"/>
    <s v=" -32.8883544"/>
    <s v="27.3804951"/>
    <s v="No"/>
    <s v="I confirm"/>
    <m/>
    <m/>
    <m/>
    <m/>
    <m/>
    <m/>
    <m/>
    <m/>
    <m/>
    <m/>
    <m/>
    <m/>
    <m/>
    <m/>
    <m/>
    <m/>
    <m/>
    <m/>
    <m/>
    <m/>
    <m/>
    <m/>
    <m/>
    <m/>
    <m/>
    <n v="70000"/>
    <m/>
    <n v="591"/>
    <n v="591"/>
    <n v="2327"/>
    <m/>
    <x v="0"/>
    <m/>
    <m/>
    <m/>
    <m/>
    <m/>
    <m/>
    <m/>
    <m/>
    <d v="1899-12-30T10:23:00"/>
    <s v="Unverified"/>
  </r>
  <r>
    <n v="1562"/>
    <s v="Screening And Consenting"/>
    <n v="2"/>
    <s v="ntombizodwa"/>
    <x v="11"/>
    <d v="1899-12-30T09:27:00"/>
    <s v="Ginsberg"/>
    <n v="1"/>
    <n v="1"/>
    <s v="Not applicable"/>
    <s v="I confirm that I am at the gate / door"/>
    <s v=" -32.888405"/>
    <s v="27.3804639"/>
    <s v="No"/>
    <s v="I confirm"/>
    <m/>
    <m/>
    <m/>
    <m/>
    <m/>
    <m/>
    <m/>
    <m/>
    <m/>
    <m/>
    <m/>
    <m/>
    <m/>
    <m/>
    <m/>
    <m/>
    <m/>
    <m/>
    <m/>
    <m/>
    <m/>
    <m/>
    <m/>
    <m/>
    <m/>
    <n v="70000"/>
    <m/>
    <n v="645"/>
    <n v="645"/>
    <n v="2324"/>
    <m/>
    <x v="0"/>
    <m/>
    <m/>
    <m/>
    <m/>
    <m/>
    <m/>
    <m/>
    <m/>
    <d v="1899-12-30T09:27:00"/>
    <s v="Unverified"/>
  </r>
  <r>
    <n v="1563"/>
    <m/>
    <m/>
    <m/>
    <x v="0"/>
    <m/>
    <m/>
    <m/>
    <m/>
    <m/>
    <m/>
    <m/>
    <m/>
    <m/>
    <m/>
    <m/>
    <m/>
    <m/>
    <m/>
    <m/>
    <m/>
    <m/>
    <m/>
    <m/>
    <m/>
    <m/>
    <m/>
    <m/>
    <m/>
    <m/>
    <m/>
    <m/>
    <m/>
    <m/>
    <m/>
    <m/>
    <m/>
    <m/>
    <m/>
    <m/>
    <m/>
    <m/>
    <m/>
    <m/>
    <m/>
    <m/>
    <x v="0"/>
    <m/>
    <m/>
    <m/>
    <m/>
    <m/>
    <m/>
    <m/>
    <m/>
    <m/>
    <m/>
  </r>
  <r>
    <n v="285"/>
    <s v="Screening And Consenting"/>
    <n v="1"/>
    <s v="zimbini"/>
    <x v="18"/>
    <d v="1899-12-30T10:39:00"/>
    <s v="Mdantsane"/>
    <n v="6"/>
    <n v="6"/>
    <s v="Not applicable"/>
    <s v="I confirm that I am at the gate / door"/>
    <s v=" -32.9305208"/>
    <s v="27.7740124"/>
    <s v="Yes"/>
    <m/>
    <s v="Read the script out loud to the person"/>
    <s v="Yes - the person who opened the door is the HoH"/>
    <s v="Read the script out loud to the HoH"/>
    <s v="Yes"/>
    <s v="Proceed"/>
    <s v="Ntombana"/>
    <s v="Swelindawo"/>
    <n v="66"/>
    <d v="1956-12-17T00:00:00"/>
    <n v="66"/>
    <s v="Female"/>
    <s v="One or both"/>
    <s v="Yes"/>
    <s v="Proceed"/>
    <m/>
    <s v="Proceed"/>
    <s v="English"/>
    <s v="Yes"/>
    <s v="Yes"/>
    <s v="signature_2022-06-30_0844.png"/>
    <m/>
    <m/>
    <m/>
    <m/>
    <d v="2022-06-30T00:00:00"/>
    <n v="50000"/>
    <n v="1000"/>
    <n v="573"/>
    <n v="573"/>
    <n v="2357"/>
    <m/>
    <x v="1"/>
    <n v="54437"/>
    <s v="Proceed"/>
    <s v="Checked, completed"/>
    <s v="Checked, completed"/>
    <s v="Checked, completed"/>
    <n v="827395543"/>
    <s v="Myself (Participant)"/>
    <m/>
    <d v="1899-12-30T10:46:00"/>
    <s v="Unverified"/>
  </r>
  <r>
    <n v="1564"/>
    <m/>
    <m/>
    <m/>
    <x v="0"/>
    <m/>
    <m/>
    <m/>
    <m/>
    <m/>
    <m/>
    <m/>
    <m/>
    <m/>
    <m/>
    <m/>
    <m/>
    <m/>
    <m/>
    <m/>
    <m/>
    <m/>
    <m/>
    <m/>
    <m/>
    <m/>
    <m/>
    <m/>
    <m/>
    <m/>
    <m/>
    <m/>
    <m/>
    <m/>
    <m/>
    <m/>
    <m/>
    <m/>
    <m/>
    <m/>
    <m/>
    <m/>
    <m/>
    <m/>
    <m/>
    <m/>
    <x v="0"/>
    <m/>
    <m/>
    <m/>
    <m/>
    <m/>
    <m/>
    <m/>
    <m/>
    <m/>
    <m/>
  </r>
  <r>
    <n v="1564"/>
    <s v="Screening And Consenting"/>
    <n v="1"/>
    <s v="zola"/>
    <x v="27"/>
    <d v="1899-12-30T10:28:00"/>
    <s v="Ginsberg"/>
    <n v="1"/>
    <n v="1"/>
    <s v="Not applicable"/>
    <s v="I confirm that I am at the gate / door"/>
    <s v=" -32.8884428"/>
    <s v="27.380393"/>
    <s v="No"/>
    <s v="I confirm"/>
    <m/>
    <m/>
    <m/>
    <m/>
    <m/>
    <m/>
    <m/>
    <m/>
    <m/>
    <m/>
    <m/>
    <m/>
    <m/>
    <m/>
    <m/>
    <m/>
    <m/>
    <m/>
    <m/>
    <m/>
    <m/>
    <m/>
    <m/>
    <m/>
    <m/>
    <n v="70000"/>
    <m/>
    <n v="584"/>
    <n v="584"/>
    <n v="2327"/>
    <m/>
    <x v="0"/>
    <m/>
    <m/>
    <m/>
    <m/>
    <m/>
    <m/>
    <m/>
    <m/>
    <d v="1899-12-30T10:29:00"/>
    <s v="Unverified"/>
  </r>
  <r>
    <n v="1564"/>
    <s v="Screening And Consenting"/>
    <n v="2"/>
    <s v="ntombizodwa"/>
    <x v="11"/>
    <d v="1899-12-30T09:28:00"/>
    <s v="Ginsberg"/>
    <n v="1"/>
    <n v="1"/>
    <s v="Not applicable"/>
    <s v="I confirm that I am at the gate / door"/>
    <s v=" -32.888405"/>
    <s v="27.3804639"/>
    <s v="No"/>
    <s v="I confirm"/>
    <m/>
    <m/>
    <m/>
    <m/>
    <m/>
    <m/>
    <m/>
    <m/>
    <m/>
    <m/>
    <m/>
    <m/>
    <m/>
    <m/>
    <m/>
    <m/>
    <m/>
    <m/>
    <m/>
    <m/>
    <m/>
    <m/>
    <m/>
    <m/>
    <m/>
    <n v="70000"/>
    <m/>
    <n v="644"/>
    <n v="644"/>
    <n v="2324"/>
    <m/>
    <x v="0"/>
    <m/>
    <m/>
    <m/>
    <m/>
    <m/>
    <m/>
    <m/>
    <m/>
    <d v="1899-12-30T09:29:00"/>
    <s v="Unverified"/>
  </r>
  <r>
    <n v="1565"/>
    <m/>
    <m/>
    <m/>
    <x v="0"/>
    <m/>
    <m/>
    <m/>
    <m/>
    <m/>
    <m/>
    <m/>
    <m/>
    <m/>
    <m/>
    <m/>
    <m/>
    <m/>
    <m/>
    <m/>
    <m/>
    <m/>
    <m/>
    <m/>
    <m/>
    <m/>
    <m/>
    <m/>
    <m/>
    <m/>
    <m/>
    <m/>
    <m/>
    <m/>
    <m/>
    <m/>
    <m/>
    <m/>
    <m/>
    <m/>
    <m/>
    <m/>
    <m/>
    <m/>
    <m/>
    <m/>
    <x v="0"/>
    <m/>
    <m/>
    <m/>
    <m/>
    <m/>
    <m/>
    <m/>
    <m/>
    <m/>
    <m/>
  </r>
  <r>
    <n v="330"/>
    <s v="Screening And Consenting"/>
    <n v="3"/>
    <s v="lona"/>
    <x v="4"/>
    <d v="1899-12-30T10:46:00"/>
    <s v="Mdantsane"/>
    <n v="6"/>
    <n v="8"/>
    <s v="Not applicable"/>
    <s v="I confirm that I am at the gate / door"/>
    <s v=" -32.9339276"/>
    <s v="27.7669083"/>
    <s v="Yes"/>
    <m/>
    <s v="Read the script out loud to the person"/>
    <s v="Yes - the person who opened the door is calling the HoH"/>
    <s v="Read the script out loud to the HoH"/>
    <s v="Yes"/>
    <s v="Proceed"/>
    <s v="Monica"/>
    <s v="Mvalo"/>
    <n v="66"/>
    <d v="1956-09-27T00:00:00"/>
    <n v="66"/>
    <s v="Female"/>
    <s v="One or both"/>
    <s v="Yes"/>
    <s v="Proceed"/>
    <m/>
    <s v="Proceed"/>
    <s v="Xhosa"/>
    <s v="Yes"/>
    <s v="Yes"/>
    <m/>
    <s v="signature_2022-07-06_0849.png"/>
    <m/>
    <m/>
    <m/>
    <d v="2022-07-06T00:00:00"/>
    <n v="50000"/>
    <n v="1000"/>
    <n v="566"/>
    <n v="566"/>
    <n v="2351"/>
    <m/>
    <x v="1"/>
    <n v="54417"/>
    <s v="Proceed"/>
    <s v="Checked, completed"/>
    <s v="Checked, completed"/>
    <s v="Checked, completed"/>
    <n v="732651960"/>
    <s v="Myself (Participant)"/>
    <m/>
    <d v="1899-12-30T10:51:00"/>
    <s v="Unverified"/>
  </r>
  <r>
    <n v="1566"/>
    <m/>
    <m/>
    <m/>
    <x v="0"/>
    <m/>
    <m/>
    <m/>
    <m/>
    <m/>
    <m/>
    <m/>
    <m/>
    <m/>
    <m/>
    <m/>
    <m/>
    <m/>
    <m/>
    <m/>
    <m/>
    <m/>
    <m/>
    <m/>
    <m/>
    <m/>
    <m/>
    <m/>
    <m/>
    <m/>
    <m/>
    <m/>
    <m/>
    <m/>
    <m/>
    <m/>
    <m/>
    <m/>
    <m/>
    <m/>
    <m/>
    <m/>
    <m/>
    <m/>
    <m/>
    <m/>
    <x v="0"/>
    <m/>
    <m/>
    <m/>
    <m/>
    <m/>
    <m/>
    <m/>
    <m/>
    <m/>
    <m/>
  </r>
  <r>
    <n v="1566"/>
    <s v="Screening And Consenting"/>
    <n v="1"/>
    <s v="zola"/>
    <x v="27"/>
    <d v="1899-12-30T10:32:00"/>
    <s v="Ginsberg"/>
    <n v="1"/>
    <n v="1"/>
    <s v="Not applicable"/>
    <s v="I confirm that I am at the gate / door"/>
    <s v=" -32.8884722"/>
    <s v="27.3801729"/>
    <s v="No"/>
    <s v="I confirm"/>
    <m/>
    <m/>
    <m/>
    <m/>
    <m/>
    <m/>
    <m/>
    <m/>
    <m/>
    <m/>
    <m/>
    <m/>
    <m/>
    <m/>
    <m/>
    <m/>
    <m/>
    <m/>
    <m/>
    <m/>
    <m/>
    <m/>
    <m/>
    <m/>
    <m/>
    <n v="70000"/>
    <m/>
    <n v="580"/>
    <n v="580"/>
    <n v="2327"/>
    <m/>
    <x v="0"/>
    <m/>
    <m/>
    <m/>
    <m/>
    <m/>
    <m/>
    <m/>
    <m/>
    <d v="1899-12-30T10:33:00"/>
    <s v="Complete"/>
  </r>
  <r>
    <n v="1566"/>
    <s v="Screening And Consenting"/>
    <n v="2"/>
    <s v="ntombizodwa"/>
    <x v="11"/>
    <d v="1899-12-30T09:31:00"/>
    <s v="Ginsberg"/>
    <n v="1"/>
    <n v="1"/>
    <s v="Not applicable"/>
    <s v="I confirm that I am at the gate / door"/>
    <s v=" -32.8884487"/>
    <s v="27.3802464"/>
    <s v="No"/>
    <s v="I confirm"/>
    <m/>
    <m/>
    <m/>
    <m/>
    <m/>
    <m/>
    <m/>
    <m/>
    <m/>
    <m/>
    <m/>
    <m/>
    <m/>
    <m/>
    <m/>
    <m/>
    <m/>
    <m/>
    <m/>
    <m/>
    <m/>
    <m/>
    <m/>
    <m/>
    <m/>
    <n v="70000"/>
    <m/>
    <n v="641"/>
    <n v="641"/>
    <n v="2324"/>
    <m/>
    <x v="0"/>
    <m/>
    <m/>
    <m/>
    <m/>
    <m/>
    <m/>
    <m/>
    <m/>
    <d v="1899-12-30T09:32:00"/>
    <s v="Complete"/>
  </r>
  <r>
    <n v="1566"/>
    <s v="Screening And Consenting"/>
    <n v="3"/>
    <s v="ntombizodwa"/>
    <x v="12"/>
    <d v="1899-12-30T10:02:00"/>
    <s v="Ginsberg"/>
    <n v="1"/>
    <n v="1"/>
    <s v="Not applicable"/>
    <s v="I confirm that I am at the gate / door"/>
    <s v=" -32.8898023"/>
    <s v="27.3801923"/>
    <s v="No"/>
    <s v="I confirm"/>
    <m/>
    <m/>
    <m/>
    <m/>
    <m/>
    <m/>
    <m/>
    <m/>
    <m/>
    <m/>
    <m/>
    <m/>
    <m/>
    <m/>
    <m/>
    <m/>
    <m/>
    <m/>
    <m/>
    <m/>
    <m/>
    <m/>
    <m/>
    <m/>
    <m/>
    <n v="70000"/>
    <m/>
    <n v="610"/>
    <n v="610"/>
    <n v="2323"/>
    <m/>
    <x v="0"/>
    <m/>
    <m/>
    <m/>
    <m/>
    <m/>
    <m/>
    <m/>
    <m/>
    <d v="1899-12-30T10:02:00"/>
    <s v="Complete"/>
  </r>
  <r>
    <n v="1567"/>
    <m/>
    <m/>
    <m/>
    <x v="0"/>
    <m/>
    <m/>
    <m/>
    <m/>
    <m/>
    <m/>
    <m/>
    <m/>
    <m/>
    <m/>
    <m/>
    <m/>
    <m/>
    <m/>
    <m/>
    <m/>
    <m/>
    <m/>
    <m/>
    <m/>
    <m/>
    <m/>
    <m/>
    <m/>
    <m/>
    <m/>
    <m/>
    <m/>
    <m/>
    <m/>
    <m/>
    <m/>
    <m/>
    <m/>
    <m/>
    <m/>
    <m/>
    <m/>
    <m/>
    <m/>
    <m/>
    <x v="0"/>
    <m/>
    <m/>
    <m/>
    <m/>
    <m/>
    <m/>
    <m/>
    <m/>
    <m/>
    <m/>
  </r>
  <r>
    <n v="426"/>
    <s v="Screening And Consenting"/>
    <n v="1"/>
    <s v="nosibusiso"/>
    <x v="4"/>
    <d v="1899-12-30T10:14:00"/>
    <s v="Mdantsane"/>
    <n v="5"/>
    <n v="12"/>
    <s v="Not applicable"/>
    <s v="I confirm that I am at the gate / door"/>
    <s v=" -32.9370615"/>
    <s v="27.771891"/>
    <s v="Yes"/>
    <m/>
    <s v="Read the script out loud to the person"/>
    <s v="Yes - the person who opened the door is the HoH"/>
    <s v="Read the script out loud to the HoH"/>
    <s v="Yes"/>
    <s v="Proceed"/>
    <s v="Nokuzola"/>
    <s v="Dawethi"/>
    <n v="66"/>
    <d v="1956-07-16T00:00:00"/>
    <n v="66"/>
    <s v="Female"/>
    <s v="One or both"/>
    <s v="Yes"/>
    <s v="Proceed"/>
    <m/>
    <s v="Proceed"/>
    <s v="English"/>
    <s v="Yes"/>
    <s v="Yes"/>
    <s v="signature_2022-07-06_0820.png"/>
    <m/>
    <m/>
    <m/>
    <m/>
    <d v="2022-07-06T00:00:00"/>
    <n v="50000"/>
    <n v="1000"/>
    <n v="598"/>
    <n v="598"/>
    <n v="2351"/>
    <m/>
    <x v="1"/>
    <n v="54481"/>
    <s v="Proceed"/>
    <s v="Checked, completed"/>
    <s v="Checked, completed"/>
    <s v="Checked, completed"/>
    <n v="735846803"/>
    <s v="Myself (Participant)"/>
    <m/>
    <d v="1899-12-30T10:21:00"/>
    <s v="Unverified"/>
  </r>
  <r>
    <n v="1568"/>
    <m/>
    <m/>
    <m/>
    <x v="0"/>
    <m/>
    <m/>
    <m/>
    <m/>
    <m/>
    <m/>
    <m/>
    <m/>
    <m/>
    <m/>
    <m/>
    <m/>
    <m/>
    <m/>
    <m/>
    <m/>
    <m/>
    <m/>
    <m/>
    <m/>
    <m/>
    <m/>
    <m/>
    <m/>
    <m/>
    <m/>
    <m/>
    <m/>
    <m/>
    <m/>
    <m/>
    <m/>
    <m/>
    <m/>
    <m/>
    <m/>
    <m/>
    <m/>
    <m/>
    <m/>
    <m/>
    <x v="0"/>
    <m/>
    <m/>
    <m/>
    <m/>
    <m/>
    <m/>
    <m/>
    <m/>
    <m/>
    <m/>
  </r>
  <r>
    <n v="1568"/>
    <s v="Screening And Consenting"/>
    <n v="1"/>
    <s v="zola"/>
    <x v="27"/>
    <d v="1899-12-30T10:34:00"/>
    <s v="Ginsberg"/>
    <n v="1"/>
    <n v="1"/>
    <s v="Not applicable"/>
    <s v="I confirm that I am at the gate / door"/>
    <s v=" -32.8885324"/>
    <s v="27.380164"/>
    <s v="No"/>
    <s v="I confirm"/>
    <m/>
    <m/>
    <m/>
    <m/>
    <m/>
    <m/>
    <m/>
    <m/>
    <m/>
    <m/>
    <m/>
    <m/>
    <m/>
    <m/>
    <m/>
    <m/>
    <m/>
    <m/>
    <m/>
    <m/>
    <m/>
    <m/>
    <m/>
    <m/>
    <m/>
    <n v="70000"/>
    <m/>
    <n v="578"/>
    <n v="578"/>
    <n v="2327"/>
    <m/>
    <x v="0"/>
    <m/>
    <m/>
    <m/>
    <m/>
    <m/>
    <m/>
    <m/>
    <m/>
    <d v="1899-12-30T10:35:00"/>
    <s v="Unverified"/>
  </r>
  <r>
    <n v="1568"/>
    <s v="Screening And Consenting"/>
    <n v="2"/>
    <s v="ntombizodwa"/>
    <x v="11"/>
    <d v="1899-12-30T09:33:00"/>
    <s v="Ginsberg"/>
    <n v="1"/>
    <n v="1"/>
    <s v="Not applicable"/>
    <s v="I confirm that I am at the gate / door"/>
    <s v=" -32.8885059"/>
    <s v="27.3801499"/>
    <s v="No"/>
    <s v="I confirm"/>
    <m/>
    <m/>
    <m/>
    <m/>
    <m/>
    <m/>
    <m/>
    <m/>
    <m/>
    <m/>
    <m/>
    <m/>
    <m/>
    <m/>
    <m/>
    <m/>
    <m/>
    <m/>
    <m/>
    <m/>
    <m/>
    <m/>
    <m/>
    <m/>
    <m/>
    <n v="70000"/>
    <m/>
    <n v="639"/>
    <n v="639"/>
    <n v="2324"/>
    <m/>
    <x v="0"/>
    <m/>
    <m/>
    <m/>
    <m/>
    <m/>
    <m/>
    <m/>
    <m/>
    <d v="1899-12-30T09:34:00"/>
    <s v="Unverified"/>
  </r>
  <r>
    <n v="1568"/>
    <s v="Screening And Consenting"/>
    <n v="3"/>
    <s v="ntombizodwa"/>
    <x v="12"/>
    <d v="1899-12-30T10:13:00"/>
    <s v="Ginsberg"/>
    <n v="1"/>
    <n v="1"/>
    <s v="Not applicable"/>
    <s v="I confirm that I am at the gate / door"/>
    <s v=" -32.888545"/>
    <s v="27.3800797"/>
    <s v="No"/>
    <s v="I confirm"/>
    <m/>
    <m/>
    <m/>
    <m/>
    <m/>
    <m/>
    <m/>
    <m/>
    <m/>
    <m/>
    <m/>
    <m/>
    <m/>
    <m/>
    <m/>
    <m/>
    <m/>
    <m/>
    <m/>
    <m/>
    <m/>
    <m/>
    <m/>
    <m/>
    <m/>
    <n v="70000"/>
    <m/>
    <n v="599"/>
    <n v="599"/>
    <n v="2323"/>
    <m/>
    <x v="0"/>
    <m/>
    <m/>
    <m/>
    <m/>
    <m/>
    <m/>
    <m/>
    <m/>
    <d v="1899-12-30T10:13:00"/>
    <s v="Unverified"/>
  </r>
  <r>
    <n v="1569"/>
    <m/>
    <m/>
    <m/>
    <x v="0"/>
    <m/>
    <m/>
    <m/>
    <m/>
    <m/>
    <m/>
    <m/>
    <m/>
    <m/>
    <m/>
    <m/>
    <m/>
    <m/>
    <m/>
    <m/>
    <m/>
    <m/>
    <m/>
    <m/>
    <m/>
    <m/>
    <m/>
    <m/>
    <m/>
    <m/>
    <m/>
    <m/>
    <m/>
    <m/>
    <m/>
    <m/>
    <m/>
    <m/>
    <m/>
    <m/>
    <m/>
    <m/>
    <m/>
    <m/>
    <m/>
    <m/>
    <x v="0"/>
    <m/>
    <m/>
    <m/>
    <m/>
    <m/>
    <m/>
    <m/>
    <m/>
    <m/>
    <m/>
  </r>
  <r>
    <n v="1569"/>
    <s v="Screening And Consenting"/>
    <n v="1"/>
    <s v="zola"/>
    <x v="27"/>
    <d v="1899-12-30T10:38:00"/>
    <s v="Ginsberg"/>
    <n v="1"/>
    <n v="1"/>
    <s v="Not applicable"/>
    <s v="I confirm that I am at the gate / door"/>
    <s v=" -32.8885388"/>
    <s v="27.3802681"/>
    <s v="No"/>
    <s v="I confirm"/>
    <m/>
    <m/>
    <m/>
    <m/>
    <m/>
    <m/>
    <m/>
    <m/>
    <m/>
    <m/>
    <m/>
    <m/>
    <m/>
    <m/>
    <m/>
    <m/>
    <m/>
    <m/>
    <m/>
    <m/>
    <m/>
    <m/>
    <m/>
    <m/>
    <m/>
    <n v="70000"/>
    <m/>
    <n v="574"/>
    <n v="574"/>
    <n v="2327"/>
    <m/>
    <x v="0"/>
    <m/>
    <m/>
    <m/>
    <m/>
    <m/>
    <m/>
    <m/>
    <m/>
    <d v="1899-12-30T10:39:00"/>
    <s v="Unverified"/>
  </r>
  <r>
    <n v="1569"/>
    <s v="Screening And Consenting"/>
    <n v="2"/>
    <s v="ntombizodwa"/>
    <x v="11"/>
    <d v="1899-12-30T09:36:00"/>
    <s v="Ginsberg"/>
    <n v="1"/>
    <n v="1"/>
    <s v="Not applicable"/>
    <s v="I confirm that I am at the gate / door"/>
    <s v=" -32.8885834"/>
    <s v="27.3799525"/>
    <s v="No"/>
    <s v="I confirm"/>
    <m/>
    <m/>
    <m/>
    <m/>
    <m/>
    <m/>
    <m/>
    <m/>
    <m/>
    <m/>
    <m/>
    <m/>
    <m/>
    <m/>
    <m/>
    <m/>
    <m/>
    <m/>
    <m/>
    <m/>
    <m/>
    <m/>
    <m/>
    <m/>
    <m/>
    <n v="70000"/>
    <m/>
    <n v="636"/>
    <n v="636"/>
    <n v="2324"/>
    <m/>
    <x v="0"/>
    <m/>
    <m/>
    <m/>
    <m/>
    <m/>
    <m/>
    <m/>
    <m/>
    <d v="1899-12-30T09:36:00"/>
    <s v="Unverified"/>
  </r>
  <r>
    <n v="1569"/>
    <s v="Screening And Consenting"/>
    <n v="3"/>
    <s v="ntombizodwa"/>
    <x v="12"/>
    <d v="1899-12-30T10:16:00"/>
    <s v="Ginsberg"/>
    <n v="1"/>
    <n v="1"/>
    <s v="Not applicable"/>
    <s v="I confirm that I am at the gate / door"/>
    <s v=" -32.889775"/>
    <s v="27.3805441"/>
    <s v="No"/>
    <s v="I confirm"/>
    <m/>
    <m/>
    <m/>
    <m/>
    <m/>
    <m/>
    <m/>
    <m/>
    <m/>
    <m/>
    <m/>
    <m/>
    <m/>
    <m/>
    <m/>
    <m/>
    <m/>
    <m/>
    <m/>
    <m/>
    <m/>
    <m/>
    <m/>
    <m/>
    <m/>
    <n v="70000"/>
    <m/>
    <n v="596"/>
    <n v="596"/>
    <n v="2323"/>
    <m/>
    <x v="0"/>
    <m/>
    <m/>
    <m/>
    <m/>
    <m/>
    <m/>
    <m/>
    <m/>
    <d v="1899-12-30T10:17:00"/>
    <s v="Unverified"/>
  </r>
  <r>
    <n v="1570"/>
    <m/>
    <m/>
    <m/>
    <x v="0"/>
    <m/>
    <m/>
    <m/>
    <m/>
    <m/>
    <m/>
    <m/>
    <m/>
    <m/>
    <m/>
    <m/>
    <m/>
    <m/>
    <m/>
    <m/>
    <m/>
    <m/>
    <m/>
    <m/>
    <m/>
    <m/>
    <m/>
    <m/>
    <m/>
    <m/>
    <m/>
    <m/>
    <m/>
    <m/>
    <m/>
    <m/>
    <m/>
    <m/>
    <m/>
    <m/>
    <m/>
    <m/>
    <m/>
    <m/>
    <m/>
    <m/>
    <x v="0"/>
    <m/>
    <m/>
    <m/>
    <m/>
    <m/>
    <m/>
    <m/>
    <m/>
    <m/>
    <m/>
  </r>
  <r>
    <n v="1570"/>
    <s v="Screening And Consenting"/>
    <n v="1"/>
    <s v="zola"/>
    <x v="27"/>
    <d v="1899-12-30T10:41:00"/>
    <s v="Ginsberg"/>
    <n v="1"/>
    <n v="1"/>
    <s v="Not applicable"/>
    <s v="I confirm that I am at the gate / door"/>
    <s v=" -32.8886104"/>
    <s v="27.3799858"/>
    <s v="No"/>
    <s v="I confirm"/>
    <m/>
    <m/>
    <m/>
    <m/>
    <m/>
    <m/>
    <m/>
    <m/>
    <m/>
    <m/>
    <m/>
    <m/>
    <m/>
    <m/>
    <m/>
    <m/>
    <m/>
    <m/>
    <m/>
    <m/>
    <m/>
    <m/>
    <m/>
    <m/>
    <m/>
    <n v="70000"/>
    <m/>
    <n v="571"/>
    <n v="571"/>
    <n v="2327"/>
    <m/>
    <x v="0"/>
    <m/>
    <m/>
    <m/>
    <m/>
    <m/>
    <m/>
    <m/>
    <m/>
    <d v="1899-12-30T10:41:00"/>
    <s v="Unverified"/>
  </r>
  <r>
    <n v="1570"/>
    <s v="Screening And Consenting"/>
    <n v="2"/>
    <s v="ntombizodwa"/>
    <x v="11"/>
    <d v="1899-12-30T09:38:00"/>
    <s v="Ginsberg"/>
    <n v="1"/>
    <n v="1"/>
    <s v="Not applicable"/>
    <s v="I confirm that I am at the gate / door"/>
    <s v=" -32.888609"/>
    <s v="27.3798971"/>
    <s v="No"/>
    <s v="I confirm"/>
    <m/>
    <m/>
    <m/>
    <m/>
    <m/>
    <m/>
    <m/>
    <m/>
    <m/>
    <m/>
    <m/>
    <m/>
    <m/>
    <m/>
    <m/>
    <m/>
    <m/>
    <m/>
    <m/>
    <m/>
    <m/>
    <m/>
    <m/>
    <m/>
    <m/>
    <n v="70000"/>
    <m/>
    <n v="634"/>
    <n v="634"/>
    <n v="2324"/>
    <m/>
    <x v="0"/>
    <m/>
    <m/>
    <m/>
    <m/>
    <m/>
    <m/>
    <m/>
    <m/>
    <d v="1899-12-30T09:38:00"/>
    <s v="Unverified"/>
  </r>
  <r>
    <n v="1570"/>
    <s v="Screening And Consenting"/>
    <n v="3"/>
    <s v="ntombizodwa"/>
    <x v="12"/>
    <d v="1899-12-30T10:07:00"/>
    <s v="Ginsberg"/>
    <n v="1"/>
    <n v="1"/>
    <s v="Not applicable"/>
    <s v="I confirm that I am at the gate / door"/>
    <s v=" -32.8886455"/>
    <s v="27.3799631"/>
    <s v="No"/>
    <s v="I confirm"/>
    <m/>
    <m/>
    <m/>
    <m/>
    <m/>
    <m/>
    <m/>
    <m/>
    <m/>
    <m/>
    <m/>
    <m/>
    <m/>
    <m/>
    <m/>
    <m/>
    <m/>
    <m/>
    <m/>
    <m/>
    <m/>
    <m/>
    <m/>
    <m/>
    <m/>
    <n v="70000"/>
    <m/>
    <n v="605"/>
    <n v="605"/>
    <n v="2323"/>
    <m/>
    <x v="0"/>
    <m/>
    <m/>
    <m/>
    <m/>
    <m/>
    <m/>
    <m/>
    <m/>
    <d v="1899-12-30T10:08:00"/>
    <s v="Unverified"/>
  </r>
  <r>
    <n v="1571"/>
    <m/>
    <m/>
    <m/>
    <x v="0"/>
    <m/>
    <m/>
    <m/>
    <m/>
    <m/>
    <m/>
    <m/>
    <m/>
    <m/>
    <m/>
    <m/>
    <m/>
    <m/>
    <m/>
    <m/>
    <m/>
    <m/>
    <m/>
    <m/>
    <m/>
    <m/>
    <m/>
    <m/>
    <m/>
    <m/>
    <m/>
    <m/>
    <m/>
    <m/>
    <m/>
    <m/>
    <m/>
    <m/>
    <m/>
    <m/>
    <m/>
    <m/>
    <m/>
    <m/>
    <m/>
    <m/>
    <x v="0"/>
    <m/>
    <m/>
    <m/>
    <m/>
    <m/>
    <m/>
    <m/>
    <m/>
    <m/>
    <m/>
  </r>
  <r>
    <n v="645"/>
    <s v="Screening And Consenting"/>
    <n v="1"/>
    <s v="yethu"/>
    <x v="6"/>
    <d v="1899-12-30T12:03:00"/>
    <s v="Ndevana"/>
    <n v="1"/>
    <n v="4"/>
    <s v="Not applicable"/>
    <s v="I confirm that I am at the gate / door"/>
    <s v=" -32.8963396"/>
    <s v="27.523572"/>
    <s v="Yes"/>
    <m/>
    <s v="Read the script out loud to the person"/>
    <s v="Yes - the person who opened the door is calling the HoH"/>
    <s v="Read the script out loud to the HoH"/>
    <s v="Yes"/>
    <s v="Proceed"/>
    <s v="Nomalungelo"/>
    <s v="Mkolo"/>
    <n v="66"/>
    <d v="1956-08-15T00:00:00"/>
    <n v="66"/>
    <s v="Female"/>
    <s v="One or both"/>
    <s v="Yes"/>
    <s v="Proceed"/>
    <m/>
    <s v="Proceed"/>
    <s v="English"/>
    <s v="Yes"/>
    <s v="Yes"/>
    <s v="signature_2022-07-12_1006.png"/>
    <m/>
    <m/>
    <m/>
    <m/>
    <d v="2022-07-12T00:00:00"/>
    <n v="60000"/>
    <n v="1000"/>
    <n v="489"/>
    <n v="489"/>
    <n v="2345"/>
    <m/>
    <x v="1"/>
    <n v="64257"/>
    <s v="Proceed"/>
    <s v="Checked, completed"/>
    <s v="Checked, completed"/>
    <s v="Checked, completed"/>
    <n v="784301255"/>
    <s v="Child"/>
    <m/>
    <d v="1899-12-30T12:07:00"/>
    <s v="Unverified"/>
  </r>
  <r>
    <n v="1572"/>
    <m/>
    <m/>
    <m/>
    <x v="0"/>
    <m/>
    <m/>
    <m/>
    <m/>
    <m/>
    <m/>
    <m/>
    <m/>
    <m/>
    <m/>
    <m/>
    <m/>
    <m/>
    <m/>
    <m/>
    <m/>
    <m/>
    <m/>
    <m/>
    <m/>
    <m/>
    <m/>
    <m/>
    <m/>
    <m/>
    <m/>
    <m/>
    <m/>
    <m/>
    <m/>
    <m/>
    <m/>
    <m/>
    <m/>
    <m/>
    <m/>
    <m/>
    <m/>
    <m/>
    <m/>
    <m/>
    <x v="0"/>
    <m/>
    <m/>
    <m/>
    <m/>
    <m/>
    <m/>
    <m/>
    <m/>
    <m/>
    <m/>
  </r>
  <r>
    <n v="763"/>
    <s v="Screening And Consenting"/>
    <n v="1"/>
    <s v="zimbini"/>
    <x v="10"/>
    <d v="1899-12-30T11:45:00"/>
    <s v="Mdantsane"/>
    <n v="12"/>
    <n v="2"/>
    <s v="Not applicable"/>
    <s v="I confirm that I am at the gate / door"/>
    <s v=" -32.9291471"/>
    <s v="27.7377662"/>
    <s v="Yes"/>
    <m/>
    <s v="Read the script out loud to the person"/>
    <s v="Yes - the person who opened the door is the HoH"/>
    <s v="Read the script out loud to the HoH"/>
    <s v="Yes"/>
    <s v="Proceed"/>
    <s v="Nomfundo"/>
    <s v="Mhambi"/>
    <n v="66"/>
    <d v="1956-03-10T00:00:00"/>
    <n v="66"/>
    <s v="Female"/>
    <s v="One or both"/>
    <s v="Yes"/>
    <s v="Proceed"/>
    <m/>
    <s v="Proceed"/>
    <s v="English"/>
    <s v="Yes"/>
    <s v="Yes"/>
    <s v="signature_2022-07-14_0949.png"/>
    <m/>
    <m/>
    <m/>
    <m/>
    <d v="2022-07-14T00:00:00"/>
    <n v="50000"/>
    <n v="1000"/>
    <n v="507"/>
    <n v="507"/>
    <n v="2343"/>
    <m/>
    <x v="1"/>
    <n v="54291"/>
    <s v="Proceed"/>
    <s v="Checked, completed"/>
    <s v="Checked, completed"/>
    <s v="Checked, completed"/>
    <n v="839483255"/>
    <s v="Myself (Participant)"/>
    <m/>
    <d v="1899-12-30T11:49:00"/>
    <s v="Unverified"/>
  </r>
  <r>
    <n v="1573"/>
    <m/>
    <m/>
    <m/>
    <x v="0"/>
    <m/>
    <m/>
    <m/>
    <m/>
    <m/>
    <m/>
    <m/>
    <m/>
    <m/>
    <m/>
    <m/>
    <m/>
    <m/>
    <m/>
    <m/>
    <m/>
    <m/>
    <m/>
    <m/>
    <m/>
    <m/>
    <m/>
    <m/>
    <m/>
    <m/>
    <m/>
    <m/>
    <m/>
    <m/>
    <m/>
    <m/>
    <m/>
    <m/>
    <m/>
    <m/>
    <m/>
    <m/>
    <m/>
    <m/>
    <m/>
    <m/>
    <x v="0"/>
    <m/>
    <m/>
    <m/>
    <m/>
    <m/>
    <m/>
    <m/>
    <m/>
    <m/>
    <m/>
  </r>
  <r>
    <n v="1214"/>
    <s v="Screening And Consenting"/>
    <n v="1"/>
    <s v="nosibusiso"/>
    <x v="24"/>
    <d v="1899-12-30T09:58:00"/>
    <s v="Buffalo Flats"/>
    <n v="3"/>
    <n v="3"/>
    <s v="Not applicable"/>
    <s v="I confirm that I am at the gate / door"/>
    <s v=" -33.0100152"/>
    <s v="27.8349653"/>
    <s v="Yes"/>
    <m/>
    <s v="Read the script out loud to the person"/>
    <s v="Yes - the person who opened the door is the HoH"/>
    <s v="Read the script out loud to the HoH"/>
    <s v="Yes"/>
    <s v="Proceed"/>
    <s v="Xoliswa"/>
    <s v="Makinana"/>
    <n v="66"/>
    <d v="1956-09-27T00:00:00"/>
    <n v="66"/>
    <s v="Female"/>
    <s v="One or both"/>
    <s v="Yes"/>
    <s v="Proceed"/>
    <m/>
    <s v="Proceed"/>
    <s v="English"/>
    <s v="Yes"/>
    <s v="Yes"/>
    <s v="signature_2022-07-23_0801.png"/>
    <m/>
    <m/>
    <m/>
    <m/>
    <d v="2022-07-23T00:00:00"/>
    <n v="80000"/>
    <n v="1000"/>
    <n v="614"/>
    <n v="614"/>
    <n v="2334"/>
    <m/>
    <x v="1"/>
    <n v="84496"/>
    <s v="Proceed"/>
    <s v="Checked, completed"/>
    <s v="Checked, completed"/>
    <s v="Checked, completed"/>
    <n v="9999999999"/>
    <s v="Myself (Participant)"/>
    <m/>
    <d v="1899-12-30T10:01:00"/>
    <s v="Complete"/>
  </r>
  <r>
    <n v="1574"/>
    <m/>
    <m/>
    <m/>
    <x v="0"/>
    <m/>
    <m/>
    <m/>
    <m/>
    <m/>
    <m/>
    <m/>
    <m/>
    <m/>
    <m/>
    <m/>
    <m/>
    <m/>
    <m/>
    <m/>
    <m/>
    <m/>
    <m/>
    <m/>
    <m/>
    <m/>
    <m/>
    <m/>
    <m/>
    <m/>
    <m/>
    <m/>
    <m/>
    <m/>
    <m/>
    <m/>
    <m/>
    <m/>
    <m/>
    <m/>
    <m/>
    <m/>
    <m/>
    <m/>
    <m/>
    <m/>
    <x v="0"/>
    <m/>
    <m/>
    <m/>
    <m/>
    <m/>
    <m/>
    <m/>
    <m/>
    <m/>
    <m/>
  </r>
  <r>
    <n v="1257"/>
    <s v="Screening And Consenting"/>
    <n v="1"/>
    <s v="zimkhitha"/>
    <x v="24"/>
    <d v="1899-12-30T12:24:00"/>
    <s v="Buffalo Flats"/>
    <n v="3"/>
    <n v="3"/>
    <s v="Not applicable"/>
    <s v="I confirm that I am at the gate / door"/>
    <s v=" -33.010492"/>
    <s v="27.8351995"/>
    <s v="Yes"/>
    <m/>
    <s v="Read the script out loud to the person"/>
    <s v="Yes - the person who opened the door is the HoH"/>
    <s v="Read the script out loud to the HoH"/>
    <s v="Yes"/>
    <s v="Proceed"/>
    <s v="Michael "/>
    <s v="Swart"/>
    <n v="66"/>
    <d v="1956-06-13T00:00:00"/>
    <n v="66"/>
    <s v="Male"/>
    <s v="One or both"/>
    <s v="Yes"/>
    <s v="Proceed"/>
    <m/>
    <s v="Proceed"/>
    <s v="English"/>
    <s v="Yes"/>
    <s v="Yes"/>
    <s v="signature_2022-07-23_1047.png"/>
    <m/>
    <m/>
    <m/>
    <m/>
    <d v="2022-07-23T00:00:00"/>
    <n v="80000"/>
    <n v="2000"/>
    <n v="468"/>
    <n v="468"/>
    <n v="2334"/>
    <m/>
    <x v="1"/>
    <n v="85204"/>
    <s v="Proceed"/>
    <s v="Checked, completed"/>
    <s v="Checked, completed"/>
    <s v="Checked, completed"/>
    <n v="65988257"/>
    <s v="Myself (Participant)"/>
    <m/>
    <d v="1899-12-30T12:46:00"/>
    <s v="Complete"/>
  </r>
  <r>
    <n v="1575"/>
    <m/>
    <m/>
    <m/>
    <x v="0"/>
    <m/>
    <m/>
    <m/>
    <m/>
    <m/>
    <m/>
    <m/>
    <m/>
    <m/>
    <m/>
    <m/>
    <m/>
    <m/>
    <m/>
    <m/>
    <m/>
    <m/>
    <m/>
    <m/>
    <m/>
    <m/>
    <m/>
    <m/>
    <m/>
    <m/>
    <m/>
    <m/>
    <m/>
    <m/>
    <m/>
    <m/>
    <m/>
    <m/>
    <m/>
    <m/>
    <m/>
    <m/>
    <m/>
    <m/>
    <m/>
    <m/>
    <x v="0"/>
    <m/>
    <m/>
    <m/>
    <m/>
    <m/>
    <m/>
    <m/>
    <m/>
    <m/>
    <m/>
  </r>
  <r>
    <n v="1352"/>
    <s v="Screening And Consenting"/>
    <n v="1"/>
    <s v="siziphiwe"/>
    <x v="26"/>
    <d v="1899-12-30T12:02:00"/>
    <s v="Buffalo Flats"/>
    <n v="1"/>
    <n v="4"/>
    <s v="Not applicable"/>
    <s v="I confirm that I am at the gate / door"/>
    <s v=" -33.0211396"/>
    <s v="27.8687748"/>
    <s v="Yes"/>
    <m/>
    <s v="Read the script out loud to the person"/>
    <s v="Yes - the person who opened the door is calling the HoH"/>
    <s v="Read the script out loud to the HoH"/>
    <s v="Yes"/>
    <s v="Proceed"/>
    <s v="Gladys"/>
    <s v="Johannes"/>
    <n v="66"/>
    <d v="1956-03-10T00:00:00"/>
    <n v="66"/>
    <s v="Female"/>
    <s v="One or both"/>
    <s v="Yes"/>
    <s v="Proceed"/>
    <m/>
    <s v="Proceed"/>
    <s v="English"/>
    <s v="Yes"/>
    <s v="Yes"/>
    <s v="signature_2022-07-27_1012.png"/>
    <m/>
    <m/>
    <m/>
    <m/>
    <d v="2022-07-27T00:00:00"/>
    <n v="80000"/>
    <n v="1000"/>
    <n v="490"/>
    <n v="490"/>
    <n v="2330"/>
    <m/>
    <x v="1"/>
    <n v="84244"/>
    <s v="Proceed"/>
    <s v="Checked, completed"/>
    <s v="Checked, completed"/>
    <s v="Checked, completed"/>
    <n v="693965168"/>
    <s v="Myself (Participant)"/>
    <m/>
    <d v="1899-12-30T12:16:00"/>
    <s v="Complete"/>
  </r>
  <r>
    <n v="1576"/>
    <m/>
    <m/>
    <m/>
    <x v="0"/>
    <m/>
    <m/>
    <m/>
    <m/>
    <m/>
    <m/>
    <m/>
    <m/>
    <m/>
    <m/>
    <m/>
    <m/>
    <m/>
    <m/>
    <m/>
    <m/>
    <m/>
    <m/>
    <m/>
    <m/>
    <m/>
    <m/>
    <m/>
    <m/>
    <m/>
    <m/>
    <m/>
    <m/>
    <m/>
    <m/>
    <m/>
    <m/>
    <m/>
    <m/>
    <m/>
    <m/>
    <m/>
    <m/>
    <m/>
    <m/>
    <m/>
    <x v="0"/>
    <m/>
    <m/>
    <m/>
    <m/>
    <m/>
    <m/>
    <m/>
    <m/>
    <m/>
    <m/>
  </r>
  <r>
    <n v="1389"/>
    <s v="Screening And Consenting"/>
    <n v="2"/>
    <s v="asemahle"/>
    <x v="31"/>
    <d v="1899-12-30T09:47:00"/>
    <s v="Buffalo Flats"/>
    <n v="6"/>
    <n v="1"/>
    <s v="Not applicable"/>
    <s v="I confirm that I am at the gate / door"/>
    <s v=" -33.0179404"/>
    <s v="27.8467175"/>
    <s v="Yes"/>
    <m/>
    <s v="Read the script out loud to the person"/>
    <s v="Yes - the person who opened the door is the HoH"/>
    <s v="Read the script out loud to the HoH"/>
    <s v="Yes"/>
    <s v="Proceed"/>
    <s v="Margaret "/>
    <s v="Windvogel"/>
    <n v="66"/>
    <d v="1956-12-21T00:00:00"/>
    <n v="66"/>
    <s v="Female"/>
    <s v="One or both"/>
    <s v="Yes"/>
    <s v="Proceed"/>
    <m/>
    <s v="Proceed"/>
    <s v="English"/>
    <s v="Yes"/>
    <s v="Yes"/>
    <s v="signature_2022-07-28_0750.png"/>
    <m/>
    <m/>
    <m/>
    <m/>
    <d v="2022-07-28T00:00:00"/>
    <n v="80000"/>
    <n v="1000"/>
    <n v="625"/>
    <n v="625"/>
    <n v="2329"/>
    <m/>
    <x v="1"/>
    <n v="84513"/>
    <s v="Proceed"/>
    <s v="Checked, completed"/>
    <s v="Checked, completed"/>
    <s v="Checked, completed"/>
    <n v="638882012"/>
    <s v="Myself (Participant)"/>
    <m/>
    <d v="1899-12-30T09:50:00"/>
    <s v="Complete"/>
  </r>
  <r>
    <n v="1577"/>
    <m/>
    <m/>
    <m/>
    <x v="0"/>
    <m/>
    <m/>
    <m/>
    <m/>
    <m/>
    <m/>
    <m/>
    <m/>
    <m/>
    <m/>
    <m/>
    <m/>
    <m/>
    <m/>
    <m/>
    <m/>
    <m/>
    <m/>
    <m/>
    <m/>
    <m/>
    <m/>
    <m/>
    <m/>
    <m/>
    <m/>
    <m/>
    <m/>
    <m/>
    <m/>
    <m/>
    <m/>
    <m/>
    <m/>
    <m/>
    <m/>
    <m/>
    <m/>
    <m/>
    <m/>
    <m/>
    <x v="0"/>
    <m/>
    <m/>
    <m/>
    <m/>
    <m/>
    <m/>
    <m/>
    <m/>
    <m/>
    <m/>
  </r>
  <r>
    <n v="1577"/>
    <s v="Screening And Consenting"/>
    <n v="1"/>
    <s v="ntombizodwa"/>
    <x v="27"/>
    <d v="1899-12-30T11:45:00"/>
    <s v="Ginsberg"/>
    <n v="1"/>
    <n v="1"/>
    <s v="Not applicable"/>
    <s v="I confirm that I am at the gate / door"/>
    <s v=" -32.8887294"/>
    <s v="27.3797092"/>
    <s v="No"/>
    <s v="I confirm"/>
    <m/>
    <m/>
    <m/>
    <m/>
    <m/>
    <m/>
    <m/>
    <m/>
    <m/>
    <m/>
    <m/>
    <m/>
    <m/>
    <m/>
    <m/>
    <m/>
    <m/>
    <m/>
    <m/>
    <m/>
    <m/>
    <m/>
    <m/>
    <m/>
    <m/>
    <n v="70000"/>
    <m/>
    <n v="507"/>
    <n v="507"/>
    <n v="2327"/>
    <m/>
    <x v="0"/>
    <m/>
    <m/>
    <m/>
    <m/>
    <m/>
    <m/>
    <m/>
    <m/>
    <d v="1899-12-30T11:45:00"/>
    <s v="Complete"/>
  </r>
  <r>
    <n v="389"/>
    <s v="Screening And Consenting"/>
    <n v="1"/>
    <s v="vuyolwethu"/>
    <x v="14"/>
    <d v="1899-12-30T12:35:00"/>
    <s v="Mdantsane"/>
    <n v="5"/>
    <n v="11"/>
    <s v="Not applicable"/>
    <s v="I confirm that I am at the gate / door"/>
    <s v=" -32.9322581"/>
    <s v="27.7721216"/>
    <s v="Yes"/>
    <m/>
    <s v="Read the script out loud to the person"/>
    <s v="Yes - the person who opened the door is calling the HoH"/>
    <s v="Read the script out loud to the HoH"/>
    <s v="Yes"/>
    <s v="Proceed"/>
    <s v="Ntombizanele"/>
    <s v="Sokoyi"/>
    <n v="67"/>
    <d v="1955-05-12T00:00:00"/>
    <n v="67"/>
    <s v="Female"/>
    <s v="One or both"/>
    <s v="Yes"/>
    <s v="Proceed"/>
    <m/>
    <s v="Proceed"/>
    <s v="Xhosa"/>
    <s v="Yes"/>
    <s v="Yes"/>
    <m/>
    <s v="signature_2022-07-05_1037.png"/>
    <m/>
    <m/>
    <m/>
    <d v="2022-07-05T00:00:00"/>
    <n v="50000"/>
    <n v="1000"/>
    <n v="457"/>
    <n v="457"/>
    <n v="2352"/>
    <m/>
    <x v="1"/>
    <n v="54199"/>
    <s v="Proceed"/>
    <s v="Checked, completed"/>
    <s v="Checked, completed"/>
    <s v="Checked, completed"/>
    <n v="732508267"/>
    <s v="Myself (Participant)"/>
    <m/>
    <d v="1899-12-30T12:38:00"/>
    <s v="Unverified"/>
  </r>
  <r>
    <n v="1578"/>
    <m/>
    <m/>
    <m/>
    <x v="0"/>
    <m/>
    <m/>
    <m/>
    <m/>
    <m/>
    <m/>
    <m/>
    <m/>
    <m/>
    <m/>
    <m/>
    <m/>
    <m/>
    <m/>
    <m/>
    <m/>
    <m/>
    <m/>
    <m/>
    <m/>
    <m/>
    <m/>
    <m/>
    <m/>
    <m/>
    <m/>
    <m/>
    <m/>
    <m/>
    <m/>
    <m/>
    <m/>
    <m/>
    <m/>
    <m/>
    <m/>
    <m/>
    <m/>
    <m/>
    <m/>
    <m/>
    <x v="0"/>
    <m/>
    <m/>
    <m/>
    <m/>
    <m/>
    <m/>
    <m/>
    <m/>
    <m/>
    <m/>
  </r>
  <r>
    <n v="664"/>
    <s v="Screening And Consenting"/>
    <n v="1"/>
    <s v="siziphiwe"/>
    <x v="6"/>
    <d v="1899-12-30T14:09:00"/>
    <s v="Ducats"/>
    <n v="1"/>
    <n v="2"/>
    <s v="Not applicable"/>
    <s v="I confirm that I am at the gate / door"/>
    <s v=" -32.9247818"/>
    <s v="27.9026121"/>
    <s v="Yes"/>
    <m/>
    <s v="Read the script out loud to the person"/>
    <s v="Yes - the person who opened the door is the HoH"/>
    <s v="Read the script out loud to the HoH"/>
    <s v="Yes"/>
    <s v="Proceed"/>
    <s v="Thamsanqa"/>
    <s v="Zitha"/>
    <n v="67"/>
    <d v="1955-10-27T00:00:00"/>
    <n v="67"/>
    <s v="Male"/>
    <s v="One or both"/>
    <s v="Yes"/>
    <s v="Proceed"/>
    <m/>
    <s v="Proceed"/>
    <s v="Xhosa"/>
    <s v="Yes"/>
    <s v="Yes"/>
    <m/>
    <s v="signature_2022-07-12_1214.png"/>
    <m/>
    <m/>
    <m/>
    <d v="2022-07-12T00:00:00"/>
    <n v="40000"/>
    <n v="2000"/>
    <n v="363"/>
    <n v="363"/>
    <n v="2345"/>
    <m/>
    <x v="1"/>
    <n v="45004"/>
    <s v="Proceed"/>
    <s v="Checked, completed"/>
    <s v="Checked, completed"/>
    <s v="Checked, completed"/>
    <n v="677073372"/>
    <s v="Myself (Participant)"/>
    <m/>
    <d v="1899-12-30T14:17:00"/>
    <s v="Unverified"/>
  </r>
  <r>
    <n v="1579"/>
    <m/>
    <m/>
    <m/>
    <x v="0"/>
    <m/>
    <m/>
    <m/>
    <m/>
    <m/>
    <m/>
    <m/>
    <m/>
    <m/>
    <m/>
    <m/>
    <m/>
    <m/>
    <m/>
    <m/>
    <m/>
    <m/>
    <m/>
    <m/>
    <m/>
    <m/>
    <m/>
    <m/>
    <m/>
    <m/>
    <m/>
    <m/>
    <m/>
    <m/>
    <m/>
    <m/>
    <m/>
    <m/>
    <m/>
    <m/>
    <m/>
    <m/>
    <m/>
    <m/>
    <m/>
    <m/>
    <x v="0"/>
    <m/>
    <m/>
    <m/>
    <m/>
    <m/>
    <m/>
    <m/>
    <m/>
    <m/>
    <m/>
  </r>
  <r>
    <n v="1579"/>
    <s v="Screening And Consenting"/>
    <n v="1"/>
    <s v="ntombizodwa"/>
    <x v="27"/>
    <d v="1899-12-30T11:48:00"/>
    <s v="Ginsberg"/>
    <n v="1"/>
    <n v="1"/>
    <s v="Not applicable"/>
    <s v="I confirm that I am at the gate / door"/>
    <s v=" -32.8885311"/>
    <s v="27.379881"/>
    <s v="No"/>
    <s v="I confirm"/>
    <m/>
    <m/>
    <m/>
    <m/>
    <m/>
    <m/>
    <m/>
    <m/>
    <m/>
    <m/>
    <m/>
    <m/>
    <m/>
    <m/>
    <m/>
    <m/>
    <m/>
    <m/>
    <m/>
    <m/>
    <m/>
    <m/>
    <m/>
    <m/>
    <m/>
    <n v="70000"/>
    <m/>
    <n v="504"/>
    <n v="504"/>
    <n v="2327"/>
    <m/>
    <x v="0"/>
    <m/>
    <m/>
    <m/>
    <m/>
    <m/>
    <m/>
    <m/>
    <m/>
    <d v="1899-12-30T11:49:00"/>
    <s v="Unverified"/>
  </r>
  <r>
    <n v="1579"/>
    <s v="Screening And Consenting"/>
    <n v="2"/>
    <s v="ntombizodwa"/>
    <x v="11"/>
    <d v="1899-12-30T09:18:00"/>
    <s v="Ginsberg"/>
    <n v="1"/>
    <n v="1"/>
    <s v="Not applicable"/>
    <s v="I confirm that I am at the gate / door"/>
    <s v=" -32.8885948"/>
    <s v="27.3798222"/>
    <s v="No"/>
    <s v="I confirm"/>
    <m/>
    <m/>
    <m/>
    <m/>
    <m/>
    <m/>
    <m/>
    <m/>
    <m/>
    <m/>
    <m/>
    <m/>
    <m/>
    <m/>
    <m/>
    <m/>
    <m/>
    <m/>
    <m/>
    <m/>
    <m/>
    <m/>
    <m/>
    <m/>
    <m/>
    <n v="70000"/>
    <m/>
    <n v="654"/>
    <n v="654"/>
    <n v="2324"/>
    <m/>
    <x v="0"/>
    <m/>
    <m/>
    <m/>
    <m/>
    <m/>
    <m/>
    <m/>
    <m/>
    <d v="1899-12-30T09:19:00"/>
    <s v="Unverified"/>
  </r>
  <r>
    <n v="1579"/>
    <s v="Screening And Consenting"/>
    <n v="3"/>
    <s v="ntombizodwa"/>
    <x v="12"/>
    <d v="1899-12-30T10:19:00"/>
    <s v="Ginsberg"/>
    <n v="1"/>
    <n v="1"/>
    <s v="Not applicable"/>
    <s v="I confirm that I am at the gate / door"/>
    <s v=" -32.8885659"/>
    <s v="27.3799994"/>
    <s v="No"/>
    <s v="I confirm"/>
    <m/>
    <m/>
    <m/>
    <m/>
    <m/>
    <m/>
    <m/>
    <m/>
    <m/>
    <m/>
    <m/>
    <m/>
    <m/>
    <m/>
    <m/>
    <m/>
    <m/>
    <m/>
    <m/>
    <m/>
    <m/>
    <m/>
    <m/>
    <m/>
    <m/>
    <n v="70000"/>
    <m/>
    <n v="593"/>
    <n v="593"/>
    <n v="2323"/>
    <m/>
    <x v="0"/>
    <m/>
    <m/>
    <m/>
    <m/>
    <m/>
    <m/>
    <m/>
    <m/>
    <d v="1899-12-30T10:19:00"/>
    <s v="Unverified"/>
  </r>
  <r>
    <n v="1580"/>
    <m/>
    <m/>
    <m/>
    <x v="0"/>
    <m/>
    <m/>
    <m/>
    <m/>
    <m/>
    <m/>
    <m/>
    <m/>
    <m/>
    <m/>
    <m/>
    <m/>
    <m/>
    <m/>
    <m/>
    <m/>
    <m/>
    <m/>
    <m/>
    <m/>
    <m/>
    <m/>
    <m/>
    <m/>
    <m/>
    <m/>
    <m/>
    <m/>
    <m/>
    <m/>
    <m/>
    <m/>
    <m/>
    <m/>
    <m/>
    <m/>
    <m/>
    <m/>
    <m/>
    <m/>
    <m/>
    <x v="0"/>
    <m/>
    <m/>
    <m/>
    <m/>
    <m/>
    <m/>
    <m/>
    <m/>
    <m/>
    <m/>
  </r>
  <r>
    <n v="1580"/>
    <s v="Screening And Consenting"/>
    <n v="1"/>
    <s v="zola"/>
    <x v="27"/>
    <d v="1899-12-30T11:53:00"/>
    <s v="Ginsberg"/>
    <n v="1"/>
    <n v="1"/>
    <s v="Not applicable"/>
    <s v="I confirm that I am at the gate / door"/>
    <s v=" -32.8885781"/>
    <s v="27.3799199"/>
    <s v="No"/>
    <s v="I confirm"/>
    <m/>
    <m/>
    <m/>
    <m/>
    <m/>
    <m/>
    <m/>
    <m/>
    <m/>
    <m/>
    <m/>
    <m/>
    <m/>
    <m/>
    <m/>
    <m/>
    <m/>
    <m/>
    <m/>
    <m/>
    <m/>
    <m/>
    <m/>
    <m/>
    <m/>
    <n v="70000"/>
    <m/>
    <n v="499"/>
    <n v="499"/>
    <n v="2327"/>
    <m/>
    <x v="0"/>
    <m/>
    <m/>
    <m/>
    <m/>
    <m/>
    <m/>
    <m/>
    <m/>
    <d v="1899-12-30T11:54:00"/>
    <s v="Unverified"/>
  </r>
  <r>
    <n v="1580"/>
    <s v="Screening And Consenting"/>
    <n v="2"/>
    <s v="ntombizodwa"/>
    <x v="11"/>
    <d v="1899-12-30T09:20:00"/>
    <s v="Ginsberg"/>
    <n v="1"/>
    <n v="1"/>
    <s v="Not applicable"/>
    <s v="I confirm that I am at the gate / door"/>
    <s v=" -32.8885948"/>
    <s v="27.3798222"/>
    <s v="No"/>
    <s v="I confirm"/>
    <m/>
    <m/>
    <m/>
    <m/>
    <m/>
    <m/>
    <m/>
    <m/>
    <m/>
    <m/>
    <m/>
    <m/>
    <m/>
    <m/>
    <m/>
    <m/>
    <m/>
    <m/>
    <m/>
    <m/>
    <m/>
    <m/>
    <m/>
    <m/>
    <m/>
    <n v="70000"/>
    <m/>
    <n v="652"/>
    <n v="652"/>
    <n v="2324"/>
    <m/>
    <x v="0"/>
    <m/>
    <m/>
    <m/>
    <m/>
    <m/>
    <m/>
    <m/>
    <m/>
    <d v="1899-12-30T09:21:00"/>
    <s v="Unverified"/>
  </r>
  <r>
    <n v="1580"/>
    <s v="Screening And Consenting"/>
    <n v="3"/>
    <s v="ntombizodwa"/>
    <x v="12"/>
    <d v="1899-12-30T10:20:00"/>
    <s v="Ginsberg"/>
    <n v="1"/>
    <n v="1"/>
    <s v="Not applicable"/>
    <s v="I confirm that I am at the gate / door"/>
    <s v=" -32.8885659"/>
    <s v="27.3799994"/>
    <s v="No"/>
    <s v="I confirm"/>
    <m/>
    <m/>
    <m/>
    <m/>
    <m/>
    <m/>
    <m/>
    <m/>
    <m/>
    <m/>
    <m/>
    <m/>
    <m/>
    <m/>
    <m/>
    <m/>
    <m/>
    <m/>
    <m/>
    <m/>
    <m/>
    <m/>
    <m/>
    <m/>
    <m/>
    <n v="70000"/>
    <m/>
    <n v="592"/>
    <n v="592"/>
    <n v="2323"/>
    <m/>
    <x v="0"/>
    <m/>
    <m/>
    <m/>
    <m/>
    <m/>
    <m/>
    <m/>
    <m/>
    <d v="1899-12-30T10:21:00"/>
    <s v="Unverified"/>
  </r>
  <r>
    <n v="1581"/>
    <m/>
    <m/>
    <m/>
    <x v="0"/>
    <m/>
    <m/>
    <m/>
    <m/>
    <m/>
    <m/>
    <m/>
    <m/>
    <m/>
    <m/>
    <m/>
    <m/>
    <m/>
    <m/>
    <m/>
    <m/>
    <m/>
    <m/>
    <m/>
    <m/>
    <m/>
    <m/>
    <m/>
    <m/>
    <m/>
    <m/>
    <m/>
    <m/>
    <m/>
    <m/>
    <m/>
    <m/>
    <m/>
    <m/>
    <m/>
    <m/>
    <m/>
    <m/>
    <m/>
    <m/>
    <m/>
    <x v="0"/>
    <m/>
    <m/>
    <m/>
    <m/>
    <m/>
    <m/>
    <m/>
    <m/>
    <m/>
    <m/>
  </r>
  <r>
    <n v="780"/>
    <s v="Screening And Consenting"/>
    <n v="3"/>
    <s v="zola"/>
    <x v="23"/>
    <d v="1899-12-30T11:24:00"/>
    <s v="Ndevana"/>
    <n v="2"/>
    <n v="2"/>
    <s v="Not applicable"/>
    <s v="I confirm that I am at the gate / door"/>
    <s v=" -32.9215349"/>
    <s v="27.5053399"/>
    <s v="Yes"/>
    <m/>
    <s v="Read the script out loud to the person"/>
    <s v="Yes - the person who opened the door is the HoH"/>
    <s v="Read the script out loud to the HoH"/>
    <s v="Yes"/>
    <s v="Proceed"/>
    <s v="Zimeleni"/>
    <s v="Ngqandu"/>
    <n v="67"/>
    <d v="1955-12-04T00:00:00"/>
    <n v="67"/>
    <s v="Male"/>
    <s v="One or both"/>
    <s v="Yes"/>
    <s v="Proceed"/>
    <m/>
    <s v="Proceed"/>
    <s v="Xhosa"/>
    <s v="Yes"/>
    <s v="Yes"/>
    <m/>
    <s v="signature_2022-07-15_0927.png"/>
    <m/>
    <m/>
    <m/>
    <d v="2022-07-15T00:00:00"/>
    <n v="60000"/>
    <n v="2000"/>
    <n v="528"/>
    <n v="528"/>
    <n v="2342"/>
    <m/>
    <x v="1"/>
    <n v="65331"/>
    <s v="Proceed"/>
    <s v="Checked, completed"/>
    <s v="Checked, completed"/>
    <s v="Checked, completed"/>
    <n v="0"/>
    <s v="Other"/>
    <s v="Does not have a cellphone "/>
    <d v="1899-12-30T11:28:00"/>
    <s v="Complete"/>
  </r>
  <r>
    <n v="1582"/>
    <m/>
    <m/>
    <m/>
    <x v="0"/>
    <m/>
    <m/>
    <m/>
    <m/>
    <m/>
    <m/>
    <m/>
    <m/>
    <m/>
    <m/>
    <m/>
    <m/>
    <m/>
    <m/>
    <m/>
    <m/>
    <m/>
    <m/>
    <m/>
    <m/>
    <m/>
    <m/>
    <m/>
    <m/>
    <m/>
    <m/>
    <m/>
    <m/>
    <m/>
    <m/>
    <m/>
    <m/>
    <m/>
    <m/>
    <m/>
    <m/>
    <m/>
    <m/>
    <m/>
    <m/>
    <m/>
    <x v="0"/>
    <m/>
    <m/>
    <m/>
    <m/>
    <m/>
    <m/>
    <m/>
    <m/>
    <m/>
    <m/>
  </r>
  <r>
    <n v="965"/>
    <s v="Screening And Consenting"/>
    <n v="1"/>
    <s v="ntombizodwa"/>
    <x v="29"/>
    <d v="1899-12-30T15:07:00"/>
    <s v="Ndevana"/>
    <n v="2"/>
    <n v="6"/>
    <s v="Not applicable"/>
    <s v="I confirm that I am at the gate / door"/>
    <s v=" -32.9201687"/>
    <s v="27.5035914"/>
    <s v="Yes"/>
    <m/>
    <s v="Read the script out loud to the person"/>
    <s v="Yes - the person who opened the door is the HoH"/>
    <s v="Read the script out loud to the HoH"/>
    <s v="Yes"/>
    <s v="Proceed"/>
    <s v="Merriam Mantombi"/>
    <s v="Mateyisi"/>
    <n v="67"/>
    <d v="1955-10-29T00:00:00"/>
    <n v="67"/>
    <s v="Female"/>
    <s v="One or both"/>
    <s v="Yes"/>
    <s v="Proceed"/>
    <m/>
    <s v="Proceed"/>
    <s v="Xhosa"/>
    <s v="Yes"/>
    <s v="Yes"/>
    <m/>
    <s v="signature_2022-07-19_1310.png"/>
    <m/>
    <m/>
    <m/>
    <d v="2022-07-19T00:00:00"/>
    <n v="60000"/>
    <n v="1000"/>
    <n v="305"/>
    <n v="305"/>
    <n v="2338"/>
    <m/>
    <x v="1"/>
    <n v="63881"/>
    <s v="Proceed"/>
    <s v="Checked, completed"/>
    <s v="Checked, completed"/>
    <s v="Checked, completed"/>
    <n v="766766921"/>
    <s v="Myself (Participant)"/>
    <m/>
    <d v="1899-12-30T15:10:00"/>
    <s v="Complete"/>
  </r>
  <r>
    <n v="1583"/>
    <m/>
    <m/>
    <m/>
    <x v="0"/>
    <m/>
    <m/>
    <m/>
    <m/>
    <m/>
    <m/>
    <m/>
    <m/>
    <m/>
    <m/>
    <m/>
    <m/>
    <m/>
    <m/>
    <m/>
    <m/>
    <m/>
    <m/>
    <m/>
    <m/>
    <m/>
    <m/>
    <m/>
    <m/>
    <m/>
    <m/>
    <m/>
    <m/>
    <m/>
    <m/>
    <m/>
    <m/>
    <m/>
    <m/>
    <m/>
    <m/>
    <m/>
    <m/>
    <m/>
    <m/>
    <m/>
    <x v="0"/>
    <m/>
    <m/>
    <m/>
    <m/>
    <m/>
    <m/>
    <m/>
    <m/>
    <m/>
    <m/>
  </r>
  <r>
    <n v="1027"/>
    <s v="Screening And Consenting"/>
    <n v="1"/>
    <s v="nomvuyo"/>
    <x v="16"/>
    <d v="1899-12-30T13:25:00"/>
    <s v="Buffalo Flats"/>
    <n v="2"/>
    <n v="10"/>
    <s v="Not applicable"/>
    <s v="I confirm that I am at the gate / door"/>
    <s v=" -33.0109198"/>
    <s v="27.8429663"/>
    <s v="Yes"/>
    <m/>
    <s v="Read the script out loud to the person"/>
    <s v="Yes - the person who opened the door is the HoH"/>
    <s v="Read the script out loud to the HoH"/>
    <s v="Yes"/>
    <s v="Proceed"/>
    <s v="Theoline"/>
    <s v="Onverwacht"/>
    <n v="67"/>
    <d v="1955-07-24T00:00:00"/>
    <n v="67"/>
    <s v="Female"/>
    <s v="One or both"/>
    <s v="Yes"/>
    <s v="Proceed"/>
    <m/>
    <s v="Proceed"/>
    <s v="English"/>
    <s v="Yes"/>
    <s v="Yes"/>
    <s v="signature_2022-07-20_1137.png"/>
    <m/>
    <m/>
    <m/>
    <m/>
    <d v="2022-07-20T00:00:00"/>
    <n v="80000"/>
    <n v="1000"/>
    <n v="407"/>
    <n v="407"/>
    <n v="2337"/>
    <m/>
    <x v="1"/>
    <n v="84084"/>
    <s v="Proceed"/>
    <s v="Checked, completed"/>
    <s v="Checked, completed"/>
    <s v="Checked, completed"/>
    <n v="791621428"/>
    <s v="Myself (Participant)"/>
    <m/>
    <d v="1899-12-30T13:38:00"/>
    <s v="Complete"/>
  </r>
  <r>
    <n v="1584"/>
    <m/>
    <m/>
    <m/>
    <x v="0"/>
    <m/>
    <m/>
    <m/>
    <m/>
    <m/>
    <m/>
    <m/>
    <m/>
    <m/>
    <m/>
    <m/>
    <m/>
    <m/>
    <m/>
    <m/>
    <m/>
    <m/>
    <m/>
    <m/>
    <m/>
    <m/>
    <m/>
    <m/>
    <m/>
    <m/>
    <m/>
    <m/>
    <m/>
    <m/>
    <m/>
    <m/>
    <m/>
    <m/>
    <m/>
    <m/>
    <m/>
    <m/>
    <m/>
    <m/>
    <m/>
    <m/>
    <x v="0"/>
    <m/>
    <m/>
    <m/>
    <m/>
    <m/>
    <m/>
    <m/>
    <m/>
    <m/>
    <m/>
  </r>
  <r>
    <n v="1072"/>
    <s v="Screening And Consenting"/>
    <n v="1"/>
    <s v="nosibusiso"/>
    <x v="21"/>
    <d v="1899-12-30T08:58:00"/>
    <s v="Buffalo Flats"/>
    <n v="3"/>
    <n v="1"/>
    <s v="Not applicable"/>
    <s v="I confirm that I am at the gate / door"/>
    <s v=" -33.0076362"/>
    <s v="27.8421402"/>
    <s v="Yes"/>
    <m/>
    <s v="Read the script out loud to the person"/>
    <s v="Yes - the person who opened the door is the HoH"/>
    <s v="Read the script out loud to the HoH"/>
    <s v="Yes"/>
    <s v="Proceed"/>
    <s v="Andrew "/>
    <s v="Smith"/>
    <n v="67"/>
    <d v="1955-03-13T00:00:00"/>
    <n v="67"/>
    <s v="Male"/>
    <s v="One or both"/>
    <s v="Yes"/>
    <s v="Proceed"/>
    <m/>
    <s v="Proceed"/>
    <s v="English"/>
    <s v="Yes"/>
    <s v="Yes"/>
    <s v="signature_2022-07-21_0706.png"/>
    <m/>
    <m/>
    <m/>
    <m/>
    <d v="2022-07-21T00:00:00"/>
    <n v="80000"/>
    <n v="2000"/>
    <n v="674"/>
    <n v="674"/>
    <n v="2336"/>
    <m/>
    <x v="1"/>
    <n v="85617"/>
    <s v="Proceed"/>
    <s v="Checked, completed"/>
    <s v="Checked, completed"/>
    <s v="Checked, completed"/>
    <n v="9999999999"/>
    <s v="Myself (Participant)"/>
    <m/>
    <d v="1899-12-30T09:07:00"/>
    <s v="Complete"/>
  </r>
  <r>
    <n v="1585"/>
    <m/>
    <m/>
    <m/>
    <x v="0"/>
    <m/>
    <m/>
    <m/>
    <m/>
    <m/>
    <m/>
    <m/>
    <m/>
    <m/>
    <m/>
    <m/>
    <m/>
    <m/>
    <m/>
    <m/>
    <m/>
    <m/>
    <m/>
    <m/>
    <m/>
    <m/>
    <m/>
    <m/>
    <m/>
    <m/>
    <m/>
    <m/>
    <m/>
    <m/>
    <m/>
    <m/>
    <m/>
    <m/>
    <m/>
    <m/>
    <m/>
    <m/>
    <m/>
    <m/>
    <m/>
    <m/>
    <x v="0"/>
    <m/>
    <m/>
    <m/>
    <m/>
    <m/>
    <m/>
    <m/>
    <m/>
    <m/>
    <m/>
  </r>
  <r>
    <n v="1093"/>
    <s v="Screening And Consenting"/>
    <n v="1"/>
    <s v="siziphiwe"/>
    <x v="21"/>
    <d v="1899-12-30T11:30:00"/>
    <s v="Buffalo Flats"/>
    <n v="2"/>
    <n v="10"/>
    <s v="Not applicable"/>
    <s v="I confirm that I am at the gate / door"/>
    <s v=" -33.0106374"/>
    <s v="27.8429901"/>
    <s v="Yes"/>
    <m/>
    <s v="Read the script out loud to the person"/>
    <s v="Yes - the person who opened the door is the HoH"/>
    <s v="Read the script out loud to the HoH"/>
    <s v="Yes"/>
    <s v="Proceed"/>
    <s v="Regine"/>
    <s v="Schrieber"/>
    <n v="67"/>
    <d v="1955-12-10T00:00:00"/>
    <n v="67"/>
    <s v="Male"/>
    <s v="One or both"/>
    <s v="Yes"/>
    <s v="Proceed"/>
    <m/>
    <s v="Proceed"/>
    <s v="English"/>
    <s v="Yes"/>
    <s v="Yes"/>
    <s v="signature_2022-07-21_0940.png"/>
    <m/>
    <m/>
    <m/>
    <m/>
    <d v="2022-07-21T00:00:00"/>
    <n v="80000"/>
    <n v="2000"/>
    <n v="522"/>
    <n v="522"/>
    <n v="2336"/>
    <m/>
    <x v="1"/>
    <n v="85313"/>
    <s v="Proceed"/>
    <s v="Checked, completed"/>
    <s v="Checked, completed"/>
    <s v="Checked, completed"/>
    <n v="999999999"/>
    <s v="Myself (Participant)"/>
    <m/>
    <d v="1899-12-30T11:41:00"/>
    <s v="Complete"/>
  </r>
  <r>
    <n v="1586"/>
    <m/>
    <m/>
    <m/>
    <x v="0"/>
    <m/>
    <m/>
    <m/>
    <m/>
    <m/>
    <m/>
    <m/>
    <m/>
    <m/>
    <m/>
    <m/>
    <m/>
    <m/>
    <m/>
    <m/>
    <m/>
    <m/>
    <m/>
    <m/>
    <m/>
    <m/>
    <m/>
    <m/>
    <m/>
    <m/>
    <m/>
    <m/>
    <m/>
    <m/>
    <m/>
    <m/>
    <m/>
    <m/>
    <m/>
    <m/>
    <m/>
    <m/>
    <m/>
    <m/>
    <m/>
    <m/>
    <x v="0"/>
    <m/>
    <m/>
    <m/>
    <m/>
    <m/>
    <m/>
    <m/>
    <m/>
    <m/>
    <m/>
  </r>
  <r>
    <n v="1314"/>
    <s v="Screening And Consenting"/>
    <n v="1"/>
    <s v="ntombizodwa"/>
    <x v="25"/>
    <d v="1899-12-30T14:59:00"/>
    <s v="Ndevana"/>
    <n v="3"/>
    <n v="4"/>
    <s v="Not applicable"/>
    <s v="I confirm that I am at the gate / door"/>
    <s v=" -32.9269986"/>
    <s v="27.4777531"/>
    <s v="Yes"/>
    <m/>
    <s v="Read the script out loud to the person"/>
    <s v="Yes - the person who opened the door is the HoH"/>
    <s v="Read the script out loud to the HoH"/>
    <s v="Yes"/>
    <s v="Proceed"/>
    <s v="Richard"/>
    <s v="Tabata"/>
    <n v="67"/>
    <d v="1955-03-03T00:00:00"/>
    <n v="67"/>
    <s v="Male"/>
    <s v="One or both"/>
    <s v="Yes"/>
    <s v="Proceed"/>
    <m/>
    <s v="Proceed"/>
    <s v="Xhosa"/>
    <s v="Yes"/>
    <s v="Yes"/>
    <m/>
    <s v="signature_2022-07-26_1306.png"/>
    <m/>
    <m/>
    <m/>
    <d v="2022-07-26T00:00:00"/>
    <n v="60000"/>
    <n v="2000"/>
    <n v="313"/>
    <n v="313"/>
    <n v="2331"/>
    <m/>
    <x v="1"/>
    <n v="64890"/>
    <s v="Proceed"/>
    <s v="Checked, completed"/>
    <s v="Checked, completed"/>
    <s v="Checked, completed"/>
    <n v="713533110"/>
    <s v="Sibling"/>
    <m/>
    <d v="1899-12-30T15:06:00"/>
    <s v="Complete"/>
  </r>
  <r>
    <n v="1587"/>
    <m/>
    <m/>
    <m/>
    <x v="0"/>
    <m/>
    <m/>
    <m/>
    <m/>
    <m/>
    <m/>
    <m/>
    <m/>
    <m/>
    <m/>
    <m/>
    <m/>
    <m/>
    <m/>
    <m/>
    <m/>
    <m/>
    <m/>
    <m/>
    <m/>
    <m/>
    <m/>
    <m/>
    <m/>
    <m/>
    <m/>
    <m/>
    <m/>
    <m/>
    <m/>
    <m/>
    <m/>
    <m/>
    <m/>
    <m/>
    <m/>
    <m/>
    <m/>
    <m/>
    <m/>
    <m/>
    <x v="0"/>
    <m/>
    <m/>
    <m/>
    <m/>
    <m/>
    <m/>
    <m/>
    <m/>
    <m/>
    <m/>
  </r>
  <r>
    <n v="1344"/>
    <s v="Screening And Consenting"/>
    <n v="1"/>
    <s v="siyanda"/>
    <x v="26"/>
    <d v="1899-12-30T11:08:00"/>
    <s v="Mdantsane"/>
    <n v="8"/>
    <n v="1"/>
    <s v="Not applicable"/>
    <s v="I confirm that I am at the gate / door"/>
    <s v=" -32.9311419"/>
    <s v="27.7351185"/>
    <s v="Yes"/>
    <m/>
    <s v="Read the script out loud to the person"/>
    <s v="Yes - the person who opened the door is the HoH"/>
    <s v="Read the script out loud to the HoH"/>
    <s v="Yes"/>
    <s v="Proceed"/>
    <s v="Nombulelo"/>
    <s v="Maputla"/>
    <n v="67"/>
    <d v="1956-01-17T00:00:00"/>
    <n v="67"/>
    <s v="Female"/>
    <s v="One or both"/>
    <s v="Yes"/>
    <s v="Proceed"/>
    <m/>
    <s v="Proceed"/>
    <s v="Xhosa"/>
    <s v="Yes"/>
    <s v="Yes"/>
    <m/>
    <s v="signature_2022-07-27_0912.png"/>
    <m/>
    <m/>
    <m/>
    <d v="2022-07-27T00:00:00"/>
    <n v="50000"/>
    <n v="1000"/>
    <n v="544"/>
    <n v="544"/>
    <n v="2330"/>
    <m/>
    <x v="1"/>
    <n v="54351"/>
    <s v="Proceed"/>
    <s v="Checked, completed"/>
    <s v="Checked, completed"/>
    <s v="Checked, completed"/>
    <n v="9999999999"/>
    <s v="Other"/>
    <s v="The household member does have a cellphone "/>
    <d v="1899-12-30T11:13:00"/>
    <s v="Complete"/>
  </r>
  <r>
    <n v="1588"/>
    <m/>
    <m/>
    <m/>
    <x v="0"/>
    <m/>
    <m/>
    <m/>
    <m/>
    <m/>
    <m/>
    <m/>
    <m/>
    <m/>
    <m/>
    <m/>
    <m/>
    <m/>
    <m/>
    <m/>
    <m/>
    <m/>
    <m/>
    <m/>
    <m/>
    <m/>
    <m/>
    <m/>
    <m/>
    <m/>
    <m/>
    <m/>
    <m/>
    <m/>
    <m/>
    <m/>
    <m/>
    <m/>
    <m/>
    <m/>
    <m/>
    <m/>
    <m/>
    <m/>
    <m/>
    <m/>
    <x v="0"/>
    <m/>
    <m/>
    <m/>
    <m/>
    <m/>
    <m/>
    <m/>
    <m/>
    <m/>
    <m/>
  </r>
  <r>
    <n v="1588"/>
    <s v="Screening And Consenting"/>
    <n v="1"/>
    <s v="zimbini"/>
    <x v="27"/>
    <d v="1899-12-30T13:02:00"/>
    <s v="Mdantsane"/>
    <n v="13"/>
    <n v="4"/>
    <s v="Not applicable"/>
    <s v="I confirm that I am at the gate / door"/>
    <s v=" -32.9204532"/>
    <s v="27.7109162"/>
    <s v="No"/>
    <s v="I confirm"/>
    <m/>
    <m/>
    <m/>
    <m/>
    <m/>
    <m/>
    <m/>
    <m/>
    <m/>
    <m/>
    <m/>
    <m/>
    <m/>
    <m/>
    <m/>
    <m/>
    <m/>
    <m/>
    <m/>
    <m/>
    <m/>
    <m/>
    <m/>
    <m/>
    <m/>
    <n v="50000"/>
    <m/>
    <n v="430"/>
    <n v="430"/>
    <n v="2327"/>
    <m/>
    <x v="0"/>
    <m/>
    <m/>
    <m/>
    <m/>
    <m/>
    <m/>
    <m/>
    <m/>
    <d v="1899-12-30T13:02:00"/>
    <s v="Complete"/>
  </r>
  <r>
    <n v="1428"/>
    <s v="Screening And Consenting"/>
    <n v="1"/>
    <s v="siziphiwe"/>
    <x v="31"/>
    <d v="1899-12-30T08:29:00"/>
    <s v="Buffalo Flats"/>
    <n v="1"/>
    <n v="4"/>
    <s v="Not applicable"/>
    <s v="I confirm that I am at the gate / door"/>
    <s v=" -33.0215267"/>
    <s v="27.8690785"/>
    <s v="Yes"/>
    <m/>
    <s v="Read the script out loud to the person"/>
    <s v="Yes - the person who opened the door is the HoH"/>
    <s v="Read the script out loud to the HoH"/>
    <s v="Yes"/>
    <s v="Proceed"/>
    <s v="Christopher "/>
    <s v="Turner"/>
    <n v="67"/>
    <d v="1955-04-17T00:00:00"/>
    <n v="67"/>
    <s v="Female"/>
    <s v="One or both"/>
    <s v="Yes"/>
    <s v="Proceed"/>
    <m/>
    <s v="Proceed"/>
    <s v="English"/>
    <s v="Yes"/>
    <s v="Yes"/>
    <s v="signature_2022-07-28_0644.png"/>
    <m/>
    <m/>
    <m/>
    <m/>
    <d v="2022-07-28T00:00:00"/>
    <n v="80000"/>
    <n v="1000"/>
    <n v="703"/>
    <n v="703"/>
    <n v="2329"/>
    <m/>
    <x v="1"/>
    <n v="84668"/>
    <s v="Proceed"/>
    <s v="Checked, completed"/>
    <s v="Checked, completed"/>
    <s v="Checked, completed"/>
    <n v="638109474"/>
    <s v="Myself (Participant)"/>
    <m/>
    <d v="1899-12-30T08:47:00"/>
    <s v="Complete"/>
  </r>
  <r>
    <n v="1589"/>
    <m/>
    <m/>
    <m/>
    <x v="0"/>
    <m/>
    <m/>
    <m/>
    <m/>
    <m/>
    <m/>
    <m/>
    <m/>
    <m/>
    <m/>
    <m/>
    <m/>
    <m/>
    <m/>
    <m/>
    <m/>
    <m/>
    <m/>
    <m/>
    <m/>
    <m/>
    <m/>
    <m/>
    <m/>
    <m/>
    <m/>
    <m/>
    <m/>
    <m/>
    <m/>
    <m/>
    <m/>
    <m/>
    <m/>
    <m/>
    <m/>
    <m/>
    <m/>
    <m/>
    <m/>
    <m/>
    <x v="0"/>
    <m/>
    <m/>
    <m/>
    <m/>
    <m/>
    <m/>
    <m/>
    <m/>
    <m/>
    <m/>
  </r>
  <r>
    <n v="1589"/>
    <s v="Screening And Consenting"/>
    <n v="1"/>
    <s v="thembelihle"/>
    <x v="27"/>
    <d v="1899-12-30T13:17:00"/>
    <s v="Mdantsane"/>
    <n v="10"/>
    <n v="5"/>
    <s v="Not applicable"/>
    <s v="I confirm that I am at the gate / door"/>
    <s v=" -32.9376926"/>
    <s v="27.751859"/>
    <s v="Yes"/>
    <m/>
    <s v="Read the script out loud to the person"/>
    <s v="Yes - the person who opened the door is the HoH"/>
    <s v="Read the script out loud to the HoH"/>
    <s v="No"/>
    <m/>
    <m/>
    <m/>
    <m/>
    <m/>
    <m/>
    <m/>
    <m/>
    <m/>
    <m/>
    <m/>
    <m/>
    <m/>
    <m/>
    <m/>
    <m/>
    <m/>
    <m/>
    <m/>
    <m/>
    <m/>
    <n v="50000"/>
    <m/>
    <n v="415"/>
    <n v="415"/>
    <n v="2327"/>
    <m/>
    <x v="0"/>
    <m/>
    <m/>
    <m/>
    <m/>
    <m/>
    <m/>
    <m/>
    <m/>
    <d v="1899-12-30T13:19:00"/>
    <s v="Unverified"/>
  </r>
  <r>
    <n v="1590"/>
    <m/>
    <m/>
    <m/>
    <x v="0"/>
    <m/>
    <m/>
    <m/>
    <m/>
    <m/>
    <m/>
    <m/>
    <m/>
    <m/>
    <m/>
    <m/>
    <m/>
    <m/>
    <m/>
    <m/>
    <m/>
    <m/>
    <m/>
    <m/>
    <m/>
    <m/>
    <m/>
    <m/>
    <m/>
    <m/>
    <m/>
    <m/>
    <m/>
    <m/>
    <m/>
    <m/>
    <m/>
    <m/>
    <m/>
    <m/>
    <m/>
    <m/>
    <m/>
    <m/>
    <m/>
    <m/>
    <x v="0"/>
    <m/>
    <m/>
    <m/>
    <m/>
    <m/>
    <m/>
    <m/>
    <m/>
    <m/>
    <m/>
  </r>
  <r>
    <n v="1518"/>
    <s v="Screening And Consenting"/>
    <n v="2"/>
    <s v="lona"/>
    <x v="27"/>
    <d v="1899-12-30T08:25:00"/>
    <s v="Mdantsane"/>
    <n v="10"/>
    <n v="5"/>
    <s v="Not applicable"/>
    <s v="I confirm that I am at the gate / door"/>
    <s v=" -32.9380017"/>
    <s v="27.7484527"/>
    <s v="Yes"/>
    <m/>
    <s v="Read the script out loud to the person"/>
    <s v="Yes - the person who opened the door is the HoH"/>
    <s v="Read the script out loud to the HoH"/>
    <s v="Yes"/>
    <s v="Proceed"/>
    <s v="Thozama"/>
    <s v="Nanasana"/>
    <n v="67"/>
    <d v="1955-09-22T00:00:00"/>
    <n v="67"/>
    <s v="Female"/>
    <s v="One or both"/>
    <s v="Yes"/>
    <s v="Proceed"/>
    <m/>
    <s v="Proceed"/>
    <s v="Xhosa"/>
    <s v="Yes"/>
    <s v="Yes"/>
    <m/>
    <s v="signature_2022-07-30_0628.png"/>
    <m/>
    <m/>
    <m/>
    <d v="2022-07-30T00:00:00"/>
    <n v="50000"/>
    <n v="1000"/>
    <n v="707"/>
    <n v="707"/>
    <n v="2327"/>
    <m/>
    <x v="1"/>
    <n v="54674"/>
    <s v="Proceed"/>
    <s v="Checked, completed"/>
    <s v="Checked, completed"/>
    <s v="Checked, completed"/>
    <n v="605404538"/>
    <s v="Myself (Participant)"/>
    <m/>
    <d v="1899-12-30T08:29:00"/>
    <s v="Complete"/>
  </r>
  <r>
    <n v="1591"/>
    <m/>
    <m/>
    <m/>
    <x v="0"/>
    <m/>
    <m/>
    <m/>
    <m/>
    <m/>
    <m/>
    <m/>
    <m/>
    <m/>
    <m/>
    <m/>
    <m/>
    <m/>
    <m/>
    <m/>
    <m/>
    <m/>
    <m/>
    <m/>
    <m/>
    <m/>
    <m/>
    <m/>
    <m/>
    <m/>
    <m/>
    <m/>
    <m/>
    <m/>
    <m/>
    <m/>
    <m/>
    <m/>
    <m/>
    <m/>
    <m/>
    <m/>
    <m/>
    <m/>
    <m/>
    <m/>
    <x v="0"/>
    <m/>
    <m/>
    <m/>
    <m/>
    <m/>
    <m/>
    <m/>
    <m/>
    <m/>
    <m/>
  </r>
  <r>
    <n v="1557"/>
    <s v="Screening And Consenting"/>
    <n v="1"/>
    <s v="nosiphiwo"/>
    <x v="27"/>
    <d v="1899-12-30T09:22:00"/>
    <s v="Buffalo Flats"/>
    <n v="6"/>
    <n v="4"/>
    <s v="Not applicable"/>
    <s v="I confirm that I am at the gate / door"/>
    <s v=" -33.0167061"/>
    <s v="27.8496212"/>
    <s v="Yes"/>
    <m/>
    <s v="Read the script out loud to the person"/>
    <s v="Yes - the person who opened the door is calling the HoH"/>
    <s v="Read the script out loud to the HoH"/>
    <s v="Yes"/>
    <s v="Proceed"/>
    <s v="Ntombethamsanqa"/>
    <s v="Nongendzi"/>
    <n v="67"/>
    <d v="1955-12-12T00:00:00"/>
    <n v="67"/>
    <s v="Female"/>
    <s v="One or both"/>
    <s v="Yes"/>
    <s v="Proceed"/>
    <m/>
    <s v="Proceed"/>
    <s v="English"/>
    <s v="Yes"/>
    <s v="Yes"/>
    <s v="signature_2022-07-30_0738.png"/>
    <m/>
    <m/>
    <m/>
    <m/>
    <d v="2022-07-30T00:00:00"/>
    <n v="80000"/>
    <n v="1000"/>
    <n v="650"/>
    <n v="650"/>
    <n v="2327"/>
    <m/>
    <x v="1"/>
    <n v="84560"/>
    <s v="Proceed"/>
    <s v="Checked, completed"/>
    <s v="Checked, completed"/>
    <s v="Checked, completed"/>
    <n v="723782843"/>
    <s v="Myself (Participant)"/>
    <m/>
    <d v="1899-12-30T09:40:00"/>
    <s v="Unverified"/>
  </r>
  <r>
    <n v="1592"/>
    <m/>
    <m/>
    <m/>
    <x v="0"/>
    <m/>
    <m/>
    <m/>
    <m/>
    <m/>
    <m/>
    <m/>
    <m/>
    <m/>
    <m/>
    <m/>
    <m/>
    <m/>
    <m/>
    <m/>
    <m/>
    <m/>
    <m/>
    <m/>
    <m/>
    <m/>
    <m/>
    <m/>
    <m/>
    <m/>
    <m/>
    <m/>
    <m/>
    <m/>
    <m/>
    <m/>
    <m/>
    <m/>
    <m/>
    <m/>
    <m/>
    <m/>
    <m/>
    <m/>
    <m/>
    <m/>
    <x v="0"/>
    <m/>
    <m/>
    <m/>
    <m/>
    <m/>
    <m/>
    <m/>
    <m/>
    <m/>
    <m/>
  </r>
  <r>
    <n v="1621"/>
    <s v="Screening And Consenting"/>
    <n v="1"/>
    <s v="zola"/>
    <x v="11"/>
    <d v="1899-12-30T09:55:00"/>
    <s v="Ginsberg"/>
    <n v="2"/>
    <n v="4"/>
    <s v="Not applicable"/>
    <s v="I confirm that I am at the gate / door"/>
    <s v=" -32.8894648"/>
    <s v="27.376187"/>
    <s v="Yes"/>
    <m/>
    <s v="Read the script out loud to the person"/>
    <s v="Yes - the person who opened the door is the HoH"/>
    <s v="Read the script out loud to the HoH"/>
    <s v="Yes"/>
    <s v="Proceed"/>
    <s v="Matsiliso"/>
    <s v="Mohlomi"/>
    <n v="67"/>
    <d v="1955-12-28T00:00:00"/>
    <n v="67"/>
    <s v="Female"/>
    <s v="One or both"/>
    <s v="Yes"/>
    <s v="Proceed"/>
    <m/>
    <s v="Proceed"/>
    <s v="English"/>
    <s v="Yes"/>
    <s v="Yes"/>
    <s v="signature_2022-08-02_0759.png"/>
    <m/>
    <m/>
    <m/>
    <m/>
    <d v="2022-08-02T00:00:00"/>
    <n v="70000"/>
    <n v="1000"/>
    <n v="617"/>
    <n v="617"/>
    <n v="2324"/>
    <m/>
    <x v="1"/>
    <n v="74491"/>
    <s v="Proceed"/>
    <s v="Checked, completed"/>
    <s v="Checked, completed"/>
    <s v="Checked, completed"/>
    <n v="719248118"/>
    <s v="Myself (Participant)"/>
    <m/>
    <d v="1899-12-30T09:59:00"/>
    <s v="Complete"/>
  </r>
  <r>
    <n v="1593"/>
    <m/>
    <m/>
    <m/>
    <x v="0"/>
    <m/>
    <m/>
    <m/>
    <m/>
    <m/>
    <m/>
    <m/>
    <m/>
    <m/>
    <m/>
    <m/>
    <m/>
    <m/>
    <m/>
    <m/>
    <m/>
    <m/>
    <m/>
    <m/>
    <m/>
    <m/>
    <m/>
    <m/>
    <m/>
    <m/>
    <m/>
    <m/>
    <m/>
    <m/>
    <m/>
    <m/>
    <m/>
    <m/>
    <m/>
    <m/>
    <m/>
    <m/>
    <m/>
    <m/>
    <m/>
    <m/>
    <x v="0"/>
    <m/>
    <m/>
    <m/>
    <m/>
    <m/>
    <m/>
    <m/>
    <m/>
    <m/>
    <m/>
  </r>
  <r>
    <n v="1593"/>
    <s v="Screening And Consenting"/>
    <n v="1"/>
    <s v="zimbini"/>
    <x v="27"/>
    <d v="1899-12-30T14:01:00"/>
    <s v="Mdantsane"/>
    <n v="13"/>
    <n v="4"/>
    <s v="Not applicable"/>
    <s v="I confirm that I am at the gate / door"/>
    <s v=" -32.9204946"/>
    <s v="27.7108367"/>
    <s v="No"/>
    <s v="I confirm"/>
    <m/>
    <m/>
    <m/>
    <m/>
    <m/>
    <m/>
    <m/>
    <m/>
    <m/>
    <m/>
    <m/>
    <m/>
    <m/>
    <m/>
    <m/>
    <m/>
    <m/>
    <m/>
    <m/>
    <m/>
    <m/>
    <m/>
    <m/>
    <m/>
    <m/>
    <n v="50000"/>
    <m/>
    <n v="371"/>
    <n v="371"/>
    <n v="2327"/>
    <m/>
    <x v="0"/>
    <m/>
    <m/>
    <m/>
    <m/>
    <m/>
    <m/>
    <m/>
    <m/>
    <d v="1899-12-30T14:01:00"/>
    <s v="Complete"/>
  </r>
  <r>
    <n v="1771"/>
    <s v="Screening And Consenting"/>
    <n v="1"/>
    <s v="thembelihle"/>
    <x v="12"/>
    <d v="1899-12-30T15:51:00"/>
    <s v="Mdantsane"/>
    <n v="14"/>
    <n v="1"/>
    <s v="Not applicable"/>
    <s v="I confirm that I am at the gate / door"/>
    <s v=" -32.9306435"/>
    <s v="27.7651337"/>
    <s v="Yes"/>
    <m/>
    <s v="Read the script out loud to the person"/>
    <s v="Yes - the person who opened the door is the HoH"/>
    <s v="Read the script out loud to the HoH"/>
    <s v="Yes"/>
    <s v="Proceed"/>
    <s v="Nokwakha "/>
    <s v="Mrabuli"/>
    <n v="67"/>
    <d v="1955-03-12T00:00:00"/>
    <n v="67"/>
    <s v="Female"/>
    <s v="One or both"/>
    <s v="Yes"/>
    <s v="Proceed"/>
    <m/>
    <s v="Proceed"/>
    <s v="Xhosa"/>
    <s v="Yes"/>
    <s v="Yes"/>
    <m/>
    <s v="signature_2022-08-03_1354.png"/>
    <m/>
    <m/>
    <m/>
    <d v="2022-08-03T00:00:00"/>
    <n v="50000"/>
    <n v="1000"/>
    <n v="261"/>
    <n v="261"/>
    <n v="2323"/>
    <m/>
    <x v="1"/>
    <n v="53778"/>
    <s v="Proceed"/>
    <s v="Checked, completed"/>
    <s v="Checked, completed"/>
    <s v="Checked, completed"/>
    <n v="0"/>
    <s v="Myself (Participant)"/>
    <m/>
    <d v="1899-12-30T15:54:00"/>
    <s v="Unverified"/>
  </r>
  <r>
    <n v="1594"/>
    <m/>
    <m/>
    <m/>
    <x v="0"/>
    <m/>
    <m/>
    <m/>
    <m/>
    <m/>
    <m/>
    <m/>
    <m/>
    <m/>
    <m/>
    <m/>
    <m/>
    <m/>
    <m/>
    <m/>
    <m/>
    <m/>
    <m/>
    <m/>
    <m/>
    <m/>
    <m/>
    <m/>
    <m/>
    <m/>
    <m/>
    <m/>
    <m/>
    <m/>
    <m/>
    <m/>
    <m/>
    <m/>
    <m/>
    <m/>
    <m/>
    <m/>
    <m/>
    <m/>
    <m/>
    <m/>
    <x v="0"/>
    <m/>
    <m/>
    <m/>
    <m/>
    <m/>
    <m/>
    <m/>
    <m/>
    <m/>
    <m/>
  </r>
  <r>
    <n v="287"/>
    <s v="Screening And Consenting"/>
    <n v="1"/>
    <s v="mihlem"/>
    <x v="18"/>
    <d v="1899-12-30T10:38:00"/>
    <s v="Mdantsane"/>
    <n v="6"/>
    <n v="5"/>
    <s v="Not applicable"/>
    <s v="I confirm that I am at the gate / door"/>
    <s v=" -32.9298532"/>
    <s v="27.7763446"/>
    <s v="Yes"/>
    <m/>
    <s v="Read the script out loud to the person"/>
    <s v="Yes - the person who opened the door is the HoH"/>
    <s v="Read the script out loud to the HoH"/>
    <s v="Yes"/>
    <s v="Proceed"/>
    <s v="Archie"/>
    <s v="Kwei"/>
    <n v="68"/>
    <d v="1954-05-17T00:00:00"/>
    <n v="68"/>
    <s v="Male"/>
    <s v="One or both"/>
    <s v="Yes"/>
    <s v="Proceed"/>
    <m/>
    <s v="Proceed"/>
    <s v="English"/>
    <s v="Yes"/>
    <s v="Yes"/>
    <s v="signature_2022-06-30_0842.png"/>
    <m/>
    <m/>
    <m/>
    <m/>
    <d v="2022-06-30T00:00:00"/>
    <n v="50000"/>
    <n v="2000"/>
    <n v="574"/>
    <n v="574"/>
    <n v="2357"/>
    <m/>
    <x v="1"/>
    <n v="55437"/>
    <s v="Proceed"/>
    <s v="Checked, completed"/>
    <s v="Checked, completed"/>
    <s v="Checked, completed"/>
    <n v="710292249"/>
    <s v="Myself (Participant)"/>
    <m/>
    <d v="1899-12-30T10:43:00"/>
    <s v="Unverified"/>
  </r>
  <r>
    <n v="1595"/>
    <m/>
    <m/>
    <m/>
    <x v="0"/>
    <m/>
    <m/>
    <m/>
    <m/>
    <m/>
    <m/>
    <m/>
    <m/>
    <m/>
    <m/>
    <m/>
    <m/>
    <m/>
    <m/>
    <m/>
    <m/>
    <m/>
    <m/>
    <m/>
    <m/>
    <m/>
    <m/>
    <m/>
    <m/>
    <m/>
    <m/>
    <m/>
    <m/>
    <m/>
    <m/>
    <m/>
    <m/>
    <m/>
    <m/>
    <m/>
    <m/>
    <m/>
    <m/>
    <m/>
    <m/>
    <m/>
    <x v="0"/>
    <m/>
    <m/>
    <m/>
    <m/>
    <m/>
    <m/>
    <m/>
    <m/>
    <m/>
    <m/>
  </r>
  <r>
    <n v="1595"/>
    <s v="Screening And Consenting"/>
    <n v="1"/>
    <s v="zimbini"/>
    <x v="27"/>
    <d v="1899-12-30T14:06:00"/>
    <s v="Mdantsane"/>
    <n v="13"/>
    <n v="4"/>
    <s v="Not applicable"/>
    <s v="I confirm that I am at the gate / door"/>
    <s v=" -32.9204591"/>
    <s v="27.711149"/>
    <s v="No"/>
    <s v="I confirm"/>
    <m/>
    <m/>
    <m/>
    <m/>
    <m/>
    <m/>
    <m/>
    <m/>
    <m/>
    <m/>
    <m/>
    <m/>
    <m/>
    <m/>
    <m/>
    <m/>
    <m/>
    <m/>
    <m/>
    <m/>
    <m/>
    <m/>
    <m/>
    <m/>
    <m/>
    <n v="50000"/>
    <m/>
    <n v="366"/>
    <n v="366"/>
    <n v="2327"/>
    <m/>
    <x v="0"/>
    <m/>
    <m/>
    <m/>
    <m/>
    <m/>
    <m/>
    <m/>
    <m/>
    <d v="1899-12-30T14:06:00"/>
    <s v="Complete"/>
  </r>
  <r>
    <n v="1595"/>
    <s v="Screening And Consenting"/>
    <n v="2"/>
    <s v="busisiwe"/>
    <x v="11"/>
    <d v="1899-12-30T08:45:00"/>
    <s v="Mdantsane"/>
    <n v="13"/>
    <n v="4"/>
    <s v="Not applicable"/>
    <s v="I confirm that I am at the gate / door"/>
    <s v=" -32.9204739"/>
    <s v="27.7111493"/>
    <s v="No"/>
    <s v="I confirm"/>
    <m/>
    <m/>
    <m/>
    <m/>
    <m/>
    <m/>
    <m/>
    <m/>
    <m/>
    <m/>
    <m/>
    <m/>
    <m/>
    <m/>
    <m/>
    <m/>
    <m/>
    <m/>
    <m/>
    <m/>
    <m/>
    <m/>
    <m/>
    <m/>
    <m/>
    <n v="50000"/>
    <m/>
    <n v="687"/>
    <n v="687"/>
    <n v="2324"/>
    <m/>
    <x v="0"/>
    <m/>
    <m/>
    <m/>
    <m/>
    <m/>
    <m/>
    <m/>
    <m/>
    <d v="1899-12-30T08:45:00"/>
    <s v="Complete"/>
  </r>
  <r>
    <n v="971"/>
    <s v="Screening And Consenting"/>
    <n v="3"/>
    <s v="zola"/>
    <x v="21"/>
    <d v="1899-12-30T10:39:00"/>
    <s v="Ndevana"/>
    <n v="2"/>
    <n v="7"/>
    <s v="Not applicable"/>
    <s v="I confirm that I am at the gate / door"/>
    <s v=" -32.9275843"/>
    <s v="27.4825702"/>
    <s v="Yes"/>
    <m/>
    <s v="Read the script out loud to the person"/>
    <s v="Yes - the person who opened the door is the HoH"/>
    <s v="Read the script out loud to the HoH"/>
    <s v="Yes"/>
    <s v="Proceed"/>
    <s v="Neliswa Gladys"/>
    <s v="Mdoda"/>
    <n v="68"/>
    <d v="1954-01-30T00:00:00"/>
    <n v="68"/>
    <s v="Female"/>
    <s v="One or both"/>
    <s v="Yes"/>
    <s v="Proceed"/>
    <m/>
    <s v="Proceed"/>
    <s v="Xhosa"/>
    <s v="Yes"/>
    <s v="Yes"/>
    <m/>
    <s v="signature_2022-07-21_0845.png"/>
    <m/>
    <m/>
    <m/>
    <d v="2022-07-21T00:00:00"/>
    <n v="60000"/>
    <n v="1000"/>
    <n v="573"/>
    <n v="573"/>
    <n v="2336"/>
    <m/>
    <x v="1"/>
    <n v="64414"/>
    <s v="Proceed"/>
    <s v="Checked, completed"/>
    <s v="Checked, completed"/>
    <s v="Checked, completed"/>
    <n v="736216191"/>
    <s v="Myself (Participant)"/>
    <m/>
    <d v="1899-12-30T10:46:00"/>
    <s v="Complete"/>
  </r>
  <r>
    <n v="1596"/>
    <m/>
    <m/>
    <m/>
    <x v="0"/>
    <m/>
    <m/>
    <m/>
    <m/>
    <m/>
    <m/>
    <m/>
    <m/>
    <m/>
    <m/>
    <m/>
    <m/>
    <m/>
    <m/>
    <m/>
    <m/>
    <m/>
    <m/>
    <m/>
    <m/>
    <m/>
    <m/>
    <m/>
    <m/>
    <m/>
    <m/>
    <m/>
    <m/>
    <m/>
    <m/>
    <m/>
    <m/>
    <m/>
    <m/>
    <m/>
    <m/>
    <m/>
    <m/>
    <m/>
    <m/>
    <m/>
    <x v="0"/>
    <m/>
    <m/>
    <m/>
    <m/>
    <m/>
    <m/>
    <m/>
    <m/>
    <m/>
    <m/>
  </r>
  <r>
    <n v="1061"/>
    <s v="Screening And Consenting"/>
    <n v="2"/>
    <s v="yethu"/>
    <x v="21"/>
    <d v="1899-12-30T12:42:00"/>
    <s v="Ndevana"/>
    <n v="2"/>
    <n v="6"/>
    <s v="Not applicable"/>
    <s v="I confirm that I am at the gate / door"/>
    <s v=" -32.9207906"/>
    <s v="27.5031952"/>
    <s v="Yes"/>
    <m/>
    <s v="Read the script out loud to the person"/>
    <s v="Yes - the person who opened the door is the HoH"/>
    <s v="Read the script out loud to the HoH"/>
    <s v="Yes"/>
    <s v="Proceed"/>
    <s v="Mthuthuzeli"/>
    <s v="Gweshana"/>
    <n v="68"/>
    <d v="1954-08-21T00:00:00"/>
    <n v="68"/>
    <s v="Male"/>
    <s v="One or both"/>
    <s v="Yes"/>
    <s v="Proceed"/>
    <m/>
    <s v="Proceed"/>
    <s v="Xhosa"/>
    <s v="Yes"/>
    <s v="Yes"/>
    <m/>
    <s v="signature_2022-07-21_1046.png"/>
    <m/>
    <m/>
    <m/>
    <d v="2022-07-21T00:00:00"/>
    <n v="60000"/>
    <n v="2000"/>
    <n v="450"/>
    <n v="450"/>
    <n v="2336"/>
    <m/>
    <x v="1"/>
    <n v="65168"/>
    <s v="Proceed"/>
    <s v="Checked, completed"/>
    <s v="Checked, completed"/>
    <s v="Checked, completed"/>
    <n v="736247082"/>
    <s v="Myself (Participant)"/>
    <m/>
    <d v="1899-12-30T12:52:00"/>
    <s v="Complete"/>
  </r>
  <r>
    <n v="1597"/>
    <m/>
    <m/>
    <m/>
    <x v="0"/>
    <m/>
    <m/>
    <m/>
    <m/>
    <m/>
    <m/>
    <m/>
    <m/>
    <m/>
    <m/>
    <m/>
    <m/>
    <m/>
    <m/>
    <m/>
    <m/>
    <m/>
    <m/>
    <m/>
    <m/>
    <m/>
    <m/>
    <m/>
    <m/>
    <m/>
    <m/>
    <m/>
    <m/>
    <m/>
    <m/>
    <m/>
    <m/>
    <m/>
    <m/>
    <m/>
    <m/>
    <m/>
    <m/>
    <m/>
    <m/>
    <m/>
    <x v="0"/>
    <m/>
    <m/>
    <m/>
    <m/>
    <m/>
    <m/>
    <m/>
    <m/>
    <m/>
    <m/>
  </r>
  <r>
    <n v="1163"/>
    <s v="Screening And Consenting"/>
    <n v="3"/>
    <s v="busisiwe"/>
    <x v="25"/>
    <d v="1899-12-30T11:41:00"/>
    <s v="Mdantsane"/>
    <n v="9"/>
    <n v="3"/>
    <s v="Not applicable"/>
    <s v="I confirm that I am at the gate / door"/>
    <s v=" -32.9367789"/>
    <s v="27.7569978"/>
    <s v="Yes"/>
    <m/>
    <s v="Read the script out loud to the person"/>
    <s v="Yes - the person who opened the door is the HoH"/>
    <s v="Read the script out loud to the HoH"/>
    <s v="Yes"/>
    <s v="Proceed"/>
    <s v="Nomanesi"/>
    <s v="Fonqo"/>
    <n v="68"/>
    <d v="1954-10-07T00:00:00"/>
    <n v="68"/>
    <s v="Female"/>
    <s v="One or both"/>
    <s v="Yes"/>
    <s v="Proceed"/>
    <m/>
    <s v="Proceed"/>
    <s v="English"/>
    <s v="Yes"/>
    <s v="Yes"/>
    <s v="signature_2022-07-26_0943.png"/>
    <m/>
    <m/>
    <m/>
    <m/>
    <d v="2022-07-26T00:00:00"/>
    <n v="50000"/>
    <n v="1000"/>
    <n v="511"/>
    <n v="511"/>
    <n v="2331"/>
    <m/>
    <x v="1"/>
    <n v="54285"/>
    <s v="Proceed"/>
    <s v="Checked, completed"/>
    <s v="Checked, completed"/>
    <s v="Checked, completed"/>
    <n v="784567851"/>
    <s v="Myself (Participant)"/>
    <m/>
    <d v="1899-12-30T11:44:00"/>
    <s v="Unverified"/>
  </r>
  <r>
    <n v="1598"/>
    <m/>
    <m/>
    <m/>
    <x v="0"/>
    <m/>
    <m/>
    <m/>
    <m/>
    <m/>
    <m/>
    <m/>
    <m/>
    <m/>
    <m/>
    <m/>
    <m/>
    <m/>
    <m/>
    <m/>
    <m/>
    <m/>
    <m/>
    <m/>
    <m/>
    <m/>
    <m/>
    <m/>
    <m/>
    <m/>
    <m/>
    <m/>
    <m/>
    <m/>
    <m/>
    <m/>
    <m/>
    <m/>
    <m/>
    <m/>
    <m/>
    <m/>
    <m/>
    <m/>
    <m/>
    <m/>
    <x v="0"/>
    <m/>
    <m/>
    <m/>
    <m/>
    <m/>
    <m/>
    <m/>
    <m/>
    <m/>
    <m/>
  </r>
  <r>
    <n v="1273"/>
    <s v="Screening And Consenting"/>
    <n v="2"/>
    <s v="vuyolwethu"/>
    <x v="25"/>
    <d v="1899-12-30T10:02:00"/>
    <s v="Mdantsane"/>
    <n v="9"/>
    <n v="5"/>
    <s v="Not applicable"/>
    <s v="I confirm that I am at the gate / door"/>
    <s v=" -32.9374465"/>
    <s v="27.7559211"/>
    <s v="Yes"/>
    <m/>
    <s v="Read the script out loud to the person"/>
    <s v="Yes - the person who opened the door is calling the HoH"/>
    <s v="Read the script out loud to the HoH"/>
    <s v="Yes"/>
    <s v="Proceed"/>
    <s v="Mzukisi"/>
    <s v="Nyengule"/>
    <n v="68"/>
    <d v="1954-04-10T00:00:00"/>
    <n v="68"/>
    <s v="Male"/>
    <s v="One or both"/>
    <s v="Yes"/>
    <s v="Proceed"/>
    <m/>
    <s v="Proceed"/>
    <s v="Xhosa"/>
    <s v="Yes"/>
    <s v="Yes"/>
    <m/>
    <s v="signature_2022-07-26_0806.png"/>
    <m/>
    <m/>
    <m/>
    <d v="2022-07-26T00:00:00"/>
    <n v="50000"/>
    <n v="2000"/>
    <n v="610"/>
    <n v="610"/>
    <n v="2331"/>
    <m/>
    <x v="1"/>
    <n v="55483"/>
    <s v="Proceed"/>
    <s v="Checked, completed"/>
    <s v="Checked, completed"/>
    <s v="Checked, completed"/>
    <n v="999999999"/>
    <s v="Other"/>
    <s v="Don't have a phone."/>
    <d v="1899-12-30T10:07:00"/>
    <s v="Unverified"/>
  </r>
  <r>
    <n v="1599"/>
    <m/>
    <m/>
    <m/>
    <x v="0"/>
    <m/>
    <m/>
    <m/>
    <m/>
    <m/>
    <m/>
    <m/>
    <m/>
    <m/>
    <m/>
    <m/>
    <m/>
    <m/>
    <m/>
    <m/>
    <m/>
    <m/>
    <m/>
    <m/>
    <m/>
    <m/>
    <m/>
    <m/>
    <m/>
    <m/>
    <m/>
    <m/>
    <m/>
    <m/>
    <m/>
    <m/>
    <m/>
    <m/>
    <m/>
    <m/>
    <m/>
    <m/>
    <m/>
    <m/>
    <m/>
    <m/>
    <x v="0"/>
    <m/>
    <m/>
    <m/>
    <m/>
    <m/>
    <m/>
    <m/>
    <m/>
    <m/>
    <m/>
  </r>
  <r>
    <n v="1599"/>
    <s v="Screening And Consenting"/>
    <n v="1"/>
    <s v="nosibusiso"/>
    <x v="11"/>
    <d v="1899-12-30T08:43:00"/>
    <s v="Scenery Park"/>
    <n v="1"/>
    <n v="1"/>
    <s v="Not applicable"/>
    <s v="I confirm that I am at the gate / door"/>
    <s v=" -32.9963667"/>
    <s v="27.8298699"/>
    <s v="Yes"/>
    <m/>
    <s v="Read the script out loud to the person"/>
    <s v="Yes - the person who opened the door is the HoH"/>
    <s v="Read the script out loud to the HoH"/>
    <s v="No"/>
    <m/>
    <m/>
    <m/>
    <m/>
    <m/>
    <m/>
    <m/>
    <m/>
    <m/>
    <m/>
    <m/>
    <m/>
    <m/>
    <m/>
    <m/>
    <m/>
    <m/>
    <m/>
    <m/>
    <m/>
    <m/>
    <n v="20000"/>
    <m/>
    <n v="689"/>
    <n v="689"/>
    <n v="2324"/>
    <m/>
    <x v="0"/>
    <m/>
    <m/>
    <m/>
    <m/>
    <m/>
    <m/>
    <m/>
    <m/>
    <d v="1899-12-30T08:45:00"/>
    <s v="Unverified"/>
  </r>
  <r>
    <n v="1600"/>
    <m/>
    <m/>
    <m/>
    <x v="0"/>
    <m/>
    <m/>
    <m/>
    <m/>
    <m/>
    <m/>
    <m/>
    <m/>
    <m/>
    <m/>
    <m/>
    <m/>
    <m/>
    <m/>
    <m/>
    <m/>
    <m/>
    <m/>
    <m/>
    <m/>
    <m/>
    <m/>
    <m/>
    <m/>
    <m/>
    <m/>
    <m/>
    <m/>
    <m/>
    <m/>
    <m/>
    <m/>
    <m/>
    <m/>
    <m/>
    <m/>
    <m/>
    <m/>
    <m/>
    <m/>
    <m/>
    <x v="0"/>
    <m/>
    <m/>
    <m/>
    <m/>
    <m/>
    <m/>
    <m/>
    <m/>
    <m/>
    <m/>
  </r>
  <r>
    <n v="1330"/>
    <s v="Screening And Consenting"/>
    <n v="3"/>
    <s v="vuyelwa"/>
    <x v="27"/>
    <d v="1899-12-30T10:11:00"/>
    <s v="Ndevana"/>
    <n v="3"/>
    <n v="4"/>
    <s v="Not applicable"/>
    <s v="I confirm that I am at the gate / door"/>
    <s v=" -32.926995"/>
    <s v="27.4783718"/>
    <s v="Yes"/>
    <m/>
    <s v="Read the script out loud to the person"/>
    <s v="Yes - the person who opened the door is calling the HoH"/>
    <s v="Read the script out loud to the HoH"/>
    <s v="Yes"/>
    <s v="Proceed"/>
    <s v="Mbuyiseli"/>
    <s v="Skweyiya"/>
    <n v="68"/>
    <d v="1954-10-13T00:00:00"/>
    <n v="68"/>
    <s v="Male"/>
    <s v="One or both"/>
    <s v="Yes"/>
    <s v="Proceed"/>
    <m/>
    <s v="Proceed"/>
    <s v="Xhosa"/>
    <s v="Yes"/>
    <s v="Yes"/>
    <m/>
    <s v="signature_2022-07-30_0813.png"/>
    <m/>
    <m/>
    <m/>
    <d v="2022-07-30T00:00:00"/>
    <n v="60000"/>
    <n v="2000"/>
    <n v="601"/>
    <n v="601"/>
    <n v="2327"/>
    <m/>
    <x v="1"/>
    <n v="65461"/>
    <s v="Proceed"/>
    <s v="Checked, completed"/>
    <s v="Checked, completed"/>
    <s v="Checked, completed"/>
    <n v="816930831"/>
    <s v="Myself (Participant)"/>
    <m/>
    <d v="1899-12-30T10:14:00"/>
    <s v="Unverified"/>
  </r>
  <r>
    <n v="1601"/>
    <m/>
    <m/>
    <m/>
    <x v="0"/>
    <m/>
    <m/>
    <m/>
    <m/>
    <m/>
    <m/>
    <m/>
    <m/>
    <m/>
    <m/>
    <m/>
    <m/>
    <m/>
    <m/>
    <m/>
    <m/>
    <m/>
    <m/>
    <m/>
    <m/>
    <m/>
    <m/>
    <m/>
    <m/>
    <m/>
    <m/>
    <m/>
    <m/>
    <m/>
    <m/>
    <m/>
    <m/>
    <m/>
    <m/>
    <m/>
    <m/>
    <m/>
    <m/>
    <m/>
    <m/>
    <m/>
    <x v="0"/>
    <m/>
    <m/>
    <m/>
    <m/>
    <m/>
    <m/>
    <m/>
    <m/>
    <m/>
    <m/>
  </r>
  <r>
    <n v="1601"/>
    <s v="Screening And Consenting"/>
    <n v="1"/>
    <s v="nosibusiso"/>
    <x v="11"/>
    <d v="1899-12-30T08:53:00"/>
    <s v="Scenery Park"/>
    <n v="1"/>
    <n v="1"/>
    <s v="Not applicable"/>
    <s v="I confirm that I am at the gate / door"/>
    <s v=" -32.9964515"/>
    <s v="27.8300166"/>
    <s v="Yes"/>
    <m/>
    <s v="Read the script out loud to the person"/>
    <s v="Yes - the person who opened the door is the HoH"/>
    <s v="Read the script out loud to the HoH"/>
    <s v="No"/>
    <m/>
    <m/>
    <m/>
    <m/>
    <m/>
    <m/>
    <m/>
    <m/>
    <m/>
    <m/>
    <m/>
    <m/>
    <m/>
    <m/>
    <m/>
    <m/>
    <m/>
    <m/>
    <m/>
    <m/>
    <m/>
    <n v="20000"/>
    <m/>
    <n v="679"/>
    <n v="679"/>
    <n v="2324"/>
    <m/>
    <x v="0"/>
    <m/>
    <m/>
    <m/>
    <m/>
    <m/>
    <m/>
    <m/>
    <m/>
    <d v="1899-12-30T08:56:00"/>
    <s v="Unverified"/>
  </r>
  <r>
    <n v="1602"/>
    <m/>
    <m/>
    <m/>
    <x v="0"/>
    <m/>
    <m/>
    <m/>
    <m/>
    <m/>
    <m/>
    <m/>
    <m/>
    <m/>
    <m/>
    <m/>
    <m/>
    <m/>
    <m/>
    <m/>
    <m/>
    <m/>
    <m/>
    <m/>
    <m/>
    <m/>
    <m/>
    <m/>
    <m/>
    <m/>
    <m/>
    <m/>
    <m/>
    <m/>
    <m/>
    <m/>
    <m/>
    <m/>
    <m/>
    <m/>
    <m/>
    <m/>
    <m/>
    <m/>
    <m/>
    <m/>
    <x v="0"/>
    <m/>
    <m/>
    <m/>
    <m/>
    <m/>
    <m/>
    <m/>
    <m/>
    <m/>
    <m/>
  </r>
  <r>
    <n v="1351"/>
    <s v="Screening And Consenting"/>
    <n v="1"/>
    <s v="vuyolwethu"/>
    <x v="26"/>
    <d v="1899-12-30T12:00:00"/>
    <s v="Mdantsane"/>
    <n v="8"/>
    <n v="1"/>
    <s v="Not applicable"/>
    <s v="I confirm that I am at the gate / door"/>
    <s v=" -32.9309116"/>
    <s v="27.7352926"/>
    <s v="Yes"/>
    <m/>
    <s v="Read the script out loud to the person"/>
    <s v="Yes - the person who opened the door is the HoH"/>
    <s v="Read the script out loud to the HoH"/>
    <s v="Yes"/>
    <s v="Proceed"/>
    <s v="Zweliyaduma"/>
    <s v="Ndingaye"/>
    <n v="68"/>
    <d v="1954-12-31T00:00:00"/>
    <n v="68"/>
    <s v="Male"/>
    <s v="One or both"/>
    <s v="Yes"/>
    <s v="Proceed"/>
    <m/>
    <s v="Proceed"/>
    <s v="Xhosa"/>
    <s v="Yes"/>
    <s v="Yes"/>
    <m/>
    <s v="signature_2022-07-27_1002.png"/>
    <m/>
    <m/>
    <m/>
    <d v="2022-07-27T00:00:00"/>
    <n v="50000"/>
    <n v="2000"/>
    <n v="492"/>
    <n v="492"/>
    <n v="2330"/>
    <m/>
    <x v="1"/>
    <n v="55246"/>
    <s v="Proceed"/>
    <s v="Checked, completed"/>
    <s v="Checked, completed"/>
    <s v="Checked, completed"/>
    <n v="769612249"/>
    <s v="Partner/Spouse"/>
    <m/>
    <d v="1899-12-30T12:02:00"/>
    <s v="Complete"/>
  </r>
  <r>
    <n v="1603"/>
    <m/>
    <m/>
    <m/>
    <x v="0"/>
    <m/>
    <m/>
    <m/>
    <m/>
    <m/>
    <m/>
    <m/>
    <m/>
    <m/>
    <m/>
    <m/>
    <m/>
    <m/>
    <m/>
    <m/>
    <m/>
    <m/>
    <m/>
    <m/>
    <m/>
    <m/>
    <m/>
    <m/>
    <m/>
    <m/>
    <m/>
    <m/>
    <m/>
    <m/>
    <m/>
    <m/>
    <m/>
    <m/>
    <m/>
    <m/>
    <m/>
    <m/>
    <m/>
    <m/>
    <m/>
    <m/>
    <x v="0"/>
    <m/>
    <m/>
    <m/>
    <m/>
    <m/>
    <m/>
    <m/>
    <m/>
    <m/>
    <m/>
  </r>
  <r>
    <n v="1603"/>
    <s v="Screening And Consenting"/>
    <n v="1"/>
    <s v="nosiphiwo"/>
    <x v="11"/>
    <d v="1899-12-30T09:04:00"/>
    <s v="Buffalo Flats"/>
    <n v="6"/>
    <n v="4"/>
    <s v="Not applicable"/>
    <s v="I confirm that I am at the gate / door"/>
    <s v=" -33.0165196"/>
    <s v="27.8499139"/>
    <s v="Yes"/>
    <m/>
    <s v="Read the script out loud to the person"/>
    <s v="Yes - the person who opened the door is calling the HoH"/>
    <s v="Read the script out loud to the HoH"/>
    <s v="No"/>
    <m/>
    <m/>
    <m/>
    <m/>
    <m/>
    <m/>
    <m/>
    <m/>
    <m/>
    <m/>
    <m/>
    <m/>
    <m/>
    <m/>
    <m/>
    <m/>
    <m/>
    <m/>
    <m/>
    <m/>
    <m/>
    <n v="80000"/>
    <m/>
    <n v="668"/>
    <n v="668"/>
    <n v="2324"/>
    <m/>
    <x v="0"/>
    <m/>
    <m/>
    <m/>
    <m/>
    <m/>
    <m/>
    <m/>
    <m/>
    <d v="1899-12-30T09:10:00"/>
    <s v="Unverified"/>
  </r>
  <r>
    <n v="1604"/>
    <m/>
    <m/>
    <m/>
    <x v="0"/>
    <m/>
    <m/>
    <m/>
    <m/>
    <m/>
    <m/>
    <m/>
    <m/>
    <m/>
    <m/>
    <m/>
    <m/>
    <m/>
    <m/>
    <m/>
    <m/>
    <m/>
    <m/>
    <m/>
    <m/>
    <m/>
    <m/>
    <m/>
    <m/>
    <m/>
    <m/>
    <m/>
    <m/>
    <m/>
    <m/>
    <m/>
    <m/>
    <m/>
    <m/>
    <m/>
    <m/>
    <m/>
    <m/>
    <m/>
    <m/>
    <m/>
    <x v="0"/>
    <m/>
    <m/>
    <m/>
    <m/>
    <m/>
    <m/>
    <m/>
    <m/>
    <m/>
    <m/>
  </r>
  <r>
    <n v="1604"/>
    <s v="Screening And Consenting"/>
    <n v="1"/>
    <s v="zukisani"/>
    <x v="11"/>
    <d v="1899-12-30T09:12:00"/>
    <s v="Scenery Park"/>
    <n v="1"/>
    <n v="2"/>
    <s v="Not applicable"/>
    <s v="I confirm that I am at the gate / door"/>
    <s v=" -32.9995002"/>
    <s v="27.835377"/>
    <s v="Yes"/>
    <m/>
    <s v="Read the script out loud to the person"/>
    <s v="Yes - the person who opened the door is the HoH"/>
    <s v="Read the script out loud to the HoH"/>
    <s v="No"/>
    <m/>
    <m/>
    <m/>
    <m/>
    <m/>
    <m/>
    <m/>
    <m/>
    <m/>
    <m/>
    <m/>
    <m/>
    <m/>
    <m/>
    <m/>
    <m/>
    <m/>
    <m/>
    <m/>
    <m/>
    <m/>
    <n v="20000"/>
    <m/>
    <n v="660"/>
    <n v="660"/>
    <n v="2324"/>
    <m/>
    <x v="0"/>
    <m/>
    <m/>
    <m/>
    <m/>
    <m/>
    <m/>
    <m/>
    <m/>
    <d v="1899-12-30T09:13:00"/>
    <s v="Complete"/>
  </r>
  <r>
    <n v="128"/>
    <s v="Screening And Consenting"/>
    <n v="1"/>
    <s v="zimkhitha"/>
    <x v="3"/>
    <d v="1899-12-30T14:42:00"/>
    <s v="Mdantsane"/>
    <n v="2"/>
    <n v="1"/>
    <s v="Not applicable"/>
    <s v="I confirm that I am at the gate / door"/>
    <s v=" -32.9429456"/>
    <s v="27.7750764"/>
    <s v="Yes"/>
    <m/>
    <s v="Read the script out loud to the person"/>
    <s v="Yes - the person who opened the door is the HoH"/>
    <s v="Read the script out loud to the HoH"/>
    <s v="Yes"/>
    <s v="Proceed"/>
    <s v="Mvuleni"/>
    <s v="Ndubatha"/>
    <n v="69"/>
    <d v="1953-10-06T00:00:00"/>
    <n v="69"/>
    <s v="Male"/>
    <s v="One or both"/>
    <s v="Yes"/>
    <s v="Proceed"/>
    <m/>
    <s v="Proceed"/>
    <s v="English"/>
    <s v="Yes"/>
    <s v="Yes"/>
    <s v="signature_2022-06-21_1247.png"/>
    <m/>
    <m/>
    <m/>
    <m/>
    <d v="2022-06-21T00:00:00"/>
    <n v="50000"/>
    <n v="2000"/>
    <n v="330"/>
    <n v="330"/>
    <n v="2366"/>
    <m/>
    <x v="1"/>
    <n v="54957"/>
    <s v="Proceed"/>
    <s v="Checked, completed"/>
    <s v="Checked, completed"/>
    <s v="Checked, completed"/>
    <n v="787068302"/>
    <s v="Myself (Participant)"/>
    <m/>
    <d v="1899-12-30T14:45:00"/>
    <s v="Unverified"/>
  </r>
  <r>
    <n v="1605"/>
    <m/>
    <m/>
    <m/>
    <x v="0"/>
    <m/>
    <m/>
    <m/>
    <m/>
    <m/>
    <m/>
    <m/>
    <m/>
    <m/>
    <m/>
    <m/>
    <m/>
    <m/>
    <m/>
    <m/>
    <m/>
    <m/>
    <m/>
    <m/>
    <m/>
    <m/>
    <m/>
    <m/>
    <m/>
    <m/>
    <m/>
    <m/>
    <m/>
    <m/>
    <m/>
    <m/>
    <m/>
    <m/>
    <m/>
    <m/>
    <m/>
    <m/>
    <m/>
    <m/>
    <m/>
    <m/>
    <x v="0"/>
    <m/>
    <m/>
    <m/>
    <m/>
    <m/>
    <m/>
    <m/>
    <m/>
    <m/>
    <m/>
  </r>
  <r>
    <n v="169"/>
    <s v="Screening And Consenting"/>
    <n v="1"/>
    <s v="zukisani"/>
    <x v="13"/>
    <d v="1899-12-30T14:44:00"/>
    <s v="Mdantsane"/>
    <n v="5"/>
    <n v="10"/>
    <s v="Not applicable"/>
    <s v="I confirm that I am at the gate / door"/>
    <m/>
    <m/>
    <s v="Yes"/>
    <m/>
    <s v="Read the script out loud to the person"/>
    <s v="Yes - the person who opened the door is calling the HoH"/>
    <s v="Read the script out loud to the HoH"/>
    <s v="Yes"/>
    <s v="Proceed"/>
    <s v="Nompuncuko"/>
    <s v="Mese"/>
    <n v="69"/>
    <d v="1953-11-21T00:00:00"/>
    <n v="69"/>
    <s v="Female"/>
    <s v="One or both"/>
    <s v="Yes"/>
    <s v="Proceed"/>
    <m/>
    <s v="Proceed"/>
    <s v="Xhosa"/>
    <s v="Yes"/>
    <s v="Yes"/>
    <m/>
    <s v="signature_2022-06-23_1246.png"/>
    <m/>
    <m/>
    <m/>
    <d v="2022-06-23T00:00:00"/>
    <n v="50000"/>
    <n v="1000"/>
    <n v="328"/>
    <n v="328"/>
    <n v="2364"/>
    <m/>
    <x v="1"/>
    <n v="53951"/>
    <s v="Proceed"/>
    <s v="Checked, completed"/>
    <s v="Checked, completed"/>
    <s v="Checked, completed"/>
    <n v="730184551"/>
    <s v="Myself (Participant)"/>
    <m/>
    <d v="1899-12-30T14:47:00"/>
    <s v="Unverified"/>
  </r>
  <r>
    <n v="1606"/>
    <m/>
    <m/>
    <m/>
    <x v="0"/>
    <m/>
    <m/>
    <m/>
    <m/>
    <m/>
    <m/>
    <m/>
    <m/>
    <m/>
    <m/>
    <m/>
    <m/>
    <m/>
    <m/>
    <m/>
    <m/>
    <m/>
    <m/>
    <m/>
    <m/>
    <m/>
    <m/>
    <m/>
    <m/>
    <m/>
    <m/>
    <m/>
    <m/>
    <m/>
    <m/>
    <m/>
    <m/>
    <m/>
    <m/>
    <m/>
    <m/>
    <m/>
    <m/>
    <m/>
    <m/>
    <m/>
    <x v="0"/>
    <m/>
    <m/>
    <m/>
    <m/>
    <m/>
    <m/>
    <m/>
    <m/>
    <m/>
    <m/>
  </r>
  <r>
    <n v="400"/>
    <s v="Screening And Consenting"/>
    <n v="1"/>
    <s v="sinazo"/>
    <x v="14"/>
    <d v="1899-12-30T13:09:00"/>
    <s v="Mdantsane"/>
    <n v="3"/>
    <n v="1"/>
    <s v="B"/>
    <s v="I confirm that I am at the gate / door"/>
    <s v=" -32.9398012"/>
    <s v="27.7703359"/>
    <s v="Yes"/>
    <m/>
    <s v="Read the script out loud to the person"/>
    <s v="Yes - the person who opened the door is the HoH"/>
    <s v="Read the script out loud to the HoH"/>
    <s v="Yes"/>
    <s v="Proceed"/>
    <s v="Rose"/>
    <s v="Ndinisa"/>
    <n v="69"/>
    <d v="1953-09-06T00:00:00"/>
    <n v="69"/>
    <s v="Female"/>
    <s v="One or both"/>
    <s v="Yes"/>
    <s v="Proceed"/>
    <m/>
    <s v="Proceed"/>
    <s v="English"/>
    <s v="Yes"/>
    <s v="Yes"/>
    <s v="signature_2022-07-05_1115.png"/>
    <m/>
    <m/>
    <m/>
    <m/>
    <d v="2022-07-05T00:00:00"/>
    <n v="50000"/>
    <n v="1000"/>
    <n v="423"/>
    <n v="423"/>
    <n v="2352"/>
    <m/>
    <x v="1"/>
    <n v="54129"/>
    <s v="Proceed"/>
    <s v="Checked, completed"/>
    <s v="Checked, completed"/>
    <s v="Checked, completed"/>
    <n v="655317779"/>
    <s v="Myself (Participant)"/>
    <m/>
    <d v="1899-12-30T13:17:00"/>
    <s v="Unverified"/>
  </r>
  <r>
    <n v="1607"/>
    <m/>
    <m/>
    <m/>
    <x v="0"/>
    <m/>
    <m/>
    <m/>
    <m/>
    <m/>
    <m/>
    <m/>
    <m/>
    <m/>
    <m/>
    <m/>
    <m/>
    <m/>
    <m/>
    <m/>
    <m/>
    <m/>
    <m/>
    <m/>
    <m/>
    <m/>
    <m/>
    <m/>
    <m/>
    <m/>
    <m/>
    <m/>
    <m/>
    <m/>
    <m/>
    <m/>
    <m/>
    <m/>
    <m/>
    <m/>
    <m/>
    <m/>
    <m/>
    <m/>
    <m/>
    <m/>
    <x v="0"/>
    <m/>
    <m/>
    <m/>
    <m/>
    <m/>
    <m/>
    <m/>
    <m/>
    <m/>
    <m/>
  </r>
  <r>
    <n v="406"/>
    <s v="Screening And Consenting"/>
    <n v="2"/>
    <s v="zimbini"/>
    <x v="20"/>
    <d v="1899-12-30T13:29:00"/>
    <s v="Mdantsane"/>
    <n v="5"/>
    <n v="12"/>
    <s v="Not applicable"/>
    <s v="I confirm that I am at the gate / door"/>
    <s v=" -32.936935"/>
    <s v="27.772763"/>
    <s v="Yes"/>
    <m/>
    <s v="Read the script out loud to the person"/>
    <s v="Yes - the person who opened the door is the HoH"/>
    <s v="Read the script out loud to the HoH"/>
    <s v="Yes"/>
    <s v="Proceed"/>
    <s v="Siyabulela"/>
    <s v="Ndanda"/>
    <n v="69"/>
    <d v="1953-05-05T00:00:00"/>
    <n v="69"/>
    <s v="Male"/>
    <s v="One or both"/>
    <s v="Yes"/>
    <s v="Proceed"/>
    <m/>
    <s v="Proceed"/>
    <s v="Xhosa"/>
    <s v="Yes"/>
    <s v="Yes"/>
    <m/>
    <s v="signature_2022-07-09_1132.png"/>
    <m/>
    <m/>
    <m/>
    <d v="2022-07-09T00:00:00"/>
    <n v="50000"/>
    <n v="2000"/>
    <n v="403"/>
    <n v="403"/>
    <n v="2348"/>
    <m/>
    <x v="1"/>
    <n v="55085"/>
    <s v="Proceed"/>
    <s v="Checked, completed"/>
    <s v="Checked, completed"/>
    <s v="Checked, completed"/>
    <n v="785249000"/>
    <s v="Child"/>
    <m/>
    <d v="1899-12-30T13:34:00"/>
    <s v="Unverified"/>
  </r>
  <r>
    <n v="1608"/>
    <m/>
    <m/>
    <m/>
    <x v="0"/>
    <m/>
    <m/>
    <m/>
    <m/>
    <m/>
    <m/>
    <m/>
    <m/>
    <m/>
    <m/>
    <m/>
    <m/>
    <m/>
    <m/>
    <m/>
    <m/>
    <m/>
    <m/>
    <m/>
    <m/>
    <m/>
    <m/>
    <m/>
    <m/>
    <m/>
    <m/>
    <m/>
    <m/>
    <m/>
    <m/>
    <m/>
    <m/>
    <m/>
    <m/>
    <m/>
    <m/>
    <m/>
    <m/>
    <m/>
    <m/>
    <m/>
    <x v="0"/>
    <m/>
    <m/>
    <m/>
    <m/>
    <m/>
    <m/>
    <m/>
    <m/>
    <m/>
    <m/>
  </r>
  <r>
    <n v="1608"/>
    <s v="Screening And Consenting"/>
    <n v="1"/>
    <s v="zola"/>
    <x v="11"/>
    <d v="1899-12-30T09:25:00"/>
    <s v="Ginsberg"/>
    <n v="2"/>
    <n v="1"/>
    <s v="Not applicable"/>
    <s v="I confirm that I am at the gate / door"/>
    <s v=" -32.880672"/>
    <s v="27.391603"/>
    <s v="No"/>
    <s v="I confirm"/>
    <m/>
    <m/>
    <m/>
    <m/>
    <m/>
    <m/>
    <m/>
    <m/>
    <m/>
    <m/>
    <m/>
    <m/>
    <m/>
    <m/>
    <m/>
    <m/>
    <m/>
    <m/>
    <m/>
    <m/>
    <m/>
    <m/>
    <m/>
    <m/>
    <m/>
    <n v="70000"/>
    <m/>
    <n v="647"/>
    <n v="647"/>
    <n v="2324"/>
    <m/>
    <x v="0"/>
    <m/>
    <m/>
    <m/>
    <m/>
    <m/>
    <m/>
    <m/>
    <m/>
    <d v="1899-12-30T09:25:00"/>
    <s v="Complete"/>
  </r>
  <r>
    <n v="1608"/>
    <s v="Screening And Consenting"/>
    <n v="2"/>
    <s v="zola"/>
    <x v="12"/>
    <d v="1899-12-30T12:16:00"/>
    <s v="Ginsberg"/>
    <n v="2"/>
    <n v="1"/>
    <s v="Not applicable"/>
    <s v="I confirm that I am at the gate / door"/>
    <s v=" -32.8930323"/>
    <s v="27.3727829"/>
    <s v="No"/>
    <s v="I confirm"/>
    <m/>
    <m/>
    <m/>
    <m/>
    <m/>
    <m/>
    <m/>
    <m/>
    <m/>
    <m/>
    <m/>
    <m/>
    <m/>
    <m/>
    <m/>
    <m/>
    <m/>
    <m/>
    <m/>
    <m/>
    <m/>
    <m/>
    <m/>
    <m/>
    <m/>
    <n v="70000"/>
    <m/>
    <n v="476"/>
    <n v="476"/>
    <n v="2323"/>
    <m/>
    <x v="0"/>
    <m/>
    <m/>
    <m/>
    <m/>
    <m/>
    <m/>
    <m/>
    <m/>
    <d v="1899-12-30T12:17:00"/>
    <s v="Complete"/>
  </r>
  <r>
    <n v="1609"/>
    <m/>
    <m/>
    <m/>
    <x v="0"/>
    <m/>
    <m/>
    <m/>
    <m/>
    <m/>
    <m/>
    <m/>
    <m/>
    <m/>
    <m/>
    <m/>
    <m/>
    <m/>
    <m/>
    <m/>
    <m/>
    <m/>
    <m/>
    <m/>
    <m/>
    <m/>
    <m/>
    <m/>
    <m/>
    <m/>
    <m/>
    <m/>
    <m/>
    <m/>
    <m/>
    <m/>
    <m/>
    <m/>
    <m/>
    <m/>
    <m/>
    <m/>
    <m/>
    <m/>
    <m/>
    <m/>
    <x v="0"/>
    <m/>
    <m/>
    <m/>
    <m/>
    <m/>
    <m/>
    <m/>
    <m/>
    <m/>
    <m/>
  </r>
  <r>
    <n v="660"/>
    <s v="Screening And Consenting"/>
    <n v="1"/>
    <s v="sinazo"/>
    <x v="6"/>
    <d v="1899-12-30T13:30:00"/>
    <s v="Ducats"/>
    <n v="1"/>
    <n v="2"/>
    <s v="Not applicable"/>
    <s v="I confirm that I am at the gate / door"/>
    <s v=" -32.9245779"/>
    <s v="27.9027073"/>
    <s v="Yes"/>
    <m/>
    <s v="Read the script out loud to the person"/>
    <s v="Yes - the person who opened the door is the HoH"/>
    <s v="Read the script out loud to the HoH"/>
    <s v="Yes"/>
    <s v="Proceed"/>
    <s v="Zamile "/>
    <s v="Mnyanda"/>
    <n v="69"/>
    <d v="1953-12-12T00:00:00"/>
    <n v="69"/>
    <s v="Male"/>
    <s v="One or both"/>
    <s v="Yes"/>
    <s v="Proceed"/>
    <m/>
    <s v="Proceed"/>
    <s v="English"/>
    <s v="Yes"/>
    <s v="Yes"/>
    <s v="signature_2022-07-12_1136.png"/>
    <m/>
    <m/>
    <m/>
    <m/>
    <d v="2022-07-12T00:00:00"/>
    <n v="40000"/>
    <n v="2000"/>
    <n v="402"/>
    <n v="402"/>
    <n v="2345"/>
    <m/>
    <x v="1"/>
    <n v="45080"/>
    <s v="Proceed"/>
    <s v="Checked, completed"/>
    <s v="Checked, completed"/>
    <s v="Checked, completed"/>
    <n v="832547905"/>
    <s v="Myself (Participant)"/>
    <m/>
    <d v="1899-12-30T13:35:00"/>
    <s v="Unverified"/>
  </r>
  <r>
    <n v="1610"/>
    <m/>
    <m/>
    <m/>
    <x v="0"/>
    <m/>
    <m/>
    <m/>
    <m/>
    <m/>
    <m/>
    <m/>
    <m/>
    <m/>
    <m/>
    <m/>
    <m/>
    <m/>
    <m/>
    <m/>
    <m/>
    <m/>
    <m/>
    <m/>
    <m/>
    <m/>
    <m/>
    <m/>
    <m/>
    <m/>
    <m/>
    <m/>
    <m/>
    <m/>
    <m/>
    <m/>
    <m/>
    <m/>
    <m/>
    <m/>
    <m/>
    <m/>
    <m/>
    <m/>
    <m/>
    <m/>
    <x v="0"/>
    <m/>
    <m/>
    <m/>
    <m/>
    <m/>
    <m/>
    <m/>
    <m/>
    <m/>
    <m/>
  </r>
  <r>
    <n v="1610"/>
    <s v="Screening And Consenting"/>
    <n v="1"/>
    <s v="zola"/>
    <x v="11"/>
    <d v="1899-12-30T09:30:00"/>
    <s v="Ginsberg"/>
    <n v="2"/>
    <n v="3"/>
    <s v="Not applicable"/>
    <s v="I confirm that I am at the gate / door"/>
    <s v=" -32.8849705"/>
    <s v="27.3892885"/>
    <s v="No"/>
    <s v="I confirm"/>
    <m/>
    <m/>
    <m/>
    <m/>
    <m/>
    <m/>
    <m/>
    <m/>
    <m/>
    <m/>
    <m/>
    <m/>
    <m/>
    <m/>
    <m/>
    <m/>
    <m/>
    <m/>
    <m/>
    <m/>
    <m/>
    <m/>
    <m/>
    <m/>
    <m/>
    <n v="70000"/>
    <m/>
    <n v="642"/>
    <n v="642"/>
    <n v="2324"/>
    <m/>
    <x v="0"/>
    <m/>
    <m/>
    <m/>
    <m/>
    <m/>
    <m/>
    <m/>
    <m/>
    <d v="1899-12-30T09:31:00"/>
    <s v="Unverified"/>
  </r>
  <r>
    <n v="1610"/>
    <s v="Screening And Consenting"/>
    <n v="2"/>
    <s v="zola"/>
    <x v="12"/>
    <d v="1899-12-30T12:21:00"/>
    <s v="Ginsberg"/>
    <n v="2"/>
    <n v="3"/>
    <s v="Not applicable"/>
    <s v="I confirm that I am at the gate / door"/>
    <s v=" -32.8929877"/>
    <s v="27.3727269"/>
    <s v="No"/>
    <s v="I confirm"/>
    <m/>
    <m/>
    <m/>
    <m/>
    <m/>
    <m/>
    <m/>
    <m/>
    <m/>
    <m/>
    <m/>
    <m/>
    <m/>
    <m/>
    <m/>
    <m/>
    <m/>
    <m/>
    <m/>
    <m/>
    <m/>
    <m/>
    <m/>
    <m/>
    <m/>
    <n v="70000"/>
    <m/>
    <n v="471"/>
    <n v="471"/>
    <n v="2323"/>
    <m/>
    <x v="0"/>
    <m/>
    <m/>
    <m/>
    <m/>
    <m/>
    <m/>
    <m/>
    <m/>
    <d v="1899-12-30T12:21:00"/>
    <s v="Unverified"/>
  </r>
  <r>
    <n v="1611"/>
    <m/>
    <m/>
    <m/>
    <x v="0"/>
    <m/>
    <m/>
    <m/>
    <m/>
    <m/>
    <m/>
    <m/>
    <m/>
    <m/>
    <m/>
    <m/>
    <m/>
    <m/>
    <m/>
    <m/>
    <m/>
    <m/>
    <m/>
    <m/>
    <m/>
    <m/>
    <m/>
    <m/>
    <m/>
    <m/>
    <m/>
    <m/>
    <m/>
    <m/>
    <m/>
    <m/>
    <m/>
    <m/>
    <m/>
    <m/>
    <m/>
    <m/>
    <m/>
    <m/>
    <m/>
    <m/>
    <x v="0"/>
    <m/>
    <m/>
    <m/>
    <m/>
    <m/>
    <m/>
    <m/>
    <m/>
    <m/>
    <m/>
  </r>
  <r>
    <n v="1611"/>
    <s v="Screening And Consenting"/>
    <n v="1"/>
    <s v="zola"/>
    <x v="11"/>
    <d v="1899-12-30T09:33:00"/>
    <s v="Ginsberg"/>
    <n v="2"/>
    <n v="3"/>
    <s v="Not applicable"/>
    <s v="I confirm that I am at the gate / door"/>
    <s v=" -32.8926305"/>
    <s v="27.3715249"/>
    <s v="No"/>
    <s v="I confirm"/>
    <m/>
    <m/>
    <m/>
    <m/>
    <m/>
    <m/>
    <m/>
    <m/>
    <m/>
    <m/>
    <m/>
    <m/>
    <m/>
    <m/>
    <m/>
    <m/>
    <m/>
    <m/>
    <m/>
    <m/>
    <m/>
    <m/>
    <m/>
    <m/>
    <m/>
    <n v="70000"/>
    <m/>
    <n v="639"/>
    <n v="639"/>
    <n v="2324"/>
    <m/>
    <x v="0"/>
    <m/>
    <m/>
    <m/>
    <m/>
    <m/>
    <m/>
    <m/>
    <m/>
    <d v="1899-12-30T09:33:00"/>
    <s v="Unverified"/>
  </r>
  <r>
    <n v="1611"/>
    <s v="Screening And Consenting"/>
    <n v="2"/>
    <s v="zola"/>
    <x v="12"/>
    <d v="1899-12-30T12:23:00"/>
    <s v="Ginsberg"/>
    <n v="2"/>
    <n v="3"/>
    <s v="Not applicable"/>
    <s v="I confirm that I am at the gate / door"/>
    <s v=" -32.8936213"/>
    <s v="27.3750514"/>
    <s v="No"/>
    <s v="I confirm"/>
    <m/>
    <m/>
    <m/>
    <m/>
    <m/>
    <m/>
    <m/>
    <m/>
    <m/>
    <m/>
    <m/>
    <m/>
    <m/>
    <m/>
    <m/>
    <m/>
    <m/>
    <m/>
    <m/>
    <m/>
    <m/>
    <m/>
    <m/>
    <m/>
    <m/>
    <n v="70000"/>
    <m/>
    <n v="469"/>
    <n v="469"/>
    <n v="2323"/>
    <m/>
    <x v="0"/>
    <m/>
    <m/>
    <m/>
    <m/>
    <m/>
    <m/>
    <m/>
    <m/>
    <d v="1899-12-30T12:24:00"/>
    <s v="Unverified"/>
  </r>
  <r>
    <n v="1612"/>
    <m/>
    <m/>
    <m/>
    <x v="0"/>
    <m/>
    <m/>
    <m/>
    <m/>
    <m/>
    <m/>
    <m/>
    <m/>
    <m/>
    <m/>
    <m/>
    <m/>
    <m/>
    <m/>
    <m/>
    <m/>
    <m/>
    <m/>
    <m/>
    <m/>
    <m/>
    <m/>
    <m/>
    <m/>
    <m/>
    <m/>
    <m/>
    <m/>
    <m/>
    <m/>
    <m/>
    <m/>
    <m/>
    <m/>
    <m/>
    <m/>
    <m/>
    <m/>
    <m/>
    <m/>
    <m/>
    <x v="0"/>
    <m/>
    <m/>
    <m/>
    <m/>
    <m/>
    <m/>
    <m/>
    <m/>
    <m/>
    <m/>
  </r>
  <r>
    <n v="691"/>
    <s v="Screening And Consenting"/>
    <n v="1"/>
    <s v="mihlem"/>
    <x v="15"/>
    <d v="1899-12-30T10:53:00"/>
    <s v="Mdantsane"/>
    <n v="11"/>
    <n v="5"/>
    <s v="Not applicable"/>
    <s v="I confirm that I am at the gate / door"/>
    <s v=" -32.9198965"/>
    <s v="27.7402446"/>
    <s v="Yes"/>
    <m/>
    <s v="Read the script out loud to the person"/>
    <s v="Yes - the person who opened the door is the HoH"/>
    <s v="Read the script out loud to the HoH"/>
    <s v="Yes"/>
    <s v="Proceed"/>
    <s v="Nkosazana"/>
    <s v="Tono"/>
    <n v="69"/>
    <d v="1953-03-17T00:00:00"/>
    <n v="69"/>
    <s v="Female"/>
    <s v="One or both"/>
    <s v="Yes"/>
    <s v="Proceed"/>
    <m/>
    <s v="Proceed"/>
    <s v="Xhosa"/>
    <s v="Yes"/>
    <s v="Yes"/>
    <m/>
    <s v="signature_2022-07-13_0857.png"/>
    <m/>
    <m/>
    <m/>
    <d v="2022-07-13T00:00:00"/>
    <n v="50000"/>
    <n v="1000"/>
    <n v="559"/>
    <n v="559"/>
    <n v="2344"/>
    <m/>
    <x v="1"/>
    <n v="54393"/>
    <s v="Proceed"/>
    <s v="Checked, completed"/>
    <s v="Checked, completed"/>
    <s v="Checked, completed"/>
    <n v="781972951"/>
    <s v="Myself (Participant)"/>
    <m/>
    <d v="1899-12-30T11:01:00"/>
    <s v="Unverified"/>
  </r>
  <r>
    <n v="1613"/>
    <m/>
    <m/>
    <m/>
    <x v="0"/>
    <m/>
    <m/>
    <m/>
    <m/>
    <m/>
    <m/>
    <m/>
    <m/>
    <m/>
    <m/>
    <m/>
    <m/>
    <m/>
    <m/>
    <m/>
    <m/>
    <m/>
    <m/>
    <m/>
    <m/>
    <m/>
    <m/>
    <m/>
    <m/>
    <m/>
    <m/>
    <m/>
    <m/>
    <m/>
    <m/>
    <m/>
    <m/>
    <m/>
    <m/>
    <m/>
    <m/>
    <m/>
    <m/>
    <m/>
    <m/>
    <m/>
    <x v="0"/>
    <m/>
    <m/>
    <m/>
    <m/>
    <m/>
    <m/>
    <m/>
    <m/>
    <m/>
    <m/>
  </r>
  <r>
    <n v="905"/>
    <s v="Screening And Consenting"/>
    <n v="1"/>
    <s v="nomvuyo"/>
    <x v="30"/>
    <d v="1899-12-30T09:01:00"/>
    <s v="Buffalo Flats"/>
    <n v="2"/>
    <n v="10"/>
    <s v="Not applicable"/>
    <s v="I confirm that I am at the gate / door"/>
    <s v=" -33.011402"/>
    <s v="27.8428718"/>
    <s v="Yes"/>
    <m/>
    <s v="Read the script out loud to the person"/>
    <s v="Yes - the person who opened the door is the HoH"/>
    <s v="Read the script out loud to the HoH"/>
    <s v="Yes"/>
    <s v="Proceed"/>
    <s v="Moira"/>
    <s v="Bassond"/>
    <n v="69"/>
    <d v="1953-07-16T00:00:00"/>
    <n v="69"/>
    <s v="Female"/>
    <s v="One or both"/>
    <s v="Yes"/>
    <s v="Proceed"/>
    <m/>
    <s v="Proceed"/>
    <s v="English"/>
    <s v="Yes"/>
    <s v="Yes"/>
    <s v="signature_2022-07-16_0706.png"/>
    <m/>
    <m/>
    <m/>
    <m/>
    <d v="2022-07-16T00:00:00"/>
    <n v="80000"/>
    <n v="1000"/>
    <n v="671"/>
    <n v="671"/>
    <n v="2341"/>
    <m/>
    <x v="1"/>
    <n v="84614"/>
    <s v="Proceed"/>
    <s v="Checked, completed"/>
    <s v="Checked, completed"/>
    <s v="Checked, completed"/>
    <n v="636363015"/>
    <s v="Myself (Participant)"/>
    <m/>
    <d v="1899-12-30T09:06:00"/>
    <s v="Complete"/>
  </r>
  <r>
    <n v="1614"/>
    <m/>
    <m/>
    <m/>
    <x v="0"/>
    <m/>
    <m/>
    <m/>
    <m/>
    <m/>
    <m/>
    <m/>
    <m/>
    <m/>
    <m/>
    <m/>
    <m/>
    <m/>
    <m/>
    <m/>
    <m/>
    <m/>
    <m/>
    <m/>
    <m/>
    <m/>
    <m/>
    <m/>
    <m/>
    <m/>
    <m/>
    <m/>
    <m/>
    <m/>
    <m/>
    <m/>
    <m/>
    <m/>
    <m/>
    <m/>
    <m/>
    <m/>
    <m/>
    <m/>
    <m/>
    <m/>
    <x v="0"/>
    <m/>
    <m/>
    <m/>
    <m/>
    <m/>
    <m/>
    <m/>
    <m/>
    <m/>
    <m/>
  </r>
  <r>
    <n v="1192"/>
    <s v="Screening And Consenting"/>
    <n v="1"/>
    <s v="mihlem"/>
    <x v="17"/>
    <d v="1899-12-30T14:58:00"/>
    <s v="Mdantsane"/>
    <n v="9"/>
    <n v="2"/>
    <s v="Not applicable"/>
    <s v="I confirm that I am at the gate / door"/>
    <s v=" -32.9363602"/>
    <s v="27.7574686"/>
    <s v="Yes"/>
    <m/>
    <s v="Read the script out loud to the person"/>
    <s v="Yes - the person who opened the door is the HoH"/>
    <s v="Read the script out loud to the HoH"/>
    <s v="Yes"/>
    <s v="Proceed"/>
    <s v="Nonqaba"/>
    <s v="Phahlane"/>
    <n v="69"/>
    <d v="1953-09-08T00:00:00"/>
    <n v="69"/>
    <s v="Female"/>
    <s v="One or both"/>
    <s v="Yes"/>
    <s v="Proceed"/>
    <m/>
    <s v="Proceed"/>
    <s v="Xhosa"/>
    <s v="Yes"/>
    <s v="Yes"/>
    <m/>
    <s v="signature_2022-07-22_1259.png"/>
    <m/>
    <m/>
    <m/>
    <d v="2022-07-22T00:00:00"/>
    <n v="50000"/>
    <n v="1000"/>
    <n v="314"/>
    <n v="314"/>
    <n v="2335"/>
    <m/>
    <x v="1"/>
    <n v="53894"/>
    <s v="Proceed"/>
    <s v="Checked, completed"/>
    <s v="Checked, completed"/>
    <s v="Checked, completed"/>
    <n v="736865124"/>
    <s v="Myself (Participant)"/>
    <m/>
    <d v="1899-12-30T15:01:00"/>
    <s v="Complete"/>
  </r>
  <r>
    <n v="1615"/>
    <m/>
    <m/>
    <m/>
    <x v="0"/>
    <m/>
    <m/>
    <m/>
    <m/>
    <m/>
    <m/>
    <m/>
    <m/>
    <m/>
    <m/>
    <m/>
    <m/>
    <m/>
    <m/>
    <m/>
    <m/>
    <m/>
    <m/>
    <m/>
    <m/>
    <m/>
    <m/>
    <m/>
    <m/>
    <m/>
    <m/>
    <m/>
    <m/>
    <m/>
    <m/>
    <m/>
    <m/>
    <m/>
    <m/>
    <m/>
    <m/>
    <m/>
    <m/>
    <m/>
    <m/>
    <m/>
    <x v="0"/>
    <m/>
    <m/>
    <m/>
    <m/>
    <m/>
    <m/>
    <m/>
    <m/>
    <m/>
    <m/>
  </r>
  <r>
    <n v="1248"/>
    <s v="Screening And Consenting"/>
    <n v="1"/>
    <s v="yethu"/>
    <x v="24"/>
    <d v="1899-12-30T11:51:00"/>
    <s v="Ndevana"/>
    <n v="3"/>
    <n v="1"/>
    <s v="Not applicable"/>
    <s v="I confirm that I am at the gate / door"/>
    <s v=" -32.9294429"/>
    <s v="27.4739007"/>
    <s v="Yes"/>
    <m/>
    <s v="Read the script out loud to the person"/>
    <s v="Yes - the person who opened the door is calling the HoH"/>
    <s v="Read the script out loud to the HoH"/>
    <s v="Yes"/>
    <s v="Proceed"/>
    <s v="Vuyelwa"/>
    <s v="Chakuma"/>
    <n v="69"/>
    <d v="1953-03-14T00:00:00"/>
    <n v="69"/>
    <s v="Female"/>
    <s v="One or both"/>
    <s v="Yes"/>
    <s v="Proceed"/>
    <m/>
    <s v="Proceed"/>
    <s v="Xhosa"/>
    <s v="Yes"/>
    <s v="Yes"/>
    <m/>
    <s v="signature_2022-07-23_0954.png"/>
    <m/>
    <m/>
    <m/>
    <d v="2022-07-23T00:00:00"/>
    <n v="60000"/>
    <n v="1000"/>
    <n v="501"/>
    <n v="501"/>
    <n v="2334"/>
    <m/>
    <x v="1"/>
    <n v="64267"/>
    <s v="Proceed"/>
    <s v="Checked, completed"/>
    <s v="Checked, completed"/>
    <s v="Checked, completed"/>
    <n v="727873465"/>
    <s v="Myself (Participant)"/>
    <m/>
    <d v="1899-12-30T11:55:00"/>
    <s v="Complete"/>
  </r>
  <r>
    <n v="1616"/>
    <m/>
    <m/>
    <m/>
    <x v="0"/>
    <m/>
    <m/>
    <m/>
    <m/>
    <m/>
    <m/>
    <m/>
    <m/>
    <m/>
    <m/>
    <m/>
    <m/>
    <m/>
    <m/>
    <m/>
    <m/>
    <m/>
    <m/>
    <m/>
    <m/>
    <m/>
    <m/>
    <m/>
    <m/>
    <m/>
    <m/>
    <m/>
    <m/>
    <m/>
    <m/>
    <m/>
    <m/>
    <m/>
    <m/>
    <m/>
    <m/>
    <m/>
    <m/>
    <m/>
    <m/>
    <m/>
    <x v="0"/>
    <m/>
    <m/>
    <m/>
    <m/>
    <m/>
    <m/>
    <m/>
    <m/>
    <m/>
    <m/>
  </r>
  <r>
    <n v="1616"/>
    <s v="Screening And Consenting"/>
    <n v="1"/>
    <s v="nosiphiwo"/>
    <x v="11"/>
    <d v="1899-12-30T09:43:00"/>
    <s v="Buffalo Flats"/>
    <n v="6"/>
    <n v="4"/>
    <s v="Not applicable"/>
    <s v="I confirm that I am at the gate / door"/>
    <s v=" -33.0166612"/>
    <s v="27.8495844"/>
    <s v="Yes"/>
    <m/>
    <s v="Read the script out loud to the person"/>
    <s v="Yes - the person who opened the door is the HoH"/>
    <s v="Read the script out loud to the HoH"/>
    <s v="No"/>
    <m/>
    <m/>
    <m/>
    <m/>
    <m/>
    <m/>
    <m/>
    <m/>
    <m/>
    <m/>
    <m/>
    <m/>
    <m/>
    <m/>
    <m/>
    <m/>
    <m/>
    <m/>
    <m/>
    <m/>
    <m/>
    <n v="80000"/>
    <m/>
    <n v="629"/>
    <n v="629"/>
    <n v="2324"/>
    <m/>
    <x v="0"/>
    <m/>
    <m/>
    <m/>
    <m/>
    <m/>
    <m/>
    <m/>
    <m/>
    <d v="1899-12-30T09:43:00"/>
    <s v="Unverified"/>
  </r>
  <r>
    <n v="1617"/>
    <m/>
    <m/>
    <m/>
    <x v="0"/>
    <m/>
    <m/>
    <m/>
    <m/>
    <m/>
    <m/>
    <m/>
    <m/>
    <m/>
    <m/>
    <m/>
    <m/>
    <m/>
    <m/>
    <m/>
    <m/>
    <m/>
    <m/>
    <m/>
    <m/>
    <m/>
    <m/>
    <m/>
    <m/>
    <m/>
    <m/>
    <m/>
    <m/>
    <m/>
    <m/>
    <m/>
    <m/>
    <m/>
    <m/>
    <m/>
    <m/>
    <m/>
    <m/>
    <m/>
    <m/>
    <m/>
    <x v="0"/>
    <m/>
    <m/>
    <m/>
    <m/>
    <m/>
    <m/>
    <m/>
    <m/>
    <m/>
    <m/>
  </r>
  <r>
    <n v="1617"/>
    <s v="Screening And Consenting"/>
    <n v="1"/>
    <s v="siziphiwe"/>
    <x v="11"/>
    <d v="1899-12-30T09:48:00"/>
    <s v="Buffalo Flats"/>
    <n v="7"/>
    <n v="1"/>
    <s v="Not applicable"/>
    <s v="I confirm that I am at the gate / door"/>
    <s v=" -33.0218863"/>
    <s v="27.8471826"/>
    <s v="Yes"/>
    <m/>
    <s v="Read the script out loud to the person"/>
    <s v="Yes - the person who opened the door is the HoH"/>
    <s v="Read the script out loud to the HoH"/>
    <s v="No"/>
    <m/>
    <m/>
    <m/>
    <m/>
    <m/>
    <m/>
    <m/>
    <m/>
    <m/>
    <m/>
    <m/>
    <m/>
    <m/>
    <m/>
    <m/>
    <m/>
    <m/>
    <m/>
    <m/>
    <m/>
    <m/>
    <n v="80000"/>
    <m/>
    <n v="624"/>
    <n v="624"/>
    <n v="2324"/>
    <m/>
    <x v="0"/>
    <m/>
    <m/>
    <m/>
    <m/>
    <m/>
    <m/>
    <m/>
    <m/>
    <d v="1899-12-30T09:49:00"/>
    <s v="Unverified"/>
  </r>
  <r>
    <n v="1618"/>
    <m/>
    <m/>
    <m/>
    <x v="0"/>
    <m/>
    <m/>
    <m/>
    <m/>
    <m/>
    <m/>
    <m/>
    <m/>
    <m/>
    <m/>
    <m/>
    <m/>
    <m/>
    <m/>
    <m/>
    <m/>
    <m/>
    <m/>
    <m/>
    <m/>
    <m/>
    <m/>
    <m/>
    <m/>
    <m/>
    <m/>
    <m/>
    <m/>
    <m/>
    <m/>
    <m/>
    <m/>
    <m/>
    <m/>
    <m/>
    <m/>
    <m/>
    <m/>
    <m/>
    <m/>
    <m/>
    <x v="0"/>
    <m/>
    <m/>
    <m/>
    <m/>
    <m/>
    <m/>
    <m/>
    <m/>
    <m/>
    <m/>
  </r>
  <r>
    <n v="1618"/>
    <s v="Screening And Consenting"/>
    <n v="1"/>
    <s v="nosiphiwo"/>
    <x v="11"/>
    <d v="1899-12-30T09:49:00"/>
    <s v="Buffalo Flats"/>
    <n v="6"/>
    <n v="4"/>
    <s v="Not applicable"/>
    <s v="I confirm that I am at the gate / door"/>
    <s v=" -33.0169086"/>
    <s v="27.8499035"/>
    <s v="No"/>
    <s v="I confirm"/>
    <m/>
    <m/>
    <m/>
    <m/>
    <m/>
    <m/>
    <m/>
    <m/>
    <m/>
    <m/>
    <m/>
    <m/>
    <m/>
    <m/>
    <m/>
    <m/>
    <m/>
    <m/>
    <m/>
    <m/>
    <m/>
    <m/>
    <m/>
    <m/>
    <m/>
    <n v="80000"/>
    <m/>
    <n v="623"/>
    <n v="623"/>
    <n v="2324"/>
    <m/>
    <x v="0"/>
    <m/>
    <m/>
    <m/>
    <m/>
    <m/>
    <m/>
    <m/>
    <m/>
    <d v="1899-12-30T09:50:00"/>
    <s v="Unverified"/>
  </r>
  <r>
    <n v="1619"/>
    <m/>
    <m/>
    <m/>
    <x v="0"/>
    <m/>
    <m/>
    <m/>
    <m/>
    <m/>
    <m/>
    <m/>
    <m/>
    <m/>
    <m/>
    <m/>
    <m/>
    <m/>
    <m/>
    <m/>
    <m/>
    <m/>
    <m/>
    <m/>
    <m/>
    <m/>
    <m/>
    <m/>
    <m/>
    <m/>
    <m/>
    <m/>
    <m/>
    <m/>
    <m/>
    <m/>
    <m/>
    <m/>
    <m/>
    <m/>
    <m/>
    <m/>
    <m/>
    <m/>
    <m/>
    <m/>
    <x v="0"/>
    <m/>
    <m/>
    <m/>
    <m/>
    <m/>
    <m/>
    <m/>
    <m/>
    <m/>
    <m/>
  </r>
  <r>
    <n v="1619"/>
    <s v="Screening And Consenting"/>
    <n v="1"/>
    <s v="siziphiwe"/>
    <x v="11"/>
    <d v="1899-12-30T09:51:00"/>
    <s v="Buffalo Flats"/>
    <n v="7"/>
    <n v="1"/>
    <s v="Not applicable"/>
    <s v="I confirm that I am at the gate / door"/>
    <s v=" -33.0217281"/>
    <s v="27.8470591"/>
    <s v="Yes"/>
    <m/>
    <s v="Read the script out loud to the person"/>
    <s v="Yes - the person who opened the door is the HoH"/>
    <s v="Read the script out loud to the HoH"/>
    <s v="No"/>
    <m/>
    <m/>
    <m/>
    <m/>
    <m/>
    <m/>
    <m/>
    <m/>
    <m/>
    <m/>
    <m/>
    <m/>
    <m/>
    <m/>
    <m/>
    <m/>
    <m/>
    <m/>
    <m/>
    <m/>
    <m/>
    <n v="80000"/>
    <m/>
    <n v="621"/>
    <n v="621"/>
    <n v="2324"/>
    <m/>
    <x v="0"/>
    <m/>
    <m/>
    <m/>
    <m/>
    <m/>
    <m/>
    <m/>
    <m/>
    <d v="1899-12-30T09:52:00"/>
    <s v="Unverified"/>
  </r>
  <r>
    <n v="1620"/>
    <m/>
    <m/>
    <m/>
    <x v="0"/>
    <m/>
    <m/>
    <m/>
    <m/>
    <m/>
    <m/>
    <m/>
    <m/>
    <m/>
    <m/>
    <m/>
    <m/>
    <m/>
    <m/>
    <m/>
    <m/>
    <m/>
    <m/>
    <m/>
    <m/>
    <m/>
    <m/>
    <m/>
    <m/>
    <m/>
    <m/>
    <m/>
    <m/>
    <m/>
    <m/>
    <m/>
    <m/>
    <m/>
    <m/>
    <m/>
    <m/>
    <m/>
    <m/>
    <m/>
    <m/>
    <m/>
    <x v="0"/>
    <m/>
    <m/>
    <m/>
    <m/>
    <m/>
    <m/>
    <m/>
    <m/>
    <m/>
    <m/>
  </r>
  <r>
    <n v="1620"/>
    <s v="Screening And Consenting"/>
    <n v="1"/>
    <s v="likhona"/>
    <x v="11"/>
    <d v="1899-12-30T09:53:00"/>
    <s v="Nompumelelo"/>
    <n v="4"/>
    <n v="4"/>
    <s v="Not applicable"/>
    <s v="I confirm that I am at the gate / door"/>
    <s v=" -32.951332"/>
    <s v="27.9261724"/>
    <s v="No"/>
    <s v="I confirm"/>
    <m/>
    <m/>
    <m/>
    <m/>
    <m/>
    <m/>
    <m/>
    <m/>
    <m/>
    <m/>
    <m/>
    <m/>
    <m/>
    <m/>
    <m/>
    <m/>
    <m/>
    <m/>
    <m/>
    <m/>
    <m/>
    <m/>
    <m/>
    <m/>
    <m/>
    <n v="30000"/>
    <m/>
    <n v="619"/>
    <n v="619"/>
    <n v="2324"/>
    <m/>
    <x v="0"/>
    <m/>
    <m/>
    <m/>
    <m/>
    <m/>
    <m/>
    <m/>
    <m/>
    <d v="1899-12-30T09:53:00"/>
    <s v="Complete"/>
  </r>
  <r>
    <n v="1392"/>
    <s v="Screening And Consenting"/>
    <n v="1"/>
    <s v="nosibusiso"/>
    <x v="26"/>
    <d v="1899-12-30T14:07:00"/>
    <s v="Buffalo Flats"/>
    <n v="3"/>
    <n v="5"/>
    <s v="Not applicable"/>
    <s v="I confirm that I am at the gate / door"/>
    <s v=" -33.0085958"/>
    <s v="27.8397025"/>
    <s v="Yes"/>
    <m/>
    <s v="Read the script out loud to the person"/>
    <s v="Yes - the person who opened the door is the HoH"/>
    <s v="Read the script out loud to the HoH"/>
    <s v="Yes"/>
    <s v="Proceed"/>
    <s v="Raymond"/>
    <s v="Macdonald "/>
    <n v="69"/>
    <d v="1953-03-03T00:00:00"/>
    <n v="69"/>
    <s v="Male"/>
    <s v="One or both"/>
    <s v="Yes"/>
    <s v="Proceed"/>
    <m/>
    <s v="Proceed"/>
    <s v="English"/>
    <s v="Yes"/>
    <s v="Yes"/>
    <s v="signature_2022-07-27_1210.png"/>
    <m/>
    <m/>
    <m/>
    <m/>
    <d v="2022-07-27T00:00:00"/>
    <n v="80000"/>
    <n v="2000"/>
    <n v="365"/>
    <n v="365"/>
    <n v="2330"/>
    <m/>
    <x v="1"/>
    <n v="84991"/>
    <s v="Proceed"/>
    <s v="Checked, completed"/>
    <s v="Checked, completed"/>
    <s v="Checked, completed"/>
    <n v="658832486"/>
    <s v="Myself (Participant)"/>
    <m/>
    <d v="1899-12-30T14:18:00"/>
    <s v="Complete"/>
  </r>
  <r>
    <n v="1621"/>
    <m/>
    <m/>
    <m/>
    <x v="0"/>
    <m/>
    <m/>
    <m/>
    <m/>
    <m/>
    <m/>
    <m/>
    <m/>
    <m/>
    <m/>
    <m/>
    <m/>
    <m/>
    <m/>
    <m/>
    <m/>
    <m/>
    <m/>
    <m/>
    <m/>
    <m/>
    <m/>
    <m/>
    <m/>
    <m/>
    <m/>
    <m/>
    <m/>
    <m/>
    <m/>
    <m/>
    <m/>
    <m/>
    <m/>
    <m/>
    <m/>
    <m/>
    <m/>
    <m/>
    <m/>
    <m/>
    <x v="0"/>
    <m/>
    <m/>
    <m/>
    <m/>
    <m/>
    <m/>
    <m/>
    <m/>
    <m/>
    <m/>
  </r>
  <r>
    <n v="1516"/>
    <s v="Screening And Consenting"/>
    <n v="1"/>
    <s v="yethu"/>
    <x v="32"/>
    <d v="1899-12-30T11:47:00"/>
    <s v="Ndevana"/>
    <n v="3"/>
    <n v="7"/>
    <s v="Not applicable"/>
    <s v="I confirm that I am at the gate / door"/>
    <s v=" -32.9253672"/>
    <s v="27.4348985"/>
    <s v="Yes"/>
    <m/>
    <s v="Read the script out loud to the person"/>
    <s v="Yes - the person who opened the door is the HoH"/>
    <s v="Read the script out loud to the HoH"/>
    <s v="Yes"/>
    <s v="Proceed"/>
    <s v="Katose"/>
    <s v="Dyantyi"/>
    <n v="69"/>
    <d v="1954-01-01T00:00:00"/>
    <n v="69"/>
    <s v="Male"/>
    <s v="One or both"/>
    <s v="Yes"/>
    <s v="Proceed"/>
    <m/>
    <s v="Proceed"/>
    <s v="Xhosa"/>
    <s v="Yes"/>
    <s v="Yes"/>
    <m/>
    <s v="signature_2022-07-29_0950.png"/>
    <m/>
    <m/>
    <m/>
    <d v="2022-07-29T00:00:00"/>
    <n v="60000"/>
    <n v="2000"/>
    <n v="505"/>
    <n v="505"/>
    <n v="2328"/>
    <m/>
    <x v="1"/>
    <n v="65269"/>
    <s v="Proceed"/>
    <s v="Checked, completed"/>
    <s v="Checked, completed"/>
    <s v="Checked, completed"/>
    <n v="836960563"/>
    <s v="Myself (Participant)"/>
    <m/>
    <d v="1899-12-30T11:52:00"/>
    <s v="Unverified"/>
  </r>
  <r>
    <n v="1622"/>
    <m/>
    <m/>
    <m/>
    <x v="0"/>
    <m/>
    <m/>
    <m/>
    <m/>
    <m/>
    <m/>
    <m/>
    <m/>
    <m/>
    <m/>
    <m/>
    <m/>
    <m/>
    <m/>
    <m/>
    <m/>
    <m/>
    <m/>
    <m/>
    <m/>
    <m/>
    <m/>
    <m/>
    <m/>
    <m/>
    <m/>
    <m/>
    <m/>
    <m/>
    <m/>
    <m/>
    <m/>
    <m/>
    <m/>
    <m/>
    <m/>
    <m/>
    <m/>
    <m/>
    <m/>
    <m/>
    <x v="0"/>
    <m/>
    <m/>
    <m/>
    <m/>
    <m/>
    <m/>
    <m/>
    <m/>
    <m/>
    <m/>
  </r>
  <r>
    <n v="1767"/>
    <s v="Screening And Consenting"/>
    <n v="1"/>
    <s v="likhona"/>
    <x v="12"/>
    <d v="1899-12-30T14:58:00"/>
    <s v="Nompumelelo"/>
    <n v="4"/>
    <n v="4"/>
    <s v="Not applicable"/>
    <s v="I confirm that I am at the gate / door"/>
    <s v=" -32.9545778"/>
    <s v="27.9316737"/>
    <s v="Yes"/>
    <m/>
    <s v="Read the script out loud to the person"/>
    <s v="Yes - the person who opened the door is the HoH"/>
    <s v="Read the script out loud to the HoH"/>
    <s v="Yes"/>
    <s v="Proceed"/>
    <s v="Monica Nozipho"/>
    <s v="Toli"/>
    <n v="69"/>
    <d v="1953-06-05T00:00:00"/>
    <n v="69"/>
    <s v="Female"/>
    <s v="One or both"/>
    <s v="Yes"/>
    <s v="Proceed"/>
    <m/>
    <s v="Proceed"/>
    <s v="Xhosa"/>
    <s v="Yes"/>
    <s v="Yes"/>
    <m/>
    <s v="signature_2022-08-03_1309.png"/>
    <m/>
    <m/>
    <m/>
    <d v="2022-08-03T00:00:00"/>
    <n v="30000"/>
    <n v="1000"/>
    <n v="314"/>
    <n v="314"/>
    <n v="2323"/>
    <m/>
    <x v="1"/>
    <n v="33882"/>
    <s v="Proceed"/>
    <s v="Checked, completed"/>
    <s v="Checked, completed"/>
    <s v="Checked, completed"/>
    <n v="797592741"/>
    <s v="Myself (Participant)"/>
    <m/>
    <d v="1899-12-30T15:10:00"/>
    <s v="Unverified"/>
  </r>
  <r>
    <n v="1623"/>
    <m/>
    <m/>
    <m/>
    <x v="0"/>
    <m/>
    <m/>
    <m/>
    <m/>
    <m/>
    <m/>
    <m/>
    <m/>
    <m/>
    <m/>
    <m/>
    <m/>
    <m/>
    <m/>
    <m/>
    <m/>
    <m/>
    <m/>
    <m/>
    <m/>
    <m/>
    <m/>
    <m/>
    <m/>
    <m/>
    <m/>
    <m/>
    <m/>
    <m/>
    <m/>
    <m/>
    <m/>
    <m/>
    <m/>
    <m/>
    <m/>
    <m/>
    <m/>
    <m/>
    <m/>
    <m/>
    <x v="0"/>
    <m/>
    <m/>
    <m/>
    <m/>
    <m/>
    <m/>
    <m/>
    <m/>
    <m/>
    <m/>
  </r>
  <r>
    <n v="40"/>
    <s v="Screening And Consenting"/>
    <n v="1"/>
    <s v="siziphiwe"/>
    <x v="1"/>
    <d v="1899-12-30T13:07:00"/>
    <s v="Mdantsane"/>
    <n v="1"/>
    <n v="2"/>
    <s v="Not applicable"/>
    <s v="I confirm that I am at the gate / door"/>
    <s v=" -32.9377676"/>
    <s v="27.781201"/>
    <s v="Yes"/>
    <m/>
    <s v="Read the script out loud to the person"/>
    <s v="Yes - the person who opened the door is calling the HoH"/>
    <s v="Read the script out loud to the HoH"/>
    <s v="Yes"/>
    <s v="Proceed"/>
    <s v="Sabhawa"/>
    <s v="Mkize"/>
    <n v="70"/>
    <d v="1952-06-06T00:00:00"/>
    <n v="70"/>
    <s v="Male"/>
    <s v="One or both"/>
    <s v="Yes"/>
    <s v="Proceed"/>
    <m/>
    <s v="Proceed"/>
    <s v="Xhosa"/>
    <s v="Yes"/>
    <s v="Yes"/>
    <m/>
    <s v="signature_2022-06-14_1114.png"/>
    <m/>
    <m/>
    <m/>
    <d v="2022-06-14T00:00:00"/>
    <n v="50000"/>
    <n v="2000"/>
    <n v="425"/>
    <n v="425"/>
    <n v="2373"/>
    <m/>
    <x v="1"/>
    <n v="55153"/>
    <s v="Proceed"/>
    <s v="Checked, completed"/>
    <s v="Checked, completed"/>
    <s v="Checked, completed"/>
    <n v="786668062"/>
    <s v="Myself (Participant)"/>
    <m/>
    <d v="1899-12-30T13:15:00"/>
    <s v="Unverified"/>
  </r>
  <r>
    <n v="1624"/>
    <m/>
    <m/>
    <m/>
    <x v="0"/>
    <m/>
    <m/>
    <m/>
    <m/>
    <m/>
    <m/>
    <m/>
    <m/>
    <m/>
    <m/>
    <m/>
    <m/>
    <m/>
    <m/>
    <m/>
    <m/>
    <m/>
    <m/>
    <m/>
    <m/>
    <m/>
    <m/>
    <m/>
    <m/>
    <m/>
    <m/>
    <m/>
    <m/>
    <m/>
    <m/>
    <m/>
    <m/>
    <m/>
    <m/>
    <m/>
    <m/>
    <m/>
    <m/>
    <m/>
    <m/>
    <m/>
    <x v="0"/>
    <m/>
    <m/>
    <m/>
    <m/>
    <m/>
    <m/>
    <m/>
    <m/>
    <m/>
    <m/>
  </r>
  <r>
    <n v="122"/>
    <s v="Screening And Consenting"/>
    <n v="1"/>
    <s v="siyanda"/>
    <x v="3"/>
    <d v="1899-12-30T12:31:00"/>
    <s v="Mdantsane"/>
    <n v="4"/>
    <n v="1"/>
    <s v="Not applicable"/>
    <s v="I confirm that I am at the gate / door"/>
    <s v=" -32.9381285"/>
    <s v="27.7751086"/>
    <s v="Yes"/>
    <m/>
    <s v="Read the script out loud to the person"/>
    <s v="Yes - the person who opened the door is the HoH"/>
    <s v="Read the script out loud to the HoH"/>
    <s v="Yes"/>
    <s v="Proceed"/>
    <s v="Nomonde"/>
    <s v="Febani"/>
    <n v="70"/>
    <d v="1952-02-07T00:00:00"/>
    <n v="70"/>
    <s v="Female"/>
    <s v="One or both"/>
    <s v="Yes"/>
    <s v="Proceed"/>
    <m/>
    <s v="Proceed"/>
    <s v="Xhosa"/>
    <s v="Yes"/>
    <s v="Yes"/>
    <m/>
    <s v="signature_2022-06-21_1037.png"/>
    <m/>
    <m/>
    <m/>
    <d v="2022-06-21T00:00:00"/>
    <n v="50000"/>
    <n v="1000"/>
    <n v="461"/>
    <n v="461"/>
    <n v="2366"/>
    <m/>
    <x v="1"/>
    <n v="54218"/>
    <s v="Proceed"/>
    <s v="Checked, completed"/>
    <s v="Checked, completed"/>
    <s v="Checked, completed"/>
    <n v="835850631"/>
    <s v="Myself (Participant)"/>
    <m/>
    <d v="1899-12-30T12:38:00"/>
    <s v="Unverified"/>
  </r>
  <r>
    <n v="1625"/>
    <m/>
    <m/>
    <m/>
    <x v="0"/>
    <m/>
    <m/>
    <m/>
    <m/>
    <m/>
    <m/>
    <m/>
    <m/>
    <m/>
    <m/>
    <m/>
    <m/>
    <m/>
    <m/>
    <m/>
    <m/>
    <m/>
    <m/>
    <m/>
    <m/>
    <m/>
    <m/>
    <m/>
    <m/>
    <m/>
    <m/>
    <m/>
    <m/>
    <m/>
    <m/>
    <m/>
    <m/>
    <m/>
    <m/>
    <m/>
    <m/>
    <m/>
    <m/>
    <m/>
    <m/>
    <m/>
    <x v="0"/>
    <m/>
    <m/>
    <m/>
    <m/>
    <m/>
    <m/>
    <m/>
    <m/>
    <m/>
    <m/>
  </r>
  <r>
    <n v="461"/>
    <s v="Screening And Consenting"/>
    <n v="1"/>
    <s v="zimbini"/>
    <x v="22"/>
    <d v="1899-12-30T10:01:00"/>
    <s v="Mdantsane"/>
    <n v="4"/>
    <n v="7"/>
    <s v="Not applicable"/>
    <s v="I confirm that I am at the gate / door"/>
    <s v=" -32.9362574"/>
    <s v="27.778184"/>
    <s v="Yes"/>
    <m/>
    <s v="Read the script out loud to the person"/>
    <s v="Yes - the person who opened the door is calling the HoH"/>
    <s v="Read the script out loud to the HoH"/>
    <s v="Yes"/>
    <s v="Proceed"/>
    <s v="Nomfusi"/>
    <s v="Landu"/>
    <n v="70"/>
    <d v="1952-07-16T00:00:00"/>
    <n v="70"/>
    <s v="Female"/>
    <s v="One or both"/>
    <s v="Yes"/>
    <s v="Proceed"/>
    <m/>
    <s v="Proceed"/>
    <s v="Xhosa"/>
    <s v="Yes"/>
    <s v="Yes"/>
    <m/>
    <s v="signature_2022-07-07_0805.png"/>
    <m/>
    <m/>
    <m/>
    <d v="2022-07-07T00:00:00"/>
    <n v="50000"/>
    <n v="1000"/>
    <n v="611"/>
    <n v="611"/>
    <n v="2350"/>
    <m/>
    <x v="1"/>
    <n v="54502"/>
    <s v="Proceed"/>
    <s v="Checked, completed"/>
    <s v="Checked, completed"/>
    <s v="Checked, completed"/>
    <n v="781082653"/>
    <s v="Myself (Participant)"/>
    <m/>
    <d v="1899-12-30T10:10:00"/>
    <s v="Unverified"/>
  </r>
  <r>
    <n v="1626"/>
    <m/>
    <m/>
    <m/>
    <x v="0"/>
    <m/>
    <m/>
    <m/>
    <m/>
    <m/>
    <m/>
    <m/>
    <m/>
    <m/>
    <m/>
    <m/>
    <m/>
    <m/>
    <m/>
    <m/>
    <m/>
    <m/>
    <m/>
    <m/>
    <m/>
    <m/>
    <m/>
    <m/>
    <m/>
    <m/>
    <m/>
    <m/>
    <m/>
    <m/>
    <m/>
    <m/>
    <m/>
    <m/>
    <m/>
    <m/>
    <m/>
    <m/>
    <m/>
    <m/>
    <m/>
    <m/>
    <x v="0"/>
    <m/>
    <m/>
    <m/>
    <m/>
    <m/>
    <m/>
    <m/>
    <m/>
    <m/>
    <m/>
  </r>
  <r>
    <n v="577"/>
    <s v="Screening And Consenting"/>
    <n v="1"/>
    <s v="zola"/>
    <x v="20"/>
    <d v="1899-12-30T09:23:00"/>
    <s v="Ndevana"/>
    <n v="1"/>
    <n v="2"/>
    <s v="Not applicable"/>
    <s v="I confirm that I am at the gate / door"/>
    <s v=" -32.9018642"/>
    <s v="27.5100919"/>
    <s v="Yes"/>
    <m/>
    <s v="Read the script out loud to the person"/>
    <s v="Yes - the person who opened the door is the HoH"/>
    <s v="Read the script out loud to the HoH"/>
    <s v="Yes"/>
    <s v="Proceed"/>
    <s v="Nomini Monica"/>
    <s v="Tshona"/>
    <n v="70"/>
    <d v="1952-12-05T00:00:00"/>
    <n v="70"/>
    <s v="Female"/>
    <s v="One or both"/>
    <s v="Yes"/>
    <s v="Proceed"/>
    <m/>
    <s v="Proceed"/>
    <s v="Xhosa"/>
    <s v="Yes"/>
    <s v="Yes"/>
    <m/>
    <s v="signature_2022-07-09_0728.png"/>
    <m/>
    <m/>
    <m/>
    <d v="2022-07-09T00:00:00"/>
    <n v="60000"/>
    <n v="1000"/>
    <n v="649"/>
    <n v="649"/>
    <n v="2348"/>
    <m/>
    <x v="1"/>
    <n v="64576"/>
    <s v="Proceed"/>
    <s v="Checked, completed"/>
    <s v="Checked, completed"/>
    <s v="Checked, completed"/>
    <n v="631672070"/>
    <s v="Myself (Participant)"/>
    <m/>
    <d v="1899-12-30T09:30:00"/>
    <s v="Unverified"/>
  </r>
  <r>
    <n v="1627"/>
    <m/>
    <m/>
    <m/>
    <x v="0"/>
    <m/>
    <m/>
    <m/>
    <m/>
    <m/>
    <m/>
    <m/>
    <m/>
    <m/>
    <m/>
    <m/>
    <m/>
    <m/>
    <m/>
    <m/>
    <m/>
    <m/>
    <m/>
    <m/>
    <m/>
    <m/>
    <m/>
    <m/>
    <m/>
    <m/>
    <m/>
    <m/>
    <m/>
    <m/>
    <m/>
    <m/>
    <m/>
    <m/>
    <m/>
    <m/>
    <m/>
    <m/>
    <m/>
    <m/>
    <m/>
    <m/>
    <x v="0"/>
    <m/>
    <m/>
    <m/>
    <m/>
    <m/>
    <m/>
    <m/>
    <m/>
    <m/>
    <m/>
  </r>
  <r>
    <n v="693"/>
    <s v="Screening And Consenting"/>
    <n v="1"/>
    <s v="lona"/>
    <x v="15"/>
    <d v="1899-12-30T11:03:00"/>
    <s v="Mdantsane"/>
    <n v="11"/>
    <n v="3"/>
    <s v="Not applicable"/>
    <s v="I confirm that I am at the gate / door"/>
    <s v=" -32.9192563"/>
    <s v="27.7440594"/>
    <s v="Yes"/>
    <m/>
    <s v="Read the script out loud to the person"/>
    <s v="Yes - the person who opened the door is the HoH"/>
    <s v="Read the script out loud to the HoH"/>
    <s v="Yes"/>
    <s v="Proceed"/>
    <s v="Joyce"/>
    <s v="Mvamva"/>
    <n v="70"/>
    <d v="1952-04-08T00:00:00"/>
    <n v="70"/>
    <s v="Female"/>
    <s v="One or both"/>
    <s v="Yes"/>
    <s v="Proceed"/>
    <m/>
    <s v="Proceed"/>
    <s v="Xhosa"/>
    <s v="Yes"/>
    <s v="Yes"/>
    <m/>
    <s v="signature_2022-07-13_0907.png"/>
    <m/>
    <m/>
    <m/>
    <d v="2022-07-13T00:00:00"/>
    <n v="50000"/>
    <n v="1000"/>
    <n v="549"/>
    <n v="549"/>
    <n v="2344"/>
    <m/>
    <x v="1"/>
    <n v="54372"/>
    <s v="Proceed"/>
    <s v="Checked, completed"/>
    <s v="Checked, completed"/>
    <s v="Checked, completed"/>
    <n v="791858111"/>
    <s v="Myself (Participant)"/>
    <m/>
    <d v="1899-12-30T11:08:00"/>
    <s v="Unverified"/>
  </r>
  <r>
    <n v="1628"/>
    <m/>
    <m/>
    <m/>
    <x v="0"/>
    <m/>
    <m/>
    <m/>
    <m/>
    <m/>
    <m/>
    <m/>
    <m/>
    <m/>
    <m/>
    <m/>
    <m/>
    <m/>
    <m/>
    <m/>
    <m/>
    <m/>
    <m/>
    <m/>
    <m/>
    <m/>
    <m/>
    <m/>
    <m/>
    <m/>
    <m/>
    <m/>
    <m/>
    <m/>
    <m/>
    <m/>
    <m/>
    <m/>
    <m/>
    <m/>
    <m/>
    <m/>
    <m/>
    <m/>
    <m/>
    <m/>
    <x v="0"/>
    <m/>
    <m/>
    <m/>
    <m/>
    <m/>
    <m/>
    <m/>
    <m/>
    <m/>
    <m/>
  </r>
  <r>
    <n v="1628"/>
    <s v="Screening And Consenting"/>
    <n v="1"/>
    <s v="siziphiwe"/>
    <x v="11"/>
    <d v="1899-12-30T10:25:00"/>
    <s v="Buffalo Flats"/>
    <n v="7"/>
    <n v="1"/>
    <s v="Not applicable"/>
    <s v="I confirm that I am at the gate / door"/>
    <s v=" -33.0218677"/>
    <s v="27.8469808"/>
    <s v="Yes"/>
    <m/>
    <s v="Read the script out loud to the person"/>
    <s v="Yes - the person who opened the door is the HoH"/>
    <s v="Read the script out loud to the HoH"/>
    <s v="No"/>
    <m/>
    <m/>
    <m/>
    <m/>
    <m/>
    <m/>
    <m/>
    <m/>
    <m/>
    <m/>
    <m/>
    <m/>
    <m/>
    <m/>
    <m/>
    <m/>
    <m/>
    <m/>
    <m/>
    <m/>
    <m/>
    <n v="80000"/>
    <m/>
    <n v="587"/>
    <n v="587"/>
    <n v="2324"/>
    <m/>
    <x v="0"/>
    <m/>
    <m/>
    <m/>
    <m/>
    <m/>
    <m/>
    <m/>
    <m/>
    <d v="1899-12-30T10:29:00"/>
    <s v="Unverified"/>
  </r>
  <r>
    <n v="1629"/>
    <m/>
    <m/>
    <m/>
    <x v="0"/>
    <m/>
    <m/>
    <m/>
    <m/>
    <m/>
    <m/>
    <m/>
    <m/>
    <m/>
    <m/>
    <m/>
    <m/>
    <m/>
    <m/>
    <m/>
    <m/>
    <m/>
    <m/>
    <m/>
    <m/>
    <m/>
    <m/>
    <m/>
    <m/>
    <m/>
    <m/>
    <m/>
    <m/>
    <m/>
    <m/>
    <m/>
    <m/>
    <m/>
    <m/>
    <m/>
    <m/>
    <m/>
    <m/>
    <m/>
    <m/>
    <m/>
    <x v="0"/>
    <m/>
    <m/>
    <m/>
    <m/>
    <m/>
    <m/>
    <m/>
    <m/>
    <m/>
    <m/>
  </r>
  <r>
    <n v="860"/>
    <s v="Screening And Consenting"/>
    <n v="1"/>
    <s v="vuyelwa"/>
    <x v="23"/>
    <d v="1899-12-30T12:24:00"/>
    <s v="Ndevana"/>
    <n v="2"/>
    <n v="2"/>
    <s v="Not applicable"/>
    <s v="I confirm that I am at the gate / door"/>
    <s v=" -32.9282879"/>
    <s v="27.4774779"/>
    <s v="Yes"/>
    <m/>
    <s v="Read the script out loud to the person"/>
    <s v="Yes - the person who opened the door is the HoH"/>
    <s v="Read the script out loud to the HoH"/>
    <s v="Yes"/>
    <s v="Proceed"/>
    <s v="Mpumelelo"/>
    <s v="Makele"/>
    <n v="70"/>
    <d v="1952-04-22T00:00:00"/>
    <n v="70"/>
    <s v="Male"/>
    <s v="One or both"/>
    <s v="Yes"/>
    <s v="Proceed"/>
    <m/>
    <s v="Proceed"/>
    <s v="Xhosa"/>
    <s v="Yes"/>
    <s v="Yes"/>
    <m/>
    <s v="signature_2022-07-15_1028.png"/>
    <m/>
    <m/>
    <m/>
    <d v="2022-07-15T00:00:00"/>
    <n v="60000"/>
    <n v="2000"/>
    <n v="468"/>
    <n v="468"/>
    <n v="2342"/>
    <m/>
    <x v="1"/>
    <n v="65208"/>
    <s v="Proceed"/>
    <s v="Checked, completed"/>
    <s v="Checked, completed"/>
    <s v="Checked, completed"/>
    <n v="733102869"/>
    <s v="Myself (Participant)"/>
    <m/>
    <d v="1899-12-30T12:29:00"/>
    <s v="Unverified"/>
  </r>
  <r>
    <n v="1630"/>
    <m/>
    <m/>
    <m/>
    <x v="0"/>
    <m/>
    <m/>
    <m/>
    <m/>
    <m/>
    <m/>
    <m/>
    <m/>
    <m/>
    <m/>
    <m/>
    <m/>
    <m/>
    <m/>
    <m/>
    <m/>
    <m/>
    <m/>
    <m/>
    <m/>
    <m/>
    <m/>
    <m/>
    <m/>
    <m/>
    <m/>
    <m/>
    <m/>
    <m/>
    <m/>
    <m/>
    <m/>
    <m/>
    <m/>
    <m/>
    <m/>
    <m/>
    <m/>
    <m/>
    <m/>
    <m/>
    <x v="0"/>
    <m/>
    <m/>
    <m/>
    <m/>
    <m/>
    <m/>
    <m/>
    <m/>
    <m/>
    <m/>
  </r>
  <r>
    <n v="1630"/>
    <s v="Screening And Consenting"/>
    <n v="1"/>
    <s v="siziphiwe"/>
    <x v="11"/>
    <d v="1899-12-30T10:33:00"/>
    <s v="Buffalo Flats"/>
    <n v="7"/>
    <n v="1"/>
    <s v="Not applicable"/>
    <s v="I confirm that I am at the gate / door"/>
    <s v=" -33.0219516"/>
    <s v="27.8472349"/>
    <s v="Yes"/>
    <m/>
    <s v="Read the script out loud to the person"/>
    <s v="Yes - the person who opened the door is the HoH"/>
    <s v="Read the script out loud to the HoH"/>
    <s v="No"/>
    <m/>
    <m/>
    <m/>
    <m/>
    <m/>
    <m/>
    <m/>
    <m/>
    <m/>
    <m/>
    <m/>
    <m/>
    <m/>
    <m/>
    <m/>
    <m/>
    <m/>
    <m/>
    <m/>
    <m/>
    <m/>
    <n v="80000"/>
    <m/>
    <n v="579"/>
    <n v="579"/>
    <n v="2324"/>
    <m/>
    <x v="0"/>
    <m/>
    <m/>
    <m/>
    <m/>
    <m/>
    <m/>
    <m/>
    <m/>
    <d v="1899-12-30T10:34:00"/>
    <s v="Unverified"/>
  </r>
  <r>
    <n v="1631"/>
    <m/>
    <m/>
    <m/>
    <x v="0"/>
    <m/>
    <m/>
    <m/>
    <m/>
    <m/>
    <m/>
    <m/>
    <m/>
    <m/>
    <m/>
    <m/>
    <m/>
    <m/>
    <m/>
    <m/>
    <m/>
    <m/>
    <m/>
    <m/>
    <m/>
    <m/>
    <m/>
    <m/>
    <m/>
    <m/>
    <m/>
    <m/>
    <m/>
    <m/>
    <m/>
    <m/>
    <m/>
    <m/>
    <m/>
    <m/>
    <m/>
    <m/>
    <m/>
    <m/>
    <m/>
    <m/>
    <x v="0"/>
    <m/>
    <m/>
    <m/>
    <m/>
    <m/>
    <m/>
    <m/>
    <m/>
    <m/>
    <m/>
  </r>
  <r>
    <n v="1631"/>
    <s v="Screening And Consenting"/>
    <n v="1"/>
    <s v="vuyolwethu"/>
    <x v="11"/>
    <d v="1899-12-30T10:36:00"/>
    <s v="Mdantsane"/>
    <n v="8"/>
    <n v="1"/>
    <s v="Not applicable"/>
    <s v="I confirm that I am at the gate / door"/>
    <s v=" -32.9301496"/>
    <s v="27.7351798"/>
    <s v="No"/>
    <s v="I confirm"/>
    <m/>
    <m/>
    <m/>
    <m/>
    <m/>
    <m/>
    <m/>
    <m/>
    <m/>
    <m/>
    <m/>
    <m/>
    <m/>
    <m/>
    <m/>
    <m/>
    <m/>
    <m/>
    <m/>
    <m/>
    <m/>
    <m/>
    <m/>
    <m/>
    <m/>
    <n v="50000"/>
    <m/>
    <n v="576"/>
    <n v="576"/>
    <n v="2324"/>
    <m/>
    <x v="0"/>
    <m/>
    <m/>
    <m/>
    <m/>
    <m/>
    <m/>
    <m/>
    <m/>
    <d v="1899-12-30T10:37:00"/>
    <s v="Complete"/>
  </r>
  <r>
    <n v="943"/>
    <s v="Screening And Consenting"/>
    <n v="1"/>
    <s v="vuyolwethu"/>
    <x v="29"/>
    <d v="1899-12-30T11:50:00"/>
    <s v="Mdantsane"/>
    <n v="9"/>
    <n v="1"/>
    <s v="Not applicable"/>
    <s v="I confirm that I am at the gate / door"/>
    <s v=" -32.937332"/>
    <s v="27.7566325"/>
    <s v="Yes"/>
    <m/>
    <s v="Read the script out loud to the person"/>
    <s v="Yes - the person who opened the door is the HoH"/>
    <s v="Read the script out loud to the HoH"/>
    <s v="Yes"/>
    <s v="Proceed"/>
    <s v="Qokombe"/>
    <s v="Ndabeni"/>
    <n v="70"/>
    <d v="1952-03-07T00:00:00"/>
    <n v="70"/>
    <s v="Male"/>
    <s v="One or both"/>
    <s v="Yes"/>
    <s v="Proceed"/>
    <m/>
    <s v="Proceed"/>
    <s v="Xhosa"/>
    <s v="Yes"/>
    <s v="Yes"/>
    <m/>
    <s v="signature_2022-07-19_0957.png"/>
    <m/>
    <m/>
    <m/>
    <d v="2022-07-19T00:00:00"/>
    <n v="50000"/>
    <n v="2000"/>
    <n v="502"/>
    <n v="502"/>
    <n v="2338"/>
    <m/>
    <x v="1"/>
    <n v="55272"/>
    <s v="Proceed"/>
    <s v="Checked, completed"/>
    <s v="Checked, completed"/>
    <s v="Checked, completed"/>
    <n v="999999999"/>
    <s v="Other"/>
    <s v="Participant don't have phone."/>
    <d v="1899-12-30T11:58:00"/>
    <s v="Complete"/>
  </r>
  <r>
    <n v="1632"/>
    <m/>
    <m/>
    <m/>
    <x v="0"/>
    <m/>
    <m/>
    <m/>
    <m/>
    <m/>
    <m/>
    <m/>
    <m/>
    <m/>
    <m/>
    <m/>
    <m/>
    <m/>
    <m/>
    <m/>
    <m/>
    <m/>
    <m/>
    <m/>
    <m/>
    <m/>
    <m/>
    <m/>
    <m/>
    <m/>
    <m/>
    <m/>
    <m/>
    <m/>
    <m/>
    <m/>
    <m/>
    <m/>
    <m/>
    <m/>
    <m/>
    <m/>
    <m/>
    <m/>
    <m/>
    <m/>
    <x v="0"/>
    <m/>
    <m/>
    <m/>
    <m/>
    <m/>
    <m/>
    <m/>
    <m/>
    <m/>
    <m/>
  </r>
  <r>
    <n v="1119"/>
    <s v="Screening And Consenting"/>
    <n v="1"/>
    <s v="vuyolwethu"/>
    <x v="21"/>
    <d v="1899-12-30T14:07:00"/>
    <s v="Mdantsane"/>
    <n v="9"/>
    <n v="1"/>
    <s v="Not applicable"/>
    <s v="I confirm that I am at the gate / door"/>
    <s v=" -32.9369971"/>
    <s v="27.7559296"/>
    <s v="Yes"/>
    <m/>
    <s v="Read the script out loud to the person"/>
    <s v="Yes - the person who opened the door is calling the HoH"/>
    <s v="Read the script out loud to the HoH"/>
    <s v="Yes"/>
    <s v="Proceed"/>
    <s v="Nomali"/>
    <s v="Jekeqa"/>
    <n v="70"/>
    <d v="1952-04-01T00:00:00"/>
    <n v="70"/>
    <s v="Female"/>
    <s v="One or both"/>
    <s v="Yes"/>
    <s v="Proceed"/>
    <m/>
    <s v="Proceed"/>
    <s v="Xhosa"/>
    <s v="Yes"/>
    <s v="Yes"/>
    <m/>
    <s v="signature_2022-07-21_1212.png"/>
    <m/>
    <m/>
    <m/>
    <d v="2022-07-21T00:00:00"/>
    <n v="50000"/>
    <n v="1000"/>
    <n v="365"/>
    <n v="365"/>
    <n v="2336"/>
    <m/>
    <x v="1"/>
    <n v="53996"/>
    <s v="Proceed"/>
    <s v="Checked, completed"/>
    <s v="Checked, completed"/>
    <s v="Checked, completed"/>
    <n v="999999999"/>
    <s v="Other"/>
    <n v="820234880"/>
    <d v="1899-12-30T14:13:00"/>
    <s v="Complete"/>
  </r>
  <r>
    <n v="1633"/>
    <m/>
    <m/>
    <m/>
    <x v="0"/>
    <m/>
    <m/>
    <m/>
    <m/>
    <m/>
    <m/>
    <m/>
    <m/>
    <m/>
    <m/>
    <m/>
    <m/>
    <m/>
    <m/>
    <m/>
    <m/>
    <m/>
    <m/>
    <m/>
    <m/>
    <m/>
    <m/>
    <m/>
    <m/>
    <m/>
    <m/>
    <m/>
    <m/>
    <m/>
    <m/>
    <m/>
    <m/>
    <m/>
    <m/>
    <m/>
    <m/>
    <m/>
    <m/>
    <m/>
    <m/>
    <m/>
    <x v="0"/>
    <m/>
    <m/>
    <m/>
    <m/>
    <m/>
    <m/>
    <m/>
    <m/>
    <m/>
    <m/>
  </r>
  <r>
    <n v="1633"/>
    <s v="Screening And Consenting"/>
    <n v="1"/>
    <s v="siziphiwe"/>
    <x v="11"/>
    <d v="1899-12-30T10:42:00"/>
    <s v="Buffalo Flats"/>
    <n v="7"/>
    <n v="1"/>
    <s v="Not applicable"/>
    <s v="I confirm that I am at the gate / door"/>
    <s v=" -33.0220366"/>
    <s v="27.8473858"/>
    <s v="Yes"/>
    <m/>
    <s v="Read the script out loud to the person"/>
    <s v="Yes - the person who opened the door is the HoH"/>
    <s v="Read the script out loud to the HoH"/>
    <s v="No"/>
    <m/>
    <m/>
    <m/>
    <m/>
    <m/>
    <m/>
    <m/>
    <m/>
    <m/>
    <m/>
    <m/>
    <m/>
    <m/>
    <m/>
    <m/>
    <m/>
    <m/>
    <m/>
    <m/>
    <m/>
    <m/>
    <n v="80000"/>
    <m/>
    <n v="570"/>
    <n v="570"/>
    <n v="2324"/>
    <m/>
    <x v="0"/>
    <m/>
    <m/>
    <m/>
    <m/>
    <m/>
    <m/>
    <m/>
    <m/>
    <d v="1899-12-30T10:50:00"/>
    <s v="Unverified"/>
  </r>
  <r>
    <n v="1634"/>
    <m/>
    <m/>
    <m/>
    <x v="0"/>
    <m/>
    <m/>
    <m/>
    <m/>
    <m/>
    <m/>
    <m/>
    <m/>
    <m/>
    <m/>
    <m/>
    <m/>
    <m/>
    <m/>
    <m/>
    <m/>
    <m/>
    <m/>
    <m/>
    <m/>
    <m/>
    <m/>
    <m/>
    <m/>
    <m/>
    <m/>
    <m/>
    <m/>
    <m/>
    <m/>
    <m/>
    <m/>
    <m/>
    <m/>
    <m/>
    <m/>
    <m/>
    <m/>
    <m/>
    <m/>
    <m/>
    <x v="0"/>
    <m/>
    <m/>
    <m/>
    <m/>
    <m/>
    <m/>
    <m/>
    <m/>
    <m/>
    <m/>
  </r>
  <r>
    <n v="1263"/>
    <s v="Screening And Consenting"/>
    <n v="1"/>
    <s v="zimbini"/>
    <x v="24"/>
    <d v="1899-12-30T13:00:00"/>
    <s v="Mdantsane"/>
    <n v="10"/>
    <n v="1"/>
    <s v="Not applicable"/>
    <s v="I confirm that I am at the gate / door"/>
    <s v=" -32.9303976"/>
    <s v="27.7521018"/>
    <s v="Yes"/>
    <m/>
    <s v="Read the script out loud to the person"/>
    <s v="Yes - the person who opened the door is the HoH"/>
    <s v="Read the script out loud to the HoH"/>
    <s v="Yes"/>
    <s v="Proceed"/>
    <s v="Mbuyiselo"/>
    <s v="Mtshizana"/>
    <n v="70"/>
    <d v="1952-06-25T00:00:00"/>
    <n v="70"/>
    <s v="Male"/>
    <s v="One or both"/>
    <s v="Yes"/>
    <s v="Proceed"/>
    <m/>
    <s v="Proceed"/>
    <s v="Xhosa"/>
    <s v="Yes"/>
    <s v="Yes"/>
    <m/>
    <s v="signature_2022-07-23_1104.png"/>
    <m/>
    <m/>
    <m/>
    <d v="2022-07-23T00:00:00"/>
    <n v="50000"/>
    <n v="2000"/>
    <n v="432"/>
    <n v="432"/>
    <n v="2334"/>
    <m/>
    <x v="1"/>
    <n v="55128"/>
    <s v="Proceed"/>
    <s v="Checked, completed"/>
    <s v="Checked, completed"/>
    <s v="Checked, completed"/>
    <n v="785421952"/>
    <s v="Myself (Participant)"/>
    <m/>
    <d v="1899-12-30T13:04:00"/>
    <s v="Complete"/>
  </r>
  <r>
    <n v="1635"/>
    <m/>
    <m/>
    <m/>
    <x v="0"/>
    <m/>
    <m/>
    <m/>
    <m/>
    <m/>
    <m/>
    <m/>
    <m/>
    <m/>
    <m/>
    <m/>
    <m/>
    <m/>
    <m/>
    <m/>
    <m/>
    <m/>
    <m/>
    <m/>
    <m/>
    <m/>
    <m/>
    <m/>
    <m/>
    <m/>
    <m/>
    <m/>
    <m/>
    <m/>
    <m/>
    <m/>
    <m/>
    <m/>
    <m/>
    <m/>
    <m/>
    <m/>
    <m/>
    <m/>
    <m/>
    <m/>
    <x v="0"/>
    <m/>
    <m/>
    <m/>
    <m/>
    <m/>
    <m/>
    <m/>
    <m/>
    <m/>
    <m/>
  </r>
  <r>
    <n v="1635"/>
    <s v="Screening And Consenting"/>
    <n v="1"/>
    <s v="zukisani"/>
    <x v="11"/>
    <d v="1899-12-30T10:48:00"/>
    <s v="Scenery Park"/>
    <n v="1"/>
    <n v="2"/>
    <s v="Not applicable"/>
    <s v="I confirm that I am at the gate / door"/>
    <s v=" -32.9996671"/>
    <s v="27.835588"/>
    <s v="No"/>
    <s v="I confirm"/>
    <m/>
    <m/>
    <m/>
    <m/>
    <m/>
    <m/>
    <m/>
    <m/>
    <m/>
    <m/>
    <m/>
    <m/>
    <m/>
    <m/>
    <m/>
    <m/>
    <m/>
    <m/>
    <m/>
    <m/>
    <m/>
    <m/>
    <m/>
    <m/>
    <m/>
    <n v="20000"/>
    <m/>
    <n v="564"/>
    <n v="564"/>
    <n v="2324"/>
    <m/>
    <x v="0"/>
    <m/>
    <m/>
    <m/>
    <m/>
    <m/>
    <m/>
    <m/>
    <m/>
    <d v="1899-12-30T10:49:00"/>
    <s v="Complete"/>
  </r>
  <r>
    <n v="1281"/>
    <s v="Screening And Consenting"/>
    <n v="1"/>
    <s v="siziphiwe"/>
    <x v="24"/>
    <d v="1899-12-30T14:47:00"/>
    <s v="Buffalo Flats"/>
    <n v="1"/>
    <n v="5"/>
    <s v="Not applicable"/>
    <s v="I confirm that I am at the gate / door"/>
    <s v=" -33.0210766"/>
    <s v="27.8573329"/>
    <s v="Yes"/>
    <m/>
    <s v="Read the script out loud to the person"/>
    <s v="Yes - the person who opened the door is the HoH"/>
    <s v="Read the script out loud to the HoH"/>
    <s v="Yes"/>
    <s v="Proceed"/>
    <s v="Melvyn"/>
    <s v="Qunsan"/>
    <n v="70"/>
    <d v="1952-02-16T00:00:00"/>
    <n v="70"/>
    <s v="Male"/>
    <s v="One or both"/>
    <s v="Yes"/>
    <s v="Proceed"/>
    <m/>
    <s v="Proceed"/>
    <s v="English"/>
    <s v="Yes"/>
    <s v="Yes"/>
    <s v="signature_2022-07-23_1251.png"/>
    <m/>
    <m/>
    <m/>
    <m/>
    <d v="2022-07-23T00:00:00"/>
    <n v="80000"/>
    <n v="2000"/>
    <n v="325"/>
    <n v="325"/>
    <n v="2334"/>
    <m/>
    <x v="1"/>
    <n v="84914"/>
    <s v="Proceed"/>
    <s v="Checked, completed"/>
    <s v="Checked, completed"/>
    <s v="Checked, completed"/>
    <n v="99999999"/>
    <s v="Myself (Participant)"/>
    <m/>
    <d v="1899-12-30T14:52:00"/>
    <s v="Complete"/>
  </r>
  <r>
    <n v="1636"/>
    <m/>
    <m/>
    <m/>
    <x v="0"/>
    <m/>
    <m/>
    <m/>
    <m/>
    <m/>
    <m/>
    <m/>
    <m/>
    <m/>
    <m/>
    <m/>
    <m/>
    <m/>
    <m/>
    <m/>
    <m/>
    <m/>
    <m/>
    <m/>
    <m/>
    <m/>
    <m/>
    <m/>
    <m/>
    <m/>
    <m/>
    <m/>
    <m/>
    <m/>
    <m/>
    <m/>
    <m/>
    <m/>
    <m/>
    <m/>
    <m/>
    <m/>
    <m/>
    <m/>
    <m/>
    <m/>
    <x v="0"/>
    <m/>
    <m/>
    <m/>
    <m/>
    <m/>
    <m/>
    <m/>
    <m/>
    <m/>
    <m/>
  </r>
  <r>
    <n v="1350"/>
    <s v="Screening And Consenting"/>
    <n v="1"/>
    <s v="nozithembiso"/>
    <x v="26"/>
    <d v="1899-12-30T11:49:00"/>
    <s v="Buffalo Flats"/>
    <n v="6"/>
    <n v="1"/>
    <s v="Not applicable"/>
    <s v="I confirm that I am at the gate / door"/>
    <s v=" -33.0180555"/>
    <s v="27.8462831"/>
    <s v="Yes"/>
    <m/>
    <s v="Read the script out loud to the person"/>
    <s v="Yes - the person who opened the door is calling the HoH"/>
    <s v="Read the script out loud to the HoH"/>
    <s v="Yes"/>
    <s v="Proceed"/>
    <s v="Margaret "/>
    <s v="Schoema"/>
    <n v="70"/>
    <d v="1952-08-31T00:00:00"/>
    <n v="70"/>
    <s v="Female"/>
    <s v="One or both"/>
    <s v="Yes"/>
    <s v="Proceed"/>
    <m/>
    <s v="Proceed"/>
    <s v="English"/>
    <s v="Yes"/>
    <s v="Yes"/>
    <s v="signature_2022-07-27_0953.png"/>
    <m/>
    <m/>
    <m/>
    <m/>
    <d v="2022-07-27T00:00:00"/>
    <n v="80000"/>
    <n v="1000"/>
    <n v="503"/>
    <n v="503"/>
    <n v="2330"/>
    <m/>
    <x v="1"/>
    <n v="84266"/>
    <s v="Proceed"/>
    <s v="Checked, completed"/>
    <s v="Checked, completed"/>
    <s v="Checked, completed"/>
    <n v="785673062"/>
    <s v="Myself (Participant)"/>
    <m/>
    <d v="1899-12-30T11:54:00"/>
    <s v="Complete"/>
  </r>
  <r>
    <n v="1637"/>
    <m/>
    <m/>
    <m/>
    <x v="0"/>
    <m/>
    <m/>
    <m/>
    <m/>
    <m/>
    <m/>
    <m/>
    <m/>
    <m/>
    <m/>
    <m/>
    <m/>
    <m/>
    <m/>
    <m/>
    <m/>
    <m/>
    <m/>
    <m/>
    <m/>
    <m/>
    <m/>
    <m/>
    <m/>
    <m/>
    <m/>
    <m/>
    <m/>
    <m/>
    <m/>
    <m/>
    <m/>
    <m/>
    <m/>
    <m/>
    <m/>
    <m/>
    <m/>
    <m/>
    <m/>
    <m/>
    <x v="0"/>
    <m/>
    <m/>
    <m/>
    <m/>
    <m/>
    <m/>
    <m/>
    <m/>
    <m/>
    <m/>
  </r>
  <r>
    <n v="1637"/>
    <s v="Screening And Consenting"/>
    <n v="1"/>
    <s v="siziphiwe"/>
    <x v="11"/>
    <d v="1899-12-30T10:52:00"/>
    <s v="Buffalo Flats"/>
    <n v="7"/>
    <n v="1"/>
    <s v="Not applicable"/>
    <s v="I confirm that I am at the gate / door"/>
    <s v=" -33.0216633"/>
    <s v="27.8465855"/>
    <s v="No"/>
    <s v="I confirm"/>
    <m/>
    <m/>
    <m/>
    <m/>
    <m/>
    <m/>
    <m/>
    <m/>
    <m/>
    <m/>
    <m/>
    <m/>
    <m/>
    <m/>
    <m/>
    <m/>
    <m/>
    <m/>
    <m/>
    <m/>
    <m/>
    <m/>
    <m/>
    <m/>
    <m/>
    <n v="80000"/>
    <m/>
    <n v="560"/>
    <n v="560"/>
    <n v="2324"/>
    <m/>
    <x v="0"/>
    <m/>
    <m/>
    <m/>
    <m/>
    <m/>
    <m/>
    <m/>
    <m/>
    <d v="1899-12-30T10:52:00"/>
    <s v="Unverified"/>
  </r>
  <r>
    <n v="1638"/>
    <m/>
    <m/>
    <m/>
    <x v="0"/>
    <m/>
    <m/>
    <m/>
    <m/>
    <m/>
    <m/>
    <m/>
    <m/>
    <m/>
    <m/>
    <m/>
    <m/>
    <m/>
    <m/>
    <m/>
    <m/>
    <m/>
    <m/>
    <m/>
    <m/>
    <m/>
    <m/>
    <m/>
    <m/>
    <m/>
    <m/>
    <m/>
    <m/>
    <m/>
    <m/>
    <m/>
    <m/>
    <m/>
    <m/>
    <m/>
    <m/>
    <m/>
    <m/>
    <m/>
    <m/>
    <m/>
    <x v="0"/>
    <m/>
    <m/>
    <m/>
    <m/>
    <m/>
    <m/>
    <m/>
    <m/>
    <m/>
    <m/>
  </r>
  <r>
    <n v="1376"/>
    <s v="Screening And Consenting"/>
    <n v="1"/>
    <s v="lwazi"/>
    <x v="26"/>
    <d v="1899-12-30T13:19:00"/>
    <s v="Buffalo Flats"/>
    <n v="5"/>
    <n v="4"/>
    <s v="Not applicable"/>
    <s v="I confirm that I am at the gate / door"/>
    <s v=" -33.021329"/>
    <s v="27.8513823"/>
    <s v="Yes"/>
    <m/>
    <s v="Read the script out loud to the person"/>
    <s v="Yes - the person who opened the door is the HoH"/>
    <s v="Read the script out loud to the HoH"/>
    <s v="Yes"/>
    <s v="Proceed"/>
    <s v="Peter"/>
    <s v="Hendricks"/>
    <n v="70"/>
    <d v="1952-05-15T00:00:00"/>
    <n v="70"/>
    <s v="Male"/>
    <s v="One or both"/>
    <s v="Yes"/>
    <s v="Proceed"/>
    <m/>
    <s v="Proceed"/>
    <s v="English"/>
    <s v="Yes"/>
    <s v="Yes"/>
    <s v="signature_2022-07-27_1134.png"/>
    <m/>
    <m/>
    <m/>
    <m/>
    <d v="2022-07-27T00:00:00"/>
    <n v="80000"/>
    <n v="2000"/>
    <n v="413"/>
    <n v="413"/>
    <n v="2330"/>
    <m/>
    <x v="1"/>
    <n v="85086"/>
    <s v="Proceed"/>
    <s v="Checked, completed"/>
    <s v="Checked, completed"/>
    <s v="Checked, completed"/>
    <n v="0"/>
    <s v="Myself (Participant)"/>
    <m/>
    <d v="1899-12-30T13:34:00"/>
    <s v="Complete"/>
  </r>
  <r>
    <n v="1639"/>
    <m/>
    <m/>
    <m/>
    <x v="0"/>
    <m/>
    <m/>
    <m/>
    <m/>
    <m/>
    <m/>
    <m/>
    <m/>
    <m/>
    <m/>
    <m/>
    <m/>
    <m/>
    <m/>
    <m/>
    <m/>
    <m/>
    <m/>
    <m/>
    <m/>
    <m/>
    <m/>
    <m/>
    <m/>
    <m/>
    <m/>
    <m/>
    <m/>
    <m/>
    <m/>
    <m/>
    <m/>
    <m/>
    <m/>
    <m/>
    <m/>
    <m/>
    <m/>
    <m/>
    <m/>
    <m/>
    <x v="0"/>
    <m/>
    <m/>
    <m/>
    <m/>
    <m/>
    <m/>
    <m/>
    <m/>
    <m/>
    <m/>
  </r>
  <r>
    <n v="1639"/>
    <s v="Screening And Consenting"/>
    <n v="1"/>
    <s v="siziphiwe"/>
    <x v="11"/>
    <d v="1899-12-30T10:53:00"/>
    <s v="Buffalo Flats"/>
    <n v="7"/>
    <n v="1"/>
    <s v="Not applicable"/>
    <s v="I confirm that I am at the gate / door"/>
    <s v=" -33.0222288"/>
    <s v="27.8473125"/>
    <s v="Yes"/>
    <m/>
    <s v="Read the script out loud to the person"/>
    <s v="Yes - the person who opened the door is the HoH"/>
    <s v="Read the script out loud to the HoH"/>
    <s v="No"/>
    <m/>
    <m/>
    <m/>
    <m/>
    <m/>
    <m/>
    <m/>
    <m/>
    <m/>
    <m/>
    <m/>
    <m/>
    <m/>
    <m/>
    <m/>
    <m/>
    <m/>
    <m/>
    <m/>
    <m/>
    <m/>
    <n v="80000"/>
    <m/>
    <n v="559"/>
    <n v="559"/>
    <n v="2324"/>
    <m/>
    <x v="0"/>
    <m/>
    <m/>
    <m/>
    <m/>
    <m/>
    <m/>
    <m/>
    <m/>
    <d v="1899-12-30T10:54:00"/>
    <s v="Unverified"/>
  </r>
  <r>
    <n v="1640"/>
    <m/>
    <m/>
    <m/>
    <x v="0"/>
    <m/>
    <m/>
    <m/>
    <m/>
    <m/>
    <m/>
    <m/>
    <m/>
    <m/>
    <m/>
    <m/>
    <m/>
    <m/>
    <m/>
    <m/>
    <m/>
    <m/>
    <m/>
    <m/>
    <m/>
    <m/>
    <m/>
    <m/>
    <m/>
    <m/>
    <m/>
    <m/>
    <m/>
    <m/>
    <m/>
    <m/>
    <m/>
    <m/>
    <m/>
    <m/>
    <m/>
    <m/>
    <m/>
    <m/>
    <m/>
    <m/>
    <x v="0"/>
    <m/>
    <m/>
    <m/>
    <m/>
    <m/>
    <m/>
    <m/>
    <m/>
    <m/>
    <m/>
  </r>
  <r>
    <n v="1475"/>
    <s v="Screening And Consenting"/>
    <n v="1"/>
    <s v="zimbini"/>
    <x v="31"/>
    <d v="1899-12-30T14:16:00"/>
    <s v="Mdantsane"/>
    <n v="13"/>
    <n v="7"/>
    <s v="Not applicable"/>
    <s v="I confirm that I am at the gate / door"/>
    <s v=" -32.9287347"/>
    <s v="27.7184401"/>
    <s v="Yes"/>
    <m/>
    <s v="Read the script out loud to the person"/>
    <s v="Yes - the person who opened the door is the HoH"/>
    <s v="Read the script out loud to the HoH"/>
    <s v="Yes"/>
    <s v="Proceed"/>
    <s v="Nonceba"/>
    <s v="Tshazibane"/>
    <n v="70"/>
    <d v="1952-09-25T00:00:00"/>
    <n v="70"/>
    <s v="Female"/>
    <s v="One or both"/>
    <s v="Yes"/>
    <s v="Proceed"/>
    <m/>
    <s v="Proceed"/>
    <s v="Xhosa"/>
    <s v="Yes"/>
    <s v="Yes"/>
    <m/>
    <s v="signature_2022-07-28_1220.png"/>
    <m/>
    <m/>
    <m/>
    <d v="2022-07-28T00:00:00"/>
    <n v="50000"/>
    <n v="1000"/>
    <n v="356"/>
    <n v="356"/>
    <n v="2329"/>
    <m/>
    <x v="1"/>
    <n v="53971"/>
    <s v="Proceed"/>
    <s v="Checked, completed"/>
    <s v="Checked, completed"/>
    <s v="Checked, completed"/>
    <n v="0"/>
    <s v="Other"/>
    <s v="N/A"/>
    <d v="1899-12-30T14:21:00"/>
    <s v="Unverified"/>
  </r>
  <r>
    <n v="1641"/>
    <m/>
    <m/>
    <m/>
    <x v="0"/>
    <m/>
    <m/>
    <m/>
    <m/>
    <m/>
    <m/>
    <m/>
    <m/>
    <m/>
    <m/>
    <m/>
    <m/>
    <m/>
    <m/>
    <m/>
    <m/>
    <m/>
    <m/>
    <m/>
    <m/>
    <m/>
    <m/>
    <m/>
    <m/>
    <m/>
    <m/>
    <m/>
    <m/>
    <m/>
    <m/>
    <m/>
    <m/>
    <m/>
    <m/>
    <m/>
    <m/>
    <m/>
    <m/>
    <m/>
    <m/>
    <m/>
    <x v="0"/>
    <m/>
    <m/>
    <m/>
    <m/>
    <m/>
    <m/>
    <m/>
    <m/>
    <m/>
    <m/>
  </r>
  <r>
    <n v="1641"/>
    <s v="Screening And Consenting"/>
    <n v="1"/>
    <s v="zola"/>
    <x v="11"/>
    <d v="1899-12-30T10:59:00"/>
    <s v="Ginsberg"/>
    <n v="2"/>
    <n v="4"/>
    <s v="Not applicable"/>
    <s v="I confirm that I am at the gate / door"/>
    <s v=" -32.8896467"/>
    <s v="27.3763185"/>
    <s v="No"/>
    <s v="I confirm"/>
    <m/>
    <m/>
    <m/>
    <m/>
    <m/>
    <m/>
    <m/>
    <m/>
    <m/>
    <m/>
    <m/>
    <m/>
    <m/>
    <m/>
    <m/>
    <m/>
    <m/>
    <m/>
    <m/>
    <m/>
    <m/>
    <m/>
    <m/>
    <m/>
    <m/>
    <n v="70000"/>
    <m/>
    <n v="553"/>
    <n v="553"/>
    <n v="2324"/>
    <m/>
    <x v="0"/>
    <m/>
    <m/>
    <m/>
    <m/>
    <m/>
    <m/>
    <m/>
    <m/>
    <d v="1899-12-30T10:59:00"/>
    <s v="Unverified"/>
  </r>
  <r>
    <n v="1641"/>
    <s v="Screening And Consenting"/>
    <n v="2"/>
    <s v="zola"/>
    <x v="12"/>
    <d v="1899-12-30T12:01:00"/>
    <s v="Ginsberg"/>
    <n v="2"/>
    <n v="4"/>
    <s v="Not applicable"/>
    <s v="I confirm that I am at the gate / door"/>
    <s v=" -32.8893655"/>
    <s v="27.3760754"/>
    <s v="No"/>
    <s v="I confirm"/>
    <m/>
    <m/>
    <m/>
    <m/>
    <m/>
    <m/>
    <m/>
    <m/>
    <m/>
    <m/>
    <m/>
    <m/>
    <m/>
    <m/>
    <m/>
    <m/>
    <m/>
    <m/>
    <m/>
    <m/>
    <m/>
    <m/>
    <m/>
    <m/>
    <m/>
    <n v="70000"/>
    <m/>
    <n v="491"/>
    <n v="491"/>
    <n v="2323"/>
    <m/>
    <x v="0"/>
    <m/>
    <m/>
    <m/>
    <m/>
    <m/>
    <m/>
    <m/>
    <m/>
    <d v="1899-12-30T12:01:00"/>
    <s v="Unverified"/>
  </r>
  <r>
    <n v="1642"/>
    <m/>
    <m/>
    <m/>
    <x v="0"/>
    <m/>
    <m/>
    <m/>
    <m/>
    <m/>
    <m/>
    <m/>
    <m/>
    <m/>
    <m/>
    <m/>
    <m/>
    <m/>
    <m/>
    <m/>
    <m/>
    <m/>
    <m/>
    <m/>
    <m/>
    <m/>
    <m/>
    <m/>
    <m/>
    <m/>
    <m/>
    <m/>
    <m/>
    <m/>
    <m/>
    <m/>
    <m/>
    <m/>
    <m/>
    <m/>
    <m/>
    <m/>
    <m/>
    <m/>
    <m/>
    <m/>
    <x v="0"/>
    <m/>
    <m/>
    <m/>
    <m/>
    <m/>
    <m/>
    <m/>
    <m/>
    <m/>
    <m/>
  </r>
  <r>
    <n v="1519"/>
    <s v="Screening And Consenting"/>
    <n v="2"/>
    <s v="thembelihle"/>
    <x v="27"/>
    <d v="1899-12-30T09:17:00"/>
    <s v="Mdantsane"/>
    <n v="10"/>
    <n v="5"/>
    <s v="Not applicable"/>
    <s v="I confirm that I am at the gate / door"/>
    <s v=" -32.9381831"/>
    <s v="27.7522811"/>
    <s v="Yes"/>
    <m/>
    <s v="Read the script out loud to the person"/>
    <s v="Yes - the person who opened the door is the HoH"/>
    <s v="Read the script out loud to the HoH"/>
    <s v="Yes"/>
    <s v="Proceed"/>
    <s v="Nojongile"/>
    <s v="Somdaka"/>
    <n v="70"/>
    <d v="1952-06-13T00:00:00"/>
    <n v="70"/>
    <s v="Female"/>
    <s v="One or both"/>
    <s v="Yes"/>
    <s v="Proceed"/>
    <m/>
    <s v="Proceed"/>
    <s v="English"/>
    <s v="Yes"/>
    <s v="Yes"/>
    <s v="signature_2022-07-30_0722.png"/>
    <m/>
    <m/>
    <m/>
    <m/>
    <d v="2022-07-30T00:00:00"/>
    <n v="50000"/>
    <n v="1000"/>
    <n v="655"/>
    <n v="655"/>
    <n v="2327"/>
    <m/>
    <x v="1"/>
    <n v="54567"/>
    <s v="Proceed"/>
    <s v="Checked, completed"/>
    <s v="Checked, completed"/>
    <s v="Checked, completed"/>
    <n v="835190539"/>
    <s v="Myself (Participant)"/>
    <m/>
    <d v="1899-12-30T09:22:00"/>
    <s v="Complete"/>
  </r>
  <r>
    <n v="1643"/>
    <m/>
    <m/>
    <m/>
    <x v="0"/>
    <m/>
    <m/>
    <m/>
    <m/>
    <m/>
    <m/>
    <m/>
    <m/>
    <m/>
    <m/>
    <m/>
    <m/>
    <m/>
    <m/>
    <m/>
    <m/>
    <m/>
    <m/>
    <m/>
    <m/>
    <m/>
    <m/>
    <m/>
    <m/>
    <m/>
    <m/>
    <m/>
    <m/>
    <m/>
    <m/>
    <m/>
    <m/>
    <m/>
    <m/>
    <m/>
    <m/>
    <m/>
    <m/>
    <m/>
    <m/>
    <m/>
    <x v="0"/>
    <m/>
    <m/>
    <m/>
    <m/>
    <m/>
    <m/>
    <m/>
    <m/>
    <m/>
    <m/>
  </r>
  <r>
    <n v="1643"/>
    <s v="Screening And Consenting"/>
    <n v="1"/>
    <s v="zola"/>
    <x v="11"/>
    <d v="1899-12-30T11:04:00"/>
    <s v="Ginsberg"/>
    <n v="2"/>
    <n v="4"/>
    <s v="Not applicable"/>
    <s v="I confirm that I am at the gate / door"/>
    <s v=" -32.8896472"/>
    <s v="27.3763136"/>
    <s v="Yes"/>
    <m/>
    <s v="Read the script out loud to the person"/>
    <s v="Yes - the person who opened the door is the HoH"/>
    <s v="Read the script out loud to the HoH"/>
    <s v="No"/>
    <m/>
    <m/>
    <m/>
    <m/>
    <m/>
    <m/>
    <m/>
    <m/>
    <m/>
    <m/>
    <m/>
    <m/>
    <m/>
    <m/>
    <m/>
    <m/>
    <m/>
    <m/>
    <m/>
    <m/>
    <m/>
    <n v="70000"/>
    <m/>
    <n v="548"/>
    <n v="548"/>
    <n v="2324"/>
    <m/>
    <x v="0"/>
    <m/>
    <m/>
    <m/>
    <m/>
    <m/>
    <m/>
    <m/>
    <m/>
    <d v="1899-12-30T11:05:00"/>
    <s v="Unverified"/>
  </r>
  <r>
    <n v="1644"/>
    <m/>
    <m/>
    <m/>
    <x v="0"/>
    <m/>
    <m/>
    <m/>
    <m/>
    <m/>
    <m/>
    <m/>
    <m/>
    <m/>
    <m/>
    <m/>
    <m/>
    <m/>
    <m/>
    <m/>
    <m/>
    <m/>
    <m/>
    <m/>
    <m/>
    <m/>
    <m/>
    <m/>
    <m/>
    <m/>
    <m/>
    <m/>
    <m/>
    <m/>
    <m/>
    <m/>
    <m/>
    <m/>
    <m/>
    <m/>
    <m/>
    <m/>
    <m/>
    <m/>
    <m/>
    <m/>
    <x v="0"/>
    <m/>
    <m/>
    <m/>
    <m/>
    <m/>
    <m/>
    <m/>
    <m/>
    <m/>
    <m/>
  </r>
  <r>
    <n v="1756"/>
    <s v="Screening And Consenting"/>
    <n v="1"/>
    <s v="nosibusiso"/>
    <x v="12"/>
    <d v="1899-12-30T13:29:00"/>
    <s v="Scenery Park"/>
    <n v="1"/>
    <n v="1"/>
    <s v="Not applicable"/>
    <s v="I confirm that I am at the gate / door"/>
    <s v=" -32.9919271"/>
    <s v="27.8328215"/>
    <s v="Yes"/>
    <m/>
    <s v="Read the script out loud to the person"/>
    <s v="Yes - the person who opened the door is the HoH"/>
    <s v="Read the script out loud to the HoH"/>
    <s v="Yes"/>
    <s v="Proceed"/>
    <s v="Pilityi"/>
    <s v="Phethani"/>
    <n v="70"/>
    <d v="1952-05-12T00:00:00"/>
    <n v="70"/>
    <s v="Male"/>
    <s v="One or both"/>
    <s v="Yes"/>
    <s v="Proceed"/>
    <m/>
    <s v="Proceed"/>
    <s v="English"/>
    <s v="Yes"/>
    <s v="Yes"/>
    <s v="signature_2022-08-03_1130.png"/>
    <m/>
    <m/>
    <m/>
    <m/>
    <d v="2022-08-03T00:00:00"/>
    <n v="20000"/>
    <n v="2000"/>
    <n v="403"/>
    <n v="403"/>
    <n v="2323"/>
    <m/>
    <x v="1"/>
    <n v="25059"/>
    <s v="Proceed"/>
    <s v="Checked, completed"/>
    <s v="Checked, completed"/>
    <s v="Checked, completed"/>
    <n v="9999999999"/>
    <s v="Myself (Participant)"/>
    <m/>
    <d v="1899-12-30T13:37:00"/>
    <s v="Unverified"/>
  </r>
  <r>
    <n v="1645"/>
    <m/>
    <m/>
    <m/>
    <x v="0"/>
    <m/>
    <m/>
    <m/>
    <m/>
    <m/>
    <m/>
    <m/>
    <m/>
    <m/>
    <m/>
    <m/>
    <m/>
    <m/>
    <m/>
    <m/>
    <m/>
    <m/>
    <m/>
    <m/>
    <m/>
    <m/>
    <m/>
    <m/>
    <m/>
    <m/>
    <m/>
    <m/>
    <m/>
    <m/>
    <m/>
    <m/>
    <m/>
    <m/>
    <m/>
    <m/>
    <m/>
    <m/>
    <m/>
    <m/>
    <m/>
    <m/>
    <x v="0"/>
    <m/>
    <m/>
    <m/>
    <m/>
    <m/>
    <m/>
    <m/>
    <m/>
    <m/>
    <m/>
  </r>
  <r>
    <n v="1645"/>
    <s v="Screening And Consenting"/>
    <n v="1"/>
    <s v="nozithembiso"/>
    <x v="11"/>
    <d v="1899-12-30T11:26:00"/>
    <s v="Buffalo Flats"/>
    <n v="7"/>
    <n v="2"/>
    <s v="Not applicable"/>
    <s v="I confirm that I am at the gate / door"/>
    <s v=" -33.020838"/>
    <s v="27.844811"/>
    <s v="Yes"/>
    <m/>
    <s v="Read the script out loud to the person"/>
    <s v="Yes - the person who opened the door is the HoH"/>
    <s v="Read the script out loud to the HoH"/>
    <s v="No"/>
    <m/>
    <m/>
    <m/>
    <m/>
    <m/>
    <m/>
    <m/>
    <m/>
    <m/>
    <m/>
    <m/>
    <m/>
    <m/>
    <m/>
    <m/>
    <m/>
    <m/>
    <m/>
    <m/>
    <m/>
    <m/>
    <n v="80000"/>
    <m/>
    <n v="526"/>
    <n v="526"/>
    <n v="2324"/>
    <m/>
    <x v="0"/>
    <m/>
    <m/>
    <m/>
    <m/>
    <m/>
    <m/>
    <m/>
    <m/>
    <d v="1899-12-30T11:28:00"/>
    <s v="Unverified"/>
  </r>
  <r>
    <n v="1646"/>
    <m/>
    <m/>
    <m/>
    <x v="0"/>
    <m/>
    <m/>
    <m/>
    <m/>
    <m/>
    <m/>
    <m/>
    <m/>
    <m/>
    <m/>
    <m/>
    <m/>
    <m/>
    <m/>
    <m/>
    <m/>
    <m/>
    <m/>
    <m/>
    <m/>
    <m/>
    <m/>
    <m/>
    <m/>
    <m/>
    <m/>
    <m/>
    <m/>
    <m/>
    <m/>
    <m/>
    <m/>
    <m/>
    <m/>
    <m/>
    <m/>
    <m/>
    <m/>
    <m/>
    <m/>
    <m/>
    <x v="0"/>
    <m/>
    <m/>
    <m/>
    <m/>
    <m/>
    <m/>
    <m/>
    <m/>
    <m/>
    <m/>
  </r>
  <r>
    <n v="1646"/>
    <s v="Screening And Consenting"/>
    <n v="1"/>
    <s v="nozithembiso"/>
    <x v="11"/>
    <d v="1899-12-30T11:30:00"/>
    <s v="Buffalo Flats"/>
    <n v="7"/>
    <n v="2"/>
    <s v="Not applicable"/>
    <s v="I confirm that I am at the gate / door"/>
    <s v=" -33.0355845"/>
    <s v="27.8555023"/>
    <s v="Yes"/>
    <m/>
    <s v="Read the script out loud to the person"/>
    <s v="Yes - the person who opened the door is the HoH"/>
    <s v="Read the script out loud to the HoH"/>
    <s v="No"/>
    <m/>
    <m/>
    <m/>
    <m/>
    <m/>
    <m/>
    <m/>
    <m/>
    <m/>
    <m/>
    <m/>
    <m/>
    <m/>
    <m/>
    <m/>
    <m/>
    <m/>
    <m/>
    <m/>
    <m/>
    <m/>
    <n v="80000"/>
    <m/>
    <n v="522"/>
    <n v="522"/>
    <n v="2324"/>
    <m/>
    <x v="0"/>
    <m/>
    <m/>
    <m/>
    <m/>
    <m/>
    <m/>
    <m/>
    <m/>
    <d v="1899-12-30T11:36:00"/>
    <s v="Unverified"/>
  </r>
  <r>
    <n v="1647"/>
    <m/>
    <m/>
    <m/>
    <x v="0"/>
    <m/>
    <m/>
    <m/>
    <m/>
    <m/>
    <m/>
    <m/>
    <m/>
    <m/>
    <m/>
    <m/>
    <m/>
    <m/>
    <m/>
    <m/>
    <m/>
    <m/>
    <m/>
    <m/>
    <m/>
    <m/>
    <m/>
    <m/>
    <m/>
    <m/>
    <m/>
    <m/>
    <m/>
    <m/>
    <m/>
    <m/>
    <m/>
    <m/>
    <m/>
    <m/>
    <m/>
    <m/>
    <m/>
    <m/>
    <m/>
    <m/>
    <x v="0"/>
    <m/>
    <m/>
    <m/>
    <m/>
    <m/>
    <m/>
    <m/>
    <m/>
    <m/>
    <m/>
  </r>
  <r>
    <n v="232"/>
    <s v="Screening And Consenting"/>
    <n v="1"/>
    <s v="yethu"/>
    <x v="9"/>
    <d v="1899-12-30T09:53:00"/>
    <s v="Mdantsane"/>
    <n v="6"/>
    <n v="8"/>
    <s v="Not applicable"/>
    <s v="I confirm that I am at the gate / door"/>
    <s v=" -32.9333968"/>
    <s v="27.7671943"/>
    <s v="Yes"/>
    <m/>
    <s v="Read the script out loud to the person"/>
    <s v="Yes - the person who opened the door is calling the HoH"/>
    <s v="Read the script out loud to the HoH"/>
    <s v="Yes"/>
    <s v="Proceed"/>
    <s v="Vuyelwa"/>
    <s v="Mlakalaka"/>
    <n v="71"/>
    <d v="1951-02-28T00:00:00"/>
    <n v="71"/>
    <s v="Female"/>
    <s v="One or both"/>
    <s v="Yes"/>
    <s v="Proceed"/>
    <m/>
    <s v="Proceed"/>
    <s v="Xhosa"/>
    <s v="Yes"/>
    <s v="Yes"/>
    <m/>
    <s v="signature_2022-06-29_0810.png"/>
    <m/>
    <m/>
    <m/>
    <d v="2022-06-29T00:00:00"/>
    <n v="50000"/>
    <n v="1000"/>
    <n v="619"/>
    <n v="619"/>
    <n v="2358"/>
    <m/>
    <x v="1"/>
    <n v="54525"/>
    <s v="Proceed"/>
    <s v="Checked, completed"/>
    <s v="Checked, completed"/>
    <s v="Checked, completed"/>
    <n v="634964054"/>
    <s v="Myself (Participant)"/>
    <m/>
    <d v="1899-12-30T10:12:00"/>
    <s v="Unverified"/>
  </r>
  <r>
    <n v="1648"/>
    <m/>
    <m/>
    <m/>
    <x v="0"/>
    <m/>
    <m/>
    <m/>
    <m/>
    <m/>
    <m/>
    <m/>
    <m/>
    <m/>
    <m/>
    <m/>
    <m/>
    <m/>
    <m/>
    <m/>
    <m/>
    <m/>
    <m/>
    <m/>
    <m/>
    <m/>
    <m/>
    <m/>
    <m/>
    <m/>
    <m/>
    <m/>
    <m/>
    <m/>
    <m/>
    <m/>
    <m/>
    <m/>
    <m/>
    <m/>
    <m/>
    <m/>
    <m/>
    <m/>
    <m/>
    <m/>
    <x v="0"/>
    <m/>
    <m/>
    <m/>
    <m/>
    <m/>
    <m/>
    <m/>
    <m/>
    <m/>
    <m/>
  </r>
  <r>
    <n v="243"/>
    <s v="Screening And Consenting"/>
    <n v="1"/>
    <s v="zimbini"/>
    <x v="9"/>
    <d v="1899-12-30T10:35:00"/>
    <s v="Mdantsane"/>
    <n v="6"/>
    <n v="6"/>
    <s v="Not applicable"/>
    <s v="I confirm that I am at the gate / door"/>
    <s v=" -32.9313093"/>
    <s v="27.7741696"/>
    <s v="Yes"/>
    <m/>
    <s v="Read the script out loud to the person"/>
    <s v="Yes - the person who opened the door is calling the HoH"/>
    <s v="Read the script out loud to the HoH"/>
    <s v="Yes"/>
    <s v="Proceed"/>
    <s v="Nomama"/>
    <s v="Siyalana"/>
    <n v="71"/>
    <d v="1951-03-09T00:00:00"/>
    <n v="71"/>
    <s v="Female"/>
    <s v="One or both"/>
    <s v="Yes"/>
    <s v="Proceed"/>
    <m/>
    <s v="Proceed"/>
    <s v="English"/>
    <s v="Yes"/>
    <s v="Yes"/>
    <s v="signature_2022-06-29_0841.png"/>
    <m/>
    <m/>
    <m/>
    <m/>
    <d v="2022-06-29T00:00:00"/>
    <n v="50000"/>
    <n v="1000"/>
    <n v="577"/>
    <n v="577"/>
    <n v="2358"/>
    <m/>
    <x v="1"/>
    <n v="54441"/>
    <m/>
    <m/>
    <m/>
    <m/>
    <m/>
    <m/>
    <m/>
    <d v="1899-12-30T10:43:00"/>
    <s v="Unverified"/>
  </r>
  <r>
    <n v="1649"/>
    <m/>
    <m/>
    <m/>
    <x v="0"/>
    <m/>
    <m/>
    <m/>
    <m/>
    <m/>
    <m/>
    <m/>
    <m/>
    <m/>
    <m/>
    <m/>
    <m/>
    <m/>
    <m/>
    <m/>
    <m/>
    <m/>
    <m/>
    <m/>
    <m/>
    <m/>
    <m/>
    <m/>
    <m/>
    <m/>
    <m/>
    <m/>
    <m/>
    <m/>
    <m/>
    <m/>
    <m/>
    <m/>
    <m/>
    <m/>
    <m/>
    <m/>
    <m/>
    <m/>
    <m/>
    <m/>
    <x v="0"/>
    <m/>
    <m/>
    <m/>
    <m/>
    <m/>
    <m/>
    <m/>
    <m/>
    <m/>
    <m/>
  </r>
  <r>
    <n v="656"/>
    <s v="Screening And Consenting"/>
    <n v="2"/>
    <s v="siyanda"/>
    <x v="15"/>
    <d v="1899-12-30T11:00:00"/>
    <s v="Mdantsane"/>
    <n v="11"/>
    <n v="2"/>
    <s v="Not applicable"/>
    <s v="I confirm that I am at the gate / door"/>
    <s v=" -32.9249192"/>
    <s v="27.7384154"/>
    <s v="Yes"/>
    <m/>
    <s v="Read the script out loud to the person"/>
    <s v="Yes - the person who opened the door is the HoH"/>
    <s v="Read the script out loud to the HoH"/>
    <s v="Yes"/>
    <s v="Proceed"/>
    <s v="Nozukile"/>
    <s v="Njikelana"/>
    <n v="71"/>
    <d v="1951-04-15T00:00:00"/>
    <n v="71"/>
    <s v="Female"/>
    <s v="One or both"/>
    <s v="Yes"/>
    <s v="Proceed"/>
    <m/>
    <s v="Proceed"/>
    <s v="Xhosa"/>
    <s v="Yes"/>
    <s v="Yes"/>
    <m/>
    <s v="signature_2022-07-13_0905.png"/>
    <m/>
    <m/>
    <m/>
    <d v="2022-07-13T00:00:00"/>
    <n v="50000"/>
    <n v="1000"/>
    <n v="552"/>
    <n v="552"/>
    <n v="2344"/>
    <m/>
    <x v="1"/>
    <n v="54377"/>
    <s v="Proceed"/>
    <s v="Checked, completed"/>
    <s v="Checked, completed"/>
    <s v="Checked, completed"/>
    <n v="9999999999"/>
    <s v="Other"/>
    <s v="The participant does not have a cellphone "/>
    <d v="1899-12-30T11:06:00"/>
    <s v="Unverified"/>
  </r>
  <r>
    <n v="1650"/>
    <m/>
    <m/>
    <m/>
    <x v="0"/>
    <m/>
    <m/>
    <m/>
    <m/>
    <m/>
    <m/>
    <m/>
    <m/>
    <m/>
    <m/>
    <m/>
    <m/>
    <m/>
    <m/>
    <m/>
    <m/>
    <m/>
    <m/>
    <m/>
    <m/>
    <m/>
    <m/>
    <m/>
    <m/>
    <m/>
    <m/>
    <m/>
    <m/>
    <m/>
    <m/>
    <m/>
    <m/>
    <m/>
    <m/>
    <m/>
    <m/>
    <m/>
    <m/>
    <m/>
    <m/>
    <m/>
    <x v="0"/>
    <m/>
    <m/>
    <m/>
    <m/>
    <m/>
    <m/>
    <m/>
    <m/>
    <m/>
    <m/>
  </r>
  <r>
    <n v="1491"/>
    <s v="Screening And Consenting"/>
    <n v="1"/>
    <s v="thembelihle"/>
    <x v="32"/>
    <d v="1899-12-30T09:20:00"/>
    <s v="Mdantsane"/>
    <n v="10"/>
    <n v="5"/>
    <s v="Not applicable"/>
    <s v="I confirm that I am at the gate / door"/>
    <s v=" -32.9381428"/>
    <s v="27.7516193"/>
    <s v="Yes"/>
    <m/>
    <s v="Read the script out loud to the person"/>
    <s v="Yes - the person who opened the door is calling the HoH"/>
    <s v="Read the script out loud to the HoH"/>
    <s v="Yes"/>
    <s v="Proceed"/>
    <s v="Nwabisa"/>
    <s v="Lokwe"/>
    <n v="71"/>
    <d v="1951-07-28T00:00:00"/>
    <n v="71"/>
    <s v="Female"/>
    <s v="One or both"/>
    <s v="Yes"/>
    <s v="Proceed"/>
    <m/>
    <s v="Proceed"/>
    <s v="Xhosa"/>
    <s v="Yes"/>
    <s v="Yes"/>
    <m/>
    <s v="signature_2022-07-29_0724.png"/>
    <m/>
    <m/>
    <m/>
    <d v="2022-07-29T00:00:00"/>
    <n v="50000"/>
    <n v="1000"/>
    <n v="652"/>
    <n v="652"/>
    <n v="2328"/>
    <m/>
    <x v="1"/>
    <n v="54561"/>
    <s v="Proceed"/>
    <s v="Checked, completed"/>
    <s v="Checked, completed"/>
    <s v="Checked, completed"/>
    <n v="715144624"/>
    <s v="Myself (Participant)"/>
    <m/>
    <d v="1899-12-30T09:25:00"/>
    <s v="Unverified"/>
  </r>
  <r>
    <n v="1651"/>
    <m/>
    <m/>
    <m/>
    <x v="0"/>
    <m/>
    <m/>
    <m/>
    <m/>
    <m/>
    <m/>
    <m/>
    <m/>
    <m/>
    <m/>
    <m/>
    <m/>
    <m/>
    <m/>
    <m/>
    <m/>
    <m/>
    <m/>
    <m/>
    <m/>
    <m/>
    <m/>
    <m/>
    <m/>
    <m/>
    <m/>
    <m/>
    <m/>
    <m/>
    <m/>
    <m/>
    <m/>
    <m/>
    <m/>
    <m/>
    <m/>
    <m/>
    <m/>
    <m/>
    <m/>
    <m/>
    <x v="0"/>
    <m/>
    <m/>
    <m/>
    <m/>
    <m/>
    <m/>
    <m/>
    <m/>
    <m/>
    <m/>
  </r>
  <r>
    <n v="1561"/>
    <s v="Screening And Consenting"/>
    <n v="1"/>
    <s v="lona"/>
    <x v="27"/>
    <d v="1899-12-30T10:11:00"/>
    <s v="Mdantsane"/>
    <n v="10"/>
    <n v="5"/>
    <s v="Not applicable"/>
    <s v="I confirm that I am at the gate / door"/>
    <s v=" -32.938682"/>
    <s v="27.7485158"/>
    <s v="Yes"/>
    <m/>
    <s v="Read the script out loud to the person"/>
    <s v="Yes - the person who opened the door is calling the HoH"/>
    <s v="Read the script out loud to the HoH"/>
    <s v="Yes"/>
    <s v="Proceed"/>
    <s v="Nophawuda"/>
    <s v="Banzi"/>
    <n v="71"/>
    <d v="1951-06-01T00:00:00"/>
    <n v="71"/>
    <s v="Female"/>
    <s v="One or both"/>
    <s v="Yes"/>
    <s v="Proceed"/>
    <m/>
    <s v="Proceed"/>
    <s v="Xhosa"/>
    <s v="Yes"/>
    <s v="Yes"/>
    <m/>
    <s v="signature_2022-07-30_0816.png"/>
    <m/>
    <m/>
    <m/>
    <d v="2022-07-30T00:00:00"/>
    <n v="50000"/>
    <n v="1000"/>
    <n v="601"/>
    <n v="601"/>
    <n v="2327"/>
    <m/>
    <x v="1"/>
    <n v="54458"/>
    <s v="Proceed"/>
    <s v="Checked, completed"/>
    <s v="Checked, completed"/>
    <s v="Checked, completed"/>
    <n v="797519599"/>
    <s v="Myself (Participant)"/>
    <m/>
    <d v="1899-12-30T10:17:00"/>
    <s v="Unverified"/>
  </r>
  <r>
    <n v="1652"/>
    <m/>
    <m/>
    <m/>
    <x v="0"/>
    <m/>
    <m/>
    <m/>
    <m/>
    <m/>
    <m/>
    <m/>
    <m/>
    <m/>
    <m/>
    <m/>
    <m/>
    <m/>
    <m/>
    <m/>
    <m/>
    <m/>
    <m/>
    <m/>
    <m/>
    <m/>
    <m/>
    <m/>
    <m/>
    <m/>
    <m/>
    <m/>
    <m/>
    <m/>
    <m/>
    <m/>
    <m/>
    <m/>
    <m/>
    <m/>
    <m/>
    <m/>
    <m/>
    <m/>
    <m/>
    <m/>
    <x v="0"/>
    <m/>
    <m/>
    <m/>
    <m/>
    <m/>
    <m/>
    <m/>
    <m/>
    <m/>
    <m/>
  </r>
  <r>
    <n v="1581"/>
    <s v="Screening And Consenting"/>
    <n v="1"/>
    <s v="zola"/>
    <x v="27"/>
    <d v="1899-12-30T11:59:00"/>
    <s v="Ginsberg"/>
    <n v="1"/>
    <n v="1"/>
    <s v="Not applicable"/>
    <s v="I confirm that I am at the gate / door"/>
    <s v=" -32.8885781"/>
    <s v="27.3799199"/>
    <s v="Yes"/>
    <m/>
    <s v="Read the script out loud to the person"/>
    <s v="Yes - the person who opened the door is the HoH"/>
    <s v="Read the script out loud to the HoH"/>
    <s v="Yes"/>
    <s v="Proceed"/>
    <s v="Julia"/>
    <s v="April"/>
    <n v="71"/>
    <d v="1951-09-07T00:00:00"/>
    <n v="71"/>
    <s v="Female"/>
    <s v="One or both"/>
    <s v="Yes"/>
    <s v="Proceed"/>
    <m/>
    <s v="Proceed"/>
    <s v="Xhosa"/>
    <s v="Yes"/>
    <s v="Yes"/>
    <m/>
    <s v="signature_2022-07-30_1008.png"/>
    <m/>
    <m/>
    <m/>
    <d v="2022-07-30T00:00:00"/>
    <n v="70000"/>
    <n v="1000"/>
    <n v="493"/>
    <n v="493"/>
    <n v="2327"/>
    <m/>
    <x v="1"/>
    <n v="74242"/>
    <s v="Proceed"/>
    <s v="Checked, completed"/>
    <s v="Checked, completed"/>
    <s v="Checked, completed"/>
    <n v="833537901"/>
    <s v="Myself (Participant)"/>
    <m/>
    <d v="1899-12-30T12:09:00"/>
    <s v="Unverified"/>
  </r>
  <r>
    <n v="1653"/>
    <m/>
    <m/>
    <m/>
    <x v="0"/>
    <m/>
    <m/>
    <m/>
    <m/>
    <m/>
    <m/>
    <m/>
    <m/>
    <m/>
    <m/>
    <m/>
    <m/>
    <m/>
    <m/>
    <m/>
    <m/>
    <m/>
    <m/>
    <m/>
    <m/>
    <m/>
    <m/>
    <m/>
    <m/>
    <m/>
    <m/>
    <m/>
    <m/>
    <m/>
    <m/>
    <m/>
    <m/>
    <m/>
    <m/>
    <m/>
    <m/>
    <m/>
    <m/>
    <m/>
    <m/>
    <m/>
    <x v="0"/>
    <m/>
    <m/>
    <m/>
    <m/>
    <m/>
    <m/>
    <m/>
    <m/>
    <m/>
    <m/>
  </r>
  <r>
    <n v="1693"/>
    <s v="Screening And Consenting"/>
    <n v="1"/>
    <s v="thembelihle"/>
    <x v="11"/>
    <d v="1899-12-30T15:48:00"/>
    <s v="Mdantsane"/>
    <n v="14"/>
    <n v="3"/>
    <s v="Not applicable"/>
    <s v="I confirm that I am at the gate / door"/>
    <s v=" -32.9322311"/>
    <s v="27.7653491"/>
    <s v="Yes"/>
    <m/>
    <s v="Read the script out loud to the person"/>
    <s v="Yes - the person who opened the door is the HoH"/>
    <s v="Read the script out loud to the HoH"/>
    <s v="Yes"/>
    <s v="Proceed"/>
    <s v="Nomvuzo"/>
    <s v="Siweya"/>
    <n v="71"/>
    <d v="1951-06-10T00:00:00"/>
    <n v="71"/>
    <s v="Female"/>
    <s v="One or both"/>
    <s v="Yes"/>
    <s v="Proceed"/>
    <m/>
    <s v="Proceed"/>
    <s v="Xhosa"/>
    <s v="Yes"/>
    <s v="Yes"/>
    <m/>
    <s v="signature_2022-08-02_1352.png"/>
    <m/>
    <m/>
    <m/>
    <d v="2022-08-02T00:00:00"/>
    <n v="50000"/>
    <n v="1000"/>
    <n v="264"/>
    <n v="264"/>
    <n v="2324"/>
    <m/>
    <x v="1"/>
    <n v="53781"/>
    <s v="Proceed"/>
    <s v="Checked, completed"/>
    <s v="Checked, completed"/>
    <s v="Checked, completed"/>
    <n v="717820563"/>
    <s v="Myself (Participant)"/>
    <m/>
    <d v="1899-12-30T15:53:00"/>
    <s v="Unverified"/>
  </r>
  <r>
    <n v="1654"/>
    <m/>
    <m/>
    <m/>
    <x v="0"/>
    <m/>
    <m/>
    <m/>
    <m/>
    <m/>
    <m/>
    <m/>
    <m/>
    <m/>
    <m/>
    <m/>
    <m/>
    <m/>
    <m/>
    <m/>
    <m/>
    <m/>
    <m/>
    <m/>
    <m/>
    <m/>
    <m/>
    <m/>
    <m/>
    <m/>
    <m/>
    <m/>
    <m/>
    <m/>
    <m/>
    <m/>
    <m/>
    <m/>
    <m/>
    <m/>
    <m/>
    <m/>
    <m/>
    <m/>
    <m/>
    <m/>
    <x v="0"/>
    <m/>
    <m/>
    <m/>
    <m/>
    <m/>
    <m/>
    <m/>
    <m/>
    <m/>
    <m/>
  </r>
  <r>
    <n v="1654"/>
    <s v="Screening And Consenting"/>
    <n v="1"/>
    <s v="yethu"/>
    <x v="11"/>
    <d v="1899-12-30T12:15:00"/>
    <s v="Ginsberg"/>
    <n v="2"/>
    <n v="4"/>
    <s v="Not applicable"/>
    <s v="I confirm that I am at the gate / door"/>
    <s v=" -32.8896471"/>
    <s v="27.3763192"/>
    <s v="Yes"/>
    <m/>
    <s v="Read the script out loud to the person"/>
    <s v="No"/>
    <m/>
    <m/>
    <m/>
    <m/>
    <m/>
    <m/>
    <m/>
    <m/>
    <m/>
    <m/>
    <m/>
    <m/>
    <m/>
    <m/>
    <m/>
    <m/>
    <m/>
    <m/>
    <m/>
    <m/>
    <m/>
    <m/>
    <m/>
    <n v="70000"/>
    <m/>
    <n v="477"/>
    <n v="477"/>
    <n v="2324"/>
    <m/>
    <x v="0"/>
    <m/>
    <m/>
    <m/>
    <m/>
    <m/>
    <m/>
    <m/>
    <m/>
    <d v="1899-12-30T12:15:00"/>
    <s v="Unverified"/>
  </r>
  <r>
    <n v="1654"/>
    <s v="Screening And Consenting"/>
    <n v="2"/>
    <s v="zola"/>
    <x v="12"/>
    <d v="1899-12-30T11:57:00"/>
    <s v="Ginsberg"/>
    <n v="2"/>
    <n v="4"/>
    <s v="Not applicable"/>
    <s v="I confirm that I am at the gate / door"/>
    <s v=" -32.8895517"/>
    <s v="27.3762611"/>
    <s v="No"/>
    <s v="I confirm"/>
    <m/>
    <m/>
    <m/>
    <m/>
    <m/>
    <m/>
    <m/>
    <m/>
    <m/>
    <m/>
    <m/>
    <m/>
    <m/>
    <m/>
    <m/>
    <m/>
    <m/>
    <m/>
    <m/>
    <m/>
    <m/>
    <m/>
    <m/>
    <m/>
    <m/>
    <n v="70000"/>
    <m/>
    <n v="495"/>
    <n v="495"/>
    <n v="2323"/>
    <m/>
    <x v="0"/>
    <m/>
    <m/>
    <m/>
    <m/>
    <m/>
    <m/>
    <m/>
    <m/>
    <d v="1899-12-30T11:58:00"/>
    <s v="Unverified"/>
  </r>
  <r>
    <n v="1655"/>
    <m/>
    <m/>
    <m/>
    <x v="0"/>
    <m/>
    <m/>
    <m/>
    <m/>
    <m/>
    <m/>
    <m/>
    <m/>
    <m/>
    <m/>
    <m/>
    <m/>
    <m/>
    <m/>
    <m/>
    <m/>
    <m/>
    <m/>
    <m/>
    <m/>
    <m/>
    <m/>
    <m/>
    <m/>
    <m/>
    <m/>
    <m/>
    <m/>
    <m/>
    <m/>
    <m/>
    <m/>
    <m/>
    <m/>
    <m/>
    <m/>
    <m/>
    <m/>
    <m/>
    <m/>
    <m/>
    <x v="0"/>
    <m/>
    <m/>
    <m/>
    <m/>
    <m/>
    <m/>
    <m/>
    <m/>
    <m/>
    <m/>
  </r>
  <r>
    <n v="159"/>
    <s v="Screening And Consenting"/>
    <n v="3"/>
    <s v="nosibusiso"/>
    <x v="8"/>
    <d v="1899-12-30T14:19:00"/>
    <s v="Mdantsane"/>
    <n v="5"/>
    <n v="1"/>
    <s v="Not applicable"/>
    <s v="I confirm that I am at the gate / door"/>
    <s v=" -32.9320644"/>
    <s v="27.7695157"/>
    <s v="Yes"/>
    <m/>
    <s v="Read the script out loud to the person"/>
    <s v="Yes - the person who opened the door is the HoH"/>
    <s v="Read the script out loud to the HoH"/>
    <s v="Yes"/>
    <s v="Proceed"/>
    <s v="Eunice Nomzamo"/>
    <s v="Mati"/>
    <n v="72"/>
    <d v="1950-02-15T00:00:00"/>
    <n v="72"/>
    <s v="Female"/>
    <s v="One or both"/>
    <s v="Yes"/>
    <s v="Proceed"/>
    <m/>
    <s v="Proceed"/>
    <s v="English"/>
    <s v="Yes"/>
    <s v="Yes"/>
    <s v="signature_2022-06-28_1230.png"/>
    <m/>
    <m/>
    <m/>
    <m/>
    <d v="2022-06-28T00:00:00"/>
    <n v="50000"/>
    <n v="1000"/>
    <n v="353"/>
    <n v="353"/>
    <n v="2359"/>
    <m/>
    <x v="1"/>
    <n v="53993"/>
    <s v="Proceed"/>
    <s v="Checked, completed"/>
    <s v="Checked, completed"/>
    <s v="Checked, completed"/>
    <n v="838639108"/>
    <s v="Myself (Participant)"/>
    <m/>
    <d v="1899-12-30T14:32:00"/>
    <s v="Unverified"/>
  </r>
  <r>
    <n v="1656"/>
    <m/>
    <m/>
    <m/>
    <x v="0"/>
    <m/>
    <m/>
    <m/>
    <m/>
    <m/>
    <m/>
    <m/>
    <m/>
    <m/>
    <m/>
    <m/>
    <m/>
    <m/>
    <m/>
    <m/>
    <m/>
    <m/>
    <m/>
    <m/>
    <m/>
    <m/>
    <m/>
    <m/>
    <m/>
    <m/>
    <m/>
    <m/>
    <m/>
    <m/>
    <m/>
    <m/>
    <m/>
    <m/>
    <m/>
    <m/>
    <m/>
    <m/>
    <m/>
    <m/>
    <m/>
    <m/>
    <x v="0"/>
    <m/>
    <m/>
    <m/>
    <m/>
    <m/>
    <m/>
    <m/>
    <m/>
    <m/>
    <m/>
  </r>
  <r>
    <n v="1656"/>
    <s v="Screening And Consenting"/>
    <n v="1"/>
    <s v="yethu"/>
    <x v="11"/>
    <d v="1899-12-30T12:19:00"/>
    <s v="Ginsberg"/>
    <n v="2"/>
    <n v="4"/>
    <s v="Not applicable"/>
    <s v="I confirm that I am at the gate / door"/>
    <s v=" -32.8896457"/>
    <s v="27.3763222"/>
    <s v="No"/>
    <s v="I confirm"/>
    <m/>
    <m/>
    <m/>
    <m/>
    <m/>
    <m/>
    <m/>
    <m/>
    <m/>
    <m/>
    <m/>
    <m/>
    <m/>
    <m/>
    <m/>
    <m/>
    <m/>
    <m/>
    <m/>
    <m/>
    <m/>
    <m/>
    <m/>
    <m/>
    <m/>
    <n v="70000"/>
    <m/>
    <n v="473"/>
    <n v="473"/>
    <n v="2324"/>
    <m/>
    <x v="0"/>
    <m/>
    <m/>
    <m/>
    <m/>
    <m/>
    <m/>
    <m/>
    <m/>
    <d v="1899-12-30T12:20:00"/>
    <s v="Unverified"/>
  </r>
  <r>
    <n v="1656"/>
    <s v="Screening And Consenting"/>
    <n v="2"/>
    <s v="zola"/>
    <x v="12"/>
    <d v="1899-12-30T11:56:00"/>
    <s v="Ginsberg"/>
    <n v="2"/>
    <n v="4"/>
    <s v="Not applicable"/>
    <s v="I confirm that I am at the gate / door"/>
    <s v=" -32.8896815"/>
    <s v="27.3762637"/>
    <s v="No"/>
    <s v="I confirm"/>
    <m/>
    <m/>
    <m/>
    <m/>
    <m/>
    <m/>
    <m/>
    <m/>
    <m/>
    <m/>
    <m/>
    <m/>
    <m/>
    <m/>
    <m/>
    <m/>
    <m/>
    <m/>
    <m/>
    <m/>
    <m/>
    <m/>
    <m/>
    <m/>
    <m/>
    <n v="70000"/>
    <m/>
    <n v="496"/>
    <n v="496"/>
    <n v="2323"/>
    <m/>
    <x v="0"/>
    <m/>
    <m/>
    <m/>
    <m/>
    <m/>
    <m/>
    <m/>
    <m/>
    <d v="1899-12-30T11:56:00"/>
    <s v="Unverified"/>
  </r>
  <r>
    <n v="1657"/>
    <m/>
    <m/>
    <m/>
    <x v="0"/>
    <m/>
    <m/>
    <m/>
    <m/>
    <m/>
    <m/>
    <m/>
    <m/>
    <m/>
    <m/>
    <m/>
    <m/>
    <m/>
    <m/>
    <m/>
    <m/>
    <m/>
    <m/>
    <m/>
    <m/>
    <m/>
    <m/>
    <m/>
    <m/>
    <m/>
    <m/>
    <m/>
    <m/>
    <m/>
    <m/>
    <m/>
    <m/>
    <m/>
    <m/>
    <m/>
    <m/>
    <m/>
    <m/>
    <m/>
    <m/>
    <m/>
    <x v="0"/>
    <m/>
    <m/>
    <m/>
    <m/>
    <m/>
    <m/>
    <m/>
    <m/>
    <m/>
    <m/>
  </r>
  <r>
    <n v="725"/>
    <s v="Screening And Consenting"/>
    <n v="3"/>
    <s v="busisiwe"/>
    <x v="29"/>
    <d v="1899-12-30T10:20:00"/>
    <s v="Mdantsane"/>
    <n v="11"/>
    <n v="5"/>
    <s v="Not applicable"/>
    <s v="I confirm that I am at the gate / door"/>
    <s v=" -32.9197024"/>
    <s v="27.7397602"/>
    <s v="Yes"/>
    <m/>
    <s v="Read the script out loud to the person"/>
    <s v="Yes - the person who opened the door is the HoH"/>
    <s v="Read the script out loud to the HoH"/>
    <s v="Yes"/>
    <s v="Proceed"/>
    <s v="Hombakazi "/>
    <s v="Simakade "/>
    <n v="72"/>
    <d v="1950-06-17T00:00:00"/>
    <n v="72"/>
    <s v="Female"/>
    <s v="One or both"/>
    <s v="Yes"/>
    <s v="Proceed"/>
    <m/>
    <s v="Proceed"/>
    <s v="English"/>
    <s v="Yes"/>
    <s v="Yes"/>
    <s v="signature_2022-07-19_0825.png"/>
    <m/>
    <m/>
    <m/>
    <m/>
    <d v="2022-07-19T00:00:00"/>
    <n v="50000"/>
    <n v="1000"/>
    <n v="592"/>
    <n v="592"/>
    <n v="2338"/>
    <m/>
    <x v="1"/>
    <n v="54450"/>
    <s v="Proceed"/>
    <s v="Checked, completed"/>
    <s v="Checked, completed"/>
    <s v="Checked, completed"/>
    <n v="631490625"/>
    <s v="Myself (Participant)"/>
    <m/>
    <d v="1899-12-30T10:26:00"/>
    <s v="Complete"/>
  </r>
  <r>
    <n v="1658"/>
    <m/>
    <m/>
    <m/>
    <x v="0"/>
    <m/>
    <m/>
    <m/>
    <m/>
    <m/>
    <m/>
    <m/>
    <m/>
    <m/>
    <m/>
    <m/>
    <m/>
    <m/>
    <m/>
    <m/>
    <m/>
    <m/>
    <m/>
    <m/>
    <m/>
    <m/>
    <m/>
    <m/>
    <m/>
    <m/>
    <m/>
    <m/>
    <m/>
    <m/>
    <m/>
    <m/>
    <m/>
    <m/>
    <m/>
    <m/>
    <m/>
    <m/>
    <m/>
    <m/>
    <m/>
    <m/>
    <x v="0"/>
    <m/>
    <m/>
    <m/>
    <m/>
    <m/>
    <m/>
    <m/>
    <m/>
    <m/>
    <m/>
  </r>
  <r>
    <n v="734"/>
    <s v="Screening And Consenting"/>
    <n v="1"/>
    <s v="siziphiwe"/>
    <x v="15"/>
    <d v="1899-12-30T14:41:00"/>
    <s v="Buffalo Flats"/>
    <n v="2"/>
    <n v="6"/>
    <s v="Not applicable"/>
    <s v="I confirm that I am at the gate / door"/>
    <s v=" -33.0124624"/>
    <s v="27.8406959"/>
    <s v="Yes"/>
    <m/>
    <s v="Read the script out loud to the person"/>
    <s v="Yes - the person who opened the door is the HoH"/>
    <s v="Read the script out loud to the HoH"/>
    <s v="Yes"/>
    <s v="Proceed"/>
    <s v="Cynthia "/>
    <s v="Moultry"/>
    <n v="72"/>
    <d v="1950-02-22T00:00:00"/>
    <n v="72"/>
    <s v="Female"/>
    <s v="One or both"/>
    <s v="Yes"/>
    <s v="Proceed"/>
    <m/>
    <s v="Proceed"/>
    <s v="English"/>
    <s v="Yes"/>
    <s v="Yes"/>
    <s v="signature_2022-07-13_1245.png"/>
    <m/>
    <m/>
    <m/>
    <m/>
    <d v="2022-07-13T00:00:00"/>
    <m/>
    <n v="1000"/>
    <n v="331"/>
    <n v="331"/>
    <n v="2344"/>
    <m/>
    <x v="1"/>
    <m/>
    <s v="Proceed"/>
    <s v="Checked, completed"/>
    <s v="Checked, completed"/>
    <s v="Checked, completed"/>
    <n v="437332875"/>
    <s v="Myself (Participant)"/>
    <m/>
    <d v="1899-12-30T14:45:00"/>
    <s v="Unverified"/>
  </r>
  <r>
    <n v="1659"/>
    <m/>
    <m/>
    <m/>
    <x v="0"/>
    <m/>
    <m/>
    <m/>
    <m/>
    <m/>
    <m/>
    <m/>
    <m/>
    <m/>
    <m/>
    <m/>
    <m/>
    <m/>
    <m/>
    <m/>
    <m/>
    <m/>
    <m/>
    <m/>
    <m/>
    <m/>
    <m/>
    <m/>
    <m/>
    <m/>
    <m/>
    <m/>
    <m/>
    <m/>
    <m/>
    <m/>
    <m/>
    <m/>
    <m/>
    <m/>
    <m/>
    <m/>
    <m/>
    <m/>
    <m/>
    <m/>
    <x v="0"/>
    <m/>
    <m/>
    <m/>
    <m/>
    <m/>
    <m/>
    <m/>
    <m/>
    <m/>
    <m/>
  </r>
  <r>
    <n v="1659"/>
    <s v="Screening And Consenting"/>
    <n v="1"/>
    <s v="yethu"/>
    <x v="11"/>
    <d v="1899-12-30T12:22:00"/>
    <s v="Ginsberg"/>
    <n v="2"/>
    <n v="4"/>
    <s v="Not applicable"/>
    <s v="I confirm that I am at the gate / door"/>
    <s v=" -32.8896457"/>
    <s v="27.3763222"/>
    <s v="No"/>
    <s v="I confirm"/>
    <m/>
    <m/>
    <m/>
    <m/>
    <m/>
    <m/>
    <m/>
    <m/>
    <m/>
    <m/>
    <m/>
    <m/>
    <m/>
    <m/>
    <m/>
    <m/>
    <m/>
    <m/>
    <m/>
    <m/>
    <m/>
    <m/>
    <m/>
    <m/>
    <m/>
    <n v="70000"/>
    <m/>
    <n v="470"/>
    <n v="470"/>
    <n v="2324"/>
    <m/>
    <x v="0"/>
    <m/>
    <m/>
    <m/>
    <m/>
    <m/>
    <m/>
    <m/>
    <m/>
    <d v="1899-12-30T12:22:00"/>
    <s v="Complete"/>
  </r>
  <r>
    <n v="821"/>
    <s v="Screening And Consenting"/>
    <n v="1"/>
    <s v="onelam"/>
    <x v="23"/>
    <d v="1899-12-30T10:02:00"/>
    <s v="Nompumelelo"/>
    <n v="3"/>
    <n v="1"/>
    <s v="Not applicable"/>
    <s v="I confirm that I am at the gate / door"/>
    <s v=" -32.9538945"/>
    <s v="27.9225818"/>
    <s v="Yes"/>
    <m/>
    <s v="Read the script out loud to the person"/>
    <s v="Yes - the person who opened the door is calling the HoH"/>
    <s v="Read the script out loud to the HoH"/>
    <s v="Yes"/>
    <s v="Proceed"/>
    <s v="Dideka"/>
    <s v="Telele"/>
    <n v="72"/>
    <d v="1950-08-06T00:00:00"/>
    <n v="72"/>
    <s v="Female"/>
    <s v="One or both"/>
    <s v="Yes"/>
    <s v="Proceed"/>
    <m/>
    <s v="Proceed"/>
    <s v="Xhosa"/>
    <s v="Yes"/>
    <s v="Yes"/>
    <m/>
    <s v="signature_2022-07-15_0806.png"/>
    <m/>
    <m/>
    <m/>
    <d v="2022-07-15T00:00:00"/>
    <n v="30000"/>
    <n v="1000"/>
    <n v="610"/>
    <n v="610"/>
    <n v="2342"/>
    <m/>
    <x v="1"/>
    <n v="34490"/>
    <s v="Proceed"/>
    <s v="Checked, completed"/>
    <s v="Checked, completed"/>
    <s v="Checked, completed"/>
    <n v="638891872"/>
    <s v="Myself (Participant)"/>
    <m/>
    <d v="1899-12-30T10:07:00"/>
    <s v="Complete"/>
  </r>
  <r>
    <n v="1660"/>
    <m/>
    <m/>
    <m/>
    <x v="0"/>
    <m/>
    <m/>
    <m/>
    <m/>
    <m/>
    <m/>
    <m/>
    <m/>
    <m/>
    <m/>
    <m/>
    <m/>
    <m/>
    <m/>
    <m/>
    <m/>
    <m/>
    <m/>
    <m/>
    <m/>
    <m/>
    <m/>
    <m/>
    <m/>
    <m/>
    <m/>
    <m/>
    <m/>
    <m/>
    <m/>
    <m/>
    <m/>
    <m/>
    <m/>
    <m/>
    <m/>
    <m/>
    <m/>
    <m/>
    <m/>
    <m/>
    <x v="0"/>
    <m/>
    <m/>
    <m/>
    <m/>
    <m/>
    <m/>
    <m/>
    <m/>
    <m/>
    <m/>
  </r>
  <r>
    <n v="1080"/>
    <s v="Screening And Consenting"/>
    <n v="1"/>
    <s v="zimkhitha"/>
    <x v="21"/>
    <d v="1899-12-30T09:51:00"/>
    <s v="Buffalo Flats"/>
    <n v="3"/>
    <n v="1"/>
    <s v="Not applicable"/>
    <s v="I confirm that I am at the gate / door"/>
    <s v=" -33.0076184"/>
    <s v="27.8420734"/>
    <s v="Yes"/>
    <m/>
    <s v="Read the script out loud to the person"/>
    <s v="Yes - the person who opened the door is the HoH"/>
    <s v="Read the script out loud to the HoH"/>
    <s v="Yes"/>
    <s v="Proceed"/>
    <s v="Mia"/>
    <s v="Leekerdorp"/>
    <n v="72"/>
    <d v="1950-12-25T00:00:00"/>
    <n v="72"/>
    <s v="Female"/>
    <s v="One or both"/>
    <s v="Yes"/>
    <s v="Proceed"/>
    <m/>
    <s v="Proceed"/>
    <s v="English"/>
    <s v="Yes"/>
    <s v="Yes"/>
    <s v="signature_2022-07-21_0806.png"/>
    <m/>
    <m/>
    <m/>
    <m/>
    <d v="2022-07-21T00:00:00"/>
    <n v="80000"/>
    <n v="1000"/>
    <n v="621"/>
    <n v="621"/>
    <n v="2336"/>
    <m/>
    <x v="1"/>
    <n v="84506"/>
    <s v="Proceed"/>
    <s v="Checked, completed"/>
    <s v="Checked, completed"/>
    <s v="Checked, completed"/>
    <n v="837145668"/>
    <s v="Myself (Participant)"/>
    <m/>
    <d v="1899-12-30T10:07:00"/>
    <s v="Complete"/>
  </r>
  <r>
    <n v="1661"/>
    <m/>
    <m/>
    <m/>
    <x v="0"/>
    <m/>
    <m/>
    <m/>
    <m/>
    <m/>
    <m/>
    <m/>
    <m/>
    <m/>
    <m/>
    <m/>
    <m/>
    <m/>
    <m/>
    <m/>
    <m/>
    <m/>
    <m/>
    <m/>
    <m/>
    <m/>
    <m/>
    <m/>
    <m/>
    <m/>
    <m/>
    <m/>
    <m/>
    <m/>
    <m/>
    <m/>
    <m/>
    <m/>
    <m/>
    <m/>
    <m/>
    <m/>
    <m/>
    <m/>
    <m/>
    <m/>
    <x v="0"/>
    <m/>
    <m/>
    <m/>
    <m/>
    <m/>
    <m/>
    <m/>
    <m/>
    <m/>
    <m/>
  </r>
  <r>
    <n v="1486"/>
    <s v="Screening And Consenting"/>
    <n v="2"/>
    <s v="yethu"/>
    <x v="32"/>
    <d v="1899-12-30T10:19:00"/>
    <s v="Ndevana"/>
    <n v="3"/>
    <n v="7"/>
    <s v="Not applicable"/>
    <s v="I confirm that I am at the gate / door"/>
    <s v=" -32.9147017"/>
    <s v="27.4975991"/>
    <s v="Yes"/>
    <m/>
    <s v="Read the script out loud to the person"/>
    <s v="Yes - the person who opened the door is the HoH"/>
    <s v="Read the script out loud to the HoH"/>
    <s v="Yes"/>
    <s v="Proceed"/>
    <s v="Nontsuku"/>
    <s v="Mayedwa"/>
    <n v="72"/>
    <d v="1950-10-10T00:00:00"/>
    <n v="72"/>
    <s v="Female"/>
    <s v="One or both"/>
    <s v="Yes"/>
    <s v="Proceed"/>
    <m/>
    <s v="Proceed"/>
    <s v="Xhosa"/>
    <s v="Yes"/>
    <s v="No"/>
    <m/>
    <m/>
    <s v="Sinazo Ngemntu"/>
    <m/>
    <s v="signature_2022-07-29_0828.png"/>
    <d v="2022-07-29T00:00:00"/>
    <n v="60000"/>
    <n v="1000"/>
    <n v="593"/>
    <n v="593"/>
    <n v="2328"/>
    <m/>
    <x v="1"/>
    <n v="64442"/>
    <s v="Proceed"/>
    <s v="Checked, completed"/>
    <s v="Checked, completed"/>
    <s v="Checked, completed"/>
    <n v="739853227"/>
    <s v="Child"/>
    <m/>
    <d v="1899-12-30T10:29:00"/>
    <s v="Complete"/>
  </r>
  <r>
    <n v="1662"/>
    <m/>
    <m/>
    <m/>
    <x v="0"/>
    <m/>
    <m/>
    <m/>
    <m/>
    <m/>
    <m/>
    <m/>
    <m/>
    <m/>
    <m/>
    <m/>
    <m/>
    <m/>
    <m/>
    <m/>
    <m/>
    <m/>
    <m/>
    <m/>
    <m/>
    <m/>
    <m/>
    <m/>
    <m/>
    <m/>
    <m/>
    <m/>
    <m/>
    <m/>
    <m/>
    <m/>
    <m/>
    <m/>
    <m/>
    <m/>
    <m/>
    <m/>
    <m/>
    <m/>
    <m/>
    <m/>
    <x v="0"/>
    <m/>
    <m/>
    <m/>
    <m/>
    <m/>
    <m/>
    <m/>
    <m/>
    <m/>
    <m/>
  </r>
  <r>
    <n v="1662"/>
    <s v="Screening And Consenting"/>
    <n v="1"/>
    <s v="nosiphiwo"/>
    <x v="11"/>
    <d v="1899-12-30T12:31:00"/>
    <s v="Buffalo Flats"/>
    <n v="6"/>
    <n v="4"/>
    <s v="Not applicable"/>
    <s v="I confirm that I am at the gate / door"/>
    <s v=" -33.01658"/>
    <s v="27.8493619"/>
    <s v="No"/>
    <s v="I confirm"/>
    <m/>
    <m/>
    <m/>
    <m/>
    <m/>
    <m/>
    <m/>
    <m/>
    <m/>
    <m/>
    <m/>
    <m/>
    <m/>
    <m/>
    <m/>
    <m/>
    <m/>
    <m/>
    <m/>
    <m/>
    <m/>
    <m/>
    <m/>
    <m/>
    <m/>
    <n v="80000"/>
    <m/>
    <n v="461"/>
    <n v="461"/>
    <n v="2324"/>
    <m/>
    <x v="0"/>
    <m/>
    <m/>
    <m/>
    <m/>
    <m/>
    <m/>
    <m/>
    <m/>
    <d v="1899-12-30T12:32:00"/>
    <s v="Complete"/>
  </r>
  <r>
    <n v="1662"/>
    <s v="Screening And Consenting"/>
    <n v="2"/>
    <s v="nosiphiwo"/>
    <x v="12"/>
    <d v="1899-12-30T09:14:00"/>
    <s v="Buffalo Flats"/>
    <n v="6"/>
    <n v="4"/>
    <s v="Not applicable"/>
    <s v="I confirm that I am at the gate / door"/>
    <s v=" -33.016831"/>
    <s v="27.849069"/>
    <s v="No"/>
    <s v="I confirm"/>
    <m/>
    <m/>
    <m/>
    <m/>
    <m/>
    <m/>
    <m/>
    <m/>
    <m/>
    <m/>
    <m/>
    <m/>
    <m/>
    <m/>
    <m/>
    <m/>
    <m/>
    <m/>
    <m/>
    <m/>
    <m/>
    <m/>
    <m/>
    <m/>
    <m/>
    <n v="80000"/>
    <m/>
    <n v="658"/>
    <n v="658"/>
    <n v="2323"/>
    <m/>
    <x v="0"/>
    <m/>
    <m/>
    <m/>
    <m/>
    <m/>
    <m/>
    <m/>
    <m/>
    <d v="1899-12-30T09:28:00"/>
    <s v="Complete"/>
  </r>
  <r>
    <m/>
    <m/>
    <m/>
    <m/>
    <x v="0"/>
    <m/>
    <m/>
    <m/>
    <m/>
    <m/>
    <m/>
    <m/>
    <m/>
    <m/>
    <m/>
    <m/>
    <m/>
    <s v="Read the script out loud to the HoH"/>
    <m/>
    <s v="Proceed"/>
    <s v="Pumeza"/>
    <s v="Kameli"/>
    <n v="51"/>
    <d v="1971-10-16T00:00:00"/>
    <n v="51"/>
    <s v="Female"/>
    <s v="One or both"/>
    <s v="Yes"/>
    <m/>
    <m/>
    <s v="Proceed"/>
    <s v="English"/>
    <m/>
    <s v="Yes"/>
    <s v="signature_2022-08-04_0803.png"/>
    <m/>
    <m/>
    <m/>
    <m/>
    <d v="2022-08-04T00:00:00"/>
    <n v="80000"/>
    <n v="1000"/>
    <n v="618"/>
    <n v="618"/>
    <n v="2322"/>
    <m/>
    <x v="1"/>
    <n v="84507"/>
    <s v="Proceed"/>
    <s v="Checked, completed"/>
    <s v="Checked, completed"/>
    <s v="Checked, completed"/>
    <n v="823481140"/>
    <s v="Myself (Participant)"/>
    <m/>
    <d v="1899-12-30T10:04:00"/>
    <s v="Complete"/>
  </r>
  <r>
    <n v="1663"/>
    <m/>
    <m/>
    <m/>
    <x v="0"/>
    <m/>
    <m/>
    <m/>
    <m/>
    <m/>
    <m/>
    <m/>
    <m/>
    <m/>
    <m/>
    <m/>
    <m/>
    <m/>
    <m/>
    <m/>
    <m/>
    <m/>
    <m/>
    <m/>
    <m/>
    <m/>
    <m/>
    <m/>
    <m/>
    <m/>
    <m/>
    <m/>
    <m/>
    <m/>
    <m/>
    <m/>
    <m/>
    <m/>
    <m/>
    <m/>
    <m/>
    <m/>
    <m/>
    <m/>
    <m/>
    <m/>
    <x v="0"/>
    <m/>
    <m/>
    <m/>
    <m/>
    <m/>
    <m/>
    <m/>
    <m/>
    <m/>
    <m/>
  </r>
  <r>
    <n v="1663"/>
    <s v="Screening And Consenting"/>
    <n v="1"/>
    <s v="nosiphiwo"/>
    <x v="11"/>
    <d v="1899-12-30T12:35:00"/>
    <s v="Buffalo Flats"/>
    <n v="6"/>
    <n v="4"/>
    <s v="Not applicable"/>
    <s v="I confirm that I am at the gate / door"/>
    <s v=" -33.016654"/>
    <s v="27.8492899"/>
    <s v="No"/>
    <s v="I confirm"/>
    <m/>
    <m/>
    <m/>
    <m/>
    <m/>
    <m/>
    <m/>
    <m/>
    <m/>
    <m/>
    <m/>
    <m/>
    <m/>
    <m/>
    <m/>
    <m/>
    <m/>
    <m/>
    <m/>
    <m/>
    <m/>
    <m/>
    <m/>
    <m/>
    <m/>
    <n v="80000"/>
    <m/>
    <n v="457"/>
    <n v="457"/>
    <n v="2324"/>
    <m/>
    <x v="0"/>
    <m/>
    <m/>
    <m/>
    <m/>
    <m/>
    <m/>
    <m/>
    <m/>
    <d v="1899-12-30T12:35:00"/>
    <s v="Complete"/>
  </r>
  <r>
    <n v="1663"/>
    <s v="Screening And Consenting"/>
    <n v="2"/>
    <s v="nosiphiwo"/>
    <x v="12"/>
    <d v="1899-12-30T09:29:00"/>
    <s v="Buffalo Flats"/>
    <n v="6"/>
    <n v="4"/>
    <s v="Not applicable"/>
    <s v="I confirm that I am at the gate / door"/>
    <s v=" -33.0166616"/>
    <s v="27.8491651"/>
    <s v="No"/>
    <s v="I confirm"/>
    <m/>
    <m/>
    <m/>
    <m/>
    <m/>
    <m/>
    <m/>
    <m/>
    <m/>
    <m/>
    <m/>
    <m/>
    <m/>
    <m/>
    <m/>
    <m/>
    <m/>
    <m/>
    <m/>
    <m/>
    <m/>
    <m/>
    <m/>
    <m/>
    <m/>
    <n v="80000"/>
    <m/>
    <n v="643"/>
    <n v="643"/>
    <n v="2323"/>
    <m/>
    <x v="0"/>
    <m/>
    <m/>
    <m/>
    <m/>
    <m/>
    <m/>
    <m/>
    <m/>
    <d v="1899-12-30T09:30:00"/>
    <s v="Complete"/>
  </r>
  <r>
    <m/>
    <m/>
    <m/>
    <m/>
    <x v="0"/>
    <m/>
    <m/>
    <m/>
    <m/>
    <m/>
    <m/>
    <m/>
    <m/>
    <m/>
    <m/>
    <m/>
    <m/>
    <s v="Read the script out loud to the HoH"/>
    <m/>
    <s v="Proceed"/>
    <s v="Brenda"/>
    <s v="Ngxovu"/>
    <n v="59"/>
    <d v="1963-09-30T00:00:00"/>
    <n v="59"/>
    <s v="Female"/>
    <s v="One or both"/>
    <s v="Yes"/>
    <m/>
    <m/>
    <s v="Proceed"/>
    <s v="English"/>
    <m/>
    <s v="Yes"/>
    <s v="signature_2022-08-04_0851.png"/>
    <m/>
    <m/>
    <m/>
    <m/>
    <d v="2022-08-04T00:00:00"/>
    <n v="80000"/>
    <n v="1000"/>
    <n v="563"/>
    <n v="563"/>
    <n v="2322"/>
    <m/>
    <x v="1"/>
    <n v="84389"/>
    <s v="Proceed"/>
    <s v="Checked, completed"/>
    <s v="Checked, completed"/>
    <s v="Checked, completed"/>
    <n v="783154691"/>
    <s v="Myself (Participant)"/>
    <m/>
    <d v="1899-12-30T10:57:00"/>
    <s v="Complete"/>
  </r>
  <r>
    <n v="1664"/>
    <m/>
    <m/>
    <m/>
    <x v="0"/>
    <m/>
    <m/>
    <m/>
    <m/>
    <m/>
    <m/>
    <m/>
    <m/>
    <m/>
    <m/>
    <m/>
    <m/>
    <m/>
    <m/>
    <m/>
    <m/>
    <m/>
    <m/>
    <m/>
    <m/>
    <m/>
    <m/>
    <m/>
    <m/>
    <m/>
    <m/>
    <m/>
    <m/>
    <m/>
    <m/>
    <m/>
    <m/>
    <m/>
    <m/>
    <m/>
    <m/>
    <m/>
    <m/>
    <m/>
    <m/>
    <m/>
    <x v="0"/>
    <m/>
    <m/>
    <m/>
    <m/>
    <m/>
    <m/>
    <m/>
    <m/>
    <m/>
    <m/>
  </r>
  <r>
    <n v="1664"/>
    <s v="Screening And Consenting"/>
    <n v="1"/>
    <s v="busisiwe"/>
    <x v="11"/>
    <d v="1899-12-30T12:51:00"/>
    <s v="Mdantsane"/>
    <n v="13"/>
    <n v="4"/>
    <s v="Not applicable"/>
    <s v="I confirm that I am at the gate / door"/>
    <s v=" -32.9208512"/>
    <s v="27.7110813"/>
    <s v="No"/>
    <s v="I confirm"/>
    <m/>
    <m/>
    <m/>
    <m/>
    <m/>
    <m/>
    <m/>
    <m/>
    <m/>
    <m/>
    <m/>
    <m/>
    <m/>
    <m/>
    <m/>
    <m/>
    <m/>
    <m/>
    <m/>
    <m/>
    <m/>
    <m/>
    <m/>
    <m/>
    <m/>
    <n v="50000"/>
    <m/>
    <n v="441"/>
    <n v="441"/>
    <n v="2324"/>
    <m/>
    <x v="0"/>
    <m/>
    <m/>
    <m/>
    <m/>
    <m/>
    <m/>
    <m/>
    <m/>
    <d v="1899-12-30T12:51:00"/>
    <s v="Complete"/>
  </r>
  <r>
    <n v="326"/>
    <s v="Screening And Consenting"/>
    <n v="1"/>
    <s v="asemahle"/>
    <x v="28"/>
    <d v="1899-12-30T10:30:00"/>
    <s v="Mdantsane"/>
    <n v="6"/>
    <n v="3"/>
    <s v="Not applicable"/>
    <s v="I confirm that I am at the gate / door"/>
    <s v=" -32.9280154"/>
    <s v="27.7721479"/>
    <s v="Yes"/>
    <m/>
    <s v="Read the script out loud to the person"/>
    <s v="Yes - the person who opened the door is the HoH"/>
    <s v="Read the script out loud to the HoH"/>
    <s v="Yes"/>
    <s v="Proceed"/>
    <s v="Wayiyi"/>
    <s v="Ntamibomvu"/>
    <n v="73"/>
    <d v="1949-08-07T00:00:00"/>
    <n v="73"/>
    <s v="Female"/>
    <s v="One or both"/>
    <s v="Yes"/>
    <s v="Proceed"/>
    <m/>
    <s v="Proceed"/>
    <s v="Xhosa"/>
    <s v="Yes"/>
    <s v="No"/>
    <m/>
    <m/>
    <s v="Synthia Ntamibomvu"/>
    <m/>
    <s v="signature_2022-07-01_0833.png"/>
    <d v="2022-07-01T00:00:00"/>
    <n v="50000"/>
    <n v="1000"/>
    <n v="582"/>
    <n v="582"/>
    <n v="2356"/>
    <m/>
    <x v="1"/>
    <n v="54447"/>
    <s v="Proceed"/>
    <s v="Checked, completed"/>
    <s v="Checked, completed"/>
    <s v="Checked, completed"/>
    <n v="641191853"/>
    <s v="Child"/>
    <m/>
    <d v="1899-12-30T10:33:00"/>
    <s v="Unverified"/>
  </r>
  <r>
    <n v="1665"/>
    <m/>
    <m/>
    <m/>
    <x v="0"/>
    <m/>
    <m/>
    <m/>
    <m/>
    <m/>
    <m/>
    <m/>
    <m/>
    <m/>
    <m/>
    <m/>
    <m/>
    <m/>
    <m/>
    <m/>
    <m/>
    <m/>
    <m/>
    <m/>
    <m/>
    <m/>
    <m/>
    <m/>
    <m/>
    <m/>
    <m/>
    <m/>
    <m/>
    <m/>
    <m/>
    <m/>
    <m/>
    <m/>
    <m/>
    <m/>
    <m/>
    <m/>
    <m/>
    <m/>
    <m/>
    <m/>
    <x v="0"/>
    <m/>
    <m/>
    <m/>
    <m/>
    <m/>
    <m/>
    <m/>
    <m/>
    <m/>
    <m/>
  </r>
  <r>
    <n v="567"/>
    <s v="Screening And Consenting"/>
    <n v="2"/>
    <s v="yethu"/>
    <x v="20"/>
    <d v="1899-12-30T08:57:00"/>
    <s v="Ndevana"/>
    <n v="1"/>
    <n v="1"/>
    <s v="Not applicable"/>
    <s v="I confirm that I am at the gate / door"/>
    <s v=" -32.905843"/>
    <s v="27.506962"/>
    <s v="Yes"/>
    <m/>
    <s v="Read the script out loud to the person"/>
    <s v="Yes - the person who opened the door is the HoH"/>
    <s v="Read the script out loud to the HoH"/>
    <s v="Yes"/>
    <s v="Proceed"/>
    <s v="Elzabeth"/>
    <s v="Maki"/>
    <n v="73"/>
    <d v="1949-10-29T00:00:00"/>
    <n v="73"/>
    <s v="Female"/>
    <s v="One or both"/>
    <s v="Yes"/>
    <s v="Proceed"/>
    <m/>
    <s v="Proceed"/>
    <s v="Xhosa"/>
    <s v="Yes"/>
    <s v="Yes"/>
    <m/>
    <s v="signature_2022-07-09_0703.png"/>
    <m/>
    <m/>
    <m/>
    <d v="2022-07-09T00:00:00"/>
    <n v="60000"/>
    <n v="1000"/>
    <n v="675"/>
    <n v="675"/>
    <n v="2348"/>
    <m/>
    <x v="1"/>
    <n v="64625"/>
    <s v="Proceed"/>
    <s v="Checked, completed"/>
    <s v="Checked, completed"/>
    <s v="Checked, completed"/>
    <n v="733467124"/>
    <s v="Child"/>
    <m/>
    <d v="1899-12-30T09:04:00"/>
    <s v="Unverified"/>
  </r>
  <r>
    <n v="1666"/>
    <m/>
    <m/>
    <m/>
    <x v="0"/>
    <m/>
    <m/>
    <m/>
    <m/>
    <m/>
    <m/>
    <m/>
    <m/>
    <m/>
    <m/>
    <m/>
    <m/>
    <m/>
    <m/>
    <m/>
    <m/>
    <m/>
    <m/>
    <m/>
    <m/>
    <m/>
    <m/>
    <m/>
    <m/>
    <m/>
    <m/>
    <m/>
    <m/>
    <m/>
    <m/>
    <m/>
    <m/>
    <m/>
    <m/>
    <m/>
    <m/>
    <m/>
    <m/>
    <m/>
    <m/>
    <m/>
    <x v="0"/>
    <m/>
    <m/>
    <m/>
    <m/>
    <m/>
    <m/>
    <m/>
    <m/>
    <m/>
    <m/>
  </r>
  <r>
    <n v="917"/>
    <s v="Screening And Consenting"/>
    <n v="1"/>
    <s v="vuyolwethu"/>
    <x v="30"/>
    <d v="1899-12-30T11:23:00"/>
    <s v="Mdantsane"/>
    <n v="9"/>
    <n v="1"/>
    <s v="Not applicable"/>
    <s v="I confirm that I am at the gate / door"/>
    <s v=" -32.9376513"/>
    <s v="27.7564035"/>
    <s v="Yes"/>
    <m/>
    <s v="Read the script out loud to the person"/>
    <s v="Yes - the person who opened the door is the HoH"/>
    <s v="Read the script out loud to the HoH"/>
    <s v="Yes"/>
    <s v="Proceed"/>
    <s v="Elliott"/>
    <s v="Mzayiya"/>
    <n v="73"/>
    <d v="1949-06-06T00:00:00"/>
    <n v="73"/>
    <s v="Male"/>
    <s v="One or both"/>
    <s v="Yes"/>
    <s v="Proceed"/>
    <m/>
    <s v="Proceed"/>
    <s v="Xhosa"/>
    <s v="Yes"/>
    <s v="Yes"/>
    <m/>
    <s v="signature_2022-07-16_0929.png"/>
    <m/>
    <m/>
    <m/>
    <d v="2022-07-16T00:00:00"/>
    <n v="50000"/>
    <n v="2000"/>
    <n v="529"/>
    <n v="529"/>
    <n v="2341"/>
    <m/>
    <x v="1"/>
    <n v="55326"/>
    <s v="Proceed"/>
    <s v="Checked, completed"/>
    <s v="Checked, completed"/>
    <s v="Checked, completed"/>
    <n v="726393883"/>
    <s v="Myself (Participant)"/>
    <m/>
    <d v="1899-12-30T11:30:00"/>
    <s v="Complete"/>
  </r>
  <r>
    <n v="1667"/>
    <m/>
    <m/>
    <m/>
    <x v="0"/>
    <m/>
    <m/>
    <m/>
    <m/>
    <m/>
    <m/>
    <m/>
    <m/>
    <m/>
    <m/>
    <m/>
    <m/>
    <m/>
    <m/>
    <m/>
    <m/>
    <m/>
    <m/>
    <m/>
    <m/>
    <m/>
    <m/>
    <m/>
    <m/>
    <m/>
    <m/>
    <m/>
    <m/>
    <m/>
    <m/>
    <m/>
    <m/>
    <m/>
    <m/>
    <m/>
    <m/>
    <m/>
    <m/>
    <m/>
    <m/>
    <m/>
    <x v="0"/>
    <m/>
    <m/>
    <m/>
    <m/>
    <m/>
    <m/>
    <m/>
    <m/>
    <m/>
    <m/>
  </r>
  <r>
    <n v="1087"/>
    <s v="Screening And Consenting"/>
    <n v="1"/>
    <s v="nosibusiso"/>
    <x v="21"/>
    <d v="1899-12-30T10:46:00"/>
    <s v="Buffalo Flats"/>
    <n v="3"/>
    <n v="1"/>
    <s v="Not applicable"/>
    <s v="I confirm that I am at the gate / door"/>
    <s v=" -33.007642"/>
    <s v="27.8419198"/>
    <s v="Yes"/>
    <m/>
    <s v="Read the script out loud to the person"/>
    <s v="Yes - the person who opened the door is the HoH"/>
    <s v="Read the script out loud to the HoH"/>
    <s v="Yes"/>
    <s v="Proceed"/>
    <s v="Engelbrecht"/>
    <s v="Van De Merwe"/>
    <n v="73"/>
    <d v="1949-06-15T00:00:00"/>
    <n v="73"/>
    <s v="Female"/>
    <s v="One or both"/>
    <s v="Yes"/>
    <s v="Proceed"/>
    <m/>
    <s v="Proceed"/>
    <s v="English"/>
    <s v="Yes"/>
    <s v="Yes"/>
    <s v="signature_2022-07-21_0858.png"/>
    <m/>
    <m/>
    <m/>
    <m/>
    <d v="2022-07-21T00:00:00"/>
    <n v="80000"/>
    <n v="1000"/>
    <n v="566"/>
    <n v="566"/>
    <n v="2336"/>
    <m/>
    <x v="1"/>
    <n v="84395"/>
    <s v="Proceed"/>
    <s v="Checked, completed"/>
    <s v="Checked, completed"/>
    <s v="Checked, completed"/>
    <n v="658965238"/>
    <s v="Myself (Participant)"/>
    <m/>
    <d v="1899-12-30T10:58:00"/>
    <s v="Complete"/>
  </r>
  <r>
    <n v="1668"/>
    <m/>
    <m/>
    <m/>
    <x v="0"/>
    <m/>
    <m/>
    <m/>
    <m/>
    <m/>
    <m/>
    <m/>
    <m/>
    <m/>
    <m/>
    <m/>
    <m/>
    <m/>
    <m/>
    <m/>
    <m/>
    <m/>
    <m/>
    <m/>
    <m/>
    <m/>
    <m/>
    <m/>
    <m/>
    <m/>
    <m/>
    <m/>
    <m/>
    <m/>
    <m/>
    <m/>
    <m/>
    <m/>
    <m/>
    <m/>
    <m/>
    <m/>
    <m/>
    <m/>
    <m/>
    <m/>
    <x v="0"/>
    <m/>
    <m/>
    <m/>
    <m/>
    <m/>
    <m/>
    <m/>
    <m/>
    <m/>
    <m/>
  </r>
  <r>
    <n v="1668"/>
    <s v="Screening And Consenting"/>
    <n v="1"/>
    <s v="nosiphiwo"/>
    <x v="11"/>
    <d v="1899-12-30T12:51:00"/>
    <s v="Buffalo Flats"/>
    <n v="6"/>
    <n v="4"/>
    <s v="Not applicable"/>
    <s v="I confirm that I am at the gate / door"/>
    <s v=" -33.0169189"/>
    <s v="27.8490703"/>
    <s v="Yes"/>
    <m/>
    <s v="Read the script out loud to the person"/>
    <s v="Yes - the person who opened the door is the HoH"/>
    <s v="Read the script out loud to the HoH"/>
    <s v="No"/>
    <m/>
    <m/>
    <m/>
    <m/>
    <m/>
    <m/>
    <m/>
    <m/>
    <m/>
    <m/>
    <m/>
    <m/>
    <m/>
    <m/>
    <m/>
    <m/>
    <m/>
    <m/>
    <m/>
    <m/>
    <m/>
    <n v="80000"/>
    <m/>
    <n v="441"/>
    <n v="441"/>
    <n v="2324"/>
    <m/>
    <x v="0"/>
    <m/>
    <m/>
    <m/>
    <m/>
    <m/>
    <m/>
    <m/>
    <m/>
    <d v="1899-12-30T12:52:00"/>
    <s v="Unverified"/>
  </r>
  <r>
    <n v="1668"/>
    <s v="Screening And Consenting"/>
    <n v="2"/>
    <s v="nosiphiwo"/>
    <x v="12"/>
    <d v="1899-12-30T09:16:00"/>
    <s v="Buffalo Flats"/>
    <n v="6"/>
    <n v="4"/>
    <s v="Not applicable"/>
    <m/>
    <s v=" -33.0170114"/>
    <s v="27.8491678"/>
    <m/>
    <m/>
    <m/>
    <m/>
    <m/>
    <m/>
    <m/>
    <m/>
    <m/>
    <m/>
    <m/>
    <m/>
    <m/>
    <m/>
    <m/>
    <m/>
    <m/>
    <m/>
    <m/>
    <m/>
    <m/>
    <m/>
    <m/>
    <m/>
    <m/>
    <m/>
    <m/>
    <n v="80000"/>
    <m/>
    <n v="656"/>
    <n v="656"/>
    <n v="2323"/>
    <m/>
    <x v="0"/>
    <m/>
    <m/>
    <m/>
    <m/>
    <m/>
    <m/>
    <m/>
    <m/>
    <d v="1899-12-30T09:17:00"/>
    <s v="Unverified"/>
  </r>
  <r>
    <n v="1669"/>
    <m/>
    <m/>
    <m/>
    <x v="0"/>
    <m/>
    <m/>
    <m/>
    <m/>
    <m/>
    <m/>
    <m/>
    <m/>
    <m/>
    <m/>
    <m/>
    <m/>
    <m/>
    <m/>
    <m/>
    <m/>
    <m/>
    <m/>
    <m/>
    <m/>
    <m/>
    <m/>
    <m/>
    <m/>
    <m/>
    <m/>
    <m/>
    <m/>
    <m/>
    <m/>
    <m/>
    <m/>
    <m/>
    <m/>
    <m/>
    <m/>
    <m/>
    <m/>
    <m/>
    <m/>
    <m/>
    <x v="0"/>
    <m/>
    <m/>
    <m/>
    <m/>
    <m/>
    <m/>
    <m/>
    <m/>
    <m/>
    <m/>
  </r>
  <r>
    <n v="1402"/>
    <s v="Screening And Consenting"/>
    <n v="1"/>
    <s v="onelam"/>
    <x v="26"/>
    <d v="1899-12-30T15:02:00"/>
    <s v="Buffalo Flats"/>
    <n v="1"/>
    <n v="8"/>
    <s v="Not applicable"/>
    <s v="I confirm that I am at the gate / door"/>
    <s v=" -33.0223491"/>
    <s v="27.8804429"/>
    <s v="Yes"/>
    <m/>
    <s v="Read the script out loud to the person"/>
    <s v="Yes - the person who opened the door is calling the HoH"/>
    <s v="Read the script out loud to the HoH"/>
    <s v="Yes"/>
    <s v="Proceed"/>
    <s v="Elizabeth "/>
    <s v="Gordon "/>
    <n v="73"/>
    <d v="1949-09-17T00:00:00"/>
    <n v="73"/>
    <s v="Female"/>
    <s v="One or both"/>
    <s v="Yes"/>
    <s v="Proceed"/>
    <m/>
    <s v="Proceed"/>
    <s v="English"/>
    <s v="Yes"/>
    <s v="Yes"/>
    <s v="signature_2022-07-27_1304.png"/>
    <m/>
    <m/>
    <m/>
    <m/>
    <d v="2022-07-27T00:00:00"/>
    <n v="80000"/>
    <n v="1000"/>
    <n v="310"/>
    <n v="310"/>
    <n v="2330"/>
    <m/>
    <x v="1"/>
    <n v="83877"/>
    <s v="Proceed"/>
    <s v="Checked, completed"/>
    <s v="Checked, completed"/>
    <s v="Checked, completed"/>
    <n v="734567527"/>
    <s v="Myself (Participant)"/>
    <m/>
    <d v="1899-12-30T15:06:00"/>
    <s v="Unverified"/>
  </r>
  <r>
    <n v="1670"/>
    <m/>
    <m/>
    <m/>
    <x v="0"/>
    <m/>
    <m/>
    <m/>
    <m/>
    <m/>
    <m/>
    <m/>
    <m/>
    <m/>
    <m/>
    <m/>
    <m/>
    <m/>
    <m/>
    <m/>
    <m/>
    <m/>
    <m/>
    <m/>
    <m/>
    <m/>
    <m/>
    <m/>
    <m/>
    <m/>
    <m/>
    <m/>
    <m/>
    <m/>
    <m/>
    <m/>
    <m/>
    <m/>
    <m/>
    <m/>
    <m/>
    <m/>
    <m/>
    <m/>
    <m/>
    <m/>
    <x v="0"/>
    <m/>
    <m/>
    <m/>
    <m/>
    <m/>
    <m/>
    <m/>
    <m/>
    <m/>
    <m/>
  </r>
  <r>
    <n v="7"/>
    <s v="Screening And Consenting"/>
    <n v="1"/>
    <s v="sinazo"/>
    <x v="1"/>
    <d v="1899-12-30T10:00:00"/>
    <s v="Mdantsane"/>
    <n v="2"/>
    <n v="2"/>
    <s v="Not applicable"/>
    <s v="I confirm that I am at the gate / door"/>
    <s v=" -32.9431874"/>
    <s v="27.773494"/>
    <s v="Yes"/>
    <m/>
    <s v="Read the script out loud to the person"/>
    <s v="Yes - the person who opened the door is calling the HoH"/>
    <s v="Read the script out loud to the HoH"/>
    <s v="Yes"/>
    <s v="Proceed"/>
    <s v="Nombuyiselo "/>
    <s v="Peter"/>
    <n v="74"/>
    <d v="1948-09-18T00:00:00"/>
    <n v="74"/>
    <s v="Female"/>
    <s v="One or both"/>
    <s v="Yes"/>
    <s v="Proceed"/>
    <m/>
    <s v="Proceed"/>
    <s v="Xhosa"/>
    <s v="Yes"/>
    <s v="Yes"/>
    <m/>
    <s v="signature_2022-06-14_0806.png"/>
    <m/>
    <m/>
    <m/>
    <d v="2022-06-14T00:00:00"/>
    <n v="50000"/>
    <n v="1000"/>
    <n v="612"/>
    <n v="612"/>
    <n v="2373"/>
    <m/>
    <x v="1"/>
    <n v="54523"/>
    <s v="Proceed"/>
    <s v="Checked, completed"/>
    <s v="Checked, completed"/>
    <s v="Checked, completed"/>
    <n v="732992137"/>
    <s v="Myself (Participant)"/>
    <m/>
    <d v="1899-12-30T10:07:00"/>
    <s v="Unverified"/>
  </r>
  <r>
    <n v="1671"/>
    <m/>
    <m/>
    <m/>
    <x v="0"/>
    <m/>
    <m/>
    <m/>
    <m/>
    <m/>
    <m/>
    <m/>
    <m/>
    <m/>
    <m/>
    <m/>
    <m/>
    <m/>
    <m/>
    <m/>
    <m/>
    <m/>
    <m/>
    <m/>
    <m/>
    <m/>
    <m/>
    <m/>
    <m/>
    <m/>
    <m/>
    <m/>
    <m/>
    <m/>
    <m/>
    <m/>
    <m/>
    <m/>
    <m/>
    <m/>
    <m/>
    <m/>
    <m/>
    <m/>
    <m/>
    <m/>
    <x v="0"/>
    <m/>
    <m/>
    <m/>
    <m/>
    <m/>
    <m/>
    <m/>
    <m/>
    <m/>
    <m/>
  </r>
  <r>
    <n v="1671"/>
    <s v="Screening And Consenting"/>
    <n v="1"/>
    <s v="sinazo"/>
    <x v="11"/>
    <d v="1899-12-30T13:13:00"/>
    <s v="Nompumelelo"/>
    <n v="4"/>
    <n v="4"/>
    <s v="Not applicable"/>
    <s v="I confirm that I am at the gate / door"/>
    <s v=" -32.9512855"/>
    <s v="27.9259369"/>
    <s v="Yes"/>
    <m/>
    <s v="Read the script out loud to the person"/>
    <s v="Yes - the person who opened the door is the HoH"/>
    <s v="Read the script out loud to the HoH"/>
    <s v="No"/>
    <m/>
    <m/>
    <m/>
    <m/>
    <m/>
    <m/>
    <m/>
    <m/>
    <m/>
    <m/>
    <m/>
    <m/>
    <m/>
    <m/>
    <m/>
    <m/>
    <m/>
    <m/>
    <m/>
    <m/>
    <m/>
    <n v="30000"/>
    <m/>
    <n v="419"/>
    <n v="419"/>
    <n v="2324"/>
    <m/>
    <x v="0"/>
    <m/>
    <m/>
    <m/>
    <m/>
    <m/>
    <m/>
    <m/>
    <m/>
    <d v="1899-12-30T13:13:00"/>
    <s v="Unverified"/>
  </r>
  <r>
    <n v="1672"/>
    <m/>
    <m/>
    <m/>
    <x v="0"/>
    <m/>
    <m/>
    <m/>
    <m/>
    <m/>
    <m/>
    <m/>
    <m/>
    <m/>
    <m/>
    <m/>
    <m/>
    <m/>
    <m/>
    <m/>
    <m/>
    <m/>
    <m/>
    <m/>
    <m/>
    <m/>
    <m/>
    <m/>
    <m/>
    <m/>
    <m/>
    <m/>
    <m/>
    <m/>
    <m/>
    <m/>
    <m/>
    <m/>
    <m/>
    <m/>
    <m/>
    <m/>
    <m/>
    <m/>
    <m/>
    <m/>
    <x v="0"/>
    <m/>
    <m/>
    <m/>
    <m/>
    <m/>
    <m/>
    <m/>
    <m/>
    <m/>
    <m/>
  </r>
  <r>
    <n v="23"/>
    <s v="Screening And Consenting"/>
    <n v="1"/>
    <s v="mihlem"/>
    <x v="1"/>
    <d v="1899-12-30T11:45:00"/>
    <s v="Mdantsane"/>
    <n v="6"/>
    <n v="5"/>
    <s v="Not applicable"/>
    <s v="I confirm that I am at the gate / door"/>
    <s v=" -32.9299584"/>
    <s v="27.7762511"/>
    <s v="Yes"/>
    <m/>
    <s v="Read the script out loud to the person"/>
    <s v="Yes - the person who opened the door is the HoH"/>
    <s v="Read the script out loud to the HoH"/>
    <s v="Yes"/>
    <s v="Proceed"/>
    <s v="Thandeka"/>
    <s v="Bantom"/>
    <n v="74"/>
    <d v="1948-12-08T00:00:00"/>
    <n v="74"/>
    <s v="Female"/>
    <s v="One or both"/>
    <s v="Yes"/>
    <s v="Proceed"/>
    <m/>
    <s v="Proceed"/>
    <s v="Xhosa"/>
    <s v="Yes"/>
    <s v="No"/>
    <m/>
    <m/>
    <s v="Yonela"/>
    <m/>
    <s v="signature_2022-06-14_0958.png"/>
    <d v="2022-06-14T00:00:00"/>
    <n v="50000"/>
    <n v="1000"/>
    <n v="507"/>
    <n v="507"/>
    <n v="2373"/>
    <m/>
    <x v="1"/>
    <n v="54313"/>
    <s v="Proceed"/>
    <s v="Checked, completed"/>
    <s v="Checked, completed"/>
    <s v="Checked, completed"/>
    <n v="788461196"/>
    <s v="Myself (Participant)"/>
    <m/>
    <d v="1899-12-30T12:00:00"/>
    <s v="Unverified"/>
  </r>
  <r>
    <n v="1673"/>
    <m/>
    <m/>
    <m/>
    <x v="0"/>
    <m/>
    <m/>
    <m/>
    <m/>
    <m/>
    <m/>
    <m/>
    <m/>
    <m/>
    <m/>
    <m/>
    <m/>
    <m/>
    <m/>
    <m/>
    <m/>
    <m/>
    <m/>
    <m/>
    <m/>
    <m/>
    <m/>
    <m/>
    <m/>
    <m/>
    <m/>
    <m/>
    <m/>
    <m/>
    <m/>
    <m/>
    <m/>
    <m/>
    <m/>
    <m/>
    <m/>
    <m/>
    <m/>
    <m/>
    <m/>
    <m/>
    <x v="0"/>
    <m/>
    <m/>
    <m/>
    <m/>
    <m/>
    <m/>
    <m/>
    <m/>
    <m/>
    <m/>
  </r>
  <r>
    <n v="99"/>
    <s v="Screening And Consenting"/>
    <n v="1"/>
    <s v="siziphiwe"/>
    <x v="7"/>
    <d v="1899-12-30T13:57:00"/>
    <s v="Mdantsane"/>
    <n v="1"/>
    <n v="2"/>
    <s v="Not applicable"/>
    <s v="I confirm that I am at the gate / door"/>
    <s v=" -32.9372196"/>
    <s v="27.780759"/>
    <s v="Yes"/>
    <m/>
    <s v="Read the script out loud to the person"/>
    <s v="Yes - the person who opened the door is the HoH"/>
    <s v="Read the script out loud to the HoH"/>
    <s v="Yes"/>
    <s v="Proceed"/>
    <s v="Nondalathi"/>
    <s v="Mdudo"/>
    <n v="74"/>
    <d v="1948-06-01T00:00:00"/>
    <n v="74"/>
    <s v="Female"/>
    <s v="One or both"/>
    <s v="Yes"/>
    <s v="Proceed"/>
    <m/>
    <s v="Proceed"/>
    <s v="Xhosa"/>
    <s v="Yes"/>
    <s v="Yes"/>
    <m/>
    <s v="signature_2022-06-15_1203.png"/>
    <m/>
    <m/>
    <m/>
    <d v="2022-06-15T00:00:00"/>
    <n v="50000"/>
    <n v="1000"/>
    <n v="375"/>
    <n v="375"/>
    <n v="2372"/>
    <m/>
    <x v="1"/>
    <n v="54048"/>
    <s v="Proceed"/>
    <s v="Checked, completed"/>
    <s v="Checked, completed"/>
    <s v="Checked, completed"/>
    <n v="838237151"/>
    <s v="Myself (Participant)"/>
    <m/>
    <d v="1899-12-30T14:06:00"/>
    <s v="Unverified"/>
  </r>
  <r>
    <n v="1674"/>
    <m/>
    <m/>
    <m/>
    <x v="0"/>
    <m/>
    <m/>
    <m/>
    <m/>
    <m/>
    <m/>
    <m/>
    <m/>
    <m/>
    <m/>
    <m/>
    <m/>
    <m/>
    <m/>
    <m/>
    <m/>
    <m/>
    <m/>
    <m/>
    <m/>
    <m/>
    <m/>
    <m/>
    <m/>
    <m/>
    <m/>
    <m/>
    <m/>
    <m/>
    <m/>
    <m/>
    <m/>
    <m/>
    <m/>
    <m/>
    <m/>
    <m/>
    <m/>
    <m/>
    <m/>
    <m/>
    <x v="0"/>
    <m/>
    <m/>
    <m/>
    <m/>
    <m/>
    <m/>
    <m/>
    <m/>
    <m/>
    <m/>
  </r>
  <r>
    <n v="111"/>
    <s v="Screening And Consenting"/>
    <n v="1"/>
    <s v="likhona"/>
    <x v="2"/>
    <d v="1899-12-30T11:15:00"/>
    <s v="Mdantsane"/>
    <n v="3"/>
    <n v="5"/>
    <s v="Not applicable"/>
    <s v="I confirm that I am at the gate / door"/>
    <s v=" -32.940238"/>
    <s v="27.767294"/>
    <s v="Yes"/>
    <m/>
    <s v="Read the script out loud to the person"/>
    <s v="Yes - the person who opened the door is calling the HoH"/>
    <s v="Read the script out loud to the HoH"/>
    <s v="Yes"/>
    <s v="Proceed"/>
    <s v="Fikiswa"/>
    <s v="Jacob"/>
    <n v="74"/>
    <d v="1948-11-14T00:00:00"/>
    <n v="74"/>
    <s v="Female"/>
    <s v="One or both"/>
    <s v="Yes"/>
    <s v="Proceed"/>
    <m/>
    <s v="Proceed"/>
    <s v="English"/>
    <s v="Yes"/>
    <s v="Yes"/>
    <s v="signature_2022-06-18_0921.png"/>
    <m/>
    <m/>
    <m/>
    <m/>
    <d v="2022-06-18T00:00:00"/>
    <n v="50000"/>
    <n v="1000"/>
    <n v="537"/>
    <n v="537"/>
    <n v="2369"/>
    <m/>
    <x v="1"/>
    <n v="54369"/>
    <s v="Proceed"/>
    <s v="Checked, completed"/>
    <s v="Checked, completed"/>
    <s v="Checked, completed"/>
    <n v="827955723"/>
    <s v="Myself (Participant)"/>
    <m/>
    <d v="1899-12-30T11:22:00"/>
    <s v="Unverified"/>
  </r>
  <r>
    <n v="1675"/>
    <m/>
    <m/>
    <m/>
    <x v="0"/>
    <m/>
    <m/>
    <m/>
    <m/>
    <m/>
    <m/>
    <m/>
    <m/>
    <m/>
    <m/>
    <m/>
    <m/>
    <m/>
    <m/>
    <m/>
    <m/>
    <m/>
    <m/>
    <m/>
    <m/>
    <m/>
    <m/>
    <m/>
    <m/>
    <m/>
    <m/>
    <m/>
    <m/>
    <m/>
    <m/>
    <m/>
    <m/>
    <m/>
    <m/>
    <m/>
    <m/>
    <m/>
    <m/>
    <m/>
    <m/>
    <m/>
    <x v="0"/>
    <m/>
    <m/>
    <m/>
    <m/>
    <m/>
    <m/>
    <m/>
    <m/>
    <m/>
    <m/>
  </r>
  <r>
    <n v="1675"/>
    <s v="Screening And Consenting"/>
    <n v="1"/>
    <s v="zimkhitha"/>
    <x v="11"/>
    <d v="1899-12-30T13:35:00"/>
    <s v="Scenery Park"/>
    <n v="1"/>
    <n v="1"/>
    <s v="Not applicable"/>
    <s v="I confirm that I am at the gate / door"/>
    <s v=" -32.9961355"/>
    <s v="27.8306789"/>
    <s v="No"/>
    <s v="I confirm"/>
    <m/>
    <m/>
    <m/>
    <m/>
    <m/>
    <m/>
    <m/>
    <m/>
    <m/>
    <m/>
    <m/>
    <m/>
    <m/>
    <m/>
    <m/>
    <m/>
    <m/>
    <m/>
    <m/>
    <m/>
    <m/>
    <m/>
    <m/>
    <m/>
    <m/>
    <n v="20000"/>
    <m/>
    <n v="397"/>
    <n v="397"/>
    <n v="2324"/>
    <m/>
    <x v="0"/>
    <m/>
    <m/>
    <m/>
    <m/>
    <m/>
    <m/>
    <m/>
    <m/>
    <d v="1899-12-30T13:37:00"/>
    <s v="Unverified"/>
  </r>
  <r>
    <n v="1675"/>
    <s v="Screening And Consenting"/>
    <n v="2"/>
    <s v="zimkhitha"/>
    <x v="12"/>
    <d v="1899-12-30T08:54:00"/>
    <s v="Scenery Park"/>
    <n v="1"/>
    <n v="1"/>
    <s v="Not applicable"/>
    <s v="I confirm that I am at the gate / door"/>
    <s v=" -33.0215517"/>
    <s v="27.8639267"/>
    <s v="Yes"/>
    <m/>
    <s v="Read the script out loud to the person"/>
    <s v="Yes - the person who opened the door is the HoH"/>
    <s v="Read the script out loud to the HoH"/>
    <s v="No"/>
    <m/>
    <m/>
    <m/>
    <m/>
    <m/>
    <m/>
    <m/>
    <m/>
    <m/>
    <m/>
    <m/>
    <m/>
    <m/>
    <m/>
    <m/>
    <m/>
    <m/>
    <m/>
    <m/>
    <m/>
    <m/>
    <n v="20000"/>
    <m/>
    <n v="678"/>
    <n v="678"/>
    <n v="2323"/>
    <m/>
    <x v="0"/>
    <m/>
    <m/>
    <m/>
    <m/>
    <m/>
    <m/>
    <m/>
    <m/>
    <d v="1899-12-30T08:55:00"/>
    <s v="Unverified"/>
  </r>
  <r>
    <n v="1676"/>
    <m/>
    <m/>
    <m/>
    <x v="0"/>
    <m/>
    <m/>
    <m/>
    <m/>
    <m/>
    <m/>
    <m/>
    <m/>
    <m/>
    <m/>
    <m/>
    <m/>
    <m/>
    <m/>
    <m/>
    <m/>
    <m/>
    <m/>
    <m/>
    <m/>
    <m/>
    <m/>
    <m/>
    <m/>
    <m/>
    <m/>
    <m/>
    <m/>
    <m/>
    <m/>
    <m/>
    <m/>
    <m/>
    <m/>
    <m/>
    <m/>
    <m/>
    <m/>
    <m/>
    <m/>
    <m/>
    <x v="0"/>
    <m/>
    <m/>
    <m/>
    <m/>
    <m/>
    <m/>
    <m/>
    <m/>
    <m/>
    <m/>
  </r>
  <r>
    <n v="1676"/>
    <s v="Screening And Consenting"/>
    <n v="1"/>
    <s v="zimkhitha"/>
    <x v="11"/>
    <d v="1899-12-30T13:41:00"/>
    <s v="Scenery Park"/>
    <n v="1"/>
    <n v="1"/>
    <s v="Not applicable"/>
    <s v="I confirm that I am at the gate / door"/>
    <s v=" -32.9960938"/>
    <s v="27.830529"/>
    <s v="No"/>
    <s v="I confirm"/>
    <m/>
    <m/>
    <m/>
    <m/>
    <m/>
    <m/>
    <m/>
    <m/>
    <m/>
    <m/>
    <m/>
    <m/>
    <m/>
    <m/>
    <m/>
    <m/>
    <m/>
    <m/>
    <m/>
    <m/>
    <m/>
    <m/>
    <m/>
    <m/>
    <m/>
    <n v="20000"/>
    <m/>
    <n v="391"/>
    <n v="391"/>
    <n v="2324"/>
    <m/>
    <x v="0"/>
    <m/>
    <m/>
    <m/>
    <m/>
    <m/>
    <m/>
    <m/>
    <m/>
    <d v="1899-12-30T13:43:00"/>
    <s v="Complete"/>
  </r>
  <r>
    <n v="118"/>
    <s v="Screening And Consenting"/>
    <n v="1"/>
    <s v="likhona"/>
    <x v="2"/>
    <d v="1899-12-30T13:10:00"/>
    <s v="Mdantsane"/>
    <n v="3"/>
    <n v="5"/>
    <s v="Not applicable"/>
    <s v="I confirm that I am at the gate / door"/>
    <s v=" -32.9378534"/>
    <s v="27.7668398"/>
    <s v="Yes"/>
    <m/>
    <s v="Read the script out loud to the person"/>
    <s v="Yes - the person who opened the door is the HoH"/>
    <s v="Read the script out loud to the HoH"/>
    <s v="Yes"/>
    <s v="Proceed"/>
    <s v="Nothobile"/>
    <s v="Putye"/>
    <n v="74"/>
    <d v="1948-01-19T00:00:00"/>
    <n v="74"/>
    <s v="Female"/>
    <s v="One or both"/>
    <s v="Yes"/>
    <s v="Proceed"/>
    <m/>
    <s v="Proceed"/>
    <s v="English"/>
    <s v="Yes"/>
    <s v="Yes"/>
    <s v="signature_2022-06-21_1312.png"/>
    <m/>
    <m/>
    <m/>
    <m/>
    <d v="2022-06-21T00:00:00"/>
    <n v="50000"/>
    <n v="1000"/>
    <n v="422"/>
    <n v="422"/>
    <n v="2369"/>
    <m/>
    <x v="1"/>
    <n v="54139"/>
    <s v="Proceed"/>
    <s v="Checked, completed"/>
    <s v="Checked, completed"/>
    <s v="Checked, completed"/>
    <m/>
    <m/>
    <m/>
    <d v="1899-12-30T13:10:00"/>
    <s v="Unverified"/>
  </r>
  <r>
    <n v="1677"/>
    <m/>
    <m/>
    <m/>
    <x v="0"/>
    <m/>
    <m/>
    <m/>
    <m/>
    <m/>
    <m/>
    <m/>
    <m/>
    <m/>
    <m/>
    <m/>
    <m/>
    <m/>
    <m/>
    <m/>
    <m/>
    <m/>
    <m/>
    <m/>
    <m/>
    <m/>
    <m/>
    <m/>
    <m/>
    <m/>
    <m/>
    <m/>
    <m/>
    <m/>
    <m/>
    <m/>
    <m/>
    <m/>
    <m/>
    <m/>
    <m/>
    <m/>
    <m/>
    <m/>
    <m/>
    <m/>
    <x v="0"/>
    <m/>
    <m/>
    <m/>
    <m/>
    <m/>
    <m/>
    <m/>
    <m/>
    <m/>
    <m/>
  </r>
  <r>
    <n v="118"/>
    <s v="Screening And Consenting"/>
    <n v="2"/>
    <s v="zola"/>
    <x v="3"/>
    <d v="1899-12-30T14:15:00"/>
    <s v="Mdantsane"/>
    <n v="3"/>
    <n v="5"/>
    <s v="Not applicable"/>
    <s v="I confirm that I am at the gate / door"/>
    <s v=" -32.9380901"/>
    <s v="27.7672063"/>
    <s v="Yes"/>
    <m/>
    <s v="Read the script out loud to the person"/>
    <s v="Yes - the person who opened the door is the HoH"/>
    <s v="Read the script out loud to the HoH"/>
    <s v="Yes"/>
    <s v="Proceed"/>
    <s v="Nothobile"/>
    <s v="Putye"/>
    <n v="74"/>
    <d v="1948-01-19T00:00:00"/>
    <n v="74"/>
    <s v="Female"/>
    <s v="One or both"/>
    <s v="Yes"/>
    <s v="Proceed"/>
    <m/>
    <s v="Proceed"/>
    <s v="English"/>
    <s v="Yes"/>
    <s v="Yes"/>
    <s v="signature_2022-06-21_1220.png"/>
    <m/>
    <m/>
    <m/>
    <m/>
    <d v="2022-06-21T00:00:00"/>
    <n v="50000"/>
    <n v="1000"/>
    <n v="357"/>
    <n v="357"/>
    <n v="2366"/>
    <m/>
    <x v="1"/>
    <n v="54006"/>
    <s v="Proceed"/>
    <s v="Checked, completed"/>
    <s v="Checked, completed"/>
    <s v="Checked, completed"/>
    <n v="789304276"/>
    <s v="Myself (Participant)"/>
    <m/>
    <d v="1899-12-30T14:20:00"/>
    <s v="Unverified"/>
  </r>
  <r>
    <n v="1678"/>
    <m/>
    <m/>
    <m/>
    <x v="0"/>
    <m/>
    <m/>
    <m/>
    <m/>
    <m/>
    <m/>
    <m/>
    <m/>
    <m/>
    <m/>
    <m/>
    <m/>
    <m/>
    <m/>
    <m/>
    <m/>
    <m/>
    <m/>
    <m/>
    <m/>
    <m/>
    <m/>
    <m/>
    <m/>
    <m/>
    <m/>
    <m/>
    <m/>
    <m/>
    <m/>
    <m/>
    <m/>
    <m/>
    <m/>
    <m/>
    <m/>
    <m/>
    <m/>
    <m/>
    <m/>
    <m/>
    <x v="0"/>
    <m/>
    <m/>
    <m/>
    <m/>
    <m/>
    <m/>
    <m/>
    <m/>
    <m/>
    <m/>
  </r>
  <r>
    <n v="163"/>
    <s v="Screening And Consenting"/>
    <n v="1"/>
    <s v="zimkhitha"/>
    <x v="13"/>
    <d v="1899-12-30T13:34:00"/>
    <s v="Mdantsane"/>
    <n v="4"/>
    <n v="6"/>
    <s v="Not applicable"/>
    <s v="I confirm that I am at the gate / door"/>
    <s v=" -32.9348382"/>
    <s v="27.7762867"/>
    <s v="Yes"/>
    <m/>
    <s v="Read the script out loud to the person"/>
    <s v="Yes - the person who opened the door is the HoH"/>
    <s v="Read the script out loud to the HoH"/>
    <s v="Yes"/>
    <s v="Proceed"/>
    <s v="Nombuyiselo "/>
    <s v="Debese"/>
    <n v="74"/>
    <d v="1948-06-14T00:00:00"/>
    <n v="74"/>
    <s v="Female"/>
    <s v="One or both"/>
    <s v="Yes"/>
    <s v="Proceed"/>
    <m/>
    <s v="Proceed"/>
    <s v="English"/>
    <s v="Yes"/>
    <s v="Yes"/>
    <s v="signature_2022-06-23_1137.png"/>
    <m/>
    <m/>
    <m/>
    <m/>
    <d v="2022-06-23T00:00:00"/>
    <n v="50000"/>
    <n v="1000"/>
    <n v="398"/>
    <n v="398"/>
    <n v="2364"/>
    <m/>
    <x v="1"/>
    <n v="54086"/>
    <s v="Proceed"/>
    <s v="Checked, completed"/>
    <s v="Checked, completed"/>
    <s v="Checked, completed"/>
    <n v="739117352"/>
    <s v="Myself (Participant)"/>
    <m/>
    <d v="1899-12-30T13:38:00"/>
    <s v="Unverified"/>
  </r>
  <r>
    <n v="1679"/>
    <m/>
    <m/>
    <m/>
    <x v="0"/>
    <m/>
    <m/>
    <m/>
    <m/>
    <m/>
    <m/>
    <m/>
    <m/>
    <m/>
    <m/>
    <m/>
    <m/>
    <m/>
    <m/>
    <m/>
    <m/>
    <m/>
    <m/>
    <m/>
    <m/>
    <m/>
    <m/>
    <m/>
    <m/>
    <m/>
    <m/>
    <m/>
    <m/>
    <m/>
    <m/>
    <m/>
    <m/>
    <m/>
    <m/>
    <m/>
    <m/>
    <m/>
    <m/>
    <m/>
    <m/>
    <m/>
    <x v="0"/>
    <m/>
    <m/>
    <m/>
    <m/>
    <m/>
    <m/>
    <m/>
    <m/>
    <m/>
    <m/>
  </r>
  <r>
    <n v="799"/>
    <s v="Screening And Consenting"/>
    <n v="1"/>
    <s v="yethu"/>
    <x v="10"/>
    <d v="1899-12-30T14:24:00"/>
    <s v="Ndevana"/>
    <n v="2"/>
    <n v="3"/>
    <s v="Not applicable"/>
    <s v="I confirm that I am at the gate / door"/>
    <s v=" -32.9250065"/>
    <s v="27.4930899"/>
    <s v="Yes"/>
    <m/>
    <s v="Read the script out loud to the person"/>
    <s v="Yes - the person who opened the door is the HoH"/>
    <s v="Read the script out loud to the HoH"/>
    <s v="Yes"/>
    <s v="Proceed"/>
    <s v="Nothing Sylvia"/>
    <s v="Mnika"/>
    <n v="74"/>
    <d v="1948-03-17T00:00:00"/>
    <n v="74"/>
    <s v="Female"/>
    <s v="One or both"/>
    <s v="Yes"/>
    <s v="Proceed"/>
    <m/>
    <s v="Proceed"/>
    <s v="Xhosa"/>
    <s v="Yes"/>
    <s v="Yes"/>
    <m/>
    <s v="signature_2022-07-14_1249.png"/>
    <m/>
    <m/>
    <m/>
    <d v="2022-07-14T00:00:00"/>
    <n v="60000"/>
    <n v="1000"/>
    <n v="348"/>
    <n v="348"/>
    <n v="2343"/>
    <m/>
    <x v="1"/>
    <n v="63965"/>
    <s v="Proceed"/>
    <s v="Checked, completed"/>
    <s v="Checked, completed"/>
    <s v="Checked, completed"/>
    <n v="656574215"/>
    <s v="Myself (Participant)"/>
    <m/>
    <d v="1899-12-30T14:32:00"/>
    <s v="Unverified"/>
  </r>
  <r>
    <n v="1680"/>
    <m/>
    <m/>
    <m/>
    <x v="0"/>
    <m/>
    <m/>
    <m/>
    <m/>
    <m/>
    <m/>
    <m/>
    <m/>
    <m/>
    <m/>
    <m/>
    <m/>
    <m/>
    <m/>
    <m/>
    <m/>
    <m/>
    <m/>
    <m/>
    <m/>
    <m/>
    <m/>
    <m/>
    <m/>
    <m/>
    <m/>
    <m/>
    <m/>
    <m/>
    <m/>
    <m/>
    <m/>
    <m/>
    <m/>
    <m/>
    <m/>
    <m/>
    <m/>
    <m/>
    <m/>
    <m/>
    <x v="0"/>
    <m/>
    <m/>
    <m/>
    <m/>
    <m/>
    <m/>
    <m/>
    <m/>
    <m/>
    <m/>
  </r>
  <r>
    <n v="847"/>
    <s v="Screening And Consenting"/>
    <n v="2"/>
    <s v="ntombizodwa"/>
    <x v="17"/>
    <d v="1899-12-30T09:53:00"/>
    <s v="Ndevana"/>
    <n v="2"/>
    <n v="3"/>
    <s v="Not applicable"/>
    <s v="I confirm that I am at the gate / door"/>
    <s v=" -32.9249705"/>
    <s v="27.493758"/>
    <s v="Yes"/>
    <m/>
    <s v="Read the script out loud to the person"/>
    <s v="Yes - the person who opened the door is the HoH"/>
    <s v="Read the script out loud to the HoH"/>
    <s v="Yes"/>
    <s v="Proceed"/>
    <s v="Fuyizizwe"/>
    <s v="Gantsho"/>
    <n v="74"/>
    <d v="1948-06-12T00:00:00"/>
    <n v="74"/>
    <s v="Male"/>
    <s v="One or both"/>
    <s v="Yes"/>
    <s v="Proceed"/>
    <m/>
    <s v="Proceed"/>
    <s v="Xhosa"/>
    <s v="Yes"/>
    <s v="Yes"/>
    <m/>
    <s v="signature_2022-07-22_0803.png"/>
    <m/>
    <m/>
    <m/>
    <d v="2022-07-22T00:00:00"/>
    <n v="60000"/>
    <n v="2000"/>
    <n v="619"/>
    <n v="619"/>
    <n v="2335"/>
    <m/>
    <x v="1"/>
    <n v="65499"/>
    <s v="Proceed"/>
    <s v="Checked, completed"/>
    <s v="Checked, completed"/>
    <s v="Checked, completed"/>
    <n v="834752241"/>
    <s v="Myself (Participant)"/>
    <m/>
    <d v="1899-12-30T10:04:00"/>
    <s v="Complete"/>
  </r>
  <r>
    <n v="1681"/>
    <m/>
    <m/>
    <m/>
    <x v="0"/>
    <m/>
    <m/>
    <m/>
    <m/>
    <m/>
    <m/>
    <m/>
    <m/>
    <m/>
    <m/>
    <m/>
    <m/>
    <m/>
    <m/>
    <m/>
    <m/>
    <m/>
    <m/>
    <m/>
    <m/>
    <m/>
    <m/>
    <m/>
    <m/>
    <m/>
    <m/>
    <m/>
    <m/>
    <m/>
    <m/>
    <m/>
    <m/>
    <m/>
    <m/>
    <m/>
    <m/>
    <m/>
    <m/>
    <m/>
    <m/>
    <m/>
    <x v="0"/>
    <m/>
    <m/>
    <m/>
    <m/>
    <m/>
    <m/>
    <m/>
    <m/>
    <m/>
    <m/>
  </r>
  <r>
    <n v="1022"/>
    <s v="Screening And Consenting"/>
    <n v="1"/>
    <s v="mihlem"/>
    <x v="16"/>
    <d v="1899-12-30T12:41:00"/>
    <s v="Mdantsane"/>
    <n v="11"/>
    <n v="7"/>
    <s v="Not applicable"/>
    <s v="I confirm that I am at the gate / door"/>
    <s v=" -32.9228671"/>
    <s v="27.738462"/>
    <s v="Yes"/>
    <m/>
    <s v="Read the script out loud to the person"/>
    <s v="Yes - the person who opened the door is the HoH"/>
    <s v="Read the script out loud to the HoH"/>
    <s v="Yes"/>
    <s v="Proceed"/>
    <s v="Khangelwa"/>
    <s v="Nayipi"/>
    <n v="74"/>
    <d v="1948-05-24T00:00:00"/>
    <n v="74"/>
    <s v="Female"/>
    <s v="One or both"/>
    <s v="Yes"/>
    <s v="Proceed"/>
    <m/>
    <s v="Proceed"/>
    <s v="English"/>
    <s v="Yes"/>
    <s v="Yes"/>
    <s v="signature_2022-07-20_1046.png"/>
    <m/>
    <m/>
    <m/>
    <m/>
    <d v="2022-07-20T00:00:00"/>
    <n v="50000"/>
    <n v="1000"/>
    <n v="451"/>
    <n v="451"/>
    <n v="2337"/>
    <m/>
    <x v="1"/>
    <n v="54165"/>
    <s v="Proceed"/>
    <s v="Checked, completed"/>
    <s v="Checked, completed"/>
    <s v="Checked, completed"/>
    <n v="719481127"/>
    <s v="Myself (Participant)"/>
    <m/>
    <d v="1899-12-30T12:48:00"/>
    <s v="Complete"/>
  </r>
  <r>
    <n v="1682"/>
    <m/>
    <m/>
    <m/>
    <x v="0"/>
    <m/>
    <m/>
    <m/>
    <m/>
    <m/>
    <m/>
    <m/>
    <m/>
    <m/>
    <m/>
    <m/>
    <m/>
    <m/>
    <m/>
    <m/>
    <m/>
    <m/>
    <m/>
    <m/>
    <m/>
    <m/>
    <m/>
    <m/>
    <m/>
    <m/>
    <m/>
    <m/>
    <m/>
    <m/>
    <m/>
    <m/>
    <m/>
    <m/>
    <m/>
    <m/>
    <m/>
    <m/>
    <m/>
    <m/>
    <m/>
    <m/>
    <x v="0"/>
    <m/>
    <m/>
    <m/>
    <m/>
    <m/>
    <m/>
    <m/>
    <m/>
    <m/>
    <m/>
  </r>
  <r>
    <n v="1682"/>
    <s v="Screening And Consenting"/>
    <n v="1"/>
    <s v="onelam"/>
    <x v="11"/>
    <d v="1899-12-30T14:41:00"/>
    <s v="Scenery Park"/>
    <n v="1"/>
    <n v="2"/>
    <s v="Not applicable"/>
    <s v="I confirm that I am at the gate / door"/>
    <s v=" -32.9998201"/>
    <s v="27.8356176"/>
    <s v="No"/>
    <s v="I confirm"/>
    <m/>
    <m/>
    <m/>
    <m/>
    <m/>
    <m/>
    <m/>
    <m/>
    <m/>
    <m/>
    <m/>
    <m/>
    <m/>
    <m/>
    <m/>
    <m/>
    <m/>
    <m/>
    <m/>
    <m/>
    <m/>
    <m/>
    <m/>
    <m/>
    <m/>
    <n v="20000"/>
    <m/>
    <n v="331"/>
    <n v="331"/>
    <n v="2324"/>
    <m/>
    <x v="0"/>
    <m/>
    <m/>
    <m/>
    <m/>
    <m/>
    <m/>
    <m/>
    <m/>
    <d v="1899-12-30T14:41:00"/>
    <s v="Complete"/>
  </r>
  <r>
    <n v="1045"/>
    <s v="Screening And Consenting"/>
    <n v="1"/>
    <s v="mihlem"/>
    <x v="16"/>
    <d v="1899-12-30T14:47:00"/>
    <s v="Mdantsane"/>
    <n v="11"/>
    <n v="7"/>
    <s v="Not applicable"/>
    <s v="I confirm that I am at the gate / door"/>
    <s v=" -32.9222434"/>
    <s v="27.7381574"/>
    <s v="Yes"/>
    <m/>
    <s v="Read the script out loud to the person"/>
    <s v="Yes - the person who opened the door is the HoH"/>
    <s v="Read the script out loud to the HoH"/>
    <s v="Yes"/>
    <s v="Proceed"/>
    <s v="Nosimo"/>
    <s v="Kalashe"/>
    <n v="74"/>
    <d v="1948-06-28T00:00:00"/>
    <n v="74"/>
    <s v="Female"/>
    <s v="One or both"/>
    <s v="Yes"/>
    <s v="Proceed"/>
    <m/>
    <s v="Proceed"/>
    <s v="English"/>
    <s v="Yes"/>
    <s v="Yes"/>
    <s v="signature_2022-07-20_1249.png"/>
    <m/>
    <m/>
    <m/>
    <m/>
    <d v="2022-07-20T00:00:00"/>
    <n v="50000"/>
    <n v="1000"/>
    <n v="325"/>
    <n v="325"/>
    <n v="2337"/>
    <m/>
    <x v="1"/>
    <n v="53913"/>
    <m/>
    <m/>
    <m/>
    <m/>
    <m/>
    <m/>
    <m/>
    <d v="1899-12-30T14:50:00"/>
    <s v="Complete"/>
  </r>
  <r>
    <n v="1683"/>
    <m/>
    <m/>
    <m/>
    <x v="0"/>
    <m/>
    <m/>
    <m/>
    <m/>
    <m/>
    <m/>
    <m/>
    <m/>
    <m/>
    <m/>
    <m/>
    <m/>
    <m/>
    <m/>
    <m/>
    <m/>
    <m/>
    <m/>
    <m/>
    <m/>
    <m/>
    <m/>
    <m/>
    <m/>
    <m/>
    <m/>
    <m/>
    <m/>
    <m/>
    <m/>
    <m/>
    <m/>
    <m/>
    <m/>
    <m/>
    <m/>
    <m/>
    <m/>
    <m/>
    <m/>
    <m/>
    <x v="0"/>
    <m/>
    <m/>
    <m/>
    <m/>
    <m/>
    <m/>
    <m/>
    <m/>
    <m/>
    <m/>
  </r>
  <r>
    <n v="1221"/>
    <s v="Screening And Consenting"/>
    <n v="1"/>
    <s v="busisiwe"/>
    <x v="24"/>
    <d v="1899-12-30T10:33:00"/>
    <s v="Mdantsane"/>
    <n v="9"/>
    <n v="2"/>
    <s v="Not applicable"/>
    <s v="I confirm that I am at the gate / door"/>
    <s v=" -32.9365594"/>
    <s v="27.7573325"/>
    <s v="Yes"/>
    <m/>
    <s v="Read the script out loud to the person"/>
    <s v="Yes - the person who opened the door is the HoH"/>
    <s v="Read the script out loud to the HoH"/>
    <s v="Yes"/>
    <s v="Proceed"/>
    <s v="Nomvuyo"/>
    <s v="Xabashe"/>
    <n v="74"/>
    <d v="1948-12-27T00:00:00"/>
    <n v="74"/>
    <s v="Female"/>
    <s v="One or both"/>
    <s v="Yes"/>
    <s v="Proceed"/>
    <m/>
    <s v="Proceed"/>
    <s v="English"/>
    <s v="Yes"/>
    <s v="Yes"/>
    <s v="signature_2022-07-23_0836.png"/>
    <m/>
    <m/>
    <m/>
    <m/>
    <d v="2022-07-23T00:00:00"/>
    <n v="50000"/>
    <n v="1000"/>
    <n v="579"/>
    <n v="579"/>
    <n v="2334"/>
    <m/>
    <x v="1"/>
    <n v="54418"/>
    <s v="Proceed"/>
    <s v="Checked, completed"/>
    <s v="Checked, completed"/>
    <s v="Checked, completed"/>
    <n v="739569985"/>
    <s v="Myself (Participant)"/>
    <m/>
    <d v="1899-12-30T10:37:00"/>
    <s v="Complete"/>
  </r>
  <r>
    <n v="1684"/>
    <m/>
    <m/>
    <m/>
    <x v="0"/>
    <m/>
    <m/>
    <m/>
    <m/>
    <m/>
    <m/>
    <m/>
    <m/>
    <m/>
    <m/>
    <m/>
    <m/>
    <m/>
    <m/>
    <m/>
    <m/>
    <m/>
    <m/>
    <m/>
    <m/>
    <m/>
    <m/>
    <m/>
    <m/>
    <m/>
    <m/>
    <m/>
    <m/>
    <m/>
    <m/>
    <m/>
    <m/>
    <m/>
    <m/>
    <m/>
    <m/>
    <m/>
    <m/>
    <m/>
    <m/>
    <m/>
    <x v="0"/>
    <m/>
    <m/>
    <m/>
    <m/>
    <m/>
    <m/>
    <m/>
    <m/>
    <m/>
    <m/>
  </r>
  <r>
    <n v="1274"/>
    <s v="Screening And Consenting"/>
    <n v="2"/>
    <s v="vuyolwethu"/>
    <x v="25"/>
    <d v="1899-12-30T14:28:00"/>
    <s v="Mdantsane"/>
    <n v="9"/>
    <n v="5"/>
    <s v="Not applicable"/>
    <s v="I confirm that I am at the gate / door"/>
    <s v=" -32.9376252"/>
    <s v="27.7558538"/>
    <s v="Yes"/>
    <m/>
    <s v="Read the script out loud to the person"/>
    <s v="Yes - the person who opened the door is calling the HoH"/>
    <s v="Read the script out loud to the HoH"/>
    <s v="Yes"/>
    <s v="Proceed"/>
    <s v="Ntombokuqala"/>
    <s v="Mini"/>
    <n v="74"/>
    <d v="1948-07-10T00:00:00"/>
    <n v="74"/>
    <s v="Female"/>
    <s v="One or both"/>
    <s v="Yes"/>
    <s v="Proceed"/>
    <m/>
    <s v="Proceed"/>
    <s v="Xhosa"/>
    <s v="Yes"/>
    <s v="Yes"/>
    <m/>
    <s v="signature_2022-07-26_1233.png"/>
    <m/>
    <m/>
    <m/>
    <d v="2022-07-26T00:00:00"/>
    <n v="50000"/>
    <n v="1000"/>
    <n v="344"/>
    <n v="344"/>
    <n v="2331"/>
    <m/>
    <x v="1"/>
    <n v="53945"/>
    <s v="Proceed"/>
    <s v="Checked, completed"/>
    <s v="Checked, completed"/>
    <s v="Checked, completed"/>
    <n v="712580630"/>
    <s v="Myself (Participant)"/>
    <m/>
    <d v="1899-12-30T14:33:00"/>
    <s v="Unverified"/>
  </r>
  <r>
    <n v="1685"/>
    <m/>
    <m/>
    <m/>
    <x v="0"/>
    <m/>
    <m/>
    <m/>
    <m/>
    <m/>
    <m/>
    <m/>
    <m/>
    <m/>
    <m/>
    <m/>
    <m/>
    <m/>
    <m/>
    <m/>
    <m/>
    <m/>
    <m/>
    <m/>
    <m/>
    <m/>
    <m/>
    <m/>
    <m/>
    <m/>
    <m/>
    <m/>
    <m/>
    <m/>
    <m/>
    <m/>
    <m/>
    <m/>
    <m/>
    <m/>
    <m/>
    <m/>
    <m/>
    <m/>
    <m/>
    <m/>
    <x v="0"/>
    <m/>
    <m/>
    <m/>
    <m/>
    <m/>
    <m/>
    <m/>
    <m/>
    <m/>
    <m/>
  </r>
  <r>
    <n v="67"/>
    <s v="Screening And Consenting"/>
    <n v="1"/>
    <s v="yethu"/>
    <x v="7"/>
    <d v="1899-12-30T10:56:00"/>
    <s v="Mdantsane"/>
    <n v="1"/>
    <n v="2"/>
    <s v="Not applicable"/>
    <s v="I confirm that I am at the gate / door"/>
    <s v=" -32.9376594"/>
    <s v="27.7814151"/>
    <s v="Yes"/>
    <m/>
    <s v="Read the script out loud to the person"/>
    <s v="Yes - the person who opened the door is the HoH"/>
    <s v="Read the script out loud to the HoH"/>
    <s v="Yes"/>
    <s v="Proceed"/>
    <s v="Nonase"/>
    <s v="Dungu"/>
    <n v="75"/>
    <d v="1947-08-31T00:00:00"/>
    <n v="75"/>
    <s v="Female"/>
    <s v="One or both"/>
    <s v="Yes"/>
    <s v="Proceed"/>
    <m/>
    <s v="Proceed"/>
    <s v="Xhosa"/>
    <s v="Yes"/>
    <s v="Yes"/>
    <m/>
    <s v="signature_2022-06-15_0907.png"/>
    <m/>
    <m/>
    <m/>
    <d v="2022-06-15T00:00:00"/>
    <n v="50000"/>
    <n v="1000"/>
    <n v="556"/>
    <n v="556"/>
    <n v="2372"/>
    <m/>
    <x v="1"/>
    <n v="54409"/>
    <s v="Proceed"/>
    <s v="Checked, completed"/>
    <s v="Checked, completed"/>
    <s v="Checked, completed"/>
    <n v="610751327"/>
    <s v="Myself (Participant)"/>
    <m/>
    <d v="1899-12-30T11:11:00"/>
    <s v="Unverified"/>
  </r>
  <r>
    <n v="1686"/>
    <m/>
    <m/>
    <m/>
    <x v="0"/>
    <m/>
    <m/>
    <m/>
    <m/>
    <m/>
    <m/>
    <m/>
    <m/>
    <m/>
    <m/>
    <m/>
    <m/>
    <m/>
    <m/>
    <m/>
    <m/>
    <m/>
    <m/>
    <m/>
    <m/>
    <m/>
    <m/>
    <m/>
    <m/>
    <m/>
    <m/>
    <m/>
    <m/>
    <m/>
    <m/>
    <m/>
    <m/>
    <m/>
    <m/>
    <m/>
    <m/>
    <m/>
    <m/>
    <m/>
    <m/>
    <m/>
    <x v="0"/>
    <m/>
    <m/>
    <m/>
    <m/>
    <m/>
    <m/>
    <m/>
    <m/>
    <m/>
    <m/>
  </r>
  <r>
    <n v="1686"/>
    <s v="Screening And Consenting"/>
    <n v="1"/>
    <s v="vuyolwethu"/>
    <x v="11"/>
    <d v="1899-12-30T15:22:00"/>
    <s v="Mdantsane"/>
    <n v="8"/>
    <n v="3"/>
    <s v="Not applicable"/>
    <s v="I confirm that I am at the gate / door"/>
    <s v=" -32.9300498"/>
    <s v="27.7345384"/>
    <s v="No"/>
    <s v="I confirm"/>
    <m/>
    <m/>
    <m/>
    <m/>
    <m/>
    <m/>
    <m/>
    <m/>
    <m/>
    <m/>
    <m/>
    <m/>
    <m/>
    <m/>
    <m/>
    <m/>
    <m/>
    <m/>
    <m/>
    <m/>
    <m/>
    <m/>
    <m/>
    <m/>
    <m/>
    <n v="50000"/>
    <m/>
    <n v="290"/>
    <n v="290"/>
    <n v="2324"/>
    <m/>
    <x v="0"/>
    <m/>
    <m/>
    <m/>
    <m/>
    <m/>
    <m/>
    <m/>
    <m/>
    <d v="1899-12-30T15:23:00"/>
    <s v="Complete"/>
  </r>
  <r>
    <n v="74"/>
    <s v="Screening And Consenting"/>
    <n v="1"/>
    <s v="zukisani"/>
    <x v="7"/>
    <d v="1899-12-30T11:18:00"/>
    <s v="Mdantsane"/>
    <n v="3"/>
    <n v="2"/>
    <s v="Not applicable"/>
    <s v="I confirm that I am at the gate / door"/>
    <m/>
    <m/>
    <s v="Yes"/>
    <m/>
    <s v="Read the script out loud to the person"/>
    <s v="Yes - the person who opened the door is the HoH"/>
    <s v="Read the script out loud to the HoH"/>
    <s v="Yes"/>
    <s v="Proceed"/>
    <s v="Mbulelo"/>
    <s v="Gcememe"/>
    <n v="75"/>
    <d v="1947-03-14T00:00:00"/>
    <n v="75"/>
    <s v="Male"/>
    <s v="One or both"/>
    <s v="Yes"/>
    <s v="Proceed"/>
    <m/>
    <s v="Proceed"/>
    <s v="Xhosa"/>
    <s v="Yes"/>
    <s v="Yes"/>
    <m/>
    <s v="signature_2022-06-15_0928.png"/>
    <m/>
    <m/>
    <m/>
    <d v="2022-06-15T00:00:00"/>
    <n v="50000"/>
    <n v="2000"/>
    <n v="534"/>
    <n v="534"/>
    <n v="2372"/>
    <m/>
    <x v="1"/>
    <n v="55365"/>
    <s v="Proceed"/>
    <s v="Checked, completed"/>
    <s v="Checked, completed"/>
    <s v="Checked, completed"/>
    <n v="765252569"/>
    <s v="Myself (Participant)"/>
    <m/>
    <d v="1899-12-30T11:30:00"/>
    <s v="Unverified"/>
  </r>
  <r>
    <n v="1687"/>
    <m/>
    <m/>
    <m/>
    <x v="0"/>
    <m/>
    <m/>
    <m/>
    <m/>
    <m/>
    <m/>
    <m/>
    <m/>
    <m/>
    <m/>
    <m/>
    <m/>
    <m/>
    <m/>
    <m/>
    <m/>
    <m/>
    <m/>
    <m/>
    <m/>
    <m/>
    <m/>
    <m/>
    <m/>
    <m/>
    <m/>
    <m/>
    <m/>
    <m/>
    <m/>
    <m/>
    <m/>
    <m/>
    <m/>
    <m/>
    <m/>
    <m/>
    <m/>
    <m/>
    <m/>
    <m/>
    <x v="0"/>
    <m/>
    <m/>
    <m/>
    <m/>
    <m/>
    <m/>
    <m/>
    <m/>
    <m/>
    <m/>
  </r>
  <r>
    <n v="90"/>
    <s v="Screening And Consenting"/>
    <n v="1"/>
    <s v="ntombizodwa"/>
    <x v="7"/>
    <d v="1899-12-30T12:44:00"/>
    <s v="Mdantsane"/>
    <n v="1"/>
    <n v="2"/>
    <s v="Not applicable"/>
    <s v="I confirm that I am at the gate / door"/>
    <s v=" -32.9380625"/>
    <s v="27.7806234"/>
    <s v="Yes"/>
    <m/>
    <s v="Read the script out loud to the person"/>
    <s v="Yes - the person who opened the door is the HoH"/>
    <s v="Read the script out loud to the HoH"/>
    <s v="Yes"/>
    <s v="Proceed"/>
    <s v="Elizabeth Nomalizo"/>
    <s v="Matshini"/>
    <n v="75"/>
    <d v="1947-10-18T00:00:00"/>
    <n v="75"/>
    <s v="Female"/>
    <s v="One or both"/>
    <s v="Yes"/>
    <s v="Proceed"/>
    <m/>
    <s v="Proceed"/>
    <s v="Xhosa"/>
    <s v="Yes"/>
    <s v="Yes"/>
    <m/>
    <s v="signature_2022-06-15_1056.png"/>
    <m/>
    <m/>
    <m/>
    <d v="2022-06-15T00:00:00"/>
    <n v="50000"/>
    <n v="1000"/>
    <n v="448"/>
    <n v="448"/>
    <n v="2372"/>
    <m/>
    <x v="1"/>
    <n v="54193"/>
    <s v="Proceed"/>
    <s v="Checked, completed"/>
    <s v="Checked, completed"/>
    <s v="Checked, completed"/>
    <n v="785810946"/>
    <s v="Myself (Participant)"/>
    <m/>
    <d v="1899-12-30T12:59:00"/>
    <s v="Unverified"/>
  </r>
  <r>
    <n v="1687"/>
    <s v="Screening And Consenting"/>
    <n v="2"/>
    <s v="sinazo"/>
    <x v="12"/>
    <d v="1899-12-30T11:17:00"/>
    <s v="Nompumelelo"/>
    <n v="4"/>
    <n v="4"/>
    <s v="Not applicable"/>
    <s v="I confirm that I am at the gate / door"/>
    <s v=" -32.9512684"/>
    <s v="27.9257748"/>
    <s v="No"/>
    <s v="I confirm"/>
    <m/>
    <m/>
    <m/>
    <m/>
    <m/>
    <m/>
    <m/>
    <m/>
    <m/>
    <m/>
    <m/>
    <m/>
    <m/>
    <m/>
    <m/>
    <m/>
    <m/>
    <m/>
    <m/>
    <m/>
    <m/>
    <m/>
    <m/>
    <m/>
    <m/>
    <n v="30000"/>
    <m/>
    <n v="535"/>
    <n v="535"/>
    <n v="2323"/>
    <m/>
    <x v="0"/>
    <m/>
    <m/>
    <m/>
    <m/>
    <m/>
    <m/>
    <m/>
    <m/>
    <d v="1899-12-30T11:17:00"/>
    <s v="Complete"/>
  </r>
  <r>
    <n v="1688"/>
    <m/>
    <m/>
    <m/>
    <x v="0"/>
    <m/>
    <m/>
    <m/>
    <m/>
    <m/>
    <m/>
    <m/>
    <m/>
    <m/>
    <m/>
    <m/>
    <m/>
    <m/>
    <m/>
    <m/>
    <m/>
    <m/>
    <m/>
    <m/>
    <m/>
    <m/>
    <m/>
    <m/>
    <m/>
    <m/>
    <m/>
    <m/>
    <m/>
    <m/>
    <m/>
    <m/>
    <m/>
    <m/>
    <m/>
    <m/>
    <m/>
    <m/>
    <m/>
    <m/>
    <m/>
    <m/>
    <x v="0"/>
    <m/>
    <m/>
    <m/>
    <m/>
    <m/>
    <m/>
    <m/>
    <m/>
    <m/>
    <m/>
  </r>
  <r>
    <n v="101"/>
    <s v="Screening And Consenting"/>
    <n v="2"/>
    <s v="asemahle"/>
    <x v="3"/>
    <d v="1899-12-30T13:18:00"/>
    <s v="Mdantsane"/>
    <n v="2"/>
    <n v="1"/>
    <s v="Not applicable"/>
    <s v="I confirm that I am at the gate / door"/>
    <s v=" -32.9433262"/>
    <s v="27.7748155"/>
    <s v="Yes"/>
    <m/>
    <s v="Read the script out loud to the person"/>
    <s v="Yes - the person who opened the door is calling the HoH"/>
    <s v="Read the script out loud to the HoH"/>
    <s v="Yes"/>
    <s v="Proceed"/>
    <s v="Nosithile"/>
    <s v="Dyakumani"/>
    <n v="75"/>
    <d v="1947-05-06T00:00:00"/>
    <n v="75"/>
    <s v="Female"/>
    <s v="One or both"/>
    <s v="Yes"/>
    <s v="Proceed"/>
    <m/>
    <s v="Proceed"/>
    <s v="Xhosa"/>
    <s v="Yes"/>
    <s v="No"/>
    <m/>
    <m/>
    <s v="Anelisa Dyakumani"/>
    <m/>
    <s v="signature_2022-06-21_1130.png"/>
    <d v="2022-06-21T00:00:00"/>
    <n v="50000"/>
    <n v="1000"/>
    <n v="414"/>
    <n v="414"/>
    <n v="2366"/>
    <m/>
    <x v="1"/>
    <n v="54119"/>
    <s v="Proceed"/>
    <s v="Checked, completed"/>
    <s v="Checked, completed"/>
    <s v="Checked, completed"/>
    <n v="782326691"/>
    <s v="Myself (Participant)"/>
    <m/>
    <d v="1899-12-30T13:31:00"/>
    <s v="Unverified"/>
  </r>
  <r>
    <n v="1689"/>
    <m/>
    <m/>
    <m/>
    <x v="0"/>
    <m/>
    <m/>
    <m/>
    <m/>
    <m/>
    <m/>
    <m/>
    <m/>
    <m/>
    <m/>
    <m/>
    <m/>
    <m/>
    <m/>
    <m/>
    <m/>
    <m/>
    <m/>
    <m/>
    <m/>
    <m/>
    <m/>
    <m/>
    <m/>
    <m/>
    <m/>
    <m/>
    <m/>
    <m/>
    <m/>
    <m/>
    <m/>
    <m/>
    <m/>
    <m/>
    <m/>
    <m/>
    <m/>
    <m/>
    <m/>
    <m/>
    <x v="0"/>
    <m/>
    <m/>
    <m/>
    <m/>
    <m/>
    <m/>
    <m/>
    <m/>
    <m/>
    <m/>
  </r>
  <r>
    <n v="307"/>
    <s v="Screening And Consenting"/>
    <n v="1"/>
    <s v="zimbini"/>
    <x v="18"/>
    <d v="1899-12-30T13:10:00"/>
    <s v="Mdantsane"/>
    <n v="6"/>
    <n v="6"/>
    <s v="Not applicable"/>
    <s v="I confirm that I am at the gate / door"/>
    <s v=" -32.9306338"/>
    <s v="27.7746604"/>
    <s v="Yes"/>
    <m/>
    <s v="Read the script out loud to the person"/>
    <s v="Yes - the person who opened the door is the HoH"/>
    <s v="Read the script out loud to the HoH"/>
    <s v="Yes"/>
    <s v="Proceed"/>
    <s v="Sithiwe"/>
    <s v="Mavubengwana"/>
    <n v="75"/>
    <d v="1947-10-03T00:00:00"/>
    <n v="75"/>
    <s v="Female"/>
    <s v="One or both"/>
    <s v="Yes"/>
    <s v="Proceed"/>
    <m/>
    <s v="Proceed"/>
    <s v="Xhosa"/>
    <s v="Yes"/>
    <s v="Yes"/>
    <m/>
    <s v="signature_2022-06-30_1114.png"/>
    <m/>
    <m/>
    <m/>
    <d v="2022-06-30T00:00:00"/>
    <n v="50000"/>
    <n v="1000"/>
    <n v="422"/>
    <n v="422"/>
    <n v="2357"/>
    <m/>
    <x v="1"/>
    <n v="54126"/>
    <s v="Proceed"/>
    <s v="Checked, completed"/>
    <s v="Checked, completed"/>
    <s v="Checked, completed"/>
    <n v="604018476"/>
    <s v="Child"/>
    <m/>
    <d v="1899-12-30T13:15:00"/>
    <s v="Unverified"/>
  </r>
  <r>
    <n v="1690"/>
    <m/>
    <m/>
    <m/>
    <x v="0"/>
    <m/>
    <m/>
    <m/>
    <m/>
    <m/>
    <m/>
    <m/>
    <m/>
    <m/>
    <m/>
    <m/>
    <m/>
    <m/>
    <m/>
    <m/>
    <m/>
    <m/>
    <m/>
    <m/>
    <m/>
    <m/>
    <m/>
    <m/>
    <m/>
    <m/>
    <m/>
    <m/>
    <m/>
    <m/>
    <m/>
    <m/>
    <m/>
    <m/>
    <m/>
    <m/>
    <m/>
    <m/>
    <m/>
    <m/>
    <m/>
    <m/>
    <x v="0"/>
    <m/>
    <m/>
    <m/>
    <m/>
    <m/>
    <m/>
    <m/>
    <m/>
    <m/>
    <m/>
  </r>
  <r>
    <n v="1690"/>
    <s v="Screening And Consenting"/>
    <n v="1"/>
    <s v="zukisani"/>
    <x v="11"/>
    <d v="1899-12-30T15:40:00"/>
    <s v="Scenery Park"/>
    <n v="1"/>
    <n v="2"/>
    <s v="Not applicable"/>
    <s v="I confirm that I am at the gate / door"/>
    <s v=" -33.0000084"/>
    <s v="27.8354332"/>
    <s v="No"/>
    <s v="I confirm"/>
    <m/>
    <m/>
    <m/>
    <m/>
    <m/>
    <m/>
    <m/>
    <m/>
    <m/>
    <m/>
    <m/>
    <m/>
    <m/>
    <m/>
    <m/>
    <m/>
    <m/>
    <m/>
    <m/>
    <m/>
    <m/>
    <m/>
    <m/>
    <m/>
    <m/>
    <n v="20000"/>
    <m/>
    <n v="272"/>
    <n v="272"/>
    <n v="2324"/>
    <m/>
    <x v="0"/>
    <m/>
    <m/>
    <m/>
    <m/>
    <m/>
    <m/>
    <m/>
    <m/>
    <d v="1899-12-30T15:41:00"/>
    <s v="Complete"/>
  </r>
  <r>
    <n v="507"/>
    <s v="Screening And Consenting"/>
    <n v="1"/>
    <s v="nosibusiso"/>
    <x v="22"/>
    <d v="1899-12-30T15:05:00"/>
    <s v="Nompumelelo"/>
    <n v="1"/>
    <n v="9"/>
    <s v="Not applicable"/>
    <s v="I confirm that I am at the gate / door"/>
    <s v=" -32.955661"/>
    <s v="27.9255874"/>
    <s v="Yes"/>
    <m/>
    <s v="Read the script out loud to the person"/>
    <s v="Yes - the person who opened the door is the HoH"/>
    <s v="Read the script out loud to the HoH"/>
    <s v="Yes"/>
    <s v="Proceed"/>
    <s v="Mzuvukile"/>
    <s v="Sa "/>
    <n v="75"/>
    <d v="1948-01-03T00:00:00"/>
    <n v="75"/>
    <s v="Male"/>
    <s v="One or both"/>
    <s v="Yes"/>
    <s v="Proceed"/>
    <m/>
    <s v="Proceed"/>
    <s v="Xhosa"/>
    <s v="Yes"/>
    <s v="Yes"/>
    <m/>
    <s v="signature_2022-07-07_1307.png"/>
    <m/>
    <m/>
    <m/>
    <d v="2022-07-07T00:00:00"/>
    <n v="30000"/>
    <n v="2000"/>
    <n v="307"/>
    <n v="307"/>
    <n v="2350"/>
    <m/>
    <x v="1"/>
    <n v="34889"/>
    <s v="Proceed"/>
    <s v="Checked, completed"/>
    <s v="Checked, completed"/>
    <s v="Checked, completed"/>
    <n v="9999999999"/>
    <s v="Myself (Participant)"/>
    <m/>
    <d v="1899-12-30T15:08:00"/>
    <s v="Unverified"/>
  </r>
  <r>
    <n v="1691"/>
    <m/>
    <m/>
    <m/>
    <x v="0"/>
    <m/>
    <m/>
    <m/>
    <m/>
    <m/>
    <m/>
    <m/>
    <m/>
    <m/>
    <m/>
    <m/>
    <m/>
    <m/>
    <m/>
    <m/>
    <m/>
    <m/>
    <m/>
    <m/>
    <m/>
    <m/>
    <m/>
    <m/>
    <m/>
    <m/>
    <m/>
    <m/>
    <m/>
    <m/>
    <m/>
    <m/>
    <m/>
    <m/>
    <m/>
    <m/>
    <m/>
    <m/>
    <m/>
    <m/>
    <m/>
    <m/>
    <x v="0"/>
    <m/>
    <m/>
    <m/>
    <m/>
    <m/>
    <m/>
    <m/>
    <m/>
    <m/>
    <m/>
  </r>
  <r>
    <n v="1691"/>
    <s v="Screening And Consenting"/>
    <n v="1"/>
    <s v="vuyelwa"/>
    <x v="11"/>
    <d v="1899-12-30T15:45:00"/>
    <s v="Ginsberg"/>
    <n v="1"/>
    <n v="4"/>
    <s v="Not applicable"/>
    <s v="I confirm that I am at the gate / door"/>
    <s v=" -32.8876723"/>
    <s v="27.376295"/>
    <s v="No"/>
    <s v="I confirm"/>
    <m/>
    <m/>
    <m/>
    <m/>
    <m/>
    <m/>
    <m/>
    <m/>
    <m/>
    <m/>
    <m/>
    <m/>
    <m/>
    <m/>
    <m/>
    <m/>
    <m/>
    <m/>
    <m/>
    <m/>
    <m/>
    <m/>
    <m/>
    <m/>
    <m/>
    <n v="70000"/>
    <m/>
    <n v="267"/>
    <n v="267"/>
    <n v="2324"/>
    <m/>
    <x v="0"/>
    <m/>
    <m/>
    <m/>
    <m/>
    <m/>
    <m/>
    <m/>
    <m/>
    <d v="1899-12-30T15:46:00"/>
    <s v="Unverified"/>
  </r>
  <r>
    <n v="1691"/>
    <s v="Screening And Consenting"/>
    <n v="2"/>
    <s v="vuyelwa"/>
    <x v="12"/>
    <d v="1899-12-30T10:36:00"/>
    <s v="Ginsberg"/>
    <n v="1"/>
    <n v="4"/>
    <s v="Not applicable"/>
    <s v="I confirm that I am at the gate / door"/>
    <s v=" -32.8875808"/>
    <s v="27.3763875"/>
    <s v="No"/>
    <s v="I confirm"/>
    <m/>
    <m/>
    <m/>
    <m/>
    <m/>
    <m/>
    <m/>
    <m/>
    <m/>
    <m/>
    <m/>
    <m/>
    <m/>
    <m/>
    <m/>
    <m/>
    <m/>
    <m/>
    <m/>
    <m/>
    <m/>
    <m/>
    <m/>
    <m/>
    <m/>
    <n v="70000"/>
    <m/>
    <n v="576"/>
    <n v="576"/>
    <n v="2323"/>
    <m/>
    <x v="0"/>
    <m/>
    <m/>
    <m/>
    <m/>
    <m/>
    <m/>
    <m/>
    <m/>
    <d v="1899-12-30T10:36:00"/>
    <s v="Unverified"/>
  </r>
  <r>
    <n v="1692"/>
    <m/>
    <m/>
    <m/>
    <x v="0"/>
    <m/>
    <m/>
    <m/>
    <m/>
    <m/>
    <m/>
    <m/>
    <m/>
    <m/>
    <m/>
    <m/>
    <m/>
    <m/>
    <m/>
    <m/>
    <m/>
    <m/>
    <m/>
    <m/>
    <m/>
    <m/>
    <m/>
    <m/>
    <m/>
    <m/>
    <m/>
    <m/>
    <m/>
    <m/>
    <m/>
    <m/>
    <m/>
    <m/>
    <m/>
    <m/>
    <m/>
    <m/>
    <m/>
    <m/>
    <m/>
    <m/>
    <x v="0"/>
    <m/>
    <m/>
    <m/>
    <m/>
    <m/>
    <m/>
    <m/>
    <m/>
    <m/>
    <m/>
  </r>
  <r>
    <n v="1692"/>
    <s v="Screening And Consenting"/>
    <n v="1"/>
    <s v="zukisani"/>
    <x v="11"/>
    <d v="1899-12-30T15:46:00"/>
    <s v="Scenery Park"/>
    <n v="1"/>
    <n v="2"/>
    <s v="Not applicable"/>
    <s v="I confirm that I am at the gate / door"/>
    <s v=" -32.9999497"/>
    <s v="27.835167"/>
    <s v="No"/>
    <s v="I confirm"/>
    <m/>
    <m/>
    <m/>
    <m/>
    <m/>
    <m/>
    <m/>
    <m/>
    <m/>
    <m/>
    <m/>
    <m/>
    <m/>
    <m/>
    <m/>
    <m/>
    <m/>
    <m/>
    <m/>
    <m/>
    <m/>
    <m/>
    <m/>
    <m/>
    <m/>
    <n v="20000"/>
    <m/>
    <n v="266"/>
    <n v="266"/>
    <n v="2324"/>
    <m/>
    <x v="0"/>
    <m/>
    <m/>
    <m/>
    <m/>
    <m/>
    <m/>
    <m/>
    <m/>
    <d v="1899-12-30T15:47:00"/>
    <s v="Complete"/>
  </r>
  <r>
    <n v="938"/>
    <s v="Screening And Consenting"/>
    <n v="3"/>
    <s v="zola"/>
    <x v="21"/>
    <d v="1899-12-30T12:13:00"/>
    <s v="Ndevana"/>
    <n v="2"/>
    <n v="7"/>
    <s v="Not applicable"/>
    <s v="I confirm that I am at the gate / door"/>
    <s v=" -32.9282879"/>
    <s v="27.4774779"/>
    <s v="Yes"/>
    <m/>
    <s v="Read the script out loud to the person"/>
    <s v="Yes - the person who opened the door is the HoH"/>
    <s v="Read the script out loud to the HoH"/>
    <s v="Yes"/>
    <s v="Proceed"/>
    <s v="Nontwazikho"/>
    <s v="Mtshatsheni"/>
    <n v="75"/>
    <d v="1948-01-18T00:00:00"/>
    <n v="75"/>
    <s v="Female"/>
    <s v="One or both"/>
    <s v="Yes"/>
    <s v="Proceed"/>
    <m/>
    <s v="Proceed"/>
    <s v="Xhosa"/>
    <s v="Yes"/>
    <s v="Yes"/>
    <m/>
    <s v="signature_2022-07-21_1018.png"/>
    <m/>
    <m/>
    <m/>
    <d v="2022-07-21T00:00:00"/>
    <n v="60000"/>
    <n v="1000"/>
    <n v="479"/>
    <n v="479"/>
    <n v="2336"/>
    <m/>
    <x v="1"/>
    <n v="64219"/>
    <s v="Proceed"/>
    <s v="Checked, completed"/>
    <s v="Checked, completed"/>
    <s v="Checked, completed"/>
    <n v="784137233"/>
    <s v="Myself (Participant)"/>
    <m/>
    <d v="1899-12-30T12:19:00"/>
    <s v="Complete"/>
  </r>
  <r>
    <n v="1693"/>
    <m/>
    <m/>
    <m/>
    <x v="0"/>
    <m/>
    <m/>
    <m/>
    <m/>
    <m/>
    <m/>
    <m/>
    <m/>
    <m/>
    <m/>
    <m/>
    <m/>
    <m/>
    <m/>
    <m/>
    <m/>
    <m/>
    <m/>
    <m/>
    <m/>
    <m/>
    <m/>
    <m/>
    <m/>
    <m/>
    <m/>
    <m/>
    <m/>
    <m/>
    <m/>
    <m/>
    <m/>
    <m/>
    <m/>
    <m/>
    <m/>
    <m/>
    <m/>
    <m/>
    <m/>
    <m/>
    <x v="0"/>
    <m/>
    <m/>
    <m/>
    <m/>
    <m/>
    <m/>
    <m/>
    <m/>
    <m/>
    <m/>
  </r>
  <r>
    <n v="1183"/>
    <s v="Screening And Consenting"/>
    <n v="2"/>
    <s v="zola"/>
    <x v="24"/>
    <d v="1899-12-30T11:34:00"/>
    <s v="Ndevana"/>
    <n v="3"/>
    <n v="2"/>
    <s v="Not applicable"/>
    <s v="I confirm that I am at the gate / door"/>
    <s v=" -32.9190756"/>
    <s v="27.4943603"/>
    <s v="Yes"/>
    <m/>
    <s v="Read the script out loud to the person"/>
    <s v="Yes - the person who opened the door is calling the HoH"/>
    <s v="Read the script out loud to the HoH"/>
    <s v="Yes"/>
    <s v="Proceed"/>
    <s v="Maxon"/>
    <s v="Sijovu"/>
    <n v="75"/>
    <d v="1947-10-12T00:00:00"/>
    <n v="75"/>
    <s v="Male"/>
    <s v="One or both"/>
    <s v="Yes"/>
    <s v="Proceed"/>
    <m/>
    <s v="Proceed"/>
    <s v="Xhosa"/>
    <s v="Yes"/>
    <s v="Yes"/>
    <m/>
    <s v="signature_2022-07-23_0942.png"/>
    <m/>
    <m/>
    <m/>
    <d v="2022-07-23T00:00:00"/>
    <n v="60000"/>
    <n v="2000"/>
    <n v="518"/>
    <n v="518"/>
    <n v="2334"/>
    <m/>
    <x v="1"/>
    <n v="65295"/>
    <s v="Proceed"/>
    <s v="Checked, completed"/>
    <s v="Checked, completed"/>
    <s v="Checked, completed"/>
    <n v="681682249"/>
    <s v="Child"/>
    <m/>
    <d v="1899-12-30T11:44:00"/>
    <s v="Unverified"/>
  </r>
  <r>
    <n v="1694"/>
    <m/>
    <m/>
    <m/>
    <x v="0"/>
    <m/>
    <m/>
    <m/>
    <m/>
    <m/>
    <m/>
    <m/>
    <m/>
    <m/>
    <m/>
    <m/>
    <m/>
    <m/>
    <m/>
    <m/>
    <m/>
    <m/>
    <m/>
    <m/>
    <m/>
    <m/>
    <m/>
    <m/>
    <m/>
    <m/>
    <m/>
    <m/>
    <m/>
    <m/>
    <m/>
    <m/>
    <m/>
    <m/>
    <m/>
    <m/>
    <m/>
    <m/>
    <m/>
    <m/>
    <m/>
    <m/>
    <x v="0"/>
    <m/>
    <m/>
    <m/>
    <m/>
    <m/>
    <m/>
    <m/>
    <m/>
    <m/>
    <m/>
  </r>
  <r>
    <n v="1456"/>
    <s v="Screening And Consenting"/>
    <n v="1"/>
    <s v="yethu"/>
    <x v="31"/>
    <d v="1899-12-30T12:05:00"/>
    <s v="Ndevana"/>
    <n v="3"/>
    <n v="7"/>
    <s v="Not applicable"/>
    <s v="I confirm that I am at the gate / door"/>
    <s v=" -32.9143334"/>
    <s v="27.4974183"/>
    <s v="Yes"/>
    <m/>
    <s v="Read the script out loud to the person"/>
    <s v="Yes - the person who opened the door is the HoH"/>
    <s v="Read the script out loud to the HoH"/>
    <s v="Yes"/>
    <s v="Proceed"/>
    <s v="Kwanele"/>
    <s v="May"/>
    <n v="75"/>
    <d v="1947-02-02T00:00:00"/>
    <n v="75"/>
    <s v="Male"/>
    <s v="One or both"/>
    <s v="Yes"/>
    <s v="Proceed"/>
    <m/>
    <s v="Proceed"/>
    <s v="Xhosa"/>
    <s v="Yes"/>
    <s v="Yes"/>
    <m/>
    <s v="signature_2022-07-28_1012.png"/>
    <m/>
    <m/>
    <m/>
    <d v="2022-07-28T00:00:00"/>
    <n v="60000"/>
    <n v="2000"/>
    <n v="487"/>
    <n v="487"/>
    <n v="2329"/>
    <m/>
    <x v="1"/>
    <n v="65228"/>
    <s v="Proceed"/>
    <s v="Checked, completed"/>
    <s v="Checked, completed"/>
    <s v="Checked, completed"/>
    <n v="606625764"/>
    <s v="Myself (Participant)"/>
    <m/>
    <d v="1899-12-30T12:12:00"/>
    <s v="Complete"/>
  </r>
  <r>
    <n v="1695"/>
    <m/>
    <m/>
    <m/>
    <x v="0"/>
    <m/>
    <m/>
    <m/>
    <m/>
    <m/>
    <m/>
    <m/>
    <m/>
    <m/>
    <m/>
    <m/>
    <m/>
    <m/>
    <m/>
    <m/>
    <m/>
    <m/>
    <m/>
    <m/>
    <m/>
    <m/>
    <m/>
    <m/>
    <m/>
    <m/>
    <m/>
    <m/>
    <m/>
    <m/>
    <m/>
    <m/>
    <m/>
    <m/>
    <m/>
    <m/>
    <m/>
    <m/>
    <m/>
    <m/>
    <m/>
    <m/>
    <x v="0"/>
    <m/>
    <m/>
    <m/>
    <m/>
    <m/>
    <m/>
    <m/>
    <m/>
    <m/>
    <m/>
  </r>
  <r>
    <n v="1695"/>
    <s v="Screening And Consenting"/>
    <n v="1"/>
    <s v="ntombizodwa"/>
    <x v="11"/>
    <d v="1899-12-30T15:51:00"/>
    <s v="Ginsberg"/>
    <n v="1"/>
    <n v="4"/>
    <s v="Not applicable"/>
    <s v="I confirm that I am at the gate / door"/>
    <s v=" -32.8876494"/>
    <s v="27.376025"/>
    <s v="No"/>
    <s v="I confirm"/>
    <m/>
    <m/>
    <m/>
    <m/>
    <m/>
    <m/>
    <m/>
    <m/>
    <m/>
    <m/>
    <m/>
    <m/>
    <m/>
    <m/>
    <m/>
    <m/>
    <m/>
    <m/>
    <m/>
    <m/>
    <m/>
    <m/>
    <m/>
    <m/>
    <m/>
    <n v="70000"/>
    <m/>
    <n v="261"/>
    <n v="261"/>
    <n v="2324"/>
    <m/>
    <x v="0"/>
    <m/>
    <m/>
    <m/>
    <m/>
    <m/>
    <m/>
    <m/>
    <m/>
    <d v="1899-12-30T15:52:00"/>
    <s v="Complete"/>
  </r>
  <r>
    <n v="1545"/>
    <s v="Screening And Consenting"/>
    <n v="2"/>
    <s v="sinazo"/>
    <x v="27"/>
    <d v="1899-12-30T09:55:00"/>
    <s v="Nompumelelo"/>
    <n v="4"/>
    <n v="2"/>
    <s v="Not applicable"/>
    <s v="I confirm that I am at the gate / door"/>
    <s v=" -32.9520186"/>
    <s v="27.9232542"/>
    <s v="Yes"/>
    <m/>
    <s v="Read the script out loud to the person"/>
    <s v="Yes - the person who opened the door is the HoH"/>
    <s v="Read the script out loud to the HoH"/>
    <s v="Yes"/>
    <s v="Proceed"/>
    <s v="Nomdaki"/>
    <s v="Falasi"/>
    <n v="75"/>
    <d v="1947-12-12T00:00:00"/>
    <n v="75"/>
    <s v="Female"/>
    <s v="One or both"/>
    <s v="Yes"/>
    <s v="Proceed"/>
    <m/>
    <s v="Proceed"/>
    <s v="Xhosa"/>
    <s v="Yes"/>
    <s v="No"/>
    <m/>
    <m/>
    <s v="Mawethu "/>
    <m/>
    <s v="signature_2022-07-30_0809.png"/>
    <d v="2022-07-30T00:00:00"/>
    <n v="30000"/>
    <n v="1000"/>
    <n v="617"/>
    <n v="617"/>
    <n v="2327"/>
    <m/>
    <x v="1"/>
    <n v="34486"/>
    <s v="Proceed"/>
    <s v="Checked, completed"/>
    <s v="Checked, completed"/>
    <s v="Checked, completed"/>
    <n v="785436980"/>
    <s v="Sibling"/>
    <m/>
    <d v="1899-12-30T10:14:00"/>
    <s v="Complete"/>
  </r>
  <r>
    <n v="1696"/>
    <m/>
    <m/>
    <m/>
    <x v="0"/>
    <m/>
    <m/>
    <m/>
    <m/>
    <m/>
    <m/>
    <m/>
    <m/>
    <m/>
    <m/>
    <m/>
    <m/>
    <m/>
    <m/>
    <m/>
    <m/>
    <m/>
    <m/>
    <m/>
    <m/>
    <m/>
    <m/>
    <m/>
    <m/>
    <m/>
    <m/>
    <m/>
    <m/>
    <m/>
    <m/>
    <m/>
    <m/>
    <m/>
    <m/>
    <m/>
    <m/>
    <m/>
    <m/>
    <m/>
    <m/>
    <m/>
    <x v="0"/>
    <m/>
    <m/>
    <m/>
    <m/>
    <m/>
    <m/>
    <m/>
    <m/>
    <m/>
    <m/>
  </r>
  <r>
    <n v="474"/>
    <s v="Screening And Consenting"/>
    <n v="1"/>
    <s v="yethu"/>
    <x v="22"/>
    <d v="1899-12-30T11:02:00"/>
    <s v="Ndevana"/>
    <n v="1"/>
    <n v="1"/>
    <s v="Not applicable"/>
    <s v="I confirm that I am at the gate / door"/>
    <s v=" -32.9051243"/>
    <s v="27.5078049"/>
    <s v="Yes"/>
    <m/>
    <s v="Read the script out loud to the person"/>
    <s v="Yes - the person who opened the door is the HoH"/>
    <s v="Read the script out loud to the HoH"/>
    <s v="Yes"/>
    <s v="Proceed"/>
    <s v="Nowest"/>
    <s v="Ncumani"/>
    <n v="76"/>
    <d v="1946-06-15T00:00:00"/>
    <n v="76"/>
    <s v="Female"/>
    <s v="One or both"/>
    <s v="Yes"/>
    <s v="Proceed"/>
    <m/>
    <s v="Proceed"/>
    <s v="Xhosa"/>
    <s v="Yes"/>
    <s v="Yes"/>
    <m/>
    <s v="signature_2022-07-07_0907.png"/>
    <m/>
    <m/>
    <m/>
    <d v="2022-07-07T00:00:00"/>
    <n v="60000"/>
    <n v="1000"/>
    <n v="550"/>
    <n v="550"/>
    <n v="2350"/>
    <m/>
    <x v="1"/>
    <n v="64374"/>
    <s v="Proceed"/>
    <s v="Checked, completed"/>
    <s v="Checked, completed"/>
    <s v="Checked, completed"/>
    <n v="656021269"/>
    <s v="Myself (Participant)"/>
    <m/>
    <d v="1899-12-30T11:10:00"/>
    <s v="Unverified"/>
  </r>
  <r>
    <n v="1697"/>
    <m/>
    <m/>
    <m/>
    <x v="0"/>
    <m/>
    <m/>
    <m/>
    <m/>
    <m/>
    <m/>
    <m/>
    <m/>
    <m/>
    <m/>
    <m/>
    <m/>
    <m/>
    <m/>
    <m/>
    <m/>
    <m/>
    <m/>
    <m/>
    <m/>
    <m/>
    <m/>
    <m/>
    <m/>
    <m/>
    <m/>
    <m/>
    <m/>
    <m/>
    <m/>
    <m/>
    <m/>
    <m/>
    <m/>
    <m/>
    <m/>
    <m/>
    <m/>
    <m/>
    <m/>
    <m/>
    <x v="0"/>
    <m/>
    <m/>
    <m/>
    <m/>
    <m/>
    <m/>
    <m/>
    <m/>
    <m/>
    <m/>
  </r>
  <r>
    <n v="1697"/>
    <s v="Screening And Consenting"/>
    <n v="1"/>
    <s v="vuyelwa"/>
    <x v="11"/>
    <d v="1899-12-30T15:56:00"/>
    <s v="Ginsberg"/>
    <n v="1"/>
    <n v="4"/>
    <s v="Not applicable"/>
    <s v="I confirm that I am at the gate / door"/>
    <s v=" -32.8875727"/>
    <s v="27.3760125"/>
    <s v="No"/>
    <s v="I confirm"/>
    <m/>
    <m/>
    <m/>
    <m/>
    <m/>
    <m/>
    <m/>
    <m/>
    <m/>
    <m/>
    <m/>
    <m/>
    <m/>
    <m/>
    <m/>
    <m/>
    <m/>
    <m/>
    <m/>
    <m/>
    <m/>
    <m/>
    <m/>
    <m/>
    <m/>
    <n v="70000"/>
    <m/>
    <n v="256"/>
    <n v="256"/>
    <n v="2324"/>
    <m/>
    <x v="0"/>
    <m/>
    <m/>
    <m/>
    <m/>
    <m/>
    <m/>
    <m/>
    <m/>
    <d v="1899-12-30T15:56:00"/>
    <s v="Unverified"/>
  </r>
  <r>
    <n v="1697"/>
    <s v="Screening And Consenting"/>
    <n v="2"/>
    <s v="vuyelwa"/>
    <x v="12"/>
    <d v="1899-12-30T10:42:00"/>
    <s v="Ginsberg"/>
    <n v="1"/>
    <n v="4"/>
    <s v="Not applicable"/>
    <s v="I confirm that I am at the gate / door"/>
    <s v=" -32.8874938"/>
    <s v="27.3760769"/>
    <s v="No"/>
    <s v="I confirm"/>
    <m/>
    <m/>
    <m/>
    <m/>
    <m/>
    <m/>
    <m/>
    <m/>
    <m/>
    <m/>
    <m/>
    <m/>
    <m/>
    <m/>
    <m/>
    <m/>
    <m/>
    <m/>
    <m/>
    <m/>
    <m/>
    <m/>
    <m/>
    <m/>
    <m/>
    <n v="70000"/>
    <m/>
    <n v="570"/>
    <n v="570"/>
    <n v="2323"/>
    <m/>
    <x v="0"/>
    <m/>
    <m/>
    <m/>
    <m/>
    <m/>
    <m/>
    <m/>
    <m/>
    <d v="1899-12-30T10:42:00"/>
    <s v="Unverified"/>
  </r>
  <r>
    <m/>
    <m/>
    <m/>
    <m/>
    <x v="0"/>
    <m/>
    <m/>
    <m/>
    <m/>
    <m/>
    <m/>
    <m/>
    <m/>
    <m/>
    <m/>
    <m/>
    <m/>
    <m/>
    <m/>
    <m/>
    <m/>
    <m/>
    <m/>
    <m/>
    <m/>
    <m/>
    <m/>
    <m/>
    <m/>
    <m/>
    <m/>
    <m/>
    <m/>
    <m/>
    <m/>
    <m/>
    <m/>
    <m/>
    <m/>
    <m/>
    <n v="70000"/>
    <m/>
    <n v="666"/>
    <n v="666"/>
    <n v="2322"/>
    <m/>
    <x v="0"/>
    <m/>
    <m/>
    <m/>
    <m/>
    <m/>
    <m/>
    <m/>
    <m/>
    <d v="1899-12-30T09:10:00"/>
    <s v="Unverified"/>
  </r>
  <r>
    <n v="1698"/>
    <m/>
    <m/>
    <m/>
    <x v="0"/>
    <m/>
    <m/>
    <m/>
    <m/>
    <m/>
    <m/>
    <m/>
    <m/>
    <m/>
    <m/>
    <m/>
    <m/>
    <m/>
    <m/>
    <m/>
    <m/>
    <m/>
    <m/>
    <m/>
    <m/>
    <m/>
    <m/>
    <m/>
    <m/>
    <m/>
    <m/>
    <m/>
    <m/>
    <m/>
    <m/>
    <m/>
    <m/>
    <m/>
    <m/>
    <m/>
    <m/>
    <m/>
    <m/>
    <m/>
    <m/>
    <m/>
    <x v="0"/>
    <m/>
    <m/>
    <m/>
    <m/>
    <m/>
    <m/>
    <m/>
    <m/>
    <m/>
    <m/>
  </r>
  <r>
    <n v="540"/>
    <s v="Screening And Consenting"/>
    <n v="1"/>
    <s v="zola"/>
    <x v="5"/>
    <d v="1899-12-30T12:11:00"/>
    <s v="Ndevana"/>
    <n v="1"/>
    <n v="2"/>
    <s v="Not applicable"/>
    <s v="I confirm that I am at the gate / door"/>
    <s v=" -32.9017615"/>
    <s v="27.5109897"/>
    <s v="Yes"/>
    <m/>
    <s v="Read the script out loud to the person"/>
    <s v="Yes - the person who opened the door is the HoH"/>
    <s v="Read the script out loud to the HoH"/>
    <s v="Yes"/>
    <s v="Proceed"/>
    <s v="Nogwelele"/>
    <s v="Blakeesi"/>
    <n v="76"/>
    <d v="1946-07-12T00:00:00"/>
    <n v="76"/>
    <s v="Female"/>
    <s v="One or both"/>
    <s v="Yes"/>
    <s v="Proceed"/>
    <m/>
    <s v="Proceed"/>
    <s v="Xhosa"/>
    <s v="Yes"/>
    <s v="Yes"/>
    <m/>
    <s v="signature_2022-07-08_1018.png"/>
    <m/>
    <m/>
    <m/>
    <d v="2022-07-08T00:00:00"/>
    <n v="60000"/>
    <n v="1000"/>
    <n v="481"/>
    <n v="481"/>
    <n v="2349"/>
    <m/>
    <x v="1"/>
    <n v="64235"/>
    <s v="Proceed"/>
    <s v="Checked, completed"/>
    <s v="Checked, completed"/>
    <s v="Checked, completed"/>
    <n v="839672907"/>
    <s v="Child"/>
    <m/>
    <d v="1899-12-30T12:22:00"/>
    <s v="Unverified"/>
  </r>
  <r>
    <n v="1699"/>
    <m/>
    <m/>
    <m/>
    <x v="0"/>
    <m/>
    <m/>
    <m/>
    <m/>
    <m/>
    <m/>
    <m/>
    <m/>
    <m/>
    <m/>
    <m/>
    <m/>
    <m/>
    <m/>
    <m/>
    <m/>
    <m/>
    <m/>
    <m/>
    <m/>
    <m/>
    <m/>
    <m/>
    <m/>
    <m/>
    <m/>
    <m/>
    <m/>
    <m/>
    <m/>
    <m/>
    <m/>
    <m/>
    <m/>
    <m/>
    <m/>
    <m/>
    <m/>
    <m/>
    <m/>
    <m/>
    <x v="0"/>
    <m/>
    <m/>
    <m/>
    <m/>
    <m/>
    <m/>
    <m/>
    <m/>
    <m/>
    <m/>
  </r>
  <r>
    <n v="1699"/>
    <s v="Screening And Consenting"/>
    <n v="1"/>
    <s v="asemahle"/>
    <x v="11"/>
    <d v="1899-12-30T16:07:00"/>
    <s v="Buffalo Flats"/>
    <n v="7"/>
    <n v="3"/>
    <s v="Not applicable"/>
    <s v="I confirm that I am at the gate / door"/>
    <s v=" -33.0193856"/>
    <s v="27.8436953"/>
    <s v="Yes"/>
    <m/>
    <s v="Read the script out loud to the person"/>
    <s v="No"/>
    <m/>
    <m/>
    <m/>
    <m/>
    <m/>
    <m/>
    <m/>
    <m/>
    <m/>
    <m/>
    <m/>
    <m/>
    <m/>
    <m/>
    <m/>
    <m/>
    <m/>
    <m/>
    <m/>
    <m/>
    <m/>
    <m/>
    <m/>
    <n v="80000"/>
    <m/>
    <n v="245"/>
    <n v="245"/>
    <n v="2324"/>
    <m/>
    <x v="0"/>
    <m/>
    <m/>
    <m/>
    <m/>
    <m/>
    <m/>
    <m/>
    <m/>
    <d v="1899-12-30T16:08:00"/>
    <s v="Unverified"/>
  </r>
  <r>
    <n v="543"/>
    <s v="Screening And Consenting"/>
    <n v="1"/>
    <s v="ntombizodwa"/>
    <x v="5"/>
    <d v="1899-12-30T12:35:00"/>
    <s v="Ndevana"/>
    <n v="1"/>
    <n v="1"/>
    <s v="Not applicable"/>
    <s v="I confirm that I am at the gate / door"/>
    <s v=" -32.9054176"/>
    <s v="27.5070288"/>
    <s v="Yes"/>
    <m/>
    <s v="Read the script out loud to the person"/>
    <s v="Yes - the person who opened the door is the HoH"/>
    <s v="Read the script out loud to the HoH"/>
    <s v="Yes"/>
    <s v="Proceed"/>
    <s v="Nomathemba"/>
    <s v="Mangaliso"/>
    <n v="76"/>
    <d v="1946-02-25T00:00:00"/>
    <n v="76"/>
    <s v="Female"/>
    <s v="One or both"/>
    <s v="Yes"/>
    <s v="Proceed"/>
    <m/>
    <s v="Proceed"/>
    <s v="Xhosa"/>
    <s v="Yes"/>
    <s v="Yes"/>
    <m/>
    <s v="signature_2022-07-08_1041.png"/>
    <m/>
    <m/>
    <m/>
    <d v="2022-07-08T00:00:00"/>
    <n v="60000"/>
    <n v="1000"/>
    <n v="457"/>
    <n v="457"/>
    <n v="2349"/>
    <m/>
    <x v="1"/>
    <n v="64187"/>
    <s v="Proceed"/>
    <s v="Checked, completed"/>
    <s v="Checked, completed"/>
    <s v="Checked, completed"/>
    <n v="641890457"/>
    <s v="Child"/>
    <m/>
    <d v="1899-12-30T12:42:00"/>
    <s v="Unverified"/>
  </r>
  <r>
    <n v="1700"/>
    <m/>
    <m/>
    <m/>
    <x v="0"/>
    <m/>
    <m/>
    <m/>
    <m/>
    <m/>
    <m/>
    <m/>
    <m/>
    <m/>
    <m/>
    <m/>
    <m/>
    <m/>
    <m/>
    <m/>
    <m/>
    <m/>
    <m/>
    <m/>
    <m/>
    <m/>
    <m/>
    <m/>
    <m/>
    <m/>
    <m/>
    <m/>
    <m/>
    <m/>
    <m/>
    <m/>
    <m/>
    <m/>
    <m/>
    <m/>
    <m/>
    <m/>
    <m/>
    <m/>
    <m/>
    <m/>
    <x v="0"/>
    <m/>
    <m/>
    <m/>
    <m/>
    <m/>
    <m/>
    <m/>
    <m/>
    <m/>
    <m/>
  </r>
  <r>
    <n v="1700"/>
    <s v="Screening And Consenting"/>
    <n v="1"/>
    <s v="asemahle"/>
    <x v="11"/>
    <d v="1899-12-30T16:11:00"/>
    <s v="Buffalo Flats"/>
    <n v="7"/>
    <n v="3"/>
    <s v="Not applicable"/>
    <s v="I confirm that I am at the gate / door"/>
    <s v=" -33.0194342"/>
    <s v="27.8437034"/>
    <s v="No"/>
    <s v="I confirm"/>
    <m/>
    <m/>
    <m/>
    <m/>
    <m/>
    <m/>
    <m/>
    <m/>
    <m/>
    <m/>
    <m/>
    <m/>
    <m/>
    <m/>
    <m/>
    <m/>
    <m/>
    <m/>
    <m/>
    <m/>
    <m/>
    <m/>
    <m/>
    <m/>
    <m/>
    <n v="80000"/>
    <m/>
    <n v="241"/>
    <n v="241"/>
    <n v="2324"/>
    <m/>
    <x v="0"/>
    <m/>
    <m/>
    <m/>
    <m/>
    <m/>
    <m/>
    <m/>
    <m/>
    <d v="1899-12-30T16:12:00"/>
    <s v="Complete"/>
  </r>
  <r>
    <n v="1056"/>
    <s v="Screening And Consenting"/>
    <n v="2"/>
    <s v="ntombizodwa"/>
    <x v="21"/>
    <d v="1899-12-30T11:46:00"/>
    <s v="Ndevana"/>
    <n v="2"/>
    <n v="6"/>
    <s v="Not applicable"/>
    <s v="I confirm that I am at the gate / door"/>
    <s v=" -32.9204441"/>
    <s v="27.5029449"/>
    <s v="Yes"/>
    <m/>
    <s v="Read the script out loud to the person"/>
    <s v="Yes - the person who opened the door is calling the HoH"/>
    <s v="Read the script out loud to the HoH"/>
    <s v="Yes"/>
    <s v="Proceed"/>
    <s v="Sebenzile"/>
    <s v="Matshini"/>
    <n v="76"/>
    <d v="1947-01-01T00:00:00"/>
    <n v="76"/>
    <s v="Male"/>
    <s v="One or both"/>
    <s v="Yes"/>
    <s v="Proceed"/>
    <m/>
    <s v="Proceed"/>
    <s v="Xhosa"/>
    <s v="Yes"/>
    <s v="No"/>
    <m/>
    <m/>
    <s v="Asanda Matshini"/>
    <m/>
    <s v="signature_2022-07-21_0951.png"/>
    <d v="2022-07-21T00:00:00"/>
    <n v="60000"/>
    <n v="2000"/>
    <n v="506"/>
    <n v="506"/>
    <n v="2336"/>
    <m/>
    <x v="1"/>
    <n v="65272"/>
    <s v="Proceed"/>
    <s v="Checked, completed"/>
    <s v="Checked, completed"/>
    <s v="Checked, completed"/>
    <n v="739042159"/>
    <s v="Myself (Participant)"/>
    <m/>
    <d v="1899-12-30T11:52:00"/>
    <s v="Complete"/>
  </r>
  <r>
    <n v="1701"/>
    <m/>
    <m/>
    <m/>
    <x v="0"/>
    <m/>
    <m/>
    <m/>
    <m/>
    <m/>
    <m/>
    <m/>
    <m/>
    <m/>
    <m/>
    <m/>
    <m/>
    <m/>
    <m/>
    <m/>
    <m/>
    <m/>
    <m/>
    <m/>
    <m/>
    <m/>
    <m/>
    <m/>
    <m/>
    <m/>
    <m/>
    <m/>
    <m/>
    <m/>
    <m/>
    <m/>
    <m/>
    <m/>
    <m/>
    <m/>
    <m/>
    <m/>
    <m/>
    <m/>
    <m/>
    <m/>
    <x v="0"/>
    <m/>
    <m/>
    <m/>
    <m/>
    <m/>
    <m/>
    <m/>
    <m/>
    <m/>
    <m/>
  </r>
  <r>
    <n v="1701"/>
    <s v="Screening And Consenting"/>
    <n v="1"/>
    <s v="vuyelwa"/>
    <x v="11"/>
    <d v="1899-12-30T16:11:00"/>
    <s v="Ginsberg"/>
    <n v="1"/>
    <n v="4"/>
    <s v="Not applicable"/>
    <s v="I confirm that I am at the gate / door"/>
    <s v=" -32.8882588"/>
    <s v="27.3763811"/>
    <s v="No"/>
    <s v="I confirm"/>
    <m/>
    <m/>
    <m/>
    <m/>
    <m/>
    <m/>
    <m/>
    <m/>
    <m/>
    <m/>
    <m/>
    <m/>
    <m/>
    <m/>
    <m/>
    <m/>
    <m/>
    <m/>
    <m/>
    <m/>
    <m/>
    <m/>
    <m/>
    <m/>
    <m/>
    <n v="70000"/>
    <m/>
    <n v="241"/>
    <n v="241"/>
    <n v="2324"/>
    <m/>
    <x v="0"/>
    <m/>
    <m/>
    <m/>
    <m/>
    <m/>
    <m/>
    <m/>
    <m/>
    <d v="1899-12-30T16:12:00"/>
    <s v="Unverified"/>
  </r>
  <r>
    <m/>
    <m/>
    <m/>
    <m/>
    <x v="0"/>
    <m/>
    <m/>
    <m/>
    <m/>
    <m/>
    <m/>
    <m/>
    <m/>
    <m/>
    <m/>
    <m/>
    <m/>
    <m/>
    <m/>
    <m/>
    <m/>
    <m/>
    <m/>
    <m/>
    <m/>
    <m/>
    <m/>
    <m/>
    <m/>
    <m/>
    <m/>
    <m/>
    <m/>
    <m/>
    <m/>
    <m/>
    <m/>
    <m/>
    <m/>
    <m/>
    <n v="70000"/>
    <m/>
    <n v="607"/>
    <n v="607"/>
    <n v="2322"/>
    <m/>
    <x v="0"/>
    <m/>
    <m/>
    <m/>
    <m/>
    <m/>
    <m/>
    <m/>
    <m/>
    <d v="1899-12-30T10:05:00"/>
    <s v="Unverified"/>
  </r>
  <r>
    <n v="1702"/>
    <m/>
    <m/>
    <m/>
    <x v="0"/>
    <m/>
    <m/>
    <m/>
    <m/>
    <m/>
    <m/>
    <m/>
    <m/>
    <m/>
    <m/>
    <m/>
    <m/>
    <m/>
    <m/>
    <m/>
    <m/>
    <m/>
    <m/>
    <m/>
    <m/>
    <m/>
    <m/>
    <m/>
    <m/>
    <m/>
    <m/>
    <m/>
    <m/>
    <m/>
    <m/>
    <m/>
    <m/>
    <m/>
    <m/>
    <m/>
    <m/>
    <m/>
    <m/>
    <m/>
    <m/>
    <m/>
    <x v="0"/>
    <m/>
    <m/>
    <m/>
    <m/>
    <m/>
    <m/>
    <m/>
    <m/>
    <m/>
    <m/>
  </r>
  <r>
    <n v="1702"/>
    <s v="Screening And Consenting"/>
    <n v="1"/>
    <s v="asemahle"/>
    <x v="11"/>
    <d v="1899-12-30T16:14:00"/>
    <s v="Buffalo Flats"/>
    <n v="7"/>
    <n v="3"/>
    <s v="Not applicable"/>
    <s v="I confirm that I am at the gate / door"/>
    <s v=" -33.0194697"/>
    <s v="27.8436696"/>
    <s v="Yes"/>
    <m/>
    <s v="Read the script out loud to the person"/>
    <s v="No"/>
    <m/>
    <m/>
    <m/>
    <m/>
    <m/>
    <m/>
    <m/>
    <m/>
    <m/>
    <m/>
    <m/>
    <m/>
    <m/>
    <m/>
    <m/>
    <m/>
    <m/>
    <m/>
    <m/>
    <m/>
    <m/>
    <m/>
    <m/>
    <n v="80000"/>
    <m/>
    <n v="238"/>
    <n v="238"/>
    <n v="2324"/>
    <m/>
    <x v="0"/>
    <m/>
    <m/>
    <m/>
    <m/>
    <m/>
    <m/>
    <m/>
    <m/>
    <d v="1899-12-30T16:16:00"/>
    <s v="Unverified"/>
  </r>
  <r>
    <n v="1702"/>
    <s v="Screening And Consenting"/>
    <n v="2"/>
    <s v="nozithembiso"/>
    <x v="12"/>
    <d v="1899-12-30T12:05:00"/>
    <s v="Buffalo Flats"/>
    <n v="7"/>
    <n v="3"/>
    <s v="Not applicable"/>
    <s v="I confirm that I am at the gate / door"/>
    <s v=" -33.0194097"/>
    <s v="27.8438112"/>
    <s v="No"/>
    <s v="I confirm"/>
    <m/>
    <m/>
    <m/>
    <m/>
    <m/>
    <m/>
    <m/>
    <m/>
    <m/>
    <m/>
    <m/>
    <m/>
    <m/>
    <m/>
    <m/>
    <m/>
    <m/>
    <m/>
    <m/>
    <m/>
    <m/>
    <m/>
    <m/>
    <m/>
    <m/>
    <n v="80000"/>
    <m/>
    <n v="487"/>
    <n v="487"/>
    <n v="2323"/>
    <m/>
    <x v="0"/>
    <m/>
    <m/>
    <m/>
    <m/>
    <m/>
    <m/>
    <m/>
    <m/>
    <d v="1899-12-30T12:06:00"/>
    <s v="Unverified"/>
  </r>
  <r>
    <m/>
    <m/>
    <m/>
    <m/>
    <x v="0"/>
    <m/>
    <m/>
    <m/>
    <m/>
    <m/>
    <m/>
    <m/>
    <m/>
    <m/>
    <m/>
    <m/>
    <m/>
    <m/>
    <m/>
    <m/>
    <m/>
    <m/>
    <m/>
    <m/>
    <m/>
    <m/>
    <m/>
    <m/>
    <m/>
    <m/>
    <m/>
    <m/>
    <m/>
    <m/>
    <m/>
    <m/>
    <m/>
    <m/>
    <m/>
    <m/>
    <n v="80000"/>
    <m/>
    <n v="681"/>
    <n v="681"/>
    <n v="2322"/>
    <m/>
    <x v="0"/>
    <m/>
    <m/>
    <m/>
    <m/>
    <m/>
    <m/>
    <m/>
    <m/>
    <d v="1899-12-30T08:52:00"/>
    <s v="Unverified"/>
  </r>
  <r>
    <n v="1703"/>
    <m/>
    <m/>
    <m/>
    <x v="0"/>
    <m/>
    <m/>
    <m/>
    <m/>
    <m/>
    <m/>
    <m/>
    <m/>
    <m/>
    <m/>
    <m/>
    <m/>
    <m/>
    <m/>
    <m/>
    <m/>
    <m/>
    <m/>
    <m/>
    <m/>
    <m/>
    <m/>
    <m/>
    <m/>
    <m/>
    <m/>
    <m/>
    <m/>
    <m/>
    <m/>
    <m/>
    <m/>
    <m/>
    <m/>
    <m/>
    <m/>
    <m/>
    <m/>
    <m/>
    <m/>
    <m/>
    <x v="0"/>
    <m/>
    <m/>
    <m/>
    <m/>
    <m/>
    <m/>
    <m/>
    <m/>
    <m/>
    <m/>
  </r>
  <r>
    <n v="1703"/>
    <s v="Screening And Consenting"/>
    <n v="1"/>
    <s v="vuyelwa"/>
    <x v="11"/>
    <d v="1899-12-30T16:16:00"/>
    <s v="Ginsberg"/>
    <n v="1"/>
    <n v="4"/>
    <s v="Not applicable"/>
    <s v="I confirm that I am at the gate / door"/>
    <s v=" -32.8881971"/>
    <s v="27.3763329"/>
    <s v="No"/>
    <s v="I confirm"/>
    <m/>
    <m/>
    <m/>
    <m/>
    <m/>
    <m/>
    <m/>
    <m/>
    <m/>
    <m/>
    <m/>
    <m/>
    <m/>
    <m/>
    <m/>
    <m/>
    <m/>
    <m/>
    <m/>
    <m/>
    <m/>
    <m/>
    <m/>
    <m/>
    <m/>
    <n v="70000"/>
    <m/>
    <n v="236"/>
    <n v="236"/>
    <n v="2324"/>
    <m/>
    <x v="0"/>
    <m/>
    <m/>
    <m/>
    <m/>
    <m/>
    <m/>
    <m/>
    <m/>
    <d v="1899-12-30T16:17:00"/>
    <s v="Complete"/>
  </r>
  <r>
    <m/>
    <m/>
    <m/>
    <m/>
    <x v="0"/>
    <m/>
    <m/>
    <m/>
    <m/>
    <m/>
    <m/>
    <m/>
    <m/>
    <m/>
    <m/>
    <m/>
    <m/>
    <s v="Read the script out loud to the HoH"/>
    <m/>
    <s v="Proceed"/>
    <s v="Boniswa"/>
    <s v="Vena"/>
    <n v="64"/>
    <d v="1958-12-04T00:00:00"/>
    <n v="64"/>
    <s v="Female"/>
    <s v="One or both"/>
    <s v="Yes"/>
    <m/>
    <m/>
    <s v="Proceed"/>
    <s v="Xhosa"/>
    <m/>
    <s v="Yes"/>
    <m/>
    <s v="signature_2022-08-04_0722.png"/>
    <m/>
    <m/>
    <m/>
    <d v="2022-08-04T00:00:00"/>
    <n v="70000"/>
    <n v="1000"/>
    <n v="655"/>
    <n v="655"/>
    <n v="2322"/>
    <m/>
    <x v="1"/>
    <n v="74568"/>
    <s v="Proceed"/>
    <s v="Checked, completed"/>
    <s v="Checked, completed"/>
    <s v="Checked, completed"/>
    <n v="713941456"/>
    <s v="Child"/>
    <m/>
    <d v="1899-12-30T09:23:00"/>
    <s v="Complete"/>
  </r>
  <r>
    <n v="1704"/>
    <m/>
    <m/>
    <m/>
    <x v="0"/>
    <m/>
    <m/>
    <m/>
    <m/>
    <m/>
    <m/>
    <m/>
    <m/>
    <m/>
    <m/>
    <m/>
    <m/>
    <m/>
    <m/>
    <m/>
    <m/>
    <m/>
    <m/>
    <m/>
    <m/>
    <m/>
    <m/>
    <m/>
    <m/>
    <m/>
    <m/>
    <m/>
    <m/>
    <m/>
    <m/>
    <m/>
    <m/>
    <m/>
    <m/>
    <m/>
    <m/>
    <m/>
    <m/>
    <m/>
    <m/>
    <m/>
    <x v="0"/>
    <m/>
    <m/>
    <m/>
    <m/>
    <m/>
    <m/>
    <m/>
    <m/>
    <m/>
    <m/>
  </r>
  <r>
    <n v="1704"/>
    <s v="Screening And Consenting"/>
    <n v="1"/>
    <s v="nozithembiso"/>
    <x v="11"/>
    <d v="1899-12-30T16:18:00"/>
    <s v="Buffalo Flats"/>
    <n v="7"/>
    <n v="3"/>
    <s v="Not applicable"/>
    <s v="I confirm that I am at the gate / door"/>
    <s v=" -33.0195249"/>
    <s v="27.8437421"/>
    <s v="No"/>
    <s v="I confirm"/>
    <m/>
    <m/>
    <m/>
    <m/>
    <m/>
    <m/>
    <m/>
    <m/>
    <m/>
    <m/>
    <m/>
    <m/>
    <m/>
    <m/>
    <m/>
    <m/>
    <m/>
    <m/>
    <m/>
    <m/>
    <m/>
    <m/>
    <m/>
    <m/>
    <m/>
    <n v="80000"/>
    <m/>
    <n v="234"/>
    <n v="234"/>
    <n v="2324"/>
    <m/>
    <x v="0"/>
    <m/>
    <m/>
    <m/>
    <m/>
    <m/>
    <m/>
    <m/>
    <m/>
    <d v="1899-12-30T16:18:00"/>
    <s v="Unverified"/>
  </r>
  <r>
    <n v="1705"/>
    <m/>
    <m/>
    <m/>
    <x v="0"/>
    <m/>
    <m/>
    <m/>
    <m/>
    <m/>
    <m/>
    <m/>
    <m/>
    <m/>
    <m/>
    <m/>
    <m/>
    <m/>
    <m/>
    <m/>
    <m/>
    <m/>
    <m/>
    <m/>
    <m/>
    <m/>
    <m/>
    <m/>
    <m/>
    <m/>
    <m/>
    <m/>
    <m/>
    <m/>
    <m/>
    <m/>
    <m/>
    <m/>
    <m/>
    <m/>
    <m/>
    <m/>
    <m/>
    <m/>
    <m/>
    <m/>
    <x v="0"/>
    <m/>
    <m/>
    <m/>
    <m/>
    <m/>
    <m/>
    <m/>
    <m/>
    <m/>
    <m/>
  </r>
  <r>
    <n v="1705"/>
    <s v="Screening And Consenting"/>
    <n v="1"/>
    <s v="ntombizodwa"/>
    <x v="11"/>
    <d v="1899-12-30T16:19:00"/>
    <s v="Ginsberg"/>
    <n v="1"/>
    <n v="4"/>
    <s v="Not applicable"/>
    <s v="I confirm that I am at the gate / door"/>
    <s v=" -32.888095"/>
    <s v="27.3761945"/>
    <s v="No"/>
    <s v="I confirm"/>
    <m/>
    <m/>
    <m/>
    <m/>
    <m/>
    <m/>
    <m/>
    <m/>
    <m/>
    <m/>
    <m/>
    <m/>
    <m/>
    <m/>
    <m/>
    <m/>
    <m/>
    <m/>
    <m/>
    <m/>
    <m/>
    <m/>
    <m/>
    <m/>
    <m/>
    <n v="70000"/>
    <m/>
    <n v="233"/>
    <n v="233"/>
    <n v="2324"/>
    <m/>
    <x v="0"/>
    <m/>
    <m/>
    <m/>
    <m/>
    <m/>
    <m/>
    <m/>
    <m/>
    <d v="1899-12-30T16:20:00"/>
    <s v="Unverified"/>
  </r>
  <r>
    <m/>
    <m/>
    <m/>
    <m/>
    <x v="0"/>
    <m/>
    <m/>
    <m/>
    <m/>
    <m/>
    <m/>
    <m/>
    <m/>
    <m/>
    <m/>
    <m/>
    <m/>
    <m/>
    <m/>
    <m/>
    <m/>
    <m/>
    <m/>
    <m/>
    <m/>
    <m/>
    <m/>
    <m/>
    <m/>
    <m/>
    <m/>
    <m/>
    <m/>
    <m/>
    <m/>
    <m/>
    <m/>
    <m/>
    <m/>
    <m/>
    <n v="70000"/>
    <m/>
    <n v="454"/>
    <n v="454"/>
    <n v="2322"/>
    <m/>
    <x v="0"/>
    <m/>
    <m/>
    <m/>
    <m/>
    <m/>
    <m/>
    <m/>
    <m/>
    <d v="1899-12-30T12:38:00"/>
    <s v="Unverified"/>
  </r>
  <r>
    <n v="1706"/>
    <m/>
    <m/>
    <m/>
    <x v="0"/>
    <m/>
    <m/>
    <m/>
    <m/>
    <m/>
    <m/>
    <m/>
    <m/>
    <m/>
    <m/>
    <m/>
    <m/>
    <m/>
    <m/>
    <m/>
    <m/>
    <m/>
    <m/>
    <m/>
    <m/>
    <m/>
    <m/>
    <m/>
    <m/>
    <m/>
    <m/>
    <m/>
    <m/>
    <m/>
    <m/>
    <m/>
    <m/>
    <m/>
    <m/>
    <m/>
    <m/>
    <m/>
    <m/>
    <m/>
    <m/>
    <m/>
    <x v="0"/>
    <m/>
    <m/>
    <m/>
    <m/>
    <m/>
    <m/>
    <m/>
    <m/>
    <m/>
    <m/>
  </r>
  <r>
    <n v="1706"/>
    <s v="Screening And Consenting"/>
    <n v="1"/>
    <s v="nozithembiso"/>
    <x v="11"/>
    <d v="1899-12-30T16:20:00"/>
    <s v="Buffalo Flats"/>
    <n v="7"/>
    <n v="3"/>
    <s v="Not applicable"/>
    <s v="I confirm that I am at the gate / door"/>
    <s v=" -33.0194964"/>
    <s v="27.8437638"/>
    <s v="Yes"/>
    <m/>
    <s v="Read the script out loud to the person"/>
    <s v="No"/>
    <m/>
    <m/>
    <m/>
    <m/>
    <m/>
    <m/>
    <m/>
    <m/>
    <m/>
    <m/>
    <m/>
    <m/>
    <m/>
    <m/>
    <m/>
    <m/>
    <m/>
    <m/>
    <m/>
    <m/>
    <m/>
    <m/>
    <m/>
    <n v="80000"/>
    <m/>
    <n v="232"/>
    <n v="232"/>
    <n v="2324"/>
    <m/>
    <x v="0"/>
    <m/>
    <m/>
    <m/>
    <m/>
    <m/>
    <m/>
    <m/>
    <m/>
    <d v="1899-12-30T16:20:00"/>
    <s v="Unverified"/>
  </r>
  <r>
    <m/>
    <m/>
    <m/>
    <m/>
    <x v="0"/>
    <m/>
    <m/>
    <m/>
    <m/>
    <m/>
    <m/>
    <m/>
    <m/>
    <m/>
    <m/>
    <m/>
    <m/>
    <m/>
    <m/>
    <m/>
    <m/>
    <m/>
    <m/>
    <m/>
    <m/>
    <m/>
    <m/>
    <m/>
    <m/>
    <m/>
    <m/>
    <m/>
    <m/>
    <m/>
    <m/>
    <m/>
    <m/>
    <m/>
    <m/>
    <m/>
    <n v="80000"/>
    <m/>
    <n v="679"/>
    <n v="679"/>
    <n v="2322"/>
    <m/>
    <x v="0"/>
    <m/>
    <m/>
    <m/>
    <m/>
    <m/>
    <m/>
    <m/>
    <m/>
    <d v="1899-12-30T08:54:00"/>
    <s v="Unverified"/>
  </r>
  <r>
    <n v="1707"/>
    <m/>
    <m/>
    <m/>
    <x v="0"/>
    <m/>
    <m/>
    <m/>
    <m/>
    <m/>
    <m/>
    <m/>
    <m/>
    <m/>
    <m/>
    <m/>
    <m/>
    <m/>
    <m/>
    <m/>
    <m/>
    <m/>
    <m/>
    <m/>
    <m/>
    <m/>
    <m/>
    <m/>
    <m/>
    <m/>
    <m/>
    <m/>
    <m/>
    <m/>
    <m/>
    <m/>
    <m/>
    <m/>
    <m/>
    <m/>
    <m/>
    <m/>
    <m/>
    <m/>
    <m/>
    <m/>
    <x v="0"/>
    <m/>
    <m/>
    <m/>
    <m/>
    <m/>
    <m/>
    <m/>
    <m/>
    <m/>
    <m/>
  </r>
  <r>
    <n v="1707"/>
    <s v="Screening And Consenting"/>
    <n v="1"/>
    <s v="vuyelwa"/>
    <x v="11"/>
    <d v="1899-12-30T16:23:00"/>
    <s v="Ginsberg"/>
    <n v="1"/>
    <n v="4"/>
    <s v="Not applicable"/>
    <s v="I confirm that I am at the gate / door"/>
    <s v=" -32.8881234"/>
    <s v="27.3760481"/>
    <s v="No"/>
    <s v="I confirm"/>
    <m/>
    <m/>
    <m/>
    <m/>
    <m/>
    <m/>
    <m/>
    <m/>
    <m/>
    <m/>
    <m/>
    <m/>
    <m/>
    <m/>
    <m/>
    <m/>
    <m/>
    <m/>
    <m/>
    <m/>
    <m/>
    <m/>
    <m/>
    <m/>
    <m/>
    <n v="70000"/>
    <m/>
    <n v="229"/>
    <n v="229"/>
    <n v="2324"/>
    <m/>
    <x v="0"/>
    <m/>
    <m/>
    <m/>
    <m/>
    <m/>
    <m/>
    <m/>
    <m/>
    <d v="1899-12-30T16:23:00"/>
    <s v="Complete"/>
  </r>
  <r>
    <m/>
    <m/>
    <m/>
    <m/>
    <x v="0"/>
    <m/>
    <m/>
    <m/>
    <m/>
    <m/>
    <m/>
    <m/>
    <m/>
    <m/>
    <m/>
    <m/>
    <m/>
    <s v="Read the script out loud to the HoH"/>
    <m/>
    <s v="Proceed"/>
    <s v="Jeremiah "/>
    <s v="Lada"/>
    <n v="58"/>
    <d v="1964-05-05T00:00:00"/>
    <n v="58"/>
    <s v="Male"/>
    <s v="One or both"/>
    <s v="Yes"/>
    <m/>
    <m/>
    <s v="Proceed"/>
    <s v="Xhosa"/>
    <m/>
    <s v="Yes"/>
    <m/>
    <s v="signature_2022-08-04_0816.png"/>
    <m/>
    <m/>
    <m/>
    <d v="2022-08-04T00:00:00"/>
    <n v="70000"/>
    <n v="2000"/>
    <n v="599"/>
    <n v="599"/>
    <n v="2322"/>
    <m/>
    <x v="1"/>
    <n v="75462"/>
    <s v="Proceed"/>
    <s v="Checked, completed"/>
    <s v="Checked, completed"/>
    <s v="Checked, completed"/>
    <n v="630841233"/>
    <s v="Child"/>
    <m/>
    <d v="1899-12-30T10:16:00"/>
    <s v="Complete"/>
  </r>
  <r>
    <n v="1708"/>
    <m/>
    <m/>
    <m/>
    <x v="0"/>
    <m/>
    <m/>
    <m/>
    <m/>
    <m/>
    <m/>
    <m/>
    <m/>
    <m/>
    <m/>
    <m/>
    <m/>
    <m/>
    <m/>
    <m/>
    <m/>
    <m/>
    <m/>
    <m/>
    <m/>
    <m/>
    <m/>
    <m/>
    <m/>
    <m/>
    <m/>
    <m/>
    <m/>
    <m/>
    <m/>
    <m/>
    <m/>
    <m/>
    <m/>
    <m/>
    <m/>
    <m/>
    <m/>
    <m/>
    <m/>
    <m/>
    <x v="0"/>
    <m/>
    <m/>
    <m/>
    <m/>
    <m/>
    <m/>
    <m/>
    <m/>
    <m/>
    <m/>
  </r>
  <r>
    <n v="1708"/>
    <s v="Screening And Consenting"/>
    <n v="1"/>
    <s v="vuyelwa"/>
    <x v="11"/>
    <d v="1899-12-30T16:27:00"/>
    <s v="Ginsberg"/>
    <n v="1"/>
    <n v="4"/>
    <s v="Not applicable"/>
    <s v="I confirm that I am at the gate / door"/>
    <s v=" -32.8881111"/>
    <s v="27.3760081"/>
    <s v="Yes"/>
    <m/>
    <s v="Read the script out loud to the person"/>
    <s v="No"/>
    <m/>
    <m/>
    <m/>
    <m/>
    <m/>
    <m/>
    <m/>
    <m/>
    <m/>
    <m/>
    <m/>
    <m/>
    <m/>
    <m/>
    <m/>
    <m/>
    <m/>
    <m/>
    <m/>
    <m/>
    <m/>
    <m/>
    <m/>
    <n v="70000"/>
    <m/>
    <n v="225"/>
    <n v="225"/>
    <n v="2324"/>
    <m/>
    <x v="0"/>
    <m/>
    <m/>
    <m/>
    <m/>
    <m/>
    <m/>
    <m/>
    <m/>
    <d v="1899-12-30T16:28:00"/>
    <s v="Complete"/>
  </r>
  <r>
    <n v="1450"/>
    <s v="Screening And Consenting"/>
    <n v="2"/>
    <s v="nozithembiso"/>
    <x v="32"/>
    <d v="1899-12-30T08:09:00"/>
    <s v="Buffalo Flats"/>
    <n v="6"/>
    <n v="1"/>
    <s v="Not applicable"/>
    <s v="I confirm that I am at the gate / door"/>
    <s v=" -33.0178103"/>
    <s v="27.8467333"/>
    <s v="Yes"/>
    <m/>
    <s v="Read the script out loud to the person"/>
    <s v="Yes - the person who opened the door is the HoH"/>
    <s v="Read the script out loud to the HoH"/>
    <s v="Yes"/>
    <s v="Proceed"/>
    <s v="Betty"/>
    <s v="Andreas"/>
    <n v="76"/>
    <d v="1946-09-12T00:00:00"/>
    <n v="76"/>
    <s v="Female"/>
    <s v="One or both"/>
    <s v="Yes"/>
    <s v="Proceed"/>
    <m/>
    <s v="Proceed"/>
    <s v="English"/>
    <s v="Yes"/>
    <s v="Yes"/>
    <s v="signature_2022-07-29_0616.png"/>
    <m/>
    <m/>
    <m/>
    <m/>
    <d v="2022-07-29T00:00:00"/>
    <n v="80000"/>
    <n v="1000"/>
    <n v="723"/>
    <n v="723"/>
    <n v="2328"/>
    <m/>
    <x v="1"/>
    <n v="84698"/>
    <s v="Proceed"/>
    <s v="Checked, completed"/>
    <s v="Checked, completed"/>
    <s v="Checked, completed"/>
    <n v="665113547"/>
    <s v="Other"/>
    <s v="Son in law"/>
    <d v="1899-12-30T08:18:00"/>
    <s v="Complete"/>
  </r>
  <r>
    <n v="1709"/>
    <m/>
    <m/>
    <m/>
    <x v="0"/>
    <m/>
    <m/>
    <m/>
    <m/>
    <m/>
    <m/>
    <m/>
    <m/>
    <m/>
    <m/>
    <m/>
    <m/>
    <m/>
    <m/>
    <m/>
    <m/>
    <m/>
    <m/>
    <m/>
    <m/>
    <m/>
    <m/>
    <m/>
    <m/>
    <m/>
    <m/>
    <m/>
    <m/>
    <m/>
    <m/>
    <m/>
    <m/>
    <m/>
    <m/>
    <m/>
    <m/>
    <m/>
    <m/>
    <m/>
    <m/>
    <m/>
    <x v="0"/>
    <m/>
    <m/>
    <m/>
    <m/>
    <m/>
    <m/>
    <m/>
    <m/>
    <m/>
    <m/>
  </r>
  <r>
    <n v="1709"/>
    <s v="Screening And Consenting"/>
    <n v="1"/>
    <s v="vuyelwa"/>
    <x v="11"/>
    <d v="1899-12-30T16:33:00"/>
    <s v="Ginsberg"/>
    <n v="1"/>
    <n v="4"/>
    <s v="Not applicable"/>
    <s v="I confirm that I am at the gate / door"/>
    <s v=" -32.8878213"/>
    <s v="27.3757319"/>
    <s v="Yes"/>
    <m/>
    <s v="Read the script out loud to the person"/>
    <s v="Yes - the person who opened the door is the HoH"/>
    <s v="Read the script out loud to the HoH"/>
    <s v="No"/>
    <m/>
    <m/>
    <m/>
    <m/>
    <m/>
    <m/>
    <m/>
    <m/>
    <m/>
    <m/>
    <m/>
    <m/>
    <m/>
    <m/>
    <m/>
    <m/>
    <m/>
    <m/>
    <m/>
    <m/>
    <m/>
    <n v="70000"/>
    <m/>
    <n v="219"/>
    <n v="219"/>
    <n v="2324"/>
    <m/>
    <x v="0"/>
    <m/>
    <m/>
    <m/>
    <m/>
    <m/>
    <m/>
    <m/>
    <m/>
    <d v="1899-12-30T16:33:00"/>
    <s v="Unverified"/>
  </r>
  <r>
    <n v="1710"/>
    <m/>
    <m/>
    <m/>
    <x v="0"/>
    <m/>
    <m/>
    <m/>
    <m/>
    <m/>
    <m/>
    <m/>
    <m/>
    <m/>
    <m/>
    <m/>
    <m/>
    <m/>
    <m/>
    <m/>
    <m/>
    <m/>
    <m/>
    <m/>
    <m/>
    <m/>
    <m/>
    <m/>
    <m/>
    <m/>
    <m/>
    <m/>
    <m/>
    <m/>
    <m/>
    <m/>
    <m/>
    <m/>
    <m/>
    <m/>
    <m/>
    <m/>
    <m/>
    <m/>
    <m/>
    <m/>
    <x v="0"/>
    <m/>
    <m/>
    <m/>
    <m/>
    <m/>
    <m/>
    <m/>
    <m/>
    <m/>
    <m/>
  </r>
  <r>
    <n v="1710"/>
    <s v="Screening And Consenting"/>
    <n v="1"/>
    <s v="vuyelwa"/>
    <x v="11"/>
    <d v="1899-12-30T16:39:00"/>
    <s v="Ginsberg"/>
    <n v="1"/>
    <n v="4"/>
    <s v="Not applicable"/>
    <s v="I confirm that I am at the gate / door"/>
    <s v=" -32.8877652"/>
    <s v="27.3755628"/>
    <s v="No"/>
    <s v="I confirm"/>
    <m/>
    <m/>
    <m/>
    <m/>
    <m/>
    <m/>
    <m/>
    <m/>
    <m/>
    <m/>
    <m/>
    <m/>
    <m/>
    <m/>
    <m/>
    <m/>
    <m/>
    <m/>
    <m/>
    <m/>
    <m/>
    <m/>
    <m/>
    <m/>
    <m/>
    <n v="70000"/>
    <m/>
    <n v="213"/>
    <n v="213"/>
    <n v="2324"/>
    <m/>
    <x v="0"/>
    <m/>
    <m/>
    <m/>
    <m/>
    <m/>
    <m/>
    <m/>
    <m/>
    <d v="1899-12-30T16:40:00"/>
    <s v="Unverified"/>
  </r>
  <r>
    <n v="1710"/>
    <s v="Screening And Consenting"/>
    <n v="2"/>
    <s v="vuyelwa"/>
    <x v="12"/>
    <d v="1899-12-30T12:23:00"/>
    <s v="Ginsberg"/>
    <n v="1"/>
    <n v="4"/>
    <s v="Not applicable"/>
    <s v="I confirm that I am at the gate / door"/>
    <s v=" -32.887772"/>
    <s v="27.3757306"/>
    <s v="No"/>
    <s v="I confirm"/>
    <m/>
    <m/>
    <m/>
    <m/>
    <m/>
    <m/>
    <m/>
    <m/>
    <m/>
    <m/>
    <m/>
    <m/>
    <m/>
    <m/>
    <m/>
    <m/>
    <m/>
    <m/>
    <m/>
    <m/>
    <m/>
    <m/>
    <m/>
    <m/>
    <m/>
    <n v="70000"/>
    <m/>
    <n v="469"/>
    <n v="469"/>
    <n v="2323"/>
    <m/>
    <x v="0"/>
    <m/>
    <m/>
    <m/>
    <m/>
    <m/>
    <m/>
    <m/>
    <m/>
    <d v="1899-12-30T12:23:00"/>
    <s v="Unverified"/>
  </r>
  <r>
    <m/>
    <m/>
    <m/>
    <m/>
    <x v="0"/>
    <m/>
    <m/>
    <m/>
    <m/>
    <m/>
    <m/>
    <m/>
    <m/>
    <m/>
    <m/>
    <m/>
    <m/>
    <m/>
    <m/>
    <m/>
    <m/>
    <m/>
    <m/>
    <m/>
    <m/>
    <m/>
    <m/>
    <m/>
    <m/>
    <m/>
    <m/>
    <m/>
    <m/>
    <m/>
    <m/>
    <m/>
    <m/>
    <m/>
    <m/>
    <m/>
    <n v="70000"/>
    <m/>
    <n v="545"/>
    <n v="545"/>
    <n v="2322"/>
    <m/>
    <x v="0"/>
    <m/>
    <m/>
    <m/>
    <m/>
    <m/>
    <m/>
    <m/>
    <m/>
    <d v="1899-12-30T11:07:00"/>
    <s v="Unverified"/>
  </r>
  <r>
    <n v="1711"/>
    <m/>
    <m/>
    <m/>
    <x v="0"/>
    <m/>
    <m/>
    <m/>
    <m/>
    <m/>
    <m/>
    <m/>
    <m/>
    <m/>
    <m/>
    <m/>
    <m/>
    <m/>
    <m/>
    <m/>
    <m/>
    <m/>
    <m/>
    <m/>
    <m/>
    <m/>
    <m/>
    <m/>
    <m/>
    <m/>
    <m/>
    <m/>
    <m/>
    <m/>
    <m/>
    <m/>
    <m/>
    <m/>
    <m/>
    <m/>
    <m/>
    <m/>
    <m/>
    <m/>
    <m/>
    <m/>
    <x v="0"/>
    <m/>
    <m/>
    <m/>
    <m/>
    <m/>
    <m/>
    <m/>
    <m/>
    <m/>
    <m/>
  </r>
  <r>
    <n v="1711"/>
    <s v="Screening And Consenting"/>
    <n v="1"/>
    <s v="vuyelwa"/>
    <x v="11"/>
    <d v="1899-12-30T16:44:00"/>
    <s v="Ginsberg"/>
    <n v="1"/>
    <n v="4"/>
    <s v="Not applicable"/>
    <s v="I confirm that I am at the gate / door"/>
    <s v=" -32.8875919"/>
    <s v="27.3754881"/>
    <s v="No"/>
    <s v="I confirm"/>
    <m/>
    <m/>
    <m/>
    <m/>
    <m/>
    <m/>
    <m/>
    <m/>
    <m/>
    <m/>
    <m/>
    <m/>
    <m/>
    <m/>
    <m/>
    <m/>
    <m/>
    <m/>
    <m/>
    <m/>
    <m/>
    <m/>
    <m/>
    <m/>
    <m/>
    <n v="70000"/>
    <m/>
    <n v="208"/>
    <n v="208"/>
    <n v="2324"/>
    <m/>
    <x v="0"/>
    <m/>
    <m/>
    <m/>
    <m/>
    <m/>
    <m/>
    <m/>
    <m/>
    <d v="1899-12-30T16:44:00"/>
    <s v="Unverified"/>
  </r>
  <r>
    <m/>
    <m/>
    <m/>
    <m/>
    <x v="0"/>
    <m/>
    <m/>
    <m/>
    <m/>
    <m/>
    <m/>
    <m/>
    <m/>
    <m/>
    <m/>
    <m/>
    <m/>
    <m/>
    <m/>
    <m/>
    <m/>
    <m/>
    <m/>
    <m/>
    <m/>
    <m/>
    <m/>
    <m/>
    <m/>
    <m/>
    <m/>
    <m/>
    <m/>
    <m/>
    <m/>
    <m/>
    <m/>
    <m/>
    <m/>
    <m/>
    <n v="70000"/>
    <m/>
    <n v="543"/>
    <n v="543"/>
    <n v="2322"/>
    <m/>
    <x v="0"/>
    <m/>
    <m/>
    <m/>
    <m/>
    <m/>
    <m/>
    <m/>
    <m/>
    <d v="1899-12-30T11:09:00"/>
    <s v="Unverified"/>
  </r>
  <r>
    <n v="1712"/>
    <m/>
    <m/>
    <m/>
    <x v="0"/>
    <m/>
    <m/>
    <m/>
    <m/>
    <m/>
    <m/>
    <m/>
    <m/>
    <m/>
    <m/>
    <m/>
    <m/>
    <m/>
    <m/>
    <m/>
    <m/>
    <m/>
    <m/>
    <m/>
    <m/>
    <m/>
    <m/>
    <m/>
    <m/>
    <m/>
    <m/>
    <m/>
    <m/>
    <m/>
    <m/>
    <m/>
    <m/>
    <m/>
    <m/>
    <m/>
    <m/>
    <m/>
    <m/>
    <m/>
    <m/>
    <m/>
    <x v="0"/>
    <m/>
    <m/>
    <m/>
    <m/>
    <m/>
    <m/>
    <m/>
    <m/>
    <m/>
    <m/>
  </r>
  <r>
    <n v="1712"/>
    <s v="Screening And Consenting"/>
    <n v="1"/>
    <s v="ntombizodwa"/>
    <x v="11"/>
    <d v="1899-12-30T16:48:00"/>
    <s v="Ginsberg"/>
    <n v="1"/>
    <n v="4"/>
    <s v="Not applicable"/>
    <s v="I confirm that I am at the gate / door"/>
    <s v=" -32.8876421"/>
    <s v="27.3755189"/>
    <s v="No"/>
    <s v="I confirm"/>
    <m/>
    <m/>
    <m/>
    <m/>
    <m/>
    <m/>
    <m/>
    <m/>
    <m/>
    <m/>
    <m/>
    <m/>
    <m/>
    <m/>
    <m/>
    <m/>
    <m/>
    <m/>
    <m/>
    <m/>
    <m/>
    <m/>
    <m/>
    <m/>
    <m/>
    <n v="70000"/>
    <m/>
    <n v="204"/>
    <n v="204"/>
    <n v="2324"/>
    <m/>
    <x v="0"/>
    <m/>
    <m/>
    <m/>
    <m/>
    <m/>
    <m/>
    <m/>
    <m/>
    <d v="1899-12-30T16:49:00"/>
    <s v="Complete"/>
  </r>
  <r>
    <n v="1712"/>
    <s v="Screening And Consenting"/>
    <n v="2"/>
    <s v="ntombizodwa"/>
    <x v="12"/>
    <d v="1899-12-30T12:21:00"/>
    <s v="Ginsberg"/>
    <n v="1"/>
    <n v="4"/>
    <s v="Not applicable"/>
    <s v="I confirm that I am at the gate / door"/>
    <s v=" -32.8878188"/>
    <s v="27.375715"/>
    <s v="No"/>
    <s v="I confirm"/>
    <m/>
    <m/>
    <m/>
    <m/>
    <m/>
    <m/>
    <m/>
    <m/>
    <m/>
    <m/>
    <m/>
    <m/>
    <m/>
    <m/>
    <m/>
    <m/>
    <m/>
    <m/>
    <m/>
    <m/>
    <m/>
    <m/>
    <m/>
    <m/>
    <m/>
    <n v="70000"/>
    <m/>
    <n v="471"/>
    <n v="471"/>
    <n v="2323"/>
    <m/>
    <x v="0"/>
    <m/>
    <m/>
    <m/>
    <m/>
    <m/>
    <m/>
    <m/>
    <m/>
    <d v="1899-12-30T12:21:00"/>
    <s v="Complete"/>
  </r>
  <r>
    <m/>
    <m/>
    <m/>
    <m/>
    <x v="0"/>
    <m/>
    <m/>
    <m/>
    <m/>
    <m/>
    <m/>
    <m/>
    <m/>
    <m/>
    <m/>
    <m/>
    <m/>
    <s v="Read the script out loud to the HoH"/>
    <m/>
    <s v="Proceed"/>
    <s v="Unathi"/>
    <s v="Ngqashosho"/>
    <n v="31"/>
    <d v="1991-12-28T00:00:00"/>
    <n v="31"/>
    <s v="Female"/>
    <s v="One or both"/>
    <s v="Yes"/>
    <m/>
    <m/>
    <s v="Proceed"/>
    <s v="Xhosa"/>
    <m/>
    <s v="Yes"/>
    <m/>
    <s v="signature_2022-08-04_0939.png"/>
    <m/>
    <m/>
    <m/>
    <d v="2022-08-04T00:00:00"/>
    <n v="70000"/>
    <n v="1000"/>
    <n v="523"/>
    <n v="523"/>
    <n v="2322"/>
    <m/>
    <x v="1"/>
    <n v="74337"/>
    <s v="Proceed"/>
    <s v="Checked, completed"/>
    <s v="Checked, completed"/>
    <s v="Checked, completed"/>
    <n v="733855826"/>
    <s v="Myself (Participant)"/>
    <m/>
    <d v="1899-12-30T11:40:00"/>
    <s v="Complete"/>
  </r>
  <r>
    <n v="1713"/>
    <m/>
    <m/>
    <m/>
    <x v="0"/>
    <m/>
    <m/>
    <m/>
    <m/>
    <m/>
    <m/>
    <m/>
    <m/>
    <m/>
    <m/>
    <m/>
    <m/>
    <m/>
    <m/>
    <m/>
    <m/>
    <m/>
    <m/>
    <m/>
    <m/>
    <m/>
    <m/>
    <m/>
    <m/>
    <m/>
    <m/>
    <m/>
    <m/>
    <m/>
    <m/>
    <m/>
    <m/>
    <m/>
    <m/>
    <m/>
    <m/>
    <m/>
    <m/>
    <m/>
    <m/>
    <m/>
    <x v="0"/>
    <m/>
    <m/>
    <m/>
    <m/>
    <m/>
    <m/>
    <m/>
    <m/>
    <m/>
    <m/>
  </r>
  <r>
    <n v="200"/>
    <s v="Screening And Consenting"/>
    <n v="1"/>
    <s v="busisiwe"/>
    <x v="8"/>
    <d v="1899-12-30T13:15:00"/>
    <s v="Mdantsane"/>
    <n v="6"/>
    <n v="6"/>
    <s v="Not applicable"/>
    <s v="I confirm that I am at the gate / door"/>
    <s v=" -32.9310407"/>
    <s v="27.7740083"/>
    <s v="Yes"/>
    <m/>
    <s v="Read the script out loud to the person"/>
    <s v="Yes - the person who opened the door is the HoH"/>
    <s v="Read the script out loud to the HoH"/>
    <s v="Yes"/>
    <s v="Proceed"/>
    <s v="Vuyisile"/>
    <s v="Mfukuzo"/>
    <n v="77"/>
    <d v="1945-05-19T00:00:00"/>
    <n v="77"/>
    <s v="Male"/>
    <s v="One or both"/>
    <s v="Yes"/>
    <s v="Proceed"/>
    <m/>
    <s v="Proceed"/>
    <s v="Xhosa"/>
    <s v="Yes"/>
    <s v="Yes"/>
    <m/>
    <s v="signature_2022-06-28_1256.png"/>
    <m/>
    <m/>
    <m/>
    <d v="2022-06-28T00:00:00"/>
    <n v="50000"/>
    <n v="2000"/>
    <n v="417"/>
    <n v="417"/>
    <n v="2359"/>
    <m/>
    <x v="1"/>
    <n v="55116"/>
    <s v="Proceed"/>
    <s v="Checked, completed"/>
    <s v="Checked, completed"/>
    <s v="Checked, completed"/>
    <n v="603369270"/>
    <s v="Myself (Participant)"/>
    <m/>
    <d v="1899-12-30T14:59:00"/>
    <s v="Unverified"/>
  </r>
  <r>
    <n v="1714"/>
    <m/>
    <m/>
    <m/>
    <x v="0"/>
    <m/>
    <m/>
    <m/>
    <m/>
    <m/>
    <m/>
    <m/>
    <m/>
    <m/>
    <m/>
    <m/>
    <m/>
    <m/>
    <m/>
    <m/>
    <m/>
    <m/>
    <m/>
    <m/>
    <m/>
    <m/>
    <m/>
    <m/>
    <m/>
    <m/>
    <m/>
    <m/>
    <m/>
    <m/>
    <m/>
    <m/>
    <m/>
    <m/>
    <m/>
    <m/>
    <m/>
    <m/>
    <m/>
    <m/>
    <m/>
    <m/>
    <x v="0"/>
    <m/>
    <m/>
    <m/>
    <m/>
    <m/>
    <m/>
    <m/>
    <m/>
    <m/>
    <m/>
  </r>
  <r>
    <n v="1102"/>
    <s v="Screening And Consenting"/>
    <n v="2"/>
    <s v="vuyolwethu"/>
    <x v="17"/>
    <d v="1899-12-30T08:53:00"/>
    <s v="Mdantsane"/>
    <n v="9"/>
    <n v="1"/>
    <s v="Not applicable"/>
    <s v="I confirm that I am at the gate / door"/>
    <s v=" -32.937714"/>
    <s v="27.7561573"/>
    <s v="Yes"/>
    <m/>
    <s v="Read the script out loud to the person"/>
    <s v="Yes - the person who opened the door is calling the HoH"/>
    <s v="Read the script out loud to the HoH"/>
    <s v="Yes"/>
    <s v="Proceed"/>
    <s v="Ncediwe"/>
    <s v="Methuse"/>
    <n v="77"/>
    <d v="1945-03-21T00:00:00"/>
    <n v="77"/>
    <s v="Female"/>
    <s v="One or both"/>
    <s v="Yes"/>
    <s v="Proceed"/>
    <m/>
    <s v="Proceed"/>
    <s v="Xhosa"/>
    <s v="Yes"/>
    <s v="Yes"/>
    <m/>
    <s v="signature_2022-07-22_0656.png"/>
    <m/>
    <m/>
    <m/>
    <d v="2022-07-22T00:00:00"/>
    <n v="50000"/>
    <n v="1000"/>
    <n v="679"/>
    <n v="679"/>
    <n v="2335"/>
    <m/>
    <x v="1"/>
    <n v="54616"/>
    <s v="Proceed"/>
    <s v="Checked, completed"/>
    <s v="Checked, completed"/>
    <s v="Checked, completed"/>
    <n v="9999999999"/>
    <s v="Other"/>
    <s v="Don't have a phone."/>
    <d v="1899-12-30T08:57:00"/>
    <s v="Complete"/>
  </r>
  <r>
    <n v="1715"/>
    <m/>
    <m/>
    <m/>
    <x v="0"/>
    <m/>
    <m/>
    <m/>
    <m/>
    <m/>
    <m/>
    <m/>
    <m/>
    <m/>
    <m/>
    <m/>
    <m/>
    <m/>
    <m/>
    <m/>
    <m/>
    <m/>
    <m/>
    <m/>
    <m/>
    <m/>
    <m/>
    <m/>
    <m/>
    <m/>
    <m/>
    <m/>
    <m/>
    <m/>
    <m/>
    <m/>
    <m/>
    <m/>
    <m/>
    <m/>
    <m/>
    <m/>
    <m/>
    <m/>
    <m/>
    <m/>
    <x v="0"/>
    <m/>
    <m/>
    <m/>
    <m/>
    <m/>
    <m/>
    <m/>
    <m/>
    <m/>
    <m/>
  </r>
  <r>
    <n v="1411"/>
    <s v="Screening And Consenting"/>
    <n v="2"/>
    <s v="zimbini"/>
    <x v="31"/>
    <d v="1899-12-30T08:27:00"/>
    <s v="Mdantsane"/>
    <n v="13"/>
    <n v="2"/>
    <s v="Not applicable"/>
    <s v="I confirm that I am at the gate / door"/>
    <s v=" -32.9292719"/>
    <s v="27.7161525"/>
    <s v="Yes"/>
    <m/>
    <s v="Read the script out loud to the person"/>
    <s v="Yes - the person who opened the door is the HoH"/>
    <s v="Read the script out loud to the HoH"/>
    <s v="Yes"/>
    <s v="Proceed"/>
    <s v="Kholeka "/>
    <s v="Phethela"/>
    <n v="77"/>
    <d v="1945-05-08T00:00:00"/>
    <n v="77"/>
    <s v="Female"/>
    <s v="One or both"/>
    <s v="Yes"/>
    <s v="Proceed"/>
    <m/>
    <s v="Proceed"/>
    <s v="Xhosa"/>
    <s v="Yes"/>
    <s v="Yes"/>
    <m/>
    <s v="signature_2022-07-28_0635.png"/>
    <m/>
    <m/>
    <m/>
    <d v="2022-07-28T00:00:00"/>
    <n v="50000"/>
    <n v="1000"/>
    <n v="705"/>
    <n v="705"/>
    <n v="2329"/>
    <m/>
    <x v="1"/>
    <n v="54662"/>
    <s v="Proceed"/>
    <s v="Checked, completed"/>
    <s v="Checked, completed"/>
    <s v="Checked, completed"/>
    <n v="834169142"/>
    <s v="Child"/>
    <m/>
    <d v="1899-12-30T08:37:00"/>
    <s v="Complete"/>
  </r>
  <r>
    <n v="1716"/>
    <m/>
    <m/>
    <m/>
    <x v="0"/>
    <m/>
    <m/>
    <m/>
    <m/>
    <m/>
    <m/>
    <m/>
    <m/>
    <m/>
    <m/>
    <m/>
    <m/>
    <m/>
    <m/>
    <m/>
    <m/>
    <m/>
    <m/>
    <m/>
    <m/>
    <m/>
    <m/>
    <m/>
    <m/>
    <m/>
    <m/>
    <m/>
    <m/>
    <m/>
    <m/>
    <m/>
    <m/>
    <m/>
    <m/>
    <m/>
    <m/>
    <m/>
    <m/>
    <m/>
    <m/>
    <m/>
    <x v="0"/>
    <m/>
    <m/>
    <m/>
    <m/>
    <m/>
    <m/>
    <m/>
    <m/>
    <m/>
    <m/>
  </r>
  <r>
    <n v="1631"/>
    <s v="Screening And Consenting"/>
    <n v="2"/>
    <s v="siyanda"/>
    <x v="12"/>
    <d v="1899-12-30T08:18:00"/>
    <s v="Mdantsane"/>
    <n v="8"/>
    <n v="1"/>
    <s v="Not applicable"/>
    <s v="I confirm that I am at the gate / door"/>
    <s v=" -32.9303674"/>
    <s v="27.7353399"/>
    <s v="Yes"/>
    <m/>
    <s v="Read the script out loud to the person"/>
    <s v="Yes - the person who opened the door is calling the HoH"/>
    <s v="Read the script out loud to the HoH"/>
    <s v="Yes"/>
    <s v="Proceed"/>
    <s v="Nobandla"/>
    <s v="Monki"/>
    <n v="77"/>
    <d v="1945-11-14T00:00:00"/>
    <n v="77"/>
    <s v="Female"/>
    <s v="One or both"/>
    <s v="Yes"/>
    <s v="Proceed"/>
    <m/>
    <s v="Proceed"/>
    <s v="Xhosa"/>
    <s v="Yes"/>
    <s v="Yes"/>
    <m/>
    <s v="signature_2022-08-03_0620.png"/>
    <m/>
    <m/>
    <m/>
    <d v="2022-08-03T00:00:00"/>
    <n v="50000"/>
    <n v="1000"/>
    <n v="714"/>
    <n v="714"/>
    <n v="2323"/>
    <m/>
    <x v="1"/>
    <n v="54674"/>
    <s v="Proceed"/>
    <s v="Checked, completed"/>
    <s v="Checked, completed"/>
    <s v="Checked, completed"/>
    <n v="631402554"/>
    <s v="Myself (Participant)"/>
    <m/>
    <d v="1899-12-30T08:20:00"/>
    <s v="Complete"/>
  </r>
  <r>
    <n v="1717"/>
    <m/>
    <m/>
    <m/>
    <x v="0"/>
    <m/>
    <m/>
    <m/>
    <m/>
    <m/>
    <m/>
    <m/>
    <m/>
    <m/>
    <m/>
    <m/>
    <m/>
    <m/>
    <m/>
    <m/>
    <m/>
    <m/>
    <m/>
    <m/>
    <m/>
    <m/>
    <m/>
    <m/>
    <m/>
    <m/>
    <m/>
    <m/>
    <m/>
    <m/>
    <m/>
    <m/>
    <m/>
    <m/>
    <m/>
    <m/>
    <m/>
    <m/>
    <m/>
    <m/>
    <m/>
    <m/>
    <x v="0"/>
    <m/>
    <m/>
    <m/>
    <m/>
    <m/>
    <m/>
    <m/>
    <m/>
    <m/>
    <m/>
  </r>
  <r>
    <n v="1717"/>
    <s v="Screening And Consenting"/>
    <n v="1"/>
    <s v="mihlem"/>
    <x v="12"/>
    <d v="1899-12-30T09:39:00"/>
    <s v="Mdantsane"/>
    <n v="13"/>
    <n v="4"/>
    <s v="Not applicable"/>
    <s v="I confirm that I am at the gate / door"/>
    <s v=" -32.9205119"/>
    <s v="27.7114028"/>
    <s v="Yes"/>
    <m/>
    <s v="Read the script out loud to the person"/>
    <s v="Yes - the person who opened the door is the HoH"/>
    <s v="Read the script out loud to the HoH"/>
    <s v="No"/>
    <m/>
    <m/>
    <m/>
    <m/>
    <m/>
    <m/>
    <m/>
    <m/>
    <m/>
    <m/>
    <m/>
    <m/>
    <m/>
    <m/>
    <m/>
    <m/>
    <m/>
    <m/>
    <m/>
    <m/>
    <m/>
    <n v="50000"/>
    <m/>
    <n v="633"/>
    <n v="633"/>
    <n v="2323"/>
    <m/>
    <x v="0"/>
    <m/>
    <m/>
    <m/>
    <m/>
    <m/>
    <m/>
    <m/>
    <m/>
    <d v="1899-12-30T09:39:00"/>
    <s v="Unverified"/>
  </r>
  <r>
    <n v="1718"/>
    <m/>
    <m/>
    <m/>
    <x v="0"/>
    <m/>
    <m/>
    <m/>
    <m/>
    <m/>
    <m/>
    <m/>
    <m/>
    <m/>
    <m/>
    <m/>
    <m/>
    <m/>
    <m/>
    <m/>
    <m/>
    <m/>
    <m/>
    <m/>
    <m/>
    <m/>
    <m/>
    <m/>
    <m/>
    <m/>
    <m/>
    <m/>
    <m/>
    <m/>
    <m/>
    <m/>
    <m/>
    <m/>
    <m/>
    <m/>
    <m/>
    <m/>
    <m/>
    <m/>
    <m/>
    <m/>
    <x v="0"/>
    <m/>
    <m/>
    <m/>
    <m/>
    <m/>
    <m/>
    <m/>
    <m/>
    <m/>
    <m/>
  </r>
  <r>
    <n v="1718"/>
    <s v="Screening And Consenting"/>
    <n v="1"/>
    <s v="sinazo"/>
    <x v="12"/>
    <d v="1899-12-30T09:41:00"/>
    <s v="Nompumelelo"/>
    <n v="4"/>
    <n v="4"/>
    <s v="Not applicable"/>
    <s v="I confirm that I am at the gate / door"/>
    <s v=" -32.9505983"/>
    <s v="27.9280123"/>
    <s v="No"/>
    <s v="I confirm"/>
    <m/>
    <m/>
    <m/>
    <m/>
    <m/>
    <m/>
    <m/>
    <m/>
    <m/>
    <m/>
    <m/>
    <m/>
    <m/>
    <m/>
    <m/>
    <m/>
    <m/>
    <m/>
    <m/>
    <m/>
    <m/>
    <m/>
    <m/>
    <m/>
    <m/>
    <n v="30000"/>
    <m/>
    <n v="631"/>
    <n v="631"/>
    <n v="2323"/>
    <m/>
    <x v="0"/>
    <m/>
    <m/>
    <m/>
    <m/>
    <m/>
    <m/>
    <m/>
    <m/>
    <d v="1899-12-30T09:41:00"/>
    <s v="Complete"/>
  </r>
  <r>
    <m/>
    <m/>
    <m/>
    <m/>
    <x v="0"/>
    <m/>
    <m/>
    <m/>
    <m/>
    <m/>
    <m/>
    <m/>
    <m/>
    <m/>
    <m/>
    <m/>
    <m/>
    <s v="Read the script out loud to the HoH"/>
    <m/>
    <s v="Proceed"/>
    <s v="Luleka"/>
    <s v="Qwenga"/>
    <n v="45"/>
    <d v="1977-10-25T00:00:00"/>
    <n v="45"/>
    <s v="Female"/>
    <s v="One or both"/>
    <s v="Yes"/>
    <m/>
    <m/>
    <s v="Proceed"/>
    <s v="Xhosa"/>
    <m/>
    <s v="Yes"/>
    <m/>
    <s v="signature_2022-08-04_0800.png"/>
    <m/>
    <m/>
    <m/>
    <d v="2022-08-04T00:00:00"/>
    <n v="30000"/>
    <n v="1000"/>
    <n v="614"/>
    <n v="614"/>
    <n v="2322"/>
    <m/>
    <x v="1"/>
    <n v="34505"/>
    <s v="Proceed"/>
    <s v="Checked, completed"/>
    <s v="Checked, completed"/>
    <s v="Checked, completed"/>
    <n v="614690277"/>
    <s v="Myself (Participant)"/>
    <m/>
    <d v="1899-12-30T10:01:00"/>
    <s v="Complete"/>
  </r>
  <r>
    <n v="1719"/>
    <m/>
    <m/>
    <m/>
    <x v="0"/>
    <m/>
    <m/>
    <m/>
    <m/>
    <m/>
    <m/>
    <m/>
    <m/>
    <m/>
    <m/>
    <m/>
    <m/>
    <m/>
    <m/>
    <m/>
    <m/>
    <m/>
    <m/>
    <m/>
    <m/>
    <m/>
    <m/>
    <m/>
    <m/>
    <m/>
    <m/>
    <m/>
    <m/>
    <m/>
    <m/>
    <m/>
    <m/>
    <m/>
    <m/>
    <m/>
    <m/>
    <m/>
    <m/>
    <m/>
    <m/>
    <m/>
    <x v="0"/>
    <m/>
    <m/>
    <m/>
    <m/>
    <m/>
    <m/>
    <m/>
    <m/>
    <m/>
    <m/>
  </r>
  <r>
    <n v="1688"/>
    <s v="Screening And Consenting"/>
    <n v="1"/>
    <s v="siyanda"/>
    <x v="11"/>
    <d v="1899-12-30T15:32:00"/>
    <s v="Mdantsane"/>
    <n v="8"/>
    <n v="3"/>
    <s v="Not applicable"/>
    <s v="I confirm that I am at the gate / door"/>
    <s v=" -32.9301906"/>
    <s v="27.7343325"/>
    <s v="Yes"/>
    <m/>
    <s v="Read the script out loud to the person"/>
    <s v="Yes - the person who opened the door is the HoH"/>
    <s v="Read the script out loud to the HoH"/>
    <s v="Yes"/>
    <s v="Proceed"/>
    <s v="Nokwanda"/>
    <s v="Vika"/>
    <n v="77"/>
    <d v="1945-02-10T00:00:00"/>
    <n v="77"/>
    <s v="Female"/>
    <s v="One or both"/>
    <s v="Yes"/>
    <s v="Proceed"/>
    <m/>
    <s v="Proceed"/>
    <s v="Xhosa"/>
    <s v="Yes"/>
    <s v="Yes"/>
    <m/>
    <s v="signature_2022-08-02_1334.png"/>
    <m/>
    <m/>
    <m/>
    <d v="2022-08-02T00:00:00"/>
    <n v="50000"/>
    <n v="1000"/>
    <n v="280"/>
    <n v="280"/>
    <n v="2324"/>
    <m/>
    <x v="1"/>
    <n v="53807"/>
    <s v="Proceed"/>
    <s v="Checked, completed"/>
    <s v="Checked, completed"/>
    <s v="Checked, completed"/>
    <n v="712536698"/>
    <s v="Myself (Participant)"/>
    <m/>
    <d v="1899-12-30T15:34:00"/>
    <s v="Unverified"/>
  </r>
  <r>
    <n v="1720"/>
    <m/>
    <m/>
    <m/>
    <x v="0"/>
    <m/>
    <m/>
    <m/>
    <m/>
    <m/>
    <m/>
    <m/>
    <m/>
    <m/>
    <m/>
    <m/>
    <m/>
    <m/>
    <m/>
    <m/>
    <m/>
    <m/>
    <m/>
    <m/>
    <m/>
    <m/>
    <m/>
    <m/>
    <m/>
    <m/>
    <m/>
    <m/>
    <m/>
    <m/>
    <m/>
    <m/>
    <m/>
    <m/>
    <m/>
    <m/>
    <m/>
    <m/>
    <m/>
    <m/>
    <m/>
    <m/>
    <x v="0"/>
    <m/>
    <m/>
    <m/>
    <m/>
    <m/>
    <m/>
    <m/>
    <m/>
    <m/>
    <m/>
  </r>
  <r>
    <n v="47"/>
    <s v="Screening And Consenting"/>
    <n v="1"/>
    <s v="lwazi"/>
    <x v="1"/>
    <d v="1899-12-30T14:40:00"/>
    <s v="Mdantsane"/>
    <n v="2"/>
    <n v="5"/>
    <s v="Not applicable"/>
    <s v="I confirm that I am at the gate / door"/>
    <s v=" -32.9465433"/>
    <s v="27.7752683"/>
    <s v="Yes"/>
    <m/>
    <s v="Read the script out loud to the person"/>
    <s v="Yes - the person who opened the door is the HoH"/>
    <s v="Read the script out loud to the HoH"/>
    <s v="Yes"/>
    <s v="Proceed"/>
    <s v="Ncikazi"/>
    <s v="Mapukata"/>
    <n v="78"/>
    <d v="1944-03-09T00:00:00"/>
    <n v="78"/>
    <s v="Female"/>
    <s v="One or both"/>
    <s v="Yes"/>
    <s v="Proceed"/>
    <m/>
    <s v="Proceed"/>
    <s v="Xhosa"/>
    <s v="Yes"/>
    <s v="Yes"/>
    <m/>
    <s v="signature_2022-06-14_1242.png"/>
    <m/>
    <m/>
    <m/>
    <d v="2022-06-14T00:00:00"/>
    <n v="50000"/>
    <n v="1000"/>
    <n v="332"/>
    <n v="332"/>
    <n v="2373"/>
    <m/>
    <x v="1"/>
    <n v="53959"/>
    <s v="Proceed"/>
    <s v="Checked, completed"/>
    <s v="Checked, completed"/>
    <s v="Checked, completed"/>
    <n v="728764159"/>
    <s v="Myself (Participant)"/>
    <m/>
    <d v="1899-12-30T14:43:00"/>
    <s v="Unverified"/>
  </r>
  <r>
    <n v="1721"/>
    <m/>
    <m/>
    <m/>
    <x v="0"/>
    <m/>
    <m/>
    <m/>
    <m/>
    <m/>
    <m/>
    <m/>
    <m/>
    <m/>
    <m/>
    <m/>
    <m/>
    <m/>
    <m/>
    <m/>
    <m/>
    <m/>
    <m/>
    <m/>
    <m/>
    <m/>
    <m/>
    <m/>
    <m/>
    <m/>
    <m/>
    <m/>
    <m/>
    <m/>
    <m/>
    <m/>
    <m/>
    <m/>
    <m/>
    <m/>
    <m/>
    <m/>
    <m/>
    <m/>
    <m/>
    <m/>
    <x v="0"/>
    <m/>
    <m/>
    <m/>
    <m/>
    <m/>
    <m/>
    <m/>
    <m/>
    <m/>
    <m/>
  </r>
  <r>
    <n v="335"/>
    <s v="Screening And Consenting"/>
    <n v="1"/>
    <s v="asemahle"/>
    <x v="28"/>
    <d v="1899-12-30T11:14:00"/>
    <s v="Mdantsane"/>
    <n v="6"/>
    <n v="3"/>
    <s v="Not applicable"/>
    <s v="I confirm that I am at the gate / door"/>
    <s v=" -32.9280936"/>
    <s v="27.7723061"/>
    <s v="Yes"/>
    <m/>
    <s v="Read the script out loud to the person"/>
    <s v="Yes - the person who opened the door is the HoH"/>
    <s v="Read the script out loud to the HoH"/>
    <s v="Yes"/>
    <s v="Proceed"/>
    <s v="Ntombizanele"/>
    <s v="Samuel"/>
    <n v="78"/>
    <d v="1944-07-18T00:00:00"/>
    <n v="78"/>
    <s v="Female"/>
    <s v="One or both"/>
    <s v="Yes"/>
    <s v="Proceed"/>
    <m/>
    <s v="Proceed"/>
    <s v="Xhosa"/>
    <s v="Yes"/>
    <s v="Yes"/>
    <m/>
    <s v="signature_2022-07-01_0920.png"/>
    <m/>
    <m/>
    <m/>
    <d v="2022-07-01T00:00:00"/>
    <n v="50000"/>
    <n v="1000"/>
    <n v="538"/>
    <n v="538"/>
    <n v="2356"/>
    <m/>
    <x v="1"/>
    <n v="54354"/>
    <s v="Proceed"/>
    <s v="Checked, completed"/>
    <s v="Checked, completed"/>
    <s v="Checked, completed"/>
    <n v="719785763"/>
    <s v="Myself (Participant)"/>
    <m/>
    <d v="1899-12-30T11:22:00"/>
    <s v="Unverified"/>
  </r>
  <r>
    <n v="1722"/>
    <m/>
    <m/>
    <m/>
    <x v="0"/>
    <m/>
    <m/>
    <m/>
    <m/>
    <m/>
    <m/>
    <m/>
    <m/>
    <m/>
    <m/>
    <m/>
    <m/>
    <m/>
    <m/>
    <m/>
    <m/>
    <m/>
    <m/>
    <m/>
    <m/>
    <m/>
    <m/>
    <m/>
    <m/>
    <m/>
    <m/>
    <m/>
    <m/>
    <m/>
    <m/>
    <m/>
    <m/>
    <m/>
    <m/>
    <m/>
    <m/>
    <m/>
    <m/>
    <m/>
    <m/>
    <m/>
    <x v="0"/>
    <m/>
    <m/>
    <m/>
    <m/>
    <m/>
    <m/>
    <m/>
    <m/>
    <m/>
    <m/>
  </r>
  <r>
    <n v="714"/>
    <s v="Screening And Consenting"/>
    <n v="1"/>
    <s v="lwazi"/>
    <x v="15"/>
    <d v="1899-12-30T13:21:00"/>
    <s v="Buffalo Flats"/>
    <n v="2"/>
    <n v="4"/>
    <s v="Not applicable"/>
    <s v="I confirm that I am at the gate / door"/>
    <s v=" -33.0134103"/>
    <s v="27.8381012"/>
    <s v="Yes"/>
    <m/>
    <s v="Read the script out loud to the person"/>
    <s v="Yes - the person who opened the door is the HoH"/>
    <s v="Read the script out loud to the HoH"/>
    <s v="Yes"/>
    <s v="Proceed"/>
    <s v="Petricie"/>
    <s v="Lotterng"/>
    <n v="78"/>
    <d v="1944-09-04T00:00:00"/>
    <n v="78"/>
    <s v="Female"/>
    <s v="One or both"/>
    <s v="Yes"/>
    <s v="Proceed"/>
    <m/>
    <s v="Proceed"/>
    <s v="English"/>
    <s v="Yes"/>
    <s v="Yes"/>
    <s v="signature_2022-07-13_1133.png"/>
    <m/>
    <m/>
    <m/>
    <m/>
    <d v="2022-07-13T00:00:00"/>
    <m/>
    <n v="1000"/>
    <n v="411"/>
    <n v="411"/>
    <n v="2344"/>
    <m/>
    <x v="1"/>
    <m/>
    <s v="Proceed"/>
    <s v="Checked, completed"/>
    <s v="Checked, completed"/>
    <s v="Checked, completed"/>
    <n v="786148082"/>
    <s v="Myself (Participant)"/>
    <m/>
    <d v="1899-12-30T13:36:00"/>
    <s v="Unverified"/>
  </r>
  <r>
    <n v="1723"/>
    <m/>
    <m/>
    <m/>
    <x v="0"/>
    <m/>
    <m/>
    <m/>
    <m/>
    <m/>
    <m/>
    <m/>
    <m/>
    <m/>
    <m/>
    <m/>
    <m/>
    <m/>
    <m/>
    <m/>
    <m/>
    <m/>
    <m/>
    <m/>
    <m/>
    <m/>
    <m/>
    <m/>
    <m/>
    <m/>
    <m/>
    <m/>
    <m/>
    <m/>
    <m/>
    <m/>
    <m/>
    <m/>
    <m/>
    <m/>
    <m/>
    <m/>
    <m/>
    <m/>
    <m/>
    <m/>
    <x v="0"/>
    <m/>
    <m/>
    <m/>
    <m/>
    <m/>
    <m/>
    <m/>
    <m/>
    <m/>
    <m/>
  </r>
  <r>
    <n v="1723"/>
    <s v="Screening And Consenting"/>
    <n v="1"/>
    <s v="vuyelwa"/>
    <x v="12"/>
    <d v="1899-12-30T10:59:00"/>
    <s v="Ginsberg"/>
    <n v="1"/>
    <n v="4"/>
    <s v="Not applicable"/>
    <s v="I confirm that I am at the gate / door"/>
    <s v=" -32.8913914"/>
    <s v="27.3791979"/>
    <s v="No"/>
    <s v="I confirm"/>
    <m/>
    <m/>
    <m/>
    <m/>
    <m/>
    <m/>
    <m/>
    <m/>
    <m/>
    <m/>
    <m/>
    <m/>
    <m/>
    <m/>
    <m/>
    <m/>
    <m/>
    <m/>
    <m/>
    <m/>
    <m/>
    <m/>
    <m/>
    <m/>
    <m/>
    <n v="70000"/>
    <m/>
    <n v="553"/>
    <n v="553"/>
    <n v="2323"/>
    <m/>
    <x v="0"/>
    <m/>
    <m/>
    <m/>
    <m/>
    <m/>
    <m/>
    <m/>
    <m/>
    <d v="1899-12-30T10:59:00"/>
    <s v="Unverified"/>
  </r>
  <r>
    <m/>
    <m/>
    <m/>
    <m/>
    <x v="0"/>
    <m/>
    <m/>
    <m/>
    <m/>
    <m/>
    <m/>
    <m/>
    <m/>
    <m/>
    <m/>
    <m/>
    <m/>
    <m/>
    <m/>
    <m/>
    <m/>
    <m/>
    <m/>
    <m/>
    <m/>
    <m/>
    <m/>
    <m/>
    <m/>
    <m/>
    <m/>
    <m/>
    <m/>
    <m/>
    <m/>
    <m/>
    <m/>
    <m/>
    <m/>
    <m/>
    <n v="70000"/>
    <m/>
    <n v="451"/>
    <n v="451"/>
    <n v="2322"/>
    <m/>
    <x v="0"/>
    <m/>
    <m/>
    <m/>
    <m/>
    <m/>
    <m/>
    <m/>
    <m/>
    <d v="1899-12-30T12:42:00"/>
    <s v="Unverified"/>
  </r>
  <r>
    <n v="1724"/>
    <m/>
    <m/>
    <m/>
    <x v="0"/>
    <m/>
    <m/>
    <m/>
    <m/>
    <m/>
    <m/>
    <m/>
    <m/>
    <m/>
    <m/>
    <m/>
    <m/>
    <m/>
    <m/>
    <m/>
    <m/>
    <m/>
    <m/>
    <m/>
    <m/>
    <m/>
    <m/>
    <m/>
    <m/>
    <m/>
    <m/>
    <m/>
    <m/>
    <m/>
    <m/>
    <m/>
    <m/>
    <m/>
    <m/>
    <m/>
    <m/>
    <m/>
    <m/>
    <m/>
    <m/>
    <m/>
    <x v="0"/>
    <m/>
    <m/>
    <m/>
    <m/>
    <m/>
    <m/>
    <m/>
    <m/>
    <m/>
    <m/>
  </r>
  <r>
    <n v="790"/>
    <s v="Screening And Consenting"/>
    <n v="1"/>
    <s v="onelam"/>
    <x v="10"/>
    <d v="1899-12-30T13:31:00"/>
    <s v="Nompumelelo"/>
    <n v="2"/>
    <n v="6"/>
    <s v="Not applicable"/>
    <s v="I confirm that I am at the gate / door"/>
    <s v=" -32.9591418"/>
    <s v="27.9179077"/>
    <s v="Yes"/>
    <m/>
    <s v="Read the script out loud to the person"/>
    <s v="Yes - the person who opened the door is the HoH"/>
    <s v="Read the script out loud to the HoH"/>
    <s v="Yes"/>
    <s v="Proceed"/>
    <s v="Shumikazi"/>
    <s v="Nduko"/>
    <n v="78"/>
    <d v="1944-07-07T00:00:00"/>
    <n v="78"/>
    <s v="Female"/>
    <s v="One or both"/>
    <s v="Yes"/>
    <s v="Proceed"/>
    <m/>
    <s v="Proceed"/>
    <s v="Xhosa"/>
    <s v="Yes"/>
    <s v="Yes"/>
    <m/>
    <s v="signature_2022-07-14_1138.png"/>
    <m/>
    <m/>
    <m/>
    <d v="2022-07-14T00:00:00"/>
    <n v="30000"/>
    <n v="1000"/>
    <n v="401"/>
    <n v="401"/>
    <n v="2343"/>
    <m/>
    <x v="1"/>
    <n v="34067"/>
    <s v="Proceed"/>
    <s v="Checked, completed"/>
    <s v="Checked, completed"/>
    <s v="Checked, completed"/>
    <n v="735014275"/>
    <s v="Myself (Participant)"/>
    <m/>
    <d v="1899-12-30T13:39:00"/>
    <s v="Unverified"/>
  </r>
  <r>
    <n v="1725"/>
    <m/>
    <m/>
    <m/>
    <x v="0"/>
    <m/>
    <m/>
    <m/>
    <m/>
    <m/>
    <m/>
    <m/>
    <m/>
    <m/>
    <m/>
    <m/>
    <m/>
    <m/>
    <m/>
    <m/>
    <m/>
    <m/>
    <m/>
    <m/>
    <m/>
    <m/>
    <m/>
    <m/>
    <m/>
    <m/>
    <m/>
    <m/>
    <m/>
    <m/>
    <m/>
    <m/>
    <m/>
    <m/>
    <m/>
    <m/>
    <m/>
    <m/>
    <m/>
    <m/>
    <m/>
    <m/>
    <x v="0"/>
    <m/>
    <m/>
    <m/>
    <m/>
    <m/>
    <m/>
    <m/>
    <m/>
    <m/>
    <m/>
  </r>
  <r>
    <n v="1725"/>
    <s v="Screening And Consenting"/>
    <n v="1"/>
    <s v="nosiphiwo"/>
    <x v="12"/>
    <d v="1899-12-30T11:16:00"/>
    <s v="Buffalo Flats"/>
    <n v="7"/>
    <n v="4"/>
    <s v="Not applicable"/>
    <s v="I confirm that I am at the gate / door"/>
    <s v=" -33.0129121"/>
    <s v="27.8419493"/>
    <s v="Yes"/>
    <m/>
    <s v="Read the script out loud to the person"/>
    <s v="Yes - the person who opened the door is the HoH"/>
    <s v="Read the script out loud to the HoH"/>
    <s v="Yes"/>
    <m/>
    <m/>
    <m/>
    <m/>
    <m/>
    <m/>
    <m/>
    <m/>
    <m/>
    <m/>
    <m/>
    <m/>
    <m/>
    <m/>
    <m/>
    <m/>
    <m/>
    <m/>
    <m/>
    <m/>
    <m/>
    <n v="80000"/>
    <m/>
    <n v="536"/>
    <n v="536"/>
    <n v="2323"/>
    <m/>
    <x v="0"/>
    <m/>
    <m/>
    <m/>
    <m/>
    <m/>
    <m/>
    <m/>
    <m/>
    <d v="1899-12-30T11:18:00"/>
    <s v="Unverified"/>
  </r>
  <r>
    <n v="1726"/>
    <m/>
    <m/>
    <m/>
    <x v="0"/>
    <m/>
    <m/>
    <m/>
    <m/>
    <m/>
    <m/>
    <m/>
    <m/>
    <m/>
    <m/>
    <m/>
    <m/>
    <m/>
    <m/>
    <m/>
    <m/>
    <m/>
    <m/>
    <m/>
    <m/>
    <m/>
    <m/>
    <m/>
    <m/>
    <m/>
    <m/>
    <m/>
    <m/>
    <m/>
    <m/>
    <m/>
    <m/>
    <m/>
    <m/>
    <m/>
    <m/>
    <m/>
    <m/>
    <m/>
    <m/>
    <m/>
    <x v="0"/>
    <m/>
    <m/>
    <m/>
    <m/>
    <m/>
    <m/>
    <m/>
    <m/>
    <m/>
    <m/>
  </r>
  <r>
    <n v="1726"/>
    <s v="Screening And Consenting"/>
    <n v="1"/>
    <s v="nozithembiso"/>
    <x v="12"/>
    <d v="1899-12-30T11:18:00"/>
    <s v="Buffalo Flats"/>
    <n v="7"/>
    <n v="3"/>
    <s v="Not applicable"/>
    <s v="I confirm that I am at the gate / door"/>
    <s v=" -33.0194841"/>
    <s v="27.8436147"/>
    <s v="Yes"/>
    <m/>
    <s v="Read the script out loud to the person"/>
    <s v="No"/>
    <m/>
    <m/>
    <m/>
    <m/>
    <m/>
    <m/>
    <m/>
    <m/>
    <m/>
    <m/>
    <m/>
    <m/>
    <m/>
    <m/>
    <m/>
    <m/>
    <m/>
    <m/>
    <m/>
    <m/>
    <m/>
    <m/>
    <m/>
    <n v="80000"/>
    <m/>
    <n v="534"/>
    <n v="534"/>
    <n v="2323"/>
    <m/>
    <x v="0"/>
    <m/>
    <m/>
    <m/>
    <m/>
    <m/>
    <m/>
    <m/>
    <m/>
    <d v="1899-12-30T11:19:00"/>
    <s v="Unverified"/>
  </r>
  <r>
    <m/>
    <m/>
    <m/>
    <m/>
    <x v="0"/>
    <m/>
    <m/>
    <m/>
    <m/>
    <m/>
    <m/>
    <m/>
    <m/>
    <m/>
    <m/>
    <m/>
    <m/>
    <m/>
    <m/>
    <m/>
    <m/>
    <m/>
    <m/>
    <m/>
    <m/>
    <m/>
    <m/>
    <m/>
    <m/>
    <m/>
    <m/>
    <m/>
    <m/>
    <m/>
    <m/>
    <m/>
    <m/>
    <m/>
    <m/>
    <m/>
    <n v="80000"/>
    <m/>
    <n v="677"/>
    <n v="677"/>
    <n v="2322"/>
    <m/>
    <x v="0"/>
    <m/>
    <m/>
    <m/>
    <m/>
    <m/>
    <m/>
    <m/>
    <m/>
    <d v="1899-12-30T08:56:00"/>
    <s v="Unverified"/>
  </r>
  <r>
    <n v="1727"/>
    <m/>
    <m/>
    <m/>
    <x v="0"/>
    <m/>
    <m/>
    <m/>
    <m/>
    <m/>
    <m/>
    <m/>
    <m/>
    <m/>
    <m/>
    <m/>
    <m/>
    <m/>
    <m/>
    <m/>
    <m/>
    <m/>
    <m/>
    <m/>
    <m/>
    <m/>
    <m/>
    <m/>
    <m/>
    <m/>
    <m/>
    <m/>
    <m/>
    <m/>
    <m/>
    <m/>
    <m/>
    <m/>
    <m/>
    <m/>
    <m/>
    <m/>
    <m/>
    <m/>
    <m/>
    <m/>
    <x v="0"/>
    <m/>
    <m/>
    <m/>
    <m/>
    <m/>
    <m/>
    <m/>
    <m/>
    <m/>
    <m/>
  </r>
  <r>
    <n v="954"/>
    <s v="Screening And Consenting"/>
    <n v="1"/>
    <s v="siyanda"/>
    <x v="29"/>
    <d v="1899-12-30T13:16:00"/>
    <s v="Mdantsane"/>
    <n v="9"/>
    <n v="1"/>
    <s v="Not applicable"/>
    <s v="I confirm that I am at the gate / door"/>
    <s v=" -32.9378252"/>
    <s v="27.7568318"/>
    <s v="Yes"/>
    <m/>
    <s v="Read the script out loud to the person"/>
    <s v="Yes - the person who opened the door is the HoH"/>
    <s v="Read the script out loud to the HoH"/>
    <s v="Yes"/>
    <s v="Proceed"/>
    <s v="Mirriam"/>
    <s v="Sauti"/>
    <n v="78"/>
    <d v="1944-10-26T00:00:00"/>
    <n v="78"/>
    <s v="Female"/>
    <s v="One or both"/>
    <s v="Yes"/>
    <s v="Proceed"/>
    <m/>
    <s v="Proceed"/>
    <s v="Xhosa"/>
    <s v="Yes"/>
    <s v="Yes"/>
    <m/>
    <s v="signature_2022-07-19_1120.png"/>
    <m/>
    <m/>
    <m/>
    <d v="2022-07-19T00:00:00"/>
    <n v="50000"/>
    <n v="1000"/>
    <n v="416"/>
    <n v="416"/>
    <n v="2338"/>
    <m/>
    <x v="1"/>
    <n v="54092"/>
    <s v="Proceed"/>
    <s v="Checked, completed"/>
    <s v="Checked, completed"/>
    <s v="Checked, completed"/>
    <n v="837225235"/>
    <s v="Myself (Participant)"/>
    <m/>
    <d v="1899-12-30T13:20:00"/>
    <s v="Complete"/>
  </r>
  <r>
    <n v="1728"/>
    <m/>
    <m/>
    <m/>
    <x v="0"/>
    <m/>
    <m/>
    <m/>
    <m/>
    <m/>
    <m/>
    <m/>
    <m/>
    <m/>
    <m/>
    <m/>
    <m/>
    <m/>
    <m/>
    <m/>
    <m/>
    <m/>
    <m/>
    <m/>
    <m/>
    <m/>
    <m/>
    <m/>
    <m/>
    <m/>
    <m/>
    <m/>
    <m/>
    <m/>
    <m/>
    <m/>
    <m/>
    <m/>
    <m/>
    <m/>
    <m/>
    <m/>
    <m/>
    <m/>
    <m/>
    <m/>
    <x v="0"/>
    <m/>
    <m/>
    <m/>
    <m/>
    <m/>
    <m/>
    <m/>
    <m/>
    <m/>
    <m/>
  </r>
  <r>
    <n v="1205"/>
    <s v="Screening And Consenting"/>
    <n v="1"/>
    <s v="busisiwe"/>
    <x v="24"/>
    <d v="1899-12-30T09:29:00"/>
    <s v="Mdantsane"/>
    <n v="9"/>
    <n v="2"/>
    <s v="Not applicable"/>
    <s v="I confirm that I am at the gate / door"/>
    <s v=" -32.9368619"/>
    <s v="27.7579025"/>
    <s v="Yes"/>
    <m/>
    <s v="Read the script out loud to the person"/>
    <s v="Yes - the person who opened the door is the HoH"/>
    <s v="Read the script out loud to the HoH"/>
    <s v="Yes"/>
    <s v="Proceed"/>
    <s v="Thobeka"/>
    <s v="Cabela"/>
    <n v="78"/>
    <d v="1944-04-15T00:00:00"/>
    <n v="78"/>
    <s v="Female"/>
    <s v="One or both"/>
    <s v="Yes"/>
    <s v="Proceed"/>
    <m/>
    <s v="Proceed"/>
    <s v="Xhosa"/>
    <s v="Yes"/>
    <s v="Yes"/>
    <m/>
    <s v="signature_2022-07-23_0736.png"/>
    <m/>
    <m/>
    <m/>
    <d v="2022-07-23T00:00:00"/>
    <n v="50000"/>
    <n v="1000"/>
    <n v="643"/>
    <n v="643"/>
    <n v="2334"/>
    <m/>
    <x v="1"/>
    <n v="54542"/>
    <s v="Proceed"/>
    <s v="Checked, completed"/>
    <s v="Checked, completed"/>
    <s v="Checked, completed"/>
    <n v="718297256"/>
    <s v="Myself (Participant)"/>
    <m/>
    <d v="1899-12-30T09:37:00"/>
    <s v="Complete"/>
  </r>
  <r>
    <n v="1729"/>
    <m/>
    <m/>
    <m/>
    <x v="0"/>
    <m/>
    <m/>
    <m/>
    <m/>
    <m/>
    <m/>
    <m/>
    <m/>
    <m/>
    <m/>
    <m/>
    <m/>
    <m/>
    <m/>
    <m/>
    <m/>
    <m/>
    <m/>
    <m/>
    <m/>
    <m/>
    <m/>
    <m/>
    <m/>
    <m/>
    <m/>
    <m/>
    <m/>
    <m/>
    <m/>
    <m/>
    <m/>
    <m/>
    <m/>
    <m/>
    <m/>
    <m/>
    <m/>
    <m/>
    <m/>
    <m/>
    <x v="0"/>
    <m/>
    <m/>
    <m/>
    <m/>
    <m/>
    <m/>
    <m/>
    <m/>
    <m/>
    <m/>
  </r>
  <r>
    <n v="221"/>
    <s v="Screening And Consenting"/>
    <n v="1"/>
    <s v="zukisani"/>
    <x v="8"/>
    <d v="1899-12-30T14:51:00"/>
    <s v="Mdantsane"/>
    <n v="5"/>
    <n v="10"/>
    <s v="Not applicable"/>
    <s v="I confirm that I am at the gate / door"/>
    <m/>
    <m/>
    <s v="Yes"/>
    <m/>
    <s v="Read the script out loud to the person"/>
    <s v="Yes - the person who opened the door is the HoH"/>
    <s v="Read the script out loud to the HoH"/>
    <s v="Yes"/>
    <s v="Proceed"/>
    <s v="Noni"/>
    <s v="Mgidlana"/>
    <n v="79"/>
    <d v="1943-03-12T00:00:00"/>
    <n v="79"/>
    <s v="Female"/>
    <s v="One or both"/>
    <s v="Yes"/>
    <s v="Proceed"/>
    <m/>
    <s v="Proceed"/>
    <s v="Xhosa"/>
    <s v="Yes"/>
    <s v="Yes"/>
    <m/>
    <s v="signature_2022-06-28_1254.png"/>
    <m/>
    <m/>
    <m/>
    <d v="2022-06-28T00:00:00"/>
    <n v="50000"/>
    <n v="1000"/>
    <n v="321"/>
    <n v="321"/>
    <n v="2359"/>
    <m/>
    <x v="1"/>
    <n v="53922"/>
    <s v="Proceed"/>
    <s v="Checked, completed"/>
    <s v="Checked, completed"/>
    <s v="Checked, completed"/>
    <n v="725489332"/>
    <s v="Myself (Participant)"/>
    <m/>
    <d v="1899-12-30T14:55:00"/>
    <s v="Unverified"/>
  </r>
  <r>
    <n v="1730"/>
    <m/>
    <m/>
    <m/>
    <x v="0"/>
    <m/>
    <m/>
    <m/>
    <m/>
    <m/>
    <m/>
    <m/>
    <m/>
    <m/>
    <m/>
    <m/>
    <m/>
    <m/>
    <m/>
    <m/>
    <m/>
    <m/>
    <m/>
    <m/>
    <m/>
    <m/>
    <m/>
    <m/>
    <m/>
    <m/>
    <m/>
    <m/>
    <m/>
    <m/>
    <m/>
    <m/>
    <m/>
    <m/>
    <m/>
    <m/>
    <m/>
    <m/>
    <m/>
    <m/>
    <m/>
    <m/>
    <x v="0"/>
    <m/>
    <m/>
    <m/>
    <m/>
    <m/>
    <m/>
    <m/>
    <m/>
    <m/>
    <m/>
  </r>
  <r>
    <n v="688"/>
    <s v="Screening And Consenting"/>
    <n v="1"/>
    <s v="thembelihle"/>
    <x v="15"/>
    <d v="1899-12-30T10:09:00"/>
    <s v="Mdantsane"/>
    <n v="11"/>
    <n v="3"/>
    <s v="Not applicable"/>
    <s v="I confirm that I am at the gate / door"/>
    <s v=" -32.9355399"/>
    <s v="27.7402667"/>
    <s v="Yes"/>
    <m/>
    <s v="Read the script out loud to the person"/>
    <s v="Yes - the person who opened the door is the HoH"/>
    <s v="Read the script out loud to the HoH"/>
    <s v="Yes"/>
    <s v="Proceed"/>
    <s v="Nomathemba"/>
    <s v="Ndongeni"/>
    <n v="79"/>
    <d v="1943-04-21T00:00:00"/>
    <n v="79"/>
    <s v="Female"/>
    <s v="One or both"/>
    <s v="Yes"/>
    <s v="Proceed"/>
    <m/>
    <s v="Proceed"/>
    <s v="Xhosa"/>
    <s v="Yes"/>
    <s v="Yes"/>
    <m/>
    <s v="signature_2022-07-13_0815.png"/>
    <m/>
    <m/>
    <m/>
    <d v="2022-07-13T00:00:00"/>
    <n v="50000"/>
    <n v="1000"/>
    <n v="603"/>
    <n v="603"/>
    <n v="2344"/>
    <m/>
    <x v="1"/>
    <n v="54471"/>
    <s v="Proceed"/>
    <s v="Checked, completed"/>
    <s v="Checked, completed"/>
    <s v="Checked, completed"/>
    <n v="719989417"/>
    <s v="Myself (Participant)"/>
    <m/>
    <d v="1899-12-30T10:15:00"/>
    <s v="Unverified"/>
  </r>
  <r>
    <n v="1731"/>
    <m/>
    <m/>
    <m/>
    <x v="0"/>
    <m/>
    <m/>
    <m/>
    <m/>
    <m/>
    <m/>
    <m/>
    <m/>
    <m/>
    <m/>
    <m/>
    <m/>
    <m/>
    <m/>
    <m/>
    <m/>
    <m/>
    <m/>
    <m/>
    <m/>
    <m/>
    <m/>
    <m/>
    <m/>
    <m/>
    <m/>
    <m/>
    <m/>
    <m/>
    <m/>
    <m/>
    <m/>
    <m/>
    <m/>
    <m/>
    <m/>
    <m/>
    <m/>
    <m/>
    <m/>
    <m/>
    <x v="0"/>
    <m/>
    <m/>
    <m/>
    <m/>
    <m/>
    <m/>
    <m/>
    <m/>
    <m/>
    <m/>
  </r>
  <r>
    <n v="1731"/>
    <s v="Screening And Consenting"/>
    <n v="1"/>
    <s v="vuyelwa"/>
    <x v="12"/>
    <d v="1899-12-30T12:00:00"/>
    <s v="Ginsberg"/>
    <n v="1"/>
    <n v="4"/>
    <s v="Not applicable"/>
    <s v="I confirm that I am at the gate / door"/>
    <s v=" -32.8878211"/>
    <s v="27.3757262"/>
    <s v="No"/>
    <s v="I confirm"/>
    <m/>
    <m/>
    <m/>
    <m/>
    <m/>
    <m/>
    <m/>
    <m/>
    <m/>
    <m/>
    <m/>
    <m/>
    <m/>
    <m/>
    <m/>
    <m/>
    <m/>
    <m/>
    <m/>
    <m/>
    <m/>
    <m/>
    <m/>
    <m/>
    <m/>
    <n v="70000"/>
    <m/>
    <n v="492"/>
    <n v="492"/>
    <n v="2323"/>
    <m/>
    <x v="0"/>
    <m/>
    <m/>
    <m/>
    <m/>
    <m/>
    <m/>
    <m/>
    <m/>
    <d v="1899-12-30T12:00:00"/>
    <s v="Unverified"/>
  </r>
  <r>
    <m/>
    <m/>
    <m/>
    <m/>
    <x v="0"/>
    <m/>
    <m/>
    <m/>
    <m/>
    <m/>
    <m/>
    <m/>
    <m/>
    <m/>
    <m/>
    <m/>
    <m/>
    <m/>
    <m/>
    <m/>
    <m/>
    <m/>
    <m/>
    <m/>
    <m/>
    <m/>
    <m/>
    <m/>
    <m/>
    <m/>
    <m/>
    <m/>
    <m/>
    <m/>
    <m/>
    <m/>
    <m/>
    <m/>
    <m/>
    <m/>
    <n v="70000"/>
    <m/>
    <n v="535"/>
    <n v="535"/>
    <n v="2322"/>
    <m/>
    <x v="0"/>
    <m/>
    <m/>
    <m/>
    <m/>
    <m/>
    <m/>
    <m/>
    <m/>
    <d v="1899-12-30T11:17:00"/>
    <s v="Unverified"/>
  </r>
  <r>
    <n v="1732"/>
    <m/>
    <m/>
    <m/>
    <x v="0"/>
    <m/>
    <m/>
    <m/>
    <m/>
    <m/>
    <m/>
    <m/>
    <m/>
    <m/>
    <m/>
    <m/>
    <m/>
    <m/>
    <m/>
    <m/>
    <m/>
    <m/>
    <m/>
    <m/>
    <m/>
    <m/>
    <m/>
    <m/>
    <m/>
    <m/>
    <m/>
    <m/>
    <m/>
    <m/>
    <m/>
    <m/>
    <m/>
    <m/>
    <m/>
    <m/>
    <m/>
    <m/>
    <m/>
    <m/>
    <m/>
    <m/>
    <x v="0"/>
    <m/>
    <m/>
    <m/>
    <m/>
    <m/>
    <m/>
    <m/>
    <m/>
    <m/>
    <m/>
  </r>
  <r>
    <n v="1732"/>
    <s v="Screening And Consenting"/>
    <n v="1"/>
    <s v="nosiphiwo"/>
    <x v="12"/>
    <d v="1899-12-30T12:00:00"/>
    <s v="Buffalo Flats"/>
    <n v="7"/>
    <n v="4"/>
    <s v="Not applicable"/>
    <s v="I confirm that I am at the gate / door"/>
    <s v=" -33.0176106"/>
    <s v="27.8423319"/>
    <s v="Yes"/>
    <m/>
    <s v="Read the script out loud to the person"/>
    <s v="Yes - the person who opened the door is the HoH"/>
    <s v="Read the script out loud to the HoH"/>
    <s v="Yes"/>
    <m/>
    <m/>
    <m/>
    <m/>
    <m/>
    <m/>
    <m/>
    <m/>
    <m/>
    <m/>
    <m/>
    <m/>
    <m/>
    <m/>
    <m/>
    <m/>
    <m/>
    <m/>
    <m/>
    <m/>
    <m/>
    <n v="80000"/>
    <m/>
    <n v="492"/>
    <n v="492"/>
    <n v="2323"/>
    <m/>
    <x v="0"/>
    <m/>
    <m/>
    <m/>
    <m/>
    <m/>
    <m/>
    <m/>
    <m/>
    <d v="1899-12-30T12:02:00"/>
    <s v="Unverified"/>
  </r>
  <r>
    <n v="1733"/>
    <m/>
    <m/>
    <m/>
    <x v="0"/>
    <m/>
    <m/>
    <m/>
    <m/>
    <m/>
    <m/>
    <m/>
    <m/>
    <m/>
    <m/>
    <m/>
    <m/>
    <m/>
    <m/>
    <m/>
    <m/>
    <m/>
    <m/>
    <m/>
    <m/>
    <m/>
    <m/>
    <m/>
    <m/>
    <m/>
    <m/>
    <m/>
    <m/>
    <m/>
    <m/>
    <m/>
    <m/>
    <m/>
    <m/>
    <m/>
    <m/>
    <m/>
    <m/>
    <m/>
    <m/>
    <m/>
    <x v="0"/>
    <m/>
    <m/>
    <m/>
    <m/>
    <m/>
    <m/>
    <m/>
    <m/>
    <m/>
    <m/>
  </r>
  <r>
    <n v="1733"/>
    <s v="Screening And Consenting"/>
    <n v="1"/>
    <s v="vuyelwa"/>
    <x v="12"/>
    <d v="1899-12-30T12:02:00"/>
    <s v="Ginsberg"/>
    <n v="1"/>
    <n v="4"/>
    <s v="Not applicable"/>
    <s v="I confirm that I am at the gate / door"/>
    <s v=" -32.8877987"/>
    <s v="27.3756134"/>
    <s v="No"/>
    <s v="I confirm"/>
    <m/>
    <s v="No"/>
    <m/>
    <m/>
    <m/>
    <m/>
    <m/>
    <m/>
    <m/>
    <m/>
    <m/>
    <m/>
    <m/>
    <m/>
    <m/>
    <m/>
    <m/>
    <m/>
    <m/>
    <m/>
    <m/>
    <m/>
    <m/>
    <m/>
    <m/>
    <n v="70000"/>
    <m/>
    <n v="490"/>
    <n v="490"/>
    <n v="2323"/>
    <m/>
    <x v="0"/>
    <m/>
    <m/>
    <m/>
    <m/>
    <m/>
    <m/>
    <m/>
    <m/>
    <d v="1899-12-30T12:10:00"/>
    <s v="Complete"/>
  </r>
  <r>
    <n v="1255"/>
    <s v="Screening And Consenting"/>
    <n v="1"/>
    <s v="vuyolwethu"/>
    <x v="24"/>
    <d v="1899-12-30T12:20:00"/>
    <s v="Mdantsane"/>
    <n v="9"/>
    <n v="5"/>
    <s v="Not applicable"/>
    <s v="I confirm that I am at the gate / door"/>
    <s v=" -32.9373662"/>
    <s v="27.755462"/>
    <s v="Yes"/>
    <m/>
    <s v="Read the script out loud to the person"/>
    <s v="Yes - the person who opened the door is calling the HoH"/>
    <s v="Read the script out loud to the HoH"/>
    <s v="Yes"/>
    <s v="Proceed"/>
    <s v="Nontuntuzelo"/>
    <s v="Ganamfana"/>
    <n v="79"/>
    <d v="1943-05-28T00:00:00"/>
    <n v="79"/>
    <s v="Female"/>
    <s v="One or both"/>
    <s v="Yes"/>
    <s v="Proceed"/>
    <m/>
    <s v="Proceed"/>
    <s v="Xhosa"/>
    <s v="Yes"/>
    <s v="Yes"/>
    <m/>
    <s v="signature_2022-07-23_1022.png"/>
    <m/>
    <m/>
    <m/>
    <d v="2022-07-23T00:00:00"/>
    <n v="50000"/>
    <n v="1000"/>
    <n v="472"/>
    <n v="472"/>
    <n v="2334"/>
    <m/>
    <x v="1"/>
    <n v="54199"/>
    <s v="Proceed"/>
    <s v="Checked, completed"/>
    <s v="Checked, completed"/>
    <s v="Checked, completed"/>
    <n v="813926908"/>
    <s v="Child"/>
    <m/>
    <d v="1899-12-30T12:23:00"/>
    <s v="Complete"/>
  </r>
  <r>
    <n v="1734"/>
    <m/>
    <m/>
    <m/>
    <x v="0"/>
    <m/>
    <m/>
    <m/>
    <m/>
    <m/>
    <m/>
    <m/>
    <m/>
    <m/>
    <m/>
    <m/>
    <m/>
    <m/>
    <m/>
    <m/>
    <m/>
    <m/>
    <m/>
    <m/>
    <m/>
    <m/>
    <m/>
    <m/>
    <m/>
    <m/>
    <m/>
    <m/>
    <m/>
    <m/>
    <m/>
    <m/>
    <m/>
    <m/>
    <m/>
    <m/>
    <m/>
    <m/>
    <m/>
    <m/>
    <m/>
    <m/>
    <x v="0"/>
    <m/>
    <m/>
    <m/>
    <m/>
    <m/>
    <m/>
    <m/>
    <m/>
    <m/>
    <m/>
  </r>
  <r>
    <n v="15"/>
    <s v="Screening And Consenting"/>
    <n v="1"/>
    <s v="ntombizodwa"/>
    <x v="1"/>
    <d v="1899-12-30T10:29:00"/>
    <s v="Mdantsane"/>
    <n v="3"/>
    <n v="3"/>
    <s v="Not applicable"/>
    <s v="I confirm that I am at the gate / door"/>
    <s v=" -32.9424304"/>
    <s v="27.7634735"/>
    <s v="Yes"/>
    <m/>
    <s v="Read the script out loud to the person"/>
    <s v="Yes - the person who opened the door is the HoH"/>
    <s v="Read the script out loud to the HoH"/>
    <s v="Yes"/>
    <s v="Proceed"/>
    <s v="Cynthia Nomzamo"/>
    <s v="Ntlose"/>
    <n v="80"/>
    <d v="1941-12-30T00:00:00"/>
    <n v="80"/>
    <s v="Female"/>
    <s v="One or both"/>
    <s v="Yes"/>
    <s v="Proceed"/>
    <m/>
    <s v="Proceed"/>
    <s v="Xhosa"/>
    <s v="Yes"/>
    <s v="Yes"/>
    <m/>
    <s v="signature_2022-06-14_0857.png"/>
    <m/>
    <m/>
    <m/>
    <d v="2022-06-14T00:00:00"/>
    <n v="50000"/>
    <n v="1000"/>
    <n v="583"/>
    <n v="583"/>
    <n v="2373"/>
    <m/>
    <x v="1"/>
    <n v="54459"/>
    <s v="Proceed"/>
    <s v="Checked, completed"/>
    <s v="Checked, completed"/>
    <s v="Checked, completed"/>
    <n v="680113270"/>
    <s v="Myself (Participant)"/>
    <m/>
    <d v="1899-12-30T10:59:00"/>
    <s v="Unverified"/>
  </r>
  <r>
    <n v="1735"/>
    <m/>
    <m/>
    <m/>
    <x v="0"/>
    <m/>
    <m/>
    <m/>
    <m/>
    <m/>
    <m/>
    <m/>
    <m/>
    <m/>
    <m/>
    <m/>
    <m/>
    <m/>
    <m/>
    <m/>
    <m/>
    <m/>
    <m/>
    <m/>
    <m/>
    <m/>
    <m/>
    <m/>
    <m/>
    <m/>
    <m/>
    <m/>
    <m/>
    <m/>
    <m/>
    <m/>
    <m/>
    <m/>
    <m/>
    <m/>
    <m/>
    <m/>
    <m/>
    <m/>
    <m/>
    <m/>
    <x v="0"/>
    <m/>
    <m/>
    <m/>
    <m/>
    <m/>
    <m/>
    <m/>
    <m/>
    <m/>
    <m/>
  </r>
  <r>
    <n v="1735"/>
    <s v="Screening And Consenting"/>
    <n v="1"/>
    <s v="sinazo"/>
    <x v="12"/>
    <d v="1899-12-30T12:10:00"/>
    <s v="Nompumelelo"/>
    <n v="4"/>
    <n v="4"/>
    <s v="Not applicable"/>
    <s v="I confirm that I am at the gate / door"/>
    <s v=" -32.951099"/>
    <s v="27.926048"/>
    <s v="Yes"/>
    <m/>
    <s v="Read the script out loud to the person"/>
    <s v="Yes - the person who opened the door is the HoH"/>
    <s v="Read the script out loud to the HoH"/>
    <s v="No"/>
    <m/>
    <m/>
    <m/>
    <m/>
    <m/>
    <m/>
    <m/>
    <m/>
    <m/>
    <m/>
    <m/>
    <m/>
    <m/>
    <m/>
    <m/>
    <m/>
    <m/>
    <m/>
    <m/>
    <m/>
    <m/>
    <n v="30000"/>
    <m/>
    <n v="482"/>
    <n v="482"/>
    <n v="2323"/>
    <m/>
    <x v="0"/>
    <m/>
    <m/>
    <m/>
    <m/>
    <m/>
    <m/>
    <m/>
    <m/>
    <d v="1899-12-30T12:11:00"/>
    <s v="Unverified"/>
  </r>
  <r>
    <n v="1736"/>
    <m/>
    <m/>
    <m/>
    <x v="0"/>
    <m/>
    <m/>
    <m/>
    <m/>
    <m/>
    <m/>
    <m/>
    <m/>
    <m/>
    <m/>
    <m/>
    <m/>
    <m/>
    <m/>
    <m/>
    <m/>
    <m/>
    <m/>
    <m/>
    <m/>
    <m/>
    <m/>
    <m/>
    <m/>
    <m/>
    <m/>
    <m/>
    <m/>
    <m/>
    <m/>
    <m/>
    <m/>
    <m/>
    <m/>
    <m/>
    <m/>
    <m/>
    <m/>
    <m/>
    <m/>
    <m/>
    <x v="0"/>
    <m/>
    <m/>
    <m/>
    <m/>
    <m/>
    <m/>
    <m/>
    <m/>
    <m/>
    <m/>
  </r>
  <r>
    <n v="1736"/>
    <s v="Screening And Consenting"/>
    <n v="1"/>
    <s v="ntombizodwa"/>
    <x v="12"/>
    <d v="1899-12-30T12:13:00"/>
    <s v="Ginsberg"/>
    <n v="1"/>
    <n v="4"/>
    <s v="Not applicable"/>
    <s v="I confirm that I am at the gate / door"/>
    <s v=" -32.8880594"/>
    <s v="27.3757744"/>
    <s v="No"/>
    <s v="I confirm"/>
    <m/>
    <m/>
    <m/>
    <m/>
    <m/>
    <m/>
    <m/>
    <m/>
    <m/>
    <m/>
    <m/>
    <m/>
    <m/>
    <m/>
    <m/>
    <m/>
    <m/>
    <m/>
    <m/>
    <m/>
    <m/>
    <m/>
    <m/>
    <m/>
    <m/>
    <n v="70000"/>
    <m/>
    <n v="479"/>
    <n v="479"/>
    <n v="2323"/>
    <m/>
    <x v="0"/>
    <m/>
    <m/>
    <m/>
    <m/>
    <m/>
    <m/>
    <m/>
    <m/>
    <d v="1899-12-30T12:13:00"/>
    <s v="Unverified"/>
  </r>
  <r>
    <n v="377"/>
    <s v="Screening And Consenting"/>
    <n v="1"/>
    <s v="vuyolwethu"/>
    <x v="14"/>
    <d v="1899-12-30T11:11:00"/>
    <s v="Mdantsane"/>
    <n v="5"/>
    <n v="11"/>
    <s v="Not applicable"/>
    <s v="I confirm that I am at the gate / door"/>
    <s v=" -32.9319318"/>
    <s v="27.7720215"/>
    <s v="Yes"/>
    <m/>
    <s v="Read the script out loud to the person"/>
    <s v="Yes - the person who opened the door is the HoH"/>
    <s v="Read the script out loud to the HoH"/>
    <s v="Yes"/>
    <s v="Proceed"/>
    <s v="Nombuyiselo"/>
    <s v="Ncwaiba"/>
    <n v="80"/>
    <d v="1942-06-12T00:00:00"/>
    <n v="80"/>
    <s v="Female"/>
    <s v="One or both"/>
    <s v="Yes"/>
    <s v="Proceed"/>
    <m/>
    <s v="Proceed"/>
    <s v="Xhosa"/>
    <s v="Yes"/>
    <s v="Yes"/>
    <m/>
    <s v="signature_2022-07-05_0914.png"/>
    <m/>
    <m/>
    <m/>
    <d v="2022-07-05T00:00:00"/>
    <n v="50000"/>
    <n v="1000"/>
    <n v="541"/>
    <n v="541"/>
    <n v="2352"/>
    <m/>
    <x v="1"/>
    <n v="54354"/>
    <s v="Proceed"/>
    <s v="Checked, completed"/>
    <s v="Checked, completed"/>
    <s v="Checked, completed"/>
    <n v="829787959"/>
    <s v="Myself (Participant)"/>
    <m/>
    <d v="1899-12-30T11:15:00"/>
    <s v="Unverified"/>
  </r>
  <r>
    <n v="1737"/>
    <m/>
    <m/>
    <m/>
    <x v="0"/>
    <m/>
    <m/>
    <m/>
    <m/>
    <m/>
    <m/>
    <m/>
    <m/>
    <m/>
    <m/>
    <m/>
    <m/>
    <m/>
    <m/>
    <m/>
    <m/>
    <m/>
    <m/>
    <m/>
    <m/>
    <m/>
    <m/>
    <m/>
    <m/>
    <m/>
    <m/>
    <m/>
    <m/>
    <m/>
    <m/>
    <m/>
    <m/>
    <m/>
    <m/>
    <m/>
    <m/>
    <m/>
    <m/>
    <m/>
    <m/>
    <m/>
    <x v="0"/>
    <m/>
    <m/>
    <m/>
    <m/>
    <m/>
    <m/>
    <m/>
    <m/>
    <m/>
    <m/>
  </r>
  <r>
    <n v="475"/>
    <s v="Screening And Consenting"/>
    <n v="1"/>
    <s v="zimbini"/>
    <x v="22"/>
    <d v="1899-12-30T11:05:00"/>
    <s v="Mdantsane"/>
    <n v="4"/>
    <n v="7"/>
    <s v="Not applicable"/>
    <s v="I confirm that I am at the gate / door"/>
    <s v=" -32.9364161"/>
    <s v="27.7781644"/>
    <s v="Yes"/>
    <m/>
    <s v="Read the script out loud to the person"/>
    <s v="Yes - the person who opened the door is the HoH"/>
    <s v="Read the script out loud to the HoH"/>
    <s v="Yes"/>
    <s v="Proceed"/>
    <s v="Nombhudlu"/>
    <s v="Mali"/>
    <n v="80"/>
    <d v="1942-05-03T00:00:00"/>
    <n v="80"/>
    <s v="Female"/>
    <s v="One or both"/>
    <s v="Yes"/>
    <s v="Proceed"/>
    <m/>
    <s v="Proceed"/>
    <s v="Xhosa"/>
    <s v="Yes"/>
    <s v="Yes"/>
    <m/>
    <s v="signature_2022-07-07_0910.png"/>
    <m/>
    <m/>
    <m/>
    <d v="2022-07-07T00:00:00"/>
    <n v="50000"/>
    <n v="1000"/>
    <n v="547"/>
    <n v="547"/>
    <n v="2350"/>
    <m/>
    <x v="1"/>
    <n v="54364"/>
    <s v="Proceed"/>
    <s v="Checked, completed"/>
    <s v="Checked, completed"/>
    <s v="Checked, completed"/>
    <n v="734927059"/>
    <s v="Child"/>
    <m/>
    <d v="1899-12-30T11:12:00"/>
    <s v="Unverified"/>
  </r>
  <r>
    <n v="1738"/>
    <m/>
    <m/>
    <m/>
    <x v="0"/>
    <m/>
    <m/>
    <m/>
    <m/>
    <m/>
    <m/>
    <m/>
    <m/>
    <m/>
    <m/>
    <m/>
    <m/>
    <m/>
    <m/>
    <m/>
    <m/>
    <m/>
    <m/>
    <m/>
    <m/>
    <m/>
    <m/>
    <m/>
    <m/>
    <m/>
    <m/>
    <m/>
    <m/>
    <m/>
    <m/>
    <m/>
    <m/>
    <m/>
    <m/>
    <m/>
    <m/>
    <m/>
    <m/>
    <m/>
    <m/>
    <m/>
    <x v="0"/>
    <m/>
    <m/>
    <m/>
    <m/>
    <m/>
    <m/>
    <m/>
    <m/>
    <m/>
    <m/>
  </r>
  <r>
    <n v="771"/>
    <s v="Screening And Consenting"/>
    <n v="1"/>
    <s v="zola"/>
    <x v="10"/>
    <d v="1899-12-30T12:07:00"/>
    <s v="Ndevana"/>
    <n v="2"/>
    <n v="2"/>
    <s v="Not applicable"/>
    <s v="I confirm that I am at the gate / door"/>
    <s v=" -32.9219572"/>
    <s v="27.5056441"/>
    <s v="Yes"/>
    <m/>
    <s v="Read the script out loud to the person"/>
    <s v="Yes - the person who opened the door is the HoH"/>
    <s v="Read the script out loud to the HoH"/>
    <s v="Yes"/>
    <s v="Proceed"/>
    <s v="Nongetheni"/>
    <s v="Njoli"/>
    <n v="80"/>
    <d v="1942-12-05T00:00:00"/>
    <n v="80"/>
    <s v="Female"/>
    <s v="One or both"/>
    <s v="Yes"/>
    <s v="Proceed"/>
    <m/>
    <s v="Proceed"/>
    <s v="Xhosa"/>
    <s v="Yes"/>
    <s v="Yes"/>
    <m/>
    <s v="signature_2022-07-14_1012.png"/>
    <m/>
    <m/>
    <m/>
    <d v="2022-07-14T00:00:00"/>
    <n v="60000"/>
    <n v="1000"/>
    <n v="485"/>
    <n v="485"/>
    <n v="2343"/>
    <m/>
    <x v="1"/>
    <n v="64233"/>
    <s v="Proceed"/>
    <s v="Checked, completed"/>
    <s v="Checked, completed"/>
    <s v="Checked, completed"/>
    <n v="736194183"/>
    <s v="Myself (Participant)"/>
    <m/>
    <d v="1899-12-30T12:15:00"/>
    <s v="Unverified"/>
  </r>
  <r>
    <n v="1739"/>
    <m/>
    <m/>
    <m/>
    <x v="0"/>
    <m/>
    <m/>
    <m/>
    <m/>
    <m/>
    <m/>
    <m/>
    <m/>
    <m/>
    <m/>
    <m/>
    <m/>
    <m/>
    <m/>
    <m/>
    <m/>
    <m/>
    <m/>
    <m/>
    <m/>
    <m/>
    <m/>
    <m/>
    <m/>
    <m/>
    <m/>
    <m/>
    <m/>
    <m/>
    <m/>
    <m/>
    <m/>
    <m/>
    <m/>
    <m/>
    <m/>
    <m/>
    <m/>
    <m/>
    <m/>
    <m/>
    <x v="0"/>
    <m/>
    <m/>
    <m/>
    <m/>
    <m/>
    <m/>
    <m/>
    <m/>
    <m/>
    <m/>
  </r>
  <r>
    <n v="1739"/>
    <s v="Screening And Consenting"/>
    <n v="1"/>
    <s v="vuyelwa"/>
    <x v="12"/>
    <d v="1899-12-30T12:16:00"/>
    <s v="Ginsberg"/>
    <n v="1"/>
    <n v="4"/>
    <s v="Not applicable"/>
    <s v="I confirm that I am at the gate / door"/>
    <s v=" -32.8879793"/>
    <s v="27.3755881"/>
    <s v="Yes"/>
    <m/>
    <s v="Read the script out loud to the person"/>
    <s v="Yes - the person who opened the door is the HoH"/>
    <s v="Read the script out loud to the HoH"/>
    <s v="No"/>
    <m/>
    <m/>
    <m/>
    <m/>
    <m/>
    <m/>
    <m/>
    <m/>
    <m/>
    <m/>
    <m/>
    <m/>
    <m/>
    <m/>
    <m/>
    <m/>
    <m/>
    <m/>
    <m/>
    <m/>
    <m/>
    <n v="70000"/>
    <m/>
    <n v="476"/>
    <n v="476"/>
    <n v="2323"/>
    <m/>
    <x v="0"/>
    <m/>
    <m/>
    <m/>
    <m/>
    <m/>
    <m/>
    <m/>
    <m/>
    <d v="1899-12-30T12:17:00"/>
    <s v="Unverified"/>
  </r>
  <r>
    <n v="1740"/>
    <m/>
    <m/>
    <m/>
    <x v="0"/>
    <m/>
    <m/>
    <m/>
    <m/>
    <m/>
    <m/>
    <m/>
    <m/>
    <m/>
    <m/>
    <m/>
    <m/>
    <m/>
    <m/>
    <m/>
    <m/>
    <m/>
    <m/>
    <m/>
    <m/>
    <m/>
    <m/>
    <m/>
    <m/>
    <m/>
    <m/>
    <m/>
    <m/>
    <m/>
    <m/>
    <m/>
    <m/>
    <m/>
    <m/>
    <m/>
    <m/>
    <m/>
    <m/>
    <m/>
    <m/>
    <m/>
    <x v="0"/>
    <m/>
    <m/>
    <m/>
    <m/>
    <m/>
    <m/>
    <m/>
    <m/>
    <m/>
    <m/>
  </r>
  <r>
    <n v="906"/>
    <s v="Screening And Consenting"/>
    <n v="1"/>
    <s v="ntombizodwa"/>
    <x v="30"/>
    <d v="1899-12-30T09:36:00"/>
    <s v="Ndevana"/>
    <n v="2"/>
    <n v="6"/>
    <s v="Not applicable"/>
    <s v="I confirm that I am at the gate / door"/>
    <s v=" -32.9206379"/>
    <s v="27.5023114"/>
    <s v="Yes"/>
    <m/>
    <s v="Read the script out loud to the person"/>
    <s v="Yes - the person who opened the door is the HoH"/>
    <s v="Read the script out loud to the HoH"/>
    <s v="Yes"/>
    <s v="Proceed"/>
    <s v="Nondim"/>
    <s v="Nobatana"/>
    <n v="80"/>
    <d v="1942-04-15T00:00:00"/>
    <n v="80"/>
    <s v="Female"/>
    <s v="One or both"/>
    <s v="Yes"/>
    <s v="Proceed"/>
    <m/>
    <s v="Proceed"/>
    <s v="Xhosa"/>
    <s v="Yes"/>
    <s v="Yes"/>
    <m/>
    <s v="signature_2022-07-16_0742.png"/>
    <m/>
    <m/>
    <m/>
    <d v="2022-07-16T00:00:00"/>
    <n v="60000"/>
    <n v="1000"/>
    <n v="636"/>
    <n v="636"/>
    <n v="2341"/>
    <m/>
    <x v="1"/>
    <n v="64533"/>
    <s v="Proceed"/>
    <s v="Checked, completed"/>
    <s v="Checked, completed"/>
    <s v="Checked, completed"/>
    <n v="633754267"/>
    <s v="Myself (Participant)"/>
    <m/>
    <d v="1899-12-30T09:37:00"/>
    <s v="Complete"/>
  </r>
  <r>
    <n v="1741"/>
    <m/>
    <m/>
    <m/>
    <x v="0"/>
    <m/>
    <m/>
    <m/>
    <m/>
    <m/>
    <m/>
    <m/>
    <m/>
    <m/>
    <m/>
    <m/>
    <m/>
    <m/>
    <m/>
    <m/>
    <m/>
    <m/>
    <m/>
    <m/>
    <m/>
    <m/>
    <m/>
    <m/>
    <m/>
    <m/>
    <m/>
    <m/>
    <m/>
    <m/>
    <m/>
    <m/>
    <m/>
    <m/>
    <m/>
    <m/>
    <m/>
    <m/>
    <m/>
    <m/>
    <m/>
    <m/>
    <x v="0"/>
    <m/>
    <m/>
    <m/>
    <m/>
    <m/>
    <m/>
    <m/>
    <m/>
    <m/>
    <m/>
  </r>
  <r>
    <n v="1339"/>
    <s v="Screening And Consenting"/>
    <n v="1"/>
    <s v="zola"/>
    <x v="26"/>
    <d v="1899-12-30T10:32:00"/>
    <s v="Ndevana"/>
    <n v="3"/>
    <n v="3"/>
    <s v="Not applicable"/>
    <s v="I confirm that I am at the gate / door"/>
    <s v=" -32.9117496"/>
    <s v="27.5101402"/>
    <s v="Yes"/>
    <m/>
    <s v="Read the script out loud to the person"/>
    <s v="Yes - the person who opened the door is the HoH"/>
    <s v="Read the script out loud to the HoH"/>
    <s v="Yes"/>
    <s v="Proceed"/>
    <s v="Cikizwa"/>
    <s v="Mcholi "/>
    <n v="80"/>
    <d v="1942-03-15T00:00:00"/>
    <n v="80"/>
    <s v="Female"/>
    <s v="One or both"/>
    <s v="Yes"/>
    <s v="Proceed"/>
    <m/>
    <s v="Proceed"/>
    <s v="Xhosa"/>
    <s v="Yes"/>
    <s v="Yes"/>
    <m/>
    <s v="signature_2022-07-27_0837.png"/>
    <m/>
    <m/>
    <m/>
    <d v="2022-07-27T00:00:00"/>
    <n v="60000"/>
    <n v="1000"/>
    <n v="580"/>
    <n v="580"/>
    <n v="2330"/>
    <m/>
    <x v="1"/>
    <n v="64410"/>
    <s v="Proceed"/>
    <s v="Checked, completed"/>
    <s v="Checked, completed"/>
    <s v="Checked, completed"/>
    <n v="818531359"/>
    <s v="Myself (Participant)"/>
    <m/>
    <d v="1899-12-30T10:40:00"/>
    <s v="Complete"/>
  </r>
  <r>
    <n v="1742"/>
    <m/>
    <m/>
    <m/>
    <x v="0"/>
    <m/>
    <m/>
    <m/>
    <m/>
    <m/>
    <m/>
    <m/>
    <m/>
    <m/>
    <m/>
    <m/>
    <m/>
    <m/>
    <m/>
    <m/>
    <m/>
    <m/>
    <m/>
    <m/>
    <m/>
    <m/>
    <m/>
    <m/>
    <m/>
    <m/>
    <m/>
    <m/>
    <m/>
    <m/>
    <m/>
    <m/>
    <m/>
    <m/>
    <m/>
    <m/>
    <m/>
    <m/>
    <m/>
    <m/>
    <m/>
    <m/>
    <x v="0"/>
    <m/>
    <m/>
    <m/>
    <m/>
    <m/>
    <m/>
    <m/>
    <m/>
    <m/>
    <m/>
  </r>
  <r>
    <n v="879"/>
    <s v="Screening And Consenting"/>
    <n v="1"/>
    <s v="ntombizodwa"/>
    <x v="23"/>
    <d v="1899-12-30T14:18:00"/>
    <s v="Ndevana"/>
    <n v="2"/>
    <n v="6"/>
    <s v="Not applicable"/>
    <s v="I confirm that I am at the gate / door"/>
    <s v=" -32.9209859"/>
    <s v="27.5018817"/>
    <s v="Yes"/>
    <m/>
    <s v="Read the script out loud to the person"/>
    <s v="Yes - the person who opened the door is the HoH"/>
    <s v="Read the script out loud to the HoH"/>
    <s v="Yes"/>
    <s v="Proceed"/>
    <s v="Jackson"/>
    <s v="Meneshe"/>
    <n v="81"/>
    <d v="1941-07-07T00:00:00"/>
    <n v="81"/>
    <s v="Male"/>
    <s v="One or both"/>
    <s v="Yes"/>
    <s v="Proceed"/>
    <m/>
    <s v="Proceed"/>
    <s v="Xhosa"/>
    <s v="Yes"/>
    <s v="Yes"/>
    <m/>
    <s v="signature_2022-07-15_1228.png"/>
    <m/>
    <m/>
    <m/>
    <d v="2022-07-15T00:00:00"/>
    <n v="60000"/>
    <n v="2000"/>
    <n v="354"/>
    <n v="354"/>
    <n v="2342"/>
    <m/>
    <x v="1"/>
    <n v="64969"/>
    <s v="Proceed"/>
    <s v="Checked, completed"/>
    <s v="Checked, completed"/>
    <s v="Checked, completed"/>
    <n v="606586779"/>
    <s v="Child"/>
    <m/>
    <d v="1899-12-30T14:29:00"/>
    <s v="Unverified"/>
  </r>
  <r>
    <n v="1743"/>
    <m/>
    <m/>
    <m/>
    <x v="0"/>
    <m/>
    <m/>
    <m/>
    <m/>
    <m/>
    <m/>
    <m/>
    <m/>
    <m/>
    <m/>
    <m/>
    <m/>
    <m/>
    <m/>
    <m/>
    <m/>
    <m/>
    <m/>
    <m/>
    <m/>
    <m/>
    <m/>
    <m/>
    <m/>
    <m/>
    <m/>
    <m/>
    <m/>
    <m/>
    <m/>
    <m/>
    <m/>
    <m/>
    <m/>
    <m/>
    <m/>
    <m/>
    <m/>
    <m/>
    <m/>
    <m/>
    <x v="0"/>
    <m/>
    <m/>
    <m/>
    <m/>
    <m/>
    <m/>
    <m/>
    <m/>
    <m/>
    <m/>
  </r>
  <r>
    <n v="1265"/>
    <s v="Screening And Consenting"/>
    <n v="1"/>
    <s v="busisiwe"/>
    <x v="24"/>
    <d v="1899-12-30T13:12:00"/>
    <s v="Mdantsane"/>
    <n v="9"/>
    <n v="2"/>
    <s v="Not applicable"/>
    <s v="I confirm that I am at the gate / door"/>
    <s v=" -32.9359407"/>
    <s v="27.7573908"/>
    <s v="Yes"/>
    <m/>
    <s v="Read the script out loud to the person"/>
    <s v="Yes - the person who opened the door is the HoH"/>
    <s v="Read the script out loud to the HoH"/>
    <s v="Yes"/>
    <s v="Proceed"/>
    <s v="Mankazana"/>
    <s v="Boboyi"/>
    <n v="81"/>
    <d v="1941-05-01T00:00:00"/>
    <n v="81"/>
    <s v="Female"/>
    <s v="One or both"/>
    <s v="Yes"/>
    <s v="Proceed"/>
    <m/>
    <s v="Proceed"/>
    <s v="Xhosa"/>
    <s v="Yes"/>
    <s v="Yes"/>
    <m/>
    <s v="signature_2022-07-23_1114.png"/>
    <m/>
    <m/>
    <m/>
    <d v="2022-07-23T00:00:00"/>
    <n v="50000"/>
    <n v="1000"/>
    <n v="420"/>
    <n v="420"/>
    <n v="2334"/>
    <m/>
    <x v="1"/>
    <n v="54093"/>
    <s v="Proceed"/>
    <s v="Checked, completed"/>
    <s v="Checked, completed"/>
    <s v="Checked, completed"/>
    <n v="0"/>
    <s v="Other"/>
    <s v="N/A"/>
    <d v="1899-12-30T13:16:00"/>
    <s v="Complete"/>
  </r>
  <r>
    <n v="1744"/>
    <m/>
    <m/>
    <m/>
    <x v="0"/>
    <m/>
    <m/>
    <m/>
    <m/>
    <m/>
    <m/>
    <m/>
    <m/>
    <m/>
    <m/>
    <m/>
    <m/>
    <m/>
    <m/>
    <m/>
    <m/>
    <m/>
    <m/>
    <m/>
    <m/>
    <m/>
    <m/>
    <m/>
    <m/>
    <m/>
    <m/>
    <m/>
    <m/>
    <m/>
    <m/>
    <m/>
    <m/>
    <m/>
    <m/>
    <m/>
    <m/>
    <m/>
    <m/>
    <m/>
    <m/>
    <m/>
    <x v="0"/>
    <m/>
    <m/>
    <m/>
    <m/>
    <m/>
    <m/>
    <m/>
    <m/>
    <m/>
    <m/>
  </r>
  <r>
    <n v="29"/>
    <s v="Screening And Consenting"/>
    <n v="1"/>
    <s v="likhona"/>
    <x v="1"/>
    <d v="1899-12-30T12:30:00"/>
    <s v="Mdantsane"/>
    <n v="3"/>
    <n v="1"/>
    <s v="A"/>
    <s v="I confirm that I am at the gate / door"/>
    <s v=" -32.9397649"/>
    <s v="27.7711998"/>
    <s v="Yes"/>
    <m/>
    <s v="Read the script out loud to the person"/>
    <s v="Yes - the person who opened the door is the HoH"/>
    <s v="Read the script out loud to the HoH"/>
    <s v="Yes"/>
    <s v="Proceed"/>
    <s v="Nontuthuzelo"/>
    <s v="SANGOTSHA"/>
    <n v="82"/>
    <d v="1940-08-10T00:00:00"/>
    <n v="82"/>
    <s v="Female"/>
    <s v="One or both"/>
    <s v="Yes"/>
    <s v="Proceed"/>
    <m/>
    <s v="Proceed"/>
    <s v="English"/>
    <s v="Yes"/>
    <s v="Yes"/>
    <s v="signature_2022-06-14_1038.png"/>
    <m/>
    <m/>
    <m/>
    <m/>
    <d v="2022-06-14T00:00:00"/>
    <n v="50000"/>
    <n v="1000"/>
    <n v="462"/>
    <n v="462"/>
    <n v="2373"/>
    <m/>
    <x v="1"/>
    <n v="54215"/>
    <s v="Proceed"/>
    <s v="Checked, completed"/>
    <s v="Checked, completed"/>
    <s v="Checked, completed"/>
    <n v="729904406"/>
    <s v="Myself (Participant)"/>
    <m/>
    <d v="1899-12-30T12:40:00"/>
    <s v="Unverified"/>
  </r>
  <r>
    <n v="1745"/>
    <m/>
    <m/>
    <m/>
    <x v="0"/>
    <m/>
    <m/>
    <m/>
    <m/>
    <m/>
    <m/>
    <m/>
    <m/>
    <m/>
    <m/>
    <m/>
    <m/>
    <m/>
    <m/>
    <m/>
    <m/>
    <m/>
    <m/>
    <m/>
    <m/>
    <m/>
    <m/>
    <m/>
    <m/>
    <m/>
    <m/>
    <m/>
    <m/>
    <m/>
    <m/>
    <m/>
    <m/>
    <m/>
    <m/>
    <m/>
    <m/>
    <m/>
    <m/>
    <m/>
    <m/>
    <m/>
    <x v="0"/>
    <m/>
    <m/>
    <m/>
    <m/>
    <m/>
    <m/>
    <m/>
    <m/>
    <m/>
    <m/>
  </r>
  <r>
    <n v="1745"/>
    <s v="Screening And Consenting"/>
    <n v="1"/>
    <s v="sinazo"/>
    <x v="12"/>
    <d v="1899-12-30T12:50:00"/>
    <s v="Nompumelelo"/>
    <n v="4"/>
    <n v="4"/>
    <s v="Not applicable"/>
    <s v="I confirm that I am at the gate / door"/>
    <s v=" -32.9511531"/>
    <s v="27.926287"/>
    <s v="No"/>
    <s v="I confirm"/>
    <m/>
    <m/>
    <m/>
    <m/>
    <m/>
    <m/>
    <m/>
    <m/>
    <m/>
    <m/>
    <m/>
    <m/>
    <m/>
    <m/>
    <m/>
    <m/>
    <m/>
    <m/>
    <m/>
    <m/>
    <m/>
    <m/>
    <m/>
    <m/>
    <m/>
    <n v="30000"/>
    <m/>
    <n v="442"/>
    <n v="442"/>
    <n v="2323"/>
    <m/>
    <x v="0"/>
    <m/>
    <m/>
    <m/>
    <m/>
    <m/>
    <m/>
    <m/>
    <m/>
    <d v="1899-12-30T12:50:00"/>
    <s v="Complete"/>
  </r>
  <r>
    <m/>
    <m/>
    <m/>
    <m/>
    <x v="0"/>
    <m/>
    <m/>
    <m/>
    <m/>
    <m/>
    <m/>
    <m/>
    <m/>
    <m/>
    <m/>
    <m/>
    <m/>
    <s v="Read the script out loud to the HoH"/>
    <m/>
    <s v="Proceed"/>
    <s v="Lunga"/>
    <s v="Dyosi"/>
    <n v="33"/>
    <d v="1989-05-18T00:00:00"/>
    <n v="33"/>
    <s v="Male"/>
    <s v="One or both"/>
    <s v="Yes"/>
    <m/>
    <m/>
    <s v="Proceed"/>
    <s v="English"/>
    <m/>
    <s v="Yes"/>
    <s v="signature_2022-08-04_1032.png"/>
    <m/>
    <m/>
    <m/>
    <m/>
    <d v="2022-08-04T00:00:00"/>
    <n v="30000"/>
    <n v="2000"/>
    <n v="465"/>
    <n v="465"/>
    <n v="2322"/>
    <m/>
    <x v="1"/>
    <n v="35219"/>
    <s v="Proceed"/>
    <s v="Checked, completed"/>
    <s v="Checked, completed"/>
    <s v="Checked, completed"/>
    <n v="7655807421"/>
    <s v="Myself (Participant)"/>
    <m/>
    <d v="1899-12-30T12:32:00"/>
    <s v="Complete"/>
  </r>
  <r>
    <n v="1746"/>
    <m/>
    <m/>
    <m/>
    <x v="0"/>
    <m/>
    <m/>
    <m/>
    <m/>
    <m/>
    <m/>
    <m/>
    <m/>
    <m/>
    <m/>
    <m/>
    <m/>
    <m/>
    <m/>
    <m/>
    <m/>
    <m/>
    <m/>
    <m/>
    <m/>
    <m/>
    <m/>
    <m/>
    <m/>
    <m/>
    <m/>
    <m/>
    <m/>
    <m/>
    <m/>
    <m/>
    <m/>
    <m/>
    <m/>
    <m/>
    <m/>
    <m/>
    <m/>
    <m/>
    <m/>
    <m/>
    <x v="0"/>
    <m/>
    <m/>
    <m/>
    <m/>
    <m/>
    <m/>
    <m/>
    <m/>
    <m/>
    <m/>
  </r>
  <r>
    <n v="1746"/>
    <s v="Screening And Consenting"/>
    <n v="1"/>
    <s v="sinazo"/>
    <x v="12"/>
    <d v="1899-12-30T12:52:00"/>
    <s v="Nompumelelo"/>
    <n v="4"/>
    <n v="4"/>
    <s v="Not applicable"/>
    <s v="I confirm that I am at the gate / door"/>
    <s v=" -32.9512098"/>
    <s v="27.9262021"/>
    <s v="No"/>
    <s v="I confirm"/>
    <m/>
    <m/>
    <m/>
    <m/>
    <m/>
    <m/>
    <m/>
    <m/>
    <m/>
    <m/>
    <m/>
    <m/>
    <m/>
    <m/>
    <m/>
    <m/>
    <m/>
    <m/>
    <m/>
    <m/>
    <m/>
    <m/>
    <m/>
    <m/>
    <m/>
    <n v="30000"/>
    <m/>
    <n v="440"/>
    <n v="440"/>
    <n v="2323"/>
    <m/>
    <x v="0"/>
    <m/>
    <m/>
    <m/>
    <m/>
    <m/>
    <m/>
    <m/>
    <m/>
    <d v="1899-12-30T12:52:00"/>
    <s v="Complete"/>
  </r>
  <r>
    <m/>
    <m/>
    <m/>
    <m/>
    <x v="0"/>
    <m/>
    <m/>
    <m/>
    <m/>
    <m/>
    <m/>
    <m/>
    <m/>
    <m/>
    <m/>
    <m/>
    <m/>
    <s v="Read the script out loud to the HoH"/>
    <m/>
    <s v="Proceed"/>
    <s v="Sivuyisiwe"/>
    <s v="Matilose"/>
    <n v="28"/>
    <d v="1993-09-08T00:00:00"/>
    <n v="29"/>
    <s v="Female"/>
    <s v="One or both"/>
    <s v="Yes"/>
    <m/>
    <m/>
    <s v="Proceed"/>
    <s v="English"/>
    <m/>
    <s v="Yes"/>
    <s v="signature_2022-08-04_0948.png"/>
    <m/>
    <m/>
    <m/>
    <m/>
    <d v="2022-08-04T00:00:00"/>
    <n v="30000"/>
    <n v="1000"/>
    <n v="506"/>
    <n v="506"/>
    <n v="2322"/>
    <m/>
    <x v="1"/>
    <n v="34306"/>
    <s v="Proceed"/>
    <s v="Checked, completed"/>
    <s v="Checked, completed"/>
    <s v="Checked, completed"/>
    <n v="682117053"/>
    <s v="Myself (Participant)"/>
    <m/>
    <d v="1899-12-30T11:48:00"/>
    <s v="Complete"/>
  </r>
  <r>
    <n v="1747"/>
    <m/>
    <m/>
    <m/>
    <x v="0"/>
    <m/>
    <m/>
    <m/>
    <m/>
    <m/>
    <m/>
    <m/>
    <m/>
    <m/>
    <m/>
    <m/>
    <m/>
    <m/>
    <m/>
    <m/>
    <m/>
    <m/>
    <m/>
    <m/>
    <m/>
    <m/>
    <m/>
    <m/>
    <m/>
    <m/>
    <m/>
    <m/>
    <m/>
    <m/>
    <m/>
    <m/>
    <m/>
    <m/>
    <m/>
    <m/>
    <m/>
    <m/>
    <m/>
    <m/>
    <m/>
    <m/>
    <x v="0"/>
    <m/>
    <m/>
    <m/>
    <m/>
    <m/>
    <m/>
    <m/>
    <m/>
    <m/>
    <m/>
  </r>
  <r>
    <n v="1747"/>
    <s v="Screening And Consenting"/>
    <n v="1"/>
    <s v="likhona"/>
    <x v="12"/>
    <d v="1899-12-30T12:57:00"/>
    <s v="Nompumelelo"/>
    <n v="4"/>
    <n v="4"/>
    <s v="Not applicable"/>
    <s v="I confirm that I am at the gate / door"/>
    <s v=" -32.9525445"/>
    <s v="27.9280123"/>
    <s v="No"/>
    <s v="I confirm"/>
    <m/>
    <m/>
    <m/>
    <m/>
    <m/>
    <m/>
    <m/>
    <m/>
    <m/>
    <m/>
    <m/>
    <m/>
    <m/>
    <m/>
    <m/>
    <m/>
    <m/>
    <m/>
    <m/>
    <m/>
    <m/>
    <m/>
    <m/>
    <m/>
    <m/>
    <n v="30000"/>
    <m/>
    <n v="435"/>
    <n v="435"/>
    <n v="2323"/>
    <m/>
    <x v="0"/>
    <m/>
    <m/>
    <m/>
    <m/>
    <m/>
    <m/>
    <m/>
    <m/>
    <d v="1899-12-30T12:58:00"/>
    <s v="Unverified"/>
  </r>
  <r>
    <m/>
    <m/>
    <m/>
    <m/>
    <x v="0"/>
    <m/>
    <m/>
    <m/>
    <m/>
    <m/>
    <m/>
    <m/>
    <m/>
    <m/>
    <m/>
    <m/>
    <m/>
    <m/>
    <m/>
    <m/>
    <m/>
    <m/>
    <m/>
    <m/>
    <m/>
    <m/>
    <m/>
    <m/>
    <m/>
    <m/>
    <m/>
    <m/>
    <m/>
    <m/>
    <m/>
    <m/>
    <m/>
    <m/>
    <m/>
    <m/>
    <n v="30000"/>
    <m/>
    <n v="433"/>
    <n v="433"/>
    <n v="2322"/>
    <m/>
    <x v="0"/>
    <m/>
    <m/>
    <m/>
    <m/>
    <m/>
    <m/>
    <m/>
    <m/>
    <d v="1899-12-30T13:00:00"/>
    <s v="Unverified"/>
  </r>
  <r>
    <n v="1748"/>
    <m/>
    <m/>
    <m/>
    <x v="0"/>
    <m/>
    <m/>
    <m/>
    <m/>
    <m/>
    <m/>
    <m/>
    <m/>
    <m/>
    <m/>
    <m/>
    <m/>
    <m/>
    <m/>
    <m/>
    <m/>
    <m/>
    <m/>
    <m/>
    <m/>
    <m/>
    <m/>
    <m/>
    <m/>
    <m/>
    <m/>
    <m/>
    <m/>
    <m/>
    <m/>
    <m/>
    <m/>
    <m/>
    <m/>
    <m/>
    <m/>
    <m/>
    <m/>
    <m/>
    <m/>
    <m/>
    <x v="0"/>
    <m/>
    <m/>
    <m/>
    <m/>
    <m/>
    <m/>
    <m/>
    <m/>
    <m/>
    <m/>
  </r>
  <r>
    <n v="647"/>
    <s v="Screening And Consenting"/>
    <n v="1"/>
    <s v="asemahle"/>
    <x v="6"/>
    <d v="1899-12-30T12:14:00"/>
    <s v="Ducats"/>
    <n v="2"/>
    <n v="6"/>
    <s v="Not applicable"/>
    <s v="I confirm that I am at the gate / door"/>
    <s v=" -32.9300684"/>
    <s v="27.9051522"/>
    <s v="Yes"/>
    <m/>
    <s v="Read the script out loud to the person"/>
    <s v="Yes - the person who opened the door is calling the HoH"/>
    <s v="Read the script out loud to the HoH"/>
    <s v="Yes"/>
    <s v="Proceed"/>
    <s v="Nomapolisa"/>
    <s v="Tompela"/>
    <n v="82"/>
    <d v="1940-06-16T00:00:00"/>
    <n v="82"/>
    <s v="Female"/>
    <s v="One or both"/>
    <s v="Yes"/>
    <s v="Proceed"/>
    <m/>
    <s v="Proceed"/>
    <s v="Xhosa"/>
    <s v="Yes"/>
    <s v="No"/>
    <m/>
    <m/>
    <s v="Sinesethu Tompela"/>
    <m/>
    <s v="signature_2022-07-12_1026.png"/>
    <d v="2022-07-12T00:00:00"/>
    <n v="40000"/>
    <n v="1000"/>
    <n v="478"/>
    <n v="478"/>
    <n v="2345"/>
    <m/>
    <x v="1"/>
    <n v="44219"/>
    <s v="Proceed"/>
    <s v="Checked, completed"/>
    <s v="Checked, completed"/>
    <s v="Checked, completed"/>
    <n v="780391116"/>
    <s v="Child"/>
    <m/>
    <d v="1899-12-30T12:26:00"/>
    <s v="Unverified"/>
  </r>
  <r>
    <n v="1749"/>
    <m/>
    <m/>
    <m/>
    <x v="0"/>
    <m/>
    <m/>
    <m/>
    <m/>
    <m/>
    <m/>
    <m/>
    <m/>
    <m/>
    <m/>
    <m/>
    <m/>
    <m/>
    <m/>
    <m/>
    <m/>
    <m/>
    <m/>
    <m/>
    <m/>
    <m/>
    <m/>
    <m/>
    <m/>
    <m/>
    <m/>
    <m/>
    <m/>
    <m/>
    <m/>
    <m/>
    <m/>
    <m/>
    <m/>
    <m/>
    <m/>
    <m/>
    <m/>
    <m/>
    <m/>
    <m/>
    <x v="0"/>
    <m/>
    <m/>
    <m/>
    <m/>
    <m/>
    <m/>
    <m/>
    <m/>
    <m/>
    <m/>
  </r>
  <r>
    <n v="1749"/>
    <s v="Screening And Consenting"/>
    <n v="1"/>
    <s v="likhona"/>
    <x v="12"/>
    <d v="1899-12-30T13:03:00"/>
    <s v="Nompumelelo"/>
    <n v="4"/>
    <n v="4"/>
    <s v="Not applicable"/>
    <s v="I confirm that I am at the gate / door"/>
    <s v=" -32.9510854"/>
    <s v="27.9262736"/>
    <s v="No"/>
    <s v="I confirm"/>
    <m/>
    <m/>
    <m/>
    <m/>
    <m/>
    <m/>
    <m/>
    <m/>
    <m/>
    <m/>
    <m/>
    <m/>
    <m/>
    <m/>
    <m/>
    <m/>
    <m/>
    <m/>
    <m/>
    <m/>
    <m/>
    <m/>
    <m/>
    <m/>
    <m/>
    <n v="30000"/>
    <m/>
    <n v="429"/>
    <n v="429"/>
    <n v="2323"/>
    <m/>
    <x v="0"/>
    <m/>
    <m/>
    <m/>
    <m/>
    <m/>
    <m/>
    <m/>
    <m/>
    <d v="1899-12-30T13:04:00"/>
    <s v="Unverified"/>
  </r>
  <r>
    <n v="1750"/>
    <m/>
    <m/>
    <m/>
    <x v="0"/>
    <m/>
    <m/>
    <m/>
    <m/>
    <m/>
    <m/>
    <m/>
    <m/>
    <m/>
    <m/>
    <m/>
    <m/>
    <m/>
    <m/>
    <m/>
    <m/>
    <m/>
    <m/>
    <m/>
    <m/>
    <m/>
    <m/>
    <m/>
    <m/>
    <m/>
    <m/>
    <m/>
    <m/>
    <m/>
    <m/>
    <m/>
    <m/>
    <m/>
    <m/>
    <m/>
    <m/>
    <m/>
    <m/>
    <m/>
    <m/>
    <m/>
    <x v="0"/>
    <m/>
    <m/>
    <m/>
    <m/>
    <m/>
    <m/>
    <m/>
    <m/>
    <m/>
    <m/>
  </r>
  <r>
    <n v="1750"/>
    <s v="Screening And Consenting"/>
    <n v="1"/>
    <s v="likhona"/>
    <x v="12"/>
    <d v="1899-12-30T13:09:00"/>
    <s v="Nompumelelo"/>
    <n v="4"/>
    <n v="4"/>
    <s v="Not applicable"/>
    <s v="I confirm that I am at the gate / door"/>
    <s v=" -32.9511571"/>
    <s v="27.9263551"/>
    <s v="No"/>
    <s v="I confirm"/>
    <m/>
    <m/>
    <m/>
    <m/>
    <m/>
    <m/>
    <m/>
    <m/>
    <m/>
    <m/>
    <m/>
    <m/>
    <m/>
    <m/>
    <m/>
    <m/>
    <m/>
    <m/>
    <m/>
    <m/>
    <m/>
    <m/>
    <m/>
    <m/>
    <m/>
    <n v="30000"/>
    <m/>
    <n v="423"/>
    <n v="423"/>
    <n v="2323"/>
    <m/>
    <x v="0"/>
    <m/>
    <m/>
    <m/>
    <m/>
    <m/>
    <m/>
    <m/>
    <m/>
    <d v="1899-12-30T13:10:00"/>
    <s v="Unverified"/>
  </r>
  <r>
    <n v="1751"/>
    <m/>
    <m/>
    <m/>
    <x v="0"/>
    <m/>
    <m/>
    <m/>
    <m/>
    <m/>
    <m/>
    <m/>
    <m/>
    <m/>
    <m/>
    <m/>
    <m/>
    <m/>
    <m/>
    <m/>
    <m/>
    <m/>
    <m/>
    <m/>
    <m/>
    <m/>
    <m/>
    <m/>
    <m/>
    <m/>
    <m/>
    <m/>
    <m/>
    <m/>
    <m/>
    <m/>
    <m/>
    <m/>
    <m/>
    <m/>
    <m/>
    <m/>
    <m/>
    <m/>
    <m/>
    <m/>
    <x v="0"/>
    <m/>
    <m/>
    <m/>
    <m/>
    <m/>
    <m/>
    <m/>
    <m/>
    <m/>
    <m/>
  </r>
  <r>
    <n v="685"/>
    <s v="Screening And Consenting"/>
    <n v="1"/>
    <s v="mihlem"/>
    <x v="15"/>
    <d v="1899-12-30T09:46:00"/>
    <s v="Mdantsane"/>
    <n v="11"/>
    <n v="5"/>
    <s v="Not applicable"/>
    <s v="I confirm that I am at the gate / door"/>
    <s v=" -32.9195245"/>
    <s v="27.7405548"/>
    <s v="Yes"/>
    <m/>
    <s v="Read the script out loud to the person"/>
    <s v="Yes - the person who opened the door is the HoH"/>
    <s v="Read the script out loud to the HoH"/>
    <s v="Yes"/>
    <s v="Proceed"/>
    <s v="Stateman "/>
    <s v="Mayedwa"/>
    <n v="82"/>
    <d v="1940-03-09T00:00:00"/>
    <n v="82"/>
    <s v="Male"/>
    <s v="One or both"/>
    <s v="Yes"/>
    <s v="Proceed"/>
    <m/>
    <s v="Proceed"/>
    <s v="Xhosa"/>
    <s v="Yes"/>
    <s v="Yes"/>
    <m/>
    <s v="signature_2022-07-13_0756.png"/>
    <m/>
    <m/>
    <m/>
    <d v="2022-07-13T00:00:00"/>
    <n v="50000"/>
    <n v="2000"/>
    <n v="626"/>
    <n v="626"/>
    <n v="2344"/>
    <m/>
    <x v="1"/>
    <n v="55514"/>
    <s v="Proceed"/>
    <s v="Checked, completed"/>
    <s v="Checked, completed"/>
    <s v="Checked, completed"/>
    <n v="717981183"/>
    <s v="Myself (Participant)"/>
    <m/>
    <d v="1899-12-30T09:58:00"/>
    <s v="Unverified"/>
  </r>
  <r>
    <n v="1752"/>
    <m/>
    <m/>
    <m/>
    <x v="0"/>
    <m/>
    <m/>
    <m/>
    <m/>
    <m/>
    <m/>
    <m/>
    <m/>
    <m/>
    <m/>
    <m/>
    <m/>
    <m/>
    <m/>
    <m/>
    <m/>
    <m/>
    <m/>
    <m/>
    <m/>
    <m/>
    <m/>
    <m/>
    <m/>
    <m/>
    <m/>
    <m/>
    <m/>
    <m/>
    <m/>
    <m/>
    <m/>
    <m/>
    <m/>
    <m/>
    <m/>
    <m/>
    <m/>
    <m/>
    <m/>
    <m/>
    <x v="0"/>
    <m/>
    <m/>
    <m/>
    <m/>
    <m/>
    <m/>
    <m/>
    <m/>
    <m/>
    <m/>
  </r>
  <r>
    <n v="1752"/>
    <s v="Screening And Consenting"/>
    <n v="1"/>
    <s v="lona"/>
    <x v="12"/>
    <d v="1899-12-30T13:12:00"/>
    <s v="Mdantsane"/>
    <n v="14"/>
    <n v="3"/>
    <s v="Not applicable"/>
    <s v="I confirm that I am at the gate / door"/>
    <s v=" -32.9323549"/>
    <s v="27.7640341"/>
    <s v="Yes"/>
    <m/>
    <s v="Read the script out loud to the person"/>
    <s v="Yes - the person who opened the door is the HoH"/>
    <s v="Read the script out loud to the HoH"/>
    <s v="No"/>
    <m/>
    <m/>
    <m/>
    <m/>
    <m/>
    <m/>
    <m/>
    <m/>
    <m/>
    <m/>
    <m/>
    <m/>
    <m/>
    <m/>
    <m/>
    <m/>
    <m/>
    <m/>
    <m/>
    <m/>
    <m/>
    <n v="50000"/>
    <m/>
    <n v="420"/>
    <n v="420"/>
    <n v="2323"/>
    <m/>
    <x v="0"/>
    <m/>
    <m/>
    <m/>
    <m/>
    <m/>
    <m/>
    <m/>
    <m/>
    <d v="1899-12-30T13:13:00"/>
    <s v="Unverified"/>
  </r>
  <r>
    <n v="1753"/>
    <m/>
    <m/>
    <m/>
    <x v="0"/>
    <m/>
    <m/>
    <m/>
    <m/>
    <m/>
    <m/>
    <m/>
    <m/>
    <m/>
    <m/>
    <m/>
    <m/>
    <m/>
    <m/>
    <m/>
    <m/>
    <m/>
    <m/>
    <m/>
    <m/>
    <m/>
    <m/>
    <m/>
    <m/>
    <m/>
    <m/>
    <m/>
    <m/>
    <m/>
    <m/>
    <m/>
    <m/>
    <m/>
    <m/>
    <m/>
    <m/>
    <m/>
    <m/>
    <m/>
    <m/>
    <m/>
    <x v="0"/>
    <m/>
    <m/>
    <m/>
    <m/>
    <m/>
    <m/>
    <m/>
    <m/>
    <m/>
    <m/>
  </r>
  <r>
    <n v="1308"/>
    <s v="Screening And Consenting"/>
    <n v="1"/>
    <s v="yethu"/>
    <x v="25"/>
    <d v="1899-12-30T13:52:00"/>
    <s v="Ndevana"/>
    <n v="3"/>
    <n v="4"/>
    <s v="Not applicable"/>
    <s v="I confirm that I am at the gate / door"/>
    <s v=" -32.9276257"/>
    <s v="27.4779973"/>
    <s v="Yes"/>
    <m/>
    <s v="Read the script out loud to the person"/>
    <s v="Yes - the person who opened the door is the HoH"/>
    <s v="Read the script out loud to the HoH"/>
    <s v="Yes"/>
    <s v="Proceed"/>
    <s v="Xoliswa"/>
    <s v="Magagu"/>
    <n v="82"/>
    <d v="1940-07-04T00:00:00"/>
    <n v="82"/>
    <s v="Female"/>
    <s v="One or both"/>
    <s v="Yes"/>
    <s v="Proceed"/>
    <m/>
    <s v="Proceed"/>
    <s v="Xhosa"/>
    <s v="Yes"/>
    <s v="Yes"/>
    <m/>
    <s v="signature_2022-07-26_1202.png"/>
    <m/>
    <m/>
    <m/>
    <d v="2022-07-26T00:00:00"/>
    <n v="60000"/>
    <n v="1000"/>
    <n v="380"/>
    <n v="380"/>
    <n v="2331"/>
    <m/>
    <x v="1"/>
    <n v="64009"/>
    <s v="Proceed"/>
    <s v="Checked, completed"/>
    <s v="Checked, completed"/>
    <s v="Checked, completed"/>
    <n v="783984747"/>
    <s v="Myself (Participant)"/>
    <m/>
    <d v="1899-12-30T14:04:00"/>
    <s v="Complete"/>
  </r>
  <r>
    <n v="1754"/>
    <m/>
    <m/>
    <m/>
    <x v="0"/>
    <m/>
    <m/>
    <m/>
    <m/>
    <m/>
    <m/>
    <m/>
    <m/>
    <m/>
    <m/>
    <m/>
    <m/>
    <m/>
    <m/>
    <m/>
    <m/>
    <m/>
    <m/>
    <m/>
    <m/>
    <m/>
    <m/>
    <m/>
    <m/>
    <m/>
    <m/>
    <m/>
    <m/>
    <m/>
    <m/>
    <m/>
    <m/>
    <m/>
    <m/>
    <m/>
    <m/>
    <m/>
    <m/>
    <m/>
    <m/>
    <m/>
    <x v="0"/>
    <m/>
    <m/>
    <m/>
    <m/>
    <m/>
    <m/>
    <m/>
    <m/>
    <m/>
    <m/>
  </r>
  <r>
    <n v="1754"/>
    <s v="Screening And Consenting"/>
    <n v="1"/>
    <s v="likhona"/>
    <x v="12"/>
    <d v="1899-12-30T13:20:00"/>
    <s v="Nompumelelo"/>
    <n v="4"/>
    <n v="4"/>
    <s v="Not applicable"/>
    <s v="I confirm that I am at the gate / door"/>
    <s v=" -32.9514309"/>
    <s v="27.926252"/>
    <s v="Yes"/>
    <m/>
    <s v="Read the script out loud to the person"/>
    <s v="Yes - the person who opened the door is the HoH"/>
    <s v="Read the script out loud to the HoH"/>
    <s v="No"/>
    <m/>
    <m/>
    <m/>
    <m/>
    <m/>
    <m/>
    <m/>
    <m/>
    <m/>
    <m/>
    <m/>
    <m/>
    <m/>
    <m/>
    <m/>
    <m/>
    <m/>
    <m/>
    <m/>
    <m/>
    <m/>
    <n v="30000"/>
    <m/>
    <n v="412"/>
    <n v="412"/>
    <n v="2323"/>
    <m/>
    <x v="0"/>
    <m/>
    <m/>
    <m/>
    <m/>
    <m/>
    <m/>
    <m/>
    <m/>
    <d v="1899-12-30T13:22:00"/>
    <s v="Unverified"/>
  </r>
  <r>
    <m/>
    <m/>
    <m/>
    <m/>
    <x v="0"/>
    <m/>
    <m/>
    <m/>
    <m/>
    <m/>
    <m/>
    <m/>
    <m/>
    <m/>
    <m/>
    <m/>
    <m/>
    <s v="Read the script out loud to the HoH"/>
    <m/>
    <s v="Proceed"/>
    <s v="Nolukholo"/>
    <s v="Magalela"/>
    <n v="38"/>
    <d v="1986-10-27T00:00:00"/>
    <n v="36"/>
    <s v="Female"/>
    <s v="One or both"/>
    <s v="Yes"/>
    <m/>
    <m/>
    <s v="Proceed"/>
    <s v="English"/>
    <m/>
    <s v="Yes"/>
    <s v="signature_2022-08-04_0839.png"/>
    <m/>
    <m/>
    <m/>
    <m/>
    <d v="2022-08-04T00:00:00"/>
    <n v="30000"/>
    <n v="1000"/>
    <n v="576"/>
    <n v="576"/>
    <n v="2322"/>
    <m/>
    <x v="1"/>
    <n v="34436"/>
    <s v="Proceed"/>
    <s v="Checked, completed"/>
    <s v="Checked, completed"/>
    <s v="Checked, completed"/>
    <n v="785404663"/>
    <s v="Myself (Participant)"/>
    <m/>
    <d v="1899-12-30T10:40:00"/>
    <s v="Unverified"/>
  </r>
  <r>
    <n v="1755"/>
    <m/>
    <m/>
    <m/>
    <x v="0"/>
    <m/>
    <m/>
    <m/>
    <m/>
    <m/>
    <m/>
    <m/>
    <m/>
    <m/>
    <m/>
    <m/>
    <m/>
    <m/>
    <m/>
    <m/>
    <m/>
    <m/>
    <m/>
    <m/>
    <m/>
    <m/>
    <m/>
    <m/>
    <m/>
    <m/>
    <m/>
    <m/>
    <m/>
    <m/>
    <m/>
    <m/>
    <m/>
    <m/>
    <m/>
    <m/>
    <m/>
    <m/>
    <m/>
    <m/>
    <m/>
    <m/>
    <x v="0"/>
    <m/>
    <m/>
    <m/>
    <m/>
    <m/>
    <m/>
    <m/>
    <m/>
    <m/>
    <m/>
  </r>
  <r>
    <n v="1404"/>
    <s v="Screening And Consenting"/>
    <n v="1"/>
    <s v="ntombizodwa"/>
    <x v="26"/>
    <d v="1899-12-30T15:07:00"/>
    <s v="Ndevana"/>
    <n v="3"/>
    <n v="7"/>
    <s v="Not applicable"/>
    <s v="I confirm that I am at the gate / door"/>
    <s v=" -32.9146761"/>
    <s v="27.4965899"/>
    <s v="Yes"/>
    <m/>
    <s v="Read the script out loud to the person"/>
    <s v="Yes - the person who opened the door is the HoH"/>
    <s v="Read the script out loud to the HoH"/>
    <s v="Yes"/>
    <s v="Proceed"/>
    <s v="Thandeka"/>
    <s v="Tokwe"/>
    <n v="82"/>
    <d v="1940-09-27T00:00:00"/>
    <n v="82"/>
    <s v="Female"/>
    <s v="One or both"/>
    <s v="Yes"/>
    <s v="Proceed"/>
    <m/>
    <s v="Proceed"/>
    <s v="Xhosa"/>
    <s v="Yes"/>
    <s v="No"/>
    <m/>
    <m/>
    <s v="Nontombi Tokwe"/>
    <m/>
    <s v="signature_2022-07-27_1316.png"/>
    <d v="2022-07-27T00:00:00"/>
    <n v="60000"/>
    <n v="1000"/>
    <n v="305"/>
    <n v="305"/>
    <n v="2330"/>
    <m/>
    <x v="1"/>
    <n v="63858"/>
    <s v="Proceed"/>
    <s v="Checked, completed"/>
    <s v="Checked, completed"/>
    <s v="Checked, completed"/>
    <n v="655788974"/>
    <s v="Child"/>
    <m/>
    <d v="1899-12-30T15:17:00"/>
    <s v="Unverified"/>
  </r>
  <r>
    <n v="1756"/>
    <m/>
    <m/>
    <m/>
    <x v="0"/>
    <m/>
    <m/>
    <m/>
    <m/>
    <m/>
    <m/>
    <m/>
    <m/>
    <m/>
    <m/>
    <m/>
    <m/>
    <m/>
    <m/>
    <m/>
    <m/>
    <m/>
    <m/>
    <m/>
    <m/>
    <m/>
    <m/>
    <m/>
    <m/>
    <m/>
    <m/>
    <m/>
    <m/>
    <m/>
    <m/>
    <m/>
    <m/>
    <m/>
    <m/>
    <m/>
    <m/>
    <m/>
    <m/>
    <m/>
    <m/>
    <m/>
    <x v="0"/>
    <m/>
    <m/>
    <m/>
    <m/>
    <m/>
    <m/>
    <m/>
    <m/>
    <m/>
    <m/>
  </r>
  <r>
    <n v="17"/>
    <s v="Screening And Consenting"/>
    <n v="1"/>
    <s v="siyanda"/>
    <x v="1"/>
    <d v="1899-12-30T10:45:00"/>
    <s v="Mdantsane"/>
    <n v="1"/>
    <n v="1"/>
    <s v="A"/>
    <s v="I confirm that I am at the gate / door"/>
    <s v=" -32.9406453"/>
    <s v="27.7824639"/>
    <s v="Yes"/>
    <m/>
    <s v="Read the script out loud to the person"/>
    <s v="Yes - the person who opened the door is the HoH"/>
    <s v="Read the script out loud to the HoH"/>
    <s v="Yes"/>
    <s v="Proceed"/>
    <s v="Maggie"/>
    <s v="Thena"/>
    <n v="83"/>
    <d v="1939-11-08T00:00:00"/>
    <n v="83"/>
    <s v="Female"/>
    <s v="One or both"/>
    <s v="Yes"/>
    <s v="Proceed"/>
    <m/>
    <s v="Proceed"/>
    <s v="Xhosa"/>
    <s v="Yes"/>
    <s v="No"/>
    <m/>
    <m/>
    <s v="Libhongo Thena"/>
    <m/>
    <s v="signature_2022-06-14_0852.png"/>
    <d v="2022-06-14T00:00:00"/>
    <n v="50000"/>
    <n v="1000"/>
    <n v="567"/>
    <n v="567"/>
    <n v="2373"/>
    <m/>
    <x v="1"/>
    <n v="54424"/>
    <s v="Proceed"/>
    <s v="Checked, completed"/>
    <s v="Checked, completed"/>
    <s v="Checked, completed"/>
    <n v="0"/>
    <s v="Other"/>
    <s v="The participant does not have a cellphone "/>
    <d v="1899-12-30T10:53:00"/>
    <s v="Unverified"/>
  </r>
  <r>
    <n v="1757"/>
    <m/>
    <m/>
    <m/>
    <x v="0"/>
    <m/>
    <m/>
    <m/>
    <m/>
    <m/>
    <m/>
    <m/>
    <m/>
    <m/>
    <m/>
    <m/>
    <m/>
    <m/>
    <m/>
    <m/>
    <m/>
    <m/>
    <m/>
    <m/>
    <m/>
    <m/>
    <m/>
    <m/>
    <m/>
    <m/>
    <m/>
    <m/>
    <m/>
    <m/>
    <m/>
    <m/>
    <m/>
    <m/>
    <m/>
    <m/>
    <m/>
    <m/>
    <m/>
    <m/>
    <m/>
    <m/>
    <x v="0"/>
    <m/>
    <m/>
    <m/>
    <m/>
    <m/>
    <m/>
    <m/>
    <m/>
    <m/>
    <m/>
  </r>
  <r>
    <n v="595"/>
    <s v="Screening And Consenting"/>
    <n v="1"/>
    <s v="zola"/>
    <x v="20"/>
    <d v="1899-12-30T10:37:00"/>
    <s v="Ndevana"/>
    <n v="1"/>
    <n v="2"/>
    <s v="Not applicable"/>
    <s v="I confirm that I am at the gate / door"/>
    <s v=" -32.9018639"/>
    <s v="27.5100157"/>
    <s v="Yes"/>
    <m/>
    <s v="Read the script out loud to the person"/>
    <s v="Yes - the person who opened the door is the HoH"/>
    <s v="Read the script out loud to the HoH"/>
    <s v="Yes"/>
    <s v="Proceed"/>
    <s v="Nonkululeko "/>
    <s v="Mandla"/>
    <n v="83"/>
    <d v="1940-01-07T00:00:00"/>
    <n v="83"/>
    <s v="Female"/>
    <s v="One or both"/>
    <s v="Yes"/>
    <s v="Proceed"/>
    <m/>
    <s v="Proceed"/>
    <s v="Xhosa"/>
    <s v="Yes"/>
    <s v="Yes"/>
    <m/>
    <s v="signature_2022-07-09_0841.png"/>
    <m/>
    <m/>
    <m/>
    <d v="2022-07-09T00:00:00"/>
    <n v="60000"/>
    <n v="1000"/>
    <n v="575"/>
    <n v="575"/>
    <n v="2348"/>
    <m/>
    <x v="1"/>
    <n v="64415"/>
    <s v="Proceed"/>
    <s v="Checked, completed"/>
    <s v="Checked, completed"/>
    <s v="Checked, completed"/>
    <n v="632543645"/>
    <s v="Myself (Participant)"/>
    <m/>
    <d v="1899-12-30T10:44:00"/>
    <s v="Unverified"/>
  </r>
  <r>
    <n v="1758"/>
    <m/>
    <m/>
    <m/>
    <x v="0"/>
    <m/>
    <m/>
    <m/>
    <m/>
    <m/>
    <m/>
    <m/>
    <m/>
    <m/>
    <m/>
    <m/>
    <m/>
    <m/>
    <m/>
    <m/>
    <m/>
    <m/>
    <m/>
    <m/>
    <m/>
    <m/>
    <m/>
    <m/>
    <m/>
    <m/>
    <m/>
    <m/>
    <m/>
    <m/>
    <m/>
    <m/>
    <m/>
    <m/>
    <m/>
    <m/>
    <m/>
    <m/>
    <m/>
    <m/>
    <m/>
    <m/>
    <x v="0"/>
    <m/>
    <m/>
    <m/>
    <m/>
    <m/>
    <m/>
    <m/>
    <m/>
    <m/>
    <m/>
  </r>
  <r>
    <n v="1758"/>
    <s v="Screening And Consenting"/>
    <n v="1"/>
    <s v="nosiphiwo"/>
    <x v="12"/>
    <d v="1899-12-30T13:42:00"/>
    <s v="Buffalo Flats"/>
    <n v="7"/>
    <n v="4"/>
    <s v="Not applicable"/>
    <s v="I confirm that I am at the gate / door"/>
    <s v=" -33.0178607"/>
    <s v="27.8422339"/>
    <s v="Yes"/>
    <m/>
    <s v="Read the script out loud to the person"/>
    <s v="Yes - the person who opened the door is the HoH"/>
    <s v="Read the script out loud to the HoH"/>
    <s v="Yes"/>
    <m/>
    <m/>
    <m/>
    <m/>
    <m/>
    <m/>
    <m/>
    <m/>
    <m/>
    <m/>
    <m/>
    <m/>
    <m/>
    <m/>
    <m/>
    <m/>
    <m/>
    <m/>
    <m/>
    <m/>
    <m/>
    <n v="80000"/>
    <m/>
    <n v="390"/>
    <n v="390"/>
    <n v="2323"/>
    <m/>
    <x v="0"/>
    <m/>
    <m/>
    <m/>
    <m/>
    <m/>
    <m/>
    <m/>
    <m/>
    <d v="1899-12-30T13:44:00"/>
    <s v="Unverified"/>
  </r>
  <r>
    <n v="1759"/>
    <m/>
    <m/>
    <m/>
    <x v="0"/>
    <m/>
    <m/>
    <m/>
    <m/>
    <m/>
    <m/>
    <m/>
    <m/>
    <m/>
    <m/>
    <m/>
    <m/>
    <m/>
    <m/>
    <m/>
    <m/>
    <m/>
    <m/>
    <m/>
    <m/>
    <m/>
    <m/>
    <m/>
    <m/>
    <m/>
    <m/>
    <m/>
    <m/>
    <m/>
    <m/>
    <m/>
    <m/>
    <m/>
    <m/>
    <m/>
    <m/>
    <m/>
    <m/>
    <m/>
    <m/>
    <m/>
    <x v="0"/>
    <m/>
    <m/>
    <m/>
    <m/>
    <m/>
    <m/>
    <m/>
    <m/>
    <m/>
    <m/>
  </r>
  <r>
    <n v="764"/>
    <s v="Screening And Consenting"/>
    <n v="1"/>
    <s v="busisiwe"/>
    <x v="10"/>
    <d v="1899-12-30T11:48:00"/>
    <s v="Mdantsane"/>
    <n v="12"/>
    <n v="3"/>
    <s v="Not applicable"/>
    <s v="I confirm that I am at the gate / door"/>
    <s v=" -32.9272838"/>
    <s v="27.7406788"/>
    <s v="Yes"/>
    <m/>
    <s v="Read the script out loud to the person"/>
    <s v="Yes - the person who opened the door is the HoH"/>
    <s v="Read the script out loud to the HoH"/>
    <s v="Yes"/>
    <s v="Proceed"/>
    <s v="Tamkazi"/>
    <s v="Xabanisa"/>
    <n v="83"/>
    <d v="1940-01-09T00:00:00"/>
    <n v="83"/>
    <s v="Female"/>
    <s v="One or both"/>
    <s v="Yes"/>
    <s v="Proceed"/>
    <m/>
    <s v="Proceed"/>
    <s v="Xhosa"/>
    <s v="Yes"/>
    <s v="Yes"/>
    <m/>
    <s v="signature_2022-07-14_0950.png"/>
    <m/>
    <m/>
    <m/>
    <d v="2022-07-14T00:00:00"/>
    <n v="50000"/>
    <n v="1000"/>
    <n v="504"/>
    <n v="504"/>
    <n v="2343"/>
    <m/>
    <x v="1"/>
    <n v="54268"/>
    <s v="Proceed"/>
    <s v="Checked, completed"/>
    <s v="Checked, completed"/>
    <s v="Checked, completed"/>
    <n v="647493613"/>
    <s v="Myself (Participant)"/>
    <m/>
    <d v="1899-12-30T11:51:00"/>
    <s v="Unverified"/>
  </r>
  <r>
    <n v="1760"/>
    <m/>
    <m/>
    <m/>
    <x v="0"/>
    <m/>
    <m/>
    <m/>
    <m/>
    <m/>
    <m/>
    <m/>
    <m/>
    <m/>
    <m/>
    <m/>
    <m/>
    <m/>
    <m/>
    <m/>
    <m/>
    <m/>
    <m/>
    <m/>
    <m/>
    <m/>
    <m/>
    <m/>
    <m/>
    <m/>
    <m/>
    <m/>
    <m/>
    <m/>
    <m/>
    <m/>
    <m/>
    <m/>
    <m/>
    <m/>
    <m/>
    <m/>
    <m/>
    <m/>
    <m/>
    <m/>
    <x v="0"/>
    <m/>
    <m/>
    <m/>
    <m/>
    <m/>
    <m/>
    <m/>
    <m/>
    <m/>
    <m/>
  </r>
  <r>
    <n v="19"/>
    <s v="Screening And Consenting"/>
    <n v="1"/>
    <s v="lona"/>
    <x v="1"/>
    <d v="1899-12-30T11:25:00"/>
    <s v="Mdantsane"/>
    <n v="1"/>
    <n v="3"/>
    <s v="Not applicable"/>
    <s v="I confirm that I am at the gate / door"/>
    <s v=" -32.9395796"/>
    <s v="27.7797021"/>
    <s v="Yes"/>
    <m/>
    <s v="Read the script out loud to the person"/>
    <s v="Yes - the person who opened the door is calling the HoH"/>
    <s v="Read the script out loud to the HoH"/>
    <s v="Yes"/>
    <s v="Proceed"/>
    <s v="Nomatse "/>
    <s v="Xingashe"/>
    <n v="84"/>
    <d v="1938-09-12T00:00:00"/>
    <n v="84"/>
    <s v="Female"/>
    <s v="One or both"/>
    <s v="Yes"/>
    <s v="Proceed"/>
    <m/>
    <s v="Proceed"/>
    <s v="Xhosa"/>
    <s v="Yes"/>
    <s v="No"/>
    <m/>
    <m/>
    <s v="Sindiswa"/>
    <m/>
    <s v="signature_2022-06-14_0941.png"/>
    <d v="2022-06-14T00:00:00"/>
    <n v="50000"/>
    <n v="1000"/>
    <n v="527"/>
    <n v="527"/>
    <n v="2373"/>
    <m/>
    <x v="1"/>
    <n v="54343"/>
    <s v="Proceed"/>
    <s v="Checked, completed"/>
    <s v="Checked, completed"/>
    <s v="Checked, completed"/>
    <n v="717390725"/>
    <s v="Child"/>
    <m/>
    <d v="1899-12-30T11:43:00"/>
    <s v="Unverified"/>
  </r>
  <r>
    <n v="1761"/>
    <m/>
    <m/>
    <m/>
    <x v="0"/>
    <m/>
    <m/>
    <m/>
    <m/>
    <m/>
    <m/>
    <m/>
    <m/>
    <m/>
    <m/>
    <m/>
    <m/>
    <m/>
    <m/>
    <m/>
    <m/>
    <m/>
    <m/>
    <m/>
    <m/>
    <m/>
    <m/>
    <m/>
    <m/>
    <m/>
    <m/>
    <m/>
    <m/>
    <m/>
    <m/>
    <m/>
    <m/>
    <m/>
    <m/>
    <m/>
    <m/>
    <m/>
    <m/>
    <m/>
    <m/>
    <m/>
    <x v="0"/>
    <m/>
    <m/>
    <m/>
    <m/>
    <m/>
    <m/>
    <m/>
    <m/>
    <m/>
    <m/>
  </r>
  <r>
    <n v="639"/>
    <s v="Screening And Consenting"/>
    <n v="1"/>
    <s v="vuyelwa"/>
    <x v="6"/>
    <d v="1899-12-30T10:43:00"/>
    <s v="Ndevana"/>
    <n v="1"/>
    <n v="2"/>
    <s v="Not applicable"/>
    <s v="I confirm that I am at the gate / door"/>
    <s v=" -32.9502438"/>
    <s v="27.4411391"/>
    <s v="Yes"/>
    <m/>
    <s v="Read the script out loud to the person"/>
    <s v="Yes - the person who opened the door is the HoH"/>
    <s v="Read the script out loud to the HoH"/>
    <s v="Yes"/>
    <s v="Proceed"/>
    <s v="Lala"/>
    <s v="Ncumani"/>
    <n v="84"/>
    <d v="1938-01-30T00:00:00"/>
    <n v="84"/>
    <s v="Male"/>
    <s v="One or both"/>
    <s v="Yes"/>
    <s v="Proceed"/>
    <m/>
    <s v="Proceed"/>
    <s v="Xhosa"/>
    <s v="Yes"/>
    <s v="No"/>
    <m/>
    <m/>
    <s v="Kwanele Ncumani"/>
    <m/>
    <s v="signature_2022-07-12_0855.png"/>
    <d v="2022-07-12T00:00:00"/>
    <n v="60000"/>
    <n v="2000"/>
    <n v="569"/>
    <n v="569"/>
    <n v="2345"/>
    <m/>
    <x v="1"/>
    <n v="65399"/>
    <s v="Proceed"/>
    <s v="Checked, completed"/>
    <s v="Checked, completed"/>
    <s v="Checked, completed"/>
    <n v="731812136"/>
    <s v="Myself (Participant)"/>
    <m/>
    <d v="1899-12-30T10:48:00"/>
    <s v="Unverified"/>
  </r>
  <r>
    <n v="1762"/>
    <m/>
    <m/>
    <m/>
    <x v="0"/>
    <m/>
    <m/>
    <m/>
    <m/>
    <m/>
    <m/>
    <m/>
    <m/>
    <m/>
    <m/>
    <m/>
    <m/>
    <m/>
    <m/>
    <m/>
    <m/>
    <m/>
    <m/>
    <m/>
    <m/>
    <m/>
    <m/>
    <m/>
    <m/>
    <m/>
    <m/>
    <m/>
    <m/>
    <m/>
    <m/>
    <m/>
    <m/>
    <m/>
    <m/>
    <m/>
    <m/>
    <m/>
    <m/>
    <m/>
    <m/>
    <m/>
    <x v="0"/>
    <m/>
    <m/>
    <m/>
    <m/>
    <m/>
    <m/>
    <m/>
    <m/>
    <m/>
    <m/>
  </r>
  <r>
    <n v="1025"/>
    <s v="Screening And Consenting"/>
    <n v="1"/>
    <s v="ntombizodwa"/>
    <x v="16"/>
    <d v="1899-12-30T13:24:00"/>
    <s v="Ndevana"/>
    <n v="2"/>
    <n v="6"/>
    <s v="Not applicable"/>
    <s v="I confirm that I am at the gate / door"/>
    <s v=" -32.9205114"/>
    <s v="27.503467"/>
    <s v="Yes"/>
    <m/>
    <s v="Read the script out loud to the person"/>
    <s v="Yes - the person who opened the door is the HoH"/>
    <s v="Read the script out loud to the HoH"/>
    <s v="Yes"/>
    <s v="Proceed"/>
    <s v="Nolwayiphi"/>
    <s v="Nomeva"/>
    <n v="86"/>
    <d v="1936-07-08T00:00:00"/>
    <n v="86"/>
    <s v="Female"/>
    <s v="One or both"/>
    <s v="Yes"/>
    <s v="Proceed"/>
    <m/>
    <s v="Proceed"/>
    <s v="Xhosa"/>
    <s v="Yes"/>
    <s v="Yes"/>
    <m/>
    <s v="signature_2022-07-20_1129.png"/>
    <m/>
    <m/>
    <m/>
    <d v="2022-07-20T00:00:00"/>
    <n v="60000"/>
    <n v="1000"/>
    <n v="408"/>
    <n v="408"/>
    <n v="2337"/>
    <m/>
    <x v="1"/>
    <n v="64067"/>
    <s v="Proceed"/>
    <s v="Checked, completed"/>
    <s v="Checked, completed"/>
    <s v="Checked, completed"/>
    <n v="633863844"/>
    <s v="Myself (Participant)"/>
    <m/>
    <d v="1899-12-30T13:31:00"/>
    <s v="Complete"/>
  </r>
  <r>
    <n v="1763"/>
    <m/>
    <m/>
    <m/>
    <x v="0"/>
    <m/>
    <m/>
    <m/>
    <m/>
    <m/>
    <m/>
    <m/>
    <m/>
    <m/>
    <m/>
    <m/>
    <m/>
    <m/>
    <m/>
    <m/>
    <m/>
    <m/>
    <m/>
    <m/>
    <m/>
    <m/>
    <m/>
    <m/>
    <m/>
    <m/>
    <m/>
    <m/>
    <m/>
    <m/>
    <m/>
    <m/>
    <m/>
    <m/>
    <m/>
    <m/>
    <m/>
    <m/>
    <m/>
    <m/>
    <m/>
    <m/>
    <x v="0"/>
    <m/>
    <m/>
    <m/>
    <m/>
    <m/>
    <m/>
    <m/>
    <m/>
    <m/>
    <m/>
  </r>
  <r>
    <n v="85"/>
    <s v="Screening And Consenting"/>
    <n v="1"/>
    <s v="asemahle"/>
    <x v="7"/>
    <d v="1899-12-30T12:21:00"/>
    <s v="Mdantsane"/>
    <n v="2"/>
    <n v="1"/>
    <s v="Not applicable"/>
    <s v="I confirm that I am at the gate / door"/>
    <s v=" -32.9434773"/>
    <s v="27.7756609"/>
    <s v="Yes"/>
    <m/>
    <s v="Read the script out loud to the person"/>
    <s v="Yes - the person who opened the door is the HoH"/>
    <s v="Read the script out loud to the HoH"/>
    <s v="Yes"/>
    <s v="Proceed"/>
    <s v="Nokwanguye"/>
    <s v="Sekeni"/>
    <n v="87"/>
    <d v="1935-01-01T00:00:00"/>
    <n v="87"/>
    <s v="Female"/>
    <s v="One or both"/>
    <s v="Yes"/>
    <s v="Proceed"/>
    <m/>
    <s v="Proceed"/>
    <s v="Xhosa"/>
    <s v="Yes"/>
    <s v="No"/>
    <m/>
    <m/>
    <s v="Zikhona ngcola"/>
    <m/>
    <s v="signature_2022-06-15_1026.png"/>
    <d v="2022-06-15T00:00:00"/>
    <n v="50000"/>
    <n v="1000"/>
    <n v="471"/>
    <n v="471"/>
    <n v="2372"/>
    <m/>
    <x v="1"/>
    <n v="54227"/>
    <s v="Proceed"/>
    <s v="Checked, completed"/>
    <s v="Checked, completed"/>
    <s v="Checked, completed"/>
    <n v="761972857"/>
    <s v="Myself (Participant)"/>
    <m/>
    <d v="1899-12-30T12:27:00"/>
    <s v="Unverified"/>
  </r>
  <r>
    <n v="1764"/>
    <m/>
    <m/>
    <m/>
    <x v="0"/>
    <m/>
    <m/>
    <m/>
    <m/>
    <m/>
    <m/>
    <m/>
    <m/>
    <m/>
    <m/>
    <m/>
    <m/>
    <m/>
    <m/>
    <m/>
    <m/>
    <m/>
    <m/>
    <m/>
    <m/>
    <m/>
    <m/>
    <m/>
    <m/>
    <m/>
    <m/>
    <m/>
    <m/>
    <m/>
    <m/>
    <m/>
    <m/>
    <m/>
    <m/>
    <m/>
    <m/>
    <m/>
    <m/>
    <m/>
    <m/>
    <m/>
    <x v="0"/>
    <m/>
    <m/>
    <m/>
    <m/>
    <m/>
    <m/>
    <m/>
    <m/>
    <m/>
    <m/>
  </r>
  <r>
    <n v="566"/>
    <s v="Screening And Consenting"/>
    <n v="1"/>
    <s v="vuyelwa"/>
    <x v="5"/>
    <d v="1899-12-30T14:18:00"/>
    <s v="Ndevana"/>
    <n v="1"/>
    <n v="2"/>
    <s v="Not applicable"/>
    <s v="I confirm that I am at the gate / door"/>
    <s v=" -32.9017678"/>
    <s v="27.5107636"/>
    <s v="Yes"/>
    <m/>
    <s v="Read the script out loud to the person"/>
    <s v="Yes - the person who opened the door is the HoH"/>
    <s v="Read the script out loud to the HoH"/>
    <s v="Yes"/>
    <s v="Proceed"/>
    <s v="Nonkululeko"/>
    <s v="Ngangweni"/>
    <n v="89"/>
    <d v="1933-03-07T00:00:00"/>
    <n v="89"/>
    <s v="Female"/>
    <s v="One or both"/>
    <s v="Yes"/>
    <s v="Proceed"/>
    <m/>
    <s v="Proceed"/>
    <s v="Xhosa"/>
    <s v="Yes"/>
    <s v="No"/>
    <m/>
    <m/>
    <s v="Nomsa Ngangweni"/>
    <m/>
    <s v="signature_2022-07-08_1315.png"/>
    <d v="2022-07-08T00:00:00"/>
    <n v="60000"/>
    <n v="1000"/>
    <n v="354"/>
    <n v="354"/>
    <n v="2349"/>
    <m/>
    <x v="1"/>
    <n v="63968"/>
    <s v="Proceed"/>
    <s v="Checked, completed"/>
    <s v="Checked, completed"/>
    <s v="Checked, completed"/>
    <n v="786269504"/>
    <s v="Child"/>
    <m/>
    <d v="1899-12-30T14:26:00"/>
    <s v="Unverified"/>
  </r>
  <r>
    <n v="1765"/>
    <m/>
    <m/>
    <m/>
    <x v="0"/>
    <m/>
    <m/>
    <m/>
    <m/>
    <m/>
    <m/>
    <m/>
    <m/>
    <m/>
    <m/>
    <m/>
    <m/>
    <m/>
    <m/>
    <m/>
    <m/>
    <m/>
    <m/>
    <m/>
    <m/>
    <m/>
    <m/>
    <m/>
    <m/>
    <m/>
    <m/>
    <m/>
    <m/>
    <m/>
    <m/>
    <m/>
    <m/>
    <m/>
    <m/>
    <m/>
    <m/>
    <m/>
    <m/>
    <m/>
    <m/>
    <m/>
    <x v="0"/>
    <m/>
    <m/>
    <m/>
    <m/>
    <m/>
    <m/>
    <m/>
    <m/>
    <m/>
    <m/>
  </r>
  <r>
    <n v="812"/>
    <s v="Screening And Consenting"/>
    <n v="1"/>
    <s v="busisiwe"/>
    <x v="23"/>
    <d v="1899-12-30T09:37:00"/>
    <s v="Mdantsane"/>
    <n v="12"/>
    <n v="3"/>
    <s v="Not applicable"/>
    <s v="I confirm that I am at the gate / door"/>
    <s v=" -32.9272994"/>
    <s v="27.7402084"/>
    <s v="Yes"/>
    <m/>
    <s v="Read the script out loud to the person"/>
    <s v="Yes - the person who opened the door is the HoH"/>
    <s v="Read the script out loud to the HoH"/>
    <s v="Yes"/>
    <s v="Proceed"/>
    <s v="Patricia Nontuthuzelo"/>
    <s v="Peater"/>
    <n v="89"/>
    <d v="1933-01-20T00:00:00"/>
    <n v="89"/>
    <s v="Female"/>
    <s v="One or both"/>
    <s v="Yes"/>
    <s v="Proceed"/>
    <m/>
    <s v="Proceed"/>
    <s v="English"/>
    <s v="Yes"/>
    <s v="Yes"/>
    <s v="signature_2022-07-15_0741.png"/>
    <m/>
    <m/>
    <m/>
    <m/>
    <d v="2022-07-15T00:00:00"/>
    <n v="50000"/>
    <n v="1000"/>
    <n v="635"/>
    <n v="635"/>
    <n v="2342"/>
    <m/>
    <x v="1"/>
    <n v="54523"/>
    <s v="Proceed"/>
    <s v="Checked, completed"/>
    <s v="Checked, completed"/>
    <s v="Checked, completed"/>
    <n v="607396113"/>
    <s v="Myself (Participant)"/>
    <m/>
    <d v="1899-12-30T09:40:00"/>
    <s v="Complete"/>
  </r>
  <r>
    <n v="1766"/>
    <m/>
    <m/>
    <m/>
    <x v="0"/>
    <m/>
    <m/>
    <m/>
    <m/>
    <m/>
    <m/>
    <m/>
    <m/>
    <m/>
    <m/>
    <m/>
    <m/>
    <m/>
    <m/>
    <m/>
    <m/>
    <m/>
    <m/>
    <m/>
    <m/>
    <m/>
    <m/>
    <m/>
    <m/>
    <m/>
    <m/>
    <m/>
    <m/>
    <m/>
    <m/>
    <m/>
    <m/>
    <m/>
    <m/>
    <m/>
    <m/>
    <m/>
    <m/>
    <m/>
    <m/>
    <m/>
    <x v="0"/>
    <m/>
    <m/>
    <m/>
    <m/>
    <m/>
    <m/>
    <m/>
    <m/>
    <m/>
    <m/>
  </r>
  <r>
    <n v="531"/>
    <s v="Screening And Consenting"/>
    <n v="1"/>
    <s v="yethu"/>
    <x v="5"/>
    <d v="1899-12-30T11:02:00"/>
    <s v="Ndevana"/>
    <n v="1"/>
    <n v="1"/>
    <s v="Not applicable"/>
    <s v="I confirm that I am at the gate / door"/>
    <s v=" -32.9050955"/>
    <s v="27.5068406"/>
    <s v="Yes"/>
    <m/>
    <s v="Read the script out loud to the person"/>
    <s v="Yes - the person who opened the door is the HoH"/>
    <s v="Read the script out loud to the HoH"/>
    <s v="Yes"/>
    <s v="Proceed"/>
    <s v="Nongodlwana"/>
    <s v="Yengo"/>
    <n v="90"/>
    <d v="1932-08-10T00:00:00"/>
    <n v="90"/>
    <s v="Male"/>
    <s v="One or both"/>
    <s v="Yes"/>
    <s v="Proceed"/>
    <m/>
    <s v="Proceed"/>
    <s v="Xhosa"/>
    <s v="Yes"/>
    <s v="Yes"/>
    <m/>
    <s v="signature_2022-07-08_0915.png"/>
    <m/>
    <m/>
    <m/>
    <d v="2022-07-08T00:00:00"/>
    <n v="60000"/>
    <n v="2000"/>
    <n v="550"/>
    <n v="550"/>
    <n v="2349"/>
    <m/>
    <x v="1"/>
    <n v="65359"/>
    <s v="Proceed"/>
    <s v="Checked, completed"/>
    <s v="Checked, completed"/>
    <s v="Checked, completed"/>
    <n v="784480691"/>
    <s v="Myself (Participant)"/>
    <m/>
    <d v="1899-12-30T11:17:00"/>
    <s v="Unverified"/>
  </r>
  <r>
    <n v="1767"/>
    <m/>
    <m/>
    <m/>
    <x v="0"/>
    <m/>
    <m/>
    <m/>
    <m/>
    <m/>
    <m/>
    <m/>
    <m/>
    <m/>
    <m/>
    <m/>
    <m/>
    <m/>
    <m/>
    <m/>
    <m/>
    <m/>
    <m/>
    <m/>
    <m/>
    <m/>
    <m/>
    <m/>
    <m/>
    <m/>
    <m/>
    <m/>
    <m/>
    <m/>
    <m/>
    <m/>
    <m/>
    <m/>
    <m/>
    <m/>
    <m/>
    <m/>
    <m/>
    <m/>
    <m/>
    <m/>
    <x v="0"/>
    <m/>
    <m/>
    <m/>
    <m/>
    <m/>
    <m/>
    <m/>
    <m/>
    <m/>
    <m/>
  </r>
  <r>
    <n v="1101"/>
    <s v="Screening And Consenting"/>
    <n v="1"/>
    <s v="siziphiwe"/>
    <x v="21"/>
    <d v="1899-12-30T12:38:00"/>
    <s v="Buffalo Flats"/>
    <n v="2"/>
    <n v="10"/>
    <s v="Not applicable"/>
    <s v="I confirm that I am at the gate / door"/>
    <s v=" -33.0108168"/>
    <s v="27.8429838"/>
    <s v="Yes"/>
    <m/>
    <s v="Read the script out loud to the person"/>
    <s v="Yes - the person who opened the door is the HoH"/>
    <s v="Read the script out loud to the HoH"/>
    <s v="Yes"/>
    <s v="Proceed"/>
    <s v="Julia"/>
    <s v="Botha"/>
    <n v="90"/>
    <d v="1932-06-06T00:00:00"/>
    <n v="90"/>
    <s v="Female"/>
    <s v="One or both"/>
    <s v="Yes"/>
    <s v="Proceed"/>
    <m/>
    <s v="Proceed"/>
    <s v="English"/>
    <s v="Yes"/>
    <s v="No"/>
    <m/>
    <m/>
    <s v="Josephine Smith"/>
    <s v="signature_2022-07-21_1053.png"/>
    <m/>
    <d v="2022-07-21T00:00:00"/>
    <n v="80000"/>
    <n v="1000"/>
    <n v="454"/>
    <n v="454"/>
    <n v="2336"/>
    <m/>
    <x v="1"/>
    <n v="84154"/>
    <s v="Proceed"/>
    <s v="Checked, completed"/>
    <s v="Checked, completed"/>
    <s v="Checked, completed"/>
    <n v="640002745"/>
    <s v="Myself (Participant)"/>
    <m/>
    <d v="1899-12-30T12:54:00"/>
    <s v="Complete"/>
  </r>
  <r>
    <n v="1768"/>
    <m/>
    <m/>
    <m/>
    <x v="0"/>
    <m/>
    <m/>
    <m/>
    <m/>
    <m/>
    <m/>
    <m/>
    <m/>
    <m/>
    <m/>
    <m/>
    <m/>
    <m/>
    <m/>
    <m/>
    <m/>
    <m/>
    <m/>
    <m/>
    <m/>
    <m/>
    <m/>
    <m/>
    <m/>
    <m/>
    <m/>
    <m/>
    <m/>
    <m/>
    <m/>
    <m/>
    <m/>
    <m/>
    <m/>
    <m/>
    <m/>
    <m/>
    <m/>
    <m/>
    <m/>
    <m/>
    <x v="0"/>
    <m/>
    <m/>
    <m/>
    <m/>
    <m/>
    <m/>
    <m/>
    <m/>
    <m/>
    <m/>
  </r>
  <r>
    <n v="1136"/>
    <s v="Screening And Consenting"/>
    <n v="1"/>
    <s v="onelam"/>
    <x v="21"/>
    <d v="1899-12-30T15:53:00"/>
    <s v="Nompumelelo"/>
    <n v="2"/>
    <n v="7"/>
    <s v="Not applicable"/>
    <s v="I confirm that I am at the gate / door"/>
    <s v=" -32.9555476"/>
    <s v="27.9209385"/>
    <s v="Yes"/>
    <m/>
    <s v="Read the script out loud to the person"/>
    <s v="Yes - the person who opened the door is the HoH"/>
    <s v="Read the script out loud to the HoH"/>
    <s v="Yes"/>
    <s v="Proceed"/>
    <s v="Zongezile"/>
    <s v="Matyatyatya"/>
    <n v="91"/>
    <d v="1932-01-01T00:00:00"/>
    <n v="91"/>
    <s v="Male"/>
    <s v="One or both"/>
    <s v="Yes"/>
    <s v="Proceed"/>
    <m/>
    <s v="Proceed"/>
    <s v="Xhosa"/>
    <s v="Yes"/>
    <s v="Yes"/>
    <m/>
    <s v="signature_2022-07-21_1356.png"/>
    <m/>
    <m/>
    <m/>
    <d v="2022-07-21T00:00:00"/>
    <n v="30000"/>
    <n v="2000"/>
    <n v="259"/>
    <n v="259"/>
    <n v="2336"/>
    <m/>
    <x v="1"/>
    <n v="34763"/>
    <s v="Proceed"/>
    <s v="Checked, completed"/>
    <s v="Checked, completed"/>
    <s v="Checked, completed"/>
    <n v="733664817"/>
    <s v="Myself (Participant)"/>
    <m/>
    <d v="1899-12-30T15:56:00"/>
    <s v="Unverified"/>
  </r>
  <r>
    <n v="1769"/>
    <m/>
    <m/>
    <m/>
    <x v="0"/>
    <m/>
    <m/>
    <m/>
    <m/>
    <m/>
    <m/>
    <m/>
    <m/>
    <m/>
    <m/>
    <m/>
    <m/>
    <m/>
    <m/>
    <m/>
    <m/>
    <m/>
    <m/>
    <m/>
    <m/>
    <m/>
    <m/>
    <m/>
    <m/>
    <m/>
    <m/>
    <m/>
    <m/>
    <m/>
    <m/>
    <m/>
    <m/>
    <m/>
    <m/>
    <m/>
    <m/>
    <m/>
    <m/>
    <m/>
    <m/>
    <m/>
    <x v="0"/>
    <m/>
    <m/>
    <m/>
    <m/>
    <m/>
    <m/>
    <m/>
    <m/>
    <m/>
    <m/>
  </r>
  <r>
    <n v="1769"/>
    <s v="Screening And Consenting"/>
    <n v="1"/>
    <s v="mihlem"/>
    <x v="12"/>
    <d v="1899-12-30T15:10:00"/>
    <s v="Mdantsane"/>
    <n v="13"/>
    <n v="4"/>
    <s v="Not applicable"/>
    <s v="I confirm that I am at the gate / door"/>
    <s v=" -32.920809"/>
    <s v="27.7119908"/>
    <s v="Yes"/>
    <m/>
    <s v="Read the script out loud to the person"/>
    <s v="Yes - the person who opened the door is the HoH"/>
    <s v="Read the script out loud to the HoH"/>
    <s v="No"/>
    <m/>
    <m/>
    <m/>
    <m/>
    <m/>
    <m/>
    <m/>
    <m/>
    <m/>
    <m/>
    <m/>
    <m/>
    <m/>
    <m/>
    <m/>
    <m/>
    <m/>
    <m/>
    <m/>
    <m/>
    <m/>
    <n v="50000"/>
    <m/>
    <n v="302"/>
    <n v="302"/>
    <n v="2323"/>
    <m/>
    <x v="0"/>
    <m/>
    <m/>
    <m/>
    <m/>
    <m/>
    <m/>
    <m/>
    <m/>
    <d v="1899-12-30T15:10:00"/>
    <s v="Unverified"/>
  </r>
  <r>
    <n v="1770"/>
    <m/>
    <m/>
    <m/>
    <x v="0"/>
    <m/>
    <m/>
    <m/>
    <m/>
    <m/>
    <m/>
    <m/>
    <m/>
    <m/>
    <m/>
    <m/>
    <m/>
    <m/>
    <m/>
    <m/>
    <m/>
    <m/>
    <m/>
    <m/>
    <m/>
    <m/>
    <m/>
    <m/>
    <m/>
    <m/>
    <m/>
    <m/>
    <m/>
    <m/>
    <m/>
    <m/>
    <m/>
    <m/>
    <m/>
    <m/>
    <m/>
    <m/>
    <m/>
    <m/>
    <m/>
    <m/>
    <x v="0"/>
    <m/>
    <m/>
    <m/>
    <m/>
    <m/>
    <m/>
    <m/>
    <m/>
    <m/>
    <m/>
  </r>
  <r>
    <n v="1517"/>
    <s v="Screening And Consenting"/>
    <n v="1"/>
    <s v="mihlem"/>
    <x v="32"/>
    <d v="1899-12-30T11:57:00"/>
    <s v="Mdantsane"/>
    <n v="13"/>
    <n v="6"/>
    <s v="Not applicable"/>
    <s v="I confirm that I am at the gate / door"/>
    <s v=" -32.9270549"/>
    <s v="27.7048973"/>
    <s v="Yes"/>
    <m/>
    <s v="Read the script out loud to the person"/>
    <s v="Yes - the person who opened the door is the HoH"/>
    <s v="Read the script out loud to the HoH"/>
    <s v="Yes"/>
    <s v="Proceed"/>
    <s v="Nomtshato"/>
    <s v="Maqanda"/>
    <n v="94"/>
    <d v="1928-08-15T00:00:00"/>
    <n v="94"/>
    <s v="Female"/>
    <s v="One or both"/>
    <s v="Yes"/>
    <s v="Proceed"/>
    <m/>
    <s v="Proceed"/>
    <s v="Xhosa"/>
    <s v="Yes"/>
    <s v="No"/>
    <m/>
    <m/>
    <s v="Ntomboxolo"/>
    <m/>
    <s v="signature_2022-07-29_1002.png"/>
    <d v="2022-07-29T00:00:00"/>
    <n v="50000"/>
    <n v="1000"/>
    <n v="495"/>
    <n v="495"/>
    <n v="2328"/>
    <m/>
    <x v="1"/>
    <n v="54224"/>
    <s v="Proceed"/>
    <s v="Checked, completed"/>
    <s v="Checked, completed"/>
    <s v="Checked, completed"/>
    <n v="0"/>
    <s v="Other"/>
    <s v="N/A"/>
    <d v="1899-12-30T12:03:00"/>
    <s v="Unverified"/>
  </r>
  <r>
    <n v="1771"/>
    <m/>
    <m/>
    <m/>
    <x v="0"/>
    <m/>
    <m/>
    <m/>
    <m/>
    <m/>
    <m/>
    <m/>
    <m/>
    <m/>
    <m/>
    <m/>
    <m/>
    <m/>
    <m/>
    <m/>
    <m/>
    <m/>
    <m/>
    <m/>
    <m/>
    <m/>
    <m/>
    <m/>
    <m/>
    <m/>
    <m/>
    <m/>
    <m/>
    <m/>
    <m/>
    <m/>
    <m/>
    <m/>
    <m/>
    <m/>
    <m/>
    <m/>
    <m/>
    <m/>
    <m/>
    <m/>
    <x v="0"/>
    <m/>
    <m/>
    <m/>
    <m/>
    <m/>
    <m/>
    <m/>
    <m/>
    <m/>
    <m/>
  </r>
  <r>
    <n v="840"/>
    <s v="Screening And Consenting"/>
    <n v="1"/>
    <s v="onelam"/>
    <x v="23"/>
    <d v="1899-12-30T11:09:00"/>
    <s v="Nompumelelo"/>
    <n v="3"/>
    <n v="1"/>
    <s v="Not applicable"/>
    <s v="I confirm that I am at the gate / door"/>
    <s v=" -32.9539326"/>
    <s v="27.9225615"/>
    <s v="Yes"/>
    <m/>
    <s v="Read the script out loud to the person"/>
    <s v="Yes - the person who opened the door is the HoH"/>
    <s v="Read the script out loud to the HoH"/>
    <s v="Yes"/>
    <s v="Proceed"/>
    <s v="Noprivate"/>
    <s v="Makhwayiba"/>
    <n v="95"/>
    <d v="1928-01-01T00:00:00"/>
    <n v="95"/>
    <s v="Female"/>
    <s v="One or both"/>
    <s v="Yes"/>
    <s v="Proceed"/>
    <m/>
    <s v="Proceed"/>
    <s v="Xhosa"/>
    <s v="Yes"/>
    <s v="Yes"/>
    <m/>
    <s v="signature_2022-07-15_0920.png"/>
    <m/>
    <m/>
    <m/>
    <d v="2022-07-15T00:00:00"/>
    <n v="30000"/>
    <n v="1000"/>
    <n v="543"/>
    <n v="543"/>
    <n v="2342"/>
    <m/>
    <x v="1"/>
    <n v="34333"/>
    <s v="Proceed"/>
    <s v="Checked, completed"/>
    <s v="Checked, completed"/>
    <s v="Checked, completed"/>
    <n v="0"/>
    <s v="Myself (Participant)"/>
    <m/>
    <d v="1899-12-30T11:22:00"/>
    <s v="Unverified"/>
  </r>
  <r>
    <n v="1772"/>
    <m/>
    <m/>
    <m/>
    <x v="0"/>
    <m/>
    <m/>
    <m/>
    <m/>
    <m/>
    <m/>
    <m/>
    <m/>
    <m/>
    <m/>
    <m/>
    <m/>
    <m/>
    <m/>
    <m/>
    <m/>
    <m/>
    <m/>
    <m/>
    <m/>
    <m/>
    <m/>
    <m/>
    <m/>
    <m/>
    <m/>
    <m/>
    <m/>
    <m/>
    <m/>
    <m/>
    <m/>
    <m/>
    <m/>
    <m/>
    <m/>
    <m/>
    <m/>
    <m/>
    <m/>
    <m/>
    <x v="0"/>
    <m/>
    <m/>
    <m/>
    <m/>
    <m/>
    <m/>
    <m/>
    <m/>
    <m/>
    <m/>
  </r>
  <r>
    <n v="1772"/>
    <s v="Screening And Consenting"/>
    <n v="1"/>
    <s v="zimbini"/>
    <x v="12"/>
    <d v="1899-12-30T16:10:00"/>
    <s v="Scenery Park"/>
    <n v="1"/>
    <n v="4"/>
    <s v="Not applicable"/>
    <s v="I confirm that I am at the gate / door"/>
    <s v=" -32.9987593"/>
    <s v="27.8311497"/>
    <s v="Yes"/>
    <m/>
    <s v="Read the script out loud to the person"/>
    <s v="Yes - the person who opened the door is the HoH"/>
    <s v="Read the script out loud to the HoH"/>
    <s v="No"/>
    <m/>
    <m/>
    <m/>
    <m/>
    <m/>
    <m/>
    <m/>
    <m/>
    <m/>
    <m/>
    <m/>
    <m/>
    <m/>
    <m/>
    <m/>
    <m/>
    <m/>
    <m/>
    <m/>
    <m/>
    <m/>
    <n v="20000"/>
    <m/>
    <n v="242"/>
    <n v="242"/>
    <n v="2323"/>
    <s v="END"/>
    <x v="0"/>
    <m/>
    <m/>
    <m/>
    <m/>
    <m/>
    <m/>
    <m/>
    <m/>
    <d v="1899-12-30T16:21:00"/>
    <s v="Unverified"/>
  </r>
  <r>
    <n v="1773"/>
    <m/>
    <m/>
    <m/>
    <x v="0"/>
    <m/>
    <m/>
    <m/>
    <m/>
    <m/>
    <m/>
    <m/>
    <m/>
    <m/>
    <m/>
    <m/>
    <m/>
    <m/>
    <m/>
    <m/>
    <m/>
    <m/>
    <m/>
    <m/>
    <m/>
    <m/>
    <m/>
    <m/>
    <m/>
    <m/>
    <m/>
    <m/>
    <m/>
    <m/>
    <m/>
    <m/>
    <m/>
    <m/>
    <m/>
    <m/>
    <m/>
    <m/>
    <m/>
    <m/>
    <m/>
    <m/>
    <x v="0"/>
    <m/>
    <m/>
    <m/>
    <m/>
    <m/>
    <m/>
    <m/>
    <m/>
    <m/>
    <m/>
  </r>
  <r>
    <n v="1773"/>
    <s v="Screening And Consenting"/>
    <n v="1"/>
    <s v="yethu"/>
    <x v="12"/>
    <d v="1899-12-30T16:29:00"/>
    <s v="Ginsberg"/>
    <n v="2"/>
    <n v="5"/>
    <s v="Not applicable"/>
    <s v="I confirm that I am at the gate / door"/>
    <s v=" -32.8891804"/>
    <s v="27.3807744"/>
    <s v="No"/>
    <s v="I confirm"/>
    <m/>
    <m/>
    <m/>
    <m/>
    <m/>
    <m/>
    <m/>
    <m/>
    <m/>
    <m/>
    <m/>
    <m/>
    <m/>
    <m/>
    <m/>
    <m/>
    <m/>
    <m/>
    <m/>
    <m/>
    <m/>
    <m/>
    <m/>
    <m/>
    <m/>
    <n v="70000"/>
    <m/>
    <n v="223"/>
    <n v="223"/>
    <n v="2323"/>
    <m/>
    <x v="0"/>
    <m/>
    <m/>
    <m/>
    <m/>
    <m/>
    <m/>
    <m/>
    <m/>
    <d v="1899-12-30T16:29:00"/>
    <s v="Unverified"/>
  </r>
  <r>
    <m/>
    <m/>
    <m/>
    <m/>
    <x v="0"/>
    <m/>
    <m/>
    <m/>
    <m/>
    <m/>
    <m/>
    <m/>
    <m/>
    <m/>
    <m/>
    <m/>
    <m/>
    <m/>
    <m/>
    <m/>
    <m/>
    <m/>
    <m/>
    <m/>
    <m/>
    <m/>
    <m/>
    <m/>
    <m/>
    <m/>
    <m/>
    <m/>
    <m/>
    <m/>
    <m/>
    <m/>
    <m/>
    <m/>
    <m/>
    <m/>
    <n v="70000"/>
    <m/>
    <n v="560"/>
    <n v="560"/>
    <n v="2322"/>
    <m/>
    <x v="0"/>
    <m/>
    <m/>
    <m/>
    <m/>
    <m/>
    <m/>
    <m/>
    <m/>
    <d v="1899-12-30T10:52:00"/>
    <s v="Unverified"/>
  </r>
  <r>
    <n v="1774"/>
    <m/>
    <m/>
    <m/>
    <x v="0"/>
    <m/>
    <m/>
    <m/>
    <m/>
    <m/>
    <m/>
    <m/>
    <m/>
    <m/>
    <m/>
    <m/>
    <m/>
    <m/>
    <m/>
    <m/>
    <m/>
    <m/>
    <m/>
    <m/>
    <m/>
    <m/>
    <m/>
    <m/>
    <m/>
    <m/>
    <m/>
    <m/>
    <m/>
    <m/>
    <m/>
    <m/>
    <m/>
    <m/>
    <m/>
    <m/>
    <m/>
    <m/>
    <m/>
    <m/>
    <m/>
    <m/>
    <x v="0"/>
    <m/>
    <m/>
    <m/>
    <m/>
    <m/>
    <m/>
    <m/>
    <m/>
    <m/>
    <m/>
  </r>
  <r>
    <n v="1774"/>
    <s v="Screening And Consenting"/>
    <n v="1"/>
    <s v="yethu"/>
    <x v="12"/>
    <d v="1899-12-30T16:33:00"/>
    <s v="Ginsberg"/>
    <n v="2"/>
    <n v="5"/>
    <s v="Not applicable"/>
    <s v="I confirm that I am at the gate / door"/>
    <s v=" -32.8891343"/>
    <s v="27.3808438"/>
    <s v="No"/>
    <s v="I confirm"/>
    <m/>
    <m/>
    <m/>
    <m/>
    <m/>
    <m/>
    <m/>
    <m/>
    <m/>
    <m/>
    <m/>
    <m/>
    <m/>
    <m/>
    <m/>
    <m/>
    <m/>
    <m/>
    <m/>
    <m/>
    <m/>
    <m/>
    <m/>
    <m/>
    <m/>
    <n v="70000"/>
    <m/>
    <n v="219"/>
    <n v="219"/>
    <n v="2323"/>
    <m/>
    <x v="0"/>
    <m/>
    <m/>
    <m/>
    <m/>
    <m/>
    <m/>
    <m/>
    <m/>
    <d v="1899-12-30T16:33:00"/>
    <s v="Unverified"/>
  </r>
  <r>
    <m/>
    <m/>
    <m/>
    <m/>
    <x v="0"/>
    <m/>
    <m/>
    <m/>
    <m/>
    <m/>
    <m/>
    <m/>
    <m/>
    <m/>
    <m/>
    <m/>
    <m/>
    <m/>
    <m/>
    <m/>
    <m/>
    <m/>
    <m/>
    <m/>
    <m/>
    <m/>
    <m/>
    <m/>
    <m/>
    <m/>
    <m/>
    <m/>
    <m/>
    <m/>
    <m/>
    <m/>
    <m/>
    <m/>
    <m/>
    <m/>
    <n v="70000"/>
    <m/>
    <n v="561"/>
    <n v="561"/>
    <n v="2322"/>
    <m/>
    <x v="0"/>
    <m/>
    <m/>
    <m/>
    <m/>
    <m/>
    <m/>
    <m/>
    <m/>
    <d v="1899-12-30T10:51:00"/>
    <s v="Unverified"/>
  </r>
  <r>
    <n v="1775"/>
    <m/>
    <m/>
    <m/>
    <x v="0"/>
    <m/>
    <m/>
    <m/>
    <m/>
    <m/>
    <m/>
    <m/>
    <m/>
    <m/>
    <m/>
    <m/>
    <m/>
    <m/>
    <m/>
    <m/>
    <m/>
    <m/>
    <m/>
    <m/>
    <m/>
    <m/>
    <m/>
    <m/>
    <m/>
    <m/>
    <m/>
    <m/>
    <m/>
    <m/>
    <m/>
    <m/>
    <m/>
    <m/>
    <m/>
    <m/>
    <m/>
    <m/>
    <m/>
    <m/>
    <m/>
    <m/>
    <x v="0"/>
    <m/>
    <m/>
    <m/>
    <m/>
    <m/>
    <m/>
    <m/>
    <m/>
    <m/>
    <m/>
  </r>
  <r>
    <n v="1775"/>
    <s v="Screening And Consenting"/>
    <n v="1"/>
    <s v="yethu"/>
    <x v="12"/>
    <d v="1899-12-30T16:43:00"/>
    <s v="Ginsberg"/>
    <n v="2"/>
    <n v="5"/>
    <s v="Not applicable"/>
    <s v="I confirm that I am at the gate / door"/>
    <s v=" -32.8891526"/>
    <s v="27.3809801"/>
    <s v="No"/>
    <s v="I confirm"/>
    <m/>
    <m/>
    <m/>
    <m/>
    <m/>
    <m/>
    <m/>
    <m/>
    <m/>
    <m/>
    <m/>
    <m/>
    <m/>
    <m/>
    <m/>
    <m/>
    <m/>
    <m/>
    <m/>
    <m/>
    <m/>
    <m/>
    <m/>
    <m/>
    <m/>
    <n v="70000"/>
    <m/>
    <n v="209"/>
    <n v="209"/>
    <n v="2323"/>
    <m/>
    <x v="0"/>
    <m/>
    <m/>
    <m/>
    <m/>
    <m/>
    <m/>
    <m/>
    <m/>
    <d v="1899-12-30T16:43:00"/>
    <s v="Unverified"/>
  </r>
  <r>
    <m/>
    <m/>
    <m/>
    <m/>
    <x v="0"/>
    <m/>
    <m/>
    <m/>
    <m/>
    <m/>
    <m/>
    <m/>
    <m/>
    <m/>
    <m/>
    <m/>
    <m/>
    <s v="Read the script out loud to the HoH"/>
    <m/>
    <s v="Proceed"/>
    <s v="Fikile"/>
    <s v="Mlinda"/>
    <n v="76"/>
    <d v="1946-03-25T00:00:00"/>
    <n v="76"/>
    <s v="Male"/>
    <s v="One or both"/>
    <s v="Yes"/>
    <m/>
    <m/>
    <s v="Proceed"/>
    <s v="Xhosa"/>
    <m/>
    <s v="Yes"/>
    <m/>
    <s v="signature_2022-08-04_0721.png"/>
    <m/>
    <m/>
    <m/>
    <d v="2022-08-04T00:00:00"/>
    <n v="70000"/>
    <n v="2000"/>
    <n v="661"/>
    <n v="661"/>
    <n v="2322"/>
    <m/>
    <x v="1"/>
    <n v="75568"/>
    <s v="Proceed"/>
    <s v="Checked, completed"/>
    <s v="Checked, completed"/>
    <s v="Checked, completed"/>
    <n v="633316515"/>
    <s v="Myself (Participant)"/>
    <m/>
    <d v="1899-12-30T09:22:00"/>
    <s v="Unverified"/>
  </r>
  <r>
    <n v="1776"/>
    <m/>
    <m/>
    <m/>
    <x v="0"/>
    <m/>
    <m/>
    <m/>
    <m/>
    <m/>
    <m/>
    <m/>
    <m/>
    <m/>
    <m/>
    <m/>
    <m/>
    <m/>
    <m/>
    <m/>
    <m/>
    <m/>
    <m/>
    <m/>
    <m/>
    <m/>
    <m/>
    <m/>
    <m/>
    <m/>
    <m/>
    <m/>
    <m/>
    <m/>
    <m/>
    <m/>
    <m/>
    <m/>
    <m/>
    <m/>
    <m/>
    <m/>
    <m/>
    <m/>
    <m/>
    <m/>
    <x v="0"/>
    <m/>
    <m/>
    <m/>
    <m/>
    <m/>
    <m/>
    <m/>
    <m/>
    <m/>
    <m/>
  </r>
  <r>
    <n v="1776"/>
    <s v="Screening And Consenting"/>
    <n v="1"/>
    <s v="yethu"/>
    <x v="12"/>
    <d v="1899-12-30T16:45:00"/>
    <s v="Ginsberg"/>
    <n v="2"/>
    <n v="5"/>
    <s v="Not applicable"/>
    <s v="I confirm that I am at the gate / door"/>
    <s v=" -32.8891408"/>
    <s v="27.3812182"/>
    <s v="No"/>
    <s v="I confirm"/>
    <m/>
    <m/>
    <m/>
    <m/>
    <m/>
    <m/>
    <m/>
    <m/>
    <m/>
    <m/>
    <m/>
    <m/>
    <m/>
    <m/>
    <m/>
    <m/>
    <m/>
    <m/>
    <m/>
    <m/>
    <m/>
    <m/>
    <m/>
    <m/>
    <m/>
    <n v="70000"/>
    <m/>
    <n v="207"/>
    <n v="207"/>
    <n v="2323"/>
    <m/>
    <x v="0"/>
    <m/>
    <m/>
    <m/>
    <m/>
    <m/>
    <m/>
    <m/>
    <m/>
    <d v="1899-12-30T16:45:00"/>
    <s v="Unverified"/>
  </r>
  <r>
    <m/>
    <m/>
    <m/>
    <m/>
    <x v="0"/>
    <m/>
    <m/>
    <m/>
    <m/>
    <m/>
    <m/>
    <m/>
    <m/>
    <m/>
    <m/>
    <m/>
    <m/>
    <m/>
    <m/>
    <m/>
    <m/>
    <m/>
    <m/>
    <m/>
    <m/>
    <m/>
    <m/>
    <m/>
    <m/>
    <m/>
    <m/>
    <m/>
    <m/>
    <m/>
    <m/>
    <m/>
    <m/>
    <m/>
    <m/>
    <m/>
    <n v="70000"/>
    <m/>
    <n v="569"/>
    <n v="569"/>
    <n v="2322"/>
    <m/>
    <x v="0"/>
    <m/>
    <m/>
    <m/>
    <m/>
    <m/>
    <m/>
    <m/>
    <m/>
    <d v="1899-12-30T10:44:00"/>
    <s v="Unverified"/>
  </r>
  <r>
    <n v="1777"/>
    <m/>
    <m/>
    <m/>
    <x v="0"/>
    <m/>
    <m/>
    <m/>
    <m/>
    <m/>
    <m/>
    <m/>
    <m/>
    <m/>
    <m/>
    <m/>
    <m/>
    <m/>
    <m/>
    <m/>
    <m/>
    <m/>
    <m/>
    <m/>
    <m/>
    <m/>
    <m/>
    <m/>
    <m/>
    <m/>
    <m/>
    <m/>
    <m/>
    <m/>
    <m/>
    <m/>
    <m/>
    <m/>
    <m/>
    <m/>
    <m/>
    <m/>
    <m/>
    <m/>
    <m/>
    <m/>
    <x v="0"/>
    <m/>
    <m/>
    <m/>
    <m/>
    <m/>
    <m/>
    <m/>
    <m/>
    <m/>
    <m/>
  </r>
  <r>
    <n v="1777"/>
    <s v="Screening And Consenting"/>
    <n v="1"/>
    <s v="yethu"/>
    <x v="12"/>
    <d v="1899-12-30T16:47:00"/>
    <s v="Ginsberg"/>
    <n v="2"/>
    <n v="5"/>
    <s v="Not applicable"/>
    <s v="I confirm that I am at the gate / door"/>
    <s v=" -32.8892135"/>
    <s v="27.3810437"/>
    <s v="Yes"/>
    <m/>
    <s v="Read the script out loud to the person"/>
    <s v="No"/>
    <m/>
    <m/>
    <m/>
    <m/>
    <m/>
    <m/>
    <m/>
    <m/>
    <m/>
    <m/>
    <m/>
    <m/>
    <m/>
    <m/>
    <m/>
    <m/>
    <m/>
    <m/>
    <m/>
    <m/>
    <m/>
    <m/>
    <m/>
    <n v="70000"/>
    <m/>
    <n v="205"/>
    <n v="205"/>
    <n v="2323"/>
    <m/>
    <x v="0"/>
    <m/>
    <m/>
    <m/>
    <m/>
    <m/>
    <m/>
    <m/>
    <m/>
    <d v="1899-12-30T16:48:00"/>
    <s v="Unverified"/>
  </r>
  <r>
    <m/>
    <m/>
    <m/>
    <m/>
    <x v="0"/>
    <m/>
    <m/>
    <m/>
    <m/>
    <m/>
    <m/>
    <m/>
    <m/>
    <m/>
    <m/>
    <m/>
    <m/>
    <m/>
    <m/>
    <m/>
    <m/>
    <m/>
    <m/>
    <m/>
    <m/>
    <m/>
    <m/>
    <m/>
    <m/>
    <m/>
    <m/>
    <m/>
    <m/>
    <m/>
    <m/>
    <m/>
    <m/>
    <m/>
    <m/>
    <m/>
    <n v="70000"/>
    <m/>
    <n v="563"/>
    <n v="563"/>
    <n v="2322"/>
    <m/>
    <x v="0"/>
    <m/>
    <m/>
    <m/>
    <m/>
    <m/>
    <m/>
    <m/>
    <m/>
    <d v="1899-12-30T10:49:00"/>
    <s v="Unverified"/>
  </r>
  <r>
    <n v="1778"/>
    <m/>
    <m/>
    <m/>
    <x v="0"/>
    <m/>
    <m/>
    <m/>
    <m/>
    <m/>
    <m/>
    <m/>
    <m/>
    <m/>
    <m/>
    <m/>
    <m/>
    <m/>
    <m/>
    <m/>
    <m/>
    <m/>
    <m/>
    <m/>
    <m/>
    <m/>
    <m/>
    <m/>
    <m/>
    <m/>
    <m/>
    <m/>
    <m/>
    <m/>
    <m/>
    <m/>
    <m/>
    <m/>
    <m/>
    <m/>
    <m/>
    <m/>
    <m/>
    <m/>
    <m/>
    <m/>
    <x v="0"/>
    <m/>
    <m/>
    <m/>
    <m/>
    <m/>
    <m/>
    <m/>
    <m/>
    <m/>
    <m/>
  </r>
  <r>
    <n v="1778"/>
    <s v="Screening And Consenting"/>
    <n v="1"/>
    <s v="yethu"/>
    <x v="12"/>
    <d v="1899-12-30T16:53:00"/>
    <s v="Ginsberg"/>
    <n v="2"/>
    <n v="5"/>
    <s v="Not applicable"/>
    <s v="I confirm that I am at the gate / door"/>
    <s v=" -32.8893607"/>
    <s v="27.3807272"/>
    <s v="No"/>
    <s v="I confirm"/>
    <m/>
    <m/>
    <m/>
    <m/>
    <m/>
    <m/>
    <m/>
    <m/>
    <m/>
    <m/>
    <m/>
    <m/>
    <m/>
    <m/>
    <m/>
    <m/>
    <m/>
    <m/>
    <m/>
    <m/>
    <m/>
    <m/>
    <m/>
    <m/>
    <m/>
    <n v="70000"/>
    <m/>
    <n v="199"/>
    <n v="199"/>
    <n v="2323"/>
    <m/>
    <x v="0"/>
    <m/>
    <m/>
    <m/>
    <m/>
    <m/>
    <m/>
    <m/>
    <m/>
    <d v="1899-12-30T16:53:00"/>
    <s v="Unverified"/>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pivotCacheRecords>
</file>

<file path=xl/pivotCache/pivotCacheRecords4.xml><?xml version="1.0" encoding="utf-8"?>
<pivotCacheRecords xmlns="http://schemas.openxmlformats.org/spreadsheetml/2006/main" xmlns:r="http://schemas.openxmlformats.org/officeDocument/2006/relationships" count="523">
  <r>
    <x v="0"/>
    <x v="0"/>
    <m/>
    <m/>
    <x v="0"/>
    <x v="0"/>
    <x v="0"/>
    <m/>
    <m/>
    <m/>
    <x v="0"/>
    <m/>
    <m/>
  </r>
  <r>
    <x v="0"/>
    <x v="1"/>
    <m/>
    <m/>
    <x v="0"/>
    <x v="0"/>
    <x v="0"/>
    <m/>
    <m/>
    <m/>
    <x v="0"/>
    <m/>
    <m/>
  </r>
  <r>
    <x v="0"/>
    <x v="2"/>
    <m/>
    <d v="1899-12-31T00:00:00"/>
    <x v="1"/>
    <x v="0"/>
    <x v="0"/>
    <m/>
    <m/>
    <m/>
    <x v="0"/>
    <m/>
    <n v="72"/>
  </r>
  <r>
    <x v="0"/>
    <x v="2"/>
    <m/>
    <d v="1900-01-01T00:00:00"/>
    <x v="2"/>
    <x v="1"/>
    <x v="0"/>
    <m/>
    <m/>
    <m/>
    <x v="0"/>
    <m/>
    <m/>
  </r>
  <r>
    <x v="0"/>
    <x v="2"/>
    <m/>
    <d v="1900-01-02T00:00:00"/>
    <x v="1"/>
    <x v="0"/>
    <x v="0"/>
    <s v="Proceed"/>
    <m/>
    <s v="Proceed"/>
    <x v="1"/>
    <m/>
    <n v="43"/>
  </r>
  <r>
    <x v="0"/>
    <x v="2"/>
    <m/>
    <d v="1900-01-03T00:00:00"/>
    <x v="2"/>
    <x v="1"/>
    <x v="0"/>
    <m/>
    <m/>
    <m/>
    <x v="0"/>
    <m/>
    <m/>
  </r>
  <r>
    <x v="0"/>
    <x v="2"/>
    <m/>
    <d v="1900-01-04T00:00:00"/>
    <x v="2"/>
    <x v="0"/>
    <x v="0"/>
    <m/>
    <m/>
    <m/>
    <x v="0"/>
    <m/>
    <m/>
  </r>
  <r>
    <x v="1"/>
    <x v="0"/>
    <m/>
    <m/>
    <x v="0"/>
    <x v="0"/>
    <x v="0"/>
    <m/>
    <m/>
    <m/>
    <x v="0"/>
    <m/>
    <m/>
  </r>
  <r>
    <x v="2"/>
    <x v="0"/>
    <m/>
    <m/>
    <x v="0"/>
    <x v="0"/>
    <x v="0"/>
    <m/>
    <m/>
    <m/>
    <x v="0"/>
    <m/>
    <m/>
  </r>
  <r>
    <x v="2"/>
    <x v="1"/>
    <m/>
    <m/>
    <x v="0"/>
    <x v="0"/>
    <x v="0"/>
    <m/>
    <m/>
    <m/>
    <x v="0"/>
    <m/>
    <m/>
  </r>
  <r>
    <x v="2"/>
    <x v="2"/>
    <m/>
    <d v="1899-12-31T00:00:00"/>
    <x v="1"/>
    <x v="0"/>
    <x v="0"/>
    <m/>
    <m/>
    <m/>
    <x v="0"/>
    <m/>
    <n v="76"/>
  </r>
  <r>
    <x v="2"/>
    <x v="2"/>
    <m/>
    <d v="1900-01-01T00:00:00"/>
    <x v="1"/>
    <x v="0"/>
    <x v="0"/>
    <s v="Proceed"/>
    <m/>
    <s v="Proceed"/>
    <x v="1"/>
    <m/>
    <n v="48"/>
  </r>
  <r>
    <x v="2"/>
    <x v="2"/>
    <m/>
    <d v="1900-01-02T00:00:00"/>
    <x v="1"/>
    <x v="0"/>
    <x v="0"/>
    <m/>
    <m/>
    <m/>
    <x v="0"/>
    <m/>
    <n v="27"/>
  </r>
  <r>
    <x v="2"/>
    <x v="2"/>
    <m/>
    <d v="1900-01-03T00:00:00"/>
    <x v="1"/>
    <x v="0"/>
    <x v="0"/>
    <m/>
    <m/>
    <m/>
    <x v="0"/>
    <m/>
    <n v="43"/>
  </r>
  <r>
    <x v="2"/>
    <x v="2"/>
    <m/>
    <d v="1900-01-04T00:00:00"/>
    <x v="1"/>
    <x v="0"/>
    <x v="0"/>
    <m/>
    <s v="Proceed"/>
    <m/>
    <x v="0"/>
    <m/>
    <n v="7"/>
  </r>
  <r>
    <x v="3"/>
    <x v="0"/>
    <m/>
    <m/>
    <x v="0"/>
    <x v="0"/>
    <x v="0"/>
    <m/>
    <m/>
    <m/>
    <x v="0"/>
    <m/>
    <m/>
  </r>
  <r>
    <x v="3"/>
    <x v="1"/>
    <m/>
    <m/>
    <x v="0"/>
    <x v="0"/>
    <x v="0"/>
    <m/>
    <m/>
    <m/>
    <x v="0"/>
    <m/>
    <m/>
  </r>
  <r>
    <x v="3"/>
    <x v="2"/>
    <m/>
    <d v="1899-12-31T00:00:00"/>
    <x v="2"/>
    <x v="2"/>
    <x v="0"/>
    <m/>
    <m/>
    <m/>
    <x v="0"/>
    <m/>
    <n v="65"/>
  </r>
  <r>
    <x v="3"/>
    <x v="2"/>
    <m/>
    <d v="1900-01-01T00:00:00"/>
    <x v="2"/>
    <x v="1"/>
    <x v="0"/>
    <m/>
    <m/>
    <m/>
    <x v="0"/>
    <m/>
    <m/>
  </r>
  <r>
    <x v="3"/>
    <x v="2"/>
    <m/>
    <d v="1900-01-02T00:00:00"/>
    <x v="2"/>
    <x v="2"/>
    <x v="0"/>
    <m/>
    <m/>
    <m/>
    <x v="0"/>
    <m/>
    <n v="60"/>
  </r>
  <r>
    <x v="3"/>
    <x v="2"/>
    <m/>
    <d v="1900-01-03T00:00:00"/>
    <x v="2"/>
    <x v="1"/>
    <x v="0"/>
    <m/>
    <m/>
    <m/>
    <x v="0"/>
    <m/>
    <m/>
  </r>
  <r>
    <x v="3"/>
    <x v="2"/>
    <m/>
    <d v="1900-01-04T00:00:00"/>
    <x v="2"/>
    <x v="1"/>
    <x v="0"/>
    <m/>
    <m/>
    <m/>
    <x v="0"/>
    <m/>
    <m/>
  </r>
  <r>
    <x v="4"/>
    <x v="0"/>
    <m/>
    <m/>
    <x v="0"/>
    <x v="0"/>
    <x v="0"/>
    <m/>
    <m/>
    <m/>
    <x v="0"/>
    <m/>
    <m/>
  </r>
  <r>
    <x v="4"/>
    <x v="1"/>
    <m/>
    <m/>
    <x v="0"/>
    <x v="0"/>
    <x v="0"/>
    <m/>
    <m/>
    <m/>
    <x v="0"/>
    <m/>
    <m/>
  </r>
  <r>
    <x v="4"/>
    <x v="2"/>
    <m/>
    <d v="1899-12-31T00:00:00"/>
    <x v="1"/>
    <x v="0"/>
    <x v="0"/>
    <m/>
    <m/>
    <m/>
    <x v="0"/>
    <m/>
    <n v="36"/>
  </r>
  <r>
    <x v="4"/>
    <x v="2"/>
    <m/>
    <d v="1900-01-01T00:00:00"/>
    <x v="1"/>
    <x v="0"/>
    <x v="0"/>
    <m/>
    <m/>
    <m/>
    <x v="0"/>
    <m/>
    <n v="29"/>
  </r>
  <r>
    <x v="4"/>
    <x v="2"/>
    <m/>
    <d v="1900-01-02T00:00:00"/>
    <x v="1"/>
    <x v="0"/>
    <x v="0"/>
    <m/>
    <m/>
    <m/>
    <x v="0"/>
    <m/>
    <n v="9"/>
  </r>
  <r>
    <x v="4"/>
    <x v="2"/>
    <m/>
    <d v="1900-01-03T00:00:00"/>
    <x v="1"/>
    <x v="0"/>
    <x v="0"/>
    <m/>
    <s v="Proceed"/>
    <m/>
    <x v="0"/>
    <m/>
    <n v="11"/>
  </r>
  <r>
    <x v="4"/>
    <x v="2"/>
    <m/>
    <d v="1900-01-04T00:00:00"/>
    <x v="1"/>
    <x v="0"/>
    <x v="0"/>
    <m/>
    <m/>
    <m/>
    <x v="0"/>
    <m/>
    <n v="7"/>
  </r>
  <r>
    <x v="5"/>
    <x v="0"/>
    <m/>
    <m/>
    <x v="0"/>
    <x v="0"/>
    <x v="0"/>
    <m/>
    <m/>
    <m/>
    <x v="0"/>
    <m/>
    <m/>
  </r>
  <r>
    <x v="5"/>
    <x v="1"/>
    <m/>
    <m/>
    <x v="0"/>
    <x v="0"/>
    <x v="0"/>
    <m/>
    <m/>
    <m/>
    <x v="0"/>
    <m/>
    <m/>
  </r>
  <r>
    <x v="5"/>
    <x v="2"/>
    <m/>
    <d v="1899-12-31T00:00:00"/>
    <x v="2"/>
    <x v="1"/>
    <x v="0"/>
    <m/>
    <m/>
    <m/>
    <x v="0"/>
    <m/>
    <m/>
  </r>
  <r>
    <x v="6"/>
    <x v="0"/>
    <m/>
    <m/>
    <x v="0"/>
    <x v="0"/>
    <x v="0"/>
    <m/>
    <m/>
    <m/>
    <x v="0"/>
    <m/>
    <m/>
  </r>
  <r>
    <x v="6"/>
    <x v="1"/>
    <m/>
    <m/>
    <x v="0"/>
    <x v="0"/>
    <x v="0"/>
    <m/>
    <m/>
    <m/>
    <x v="0"/>
    <m/>
    <m/>
  </r>
  <r>
    <x v="6"/>
    <x v="2"/>
    <m/>
    <d v="1899-12-31T00:00:00"/>
    <x v="1"/>
    <x v="2"/>
    <x v="0"/>
    <s v="Proceed"/>
    <m/>
    <s v="Proceed"/>
    <x v="1"/>
    <m/>
    <n v="39"/>
  </r>
  <r>
    <x v="6"/>
    <x v="2"/>
    <m/>
    <d v="1900-01-01T00:00:00"/>
    <x v="2"/>
    <x v="2"/>
    <x v="0"/>
    <m/>
    <m/>
    <m/>
    <x v="0"/>
    <m/>
    <n v="23"/>
  </r>
  <r>
    <x v="6"/>
    <x v="2"/>
    <m/>
    <d v="1900-01-02T00:00:00"/>
    <x v="2"/>
    <x v="2"/>
    <x v="0"/>
    <m/>
    <m/>
    <m/>
    <x v="0"/>
    <m/>
    <n v="30"/>
  </r>
  <r>
    <x v="7"/>
    <x v="0"/>
    <m/>
    <m/>
    <x v="0"/>
    <x v="0"/>
    <x v="0"/>
    <m/>
    <m/>
    <m/>
    <x v="0"/>
    <m/>
    <m/>
  </r>
  <r>
    <x v="7"/>
    <x v="1"/>
    <m/>
    <m/>
    <x v="0"/>
    <x v="0"/>
    <x v="0"/>
    <m/>
    <m/>
    <m/>
    <x v="0"/>
    <m/>
    <m/>
  </r>
  <r>
    <x v="7"/>
    <x v="2"/>
    <m/>
    <d v="1899-12-31T00:00:00"/>
    <x v="2"/>
    <x v="2"/>
    <x v="0"/>
    <s v="Proceed"/>
    <m/>
    <s v="Proceed"/>
    <x v="1"/>
    <m/>
    <n v="43"/>
  </r>
  <r>
    <x v="8"/>
    <x v="0"/>
    <m/>
    <m/>
    <x v="0"/>
    <x v="0"/>
    <x v="0"/>
    <m/>
    <m/>
    <m/>
    <x v="0"/>
    <m/>
    <m/>
  </r>
  <r>
    <x v="8"/>
    <x v="1"/>
    <m/>
    <m/>
    <x v="0"/>
    <x v="0"/>
    <x v="0"/>
    <m/>
    <m/>
    <m/>
    <x v="0"/>
    <m/>
    <m/>
  </r>
  <r>
    <x v="8"/>
    <x v="2"/>
    <m/>
    <d v="1899-12-31T00:00:00"/>
    <x v="2"/>
    <x v="2"/>
    <x v="0"/>
    <m/>
    <m/>
    <m/>
    <x v="0"/>
    <m/>
    <n v="12"/>
  </r>
  <r>
    <x v="9"/>
    <x v="0"/>
    <m/>
    <m/>
    <x v="0"/>
    <x v="0"/>
    <x v="0"/>
    <m/>
    <m/>
    <m/>
    <x v="0"/>
    <m/>
    <m/>
  </r>
  <r>
    <x v="9"/>
    <x v="1"/>
    <m/>
    <m/>
    <x v="0"/>
    <x v="0"/>
    <x v="0"/>
    <m/>
    <m/>
    <m/>
    <x v="0"/>
    <m/>
    <m/>
  </r>
  <r>
    <x v="9"/>
    <x v="2"/>
    <m/>
    <d v="1899-12-31T00:00:00"/>
    <x v="2"/>
    <x v="0"/>
    <x v="0"/>
    <m/>
    <m/>
    <m/>
    <x v="0"/>
    <m/>
    <m/>
  </r>
  <r>
    <x v="10"/>
    <x v="0"/>
    <m/>
    <m/>
    <x v="0"/>
    <x v="0"/>
    <x v="0"/>
    <m/>
    <m/>
    <m/>
    <x v="0"/>
    <m/>
    <m/>
  </r>
  <r>
    <x v="10"/>
    <x v="1"/>
    <m/>
    <m/>
    <x v="0"/>
    <x v="0"/>
    <x v="0"/>
    <m/>
    <m/>
    <m/>
    <x v="0"/>
    <m/>
    <m/>
  </r>
  <r>
    <x v="10"/>
    <x v="2"/>
    <m/>
    <n v="1"/>
    <x v="0"/>
    <x v="2"/>
    <x v="0"/>
    <m/>
    <m/>
    <m/>
    <x v="0"/>
    <m/>
    <n v="65"/>
  </r>
  <r>
    <x v="10"/>
    <x v="2"/>
    <m/>
    <n v="2"/>
    <x v="1"/>
    <x v="0"/>
    <x v="0"/>
    <m/>
    <m/>
    <m/>
    <x v="0"/>
    <m/>
    <n v="53"/>
  </r>
  <r>
    <x v="10"/>
    <x v="2"/>
    <m/>
    <n v="3"/>
    <x v="0"/>
    <x v="2"/>
    <x v="0"/>
    <m/>
    <m/>
    <m/>
    <x v="0"/>
    <m/>
    <n v="33"/>
  </r>
  <r>
    <x v="10"/>
    <x v="2"/>
    <m/>
    <n v="4"/>
    <x v="1"/>
    <x v="0"/>
    <x v="0"/>
    <m/>
    <m/>
    <m/>
    <x v="0"/>
    <m/>
    <n v="2"/>
  </r>
  <r>
    <x v="11"/>
    <x v="0"/>
    <m/>
    <m/>
    <x v="0"/>
    <x v="0"/>
    <x v="0"/>
    <m/>
    <m/>
    <m/>
    <x v="0"/>
    <m/>
    <m/>
  </r>
  <r>
    <x v="11"/>
    <x v="1"/>
    <m/>
    <m/>
    <x v="0"/>
    <x v="0"/>
    <x v="0"/>
    <m/>
    <m/>
    <m/>
    <x v="0"/>
    <m/>
    <m/>
  </r>
  <r>
    <x v="11"/>
    <x v="2"/>
    <m/>
    <n v="1"/>
    <x v="1"/>
    <x v="2"/>
    <x v="0"/>
    <m/>
    <m/>
    <m/>
    <x v="0"/>
    <m/>
    <n v="93"/>
  </r>
  <r>
    <x v="11"/>
    <x v="2"/>
    <m/>
    <n v="2"/>
    <x v="1"/>
    <x v="2"/>
    <x v="0"/>
    <s v="Proceed"/>
    <m/>
    <s v="Proceed"/>
    <x v="1"/>
    <m/>
    <n v="64"/>
  </r>
  <r>
    <x v="11"/>
    <x v="2"/>
    <m/>
    <n v="3"/>
    <x v="2"/>
    <x v="2"/>
    <x v="0"/>
    <m/>
    <m/>
    <m/>
    <x v="0"/>
    <m/>
    <n v="17"/>
  </r>
  <r>
    <x v="12"/>
    <x v="0"/>
    <m/>
    <m/>
    <x v="0"/>
    <x v="0"/>
    <x v="0"/>
    <m/>
    <m/>
    <m/>
    <x v="0"/>
    <m/>
    <m/>
  </r>
  <r>
    <x v="12"/>
    <x v="1"/>
    <m/>
    <m/>
    <x v="0"/>
    <x v="0"/>
    <x v="0"/>
    <m/>
    <m/>
    <m/>
    <x v="0"/>
    <m/>
    <m/>
  </r>
  <r>
    <x v="12"/>
    <x v="2"/>
    <m/>
    <n v="1"/>
    <x v="2"/>
    <x v="0"/>
    <x v="0"/>
    <m/>
    <m/>
    <m/>
    <x v="0"/>
    <m/>
    <m/>
  </r>
  <r>
    <x v="12"/>
    <x v="2"/>
    <m/>
    <n v="2"/>
    <x v="2"/>
    <x v="0"/>
    <x v="0"/>
    <m/>
    <m/>
    <m/>
    <x v="0"/>
    <m/>
    <m/>
  </r>
  <r>
    <x v="12"/>
    <x v="2"/>
    <m/>
    <n v="3"/>
    <x v="1"/>
    <x v="0"/>
    <x v="0"/>
    <s v="Proceed"/>
    <m/>
    <s v="Proceed"/>
    <x v="1"/>
    <m/>
    <n v="33"/>
  </r>
  <r>
    <x v="12"/>
    <x v="2"/>
    <m/>
    <n v="4"/>
    <x v="1"/>
    <x v="0"/>
    <x v="0"/>
    <m/>
    <m/>
    <m/>
    <x v="0"/>
    <m/>
    <m/>
  </r>
  <r>
    <x v="12"/>
    <x v="2"/>
    <m/>
    <n v="5"/>
    <x v="1"/>
    <x v="0"/>
    <x v="0"/>
    <m/>
    <m/>
    <m/>
    <x v="0"/>
    <m/>
    <n v="5"/>
  </r>
  <r>
    <x v="13"/>
    <x v="0"/>
    <m/>
    <m/>
    <x v="0"/>
    <x v="0"/>
    <x v="0"/>
    <m/>
    <m/>
    <m/>
    <x v="0"/>
    <m/>
    <m/>
  </r>
  <r>
    <x v="14"/>
    <x v="0"/>
    <m/>
    <m/>
    <x v="0"/>
    <x v="0"/>
    <x v="0"/>
    <m/>
    <m/>
    <m/>
    <x v="0"/>
    <m/>
    <m/>
  </r>
  <r>
    <x v="15"/>
    <x v="0"/>
    <m/>
    <m/>
    <x v="0"/>
    <x v="0"/>
    <x v="0"/>
    <m/>
    <m/>
    <m/>
    <x v="0"/>
    <m/>
    <m/>
  </r>
  <r>
    <x v="15"/>
    <x v="1"/>
    <m/>
    <m/>
    <x v="0"/>
    <x v="0"/>
    <x v="0"/>
    <m/>
    <m/>
    <m/>
    <x v="0"/>
    <m/>
    <m/>
  </r>
  <r>
    <x v="15"/>
    <x v="2"/>
    <m/>
    <n v="1"/>
    <x v="1"/>
    <x v="2"/>
    <x v="0"/>
    <m/>
    <m/>
    <m/>
    <x v="0"/>
    <m/>
    <n v="60"/>
  </r>
  <r>
    <x v="15"/>
    <x v="2"/>
    <m/>
    <n v="2"/>
    <x v="1"/>
    <x v="2"/>
    <x v="0"/>
    <m/>
    <m/>
    <m/>
    <x v="0"/>
    <m/>
    <n v="48"/>
  </r>
  <r>
    <x v="15"/>
    <x v="2"/>
    <m/>
    <n v="3"/>
    <x v="2"/>
    <x v="2"/>
    <x v="0"/>
    <s v="Proceed"/>
    <s v="Proceed"/>
    <m/>
    <x v="0"/>
    <m/>
    <n v="13"/>
  </r>
  <r>
    <x v="16"/>
    <x v="0"/>
    <m/>
    <m/>
    <x v="0"/>
    <x v="0"/>
    <x v="0"/>
    <m/>
    <m/>
    <m/>
    <x v="0"/>
    <m/>
    <m/>
  </r>
  <r>
    <x v="16"/>
    <x v="1"/>
    <m/>
    <m/>
    <x v="0"/>
    <x v="0"/>
    <x v="0"/>
    <m/>
    <m/>
    <m/>
    <x v="0"/>
    <m/>
    <m/>
  </r>
  <r>
    <x v="16"/>
    <x v="2"/>
    <m/>
    <n v="1"/>
    <x v="1"/>
    <x v="0"/>
    <x v="0"/>
    <s v="Proceed"/>
    <m/>
    <s v="Proceed"/>
    <x v="1"/>
    <m/>
    <n v="43"/>
  </r>
  <r>
    <x v="16"/>
    <x v="2"/>
    <m/>
    <n v="2"/>
    <x v="1"/>
    <x v="0"/>
    <x v="0"/>
    <s v="Proceed"/>
    <s v="Proceed"/>
    <m/>
    <x v="0"/>
    <m/>
    <n v="3"/>
  </r>
  <r>
    <x v="17"/>
    <x v="0"/>
    <m/>
    <m/>
    <x v="0"/>
    <x v="0"/>
    <x v="0"/>
    <m/>
    <m/>
    <m/>
    <x v="0"/>
    <m/>
    <m/>
  </r>
  <r>
    <x v="18"/>
    <x v="0"/>
    <m/>
    <m/>
    <x v="0"/>
    <x v="0"/>
    <x v="0"/>
    <m/>
    <m/>
    <m/>
    <x v="0"/>
    <m/>
    <m/>
  </r>
  <r>
    <x v="18"/>
    <x v="1"/>
    <m/>
    <m/>
    <x v="0"/>
    <x v="0"/>
    <x v="0"/>
    <m/>
    <m/>
    <m/>
    <x v="0"/>
    <m/>
    <m/>
  </r>
  <r>
    <x v="19"/>
    <x v="0"/>
    <m/>
    <m/>
    <x v="0"/>
    <x v="0"/>
    <x v="0"/>
    <m/>
    <m/>
    <m/>
    <x v="0"/>
    <m/>
    <m/>
  </r>
  <r>
    <x v="19"/>
    <x v="1"/>
    <m/>
    <m/>
    <x v="0"/>
    <x v="0"/>
    <x v="0"/>
    <m/>
    <m/>
    <m/>
    <x v="0"/>
    <m/>
    <m/>
  </r>
  <r>
    <x v="19"/>
    <x v="2"/>
    <m/>
    <n v="1"/>
    <x v="1"/>
    <x v="0"/>
    <x v="0"/>
    <m/>
    <m/>
    <m/>
    <x v="0"/>
    <m/>
    <n v="79"/>
  </r>
  <r>
    <x v="19"/>
    <x v="2"/>
    <m/>
    <n v="2"/>
    <x v="1"/>
    <x v="0"/>
    <x v="0"/>
    <m/>
    <m/>
    <m/>
    <x v="0"/>
    <m/>
    <n v="42"/>
  </r>
  <r>
    <x v="20"/>
    <x v="0"/>
    <m/>
    <m/>
    <x v="0"/>
    <x v="0"/>
    <x v="0"/>
    <m/>
    <m/>
    <m/>
    <x v="0"/>
    <m/>
    <m/>
  </r>
  <r>
    <x v="20"/>
    <x v="1"/>
    <m/>
    <m/>
    <x v="0"/>
    <x v="0"/>
    <x v="0"/>
    <m/>
    <m/>
    <m/>
    <x v="0"/>
    <m/>
    <m/>
  </r>
  <r>
    <x v="20"/>
    <x v="2"/>
    <m/>
    <n v="1"/>
    <x v="1"/>
    <x v="0"/>
    <x v="0"/>
    <m/>
    <m/>
    <m/>
    <x v="0"/>
    <m/>
    <n v="56"/>
  </r>
  <r>
    <x v="21"/>
    <x v="0"/>
    <m/>
    <m/>
    <x v="0"/>
    <x v="0"/>
    <x v="0"/>
    <m/>
    <m/>
    <m/>
    <x v="0"/>
    <m/>
    <m/>
  </r>
  <r>
    <x v="21"/>
    <x v="1"/>
    <m/>
    <m/>
    <x v="0"/>
    <x v="0"/>
    <x v="0"/>
    <m/>
    <m/>
    <m/>
    <x v="0"/>
    <m/>
    <m/>
  </r>
  <r>
    <x v="21"/>
    <x v="2"/>
    <m/>
    <n v="1"/>
    <x v="2"/>
    <x v="2"/>
    <x v="0"/>
    <m/>
    <m/>
    <m/>
    <x v="0"/>
    <m/>
    <n v="42"/>
  </r>
  <r>
    <x v="21"/>
    <x v="2"/>
    <m/>
    <n v="2"/>
    <x v="0"/>
    <x v="2"/>
    <x v="0"/>
    <m/>
    <m/>
    <m/>
    <x v="0"/>
    <m/>
    <n v="5"/>
  </r>
  <r>
    <x v="21"/>
    <x v="2"/>
    <m/>
    <n v="3"/>
    <x v="0"/>
    <x v="2"/>
    <x v="0"/>
    <m/>
    <m/>
    <m/>
    <x v="0"/>
    <m/>
    <n v="5"/>
  </r>
  <r>
    <x v="22"/>
    <x v="0"/>
    <m/>
    <m/>
    <x v="0"/>
    <x v="0"/>
    <x v="0"/>
    <m/>
    <m/>
    <m/>
    <x v="0"/>
    <m/>
    <m/>
  </r>
  <r>
    <x v="22"/>
    <x v="1"/>
    <m/>
    <m/>
    <x v="0"/>
    <x v="0"/>
    <x v="0"/>
    <m/>
    <m/>
    <m/>
    <x v="0"/>
    <m/>
    <m/>
  </r>
  <r>
    <x v="22"/>
    <x v="2"/>
    <m/>
    <n v="1"/>
    <x v="2"/>
    <x v="2"/>
    <x v="1"/>
    <m/>
    <m/>
    <m/>
    <x v="0"/>
    <m/>
    <n v="30"/>
  </r>
  <r>
    <x v="22"/>
    <x v="2"/>
    <m/>
    <n v="2"/>
    <x v="1"/>
    <x v="0"/>
    <x v="0"/>
    <m/>
    <m/>
    <m/>
    <x v="0"/>
    <m/>
    <n v="58"/>
  </r>
  <r>
    <x v="22"/>
    <x v="2"/>
    <m/>
    <n v="3"/>
    <x v="1"/>
    <x v="0"/>
    <x v="0"/>
    <m/>
    <m/>
    <m/>
    <x v="0"/>
    <m/>
    <n v="33"/>
  </r>
  <r>
    <x v="22"/>
    <x v="2"/>
    <m/>
    <n v="4"/>
    <x v="2"/>
    <x v="1"/>
    <x v="2"/>
    <m/>
    <m/>
    <m/>
    <x v="0"/>
    <m/>
    <m/>
  </r>
  <r>
    <x v="22"/>
    <x v="2"/>
    <m/>
    <n v="5"/>
    <x v="2"/>
    <x v="2"/>
    <x v="0"/>
    <m/>
    <m/>
    <m/>
    <x v="0"/>
    <m/>
    <n v="7"/>
  </r>
  <r>
    <x v="22"/>
    <x v="2"/>
    <m/>
    <n v="6"/>
    <x v="1"/>
    <x v="0"/>
    <x v="0"/>
    <m/>
    <m/>
    <m/>
    <x v="0"/>
    <m/>
    <n v="2"/>
  </r>
  <r>
    <x v="23"/>
    <x v="0"/>
    <m/>
    <m/>
    <x v="0"/>
    <x v="0"/>
    <x v="0"/>
    <m/>
    <m/>
    <m/>
    <x v="0"/>
    <m/>
    <m/>
  </r>
  <r>
    <x v="23"/>
    <x v="1"/>
    <m/>
    <m/>
    <x v="0"/>
    <x v="0"/>
    <x v="0"/>
    <m/>
    <m/>
    <m/>
    <x v="0"/>
    <m/>
    <m/>
  </r>
  <r>
    <x v="23"/>
    <x v="2"/>
    <m/>
    <n v="1"/>
    <x v="1"/>
    <x v="0"/>
    <x v="0"/>
    <s v="Proceed"/>
    <m/>
    <s v="Proceed"/>
    <x v="1"/>
    <m/>
    <n v="52"/>
  </r>
  <r>
    <x v="23"/>
    <x v="2"/>
    <m/>
    <n v="2"/>
    <x v="2"/>
    <x v="2"/>
    <x v="0"/>
    <s v="Proceed"/>
    <s v="Proceed"/>
    <m/>
    <x v="0"/>
    <m/>
    <n v="16"/>
  </r>
  <r>
    <x v="23"/>
    <x v="2"/>
    <m/>
    <n v="3"/>
    <x v="2"/>
    <x v="2"/>
    <x v="0"/>
    <m/>
    <m/>
    <m/>
    <x v="0"/>
    <m/>
    <m/>
  </r>
  <r>
    <x v="23"/>
    <x v="2"/>
    <m/>
    <n v="4"/>
    <x v="2"/>
    <x v="1"/>
    <x v="1"/>
    <s v="Proceed"/>
    <s v="Proceed"/>
    <m/>
    <x v="0"/>
    <m/>
    <n v="16"/>
  </r>
  <r>
    <x v="23"/>
    <x v="2"/>
    <m/>
    <n v="5"/>
    <x v="2"/>
    <x v="2"/>
    <x v="0"/>
    <s v="Proceed"/>
    <s v="Proceed"/>
    <m/>
    <x v="0"/>
    <m/>
    <n v="13"/>
  </r>
  <r>
    <x v="24"/>
    <x v="0"/>
    <m/>
    <m/>
    <x v="0"/>
    <x v="0"/>
    <x v="0"/>
    <m/>
    <m/>
    <m/>
    <x v="0"/>
    <m/>
    <m/>
  </r>
  <r>
    <x v="24"/>
    <x v="1"/>
    <m/>
    <m/>
    <x v="0"/>
    <x v="0"/>
    <x v="0"/>
    <m/>
    <m/>
    <m/>
    <x v="0"/>
    <m/>
    <m/>
  </r>
  <r>
    <x v="24"/>
    <x v="2"/>
    <m/>
    <n v="1"/>
    <x v="0"/>
    <x v="0"/>
    <x v="0"/>
    <m/>
    <m/>
    <m/>
    <x v="0"/>
    <m/>
    <m/>
  </r>
  <r>
    <x v="24"/>
    <x v="2"/>
    <m/>
    <n v="2"/>
    <x v="0"/>
    <x v="0"/>
    <x v="0"/>
    <m/>
    <m/>
    <m/>
    <x v="0"/>
    <m/>
    <m/>
  </r>
  <r>
    <x v="24"/>
    <x v="2"/>
    <m/>
    <n v="3"/>
    <x v="0"/>
    <x v="0"/>
    <x v="0"/>
    <m/>
    <m/>
    <m/>
    <x v="0"/>
    <m/>
    <m/>
  </r>
  <r>
    <x v="24"/>
    <x v="2"/>
    <m/>
    <n v="4"/>
    <x v="0"/>
    <x v="0"/>
    <x v="0"/>
    <m/>
    <m/>
    <m/>
    <x v="0"/>
    <m/>
    <m/>
  </r>
  <r>
    <x v="25"/>
    <x v="0"/>
    <m/>
    <m/>
    <x v="0"/>
    <x v="0"/>
    <x v="0"/>
    <m/>
    <m/>
    <m/>
    <x v="0"/>
    <m/>
    <m/>
  </r>
  <r>
    <x v="25"/>
    <x v="1"/>
    <m/>
    <m/>
    <x v="0"/>
    <x v="0"/>
    <x v="0"/>
    <m/>
    <m/>
    <m/>
    <x v="0"/>
    <m/>
    <m/>
  </r>
  <r>
    <x v="25"/>
    <x v="2"/>
    <m/>
    <n v="1"/>
    <x v="1"/>
    <x v="0"/>
    <x v="0"/>
    <m/>
    <m/>
    <m/>
    <x v="0"/>
    <m/>
    <n v="67"/>
  </r>
  <r>
    <x v="25"/>
    <x v="2"/>
    <m/>
    <n v="2"/>
    <x v="1"/>
    <x v="0"/>
    <x v="0"/>
    <s v="Proceed"/>
    <m/>
    <s v="Proceed"/>
    <x v="1"/>
    <m/>
    <n v="44"/>
  </r>
  <r>
    <x v="25"/>
    <x v="2"/>
    <m/>
    <n v="3"/>
    <x v="2"/>
    <x v="1"/>
    <x v="0"/>
    <m/>
    <m/>
    <m/>
    <x v="0"/>
    <m/>
    <m/>
  </r>
  <r>
    <x v="25"/>
    <x v="2"/>
    <m/>
    <n v="4"/>
    <x v="1"/>
    <x v="0"/>
    <x v="0"/>
    <m/>
    <m/>
    <m/>
    <x v="0"/>
    <m/>
    <n v="16"/>
  </r>
  <r>
    <x v="25"/>
    <x v="2"/>
    <m/>
    <n v="5"/>
    <x v="2"/>
    <x v="1"/>
    <x v="0"/>
    <m/>
    <m/>
    <m/>
    <x v="0"/>
    <m/>
    <m/>
  </r>
  <r>
    <x v="26"/>
    <x v="0"/>
    <m/>
    <m/>
    <x v="0"/>
    <x v="0"/>
    <x v="0"/>
    <m/>
    <m/>
    <m/>
    <x v="0"/>
    <m/>
    <m/>
  </r>
  <r>
    <x v="26"/>
    <x v="1"/>
    <m/>
    <m/>
    <x v="0"/>
    <x v="0"/>
    <x v="0"/>
    <m/>
    <m/>
    <m/>
    <x v="0"/>
    <m/>
    <m/>
  </r>
  <r>
    <x v="26"/>
    <x v="2"/>
    <m/>
    <n v="1"/>
    <x v="1"/>
    <x v="0"/>
    <x v="0"/>
    <s v="Proceed"/>
    <m/>
    <s v="Proceed"/>
    <x v="1"/>
    <m/>
    <n v="61"/>
  </r>
  <r>
    <x v="26"/>
    <x v="2"/>
    <m/>
    <n v="2"/>
    <x v="1"/>
    <x v="0"/>
    <x v="0"/>
    <m/>
    <m/>
    <m/>
    <x v="0"/>
    <m/>
    <n v="26"/>
  </r>
  <r>
    <x v="26"/>
    <x v="2"/>
    <m/>
    <n v="3"/>
    <x v="1"/>
    <x v="2"/>
    <x v="0"/>
    <s v="Proceed"/>
    <m/>
    <s v="Proceed"/>
    <x v="1"/>
    <m/>
    <n v="18"/>
  </r>
  <r>
    <x v="26"/>
    <x v="2"/>
    <m/>
    <n v="4"/>
    <x v="1"/>
    <x v="2"/>
    <x v="0"/>
    <m/>
    <m/>
    <m/>
    <x v="0"/>
    <m/>
    <n v="2"/>
  </r>
  <r>
    <x v="26"/>
    <x v="2"/>
    <m/>
    <n v="5"/>
    <x v="1"/>
    <x v="0"/>
    <x v="0"/>
    <m/>
    <m/>
    <m/>
    <x v="0"/>
    <m/>
    <n v="0"/>
  </r>
  <r>
    <x v="27"/>
    <x v="0"/>
    <m/>
    <m/>
    <x v="0"/>
    <x v="0"/>
    <x v="0"/>
    <m/>
    <m/>
    <m/>
    <x v="0"/>
    <m/>
    <m/>
  </r>
  <r>
    <x v="28"/>
    <x v="0"/>
    <m/>
    <m/>
    <x v="0"/>
    <x v="0"/>
    <x v="0"/>
    <m/>
    <m/>
    <m/>
    <x v="0"/>
    <m/>
    <m/>
  </r>
  <r>
    <x v="28"/>
    <x v="1"/>
    <m/>
    <m/>
    <x v="0"/>
    <x v="0"/>
    <x v="0"/>
    <m/>
    <m/>
    <m/>
    <x v="0"/>
    <m/>
    <m/>
  </r>
  <r>
    <x v="28"/>
    <x v="2"/>
    <m/>
    <n v="1"/>
    <x v="1"/>
    <x v="0"/>
    <x v="0"/>
    <s v="Proceed"/>
    <m/>
    <s v="Proceed"/>
    <x v="1"/>
    <m/>
    <n v="81"/>
  </r>
  <r>
    <x v="28"/>
    <x v="2"/>
    <m/>
    <n v="2"/>
    <x v="1"/>
    <x v="0"/>
    <x v="0"/>
    <s v="Proceed"/>
    <s v="Proceed"/>
    <m/>
    <x v="0"/>
    <m/>
    <n v="6"/>
  </r>
  <r>
    <x v="29"/>
    <x v="0"/>
    <m/>
    <m/>
    <x v="0"/>
    <x v="0"/>
    <x v="0"/>
    <m/>
    <m/>
    <m/>
    <x v="0"/>
    <m/>
    <m/>
  </r>
  <r>
    <x v="30"/>
    <x v="0"/>
    <m/>
    <m/>
    <x v="0"/>
    <x v="0"/>
    <x v="0"/>
    <m/>
    <m/>
    <m/>
    <x v="0"/>
    <m/>
    <m/>
  </r>
  <r>
    <x v="30"/>
    <x v="1"/>
    <m/>
    <m/>
    <x v="0"/>
    <x v="0"/>
    <x v="0"/>
    <m/>
    <m/>
    <m/>
    <x v="0"/>
    <m/>
    <m/>
  </r>
  <r>
    <x v="30"/>
    <x v="2"/>
    <m/>
    <n v="1"/>
    <x v="1"/>
    <x v="0"/>
    <x v="0"/>
    <m/>
    <m/>
    <m/>
    <x v="0"/>
    <m/>
    <n v="44"/>
  </r>
  <r>
    <x v="30"/>
    <x v="2"/>
    <m/>
    <n v="2"/>
    <x v="1"/>
    <x v="0"/>
    <x v="0"/>
    <m/>
    <s v="Proceed"/>
    <m/>
    <x v="0"/>
    <m/>
    <n v="14"/>
  </r>
  <r>
    <x v="30"/>
    <x v="2"/>
    <m/>
    <n v="3"/>
    <x v="1"/>
    <x v="0"/>
    <x v="0"/>
    <m/>
    <s v="Proceed"/>
    <m/>
    <x v="0"/>
    <m/>
    <n v="5"/>
  </r>
  <r>
    <x v="31"/>
    <x v="0"/>
    <m/>
    <m/>
    <x v="0"/>
    <x v="0"/>
    <x v="0"/>
    <m/>
    <m/>
    <m/>
    <x v="0"/>
    <m/>
    <m/>
  </r>
  <r>
    <x v="31"/>
    <x v="1"/>
    <m/>
    <m/>
    <x v="0"/>
    <x v="0"/>
    <x v="0"/>
    <m/>
    <m/>
    <m/>
    <x v="0"/>
    <m/>
    <m/>
  </r>
  <r>
    <x v="31"/>
    <x v="2"/>
    <m/>
    <n v="1"/>
    <x v="0"/>
    <x v="0"/>
    <x v="0"/>
    <m/>
    <m/>
    <m/>
    <x v="0"/>
    <m/>
    <m/>
  </r>
  <r>
    <x v="31"/>
    <x v="2"/>
    <m/>
    <n v="2"/>
    <x v="0"/>
    <x v="0"/>
    <x v="0"/>
    <m/>
    <m/>
    <m/>
    <x v="0"/>
    <m/>
    <m/>
  </r>
  <r>
    <x v="31"/>
    <x v="2"/>
    <m/>
    <n v="3"/>
    <x v="0"/>
    <x v="0"/>
    <x v="0"/>
    <m/>
    <m/>
    <m/>
    <x v="0"/>
    <m/>
    <m/>
  </r>
  <r>
    <x v="31"/>
    <x v="2"/>
    <m/>
    <n v="4"/>
    <x v="0"/>
    <x v="0"/>
    <x v="0"/>
    <m/>
    <m/>
    <m/>
    <x v="0"/>
    <m/>
    <m/>
  </r>
  <r>
    <x v="32"/>
    <x v="0"/>
    <m/>
    <m/>
    <x v="0"/>
    <x v="0"/>
    <x v="0"/>
    <m/>
    <m/>
    <m/>
    <x v="0"/>
    <m/>
    <m/>
  </r>
  <r>
    <x v="32"/>
    <x v="1"/>
    <m/>
    <m/>
    <x v="0"/>
    <x v="0"/>
    <x v="0"/>
    <m/>
    <m/>
    <m/>
    <x v="0"/>
    <m/>
    <m/>
  </r>
  <r>
    <x v="32"/>
    <x v="2"/>
    <m/>
    <n v="1"/>
    <x v="0"/>
    <x v="0"/>
    <x v="0"/>
    <m/>
    <m/>
    <m/>
    <x v="0"/>
    <m/>
    <m/>
  </r>
  <r>
    <x v="32"/>
    <x v="2"/>
    <m/>
    <n v="2"/>
    <x v="0"/>
    <x v="0"/>
    <x v="0"/>
    <m/>
    <m/>
    <m/>
    <x v="0"/>
    <m/>
    <m/>
  </r>
  <r>
    <x v="32"/>
    <x v="2"/>
    <m/>
    <n v="3"/>
    <x v="0"/>
    <x v="0"/>
    <x v="0"/>
    <m/>
    <m/>
    <m/>
    <x v="0"/>
    <m/>
    <m/>
  </r>
  <r>
    <x v="33"/>
    <x v="0"/>
    <m/>
    <m/>
    <x v="0"/>
    <x v="0"/>
    <x v="0"/>
    <m/>
    <m/>
    <m/>
    <x v="0"/>
    <m/>
    <m/>
  </r>
  <r>
    <x v="34"/>
    <x v="0"/>
    <m/>
    <m/>
    <x v="0"/>
    <x v="0"/>
    <x v="0"/>
    <m/>
    <m/>
    <m/>
    <x v="0"/>
    <m/>
    <m/>
  </r>
  <r>
    <x v="34"/>
    <x v="1"/>
    <m/>
    <m/>
    <x v="0"/>
    <x v="0"/>
    <x v="0"/>
    <m/>
    <m/>
    <m/>
    <x v="0"/>
    <m/>
    <m/>
  </r>
  <r>
    <x v="34"/>
    <x v="2"/>
    <m/>
    <n v="1"/>
    <x v="2"/>
    <x v="2"/>
    <x v="0"/>
    <s v="Proceed"/>
    <m/>
    <s v="Proceed"/>
    <x v="1"/>
    <m/>
    <n v="64"/>
  </r>
  <r>
    <x v="34"/>
    <x v="2"/>
    <m/>
    <n v="2"/>
    <x v="1"/>
    <x v="0"/>
    <x v="0"/>
    <s v="Proceed"/>
    <m/>
    <s v="Proceed"/>
    <x v="1"/>
    <m/>
    <n v="25"/>
  </r>
  <r>
    <x v="35"/>
    <x v="0"/>
    <m/>
    <m/>
    <x v="0"/>
    <x v="0"/>
    <x v="0"/>
    <m/>
    <m/>
    <m/>
    <x v="0"/>
    <m/>
    <m/>
  </r>
  <r>
    <x v="35"/>
    <x v="1"/>
    <m/>
    <m/>
    <x v="0"/>
    <x v="0"/>
    <x v="0"/>
    <m/>
    <m/>
    <m/>
    <x v="0"/>
    <m/>
    <m/>
  </r>
  <r>
    <x v="35"/>
    <x v="2"/>
    <m/>
    <n v="1"/>
    <x v="2"/>
    <x v="1"/>
    <x v="1"/>
    <m/>
    <m/>
    <m/>
    <x v="0"/>
    <m/>
    <n v="72"/>
  </r>
  <r>
    <x v="35"/>
    <x v="2"/>
    <m/>
    <n v="2"/>
    <x v="1"/>
    <x v="2"/>
    <x v="0"/>
    <m/>
    <m/>
    <m/>
    <x v="0"/>
    <m/>
    <n v="63"/>
  </r>
  <r>
    <x v="35"/>
    <x v="2"/>
    <m/>
    <n v="3"/>
    <x v="1"/>
    <x v="0"/>
    <x v="0"/>
    <m/>
    <m/>
    <m/>
    <x v="0"/>
    <m/>
    <n v="48"/>
  </r>
  <r>
    <x v="35"/>
    <x v="2"/>
    <m/>
    <n v="4"/>
    <x v="1"/>
    <x v="0"/>
    <x v="0"/>
    <m/>
    <m/>
    <m/>
    <x v="0"/>
    <m/>
    <n v="20"/>
  </r>
  <r>
    <x v="36"/>
    <x v="0"/>
    <m/>
    <m/>
    <x v="0"/>
    <x v="0"/>
    <x v="0"/>
    <m/>
    <m/>
    <m/>
    <x v="0"/>
    <m/>
    <m/>
  </r>
  <r>
    <x v="36"/>
    <x v="1"/>
    <m/>
    <m/>
    <x v="0"/>
    <x v="0"/>
    <x v="0"/>
    <m/>
    <m/>
    <m/>
    <x v="0"/>
    <m/>
    <m/>
  </r>
  <r>
    <x v="36"/>
    <x v="2"/>
    <m/>
    <n v="1"/>
    <x v="1"/>
    <x v="0"/>
    <x v="0"/>
    <m/>
    <m/>
    <m/>
    <x v="0"/>
    <m/>
    <n v="33"/>
  </r>
  <r>
    <x v="36"/>
    <x v="2"/>
    <m/>
    <n v="2"/>
    <x v="2"/>
    <x v="2"/>
    <x v="0"/>
    <m/>
    <m/>
    <m/>
    <x v="0"/>
    <m/>
    <n v="66"/>
  </r>
  <r>
    <x v="37"/>
    <x v="0"/>
    <m/>
    <m/>
    <x v="0"/>
    <x v="0"/>
    <x v="0"/>
    <m/>
    <m/>
    <m/>
    <x v="0"/>
    <m/>
    <m/>
  </r>
  <r>
    <x v="37"/>
    <x v="1"/>
    <m/>
    <m/>
    <x v="0"/>
    <x v="0"/>
    <x v="0"/>
    <m/>
    <m/>
    <m/>
    <x v="0"/>
    <m/>
    <m/>
  </r>
  <r>
    <x v="37"/>
    <x v="2"/>
    <m/>
    <n v="1"/>
    <x v="2"/>
    <x v="0"/>
    <x v="0"/>
    <m/>
    <m/>
    <m/>
    <x v="0"/>
    <m/>
    <m/>
  </r>
  <r>
    <x v="37"/>
    <x v="2"/>
    <m/>
    <n v="2"/>
    <x v="2"/>
    <x v="0"/>
    <x v="0"/>
    <m/>
    <m/>
    <m/>
    <x v="0"/>
    <m/>
    <m/>
  </r>
  <r>
    <x v="38"/>
    <x v="0"/>
    <m/>
    <m/>
    <x v="0"/>
    <x v="0"/>
    <x v="0"/>
    <m/>
    <m/>
    <m/>
    <x v="0"/>
    <m/>
    <m/>
  </r>
  <r>
    <x v="38"/>
    <x v="1"/>
    <m/>
    <m/>
    <x v="0"/>
    <x v="0"/>
    <x v="0"/>
    <m/>
    <m/>
    <m/>
    <x v="0"/>
    <m/>
    <m/>
  </r>
  <r>
    <x v="38"/>
    <x v="2"/>
    <m/>
    <n v="1"/>
    <x v="1"/>
    <x v="0"/>
    <x v="0"/>
    <m/>
    <m/>
    <m/>
    <x v="0"/>
    <m/>
    <n v="70"/>
  </r>
  <r>
    <x v="38"/>
    <x v="2"/>
    <m/>
    <n v="2"/>
    <x v="1"/>
    <x v="0"/>
    <x v="0"/>
    <m/>
    <m/>
    <m/>
    <x v="0"/>
    <m/>
    <n v="48"/>
  </r>
  <r>
    <x v="38"/>
    <x v="2"/>
    <m/>
    <n v="3"/>
    <x v="1"/>
    <x v="0"/>
    <x v="0"/>
    <m/>
    <m/>
    <m/>
    <x v="0"/>
    <m/>
    <n v="39"/>
  </r>
  <r>
    <x v="38"/>
    <x v="2"/>
    <m/>
    <n v="4"/>
    <x v="1"/>
    <x v="0"/>
    <x v="0"/>
    <m/>
    <m/>
    <m/>
    <x v="0"/>
    <m/>
    <n v="13"/>
  </r>
  <r>
    <x v="38"/>
    <x v="2"/>
    <m/>
    <n v="5"/>
    <x v="1"/>
    <x v="0"/>
    <x v="0"/>
    <s v="Proceed"/>
    <s v="Proceed"/>
    <m/>
    <x v="0"/>
    <m/>
    <n v="7"/>
  </r>
  <r>
    <x v="39"/>
    <x v="0"/>
    <m/>
    <m/>
    <x v="0"/>
    <x v="0"/>
    <x v="0"/>
    <m/>
    <m/>
    <m/>
    <x v="0"/>
    <m/>
    <m/>
  </r>
  <r>
    <x v="39"/>
    <x v="1"/>
    <m/>
    <m/>
    <x v="0"/>
    <x v="0"/>
    <x v="0"/>
    <m/>
    <m/>
    <m/>
    <x v="0"/>
    <m/>
    <m/>
  </r>
  <r>
    <x v="39"/>
    <x v="2"/>
    <m/>
    <n v="1"/>
    <x v="1"/>
    <x v="0"/>
    <x v="0"/>
    <m/>
    <m/>
    <m/>
    <x v="0"/>
    <m/>
    <n v="20"/>
  </r>
  <r>
    <x v="39"/>
    <x v="2"/>
    <m/>
    <n v="2"/>
    <x v="1"/>
    <x v="0"/>
    <x v="0"/>
    <m/>
    <m/>
    <m/>
    <x v="0"/>
    <m/>
    <n v="53"/>
  </r>
  <r>
    <x v="39"/>
    <x v="2"/>
    <m/>
    <n v="3"/>
    <x v="1"/>
    <x v="0"/>
    <x v="0"/>
    <m/>
    <m/>
    <m/>
    <x v="0"/>
    <m/>
    <n v="12"/>
  </r>
  <r>
    <x v="39"/>
    <x v="2"/>
    <m/>
    <n v="4"/>
    <x v="1"/>
    <x v="0"/>
    <x v="0"/>
    <m/>
    <m/>
    <m/>
    <x v="0"/>
    <m/>
    <n v="4"/>
  </r>
  <r>
    <x v="40"/>
    <x v="0"/>
    <m/>
    <m/>
    <x v="0"/>
    <x v="0"/>
    <x v="0"/>
    <m/>
    <m/>
    <m/>
    <x v="0"/>
    <m/>
    <m/>
  </r>
  <r>
    <x v="40"/>
    <x v="1"/>
    <m/>
    <m/>
    <x v="0"/>
    <x v="0"/>
    <x v="0"/>
    <m/>
    <m/>
    <m/>
    <x v="0"/>
    <m/>
    <m/>
  </r>
  <r>
    <x v="40"/>
    <x v="2"/>
    <m/>
    <n v="1"/>
    <x v="2"/>
    <x v="0"/>
    <x v="0"/>
    <m/>
    <m/>
    <m/>
    <x v="0"/>
    <m/>
    <m/>
  </r>
  <r>
    <x v="40"/>
    <x v="2"/>
    <m/>
    <n v="2"/>
    <x v="2"/>
    <x v="0"/>
    <x v="0"/>
    <m/>
    <m/>
    <m/>
    <x v="0"/>
    <m/>
    <m/>
  </r>
  <r>
    <x v="41"/>
    <x v="0"/>
    <m/>
    <m/>
    <x v="0"/>
    <x v="0"/>
    <x v="0"/>
    <m/>
    <m/>
    <m/>
    <x v="0"/>
    <m/>
    <m/>
  </r>
  <r>
    <x v="41"/>
    <x v="1"/>
    <m/>
    <m/>
    <x v="0"/>
    <x v="0"/>
    <x v="0"/>
    <m/>
    <m/>
    <m/>
    <x v="0"/>
    <m/>
    <m/>
  </r>
  <r>
    <x v="41"/>
    <x v="2"/>
    <m/>
    <n v="1"/>
    <x v="2"/>
    <x v="2"/>
    <x v="0"/>
    <m/>
    <m/>
    <m/>
    <x v="0"/>
    <m/>
    <n v="33"/>
  </r>
  <r>
    <x v="41"/>
    <x v="2"/>
    <m/>
    <n v="2"/>
    <x v="2"/>
    <x v="2"/>
    <x v="0"/>
    <m/>
    <m/>
    <m/>
    <x v="0"/>
    <m/>
    <n v="2"/>
  </r>
  <r>
    <x v="42"/>
    <x v="0"/>
    <m/>
    <m/>
    <x v="0"/>
    <x v="0"/>
    <x v="0"/>
    <m/>
    <m/>
    <m/>
    <x v="0"/>
    <m/>
    <m/>
  </r>
  <r>
    <x v="43"/>
    <x v="0"/>
    <m/>
    <m/>
    <x v="0"/>
    <x v="0"/>
    <x v="0"/>
    <m/>
    <m/>
    <m/>
    <x v="0"/>
    <m/>
    <m/>
  </r>
  <r>
    <x v="43"/>
    <x v="1"/>
    <m/>
    <m/>
    <x v="0"/>
    <x v="0"/>
    <x v="0"/>
    <m/>
    <m/>
    <m/>
    <x v="0"/>
    <m/>
    <m/>
  </r>
  <r>
    <x v="43"/>
    <x v="2"/>
    <m/>
    <n v="1"/>
    <x v="2"/>
    <x v="2"/>
    <x v="0"/>
    <s v="Proceed"/>
    <m/>
    <s v="Proceed"/>
    <x v="1"/>
    <m/>
    <n v="64"/>
  </r>
  <r>
    <x v="44"/>
    <x v="0"/>
    <m/>
    <m/>
    <x v="0"/>
    <x v="0"/>
    <x v="0"/>
    <m/>
    <m/>
    <m/>
    <x v="0"/>
    <m/>
    <m/>
  </r>
  <r>
    <x v="44"/>
    <x v="1"/>
    <m/>
    <m/>
    <x v="0"/>
    <x v="0"/>
    <x v="0"/>
    <m/>
    <m/>
    <m/>
    <x v="0"/>
    <m/>
    <m/>
  </r>
  <r>
    <x v="44"/>
    <x v="2"/>
    <m/>
    <n v="1"/>
    <x v="2"/>
    <x v="1"/>
    <x v="2"/>
    <m/>
    <m/>
    <m/>
    <x v="0"/>
    <m/>
    <m/>
  </r>
  <r>
    <x v="44"/>
    <x v="2"/>
    <m/>
    <n v="2"/>
    <x v="1"/>
    <x v="0"/>
    <x v="0"/>
    <m/>
    <m/>
    <m/>
    <x v="0"/>
    <m/>
    <n v="64"/>
  </r>
  <r>
    <x v="45"/>
    <x v="0"/>
    <m/>
    <m/>
    <x v="0"/>
    <x v="0"/>
    <x v="0"/>
    <m/>
    <m/>
    <m/>
    <x v="0"/>
    <m/>
    <m/>
  </r>
  <r>
    <x v="45"/>
    <x v="1"/>
    <m/>
    <m/>
    <x v="0"/>
    <x v="0"/>
    <x v="0"/>
    <m/>
    <m/>
    <m/>
    <x v="0"/>
    <m/>
    <m/>
  </r>
  <r>
    <x v="45"/>
    <x v="2"/>
    <m/>
    <n v="1"/>
    <x v="2"/>
    <x v="1"/>
    <x v="2"/>
    <m/>
    <m/>
    <m/>
    <x v="0"/>
    <m/>
    <m/>
  </r>
  <r>
    <x v="45"/>
    <x v="2"/>
    <m/>
    <n v="2"/>
    <x v="2"/>
    <x v="1"/>
    <x v="2"/>
    <m/>
    <m/>
    <m/>
    <x v="0"/>
    <m/>
    <m/>
  </r>
  <r>
    <x v="46"/>
    <x v="0"/>
    <m/>
    <m/>
    <x v="0"/>
    <x v="0"/>
    <x v="0"/>
    <m/>
    <m/>
    <m/>
    <x v="0"/>
    <m/>
    <m/>
  </r>
  <r>
    <x v="46"/>
    <x v="1"/>
    <m/>
    <m/>
    <x v="0"/>
    <x v="0"/>
    <x v="0"/>
    <m/>
    <m/>
    <m/>
    <x v="0"/>
    <m/>
    <m/>
  </r>
  <r>
    <x v="46"/>
    <x v="2"/>
    <m/>
    <n v="1"/>
    <x v="2"/>
    <x v="2"/>
    <x v="0"/>
    <m/>
    <m/>
    <m/>
    <x v="0"/>
    <m/>
    <n v="37"/>
  </r>
  <r>
    <x v="46"/>
    <x v="2"/>
    <m/>
    <n v="2"/>
    <x v="2"/>
    <x v="2"/>
    <x v="0"/>
    <m/>
    <m/>
    <m/>
    <x v="0"/>
    <m/>
    <n v="18"/>
  </r>
  <r>
    <x v="47"/>
    <x v="0"/>
    <m/>
    <m/>
    <x v="0"/>
    <x v="0"/>
    <x v="0"/>
    <m/>
    <m/>
    <m/>
    <x v="0"/>
    <m/>
    <m/>
  </r>
  <r>
    <x v="47"/>
    <x v="1"/>
    <m/>
    <m/>
    <x v="0"/>
    <x v="0"/>
    <x v="0"/>
    <m/>
    <m/>
    <m/>
    <x v="0"/>
    <m/>
    <m/>
  </r>
  <r>
    <x v="47"/>
    <x v="2"/>
    <m/>
    <n v="1"/>
    <x v="1"/>
    <x v="0"/>
    <x v="0"/>
    <s v="Proceed"/>
    <m/>
    <s v="Proceed"/>
    <x v="1"/>
    <m/>
    <n v="46"/>
  </r>
  <r>
    <x v="47"/>
    <x v="2"/>
    <m/>
    <n v="2"/>
    <x v="1"/>
    <x v="0"/>
    <x v="0"/>
    <m/>
    <m/>
    <m/>
    <x v="0"/>
    <m/>
    <n v="18"/>
  </r>
  <r>
    <x v="47"/>
    <x v="2"/>
    <m/>
    <n v="3"/>
    <x v="1"/>
    <x v="0"/>
    <x v="0"/>
    <s v="Proceed"/>
    <s v="Proceed"/>
    <m/>
    <x v="0"/>
    <m/>
    <n v="12"/>
  </r>
  <r>
    <x v="47"/>
    <x v="2"/>
    <m/>
    <n v="4"/>
    <x v="1"/>
    <x v="0"/>
    <x v="0"/>
    <s v="Proceed"/>
    <s v="Proceed"/>
    <m/>
    <x v="0"/>
    <m/>
    <n v="8"/>
  </r>
  <r>
    <x v="47"/>
    <x v="2"/>
    <m/>
    <n v="5"/>
    <x v="1"/>
    <x v="0"/>
    <x v="0"/>
    <m/>
    <m/>
    <m/>
    <x v="0"/>
    <m/>
    <n v="57"/>
  </r>
  <r>
    <x v="48"/>
    <x v="0"/>
    <m/>
    <m/>
    <x v="0"/>
    <x v="0"/>
    <x v="0"/>
    <m/>
    <m/>
    <m/>
    <x v="0"/>
    <m/>
    <m/>
  </r>
  <r>
    <x v="48"/>
    <x v="1"/>
    <m/>
    <m/>
    <x v="0"/>
    <x v="0"/>
    <x v="0"/>
    <m/>
    <m/>
    <m/>
    <x v="0"/>
    <m/>
    <m/>
  </r>
  <r>
    <x v="48"/>
    <x v="2"/>
    <m/>
    <n v="1"/>
    <x v="1"/>
    <x v="0"/>
    <x v="0"/>
    <m/>
    <m/>
    <m/>
    <x v="0"/>
    <m/>
    <n v="67"/>
  </r>
  <r>
    <x v="48"/>
    <x v="2"/>
    <m/>
    <n v="2"/>
    <x v="1"/>
    <x v="0"/>
    <x v="0"/>
    <m/>
    <m/>
    <m/>
    <x v="0"/>
    <m/>
    <n v="58"/>
  </r>
  <r>
    <x v="49"/>
    <x v="0"/>
    <m/>
    <m/>
    <x v="0"/>
    <x v="0"/>
    <x v="0"/>
    <m/>
    <m/>
    <m/>
    <x v="0"/>
    <m/>
    <m/>
  </r>
  <r>
    <x v="50"/>
    <x v="0"/>
    <m/>
    <m/>
    <x v="0"/>
    <x v="0"/>
    <x v="0"/>
    <m/>
    <m/>
    <m/>
    <x v="0"/>
    <m/>
    <m/>
  </r>
  <r>
    <x v="50"/>
    <x v="1"/>
    <m/>
    <m/>
    <x v="0"/>
    <x v="0"/>
    <x v="0"/>
    <m/>
    <m/>
    <m/>
    <x v="0"/>
    <m/>
    <m/>
  </r>
  <r>
    <x v="50"/>
    <x v="2"/>
    <m/>
    <n v="1"/>
    <x v="1"/>
    <x v="0"/>
    <x v="0"/>
    <m/>
    <m/>
    <m/>
    <x v="0"/>
    <m/>
    <n v="61"/>
  </r>
  <r>
    <x v="50"/>
    <x v="2"/>
    <m/>
    <n v="2"/>
    <x v="2"/>
    <x v="1"/>
    <x v="1"/>
    <m/>
    <m/>
    <m/>
    <x v="0"/>
    <m/>
    <n v="36"/>
  </r>
  <r>
    <x v="50"/>
    <x v="2"/>
    <m/>
    <n v="3"/>
    <x v="1"/>
    <x v="0"/>
    <x v="0"/>
    <m/>
    <m/>
    <m/>
    <x v="0"/>
    <m/>
    <n v="19"/>
  </r>
  <r>
    <x v="50"/>
    <x v="2"/>
    <m/>
    <n v="4"/>
    <x v="2"/>
    <x v="1"/>
    <x v="2"/>
    <m/>
    <m/>
    <m/>
    <x v="0"/>
    <m/>
    <m/>
  </r>
  <r>
    <x v="50"/>
    <x v="2"/>
    <m/>
    <n v="5"/>
    <x v="2"/>
    <x v="1"/>
    <x v="2"/>
    <m/>
    <m/>
    <m/>
    <x v="0"/>
    <m/>
    <m/>
  </r>
  <r>
    <x v="50"/>
    <x v="2"/>
    <m/>
    <n v="6"/>
    <x v="2"/>
    <x v="1"/>
    <x v="1"/>
    <m/>
    <m/>
    <m/>
    <x v="0"/>
    <m/>
    <n v="17"/>
  </r>
  <r>
    <x v="50"/>
    <x v="2"/>
    <m/>
    <n v="7"/>
    <x v="2"/>
    <x v="1"/>
    <x v="1"/>
    <m/>
    <m/>
    <m/>
    <x v="0"/>
    <m/>
    <n v="7"/>
  </r>
  <r>
    <x v="50"/>
    <x v="2"/>
    <m/>
    <n v="8"/>
    <x v="2"/>
    <x v="2"/>
    <x v="0"/>
    <m/>
    <m/>
    <m/>
    <x v="0"/>
    <s v="Yes"/>
    <m/>
  </r>
  <r>
    <x v="50"/>
    <x v="2"/>
    <m/>
    <n v="9"/>
    <x v="2"/>
    <x v="1"/>
    <x v="1"/>
    <m/>
    <m/>
    <m/>
    <x v="0"/>
    <s v="Yes"/>
    <m/>
  </r>
  <r>
    <x v="51"/>
    <x v="0"/>
    <m/>
    <m/>
    <x v="0"/>
    <x v="0"/>
    <x v="0"/>
    <m/>
    <m/>
    <m/>
    <x v="0"/>
    <m/>
    <m/>
  </r>
  <r>
    <x v="51"/>
    <x v="1"/>
    <m/>
    <m/>
    <x v="0"/>
    <x v="0"/>
    <x v="0"/>
    <m/>
    <m/>
    <m/>
    <x v="0"/>
    <m/>
    <m/>
  </r>
  <r>
    <x v="51"/>
    <x v="2"/>
    <m/>
    <n v="1"/>
    <x v="1"/>
    <x v="0"/>
    <x v="0"/>
    <m/>
    <m/>
    <m/>
    <x v="0"/>
    <m/>
    <n v="14"/>
  </r>
  <r>
    <x v="51"/>
    <x v="2"/>
    <m/>
    <n v="2"/>
    <x v="1"/>
    <x v="0"/>
    <x v="0"/>
    <m/>
    <m/>
    <m/>
    <x v="0"/>
    <m/>
    <n v="79"/>
  </r>
  <r>
    <x v="51"/>
    <x v="2"/>
    <m/>
    <n v="3"/>
    <x v="2"/>
    <x v="0"/>
    <x v="0"/>
    <m/>
    <m/>
    <m/>
    <x v="0"/>
    <m/>
    <m/>
  </r>
  <r>
    <x v="51"/>
    <x v="2"/>
    <m/>
    <n v="4"/>
    <x v="1"/>
    <x v="0"/>
    <x v="0"/>
    <s v="Proceed"/>
    <s v="Proceed"/>
    <m/>
    <x v="0"/>
    <m/>
    <n v="12"/>
  </r>
  <r>
    <x v="52"/>
    <x v="0"/>
    <m/>
    <m/>
    <x v="0"/>
    <x v="0"/>
    <x v="0"/>
    <m/>
    <m/>
    <m/>
    <x v="0"/>
    <m/>
    <m/>
  </r>
  <r>
    <x v="53"/>
    <x v="0"/>
    <m/>
    <m/>
    <x v="0"/>
    <x v="0"/>
    <x v="0"/>
    <m/>
    <m/>
    <m/>
    <x v="0"/>
    <m/>
    <m/>
  </r>
  <r>
    <x v="54"/>
    <x v="0"/>
    <m/>
    <m/>
    <x v="0"/>
    <x v="0"/>
    <x v="0"/>
    <m/>
    <m/>
    <m/>
    <x v="0"/>
    <m/>
    <m/>
  </r>
  <r>
    <x v="55"/>
    <x v="0"/>
    <m/>
    <m/>
    <x v="0"/>
    <x v="0"/>
    <x v="0"/>
    <m/>
    <m/>
    <m/>
    <x v="0"/>
    <m/>
    <m/>
  </r>
  <r>
    <x v="55"/>
    <x v="1"/>
    <m/>
    <m/>
    <x v="0"/>
    <x v="0"/>
    <x v="0"/>
    <m/>
    <m/>
    <m/>
    <x v="0"/>
    <m/>
    <m/>
  </r>
  <r>
    <x v="55"/>
    <x v="2"/>
    <m/>
    <n v="1"/>
    <x v="2"/>
    <x v="1"/>
    <x v="1"/>
    <m/>
    <m/>
    <m/>
    <x v="0"/>
    <s v="Yes"/>
    <m/>
  </r>
  <r>
    <x v="55"/>
    <x v="2"/>
    <m/>
    <n v="2"/>
    <x v="2"/>
    <x v="1"/>
    <x v="1"/>
    <m/>
    <m/>
    <m/>
    <x v="0"/>
    <m/>
    <n v="52"/>
  </r>
  <r>
    <x v="55"/>
    <x v="2"/>
    <m/>
    <n v="3"/>
    <x v="1"/>
    <x v="0"/>
    <x v="0"/>
    <m/>
    <m/>
    <m/>
    <x v="0"/>
    <m/>
    <n v="60"/>
  </r>
  <r>
    <x v="56"/>
    <x v="0"/>
    <m/>
    <m/>
    <x v="0"/>
    <x v="0"/>
    <x v="0"/>
    <m/>
    <m/>
    <m/>
    <x v="0"/>
    <m/>
    <m/>
  </r>
  <r>
    <x v="56"/>
    <x v="1"/>
    <m/>
    <m/>
    <x v="0"/>
    <x v="0"/>
    <x v="0"/>
    <m/>
    <m/>
    <m/>
    <x v="0"/>
    <m/>
    <m/>
  </r>
  <r>
    <x v="56"/>
    <x v="2"/>
    <m/>
    <n v="1"/>
    <x v="1"/>
    <x v="0"/>
    <x v="0"/>
    <m/>
    <m/>
    <m/>
    <x v="0"/>
    <m/>
    <n v="42"/>
  </r>
  <r>
    <x v="56"/>
    <x v="2"/>
    <m/>
    <n v="2"/>
    <x v="1"/>
    <x v="0"/>
    <x v="0"/>
    <m/>
    <m/>
    <m/>
    <x v="0"/>
    <m/>
    <n v="3"/>
  </r>
  <r>
    <x v="57"/>
    <x v="0"/>
    <m/>
    <m/>
    <x v="0"/>
    <x v="0"/>
    <x v="0"/>
    <m/>
    <m/>
    <m/>
    <x v="0"/>
    <m/>
    <m/>
  </r>
  <r>
    <x v="57"/>
    <x v="1"/>
    <m/>
    <m/>
    <x v="0"/>
    <x v="0"/>
    <x v="0"/>
    <m/>
    <m/>
    <m/>
    <x v="0"/>
    <m/>
    <m/>
  </r>
  <r>
    <x v="57"/>
    <x v="2"/>
    <m/>
    <n v="1"/>
    <x v="2"/>
    <x v="2"/>
    <x v="0"/>
    <m/>
    <m/>
    <m/>
    <x v="0"/>
    <m/>
    <n v="60"/>
  </r>
  <r>
    <x v="57"/>
    <x v="2"/>
    <m/>
    <n v="2"/>
    <x v="2"/>
    <x v="2"/>
    <x v="0"/>
    <m/>
    <m/>
    <m/>
    <x v="0"/>
    <m/>
    <n v="20"/>
  </r>
  <r>
    <x v="57"/>
    <x v="2"/>
    <m/>
    <n v="3"/>
    <x v="1"/>
    <x v="2"/>
    <x v="0"/>
    <m/>
    <m/>
    <m/>
    <x v="0"/>
    <m/>
    <n v="26"/>
  </r>
  <r>
    <x v="58"/>
    <x v="0"/>
    <m/>
    <m/>
    <x v="0"/>
    <x v="0"/>
    <x v="0"/>
    <m/>
    <m/>
    <m/>
    <x v="0"/>
    <m/>
    <m/>
  </r>
  <r>
    <x v="58"/>
    <x v="1"/>
    <m/>
    <m/>
    <x v="0"/>
    <x v="0"/>
    <x v="0"/>
    <m/>
    <m/>
    <m/>
    <x v="0"/>
    <m/>
    <m/>
  </r>
  <r>
    <x v="58"/>
    <x v="2"/>
    <m/>
    <n v="1"/>
    <x v="2"/>
    <x v="0"/>
    <x v="0"/>
    <m/>
    <m/>
    <m/>
    <x v="0"/>
    <m/>
    <m/>
  </r>
  <r>
    <x v="58"/>
    <x v="2"/>
    <m/>
    <n v="2"/>
    <x v="2"/>
    <x v="0"/>
    <x v="0"/>
    <m/>
    <m/>
    <m/>
    <x v="0"/>
    <m/>
    <m/>
  </r>
  <r>
    <x v="59"/>
    <x v="0"/>
    <m/>
    <m/>
    <x v="0"/>
    <x v="0"/>
    <x v="0"/>
    <m/>
    <m/>
    <m/>
    <x v="0"/>
    <m/>
    <m/>
  </r>
  <r>
    <x v="59"/>
    <x v="1"/>
    <m/>
    <m/>
    <x v="0"/>
    <x v="0"/>
    <x v="0"/>
    <m/>
    <m/>
    <m/>
    <x v="0"/>
    <m/>
    <m/>
  </r>
  <r>
    <x v="59"/>
    <x v="2"/>
    <m/>
    <n v="1"/>
    <x v="1"/>
    <x v="0"/>
    <x v="0"/>
    <m/>
    <m/>
    <m/>
    <x v="0"/>
    <m/>
    <n v="33"/>
  </r>
  <r>
    <x v="60"/>
    <x v="0"/>
    <m/>
    <m/>
    <x v="0"/>
    <x v="0"/>
    <x v="0"/>
    <m/>
    <m/>
    <m/>
    <x v="0"/>
    <m/>
    <m/>
  </r>
  <r>
    <x v="60"/>
    <x v="1"/>
    <m/>
    <m/>
    <x v="0"/>
    <x v="0"/>
    <x v="0"/>
    <m/>
    <m/>
    <m/>
    <x v="0"/>
    <m/>
    <m/>
  </r>
  <r>
    <x v="60"/>
    <x v="2"/>
    <m/>
    <n v="1"/>
    <x v="1"/>
    <x v="0"/>
    <x v="0"/>
    <m/>
    <m/>
    <m/>
    <x v="0"/>
    <m/>
    <n v="36"/>
  </r>
  <r>
    <x v="61"/>
    <x v="0"/>
    <m/>
    <m/>
    <x v="0"/>
    <x v="0"/>
    <x v="0"/>
    <m/>
    <m/>
    <m/>
    <x v="0"/>
    <m/>
    <m/>
  </r>
  <r>
    <x v="62"/>
    <x v="0"/>
    <m/>
    <m/>
    <x v="0"/>
    <x v="0"/>
    <x v="0"/>
    <m/>
    <m/>
    <m/>
    <x v="0"/>
    <m/>
    <m/>
  </r>
  <r>
    <x v="63"/>
    <x v="0"/>
    <m/>
    <m/>
    <x v="0"/>
    <x v="0"/>
    <x v="0"/>
    <m/>
    <m/>
    <m/>
    <x v="0"/>
    <m/>
    <m/>
  </r>
  <r>
    <x v="63"/>
    <x v="1"/>
    <m/>
    <m/>
    <x v="0"/>
    <x v="0"/>
    <x v="0"/>
    <m/>
    <m/>
    <m/>
    <x v="0"/>
    <m/>
    <m/>
  </r>
  <r>
    <x v="63"/>
    <x v="2"/>
    <m/>
    <n v="1"/>
    <x v="2"/>
    <x v="1"/>
    <x v="1"/>
    <s v="Proceed"/>
    <m/>
    <s v="Proceed"/>
    <x v="1"/>
    <m/>
    <n v="49"/>
  </r>
  <r>
    <x v="63"/>
    <x v="2"/>
    <m/>
    <n v="2"/>
    <x v="2"/>
    <x v="1"/>
    <x v="2"/>
    <m/>
    <m/>
    <m/>
    <x v="0"/>
    <m/>
    <m/>
  </r>
  <r>
    <x v="63"/>
    <x v="2"/>
    <m/>
    <n v="3"/>
    <x v="2"/>
    <x v="1"/>
    <x v="2"/>
    <m/>
    <m/>
    <m/>
    <x v="0"/>
    <m/>
    <m/>
  </r>
  <r>
    <x v="64"/>
    <x v="0"/>
    <m/>
    <m/>
    <x v="0"/>
    <x v="0"/>
    <x v="0"/>
    <m/>
    <m/>
    <m/>
    <x v="0"/>
    <m/>
    <m/>
  </r>
  <r>
    <x v="65"/>
    <x v="0"/>
    <m/>
    <m/>
    <x v="0"/>
    <x v="0"/>
    <x v="0"/>
    <m/>
    <m/>
    <m/>
    <x v="0"/>
    <m/>
    <m/>
  </r>
  <r>
    <x v="65"/>
    <x v="1"/>
    <m/>
    <m/>
    <x v="0"/>
    <x v="0"/>
    <x v="0"/>
    <m/>
    <m/>
    <m/>
    <x v="0"/>
    <m/>
    <m/>
  </r>
  <r>
    <x v="65"/>
    <x v="2"/>
    <m/>
    <n v="1"/>
    <x v="1"/>
    <x v="0"/>
    <x v="0"/>
    <s v="Proceed"/>
    <m/>
    <s v="Proceed"/>
    <x v="1"/>
    <m/>
    <n v="44"/>
  </r>
  <r>
    <x v="65"/>
    <x v="2"/>
    <m/>
    <n v="2"/>
    <x v="1"/>
    <x v="0"/>
    <x v="0"/>
    <m/>
    <m/>
    <m/>
    <x v="0"/>
    <m/>
    <n v="35"/>
  </r>
  <r>
    <x v="65"/>
    <x v="2"/>
    <m/>
    <n v="3"/>
    <x v="1"/>
    <x v="0"/>
    <x v="0"/>
    <m/>
    <m/>
    <m/>
    <x v="0"/>
    <m/>
    <n v="31"/>
  </r>
  <r>
    <x v="66"/>
    <x v="0"/>
    <m/>
    <m/>
    <x v="0"/>
    <x v="0"/>
    <x v="0"/>
    <m/>
    <m/>
    <m/>
    <x v="0"/>
    <m/>
    <m/>
  </r>
  <r>
    <x v="67"/>
    <x v="0"/>
    <m/>
    <m/>
    <x v="0"/>
    <x v="0"/>
    <x v="0"/>
    <m/>
    <m/>
    <m/>
    <x v="0"/>
    <m/>
    <m/>
  </r>
  <r>
    <x v="67"/>
    <x v="1"/>
    <m/>
    <m/>
    <x v="0"/>
    <x v="0"/>
    <x v="0"/>
    <m/>
    <m/>
    <m/>
    <x v="0"/>
    <m/>
    <m/>
  </r>
  <r>
    <x v="67"/>
    <x v="2"/>
    <m/>
    <n v="1"/>
    <x v="2"/>
    <x v="2"/>
    <x v="0"/>
    <m/>
    <m/>
    <m/>
    <x v="0"/>
    <m/>
    <n v="51"/>
  </r>
  <r>
    <x v="67"/>
    <x v="2"/>
    <m/>
    <n v="2"/>
    <x v="2"/>
    <x v="2"/>
    <x v="0"/>
    <m/>
    <m/>
    <m/>
    <x v="0"/>
    <m/>
    <n v="41"/>
  </r>
  <r>
    <x v="67"/>
    <x v="2"/>
    <m/>
    <n v="3"/>
    <x v="2"/>
    <x v="2"/>
    <x v="0"/>
    <m/>
    <m/>
    <m/>
    <x v="0"/>
    <m/>
    <n v="19"/>
  </r>
  <r>
    <x v="67"/>
    <x v="2"/>
    <m/>
    <n v="4"/>
    <x v="2"/>
    <x v="0"/>
    <x v="0"/>
    <m/>
    <m/>
    <m/>
    <x v="0"/>
    <m/>
    <n v="33"/>
  </r>
  <r>
    <x v="67"/>
    <x v="2"/>
    <m/>
    <n v="5"/>
    <x v="1"/>
    <x v="0"/>
    <x v="0"/>
    <m/>
    <m/>
    <m/>
    <x v="0"/>
    <m/>
    <n v="50"/>
  </r>
  <r>
    <x v="67"/>
    <x v="2"/>
    <m/>
    <n v="6"/>
    <x v="1"/>
    <x v="0"/>
    <x v="0"/>
    <m/>
    <m/>
    <m/>
    <x v="0"/>
    <m/>
    <n v="14"/>
  </r>
  <r>
    <x v="67"/>
    <x v="2"/>
    <m/>
    <n v="7"/>
    <x v="2"/>
    <x v="2"/>
    <x v="0"/>
    <m/>
    <m/>
    <m/>
    <x v="0"/>
    <m/>
    <n v="10"/>
  </r>
  <r>
    <x v="67"/>
    <x v="2"/>
    <m/>
    <n v="8"/>
    <x v="2"/>
    <x v="2"/>
    <x v="0"/>
    <m/>
    <m/>
    <m/>
    <x v="0"/>
    <m/>
    <n v="3"/>
  </r>
  <r>
    <x v="68"/>
    <x v="0"/>
    <m/>
    <m/>
    <x v="0"/>
    <x v="0"/>
    <x v="0"/>
    <m/>
    <m/>
    <m/>
    <x v="0"/>
    <m/>
    <m/>
  </r>
  <r>
    <x v="68"/>
    <x v="1"/>
    <m/>
    <m/>
    <x v="0"/>
    <x v="0"/>
    <x v="0"/>
    <m/>
    <m/>
    <m/>
    <x v="0"/>
    <m/>
    <m/>
  </r>
  <r>
    <x v="68"/>
    <x v="2"/>
    <m/>
    <n v="1"/>
    <x v="2"/>
    <x v="0"/>
    <x v="0"/>
    <m/>
    <m/>
    <m/>
    <x v="0"/>
    <m/>
    <m/>
  </r>
  <r>
    <x v="68"/>
    <x v="2"/>
    <m/>
    <n v="2"/>
    <x v="2"/>
    <x v="0"/>
    <x v="0"/>
    <m/>
    <m/>
    <m/>
    <x v="0"/>
    <m/>
    <m/>
  </r>
  <r>
    <x v="68"/>
    <x v="2"/>
    <m/>
    <n v="3"/>
    <x v="2"/>
    <x v="0"/>
    <x v="0"/>
    <m/>
    <m/>
    <m/>
    <x v="0"/>
    <m/>
    <m/>
  </r>
  <r>
    <x v="68"/>
    <x v="2"/>
    <m/>
    <n v="4"/>
    <x v="2"/>
    <x v="0"/>
    <x v="0"/>
    <m/>
    <m/>
    <m/>
    <x v="0"/>
    <m/>
    <m/>
  </r>
  <r>
    <x v="68"/>
    <x v="2"/>
    <m/>
    <n v="5"/>
    <x v="2"/>
    <x v="0"/>
    <x v="0"/>
    <m/>
    <m/>
    <m/>
    <x v="0"/>
    <m/>
    <m/>
  </r>
  <r>
    <x v="68"/>
    <x v="2"/>
    <m/>
    <n v="6"/>
    <x v="2"/>
    <x v="0"/>
    <x v="0"/>
    <m/>
    <m/>
    <m/>
    <x v="0"/>
    <m/>
    <m/>
  </r>
  <r>
    <x v="68"/>
    <x v="2"/>
    <m/>
    <n v="7"/>
    <x v="2"/>
    <x v="0"/>
    <x v="0"/>
    <m/>
    <m/>
    <m/>
    <x v="0"/>
    <m/>
    <m/>
  </r>
  <r>
    <x v="68"/>
    <x v="2"/>
    <m/>
    <n v="8"/>
    <x v="2"/>
    <x v="0"/>
    <x v="0"/>
    <m/>
    <m/>
    <m/>
    <x v="0"/>
    <m/>
    <m/>
  </r>
  <r>
    <x v="69"/>
    <x v="0"/>
    <m/>
    <m/>
    <x v="0"/>
    <x v="0"/>
    <x v="0"/>
    <m/>
    <m/>
    <m/>
    <x v="0"/>
    <m/>
    <m/>
  </r>
  <r>
    <x v="69"/>
    <x v="1"/>
    <m/>
    <m/>
    <x v="0"/>
    <x v="0"/>
    <x v="0"/>
    <m/>
    <m/>
    <m/>
    <x v="0"/>
    <m/>
    <m/>
  </r>
  <r>
    <x v="69"/>
    <x v="2"/>
    <m/>
    <n v="1"/>
    <x v="1"/>
    <x v="0"/>
    <x v="0"/>
    <m/>
    <m/>
    <m/>
    <x v="0"/>
    <m/>
    <n v="61"/>
  </r>
  <r>
    <x v="70"/>
    <x v="0"/>
    <m/>
    <m/>
    <x v="0"/>
    <x v="0"/>
    <x v="0"/>
    <m/>
    <m/>
    <m/>
    <x v="0"/>
    <m/>
    <m/>
  </r>
  <r>
    <x v="70"/>
    <x v="1"/>
    <m/>
    <m/>
    <x v="0"/>
    <x v="0"/>
    <x v="0"/>
    <m/>
    <m/>
    <m/>
    <x v="0"/>
    <m/>
    <m/>
  </r>
  <r>
    <x v="70"/>
    <x v="2"/>
    <m/>
    <n v="1"/>
    <x v="2"/>
    <x v="1"/>
    <x v="0"/>
    <m/>
    <m/>
    <m/>
    <x v="0"/>
    <m/>
    <m/>
  </r>
  <r>
    <x v="70"/>
    <x v="2"/>
    <m/>
    <n v="2"/>
    <x v="2"/>
    <x v="1"/>
    <x v="0"/>
    <m/>
    <m/>
    <m/>
    <x v="0"/>
    <m/>
    <m/>
  </r>
  <r>
    <x v="71"/>
    <x v="0"/>
    <m/>
    <m/>
    <x v="0"/>
    <x v="0"/>
    <x v="0"/>
    <m/>
    <m/>
    <m/>
    <x v="0"/>
    <m/>
    <m/>
  </r>
  <r>
    <x v="71"/>
    <x v="1"/>
    <m/>
    <m/>
    <x v="0"/>
    <x v="0"/>
    <x v="0"/>
    <m/>
    <m/>
    <m/>
    <x v="0"/>
    <m/>
    <m/>
  </r>
  <r>
    <x v="71"/>
    <x v="2"/>
    <m/>
    <n v="1"/>
    <x v="1"/>
    <x v="0"/>
    <x v="0"/>
    <m/>
    <m/>
    <m/>
    <x v="0"/>
    <m/>
    <n v="65"/>
  </r>
  <r>
    <x v="71"/>
    <x v="2"/>
    <m/>
    <n v="2"/>
    <x v="1"/>
    <x v="0"/>
    <x v="0"/>
    <m/>
    <m/>
    <m/>
    <x v="0"/>
    <m/>
    <n v="29"/>
  </r>
  <r>
    <x v="71"/>
    <x v="2"/>
    <m/>
    <n v="3"/>
    <x v="2"/>
    <x v="2"/>
    <x v="0"/>
    <m/>
    <m/>
    <m/>
    <x v="0"/>
    <m/>
    <n v="12"/>
  </r>
  <r>
    <x v="71"/>
    <x v="2"/>
    <m/>
    <n v="4"/>
    <x v="2"/>
    <x v="2"/>
    <x v="0"/>
    <m/>
    <m/>
    <m/>
    <x v="0"/>
    <m/>
    <n v="9"/>
  </r>
  <r>
    <x v="71"/>
    <x v="2"/>
    <m/>
    <n v="5"/>
    <x v="1"/>
    <x v="0"/>
    <x v="0"/>
    <m/>
    <m/>
    <m/>
    <x v="0"/>
    <m/>
    <n v="2"/>
  </r>
  <r>
    <x v="71"/>
    <x v="2"/>
    <m/>
    <n v="6"/>
    <x v="1"/>
    <x v="0"/>
    <x v="0"/>
    <m/>
    <m/>
    <m/>
    <x v="0"/>
    <m/>
    <n v="0"/>
  </r>
  <r>
    <x v="72"/>
    <x v="0"/>
    <m/>
    <m/>
    <x v="0"/>
    <x v="0"/>
    <x v="0"/>
    <m/>
    <m/>
    <m/>
    <x v="0"/>
    <m/>
    <m/>
  </r>
  <r>
    <x v="72"/>
    <x v="1"/>
    <m/>
    <m/>
    <x v="0"/>
    <x v="0"/>
    <x v="0"/>
    <m/>
    <m/>
    <m/>
    <x v="0"/>
    <m/>
    <m/>
  </r>
  <r>
    <x v="72"/>
    <x v="2"/>
    <m/>
    <n v="1"/>
    <x v="1"/>
    <x v="0"/>
    <x v="0"/>
    <m/>
    <m/>
    <m/>
    <x v="0"/>
    <m/>
    <n v="45"/>
  </r>
  <r>
    <x v="73"/>
    <x v="0"/>
    <m/>
    <m/>
    <x v="0"/>
    <x v="0"/>
    <x v="0"/>
    <m/>
    <m/>
    <m/>
    <x v="0"/>
    <m/>
    <m/>
  </r>
  <r>
    <x v="74"/>
    <x v="0"/>
    <m/>
    <m/>
    <x v="0"/>
    <x v="0"/>
    <x v="0"/>
    <m/>
    <m/>
    <m/>
    <x v="0"/>
    <m/>
    <m/>
  </r>
  <r>
    <x v="75"/>
    <x v="0"/>
    <m/>
    <m/>
    <x v="0"/>
    <x v="0"/>
    <x v="0"/>
    <m/>
    <m/>
    <m/>
    <x v="0"/>
    <m/>
    <m/>
  </r>
  <r>
    <x v="75"/>
    <x v="1"/>
    <m/>
    <m/>
    <x v="0"/>
    <x v="0"/>
    <x v="0"/>
    <m/>
    <m/>
    <m/>
    <x v="0"/>
    <m/>
    <m/>
  </r>
  <r>
    <x v="75"/>
    <x v="2"/>
    <m/>
    <n v="1"/>
    <x v="2"/>
    <x v="0"/>
    <x v="0"/>
    <m/>
    <m/>
    <m/>
    <x v="0"/>
    <m/>
    <m/>
  </r>
  <r>
    <x v="75"/>
    <x v="2"/>
    <m/>
    <n v="2"/>
    <x v="2"/>
    <x v="0"/>
    <x v="0"/>
    <m/>
    <m/>
    <m/>
    <x v="0"/>
    <m/>
    <m/>
  </r>
  <r>
    <x v="75"/>
    <x v="2"/>
    <m/>
    <n v="3"/>
    <x v="2"/>
    <x v="0"/>
    <x v="0"/>
    <m/>
    <m/>
    <m/>
    <x v="0"/>
    <m/>
    <m/>
  </r>
  <r>
    <x v="76"/>
    <x v="0"/>
    <m/>
    <m/>
    <x v="0"/>
    <x v="0"/>
    <x v="0"/>
    <m/>
    <m/>
    <m/>
    <x v="0"/>
    <m/>
    <m/>
  </r>
  <r>
    <x v="77"/>
    <x v="0"/>
    <m/>
    <m/>
    <x v="0"/>
    <x v="0"/>
    <x v="0"/>
    <m/>
    <m/>
    <m/>
    <x v="0"/>
    <m/>
    <m/>
  </r>
  <r>
    <x v="77"/>
    <x v="1"/>
    <m/>
    <m/>
    <x v="0"/>
    <x v="0"/>
    <x v="0"/>
    <m/>
    <m/>
    <m/>
    <x v="0"/>
    <m/>
    <m/>
  </r>
  <r>
    <x v="77"/>
    <x v="2"/>
    <m/>
    <n v="1"/>
    <x v="2"/>
    <x v="1"/>
    <x v="0"/>
    <m/>
    <m/>
    <m/>
    <x v="0"/>
    <m/>
    <m/>
  </r>
  <r>
    <x v="78"/>
    <x v="0"/>
    <m/>
    <m/>
    <x v="0"/>
    <x v="0"/>
    <x v="0"/>
    <m/>
    <m/>
    <m/>
    <x v="0"/>
    <m/>
    <m/>
  </r>
  <r>
    <x v="78"/>
    <x v="1"/>
    <m/>
    <m/>
    <x v="0"/>
    <x v="0"/>
    <x v="0"/>
    <m/>
    <m/>
    <m/>
    <x v="0"/>
    <m/>
    <m/>
  </r>
  <r>
    <x v="78"/>
    <x v="2"/>
    <m/>
    <n v="1"/>
    <x v="1"/>
    <x v="0"/>
    <x v="0"/>
    <m/>
    <m/>
    <m/>
    <x v="0"/>
    <s v="Yes"/>
    <m/>
  </r>
  <r>
    <x v="78"/>
    <x v="2"/>
    <m/>
    <n v="2"/>
    <x v="1"/>
    <x v="0"/>
    <x v="0"/>
    <m/>
    <m/>
    <m/>
    <x v="0"/>
    <m/>
    <m/>
  </r>
  <r>
    <x v="78"/>
    <x v="2"/>
    <m/>
    <n v="3"/>
    <x v="1"/>
    <x v="0"/>
    <x v="0"/>
    <m/>
    <m/>
    <m/>
    <x v="0"/>
    <m/>
    <n v="18"/>
  </r>
  <r>
    <x v="78"/>
    <x v="2"/>
    <m/>
    <n v="4"/>
    <x v="2"/>
    <x v="0"/>
    <x v="0"/>
    <m/>
    <m/>
    <m/>
    <x v="0"/>
    <m/>
    <m/>
  </r>
  <r>
    <x v="79"/>
    <x v="0"/>
    <m/>
    <m/>
    <x v="0"/>
    <x v="0"/>
    <x v="0"/>
    <m/>
    <m/>
    <m/>
    <x v="0"/>
    <m/>
    <m/>
  </r>
  <r>
    <x v="79"/>
    <x v="1"/>
    <m/>
    <m/>
    <x v="0"/>
    <x v="0"/>
    <x v="0"/>
    <m/>
    <m/>
    <m/>
    <x v="0"/>
    <m/>
    <m/>
  </r>
  <r>
    <x v="79"/>
    <x v="2"/>
    <m/>
    <n v="1"/>
    <x v="1"/>
    <x v="0"/>
    <x v="0"/>
    <s v="Proceed"/>
    <m/>
    <s v="Proceed"/>
    <x v="1"/>
    <s v="No"/>
    <n v="48"/>
  </r>
  <r>
    <x v="80"/>
    <x v="0"/>
    <m/>
    <m/>
    <x v="0"/>
    <x v="0"/>
    <x v="0"/>
    <m/>
    <m/>
    <m/>
    <x v="0"/>
    <m/>
    <m/>
  </r>
  <r>
    <x v="80"/>
    <x v="1"/>
    <m/>
    <m/>
    <x v="0"/>
    <x v="0"/>
    <x v="0"/>
    <m/>
    <m/>
    <m/>
    <x v="0"/>
    <m/>
    <m/>
  </r>
  <r>
    <x v="80"/>
    <x v="2"/>
    <m/>
    <n v="1"/>
    <x v="1"/>
    <x v="0"/>
    <x v="0"/>
    <s v="Proceed"/>
    <m/>
    <s v="Proceed"/>
    <x v="1"/>
    <m/>
    <n v="20"/>
  </r>
  <r>
    <x v="80"/>
    <x v="2"/>
    <m/>
    <n v="2"/>
    <x v="1"/>
    <x v="0"/>
    <x v="0"/>
    <m/>
    <m/>
    <m/>
    <x v="0"/>
    <m/>
    <n v="43"/>
  </r>
  <r>
    <x v="80"/>
    <x v="2"/>
    <m/>
    <n v="3"/>
    <x v="1"/>
    <x v="0"/>
    <x v="0"/>
    <m/>
    <m/>
    <m/>
    <x v="0"/>
    <m/>
    <n v="15"/>
  </r>
  <r>
    <x v="80"/>
    <x v="2"/>
    <m/>
    <n v="4"/>
    <x v="1"/>
    <x v="0"/>
    <x v="0"/>
    <m/>
    <m/>
    <m/>
    <x v="0"/>
    <m/>
    <n v="13"/>
  </r>
  <r>
    <x v="80"/>
    <x v="2"/>
    <m/>
    <n v="5"/>
    <x v="1"/>
    <x v="0"/>
    <x v="0"/>
    <s v="Proceed"/>
    <m/>
    <s v="Proceed"/>
    <x v="1"/>
    <m/>
    <n v="30"/>
  </r>
  <r>
    <x v="81"/>
    <x v="0"/>
    <m/>
    <m/>
    <x v="0"/>
    <x v="0"/>
    <x v="0"/>
    <m/>
    <m/>
    <m/>
    <x v="0"/>
    <m/>
    <m/>
  </r>
  <r>
    <x v="81"/>
    <x v="1"/>
    <m/>
    <m/>
    <x v="0"/>
    <x v="0"/>
    <x v="0"/>
    <m/>
    <m/>
    <m/>
    <x v="0"/>
    <m/>
    <m/>
  </r>
  <r>
    <x v="81"/>
    <x v="2"/>
    <m/>
    <n v="1"/>
    <x v="2"/>
    <x v="0"/>
    <x v="0"/>
    <m/>
    <m/>
    <m/>
    <x v="0"/>
    <m/>
    <m/>
  </r>
  <r>
    <x v="81"/>
    <x v="2"/>
    <m/>
    <n v="2"/>
    <x v="2"/>
    <x v="0"/>
    <x v="0"/>
    <m/>
    <m/>
    <m/>
    <x v="0"/>
    <m/>
    <m/>
  </r>
  <r>
    <x v="81"/>
    <x v="2"/>
    <m/>
    <n v="3"/>
    <x v="2"/>
    <x v="0"/>
    <x v="0"/>
    <m/>
    <m/>
    <m/>
    <x v="0"/>
    <m/>
    <m/>
  </r>
  <r>
    <x v="81"/>
    <x v="2"/>
    <m/>
    <n v="4"/>
    <x v="2"/>
    <x v="0"/>
    <x v="0"/>
    <m/>
    <m/>
    <m/>
    <x v="0"/>
    <m/>
    <m/>
  </r>
  <r>
    <x v="82"/>
    <x v="0"/>
    <m/>
    <m/>
    <x v="0"/>
    <x v="0"/>
    <x v="0"/>
    <m/>
    <m/>
    <m/>
    <x v="0"/>
    <m/>
    <m/>
  </r>
  <r>
    <x v="82"/>
    <x v="1"/>
    <m/>
    <m/>
    <x v="0"/>
    <x v="0"/>
    <x v="0"/>
    <m/>
    <m/>
    <m/>
    <x v="0"/>
    <m/>
    <m/>
  </r>
  <r>
    <x v="82"/>
    <x v="2"/>
    <m/>
    <n v="1"/>
    <x v="1"/>
    <x v="0"/>
    <x v="0"/>
    <s v="Proceed"/>
    <m/>
    <s v="Proceed"/>
    <x v="1"/>
    <m/>
    <n v="57"/>
  </r>
  <r>
    <x v="82"/>
    <x v="2"/>
    <m/>
    <n v="2"/>
    <x v="1"/>
    <x v="0"/>
    <x v="0"/>
    <m/>
    <m/>
    <m/>
    <x v="0"/>
    <m/>
    <n v="36"/>
  </r>
  <r>
    <x v="83"/>
    <x v="0"/>
    <m/>
    <m/>
    <x v="0"/>
    <x v="0"/>
    <x v="0"/>
    <m/>
    <m/>
    <m/>
    <x v="0"/>
    <m/>
    <m/>
  </r>
  <r>
    <x v="83"/>
    <x v="1"/>
    <m/>
    <m/>
    <x v="0"/>
    <x v="0"/>
    <x v="0"/>
    <m/>
    <m/>
    <m/>
    <x v="0"/>
    <m/>
    <m/>
  </r>
  <r>
    <x v="83"/>
    <x v="2"/>
    <m/>
    <n v="1"/>
    <x v="1"/>
    <x v="0"/>
    <x v="0"/>
    <m/>
    <m/>
    <m/>
    <x v="0"/>
    <m/>
    <n v="46"/>
  </r>
  <r>
    <x v="83"/>
    <x v="2"/>
    <m/>
    <n v="2"/>
    <x v="1"/>
    <x v="0"/>
    <x v="0"/>
    <m/>
    <m/>
    <m/>
    <x v="0"/>
    <m/>
    <n v="59"/>
  </r>
  <r>
    <x v="83"/>
    <x v="2"/>
    <m/>
    <n v="3"/>
    <x v="1"/>
    <x v="0"/>
    <x v="0"/>
    <s v="Proceed"/>
    <m/>
    <s v="Proceed"/>
    <x v="1"/>
    <m/>
    <n v="18"/>
  </r>
  <r>
    <x v="84"/>
    <x v="0"/>
    <m/>
    <m/>
    <x v="0"/>
    <x v="0"/>
    <x v="0"/>
    <m/>
    <m/>
    <m/>
    <x v="0"/>
    <m/>
    <m/>
  </r>
  <r>
    <x v="84"/>
    <x v="1"/>
    <m/>
    <m/>
    <x v="0"/>
    <x v="0"/>
    <x v="0"/>
    <m/>
    <m/>
    <m/>
    <x v="0"/>
    <m/>
    <m/>
  </r>
  <r>
    <x v="84"/>
    <x v="2"/>
    <m/>
    <n v="1"/>
    <x v="2"/>
    <x v="2"/>
    <x v="0"/>
    <m/>
    <m/>
    <m/>
    <x v="0"/>
    <m/>
    <n v="50"/>
  </r>
  <r>
    <x v="84"/>
    <x v="2"/>
    <m/>
    <n v="2"/>
    <x v="2"/>
    <x v="1"/>
    <x v="2"/>
    <m/>
    <m/>
    <m/>
    <x v="0"/>
    <m/>
    <m/>
  </r>
  <r>
    <x v="84"/>
    <x v="2"/>
    <m/>
    <n v="3"/>
    <x v="2"/>
    <x v="2"/>
    <x v="0"/>
    <m/>
    <m/>
    <m/>
    <x v="0"/>
    <m/>
    <n v="7"/>
  </r>
  <r>
    <x v="84"/>
    <x v="2"/>
    <m/>
    <n v="4"/>
    <x v="2"/>
    <x v="2"/>
    <x v="0"/>
    <m/>
    <m/>
    <m/>
    <x v="0"/>
    <m/>
    <n v="0"/>
  </r>
  <r>
    <x v="85"/>
    <x v="0"/>
    <m/>
    <m/>
    <x v="0"/>
    <x v="0"/>
    <x v="0"/>
    <m/>
    <m/>
    <m/>
    <x v="0"/>
    <m/>
    <m/>
  </r>
  <r>
    <x v="85"/>
    <x v="2"/>
    <m/>
    <n v="1"/>
    <x v="0"/>
    <x v="0"/>
    <x v="0"/>
    <m/>
    <m/>
    <m/>
    <x v="0"/>
    <m/>
    <m/>
  </r>
  <r>
    <x v="85"/>
    <x v="2"/>
    <m/>
    <n v="2"/>
    <x v="0"/>
    <x v="0"/>
    <x v="0"/>
    <m/>
    <m/>
    <m/>
    <x v="0"/>
    <m/>
    <m/>
  </r>
  <r>
    <x v="85"/>
    <x v="2"/>
    <m/>
    <n v="3"/>
    <x v="0"/>
    <x v="0"/>
    <x v="0"/>
    <m/>
    <m/>
    <m/>
    <x v="0"/>
    <m/>
    <m/>
  </r>
  <r>
    <x v="85"/>
    <x v="2"/>
    <m/>
    <n v="4"/>
    <x v="0"/>
    <x v="0"/>
    <x v="0"/>
    <m/>
    <m/>
    <m/>
    <x v="0"/>
    <m/>
    <m/>
  </r>
  <r>
    <x v="86"/>
    <x v="0"/>
    <m/>
    <m/>
    <x v="0"/>
    <x v="0"/>
    <x v="0"/>
    <m/>
    <m/>
    <m/>
    <x v="0"/>
    <m/>
    <m/>
  </r>
  <r>
    <x v="86"/>
    <x v="1"/>
    <m/>
    <m/>
    <x v="0"/>
    <x v="0"/>
    <x v="0"/>
    <m/>
    <m/>
    <m/>
    <x v="0"/>
    <m/>
    <m/>
  </r>
  <r>
    <x v="86"/>
    <x v="2"/>
    <m/>
    <n v="1"/>
    <x v="1"/>
    <x v="0"/>
    <x v="0"/>
    <m/>
    <m/>
    <m/>
    <x v="0"/>
    <m/>
    <n v="81"/>
  </r>
  <r>
    <x v="86"/>
    <x v="2"/>
    <m/>
    <n v="2"/>
    <x v="2"/>
    <x v="0"/>
    <x v="0"/>
    <m/>
    <m/>
    <m/>
    <x v="0"/>
    <m/>
    <m/>
  </r>
  <r>
    <x v="87"/>
    <x v="0"/>
    <m/>
    <m/>
    <x v="0"/>
    <x v="0"/>
    <x v="0"/>
    <m/>
    <m/>
    <m/>
    <x v="0"/>
    <m/>
    <m/>
  </r>
  <r>
    <x v="87"/>
    <x v="1"/>
    <m/>
    <m/>
    <x v="0"/>
    <x v="0"/>
    <x v="0"/>
    <m/>
    <m/>
    <m/>
    <x v="0"/>
    <m/>
    <m/>
  </r>
  <r>
    <x v="87"/>
    <x v="2"/>
    <m/>
    <n v="1"/>
    <x v="2"/>
    <x v="1"/>
    <x v="0"/>
    <m/>
    <m/>
    <m/>
    <x v="0"/>
    <m/>
    <m/>
  </r>
  <r>
    <x v="87"/>
    <x v="2"/>
    <m/>
    <n v="2"/>
    <x v="2"/>
    <x v="1"/>
    <x v="0"/>
    <m/>
    <m/>
    <m/>
    <x v="0"/>
    <m/>
    <m/>
  </r>
  <r>
    <x v="88"/>
    <x v="0"/>
    <m/>
    <m/>
    <x v="0"/>
    <x v="0"/>
    <x v="0"/>
    <m/>
    <m/>
    <m/>
    <x v="0"/>
    <m/>
    <m/>
  </r>
  <r>
    <x v="88"/>
    <x v="1"/>
    <m/>
    <m/>
    <x v="0"/>
    <x v="0"/>
    <x v="0"/>
    <m/>
    <m/>
    <m/>
    <x v="0"/>
    <m/>
    <m/>
  </r>
  <r>
    <x v="88"/>
    <x v="2"/>
    <m/>
    <n v="1"/>
    <x v="1"/>
    <x v="0"/>
    <x v="0"/>
    <m/>
    <m/>
    <m/>
    <x v="0"/>
    <m/>
    <n v="8"/>
  </r>
  <r>
    <x v="88"/>
    <x v="2"/>
    <m/>
    <n v="2"/>
    <x v="2"/>
    <x v="0"/>
    <x v="0"/>
    <m/>
    <m/>
    <m/>
    <x v="0"/>
    <m/>
    <m/>
  </r>
  <r>
    <x v="89"/>
    <x v="0"/>
    <m/>
    <m/>
    <x v="0"/>
    <x v="0"/>
    <x v="0"/>
    <m/>
    <m/>
    <m/>
    <x v="0"/>
    <m/>
    <m/>
  </r>
  <r>
    <x v="89"/>
    <x v="1"/>
    <m/>
    <m/>
    <x v="0"/>
    <x v="0"/>
    <x v="0"/>
    <m/>
    <m/>
    <m/>
    <x v="0"/>
    <m/>
    <m/>
  </r>
  <r>
    <x v="89"/>
    <x v="2"/>
    <m/>
    <n v="1"/>
    <x v="1"/>
    <x v="0"/>
    <x v="0"/>
    <s v="Proceed"/>
    <m/>
    <s v="Proceed"/>
    <x v="1"/>
    <m/>
    <n v="66"/>
  </r>
  <r>
    <x v="89"/>
    <x v="2"/>
    <m/>
    <n v="2"/>
    <x v="1"/>
    <x v="0"/>
    <x v="0"/>
    <m/>
    <m/>
    <m/>
    <x v="0"/>
    <m/>
    <n v="32"/>
  </r>
  <r>
    <x v="89"/>
    <x v="2"/>
    <m/>
    <n v="3"/>
    <x v="1"/>
    <x v="0"/>
    <x v="0"/>
    <s v="Proceed"/>
    <s v="Proceed"/>
    <m/>
    <x v="0"/>
    <m/>
    <n v="17"/>
  </r>
  <r>
    <x v="89"/>
    <x v="2"/>
    <m/>
    <n v="4"/>
    <x v="1"/>
    <x v="0"/>
    <x v="0"/>
    <s v="Proceed"/>
    <s v="Proceed"/>
    <m/>
    <x v="0"/>
    <m/>
    <n v="17"/>
  </r>
  <r>
    <x v="89"/>
    <x v="2"/>
    <m/>
    <n v="5"/>
    <x v="1"/>
    <x v="0"/>
    <x v="0"/>
    <s v="Proceed"/>
    <s v="Proceed"/>
    <m/>
    <x v="0"/>
    <m/>
    <n v="9"/>
  </r>
  <r>
    <x v="89"/>
    <x v="2"/>
    <m/>
    <n v="6"/>
    <x v="1"/>
    <x v="0"/>
    <x v="0"/>
    <s v="Proceed"/>
    <s v="Proceed"/>
    <m/>
    <x v="0"/>
    <m/>
    <n v="3"/>
  </r>
  <r>
    <x v="90"/>
    <x v="0"/>
    <m/>
    <m/>
    <x v="0"/>
    <x v="0"/>
    <x v="0"/>
    <m/>
    <m/>
    <m/>
    <x v="0"/>
    <m/>
    <m/>
  </r>
  <r>
    <x v="90"/>
    <x v="1"/>
    <m/>
    <m/>
    <x v="0"/>
    <x v="0"/>
    <x v="0"/>
    <m/>
    <m/>
    <m/>
    <x v="0"/>
    <m/>
    <m/>
  </r>
  <r>
    <x v="90"/>
    <x v="2"/>
    <m/>
    <n v="1"/>
    <x v="2"/>
    <x v="2"/>
    <x v="0"/>
    <m/>
    <m/>
    <m/>
    <x v="0"/>
    <m/>
    <n v="45"/>
  </r>
  <r>
    <x v="90"/>
    <x v="2"/>
    <m/>
    <n v="2"/>
    <x v="2"/>
    <x v="2"/>
    <x v="0"/>
    <m/>
    <m/>
    <m/>
    <x v="0"/>
    <m/>
    <n v="23"/>
  </r>
  <r>
    <x v="90"/>
    <x v="2"/>
    <m/>
    <n v="3"/>
    <x v="1"/>
    <x v="2"/>
    <x v="0"/>
    <m/>
    <m/>
    <m/>
    <x v="0"/>
    <m/>
    <n v="18"/>
  </r>
  <r>
    <x v="90"/>
    <x v="2"/>
    <m/>
    <n v="4"/>
    <x v="1"/>
    <x v="0"/>
    <x v="0"/>
    <s v="Proceed"/>
    <m/>
    <s v="Proceed"/>
    <x v="1"/>
    <m/>
    <n v="24"/>
  </r>
  <r>
    <x v="90"/>
    <x v="2"/>
    <m/>
    <n v="5"/>
    <x v="1"/>
    <x v="0"/>
    <x v="0"/>
    <m/>
    <m/>
    <m/>
    <x v="0"/>
    <m/>
    <n v="61"/>
  </r>
  <r>
    <x v="90"/>
    <x v="2"/>
    <m/>
    <n v="6"/>
    <x v="1"/>
    <x v="0"/>
    <x v="0"/>
    <m/>
    <m/>
    <m/>
    <x v="0"/>
    <m/>
    <n v="25"/>
  </r>
  <r>
    <x v="90"/>
    <x v="2"/>
    <m/>
    <n v="7"/>
    <x v="2"/>
    <x v="2"/>
    <x v="0"/>
    <m/>
    <m/>
    <m/>
    <x v="0"/>
    <s v="No"/>
    <n v="21"/>
  </r>
  <r>
    <x v="90"/>
    <x v="2"/>
    <m/>
    <n v="8"/>
    <x v="1"/>
    <x v="0"/>
    <x v="0"/>
    <s v="Proceed"/>
    <s v="Proceed"/>
    <m/>
    <x v="0"/>
    <m/>
    <n v="3"/>
  </r>
  <r>
    <x v="90"/>
    <x v="2"/>
    <m/>
    <n v="9"/>
    <x v="2"/>
    <x v="2"/>
    <x v="0"/>
    <m/>
    <m/>
    <m/>
    <x v="0"/>
    <m/>
    <n v="16"/>
  </r>
  <r>
    <x v="91"/>
    <x v="0"/>
    <m/>
    <m/>
    <x v="0"/>
    <x v="0"/>
    <x v="0"/>
    <m/>
    <m/>
    <m/>
    <x v="0"/>
    <m/>
    <m/>
  </r>
  <r>
    <x v="92"/>
    <x v="0"/>
    <m/>
    <m/>
    <x v="0"/>
    <x v="0"/>
    <x v="0"/>
    <m/>
    <m/>
    <m/>
    <x v="0"/>
    <m/>
    <m/>
  </r>
  <r>
    <x v="92"/>
    <x v="1"/>
    <m/>
    <m/>
    <x v="0"/>
    <x v="0"/>
    <x v="0"/>
    <m/>
    <m/>
    <m/>
    <x v="0"/>
    <m/>
    <m/>
  </r>
  <r>
    <x v="92"/>
    <x v="2"/>
    <m/>
    <n v="1"/>
    <x v="1"/>
    <x v="0"/>
    <x v="0"/>
    <s v="Proceed"/>
    <m/>
    <s v="Proceed"/>
    <x v="1"/>
    <m/>
    <n v="34"/>
  </r>
  <r>
    <x v="92"/>
    <x v="2"/>
    <m/>
    <n v="2"/>
    <x v="2"/>
    <x v="1"/>
    <x v="2"/>
    <m/>
    <m/>
    <m/>
    <x v="0"/>
    <m/>
    <m/>
  </r>
  <r>
    <x v="92"/>
    <x v="2"/>
    <m/>
    <n v="3"/>
    <x v="1"/>
    <x v="0"/>
    <x v="0"/>
    <m/>
    <m/>
    <m/>
    <x v="0"/>
    <m/>
    <n v="5"/>
  </r>
  <r>
    <x v="93"/>
    <x v="0"/>
    <m/>
    <m/>
    <x v="0"/>
    <x v="0"/>
    <x v="0"/>
    <m/>
    <m/>
    <m/>
    <x v="0"/>
    <m/>
    <m/>
  </r>
  <r>
    <x v="94"/>
    <x v="0"/>
    <m/>
    <m/>
    <x v="0"/>
    <x v="0"/>
    <x v="0"/>
    <m/>
    <m/>
    <m/>
    <x v="0"/>
    <m/>
    <m/>
  </r>
  <r>
    <x v="94"/>
    <x v="1"/>
    <m/>
    <m/>
    <x v="0"/>
    <x v="0"/>
    <x v="0"/>
    <m/>
    <m/>
    <m/>
    <x v="0"/>
    <m/>
    <m/>
  </r>
  <r>
    <x v="94"/>
    <x v="2"/>
    <m/>
    <n v="1"/>
    <x v="2"/>
    <x v="0"/>
    <x v="0"/>
    <m/>
    <m/>
    <m/>
    <x v="0"/>
    <m/>
    <m/>
  </r>
  <r>
    <x v="95"/>
    <x v="0"/>
    <m/>
    <m/>
    <x v="0"/>
    <x v="0"/>
    <x v="0"/>
    <m/>
    <m/>
    <m/>
    <x v="0"/>
    <m/>
    <m/>
  </r>
  <r>
    <x v="95"/>
    <x v="2"/>
    <m/>
    <n v="1"/>
    <x v="0"/>
    <x v="0"/>
    <x v="0"/>
    <m/>
    <m/>
    <m/>
    <x v="0"/>
    <m/>
    <m/>
  </r>
  <r>
    <x v="95"/>
    <x v="2"/>
    <m/>
    <n v="2"/>
    <x v="0"/>
    <x v="0"/>
    <x v="0"/>
    <m/>
    <m/>
    <m/>
    <x v="0"/>
    <m/>
    <m/>
  </r>
  <r>
    <x v="95"/>
    <x v="2"/>
    <m/>
    <n v="3"/>
    <x v="0"/>
    <x v="0"/>
    <x v="0"/>
    <m/>
    <m/>
    <m/>
    <x v="0"/>
    <m/>
    <m/>
  </r>
  <r>
    <x v="95"/>
    <x v="2"/>
    <m/>
    <n v="4"/>
    <x v="0"/>
    <x v="0"/>
    <x v="0"/>
    <m/>
    <m/>
    <m/>
    <x v="0"/>
    <m/>
    <m/>
  </r>
  <r>
    <x v="96"/>
    <x v="0"/>
    <m/>
    <m/>
    <x v="0"/>
    <x v="0"/>
    <x v="0"/>
    <m/>
    <m/>
    <m/>
    <x v="0"/>
    <m/>
    <m/>
  </r>
  <r>
    <x v="96"/>
    <x v="1"/>
    <m/>
    <m/>
    <x v="0"/>
    <x v="0"/>
    <x v="0"/>
    <m/>
    <m/>
    <m/>
    <x v="0"/>
    <m/>
    <m/>
  </r>
  <r>
    <x v="96"/>
    <x v="2"/>
    <m/>
    <n v="1"/>
    <x v="1"/>
    <x v="0"/>
    <x v="0"/>
    <m/>
    <m/>
    <m/>
    <x v="0"/>
    <m/>
    <n v="63"/>
  </r>
  <r>
    <x v="96"/>
    <x v="2"/>
    <m/>
    <n v="2"/>
    <x v="2"/>
    <x v="0"/>
    <x v="0"/>
    <m/>
    <m/>
    <m/>
    <x v="0"/>
    <m/>
    <m/>
  </r>
  <r>
    <x v="96"/>
    <x v="2"/>
    <m/>
    <n v="3"/>
    <x v="2"/>
    <x v="0"/>
    <x v="0"/>
    <m/>
    <m/>
    <m/>
    <x v="0"/>
    <m/>
    <m/>
  </r>
  <r>
    <x v="96"/>
    <x v="2"/>
    <m/>
    <n v="4"/>
    <x v="1"/>
    <x v="0"/>
    <x v="0"/>
    <m/>
    <m/>
    <m/>
    <x v="0"/>
    <m/>
    <n v="22"/>
  </r>
  <r>
    <x v="96"/>
    <x v="2"/>
    <m/>
    <n v="5"/>
    <x v="1"/>
    <x v="0"/>
    <x v="0"/>
    <m/>
    <m/>
    <m/>
    <x v="0"/>
    <s v="Yes"/>
    <m/>
  </r>
  <r>
    <x v="97"/>
    <x v="0"/>
    <m/>
    <m/>
    <x v="0"/>
    <x v="0"/>
    <x v="0"/>
    <m/>
    <m/>
    <m/>
    <x v="0"/>
    <m/>
    <m/>
  </r>
  <r>
    <x v="97"/>
    <x v="1"/>
    <m/>
    <m/>
    <x v="0"/>
    <x v="0"/>
    <x v="0"/>
    <m/>
    <m/>
    <m/>
    <x v="0"/>
    <m/>
    <m/>
  </r>
  <r>
    <x v="97"/>
    <x v="2"/>
    <m/>
    <n v="1"/>
    <x v="1"/>
    <x v="0"/>
    <x v="0"/>
    <m/>
    <m/>
    <m/>
    <x v="0"/>
    <s v="Yes"/>
    <m/>
  </r>
  <r>
    <x v="98"/>
    <x v="0"/>
    <m/>
    <m/>
    <x v="0"/>
    <x v="0"/>
    <x v="0"/>
    <m/>
    <m/>
    <m/>
    <x v="0"/>
    <m/>
    <m/>
  </r>
  <r>
    <x v="98"/>
    <x v="1"/>
    <m/>
    <m/>
    <x v="0"/>
    <x v="0"/>
    <x v="0"/>
    <m/>
    <m/>
    <m/>
    <x v="0"/>
    <m/>
    <m/>
  </r>
  <r>
    <x v="98"/>
    <x v="2"/>
    <m/>
    <n v="1"/>
    <x v="2"/>
    <x v="1"/>
    <x v="0"/>
    <m/>
    <m/>
    <m/>
    <x v="0"/>
    <m/>
    <m/>
  </r>
  <r>
    <x v="99"/>
    <x v="0"/>
    <m/>
    <m/>
    <x v="0"/>
    <x v="0"/>
    <x v="0"/>
    <m/>
    <m/>
    <m/>
    <x v="0"/>
    <m/>
    <m/>
  </r>
  <r>
    <x v="99"/>
    <x v="1"/>
    <m/>
    <m/>
    <x v="0"/>
    <x v="0"/>
    <x v="0"/>
    <m/>
    <m/>
    <m/>
    <x v="0"/>
    <m/>
    <m/>
  </r>
  <r>
    <x v="99"/>
    <x v="2"/>
    <m/>
    <n v="1"/>
    <x v="1"/>
    <x v="0"/>
    <x v="0"/>
    <m/>
    <m/>
    <m/>
    <x v="0"/>
    <s v="Yes"/>
    <m/>
  </r>
  <r>
    <x v="99"/>
    <x v="2"/>
    <m/>
    <n v="2"/>
    <x v="1"/>
    <x v="0"/>
    <x v="0"/>
    <m/>
    <m/>
    <m/>
    <x v="0"/>
    <s v="Yes"/>
    <m/>
  </r>
  <r>
    <x v="99"/>
    <x v="2"/>
    <m/>
    <n v="3"/>
    <x v="1"/>
    <x v="0"/>
    <x v="0"/>
    <m/>
    <m/>
    <m/>
    <x v="0"/>
    <m/>
    <n v="16"/>
  </r>
  <r>
    <x v="99"/>
    <x v="2"/>
    <m/>
    <n v="4"/>
    <x v="1"/>
    <x v="0"/>
    <x v="0"/>
    <s v="Proceed"/>
    <s v="Proceed"/>
    <m/>
    <x v="0"/>
    <m/>
    <n v="14"/>
  </r>
  <r>
    <x v="99"/>
    <x v="2"/>
    <m/>
    <n v="5"/>
    <x v="1"/>
    <x v="0"/>
    <x v="0"/>
    <m/>
    <m/>
    <m/>
    <x v="0"/>
    <m/>
    <n v="13"/>
  </r>
  <r>
    <x v="99"/>
    <x v="2"/>
    <m/>
    <n v="6"/>
    <x v="1"/>
    <x v="0"/>
    <x v="0"/>
    <m/>
    <m/>
    <m/>
    <x v="0"/>
    <s v="Yes"/>
    <m/>
  </r>
  <r>
    <x v="99"/>
    <x v="2"/>
    <m/>
    <n v="7"/>
    <x v="1"/>
    <x v="0"/>
    <x v="0"/>
    <m/>
    <m/>
    <m/>
    <x v="0"/>
    <m/>
    <n v="33"/>
  </r>
  <r>
    <x v="99"/>
    <x v="2"/>
    <m/>
    <n v="8"/>
    <x v="1"/>
    <x v="0"/>
    <x v="0"/>
    <m/>
    <m/>
    <m/>
    <x v="0"/>
    <m/>
    <n v="43"/>
  </r>
  <r>
    <x v="100"/>
    <x v="0"/>
    <m/>
    <m/>
    <x v="0"/>
    <x v="0"/>
    <x v="0"/>
    <m/>
    <m/>
    <m/>
    <x v="0"/>
    <m/>
    <m/>
  </r>
  <r>
    <x v="100"/>
    <x v="2"/>
    <m/>
    <n v="1"/>
    <x v="0"/>
    <x v="0"/>
    <x v="0"/>
    <m/>
    <m/>
    <m/>
    <x v="0"/>
    <m/>
    <m/>
  </r>
  <r>
    <x v="100"/>
    <x v="2"/>
    <m/>
    <n v="2"/>
    <x v="0"/>
    <x v="0"/>
    <x v="0"/>
    <m/>
    <m/>
    <m/>
    <x v="0"/>
    <m/>
    <m/>
  </r>
  <r>
    <x v="100"/>
    <x v="2"/>
    <m/>
    <n v="3"/>
    <x v="0"/>
    <x v="0"/>
    <x v="0"/>
    <m/>
    <m/>
    <m/>
    <x v="0"/>
    <m/>
    <m/>
  </r>
  <r>
    <x v="101"/>
    <x v="0"/>
    <m/>
    <m/>
    <x v="0"/>
    <x v="0"/>
    <x v="0"/>
    <m/>
    <m/>
    <m/>
    <x v="0"/>
    <m/>
    <m/>
  </r>
  <r>
    <x v="101"/>
    <x v="1"/>
    <m/>
    <m/>
    <x v="0"/>
    <x v="0"/>
    <x v="0"/>
    <m/>
    <m/>
    <m/>
    <x v="0"/>
    <m/>
    <m/>
  </r>
  <r>
    <x v="101"/>
    <x v="2"/>
    <m/>
    <n v="1"/>
    <x v="0"/>
    <x v="0"/>
    <x v="0"/>
    <m/>
    <m/>
    <m/>
    <x v="0"/>
    <m/>
    <m/>
  </r>
  <r>
    <x v="102"/>
    <x v="0"/>
    <m/>
    <m/>
    <x v="0"/>
    <x v="0"/>
    <x v="0"/>
    <m/>
    <m/>
    <m/>
    <x v="0"/>
    <m/>
    <m/>
  </r>
  <r>
    <x v="102"/>
    <x v="1"/>
    <m/>
    <m/>
    <x v="0"/>
    <x v="0"/>
    <x v="0"/>
    <m/>
    <m/>
    <m/>
    <x v="0"/>
    <m/>
    <m/>
  </r>
  <r>
    <x v="102"/>
    <x v="2"/>
    <m/>
    <n v="1"/>
    <x v="0"/>
    <x v="0"/>
    <x v="0"/>
    <m/>
    <m/>
    <m/>
    <x v="0"/>
    <m/>
    <m/>
  </r>
  <r>
    <x v="102"/>
    <x v="2"/>
    <m/>
    <n v="2"/>
    <x v="0"/>
    <x v="0"/>
    <x v="0"/>
    <m/>
    <m/>
    <m/>
    <x v="0"/>
    <m/>
    <m/>
  </r>
  <r>
    <x v="102"/>
    <x v="2"/>
    <m/>
    <n v="3"/>
    <x v="0"/>
    <x v="0"/>
    <x v="0"/>
    <m/>
    <m/>
    <m/>
    <x v="0"/>
    <m/>
    <m/>
  </r>
  <r>
    <x v="103"/>
    <x v="0"/>
    <m/>
    <m/>
    <x v="0"/>
    <x v="0"/>
    <x v="0"/>
    <m/>
    <m/>
    <m/>
    <x v="0"/>
    <m/>
    <m/>
  </r>
  <r>
    <x v="103"/>
    <x v="1"/>
    <m/>
    <m/>
    <x v="0"/>
    <x v="0"/>
    <x v="0"/>
    <m/>
    <m/>
    <m/>
    <x v="0"/>
    <m/>
    <m/>
  </r>
  <r>
    <x v="103"/>
    <x v="2"/>
    <m/>
    <n v="1"/>
    <x v="0"/>
    <x v="0"/>
    <x v="0"/>
    <m/>
    <m/>
    <m/>
    <x v="0"/>
    <m/>
    <m/>
  </r>
  <r>
    <x v="103"/>
    <x v="2"/>
    <m/>
    <n v="2"/>
    <x v="0"/>
    <x v="0"/>
    <x v="0"/>
    <m/>
    <m/>
    <m/>
    <x v="0"/>
    <m/>
    <m/>
  </r>
  <r>
    <x v="103"/>
    <x v="2"/>
    <m/>
    <n v="3"/>
    <x v="0"/>
    <x v="0"/>
    <x v="0"/>
    <m/>
    <m/>
    <m/>
    <x v="0"/>
    <m/>
    <m/>
  </r>
  <r>
    <x v="103"/>
    <x v="2"/>
    <m/>
    <n v="4"/>
    <x v="0"/>
    <x v="0"/>
    <x v="0"/>
    <m/>
    <m/>
    <m/>
    <x v="0"/>
    <m/>
    <m/>
  </r>
  <r>
    <x v="103"/>
    <x v="2"/>
    <m/>
    <n v="5"/>
    <x v="0"/>
    <x v="0"/>
    <x v="0"/>
    <m/>
    <m/>
    <m/>
    <x v="0"/>
    <m/>
    <m/>
  </r>
  <r>
    <x v="103"/>
    <x v="2"/>
    <m/>
    <n v="6"/>
    <x v="0"/>
    <x v="0"/>
    <x v="0"/>
    <m/>
    <m/>
    <m/>
    <x v="0"/>
    <m/>
    <m/>
  </r>
  <r>
    <x v="104"/>
    <x v="0"/>
    <m/>
    <m/>
    <x v="0"/>
    <x v="0"/>
    <x v="0"/>
    <m/>
    <m/>
    <m/>
    <x v="0"/>
    <m/>
    <m/>
  </r>
  <r>
    <x v="104"/>
    <x v="2"/>
    <m/>
    <n v="1"/>
    <x v="0"/>
    <x v="0"/>
    <x v="0"/>
    <m/>
    <m/>
    <m/>
    <x v="0"/>
    <m/>
    <m/>
  </r>
  <r>
    <x v="104"/>
    <x v="2"/>
    <m/>
    <n v="2"/>
    <x v="0"/>
    <x v="0"/>
    <x v="0"/>
    <m/>
    <m/>
    <m/>
    <x v="0"/>
    <m/>
    <m/>
  </r>
  <r>
    <x v="105"/>
    <x v="0"/>
    <m/>
    <m/>
    <x v="0"/>
    <x v="0"/>
    <x v="0"/>
    <m/>
    <m/>
    <m/>
    <x v="0"/>
    <m/>
    <m/>
  </r>
  <r>
    <x v="105"/>
    <x v="1"/>
    <m/>
    <m/>
    <x v="0"/>
    <x v="0"/>
    <x v="0"/>
    <m/>
    <m/>
    <m/>
    <x v="0"/>
    <m/>
    <m/>
  </r>
  <r>
    <x v="105"/>
    <x v="2"/>
    <m/>
    <n v="1"/>
    <x v="0"/>
    <x v="0"/>
    <x v="0"/>
    <m/>
    <m/>
    <m/>
    <x v="0"/>
    <m/>
    <m/>
  </r>
  <r>
    <x v="105"/>
    <x v="2"/>
    <m/>
    <n v="2"/>
    <x v="0"/>
    <x v="0"/>
    <x v="0"/>
    <m/>
    <m/>
    <m/>
    <x v="0"/>
    <m/>
    <m/>
  </r>
  <r>
    <x v="105"/>
    <x v="2"/>
    <m/>
    <n v="3"/>
    <x v="0"/>
    <x v="0"/>
    <x v="0"/>
    <m/>
    <m/>
    <m/>
    <x v="0"/>
    <m/>
    <m/>
  </r>
  <r>
    <x v="106"/>
    <x v="0"/>
    <m/>
    <m/>
    <x v="0"/>
    <x v="0"/>
    <x v="0"/>
    <m/>
    <m/>
    <m/>
    <x v="0"/>
    <m/>
    <m/>
  </r>
  <r>
    <x v="106"/>
    <x v="1"/>
    <m/>
    <m/>
    <x v="0"/>
    <x v="0"/>
    <x v="0"/>
    <m/>
    <m/>
    <m/>
    <x v="0"/>
    <m/>
    <m/>
  </r>
  <r>
    <x v="106"/>
    <x v="2"/>
    <m/>
    <n v="1"/>
    <x v="0"/>
    <x v="0"/>
    <x v="0"/>
    <m/>
    <m/>
    <m/>
    <x v="0"/>
    <m/>
    <m/>
  </r>
  <r>
    <x v="107"/>
    <x v="0"/>
    <m/>
    <m/>
    <x v="0"/>
    <x v="0"/>
    <x v="0"/>
    <m/>
    <m/>
    <m/>
    <x v="0"/>
    <m/>
    <m/>
  </r>
  <r>
    <x v="108"/>
    <x v="0"/>
    <m/>
    <m/>
    <x v="0"/>
    <x v="0"/>
    <x v="0"/>
    <m/>
    <m/>
    <m/>
    <x v="0"/>
    <m/>
    <m/>
  </r>
  <r>
    <x v="108"/>
    <x v="2"/>
    <m/>
    <n v="1"/>
    <x v="0"/>
    <x v="0"/>
    <x v="0"/>
    <m/>
    <m/>
    <m/>
    <x v="0"/>
    <m/>
    <m/>
  </r>
  <r>
    <x v="108"/>
    <x v="2"/>
    <m/>
    <n v="2"/>
    <x v="0"/>
    <x v="0"/>
    <x v="0"/>
    <m/>
    <m/>
    <m/>
    <x v="0"/>
    <m/>
    <m/>
  </r>
  <r>
    <x v="108"/>
    <x v="2"/>
    <m/>
    <n v="3"/>
    <x v="0"/>
    <x v="0"/>
    <x v="0"/>
    <m/>
    <m/>
    <m/>
    <x v="0"/>
    <m/>
    <m/>
  </r>
  <r>
    <x v="108"/>
    <x v="2"/>
    <m/>
    <n v="4"/>
    <x v="0"/>
    <x v="0"/>
    <x v="0"/>
    <m/>
    <m/>
    <m/>
    <x v="0"/>
    <m/>
    <m/>
  </r>
  <r>
    <x v="108"/>
    <x v="2"/>
    <m/>
    <n v="5"/>
    <x v="0"/>
    <x v="0"/>
    <x v="0"/>
    <m/>
    <m/>
    <m/>
    <x v="0"/>
    <m/>
    <m/>
  </r>
  <r>
    <x v="109"/>
    <x v="0"/>
    <m/>
    <m/>
    <x v="0"/>
    <x v="0"/>
    <x v="0"/>
    <m/>
    <m/>
    <m/>
    <x v="0"/>
    <m/>
    <m/>
  </r>
  <r>
    <x v="109"/>
    <x v="2"/>
    <m/>
    <n v="1"/>
    <x v="0"/>
    <x v="0"/>
    <x v="0"/>
    <m/>
    <m/>
    <m/>
    <x v="0"/>
    <m/>
    <m/>
  </r>
  <r>
    <x v="109"/>
    <x v="2"/>
    <m/>
    <n v="2"/>
    <x v="0"/>
    <x v="0"/>
    <x v="0"/>
    <m/>
    <m/>
    <m/>
    <x v="0"/>
    <m/>
    <m/>
  </r>
  <r>
    <x v="109"/>
    <x v="2"/>
    <m/>
    <n v="3"/>
    <x v="0"/>
    <x v="0"/>
    <x v="0"/>
    <m/>
    <m/>
    <m/>
    <x v="0"/>
    <m/>
    <m/>
  </r>
  <r>
    <x v="110"/>
    <x v="0"/>
    <m/>
    <m/>
    <x v="0"/>
    <x v="0"/>
    <x v="0"/>
    <m/>
    <m/>
    <m/>
    <x v="0"/>
    <m/>
    <m/>
  </r>
  <r>
    <x v="110"/>
    <x v="2"/>
    <m/>
    <n v="1"/>
    <x v="0"/>
    <x v="0"/>
    <x v="0"/>
    <m/>
    <m/>
    <m/>
    <x v="0"/>
    <m/>
    <m/>
  </r>
  <r>
    <x v="111"/>
    <x v="0"/>
    <m/>
    <m/>
    <x v="0"/>
    <x v="0"/>
    <x v="0"/>
    <m/>
    <m/>
    <m/>
    <x v="0"/>
    <m/>
    <m/>
  </r>
  <r>
    <x v="111"/>
    <x v="1"/>
    <m/>
    <m/>
    <x v="0"/>
    <x v="0"/>
    <x v="0"/>
    <m/>
    <m/>
    <m/>
    <x v="0"/>
    <m/>
    <m/>
  </r>
  <r>
    <x v="111"/>
    <x v="2"/>
    <m/>
    <n v="1"/>
    <x v="0"/>
    <x v="0"/>
    <x v="0"/>
    <m/>
    <m/>
    <m/>
    <x v="0"/>
    <m/>
    <m/>
  </r>
  <r>
    <x v="111"/>
    <x v="2"/>
    <m/>
    <n v="2"/>
    <x v="0"/>
    <x v="0"/>
    <x v="0"/>
    <m/>
    <m/>
    <m/>
    <x v="0"/>
    <m/>
    <m/>
  </r>
  <r>
    <x v="111"/>
    <x v="2"/>
    <m/>
    <n v="3"/>
    <x v="0"/>
    <x v="0"/>
    <x v="0"/>
    <m/>
    <m/>
    <m/>
    <x v="0"/>
    <m/>
    <m/>
  </r>
  <r>
    <x v="111"/>
    <x v="2"/>
    <m/>
    <n v="4"/>
    <x v="0"/>
    <x v="0"/>
    <x v="0"/>
    <m/>
    <m/>
    <m/>
    <x v="0"/>
    <m/>
    <m/>
  </r>
  <r>
    <x v="112"/>
    <x v="0"/>
    <m/>
    <m/>
    <x v="0"/>
    <x v="0"/>
    <x v="0"/>
    <m/>
    <m/>
    <m/>
    <x v="0"/>
    <m/>
    <m/>
  </r>
  <r>
    <x v="112"/>
    <x v="2"/>
    <m/>
    <n v="1"/>
    <x v="0"/>
    <x v="0"/>
    <x v="0"/>
    <m/>
    <m/>
    <m/>
    <x v="0"/>
    <m/>
    <m/>
  </r>
  <r>
    <x v="113"/>
    <x v="0"/>
    <m/>
    <m/>
    <x v="0"/>
    <x v="0"/>
    <x v="0"/>
    <m/>
    <m/>
    <m/>
    <x v="0"/>
    <m/>
    <m/>
  </r>
  <r>
    <x v="113"/>
    <x v="1"/>
    <m/>
    <m/>
    <x v="0"/>
    <x v="0"/>
    <x v="0"/>
    <m/>
    <m/>
    <m/>
    <x v="0"/>
    <m/>
    <m/>
  </r>
  <r>
    <x v="113"/>
    <x v="2"/>
    <m/>
    <n v="1"/>
    <x v="0"/>
    <x v="0"/>
    <x v="0"/>
    <m/>
    <m/>
    <m/>
    <x v="0"/>
    <m/>
    <m/>
  </r>
  <r>
    <x v="113"/>
    <x v="2"/>
    <m/>
    <n v="2"/>
    <x v="0"/>
    <x v="0"/>
    <x v="0"/>
    <m/>
    <m/>
    <m/>
    <x v="0"/>
    <m/>
    <m/>
  </r>
  <r>
    <x v="113"/>
    <x v="2"/>
    <m/>
    <n v="3"/>
    <x v="0"/>
    <x v="0"/>
    <x v="0"/>
    <m/>
    <m/>
    <m/>
    <x v="0"/>
    <m/>
    <m/>
  </r>
  <r>
    <x v="113"/>
    <x v="2"/>
    <m/>
    <n v="4"/>
    <x v="0"/>
    <x v="0"/>
    <x v="0"/>
    <m/>
    <m/>
    <m/>
    <x v="0"/>
    <m/>
    <m/>
  </r>
  <r>
    <x v="113"/>
    <x v="2"/>
    <m/>
    <n v="5"/>
    <x v="0"/>
    <x v="0"/>
    <x v="0"/>
    <m/>
    <m/>
    <m/>
    <x v="0"/>
    <m/>
    <m/>
  </r>
  <r>
    <x v="113"/>
    <x v="2"/>
    <m/>
    <n v="6"/>
    <x v="0"/>
    <x v="0"/>
    <x v="0"/>
    <m/>
    <m/>
    <m/>
    <x v="0"/>
    <m/>
    <m/>
  </r>
  <r>
    <x v="113"/>
    <x v="2"/>
    <m/>
    <n v="7"/>
    <x v="0"/>
    <x v="0"/>
    <x v="0"/>
    <m/>
    <m/>
    <m/>
    <x v="0"/>
    <m/>
    <m/>
  </r>
  <r>
    <x v="113"/>
    <x v="2"/>
    <m/>
    <n v="8"/>
    <x v="0"/>
    <x v="0"/>
    <x v="0"/>
    <m/>
    <m/>
    <m/>
    <x v="0"/>
    <m/>
    <m/>
  </r>
  <r>
    <x v="113"/>
    <x v="2"/>
    <m/>
    <n v="9"/>
    <x v="0"/>
    <x v="0"/>
    <x v="0"/>
    <m/>
    <m/>
    <m/>
    <x v="0"/>
    <m/>
    <m/>
  </r>
  <r>
    <x v="113"/>
    <x v="2"/>
    <m/>
    <n v="10"/>
    <x v="0"/>
    <x v="0"/>
    <x v="0"/>
    <m/>
    <m/>
    <m/>
    <x v="0"/>
    <m/>
    <m/>
  </r>
  <r>
    <x v="113"/>
    <x v="2"/>
    <m/>
    <n v="11"/>
    <x v="0"/>
    <x v="0"/>
    <x v="0"/>
    <m/>
    <m/>
    <m/>
    <x v="0"/>
    <m/>
    <m/>
  </r>
  <r>
    <x v="113"/>
    <x v="2"/>
    <m/>
    <n v="12"/>
    <x v="0"/>
    <x v="0"/>
    <x v="0"/>
    <m/>
    <m/>
    <m/>
    <x v="0"/>
    <m/>
    <m/>
  </r>
  <r>
    <x v="113"/>
    <x v="2"/>
    <m/>
    <n v="13"/>
    <x v="0"/>
    <x v="0"/>
    <x v="0"/>
    <m/>
    <m/>
    <m/>
    <x v="0"/>
    <m/>
    <m/>
  </r>
  <r>
    <x v="113"/>
    <x v="2"/>
    <m/>
    <n v="14"/>
    <x v="0"/>
    <x v="0"/>
    <x v="0"/>
    <m/>
    <m/>
    <m/>
    <x v="0"/>
    <m/>
    <m/>
  </r>
  <r>
    <x v="113"/>
    <x v="2"/>
    <m/>
    <n v="15"/>
    <x v="0"/>
    <x v="0"/>
    <x v="0"/>
    <m/>
    <m/>
    <m/>
    <x v="0"/>
    <m/>
    <m/>
  </r>
  <r>
    <x v="113"/>
    <x v="2"/>
    <m/>
    <n v="16"/>
    <x v="0"/>
    <x v="0"/>
    <x v="0"/>
    <m/>
    <m/>
    <m/>
    <x v="0"/>
    <m/>
    <m/>
  </r>
  <r>
    <x v="113"/>
    <x v="2"/>
    <m/>
    <n v="17"/>
    <x v="0"/>
    <x v="0"/>
    <x v="0"/>
    <m/>
    <m/>
    <m/>
    <x v="0"/>
    <m/>
    <m/>
  </r>
  <r>
    <x v="114"/>
    <x v="0"/>
    <m/>
    <m/>
    <x v="0"/>
    <x v="0"/>
    <x v="0"/>
    <m/>
    <m/>
    <m/>
    <x v="0"/>
    <m/>
    <m/>
  </r>
  <r>
    <x v="114"/>
    <x v="1"/>
    <m/>
    <m/>
    <x v="0"/>
    <x v="0"/>
    <x v="0"/>
    <m/>
    <m/>
    <m/>
    <x v="0"/>
    <m/>
    <m/>
  </r>
  <r>
    <x v="114"/>
    <x v="2"/>
    <m/>
    <n v="1"/>
    <x v="0"/>
    <x v="0"/>
    <x v="0"/>
    <m/>
    <m/>
    <m/>
    <x v="0"/>
    <m/>
    <m/>
  </r>
  <r>
    <x v="114"/>
    <x v="2"/>
    <m/>
    <n v="2"/>
    <x v="0"/>
    <x v="0"/>
    <x v="0"/>
    <m/>
    <m/>
    <m/>
    <x v="0"/>
    <m/>
    <m/>
  </r>
  <r>
    <x v="114"/>
    <x v="2"/>
    <m/>
    <n v="3"/>
    <x v="0"/>
    <x v="0"/>
    <x v="0"/>
    <m/>
    <m/>
    <m/>
    <x v="0"/>
    <m/>
    <m/>
  </r>
  <r>
    <x v="114"/>
    <x v="2"/>
    <m/>
    <n v="4"/>
    <x v="0"/>
    <x v="0"/>
    <x v="0"/>
    <m/>
    <m/>
    <m/>
    <x v="0"/>
    <m/>
    <m/>
  </r>
  <r>
    <x v="114"/>
    <x v="2"/>
    <m/>
    <n v="5"/>
    <x v="0"/>
    <x v="0"/>
    <x v="0"/>
    <m/>
    <m/>
    <m/>
    <x v="0"/>
    <m/>
    <m/>
  </r>
  <r>
    <x v="114"/>
    <x v="2"/>
    <m/>
    <n v="6"/>
    <x v="0"/>
    <x v="0"/>
    <x v="0"/>
    <m/>
    <m/>
    <m/>
    <x v="0"/>
    <m/>
    <m/>
  </r>
  <r>
    <x v="115"/>
    <x v="0"/>
    <m/>
    <m/>
    <x v="0"/>
    <x v="0"/>
    <x v="0"/>
    <m/>
    <m/>
    <m/>
    <x v="0"/>
    <m/>
    <m/>
  </r>
  <r>
    <x v="116"/>
    <x v="0"/>
    <m/>
    <m/>
    <x v="0"/>
    <x v="0"/>
    <x v="0"/>
    <m/>
    <m/>
    <m/>
    <x v="0"/>
    <m/>
    <m/>
  </r>
  <r>
    <x v="116"/>
    <x v="2"/>
    <m/>
    <n v="1"/>
    <x v="0"/>
    <x v="0"/>
    <x v="0"/>
    <m/>
    <m/>
    <m/>
    <x v="0"/>
    <m/>
    <m/>
  </r>
  <r>
    <x v="116"/>
    <x v="2"/>
    <m/>
    <n v="2"/>
    <x v="0"/>
    <x v="0"/>
    <x v="0"/>
    <m/>
    <m/>
    <m/>
    <x v="0"/>
    <m/>
    <m/>
  </r>
  <r>
    <x v="116"/>
    <x v="2"/>
    <m/>
    <n v="3"/>
    <x v="0"/>
    <x v="0"/>
    <x v="0"/>
    <m/>
    <m/>
    <m/>
    <x v="0"/>
    <m/>
    <m/>
  </r>
  <r>
    <x v="116"/>
    <x v="2"/>
    <m/>
    <n v="4"/>
    <x v="0"/>
    <x v="0"/>
    <x v="0"/>
    <m/>
    <m/>
    <m/>
    <x v="0"/>
    <m/>
    <m/>
  </r>
  <r>
    <x v="116"/>
    <x v="2"/>
    <m/>
    <n v="5"/>
    <x v="0"/>
    <x v="0"/>
    <x v="0"/>
    <m/>
    <m/>
    <m/>
    <x v="0"/>
    <m/>
    <m/>
  </r>
  <r>
    <x v="117"/>
    <x v="0"/>
    <m/>
    <m/>
    <x v="0"/>
    <x v="0"/>
    <x v="0"/>
    <m/>
    <m/>
    <m/>
    <x v="0"/>
    <m/>
    <m/>
  </r>
  <r>
    <x v="118"/>
    <x v="0"/>
    <m/>
    <m/>
    <x v="0"/>
    <x v="0"/>
    <x v="0"/>
    <m/>
    <m/>
    <m/>
    <x v="0"/>
    <m/>
    <m/>
  </r>
  <r>
    <x v="118"/>
    <x v="2"/>
    <m/>
    <n v="1"/>
    <x v="0"/>
    <x v="0"/>
    <x v="0"/>
    <m/>
    <m/>
    <m/>
    <x v="0"/>
    <m/>
    <m/>
  </r>
  <r>
    <x v="119"/>
    <x v="3"/>
    <m/>
    <m/>
    <x v="0"/>
    <x v="0"/>
    <x v="0"/>
    <m/>
    <m/>
    <m/>
    <x v="0"/>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5" cacheId="1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38" firstHeaderRow="1" firstDataRow="1" firstDataCol="1"/>
  <pivotFields count="58">
    <pivotField showAll="0"/>
    <pivotField showAll="0"/>
    <pivotField showAll="0"/>
    <pivotField showAll="0"/>
    <pivotField axis="axisRow"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defaultSubtotal="0">
      <items count="14">
        <item sd="0" x="0"/>
        <item sd="0" x="1"/>
        <item sd="0" x="2"/>
        <item sd="0" x="3"/>
        <item sd="0" x="4"/>
        <item sd="0" x="5"/>
        <item sd="0" x="6"/>
        <item sd="0" x="7"/>
        <item sd="0" x="8"/>
        <item sd="0" x="9"/>
        <item sd="0" x="10"/>
        <item sd="0" x="11"/>
        <item sd="0" x="12"/>
        <item sd="0" x="13"/>
      </items>
    </pivotField>
  </pivotFields>
  <rowFields count="1">
    <field x="4"/>
  </rowFields>
  <rowItems count="35">
    <i>
      <x/>
    </i>
    <i>
      <x v="166"/>
    </i>
    <i>
      <x v="167"/>
    </i>
    <i>
      <x v="170"/>
    </i>
    <i>
      <x v="173"/>
    </i>
    <i>
      <x v="174"/>
    </i>
    <i>
      <x v="175"/>
    </i>
    <i>
      <x v="180"/>
    </i>
    <i>
      <x v="181"/>
    </i>
    <i>
      <x v="182"/>
    </i>
    <i>
      <x v="183"/>
    </i>
    <i>
      <x v="187"/>
    </i>
    <i>
      <x v="188"/>
    </i>
    <i>
      <x v="189"/>
    </i>
    <i>
      <x v="190"/>
    </i>
    <i>
      <x v="191"/>
    </i>
    <i>
      <x v="194"/>
    </i>
    <i>
      <x v="195"/>
    </i>
    <i>
      <x v="196"/>
    </i>
    <i>
      <x v="197"/>
    </i>
    <i>
      <x v="198"/>
    </i>
    <i>
      <x v="201"/>
    </i>
    <i>
      <x v="202"/>
    </i>
    <i>
      <x v="203"/>
    </i>
    <i>
      <x v="204"/>
    </i>
    <i>
      <x v="205"/>
    </i>
    <i>
      <x v="208"/>
    </i>
    <i>
      <x v="209"/>
    </i>
    <i>
      <x v="210"/>
    </i>
    <i>
      <x v="211"/>
    </i>
    <i>
      <x v="212"/>
    </i>
    <i>
      <x v="214"/>
    </i>
    <i>
      <x v="215"/>
    </i>
    <i>
      <x v="216"/>
    </i>
    <i t="grand">
      <x/>
    </i>
  </rowItems>
  <colItems count="1">
    <i/>
  </colItems>
  <dataFields count="1">
    <dataField name="Count of CONSENTED The person has agreed to provide consent. You will now obtain a unique PIN. This PIN will be generated by REDcap and should be used on all hard copy documents, if required. Select 'Generate' below to get the PIN." fld="46"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100-000002000000}" name="PivotTable3" cacheId="1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23:B28" firstHeaderRow="1" firstDataRow="1" firstDataCol="1"/>
  <pivotFields count="288">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5">
        <item x="2"/>
        <item x="3"/>
        <item x="1"/>
        <item x="0"/>
        <item t="default"/>
      </items>
    </pivotField>
    <pivotField showAll="0"/>
    <pivotField showAll="0">
      <items count="6">
        <item x="1"/>
        <item x="4"/>
        <item x="3"/>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5"/>
  </rowFields>
  <rowItems count="5">
    <i>
      <x/>
    </i>
    <i>
      <x v="1"/>
    </i>
    <i>
      <x v="2"/>
    </i>
    <i>
      <x v="3"/>
    </i>
    <i t="grand">
      <x/>
    </i>
  </rowItems>
  <colItems count="1">
    <i/>
  </colItems>
  <dataFields count="1">
    <dataField name="Count of What is the highest level of education that you have completed? " fld="25"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100-000001000000}" name="PivotTable2" cacheId="1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13:B19" firstHeaderRow="1" firstDataRow="1" firstDataCol="1"/>
  <pivotFields count="288">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6">
        <item x="1"/>
        <item x="4"/>
        <item x="3"/>
        <item x="2"/>
        <item x="0"/>
        <item t="default"/>
      </items>
    </pivotField>
    <pivotField axis="axisRow" dataField="1" showAll="0">
      <items count="6">
        <item x="1"/>
        <item x="3"/>
        <item x="4"/>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8"/>
  </rowFields>
  <rowItems count="6">
    <i>
      <x/>
    </i>
    <i>
      <x v="1"/>
    </i>
    <i>
      <x v="2"/>
    </i>
    <i>
      <x v="3"/>
    </i>
    <i>
      <x v="4"/>
    </i>
    <i t="grand">
      <x/>
    </i>
  </rowItems>
  <colItems count="1">
    <i/>
  </colItems>
  <dataFields count="1">
    <dataField name="Count of Sithini isimo sakho sengqesho?" fld="28"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1" cacheId="1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9" firstHeaderRow="1" firstDataRow="1" firstDataCol="1"/>
  <pivotFields count="288">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6">
        <item x="1"/>
        <item x="4"/>
        <item x="3"/>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7"/>
  </rowFields>
  <rowItems count="6">
    <i>
      <x/>
    </i>
    <i>
      <x v="1"/>
    </i>
    <i>
      <x v="2"/>
    </i>
    <i>
      <x v="3"/>
    </i>
    <i>
      <x v="4"/>
    </i>
    <i t="grand">
      <x/>
    </i>
  </rowItems>
  <colItems count="1">
    <i/>
  </colItems>
  <dataFields count="1">
    <dataField name="Count of What is your employment status?" fld="27"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100-000003000000}" name="PivotTable4" cacheId="1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2:B37" firstHeaderRow="1" firstDataRow="1" firstDataCol="1"/>
  <pivotFields count="288">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5">
        <item x="2"/>
        <item x="3"/>
        <item x="1"/>
        <item x="0"/>
        <item t="default"/>
      </items>
    </pivotField>
    <pivotField axis="axisRow" dataField="1" showAll="0">
      <items count="5">
        <item x="3"/>
        <item x="1"/>
        <item x="2"/>
        <item x="0"/>
        <item t="default"/>
      </items>
    </pivotField>
    <pivotField showAll="0">
      <items count="6">
        <item x="1"/>
        <item x="4"/>
        <item x="3"/>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6"/>
  </rowFields>
  <rowItems count="5">
    <i>
      <x/>
    </i>
    <i>
      <x v="1"/>
    </i>
    <i>
      <x v="2"/>
    </i>
    <i>
      <x v="3"/>
    </i>
    <i t="grand">
      <x/>
    </i>
  </rowItems>
  <colItems count="1">
    <i/>
  </colItems>
  <dataFields count="1">
    <dataField name="Count of Leliphi inqanaba lwemfundo eliphezulu oliphumeleleyo?" fld="26"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3" cacheId="1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25" firstHeaderRow="1" firstDataRow="1" firstDataCol="1"/>
  <pivotFields count="289">
    <pivotField showAll="0"/>
    <pivotField showAll="0"/>
    <pivotField showAll="0"/>
    <pivotField axis="axisRow"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x="6"/>
        <item x="7"/>
        <item sd="0" x="8"/>
        <item sd="0" x="9"/>
        <item sd="0" x="10"/>
        <item sd="0" x="11"/>
        <item sd="0" x="12"/>
        <item sd="0" x="13"/>
      </items>
    </pivotField>
  </pivotFields>
  <rowFields count="2">
    <field x="288"/>
    <field x="3"/>
  </rowFields>
  <rowItems count="22">
    <i>
      <x/>
    </i>
    <i>
      <x v="6"/>
    </i>
    <i r="1">
      <x v="166"/>
    </i>
    <i r="1">
      <x v="167"/>
    </i>
    <i r="1">
      <x v="170"/>
    </i>
    <i r="1">
      <x v="173"/>
    </i>
    <i r="1">
      <x v="174"/>
    </i>
    <i r="1">
      <x v="175"/>
    </i>
    <i r="1">
      <x v="180"/>
    </i>
    <i r="1">
      <x v="181"/>
    </i>
    <i r="1">
      <x v="182"/>
    </i>
    <i>
      <x v="7"/>
    </i>
    <i r="1">
      <x v="183"/>
    </i>
    <i r="1">
      <x v="187"/>
    </i>
    <i r="1">
      <x v="188"/>
    </i>
    <i r="1">
      <x v="189"/>
    </i>
    <i r="1">
      <x v="190"/>
    </i>
    <i r="1">
      <x v="191"/>
    </i>
    <i r="1">
      <x v="194"/>
    </i>
    <i r="1">
      <x v="195"/>
    </i>
    <i r="1">
      <x v="196"/>
    </i>
    <i t="grand">
      <x/>
    </i>
  </rowItems>
  <colItems count="1">
    <i/>
  </colItems>
  <dataFields count="1">
    <dataField name="Count of Read the following out loud to the particpant: I'm going to ask you questions before I ask you to complete the questionnaire on the tablet. Should I ask you the general questions in isiXhosa or English? Which do you prefer?" fld="6" subtotal="count" baseField="0" baseItem="0"/>
  </dataFields>
  <formats count="6">
    <format dxfId="5">
      <pivotArea dataOnly="0" labelOnly="1" outline="0" axis="axisValues" fieldPosition="0"/>
    </format>
    <format dxfId="4">
      <pivotArea dataOnly="0" labelOnly="1" outline="0" axis="axisValues" fieldPosition="0"/>
    </format>
    <format dxfId="3">
      <pivotArea dataOnly="0" labelOnly="1" outline="0" axis="axisValues" fieldPosition="0"/>
    </format>
    <format dxfId="2">
      <pivotArea dataOnly="0" labelOnly="1" outline="0" axis="axisValues" fieldPosition="0"/>
    </format>
    <format dxfId="1">
      <pivotArea dataOnly="0" labelOnly="1" outline="0" axis="axisValues" fieldPosition="0"/>
    </format>
    <format dxfId="0">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700-000000000000}" name="PivotTable1" cacheId="1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D15" firstHeaderRow="1" firstDataRow="2" firstDataCol="1"/>
  <pivotFields count="13">
    <pivotField axis="axisRow" showAll="0">
      <items count="12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t="default"/>
      </items>
    </pivotField>
    <pivotField dataField="1" showAll="0">
      <items count="5">
        <item x="0"/>
        <item x="2"/>
        <item x="1"/>
        <item x="3"/>
        <item t="default"/>
      </items>
    </pivotField>
    <pivotField showAll="0"/>
    <pivotField showAll="0"/>
    <pivotField multipleItemSelectionAllowed="1" showAll="0">
      <items count="4">
        <item x="2"/>
        <item x="1"/>
        <item h="1" x="0"/>
        <item t="default"/>
      </items>
    </pivotField>
    <pivotField multipleItemSelectionAllowed="1" showAll="0">
      <items count="4">
        <item x="1"/>
        <item x="2"/>
        <item h="1" x="0"/>
        <item t="default"/>
      </items>
    </pivotField>
    <pivotField axis="axisCol" multipleItemSelectionAllowed="1" showAll="0">
      <items count="4">
        <item x="2"/>
        <item x="1"/>
        <item h="1" x="0"/>
        <item t="default"/>
      </items>
    </pivotField>
    <pivotField showAll="0"/>
    <pivotField showAll="0"/>
    <pivotField showAll="0"/>
    <pivotField showAll="0">
      <items count="3">
        <item x="1"/>
        <item x="0"/>
        <item t="default"/>
      </items>
    </pivotField>
    <pivotField showAll="0"/>
    <pivotField showAll="0"/>
  </pivotFields>
  <rowFields count="1">
    <field x="0"/>
  </rowFields>
  <rowItems count="11">
    <i>
      <x v="22"/>
    </i>
    <i>
      <x v="23"/>
    </i>
    <i>
      <x v="35"/>
    </i>
    <i>
      <x v="44"/>
    </i>
    <i>
      <x v="45"/>
    </i>
    <i>
      <x v="50"/>
    </i>
    <i>
      <x v="55"/>
    </i>
    <i>
      <x v="63"/>
    </i>
    <i>
      <x v="84"/>
    </i>
    <i>
      <x v="92"/>
    </i>
    <i t="grand">
      <x/>
    </i>
  </rowItems>
  <colFields count="1">
    <field x="6"/>
  </colFields>
  <colItems count="3">
    <i>
      <x/>
    </i>
    <i>
      <x v="1"/>
    </i>
    <i t="grand">
      <x/>
    </i>
  </colItems>
  <dataFields count="1">
    <dataField name="Count of Event Name"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TBStigmaHouseholdSur-CompletenessCheckDem_DATA_LABELS_2022-07-15_0854" connectionId="1" xr16:uid="{00000000-0016-0000-0300-000000000000}" autoFormatId="16" applyNumberFormats="0" applyBorderFormats="0" applyFontFormats="0" applyPatternFormats="0" applyAlignmentFormats="0" applyWidthHeightFormats="0"/>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TBStigmaStudyAim1-RecruitmentDurationR_DATA_LABELS_2023-06-05_0733" connectionId="2" xr16:uid="{00000000-0016-0000-0600-000002000000}" autoFormatId="16" applyNumberFormats="0" applyBorderFormats="0" applyFontFormats="0" applyPatternFormats="0"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4.xml"/><Relationship Id="rId2" Type="http://schemas.openxmlformats.org/officeDocument/2006/relationships/pivotTable" Target="../pivotTables/pivotTable3.xml"/><Relationship Id="rId1" Type="http://schemas.openxmlformats.org/officeDocument/2006/relationships/pivotTable" Target="../pivotTables/pivotTable2.xml"/><Relationship Id="rId4" Type="http://schemas.openxmlformats.org/officeDocument/2006/relationships/pivotTable" Target="../pivotTables/pivotTable5.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4.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1" Type="http://schemas.openxmlformats.org/officeDocument/2006/relationships/queryTable" Target="../queryTables/queryTable2.xml"/></Relationships>
</file>

<file path=xl/worksheets/_rels/sheet13.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B38"/>
  <sheetViews>
    <sheetView topLeftCell="A7" workbookViewId="0">
      <selection activeCell="G20" sqref="G20"/>
    </sheetView>
  </sheetViews>
  <sheetFormatPr defaultRowHeight="14.4" x14ac:dyDescent="0.3"/>
  <cols>
    <col min="1" max="1" width="13.109375" customWidth="1"/>
    <col min="2" max="2" width="15.6640625" customWidth="1"/>
    <col min="3" max="3" width="7.33203125" customWidth="1"/>
    <col min="4" max="4" width="11.33203125" bestFit="1" customWidth="1"/>
  </cols>
  <sheetData>
    <row r="3" spans="1:2" x14ac:dyDescent="0.3">
      <c r="A3" s="48" t="s">
        <v>618</v>
      </c>
      <c r="B3" t="s">
        <v>732</v>
      </c>
    </row>
    <row r="4" spans="1:2" x14ac:dyDescent="0.3">
      <c r="A4" s="49" t="s">
        <v>619</v>
      </c>
      <c r="B4">
        <v>10</v>
      </c>
    </row>
    <row r="5" spans="1:2" x14ac:dyDescent="0.3">
      <c r="A5" s="49" t="s">
        <v>630</v>
      </c>
      <c r="B5">
        <v>32</v>
      </c>
    </row>
    <row r="6" spans="1:2" x14ac:dyDescent="0.3">
      <c r="A6" s="49" t="s">
        <v>631</v>
      </c>
      <c r="B6">
        <v>31</v>
      </c>
    </row>
    <row r="7" spans="1:2" x14ac:dyDescent="0.3">
      <c r="A7" s="49" t="s">
        <v>632</v>
      </c>
      <c r="B7">
        <v>16</v>
      </c>
    </row>
    <row r="8" spans="1:2" x14ac:dyDescent="0.3">
      <c r="A8" s="49" t="s">
        <v>633</v>
      </c>
      <c r="B8">
        <v>15</v>
      </c>
    </row>
    <row r="9" spans="1:2" x14ac:dyDescent="0.3">
      <c r="A9" s="49" t="s">
        <v>634</v>
      </c>
      <c r="B9">
        <v>18</v>
      </c>
    </row>
    <row r="10" spans="1:2" x14ac:dyDescent="0.3">
      <c r="A10" s="49" t="s">
        <v>635</v>
      </c>
      <c r="B10">
        <v>15</v>
      </c>
    </row>
    <row r="11" spans="1:2" x14ac:dyDescent="0.3">
      <c r="A11" s="49" t="s">
        <v>636</v>
      </c>
      <c r="B11">
        <v>26</v>
      </c>
    </row>
    <row r="12" spans="1:2" x14ac:dyDescent="0.3">
      <c r="A12" s="49" t="s">
        <v>637</v>
      </c>
      <c r="B12">
        <v>39</v>
      </c>
    </row>
    <row r="13" spans="1:2" x14ac:dyDescent="0.3">
      <c r="A13" s="49" t="s">
        <v>638</v>
      </c>
      <c r="B13">
        <v>30</v>
      </c>
    </row>
    <row r="14" spans="1:2" x14ac:dyDescent="0.3">
      <c r="A14" s="49" t="s">
        <v>640</v>
      </c>
      <c r="B14">
        <v>39</v>
      </c>
    </row>
    <row r="15" spans="1:2" x14ac:dyDescent="0.3">
      <c r="A15" s="49" t="s">
        <v>641</v>
      </c>
      <c r="B15">
        <v>24</v>
      </c>
    </row>
    <row r="16" spans="1:2" x14ac:dyDescent="0.3">
      <c r="A16" s="49" t="s">
        <v>642</v>
      </c>
      <c r="B16">
        <v>24</v>
      </c>
    </row>
    <row r="17" spans="1:2" x14ac:dyDescent="0.3">
      <c r="A17" s="49" t="s">
        <v>643</v>
      </c>
      <c r="B17">
        <v>45</v>
      </c>
    </row>
    <row r="18" spans="1:2" x14ac:dyDescent="0.3">
      <c r="A18" s="49" t="s">
        <v>644</v>
      </c>
      <c r="B18">
        <v>47</v>
      </c>
    </row>
    <row r="19" spans="1:2" x14ac:dyDescent="0.3">
      <c r="A19" s="49" t="s">
        <v>645</v>
      </c>
      <c r="B19">
        <v>47</v>
      </c>
    </row>
    <row r="20" spans="1:2" x14ac:dyDescent="0.3">
      <c r="A20" s="49" t="s">
        <v>646</v>
      </c>
      <c r="B20">
        <v>39</v>
      </c>
    </row>
    <row r="21" spans="1:2" x14ac:dyDescent="0.3">
      <c r="A21" s="49" t="s">
        <v>647</v>
      </c>
      <c r="B21">
        <v>38</v>
      </c>
    </row>
    <row r="22" spans="1:2" x14ac:dyDescent="0.3">
      <c r="A22" s="49" t="s">
        <v>648</v>
      </c>
      <c r="B22">
        <v>41</v>
      </c>
    </row>
    <row r="23" spans="1:2" x14ac:dyDescent="0.3">
      <c r="A23" s="49" t="s">
        <v>717</v>
      </c>
      <c r="B23">
        <v>53</v>
      </c>
    </row>
    <row r="24" spans="1:2" x14ac:dyDescent="0.3">
      <c r="A24" s="49" t="s">
        <v>718</v>
      </c>
      <c r="B24">
        <v>29</v>
      </c>
    </row>
    <row r="25" spans="1:2" x14ac:dyDescent="0.3">
      <c r="A25" s="49" t="s">
        <v>719</v>
      </c>
      <c r="B25">
        <v>52</v>
      </c>
    </row>
    <row r="26" spans="1:2" x14ac:dyDescent="0.3">
      <c r="A26" s="49" t="s">
        <v>720</v>
      </c>
      <c r="B26">
        <v>59</v>
      </c>
    </row>
    <row r="27" spans="1:2" x14ac:dyDescent="0.3">
      <c r="A27" s="49" t="s">
        <v>721</v>
      </c>
      <c r="B27">
        <v>73</v>
      </c>
    </row>
    <row r="28" spans="1:2" x14ac:dyDescent="0.3">
      <c r="A28" s="49" t="s">
        <v>722</v>
      </c>
      <c r="B28">
        <v>61</v>
      </c>
    </row>
    <row r="29" spans="1:2" x14ac:dyDescent="0.3">
      <c r="A29" s="49" t="s">
        <v>723</v>
      </c>
      <c r="B29">
        <v>58</v>
      </c>
    </row>
    <row r="30" spans="1:2" x14ac:dyDescent="0.3">
      <c r="A30" s="49" t="s">
        <v>724</v>
      </c>
      <c r="B30">
        <v>33</v>
      </c>
    </row>
    <row r="31" spans="1:2" x14ac:dyDescent="0.3">
      <c r="A31" s="49" t="s">
        <v>725</v>
      </c>
      <c r="B31">
        <v>63</v>
      </c>
    </row>
    <row r="32" spans="1:2" x14ac:dyDescent="0.3">
      <c r="A32" s="49" t="s">
        <v>726</v>
      </c>
      <c r="B32">
        <v>62</v>
      </c>
    </row>
    <row r="33" spans="1:2" x14ac:dyDescent="0.3">
      <c r="A33" s="49" t="s">
        <v>727</v>
      </c>
      <c r="B33">
        <v>55</v>
      </c>
    </row>
    <row r="34" spans="1:2" x14ac:dyDescent="0.3">
      <c r="A34" s="49" t="s">
        <v>728</v>
      </c>
      <c r="B34">
        <v>38</v>
      </c>
    </row>
    <row r="35" spans="1:2" x14ac:dyDescent="0.3">
      <c r="A35" s="49" t="s">
        <v>729</v>
      </c>
      <c r="B35">
        <v>4</v>
      </c>
    </row>
    <row r="36" spans="1:2" x14ac:dyDescent="0.3">
      <c r="A36" s="49" t="s">
        <v>730</v>
      </c>
      <c r="B36">
        <v>65</v>
      </c>
    </row>
    <row r="37" spans="1:2" x14ac:dyDescent="0.3">
      <c r="A37" s="49" t="s">
        <v>731</v>
      </c>
      <c r="B37">
        <v>57</v>
      </c>
    </row>
    <row r="38" spans="1:2" x14ac:dyDescent="0.3">
      <c r="A38" s="49" t="s">
        <v>620</v>
      </c>
      <c r="B38">
        <v>1338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3:D37"/>
  <sheetViews>
    <sheetView topLeftCell="A7" workbookViewId="0">
      <selection activeCell="D27" sqref="D27"/>
    </sheetView>
  </sheetViews>
  <sheetFormatPr defaultRowHeight="14.4" x14ac:dyDescent="0.3"/>
  <cols>
    <col min="1" max="1" width="28.5546875" customWidth="1"/>
    <col min="2" max="2" width="61.44140625" customWidth="1"/>
  </cols>
  <sheetData>
    <row r="3" spans="1:4" x14ac:dyDescent="0.3">
      <c r="A3" s="48" t="s">
        <v>618</v>
      </c>
      <c r="B3" t="s">
        <v>621</v>
      </c>
    </row>
    <row r="4" spans="1:4" x14ac:dyDescent="0.3">
      <c r="A4" s="49" t="s">
        <v>365</v>
      </c>
      <c r="B4">
        <v>34</v>
      </c>
      <c r="D4">
        <f>34+10</f>
        <v>44</v>
      </c>
    </row>
    <row r="5" spans="1:4" x14ac:dyDescent="0.3">
      <c r="A5" s="49" t="s">
        <v>475</v>
      </c>
      <c r="B5">
        <v>17</v>
      </c>
      <c r="D5">
        <f>17+9</f>
        <v>26</v>
      </c>
    </row>
    <row r="6" spans="1:4" x14ac:dyDescent="0.3">
      <c r="A6" s="49" t="s">
        <v>469</v>
      </c>
      <c r="B6">
        <v>20</v>
      </c>
      <c r="D6">
        <f>20+7</f>
        <v>27</v>
      </c>
    </row>
    <row r="7" spans="1:4" x14ac:dyDescent="0.3">
      <c r="A7" s="49" t="s">
        <v>403</v>
      </c>
      <c r="B7">
        <v>112</v>
      </c>
      <c r="D7">
        <f>112+99</f>
        <v>211</v>
      </c>
    </row>
    <row r="8" spans="1:4" x14ac:dyDescent="0.3">
      <c r="A8" s="49" t="s">
        <v>619</v>
      </c>
    </row>
    <row r="9" spans="1:4" x14ac:dyDescent="0.3">
      <c r="A9" s="49" t="s">
        <v>620</v>
      </c>
      <c r="B9">
        <v>183</v>
      </c>
    </row>
    <row r="13" spans="1:4" x14ac:dyDescent="0.3">
      <c r="A13" s="48" t="s">
        <v>618</v>
      </c>
      <c r="B13" t="s">
        <v>622</v>
      </c>
    </row>
    <row r="14" spans="1:4" x14ac:dyDescent="0.3">
      <c r="A14" s="49" t="s">
        <v>388</v>
      </c>
      <c r="B14">
        <v>99</v>
      </c>
      <c r="D14" t="s">
        <v>403</v>
      </c>
    </row>
    <row r="15" spans="1:4" x14ac:dyDescent="0.3">
      <c r="A15" s="49" t="s">
        <v>447</v>
      </c>
      <c r="B15">
        <v>9</v>
      </c>
      <c r="D15" s="49" t="s">
        <v>475</v>
      </c>
    </row>
    <row r="16" spans="1:4" x14ac:dyDescent="0.3">
      <c r="A16" s="49" t="s">
        <v>512</v>
      </c>
      <c r="B16">
        <v>10</v>
      </c>
      <c r="D16" s="49" t="s">
        <v>365</v>
      </c>
    </row>
    <row r="17" spans="1:4" x14ac:dyDescent="0.3">
      <c r="A17" s="49" t="s">
        <v>427</v>
      </c>
      <c r="B17">
        <v>7</v>
      </c>
      <c r="D17" s="49" t="s">
        <v>469</v>
      </c>
    </row>
    <row r="18" spans="1:4" x14ac:dyDescent="0.3">
      <c r="A18" s="49" t="s">
        <v>619</v>
      </c>
    </row>
    <row r="19" spans="1:4" x14ac:dyDescent="0.3">
      <c r="A19" s="49" t="s">
        <v>620</v>
      </c>
      <c r="B19">
        <v>125</v>
      </c>
    </row>
    <row r="23" spans="1:4" x14ac:dyDescent="0.3">
      <c r="A23" s="48" t="s">
        <v>618</v>
      </c>
      <c r="B23" t="s">
        <v>623</v>
      </c>
    </row>
    <row r="24" spans="1:4" x14ac:dyDescent="0.3">
      <c r="A24" s="49" t="s">
        <v>402</v>
      </c>
      <c r="B24">
        <v>81</v>
      </c>
      <c r="D24">
        <f>81+90</f>
        <v>171</v>
      </c>
    </row>
    <row r="25" spans="1:4" x14ac:dyDescent="0.3">
      <c r="A25" s="49" t="s">
        <v>443</v>
      </c>
      <c r="B25">
        <v>73</v>
      </c>
      <c r="D25">
        <f>73+23</f>
        <v>96</v>
      </c>
    </row>
    <row r="26" spans="1:4" x14ac:dyDescent="0.3">
      <c r="A26" s="49" t="s">
        <v>364</v>
      </c>
      <c r="B26">
        <v>29</v>
      </c>
      <c r="D26">
        <f>29+12</f>
        <v>41</v>
      </c>
    </row>
    <row r="27" spans="1:4" x14ac:dyDescent="0.3">
      <c r="A27" s="49" t="s">
        <v>619</v>
      </c>
    </row>
    <row r="28" spans="1:4" x14ac:dyDescent="0.3">
      <c r="A28" s="49" t="s">
        <v>620</v>
      </c>
      <c r="B28">
        <v>183</v>
      </c>
    </row>
    <row r="32" spans="1:4" x14ac:dyDescent="0.3">
      <c r="A32" s="48" t="s">
        <v>618</v>
      </c>
      <c r="B32" t="s">
        <v>624</v>
      </c>
    </row>
    <row r="33" spans="1:4" x14ac:dyDescent="0.3">
      <c r="A33" s="49" t="s">
        <v>434</v>
      </c>
      <c r="B33">
        <v>23</v>
      </c>
      <c r="D33" t="s">
        <v>625</v>
      </c>
    </row>
    <row r="34" spans="1:4" x14ac:dyDescent="0.3">
      <c r="A34" s="49" t="s">
        <v>387</v>
      </c>
      <c r="B34">
        <v>12</v>
      </c>
      <c r="D34" t="s">
        <v>626</v>
      </c>
    </row>
    <row r="35" spans="1:4" x14ac:dyDescent="0.3">
      <c r="A35" s="49" t="s">
        <v>414</v>
      </c>
      <c r="B35">
        <v>90</v>
      </c>
      <c r="D35" s="49" t="s">
        <v>402</v>
      </c>
    </row>
    <row r="36" spans="1:4" x14ac:dyDescent="0.3">
      <c r="A36" s="49" t="s">
        <v>619</v>
      </c>
    </row>
    <row r="37" spans="1:4" x14ac:dyDescent="0.3">
      <c r="A37" s="49" t="s">
        <v>620</v>
      </c>
      <c r="B37">
        <v>125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2:B25"/>
  <sheetViews>
    <sheetView zoomScale="120" zoomScaleNormal="120" workbookViewId="0">
      <selection activeCell="M10" sqref="M10"/>
    </sheetView>
  </sheetViews>
  <sheetFormatPr defaultRowHeight="14.4" x14ac:dyDescent="0.3"/>
  <cols>
    <col min="1" max="1" width="13.5546875" bestFit="1" customWidth="1"/>
    <col min="2" max="2" width="9.6640625" customWidth="1"/>
  </cols>
  <sheetData>
    <row r="2" spans="1:2" x14ac:dyDescent="0.3">
      <c r="A2" s="220" t="s">
        <v>716</v>
      </c>
      <c r="B2" s="220"/>
    </row>
    <row r="3" spans="1:2" ht="15.75" customHeight="1" x14ac:dyDescent="0.3">
      <c r="A3" s="48" t="s">
        <v>618</v>
      </c>
      <c r="B3" s="52" t="s">
        <v>715</v>
      </c>
    </row>
    <row r="4" spans="1:2" x14ac:dyDescent="0.3">
      <c r="A4" s="49" t="s">
        <v>628</v>
      </c>
    </row>
    <row r="5" spans="1:2" x14ac:dyDescent="0.3">
      <c r="A5" s="49" t="s">
        <v>629</v>
      </c>
    </row>
    <row r="6" spans="1:2" x14ac:dyDescent="0.3">
      <c r="A6" s="51" t="s">
        <v>630</v>
      </c>
      <c r="B6">
        <v>31</v>
      </c>
    </row>
    <row r="7" spans="1:2" x14ac:dyDescent="0.3">
      <c r="A7" s="51" t="s">
        <v>631</v>
      </c>
      <c r="B7">
        <v>30</v>
      </c>
    </row>
    <row r="8" spans="1:2" x14ac:dyDescent="0.3">
      <c r="A8" s="51" t="s">
        <v>632</v>
      </c>
      <c r="B8">
        <v>14</v>
      </c>
    </row>
    <row r="9" spans="1:2" x14ac:dyDescent="0.3">
      <c r="A9" s="51" t="s">
        <v>633</v>
      </c>
      <c r="B9">
        <v>17</v>
      </c>
    </row>
    <row r="10" spans="1:2" x14ac:dyDescent="0.3">
      <c r="A10" s="51" t="s">
        <v>634</v>
      </c>
      <c r="B10">
        <v>19</v>
      </c>
    </row>
    <row r="11" spans="1:2" x14ac:dyDescent="0.3">
      <c r="A11" s="51" t="s">
        <v>635</v>
      </c>
      <c r="B11">
        <v>15</v>
      </c>
    </row>
    <row r="12" spans="1:2" x14ac:dyDescent="0.3">
      <c r="A12" s="51" t="s">
        <v>636</v>
      </c>
      <c r="B12">
        <v>26</v>
      </c>
    </row>
    <row r="13" spans="1:2" x14ac:dyDescent="0.3">
      <c r="A13" s="51" t="s">
        <v>637</v>
      </c>
      <c r="B13">
        <v>37</v>
      </c>
    </row>
    <row r="14" spans="1:2" x14ac:dyDescent="0.3">
      <c r="A14" s="51" t="s">
        <v>638</v>
      </c>
      <c r="B14">
        <v>29</v>
      </c>
    </row>
    <row r="15" spans="1:2" x14ac:dyDescent="0.3">
      <c r="A15" s="49" t="s">
        <v>639</v>
      </c>
    </row>
    <row r="16" spans="1:2" x14ac:dyDescent="0.3">
      <c r="A16" s="51" t="s">
        <v>640</v>
      </c>
      <c r="B16">
        <v>39</v>
      </c>
    </row>
    <row r="17" spans="1:2" x14ac:dyDescent="0.3">
      <c r="A17" s="51" t="s">
        <v>641</v>
      </c>
      <c r="B17">
        <v>26</v>
      </c>
    </row>
    <row r="18" spans="1:2" x14ac:dyDescent="0.3">
      <c r="A18" s="51" t="s">
        <v>642</v>
      </c>
      <c r="B18">
        <v>25</v>
      </c>
    </row>
    <row r="19" spans="1:2" x14ac:dyDescent="0.3">
      <c r="A19" s="51" t="s">
        <v>643</v>
      </c>
      <c r="B19">
        <v>44</v>
      </c>
    </row>
    <row r="20" spans="1:2" x14ac:dyDescent="0.3">
      <c r="A20" s="51" t="s">
        <v>644</v>
      </c>
      <c r="B20">
        <v>47</v>
      </c>
    </row>
    <row r="21" spans="1:2" x14ac:dyDescent="0.3">
      <c r="A21" s="51" t="s">
        <v>645</v>
      </c>
      <c r="B21">
        <v>47</v>
      </c>
    </row>
    <row r="22" spans="1:2" x14ac:dyDescent="0.3">
      <c r="A22" s="51" t="s">
        <v>646</v>
      </c>
      <c r="B22">
        <v>38</v>
      </c>
    </row>
    <row r="23" spans="1:2" x14ac:dyDescent="0.3">
      <c r="A23" s="51" t="s">
        <v>647</v>
      </c>
      <c r="B23">
        <v>38</v>
      </c>
    </row>
    <row r="24" spans="1:2" x14ac:dyDescent="0.3">
      <c r="A24" s="51" t="s">
        <v>648</v>
      </c>
      <c r="B24">
        <v>40</v>
      </c>
    </row>
    <row r="25" spans="1:2" x14ac:dyDescent="0.3">
      <c r="A25" s="49" t="s">
        <v>620</v>
      </c>
      <c r="B25">
        <v>562</v>
      </c>
    </row>
  </sheetData>
  <mergeCells count="1">
    <mergeCell ref="A2:B2"/>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KB835"/>
  <sheetViews>
    <sheetView workbookViewId="0">
      <selection activeCell="F14" sqref="A1:XFD1048576"/>
    </sheetView>
  </sheetViews>
  <sheetFormatPr defaultRowHeight="14.4" x14ac:dyDescent="0.3"/>
  <cols>
    <col min="1" max="1" width="9.44140625" bestFit="1" customWidth="1"/>
    <col min="2" max="2" width="17.88671875" bestFit="1" customWidth="1"/>
    <col min="3" max="3" width="15.33203125" bestFit="1" customWidth="1"/>
    <col min="4" max="4" width="34.44140625" bestFit="1" customWidth="1"/>
    <col min="5" max="5" width="12.109375" bestFit="1" customWidth="1"/>
    <col min="6" max="6" width="25.33203125" bestFit="1" customWidth="1"/>
    <col min="7" max="9" width="81.109375" bestFit="1" customWidth="1"/>
    <col min="10" max="10" width="62.44140625" bestFit="1" customWidth="1"/>
    <col min="11" max="11" width="81.109375" bestFit="1" customWidth="1"/>
    <col min="12" max="12" width="17.44140625" bestFit="1" customWidth="1"/>
    <col min="13" max="13" width="12.44140625" bestFit="1" customWidth="1"/>
    <col min="14" max="14" width="17.33203125" bestFit="1" customWidth="1"/>
    <col min="15" max="15" width="6.88671875" bestFit="1" customWidth="1"/>
    <col min="16" max="16" width="29" bestFit="1" customWidth="1"/>
    <col min="17" max="17" width="21.6640625" bestFit="1" customWidth="1"/>
    <col min="18" max="18" width="8" bestFit="1" customWidth="1"/>
    <col min="19" max="19" width="29.6640625" bestFit="1" customWidth="1"/>
    <col min="20" max="20" width="17.5546875" bestFit="1" customWidth="1"/>
    <col min="21" max="21" width="6.44140625" bestFit="1" customWidth="1"/>
    <col min="22" max="22" width="30.5546875" bestFit="1" customWidth="1"/>
    <col min="23" max="23" width="34.6640625" bestFit="1" customWidth="1"/>
    <col min="24" max="24" width="20.33203125" bestFit="1" customWidth="1"/>
    <col min="25" max="25" width="16.88671875" bestFit="1" customWidth="1"/>
    <col min="26" max="26" width="60" bestFit="1" customWidth="1"/>
    <col min="27" max="27" width="53.109375" bestFit="1" customWidth="1"/>
    <col min="28" max="28" width="31.33203125" bestFit="1" customWidth="1"/>
    <col min="29" max="29" width="29.109375" bestFit="1" customWidth="1"/>
    <col min="30" max="30" width="45.33203125" bestFit="1" customWidth="1"/>
    <col min="31" max="31" width="49.33203125" bestFit="1" customWidth="1"/>
    <col min="32" max="32" width="31.6640625" bestFit="1" customWidth="1"/>
    <col min="33" max="33" width="47.109375" bestFit="1" customWidth="1"/>
    <col min="34" max="34" width="81.109375" bestFit="1" customWidth="1"/>
    <col min="35" max="35" width="33.44140625" bestFit="1" customWidth="1"/>
    <col min="36" max="36" width="53" bestFit="1" customWidth="1"/>
    <col min="37" max="37" width="65.44140625" bestFit="1" customWidth="1"/>
    <col min="38" max="38" width="81.109375" bestFit="1" customWidth="1"/>
    <col min="39" max="39" width="23" bestFit="1" customWidth="1"/>
    <col min="40" max="41" width="81.109375" bestFit="1" customWidth="1"/>
    <col min="42" max="42" width="44.88671875" bestFit="1" customWidth="1"/>
    <col min="43" max="43" width="70.109375" bestFit="1" customWidth="1"/>
    <col min="44" max="44" width="40.44140625" bestFit="1" customWidth="1"/>
    <col min="45" max="45" width="66.6640625" bestFit="1" customWidth="1"/>
    <col min="46" max="65" width="81.109375" bestFit="1" customWidth="1"/>
    <col min="66" max="66" width="32.33203125" bestFit="1" customWidth="1"/>
    <col min="67" max="67" width="44.44140625" bestFit="1" customWidth="1"/>
    <col min="68" max="81" width="81.109375" bestFit="1" customWidth="1"/>
    <col min="82" max="82" width="21" bestFit="1" customWidth="1"/>
    <col min="83" max="83" width="51" bestFit="1" customWidth="1"/>
    <col min="84" max="105" width="81.109375" bestFit="1" customWidth="1"/>
    <col min="106" max="106" width="13.44140625" bestFit="1" customWidth="1"/>
    <col min="107" max="107" width="19.6640625" bestFit="1" customWidth="1"/>
    <col min="108" max="108" width="16.109375" bestFit="1" customWidth="1"/>
    <col min="109" max="109" width="37" bestFit="1" customWidth="1"/>
    <col min="110" max="110" width="56.88671875" bestFit="1" customWidth="1"/>
    <col min="111" max="122" width="81.109375" bestFit="1" customWidth="1"/>
    <col min="123" max="123" width="14.33203125" bestFit="1" customWidth="1"/>
    <col min="124" max="124" width="81.109375" bestFit="1" customWidth="1"/>
    <col min="125" max="125" width="80.6640625" bestFit="1" customWidth="1"/>
    <col min="126" max="126" width="76.109375" bestFit="1" customWidth="1"/>
    <col min="127" max="132" width="81.109375" bestFit="1" customWidth="1"/>
    <col min="133" max="133" width="76" bestFit="1" customWidth="1"/>
    <col min="134" max="134" width="77" bestFit="1" customWidth="1"/>
    <col min="135" max="135" width="10.88671875" bestFit="1" customWidth="1"/>
    <col min="136" max="136" width="56.109375" bestFit="1" customWidth="1"/>
    <col min="137" max="137" width="60.33203125" bestFit="1" customWidth="1"/>
    <col min="138" max="138" width="74.109375" bestFit="1" customWidth="1"/>
    <col min="139" max="139" width="75" bestFit="1" customWidth="1"/>
    <col min="140" max="140" width="68.44140625" bestFit="1" customWidth="1"/>
    <col min="141" max="141" width="67.109375" bestFit="1" customWidth="1"/>
    <col min="142" max="142" width="81.109375" bestFit="1" customWidth="1"/>
    <col min="143" max="143" width="53.109375" bestFit="1" customWidth="1"/>
    <col min="144" max="144" width="53.88671875" bestFit="1" customWidth="1"/>
    <col min="145" max="145" width="53.5546875" bestFit="1" customWidth="1"/>
    <col min="146" max="146" width="53.88671875" bestFit="1" customWidth="1"/>
    <col min="147" max="147" width="53.5546875" bestFit="1" customWidth="1"/>
    <col min="148" max="148" width="53.88671875" bestFit="1" customWidth="1"/>
    <col min="149" max="149" width="53.109375" bestFit="1" customWidth="1"/>
    <col min="150" max="150" width="53.88671875" bestFit="1" customWidth="1"/>
    <col min="151" max="151" width="53.5546875" bestFit="1" customWidth="1"/>
    <col min="152" max="152" width="53.88671875" bestFit="1" customWidth="1"/>
    <col min="153" max="153" width="53.5546875" bestFit="1" customWidth="1"/>
    <col min="154" max="154" width="53.88671875" bestFit="1" customWidth="1"/>
    <col min="155" max="155" width="53.5546875" bestFit="1" customWidth="1"/>
    <col min="156" max="156" width="53.88671875" bestFit="1" customWidth="1"/>
    <col min="157" max="157" width="53.5546875" bestFit="1" customWidth="1"/>
    <col min="158" max="158" width="53.88671875" bestFit="1" customWidth="1"/>
    <col min="159" max="159" width="53.5546875" bestFit="1" customWidth="1"/>
    <col min="160" max="160" width="53.88671875" bestFit="1" customWidth="1"/>
    <col min="161" max="161" width="54.6640625" bestFit="1" customWidth="1"/>
    <col min="162" max="162" width="55" bestFit="1" customWidth="1"/>
    <col min="163" max="163" width="54.6640625" bestFit="1" customWidth="1"/>
    <col min="164" max="164" width="55" bestFit="1" customWidth="1"/>
    <col min="165" max="165" width="54.6640625" bestFit="1" customWidth="1"/>
    <col min="166" max="166" width="55" bestFit="1" customWidth="1"/>
    <col min="167" max="167" width="54.6640625" bestFit="1" customWidth="1"/>
    <col min="168" max="168" width="55" bestFit="1" customWidth="1"/>
    <col min="169" max="169" width="54.6640625" bestFit="1" customWidth="1"/>
    <col min="170" max="170" width="55" bestFit="1" customWidth="1"/>
    <col min="171" max="171" width="54.6640625" bestFit="1" customWidth="1"/>
    <col min="172" max="172" width="55" bestFit="1" customWidth="1"/>
    <col min="173" max="173" width="81.109375" bestFit="1" customWidth="1"/>
    <col min="174" max="174" width="55.44140625" bestFit="1" customWidth="1"/>
    <col min="175" max="175" width="48.44140625" bestFit="1" customWidth="1"/>
    <col min="176" max="176" width="46.33203125" bestFit="1" customWidth="1"/>
    <col min="177" max="177" width="36" bestFit="1" customWidth="1"/>
    <col min="178" max="181" width="81.109375" bestFit="1" customWidth="1"/>
    <col min="182" max="182" width="48.5546875" bestFit="1" customWidth="1"/>
    <col min="183" max="183" width="64.6640625" bestFit="1" customWidth="1"/>
    <col min="184" max="185" width="41.88671875" bestFit="1" customWidth="1"/>
    <col min="186" max="186" width="74" bestFit="1" customWidth="1"/>
    <col min="187" max="187" width="70.6640625" bestFit="1" customWidth="1"/>
    <col min="188" max="189" width="81.109375" bestFit="1" customWidth="1"/>
    <col min="190" max="190" width="36.88671875" bestFit="1" customWidth="1"/>
    <col min="191" max="191" width="42.88671875" bestFit="1" customWidth="1"/>
    <col min="192" max="192" width="69.109375" bestFit="1" customWidth="1"/>
    <col min="193" max="193" width="68.6640625" bestFit="1" customWidth="1"/>
    <col min="194" max="194" width="75.44140625" bestFit="1" customWidth="1"/>
    <col min="195" max="195" width="71.44140625" bestFit="1" customWidth="1"/>
    <col min="196" max="196" width="33.44140625" bestFit="1" customWidth="1"/>
    <col min="197" max="197" width="35.109375" bestFit="1" customWidth="1"/>
    <col min="198" max="198" width="76.44140625" bestFit="1" customWidth="1"/>
    <col min="199" max="199" width="81.109375" bestFit="1" customWidth="1"/>
    <col min="200" max="200" width="65.33203125" bestFit="1" customWidth="1"/>
    <col min="201" max="201" width="81" bestFit="1" customWidth="1"/>
    <col min="202" max="202" width="65.5546875" bestFit="1" customWidth="1"/>
    <col min="203" max="203" width="71.5546875" bestFit="1" customWidth="1"/>
    <col min="204" max="204" width="46.33203125" bestFit="1" customWidth="1"/>
    <col min="205" max="205" width="70.88671875" bestFit="1" customWidth="1"/>
    <col min="206" max="206" width="70.5546875" bestFit="1" customWidth="1"/>
    <col min="207" max="207" width="77.44140625" bestFit="1" customWidth="1"/>
    <col min="208" max="208" width="42.33203125" bestFit="1" customWidth="1"/>
    <col min="209" max="209" width="35.109375" bestFit="1" customWidth="1"/>
    <col min="210" max="210" width="52" bestFit="1" customWidth="1"/>
    <col min="211" max="211" width="59.109375" bestFit="1" customWidth="1"/>
    <col min="212" max="212" width="63.5546875" bestFit="1" customWidth="1"/>
    <col min="213" max="213" width="70.6640625" bestFit="1" customWidth="1"/>
    <col min="214" max="214" width="8.33203125" bestFit="1" customWidth="1"/>
    <col min="215" max="215" width="12.5546875" bestFit="1" customWidth="1"/>
    <col min="216" max="216" width="21" bestFit="1" customWidth="1"/>
    <col min="217" max="217" width="28.88671875" bestFit="1" customWidth="1"/>
    <col min="218" max="218" width="14.109375" bestFit="1" customWidth="1"/>
    <col min="219" max="219" width="33" bestFit="1" customWidth="1"/>
    <col min="220" max="220" width="18.5546875" bestFit="1" customWidth="1"/>
    <col min="221" max="221" width="22.6640625" bestFit="1" customWidth="1"/>
    <col min="222" max="222" width="19.33203125" bestFit="1" customWidth="1"/>
    <col min="223" max="223" width="16.109375" bestFit="1" customWidth="1"/>
    <col min="224" max="224" width="15" bestFit="1" customWidth="1"/>
    <col min="225" max="225" width="25" bestFit="1" customWidth="1"/>
    <col min="226" max="226" width="13.88671875" bestFit="1" customWidth="1"/>
    <col min="227" max="227" width="14.44140625" bestFit="1" customWidth="1"/>
    <col min="229" max="229" width="18" bestFit="1" customWidth="1"/>
    <col min="230" max="230" width="30.88671875" bestFit="1" customWidth="1"/>
    <col min="231" max="231" width="29.88671875" bestFit="1" customWidth="1"/>
    <col min="232" max="232" width="9" bestFit="1" customWidth="1"/>
    <col min="233" max="233" width="13.109375" bestFit="1" customWidth="1"/>
    <col min="234" max="234" width="9.88671875" bestFit="1" customWidth="1"/>
    <col min="235" max="235" width="29.33203125" bestFit="1" customWidth="1"/>
    <col min="236" max="236" width="21.109375" bestFit="1" customWidth="1"/>
    <col min="237" max="237" width="24.88671875" bestFit="1" customWidth="1"/>
    <col min="238" max="238" width="19.6640625" bestFit="1" customWidth="1"/>
    <col min="239" max="239" width="8.44140625" bestFit="1" customWidth="1"/>
    <col min="240" max="240" width="7.88671875" bestFit="1" customWidth="1"/>
    <col min="241" max="241" width="12.6640625" bestFit="1" customWidth="1"/>
    <col min="242" max="242" width="13.109375" bestFit="1" customWidth="1"/>
    <col min="243" max="243" width="9.33203125" bestFit="1" customWidth="1"/>
    <col min="244" max="244" width="25.109375" bestFit="1" customWidth="1"/>
    <col min="245" max="245" width="12.6640625" bestFit="1" customWidth="1"/>
    <col min="246" max="246" width="45.5546875" bestFit="1" customWidth="1"/>
    <col min="247" max="247" width="48.88671875" bestFit="1" customWidth="1"/>
    <col min="248" max="248" width="30" bestFit="1" customWidth="1"/>
    <col min="249" max="249" width="43.5546875" bestFit="1" customWidth="1"/>
    <col min="250" max="250" width="45" bestFit="1" customWidth="1"/>
    <col min="251" max="251" width="39.88671875" bestFit="1" customWidth="1"/>
    <col min="252" max="252" width="29.33203125" bestFit="1" customWidth="1"/>
    <col min="253" max="253" width="36.33203125" bestFit="1" customWidth="1"/>
    <col min="254" max="254" width="66.6640625" bestFit="1" customWidth="1"/>
    <col min="255" max="255" width="73.33203125" bestFit="1" customWidth="1"/>
    <col min="256" max="256" width="75" bestFit="1" customWidth="1"/>
    <col min="257" max="257" width="81.109375" bestFit="1" customWidth="1"/>
    <col min="258" max="258" width="58.6640625" bestFit="1" customWidth="1"/>
    <col min="259" max="259" width="73.33203125" bestFit="1" customWidth="1"/>
    <col min="260" max="260" width="45.109375" bestFit="1" customWidth="1"/>
    <col min="261" max="261" width="43" bestFit="1" customWidth="1"/>
    <col min="262" max="263" width="81.109375" bestFit="1" customWidth="1"/>
    <col min="264" max="264" width="51.88671875" bestFit="1" customWidth="1"/>
    <col min="265" max="265" width="59" bestFit="1" customWidth="1"/>
    <col min="266" max="266" width="15.5546875" bestFit="1" customWidth="1"/>
    <col min="267" max="267" width="10.44140625" bestFit="1" customWidth="1"/>
    <col min="268" max="268" width="34.109375" bestFit="1" customWidth="1"/>
    <col min="269" max="270" width="18.109375" bestFit="1" customWidth="1"/>
    <col min="271" max="271" width="34.6640625" bestFit="1" customWidth="1"/>
    <col min="272" max="272" width="43.88671875" bestFit="1" customWidth="1"/>
    <col min="273" max="273" width="44.6640625" bestFit="1" customWidth="1"/>
    <col min="274" max="274" width="43.44140625" bestFit="1" customWidth="1"/>
    <col min="275" max="275" width="50.44140625" bestFit="1" customWidth="1"/>
    <col min="276" max="276" width="44.33203125" bestFit="1" customWidth="1"/>
    <col min="277" max="277" width="45.33203125" bestFit="1" customWidth="1"/>
    <col min="278" max="278" width="43.88671875" bestFit="1" customWidth="1"/>
    <col min="279" max="279" width="44.88671875" bestFit="1" customWidth="1"/>
    <col min="280" max="280" width="43" bestFit="1" customWidth="1"/>
    <col min="281" max="281" width="45.6640625" bestFit="1" customWidth="1"/>
    <col min="282" max="282" width="47" bestFit="1" customWidth="1"/>
    <col min="283" max="283" width="45.5546875" bestFit="1" customWidth="1"/>
    <col min="284" max="284" width="62.88671875" bestFit="1" customWidth="1"/>
    <col min="285" max="285" width="70.109375" bestFit="1" customWidth="1"/>
    <col min="286" max="286" width="81.109375" bestFit="1" customWidth="1"/>
    <col min="287" max="287" width="35.5546875" bestFit="1" customWidth="1"/>
    <col min="288" max="288" width="11.109375" bestFit="1" customWidth="1"/>
  </cols>
  <sheetData>
    <row r="1" spans="1:288" x14ac:dyDescent="0.3">
      <c r="A1" t="s">
        <v>0</v>
      </c>
      <c r="B1" t="s">
        <v>1</v>
      </c>
      <c r="C1" t="s">
        <v>2</v>
      </c>
      <c r="D1" t="s">
        <v>83</v>
      </c>
      <c r="E1" t="s">
        <v>84</v>
      </c>
      <c r="F1" t="s">
        <v>85</v>
      </c>
      <c r="G1" t="s">
        <v>86</v>
      </c>
      <c r="H1" t="s">
        <v>87</v>
      </c>
      <c r="I1" t="s">
        <v>88</v>
      </c>
      <c r="J1" t="s">
        <v>89</v>
      </c>
      <c r="K1" t="s">
        <v>90</v>
      </c>
      <c r="L1" t="s">
        <v>91</v>
      </c>
      <c r="M1" t="s">
        <v>92</v>
      </c>
      <c r="N1" t="s">
        <v>93</v>
      </c>
      <c r="O1" t="s">
        <v>94</v>
      </c>
      <c r="P1" t="s">
        <v>95</v>
      </c>
      <c r="Q1" t="s">
        <v>96</v>
      </c>
      <c r="R1" t="s">
        <v>97</v>
      </c>
      <c r="S1" t="s">
        <v>98</v>
      </c>
      <c r="T1" t="s">
        <v>99</v>
      </c>
      <c r="U1" t="s">
        <v>100</v>
      </c>
      <c r="V1" t="s">
        <v>101</v>
      </c>
      <c r="W1" t="s">
        <v>102</v>
      </c>
      <c r="X1" t="s">
        <v>103</v>
      </c>
      <c r="Y1" t="s">
        <v>104</v>
      </c>
      <c r="Z1" t="s">
        <v>105</v>
      </c>
      <c r="AA1" t="s">
        <v>106</v>
      </c>
      <c r="AB1" t="s">
        <v>107</v>
      </c>
      <c r="AC1" t="s">
        <v>108</v>
      </c>
      <c r="AD1" t="s">
        <v>109</v>
      </c>
      <c r="AE1" t="s">
        <v>110</v>
      </c>
      <c r="AF1" t="s">
        <v>111</v>
      </c>
      <c r="AG1" t="s">
        <v>112</v>
      </c>
      <c r="AH1" t="s">
        <v>113</v>
      </c>
      <c r="AI1" t="s">
        <v>114</v>
      </c>
      <c r="AJ1" t="s">
        <v>115</v>
      </c>
      <c r="AK1" t="s">
        <v>116</v>
      </c>
      <c r="AL1" t="s">
        <v>117</v>
      </c>
      <c r="AM1" t="s">
        <v>114</v>
      </c>
      <c r="AN1" t="s">
        <v>118</v>
      </c>
      <c r="AO1" t="s">
        <v>119</v>
      </c>
      <c r="AP1" t="s">
        <v>120</v>
      </c>
      <c r="AQ1" t="s">
        <v>121</v>
      </c>
      <c r="AR1" t="s">
        <v>122</v>
      </c>
      <c r="AS1" t="s">
        <v>123</v>
      </c>
      <c r="AT1" t="s">
        <v>124</v>
      </c>
      <c r="AU1" t="s">
        <v>125</v>
      </c>
      <c r="AV1" t="s">
        <v>126</v>
      </c>
      <c r="AW1" t="s">
        <v>127</v>
      </c>
      <c r="AX1" t="s">
        <v>128</v>
      </c>
      <c r="AY1" t="s">
        <v>129</v>
      </c>
      <c r="AZ1" t="s">
        <v>130</v>
      </c>
      <c r="BA1" t="s">
        <v>131</v>
      </c>
      <c r="BB1" t="s">
        <v>132</v>
      </c>
      <c r="BC1" t="s">
        <v>133</v>
      </c>
      <c r="BD1" t="s">
        <v>134</v>
      </c>
      <c r="BE1" t="s">
        <v>135</v>
      </c>
      <c r="BF1" t="s">
        <v>136</v>
      </c>
      <c r="BG1" t="s">
        <v>137</v>
      </c>
      <c r="BH1" t="s">
        <v>138</v>
      </c>
      <c r="BI1" t="s">
        <v>139</v>
      </c>
      <c r="BJ1" t="s">
        <v>140</v>
      </c>
      <c r="BK1" t="s">
        <v>141</v>
      </c>
      <c r="BL1" t="s">
        <v>142</v>
      </c>
      <c r="BM1" t="s">
        <v>143</v>
      </c>
      <c r="BN1" t="s">
        <v>144</v>
      </c>
      <c r="BO1" t="s">
        <v>100</v>
      </c>
      <c r="BP1" t="s">
        <v>145</v>
      </c>
      <c r="BQ1" t="s">
        <v>146</v>
      </c>
      <c r="BR1" t="s">
        <v>147</v>
      </c>
      <c r="BS1" t="s">
        <v>148</v>
      </c>
      <c r="BT1" t="s">
        <v>149</v>
      </c>
      <c r="BU1" t="s">
        <v>150</v>
      </c>
      <c r="BV1" t="s">
        <v>151</v>
      </c>
      <c r="BW1" t="s">
        <v>152</v>
      </c>
      <c r="BX1" t="s">
        <v>153</v>
      </c>
      <c r="BY1" t="s">
        <v>154</v>
      </c>
      <c r="BZ1" t="s">
        <v>155</v>
      </c>
      <c r="CA1" t="s">
        <v>156</v>
      </c>
      <c r="CB1" t="s">
        <v>157</v>
      </c>
      <c r="CC1" t="s">
        <v>158</v>
      </c>
      <c r="CD1" t="s">
        <v>144</v>
      </c>
      <c r="CE1" t="s">
        <v>100</v>
      </c>
      <c r="CF1" t="s">
        <v>159</v>
      </c>
      <c r="CG1" t="s">
        <v>160</v>
      </c>
      <c r="CH1" t="s">
        <v>161</v>
      </c>
      <c r="CI1" t="s">
        <v>162</v>
      </c>
      <c r="CJ1" t="s">
        <v>163</v>
      </c>
      <c r="CK1" t="s">
        <v>164</v>
      </c>
      <c r="CL1" t="s">
        <v>165</v>
      </c>
      <c r="CM1" t="s">
        <v>166</v>
      </c>
      <c r="CN1" t="s">
        <v>167</v>
      </c>
      <c r="CO1" t="s">
        <v>168</v>
      </c>
      <c r="CP1" t="s">
        <v>169</v>
      </c>
      <c r="CQ1" t="s">
        <v>170</v>
      </c>
      <c r="CR1" t="s">
        <v>171</v>
      </c>
      <c r="CS1" t="s">
        <v>172</v>
      </c>
      <c r="CT1" t="s">
        <v>173</v>
      </c>
      <c r="CU1" t="s">
        <v>174</v>
      </c>
      <c r="CV1" t="s">
        <v>175</v>
      </c>
      <c r="CW1" t="s">
        <v>176</v>
      </c>
      <c r="CX1" t="s">
        <v>177</v>
      </c>
      <c r="CY1" t="s">
        <v>178</v>
      </c>
      <c r="CZ1" t="s">
        <v>179</v>
      </c>
      <c r="DA1" t="s">
        <v>180</v>
      </c>
      <c r="DB1" t="s">
        <v>144</v>
      </c>
      <c r="DC1" t="s">
        <v>100</v>
      </c>
      <c r="DD1" t="s">
        <v>181</v>
      </c>
      <c r="DE1" t="s">
        <v>182</v>
      </c>
      <c r="DF1" t="s">
        <v>183</v>
      </c>
      <c r="DG1" t="s">
        <v>184</v>
      </c>
      <c r="DH1" t="s">
        <v>185</v>
      </c>
      <c r="DI1" t="s">
        <v>186</v>
      </c>
      <c r="DJ1" t="s">
        <v>187</v>
      </c>
      <c r="DK1" t="s">
        <v>188</v>
      </c>
      <c r="DL1" t="s">
        <v>189</v>
      </c>
      <c r="DM1" t="s">
        <v>190</v>
      </c>
      <c r="DN1" t="s">
        <v>191</v>
      </c>
      <c r="DO1" t="s">
        <v>192</v>
      </c>
      <c r="DP1" t="s">
        <v>193</v>
      </c>
      <c r="DQ1" t="s">
        <v>194</v>
      </c>
      <c r="DR1" t="s">
        <v>195</v>
      </c>
      <c r="DS1" t="s">
        <v>196</v>
      </c>
      <c r="DT1" t="s">
        <v>197</v>
      </c>
      <c r="DU1" t="s">
        <v>198</v>
      </c>
      <c r="DV1" t="s">
        <v>199</v>
      </c>
      <c r="DW1" t="s">
        <v>200</v>
      </c>
      <c r="DX1" t="s">
        <v>201</v>
      </c>
      <c r="DY1" t="s">
        <v>202</v>
      </c>
      <c r="DZ1" t="s">
        <v>203</v>
      </c>
      <c r="EA1" t="s">
        <v>204</v>
      </c>
      <c r="EB1" t="s">
        <v>205</v>
      </c>
      <c r="EC1" t="s">
        <v>206</v>
      </c>
      <c r="ED1" t="s">
        <v>207</v>
      </c>
      <c r="EE1" t="s">
        <v>208</v>
      </c>
      <c r="EF1" t="s">
        <v>209</v>
      </c>
      <c r="EG1" t="s">
        <v>210</v>
      </c>
      <c r="EH1" t="s">
        <v>211</v>
      </c>
      <c r="EI1" t="s">
        <v>212</v>
      </c>
      <c r="EJ1" t="s">
        <v>213</v>
      </c>
      <c r="EK1" t="s">
        <v>214</v>
      </c>
      <c r="EL1" t="s">
        <v>215</v>
      </c>
      <c r="EM1" t="s">
        <v>216</v>
      </c>
      <c r="EN1" t="s">
        <v>217</v>
      </c>
      <c r="EO1" t="s">
        <v>218</v>
      </c>
      <c r="EP1" t="s">
        <v>219</v>
      </c>
      <c r="EQ1" t="s">
        <v>220</v>
      </c>
      <c r="ER1" t="s">
        <v>221</v>
      </c>
      <c r="ES1" t="s">
        <v>222</v>
      </c>
      <c r="ET1" t="s">
        <v>223</v>
      </c>
      <c r="EU1" t="s">
        <v>224</v>
      </c>
      <c r="EV1" t="s">
        <v>225</v>
      </c>
      <c r="EW1" t="s">
        <v>226</v>
      </c>
      <c r="EX1" t="s">
        <v>227</v>
      </c>
      <c r="EY1" t="s">
        <v>228</v>
      </c>
      <c r="EZ1" t="s">
        <v>229</v>
      </c>
      <c r="FA1" t="s">
        <v>230</v>
      </c>
      <c r="FB1" t="s">
        <v>231</v>
      </c>
      <c r="FC1" t="s">
        <v>232</v>
      </c>
      <c r="FD1" t="s">
        <v>233</v>
      </c>
      <c r="FE1" t="s">
        <v>234</v>
      </c>
      <c r="FF1" t="s">
        <v>235</v>
      </c>
      <c r="FG1" t="s">
        <v>236</v>
      </c>
      <c r="FH1" t="s">
        <v>237</v>
      </c>
      <c r="FI1" t="s">
        <v>238</v>
      </c>
      <c r="FJ1" t="s">
        <v>239</v>
      </c>
      <c r="FK1" t="s">
        <v>240</v>
      </c>
      <c r="FL1" t="s">
        <v>241</v>
      </c>
      <c r="FM1" t="s">
        <v>242</v>
      </c>
      <c r="FN1" t="s">
        <v>243</v>
      </c>
      <c r="FO1" t="s">
        <v>244</v>
      </c>
      <c r="FP1" t="s">
        <v>245</v>
      </c>
      <c r="FQ1" t="s">
        <v>246</v>
      </c>
      <c r="FR1" t="s">
        <v>247</v>
      </c>
      <c r="FS1" t="s">
        <v>248</v>
      </c>
      <c r="FT1" t="s">
        <v>249</v>
      </c>
      <c r="FU1" t="s">
        <v>250</v>
      </c>
      <c r="FV1" t="s">
        <v>251</v>
      </c>
      <c r="FW1" t="s">
        <v>252</v>
      </c>
      <c r="FX1" t="s">
        <v>253</v>
      </c>
      <c r="FY1" t="s">
        <v>254</v>
      </c>
      <c r="FZ1" t="s">
        <v>255</v>
      </c>
      <c r="GA1" t="s">
        <v>256</v>
      </c>
      <c r="GB1" t="s">
        <v>257</v>
      </c>
      <c r="GC1" t="s">
        <v>258</v>
      </c>
      <c r="GD1" t="s">
        <v>259</v>
      </c>
      <c r="GE1" t="s">
        <v>260</v>
      </c>
      <c r="GF1" t="s">
        <v>261</v>
      </c>
      <c r="GG1" t="s">
        <v>262</v>
      </c>
      <c r="GH1" t="s">
        <v>263</v>
      </c>
      <c r="GI1" t="s">
        <v>264</v>
      </c>
      <c r="GJ1" t="s">
        <v>265</v>
      </c>
      <c r="GK1" t="s">
        <v>266</v>
      </c>
      <c r="GL1" t="s">
        <v>267</v>
      </c>
      <c r="GM1" t="s">
        <v>268</v>
      </c>
      <c r="GN1" t="s">
        <v>269</v>
      </c>
      <c r="GO1" t="s">
        <v>270</v>
      </c>
      <c r="GP1" t="s">
        <v>271</v>
      </c>
      <c r="GQ1" t="s">
        <v>272</v>
      </c>
      <c r="GR1" t="s">
        <v>273</v>
      </c>
      <c r="GS1" t="s">
        <v>274</v>
      </c>
      <c r="GT1" t="s">
        <v>275</v>
      </c>
      <c r="GU1" t="s">
        <v>276</v>
      </c>
      <c r="GV1" t="s">
        <v>277</v>
      </c>
      <c r="GW1" t="s">
        <v>278</v>
      </c>
      <c r="GX1" t="s">
        <v>279</v>
      </c>
      <c r="GY1" t="s">
        <v>280</v>
      </c>
      <c r="GZ1" t="s">
        <v>281</v>
      </c>
      <c r="HA1" t="s">
        <v>282</v>
      </c>
      <c r="HB1" t="s">
        <v>283</v>
      </c>
      <c r="HC1" t="s">
        <v>284</v>
      </c>
      <c r="HD1" t="s">
        <v>285</v>
      </c>
      <c r="HE1" t="s">
        <v>286</v>
      </c>
      <c r="HF1" t="s">
        <v>287</v>
      </c>
      <c r="HG1" t="s">
        <v>288</v>
      </c>
      <c r="HH1" t="s">
        <v>289</v>
      </c>
      <c r="HI1" t="s">
        <v>290</v>
      </c>
      <c r="HJ1" t="s">
        <v>291</v>
      </c>
      <c r="HK1" t="s">
        <v>292</v>
      </c>
      <c r="HL1" t="s">
        <v>293</v>
      </c>
      <c r="HM1" t="s">
        <v>294</v>
      </c>
      <c r="HN1" t="s">
        <v>295</v>
      </c>
      <c r="HO1" t="s">
        <v>296</v>
      </c>
      <c r="HP1" t="s">
        <v>297</v>
      </c>
      <c r="HQ1" t="s">
        <v>298</v>
      </c>
      <c r="HR1" t="s">
        <v>299</v>
      </c>
      <c r="HS1" t="s">
        <v>300</v>
      </c>
      <c r="HT1" t="s">
        <v>301</v>
      </c>
      <c r="HU1" t="s">
        <v>302</v>
      </c>
      <c r="HV1" t="s">
        <v>303</v>
      </c>
      <c r="HW1" t="s">
        <v>304</v>
      </c>
      <c r="HX1" t="s">
        <v>305</v>
      </c>
      <c r="HY1" t="s">
        <v>306</v>
      </c>
      <c r="HZ1" t="s">
        <v>307</v>
      </c>
      <c r="IA1" t="s">
        <v>308</v>
      </c>
      <c r="IB1" t="s">
        <v>309</v>
      </c>
      <c r="IC1" t="s">
        <v>310</v>
      </c>
      <c r="ID1" t="s">
        <v>311</v>
      </c>
      <c r="IE1" t="s">
        <v>312</v>
      </c>
      <c r="IF1" t="s">
        <v>313</v>
      </c>
      <c r="IG1" t="s">
        <v>314</v>
      </c>
      <c r="IH1" t="s">
        <v>315</v>
      </c>
      <c r="II1" t="s">
        <v>316</v>
      </c>
      <c r="IJ1" t="s">
        <v>317</v>
      </c>
      <c r="IK1" t="s">
        <v>318</v>
      </c>
      <c r="IL1" t="s">
        <v>319</v>
      </c>
      <c r="IM1" t="s">
        <v>320</v>
      </c>
      <c r="IN1" t="s">
        <v>321</v>
      </c>
      <c r="IO1" t="s">
        <v>322</v>
      </c>
      <c r="IP1" t="s">
        <v>323</v>
      </c>
      <c r="IQ1" t="s">
        <v>324</v>
      </c>
      <c r="IR1" t="s">
        <v>325</v>
      </c>
      <c r="IS1" t="s">
        <v>326</v>
      </c>
      <c r="IT1" t="s">
        <v>327</v>
      </c>
      <c r="IU1" t="s">
        <v>328</v>
      </c>
      <c r="IV1" t="s">
        <v>329</v>
      </c>
      <c r="IW1" t="s">
        <v>330</v>
      </c>
      <c r="IX1" t="s">
        <v>331</v>
      </c>
      <c r="IY1" t="s">
        <v>332</v>
      </c>
      <c r="IZ1" t="s">
        <v>333</v>
      </c>
      <c r="JA1" t="s">
        <v>334</v>
      </c>
      <c r="JB1" t="s">
        <v>335</v>
      </c>
      <c r="JC1" t="s">
        <v>336</v>
      </c>
      <c r="JD1" t="s">
        <v>337</v>
      </c>
      <c r="JE1" t="s">
        <v>338</v>
      </c>
      <c r="JF1" t="s">
        <v>339</v>
      </c>
      <c r="JG1" t="s">
        <v>340</v>
      </c>
      <c r="JH1" t="s">
        <v>341</v>
      </c>
      <c r="JI1" t="s">
        <v>342</v>
      </c>
      <c r="JJ1" t="s">
        <v>343</v>
      </c>
      <c r="JK1" t="s">
        <v>344</v>
      </c>
      <c r="JL1" t="s">
        <v>345</v>
      </c>
      <c r="JM1" t="s">
        <v>346</v>
      </c>
      <c r="JN1" t="s">
        <v>347</v>
      </c>
      <c r="JO1" t="s">
        <v>348</v>
      </c>
      <c r="JP1" t="s">
        <v>349</v>
      </c>
      <c r="JQ1" t="s">
        <v>350</v>
      </c>
      <c r="JR1" t="s">
        <v>351</v>
      </c>
      <c r="JS1" t="s">
        <v>352</v>
      </c>
      <c r="JT1" t="s">
        <v>353</v>
      </c>
      <c r="JU1" t="s">
        <v>354</v>
      </c>
      <c r="JV1" t="s">
        <v>355</v>
      </c>
      <c r="JW1" t="s">
        <v>356</v>
      </c>
      <c r="JX1" t="s">
        <v>357</v>
      </c>
      <c r="JY1" t="s">
        <v>358</v>
      </c>
      <c r="JZ1" t="s">
        <v>359</v>
      </c>
      <c r="KA1" t="s">
        <v>360</v>
      </c>
      <c r="KB1" t="s">
        <v>3</v>
      </c>
    </row>
    <row r="2" spans="1:288" x14ac:dyDescent="0.3">
      <c r="A2">
        <v>1</v>
      </c>
      <c r="D2" s="45">
        <v>44726</v>
      </c>
      <c r="E2" s="46">
        <v>0.41041666666666665</v>
      </c>
      <c r="F2" t="s">
        <v>4</v>
      </c>
      <c r="AV2" t="s">
        <v>361</v>
      </c>
      <c r="AW2" t="s">
        <v>361</v>
      </c>
      <c r="AX2" t="s">
        <v>361</v>
      </c>
      <c r="AY2" t="s">
        <v>361</v>
      </c>
      <c r="AZ2" t="s">
        <v>361</v>
      </c>
      <c r="BA2" t="s">
        <v>361</v>
      </c>
      <c r="BB2" t="s">
        <v>361</v>
      </c>
      <c r="BC2" t="s">
        <v>361</v>
      </c>
      <c r="BD2" t="s">
        <v>361</v>
      </c>
      <c r="BE2" t="s">
        <v>361</v>
      </c>
      <c r="BF2" t="s">
        <v>361</v>
      </c>
      <c r="BG2" t="s">
        <v>361</v>
      </c>
      <c r="BH2" t="s">
        <v>361</v>
      </c>
      <c r="BI2" t="s">
        <v>361</v>
      </c>
      <c r="BJ2" t="s">
        <v>361</v>
      </c>
      <c r="BK2" t="s">
        <v>361</v>
      </c>
      <c r="BL2" t="s">
        <v>361</v>
      </c>
      <c r="BM2" t="s">
        <v>361</v>
      </c>
      <c r="BP2" t="s">
        <v>361</v>
      </c>
      <c r="BQ2" t="s">
        <v>361</v>
      </c>
      <c r="BR2" t="s">
        <v>361</v>
      </c>
      <c r="BS2" t="s">
        <v>361</v>
      </c>
      <c r="BT2" t="s">
        <v>361</v>
      </c>
      <c r="BU2" t="s">
        <v>361</v>
      </c>
      <c r="BV2" t="s">
        <v>361</v>
      </c>
      <c r="BW2" t="s">
        <v>361</v>
      </c>
      <c r="BX2" t="s">
        <v>361</v>
      </c>
      <c r="BY2" t="s">
        <v>361</v>
      </c>
      <c r="BZ2" t="s">
        <v>361</v>
      </c>
      <c r="CA2" t="s">
        <v>361</v>
      </c>
      <c r="CB2" t="s">
        <v>361</v>
      </c>
      <c r="CC2" t="s">
        <v>361</v>
      </c>
      <c r="CF2" t="s">
        <v>361</v>
      </c>
      <c r="CG2" t="s">
        <v>361</v>
      </c>
      <c r="CH2" t="s">
        <v>361</v>
      </c>
      <c r="CI2" t="s">
        <v>361</v>
      </c>
      <c r="CJ2" t="s">
        <v>361</v>
      </c>
      <c r="CK2" t="s">
        <v>361</v>
      </c>
      <c r="CL2" t="s">
        <v>361</v>
      </c>
      <c r="CM2" t="s">
        <v>361</v>
      </c>
      <c r="CN2" t="s">
        <v>361</v>
      </c>
      <c r="CO2" t="s">
        <v>361</v>
      </c>
      <c r="CP2" t="s">
        <v>361</v>
      </c>
      <c r="CQ2" t="s">
        <v>361</v>
      </c>
      <c r="CR2" t="s">
        <v>361</v>
      </c>
      <c r="CS2" t="s">
        <v>361</v>
      </c>
      <c r="CT2" t="s">
        <v>361</v>
      </c>
      <c r="CU2" t="s">
        <v>361</v>
      </c>
      <c r="CV2" t="s">
        <v>361</v>
      </c>
      <c r="CW2" t="s">
        <v>361</v>
      </c>
      <c r="CX2" t="s">
        <v>361</v>
      </c>
      <c r="CY2" t="s">
        <v>361</v>
      </c>
      <c r="CZ2" t="s">
        <v>361</v>
      </c>
      <c r="DA2" t="s">
        <v>361</v>
      </c>
      <c r="DH2" t="s">
        <v>361</v>
      </c>
      <c r="DI2" t="s">
        <v>361</v>
      </c>
      <c r="DJ2" t="s">
        <v>361</v>
      </c>
      <c r="DK2" t="s">
        <v>361</v>
      </c>
      <c r="DL2" t="s">
        <v>361</v>
      </c>
      <c r="DM2" t="s">
        <v>361</v>
      </c>
      <c r="DN2" t="s">
        <v>361</v>
      </c>
      <c r="DO2" t="s">
        <v>361</v>
      </c>
      <c r="DP2" t="s">
        <v>361</v>
      </c>
      <c r="DQ2" t="s">
        <v>361</v>
      </c>
      <c r="DR2" t="s">
        <v>361</v>
      </c>
      <c r="DT2" t="s">
        <v>361</v>
      </c>
      <c r="DU2" t="s">
        <v>361</v>
      </c>
      <c r="DV2" t="s">
        <v>361</v>
      </c>
      <c r="DW2" t="s">
        <v>361</v>
      </c>
      <c r="DX2" t="s">
        <v>361</v>
      </c>
      <c r="DY2" t="s">
        <v>361</v>
      </c>
      <c r="DZ2" t="s">
        <v>361</v>
      </c>
      <c r="EA2" t="s">
        <v>361</v>
      </c>
      <c r="EB2" t="s">
        <v>361</v>
      </c>
      <c r="EC2" t="s">
        <v>361</v>
      </c>
      <c r="ED2" t="s">
        <v>361</v>
      </c>
      <c r="JL2" t="s">
        <v>361</v>
      </c>
      <c r="JM2" t="s">
        <v>361</v>
      </c>
      <c r="JN2" t="s">
        <v>361</v>
      </c>
      <c r="JO2" t="s">
        <v>361</v>
      </c>
      <c r="JP2" t="s">
        <v>361</v>
      </c>
      <c r="JQ2" t="s">
        <v>361</v>
      </c>
      <c r="JR2" t="s">
        <v>361</v>
      </c>
      <c r="JS2" t="s">
        <v>361</v>
      </c>
      <c r="JT2" t="s">
        <v>361</v>
      </c>
      <c r="JU2" t="s">
        <v>361</v>
      </c>
      <c r="JV2" t="s">
        <v>361</v>
      </c>
      <c r="JW2" t="s">
        <v>361</v>
      </c>
      <c r="KB2" t="s">
        <v>59</v>
      </c>
    </row>
    <row r="3" spans="1:288" x14ac:dyDescent="0.3">
      <c r="A3">
        <v>2</v>
      </c>
      <c r="D3" s="45">
        <v>44726</v>
      </c>
      <c r="E3" s="46">
        <v>0.40763888888888888</v>
      </c>
      <c r="F3" t="s">
        <v>4</v>
      </c>
      <c r="G3" t="s">
        <v>13</v>
      </c>
      <c r="H3" t="s">
        <v>7</v>
      </c>
      <c r="L3" t="s">
        <v>362</v>
      </c>
      <c r="P3" t="s">
        <v>9</v>
      </c>
      <c r="V3" t="s">
        <v>363</v>
      </c>
      <c r="Z3" t="s">
        <v>364</v>
      </c>
      <c r="AB3" t="s">
        <v>365</v>
      </c>
      <c r="AD3" t="s">
        <v>366</v>
      </c>
      <c r="AF3" t="s">
        <v>367</v>
      </c>
      <c r="AJ3" t="s">
        <v>367</v>
      </c>
      <c r="AN3" t="s">
        <v>368</v>
      </c>
      <c r="AP3" t="s">
        <v>369</v>
      </c>
      <c r="AR3" t="s">
        <v>9</v>
      </c>
      <c r="AT3" t="s">
        <v>368</v>
      </c>
      <c r="AV3" t="s">
        <v>361</v>
      </c>
      <c r="AW3" t="s">
        <v>361</v>
      </c>
      <c r="AX3" t="s">
        <v>361</v>
      </c>
      <c r="AY3" t="s">
        <v>361</v>
      </c>
      <c r="AZ3" t="s">
        <v>370</v>
      </c>
      <c r="BA3" t="s">
        <v>361</v>
      </c>
      <c r="BB3" t="s">
        <v>370</v>
      </c>
      <c r="BC3" t="s">
        <v>361</v>
      </c>
      <c r="BD3" t="s">
        <v>361</v>
      </c>
      <c r="BE3" t="s">
        <v>361</v>
      </c>
      <c r="BF3" t="s">
        <v>361</v>
      </c>
      <c r="BG3" t="s">
        <v>361</v>
      </c>
      <c r="BH3" t="s">
        <v>361</v>
      </c>
      <c r="BI3" t="s">
        <v>361</v>
      </c>
      <c r="BJ3" t="s">
        <v>361</v>
      </c>
      <c r="BK3" t="s">
        <v>361</v>
      </c>
      <c r="BL3" t="s">
        <v>361</v>
      </c>
      <c r="BM3" t="s">
        <v>361</v>
      </c>
      <c r="BP3" t="s">
        <v>361</v>
      </c>
      <c r="BQ3" t="s">
        <v>361</v>
      </c>
      <c r="BR3" t="s">
        <v>370</v>
      </c>
      <c r="BS3" t="s">
        <v>370</v>
      </c>
      <c r="BT3" t="s">
        <v>361</v>
      </c>
      <c r="BU3" t="s">
        <v>361</v>
      </c>
      <c r="BV3" t="s">
        <v>361</v>
      </c>
      <c r="BW3" t="s">
        <v>361</v>
      </c>
      <c r="BX3" t="s">
        <v>361</v>
      </c>
      <c r="BY3" t="s">
        <v>361</v>
      </c>
      <c r="BZ3" t="s">
        <v>361</v>
      </c>
      <c r="CA3" t="s">
        <v>361</v>
      </c>
      <c r="CB3" t="s">
        <v>361</v>
      </c>
      <c r="CC3" t="s">
        <v>361</v>
      </c>
      <c r="CF3" t="s">
        <v>361</v>
      </c>
      <c r="CG3" t="s">
        <v>361</v>
      </c>
      <c r="CH3" t="s">
        <v>370</v>
      </c>
      <c r="CI3" t="s">
        <v>370</v>
      </c>
      <c r="CJ3" t="s">
        <v>370</v>
      </c>
      <c r="CK3" t="s">
        <v>361</v>
      </c>
      <c r="CL3" t="s">
        <v>361</v>
      </c>
      <c r="CM3" t="s">
        <v>361</v>
      </c>
      <c r="CN3" t="s">
        <v>361</v>
      </c>
      <c r="CO3" t="s">
        <v>361</v>
      </c>
      <c r="CP3" t="s">
        <v>361</v>
      </c>
      <c r="CQ3" t="s">
        <v>361</v>
      </c>
      <c r="CR3" t="s">
        <v>361</v>
      </c>
      <c r="CS3" t="s">
        <v>361</v>
      </c>
      <c r="CT3" t="s">
        <v>361</v>
      </c>
      <c r="CU3" t="s">
        <v>361</v>
      </c>
      <c r="CV3" t="s">
        <v>361</v>
      </c>
      <c r="CW3" t="s">
        <v>361</v>
      </c>
      <c r="CX3" t="s">
        <v>361</v>
      </c>
      <c r="CY3" t="s">
        <v>361</v>
      </c>
      <c r="CZ3" t="s">
        <v>361</v>
      </c>
      <c r="DA3" t="s">
        <v>361</v>
      </c>
      <c r="DD3" t="s">
        <v>9</v>
      </c>
      <c r="DF3" t="s">
        <v>9</v>
      </c>
      <c r="DH3" t="s">
        <v>361</v>
      </c>
      <c r="DI3" t="s">
        <v>361</v>
      </c>
      <c r="DJ3" t="s">
        <v>361</v>
      </c>
      <c r="DK3" t="s">
        <v>361</v>
      </c>
      <c r="DL3" t="s">
        <v>361</v>
      </c>
      <c r="DM3" t="s">
        <v>361</v>
      </c>
      <c r="DN3" t="s">
        <v>361</v>
      </c>
      <c r="DO3" t="s">
        <v>361</v>
      </c>
      <c r="DP3" t="s">
        <v>361</v>
      </c>
      <c r="DQ3" t="s">
        <v>361</v>
      </c>
      <c r="DR3" t="s">
        <v>370</v>
      </c>
      <c r="DT3" t="s">
        <v>361</v>
      </c>
      <c r="DU3" t="s">
        <v>361</v>
      </c>
      <c r="DV3" t="s">
        <v>361</v>
      </c>
      <c r="DW3" t="s">
        <v>361</v>
      </c>
      <c r="DX3" t="s">
        <v>361</v>
      </c>
      <c r="DY3" t="s">
        <v>361</v>
      </c>
      <c r="DZ3" t="s">
        <v>361</v>
      </c>
      <c r="EA3" t="s">
        <v>361</v>
      </c>
      <c r="EB3" t="s">
        <v>361</v>
      </c>
      <c r="EC3" t="s">
        <v>361</v>
      </c>
      <c r="ED3" t="s">
        <v>361</v>
      </c>
      <c r="EH3" t="s">
        <v>7</v>
      </c>
      <c r="EJ3" t="s">
        <v>7</v>
      </c>
      <c r="EL3">
        <v>2</v>
      </c>
      <c r="EM3" t="s">
        <v>371</v>
      </c>
      <c r="EN3">
        <v>12</v>
      </c>
      <c r="EO3" t="s">
        <v>372</v>
      </c>
      <c r="EP3">
        <v>11</v>
      </c>
      <c r="FQ3" t="s">
        <v>373</v>
      </c>
      <c r="FR3" t="s">
        <v>374</v>
      </c>
      <c r="FV3" t="s">
        <v>374</v>
      </c>
      <c r="GF3" t="s">
        <v>7</v>
      </c>
      <c r="GJ3" t="s">
        <v>375</v>
      </c>
      <c r="GP3">
        <v>1</v>
      </c>
      <c r="GR3" t="s">
        <v>376</v>
      </c>
      <c r="GT3" t="s">
        <v>377</v>
      </c>
      <c r="GX3" t="s">
        <v>378</v>
      </c>
      <c r="HB3" t="s">
        <v>9</v>
      </c>
      <c r="HD3" t="s">
        <v>9</v>
      </c>
      <c r="HF3" t="s">
        <v>7</v>
      </c>
      <c r="HG3" t="s">
        <v>9</v>
      </c>
      <c r="HH3" t="s">
        <v>7</v>
      </c>
      <c r="HI3" t="s">
        <v>7</v>
      </c>
      <c r="HJ3" t="s">
        <v>7</v>
      </c>
      <c r="HK3" t="s">
        <v>7</v>
      </c>
      <c r="HL3" t="s">
        <v>7</v>
      </c>
      <c r="HM3" t="s">
        <v>7</v>
      </c>
      <c r="HN3" t="s">
        <v>7</v>
      </c>
      <c r="HX3" t="s">
        <v>9</v>
      </c>
      <c r="HY3" t="s">
        <v>9</v>
      </c>
      <c r="HZ3" t="s">
        <v>7</v>
      </c>
      <c r="IA3" t="s">
        <v>7</v>
      </c>
      <c r="IB3" t="s">
        <v>7</v>
      </c>
      <c r="IC3" t="s">
        <v>7</v>
      </c>
      <c r="ID3" t="s">
        <v>7</v>
      </c>
      <c r="IL3" t="s">
        <v>379</v>
      </c>
      <c r="IP3" t="s">
        <v>380</v>
      </c>
      <c r="IT3" t="s">
        <v>381</v>
      </c>
      <c r="IV3" t="s">
        <v>381</v>
      </c>
      <c r="IX3" t="s">
        <v>381</v>
      </c>
      <c r="IZ3" t="s">
        <v>7</v>
      </c>
      <c r="JL3" t="s">
        <v>361</v>
      </c>
      <c r="JM3" t="s">
        <v>361</v>
      </c>
      <c r="JN3" t="s">
        <v>361</v>
      </c>
      <c r="JO3" t="s">
        <v>361</v>
      </c>
      <c r="JP3" t="s">
        <v>361</v>
      </c>
      <c r="JQ3" t="s">
        <v>361</v>
      </c>
      <c r="JR3" t="s">
        <v>361</v>
      </c>
      <c r="JS3" t="s">
        <v>361</v>
      </c>
      <c r="JT3" t="s">
        <v>361</v>
      </c>
      <c r="JU3" t="s">
        <v>361</v>
      </c>
      <c r="JV3" t="s">
        <v>361</v>
      </c>
      <c r="JW3" t="s">
        <v>361</v>
      </c>
      <c r="KB3" t="s">
        <v>8</v>
      </c>
    </row>
    <row r="4" spans="1:288" x14ac:dyDescent="0.3">
      <c r="A4">
        <v>3</v>
      </c>
      <c r="D4" s="45">
        <v>44726</v>
      </c>
      <c r="E4" s="46">
        <v>0.4152777777777778</v>
      </c>
      <c r="F4" t="s">
        <v>10</v>
      </c>
      <c r="G4" t="s">
        <v>382</v>
      </c>
      <c r="I4" t="s">
        <v>383</v>
      </c>
      <c r="N4" t="s">
        <v>384</v>
      </c>
      <c r="S4" t="s">
        <v>385</v>
      </c>
      <c r="W4" t="s">
        <v>386</v>
      </c>
      <c r="Y4" t="s">
        <v>385</v>
      </c>
      <c r="AA4" t="s">
        <v>387</v>
      </c>
      <c r="AC4" t="s">
        <v>388</v>
      </c>
      <c r="AE4" t="s">
        <v>389</v>
      </c>
      <c r="AG4" t="s">
        <v>390</v>
      </c>
      <c r="AK4" t="s">
        <v>383</v>
      </c>
      <c r="AO4" t="s">
        <v>385</v>
      </c>
      <c r="AQ4" t="s">
        <v>391</v>
      </c>
      <c r="AS4" t="s">
        <v>383</v>
      </c>
      <c r="AU4" t="s">
        <v>385</v>
      </c>
      <c r="AV4" t="s">
        <v>361</v>
      </c>
      <c r="AW4" t="s">
        <v>361</v>
      </c>
      <c r="AX4" t="s">
        <v>361</v>
      </c>
      <c r="AY4" t="s">
        <v>361</v>
      </c>
      <c r="AZ4" t="s">
        <v>361</v>
      </c>
      <c r="BA4" t="s">
        <v>361</v>
      </c>
      <c r="BB4" t="s">
        <v>361</v>
      </c>
      <c r="BC4" t="s">
        <v>361</v>
      </c>
      <c r="BD4" t="s">
        <v>361</v>
      </c>
      <c r="BE4" t="s">
        <v>361</v>
      </c>
      <c r="BF4" t="s">
        <v>361</v>
      </c>
      <c r="BG4" t="s">
        <v>361</v>
      </c>
      <c r="BH4" t="s">
        <v>361</v>
      </c>
      <c r="BI4" t="s">
        <v>361</v>
      </c>
      <c r="BJ4" t="s">
        <v>370</v>
      </c>
      <c r="BK4" t="s">
        <v>361</v>
      </c>
      <c r="BL4" t="s">
        <v>361</v>
      </c>
      <c r="BM4" t="s">
        <v>361</v>
      </c>
      <c r="BP4" t="s">
        <v>361</v>
      </c>
      <c r="BQ4" t="s">
        <v>361</v>
      </c>
      <c r="BR4" t="s">
        <v>361</v>
      </c>
      <c r="BS4" t="s">
        <v>361</v>
      </c>
      <c r="BT4" t="s">
        <v>361</v>
      </c>
      <c r="BU4" t="s">
        <v>361</v>
      </c>
      <c r="BV4" t="s">
        <v>361</v>
      </c>
      <c r="BW4" t="s">
        <v>361</v>
      </c>
      <c r="BX4" t="s">
        <v>361</v>
      </c>
      <c r="BY4" t="s">
        <v>361</v>
      </c>
      <c r="BZ4" t="s">
        <v>370</v>
      </c>
      <c r="CA4" t="s">
        <v>361</v>
      </c>
      <c r="CB4" t="s">
        <v>361</v>
      </c>
      <c r="CC4" t="s">
        <v>361</v>
      </c>
      <c r="CF4" t="s">
        <v>361</v>
      </c>
      <c r="CG4" t="s">
        <v>361</v>
      </c>
      <c r="CH4" t="s">
        <v>361</v>
      </c>
      <c r="CI4" t="s">
        <v>361</v>
      </c>
      <c r="CJ4" t="s">
        <v>361</v>
      </c>
      <c r="CK4" t="s">
        <v>361</v>
      </c>
      <c r="CL4" t="s">
        <v>361</v>
      </c>
      <c r="CM4" t="s">
        <v>361</v>
      </c>
      <c r="CN4" t="s">
        <v>361</v>
      </c>
      <c r="CO4" t="s">
        <v>361</v>
      </c>
      <c r="CP4" t="s">
        <v>361</v>
      </c>
      <c r="CQ4" t="s">
        <v>361</v>
      </c>
      <c r="CR4" t="s">
        <v>361</v>
      </c>
      <c r="CS4" t="s">
        <v>361</v>
      </c>
      <c r="CT4" t="s">
        <v>361</v>
      </c>
      <c r="CU4" t="s">
        <v>370</v>
      </c>
      <c r="CV4" t="s">
        <v>361</v>
      </c>
      <c r="CW4" t="s">
        <v>370</v>
      </c>
      <c r="CX4" t="s">
        <v>361</v>
      </c>
      <c r="CY4" t="s">
        <v>361</v>
      </c>
      <c r="CZ4" t="s">
        <v>361</v>
      </c>
      <c r="DA4" t="s">
        <v>361</v>
      </c>
      <c r="DE4" t="s">
        <v>385</v>
      </c>
      <c r="DG4" t="s">
        <v>385</v>
      </c>
      <c r="DH4" t="s">
        <v>361</v>
      </c>
      <c r="DI4" t="s">
        <v>361</v>
      </c>
      <c r="DJ4" t="s">
        <v>361</v>
      </c>
      <c r="DK4" t="s">
        <v>361</v>
      </c>
      <c r="DL4" t="s">
        <v>361</v>
      </c>
      <c r="DM4" t="s">
        <v>361</v>
      </c>
      <c r="DN4" t="s">
        <v>361</v>
      </c>
      <c r="DO4" t="s">
        <v>361</v>
      </c>
      <c r="DP4" t="s">
        <v>361</v>
      </c>
      <c r="DQ4" t="s">
        <v>361</v>
      </c>
      <c r="DR4" t="s">
        <v>361</v>
      </c>
      <c r="DT4" t="s">
        <v>361</v>
      </c>
      <c r="DU4" t="s">
        <v>361</v>
      </c>
      <c r="DV4" t="s">
        <v>361</v>
      </c>
      <c r="DW4" t="s">
        <v>361</v>
      </c>
      <c r="DX4" t="s">
        <v>361</v>
      </c>
      <c r="DY4" t="s">
        <v>370</v>
      </c>
      <c r="DZ4" t="s">
        <v>361</v>
      </c>
      <c r="EA4" t="s">
        <v>361</v>
      </c>
      <c r="EB4" t="s">
        <v>361</v>
      </c>
      <c r="EC4" t="s">
        <v>361</v>
      </c>
      <c r="ED4" t="s">
        <v>361</v>
      </c>
      <c r="EG4" t="s">
        <v>385</v>
      </c>
      <c r="EI4" t="s">
        <v>385</v>
      </c>
      <c r="EK4" t="s">
        <v>385</v>
      </c>
      <c r="EL4">
        <v>6</v>
      </c>
      <c r="EM4" t="s">
        <v>372</v>
      </c>
      <c r="EN4">
        <v>64</v>
      </c>
      <c r="EO4" t="s">
        <v>372</v>
      </c>
      <c r="EP4">
        <v>34</v>
      </c>
      <c r="EQ4" t="s">
        <v>371</v>
      </c>
      <c r="ER4">
        <v>28</v>
      </c>
      <c r="ES4" t="s">
        <v>371</v>
      </c>
      <c r="ET4">
        <v>30</v>
      </c>
      <c r="EU4" t="s">
        <v>372</v>
      </c>
      <c r="EV4">
        <v>8</v>
      </c>
      <c r="EW4" t="s">
        <v>372</v>
      </c>
      <c r="EX4">
        <v>7</v>
      </c>
      <c r="FQ4" t="s">
        <v>392</v>
      </c>
      <c r="FS4" t="s">
        <v>387</v>
      </c>
      <c r="FW4" t="s">
        <v>393</v>
      </c>
      <c r="GA4" t="s">
        <v>385</v>
      </c>
      <c r="GG4" t="s">
        <v>385</v>
      </c>
      <c r="GI4">
        <v>0</v>
      </c>
      <c r="GK4" t="s">
        <v>394</v>
      </c>
      <c r="GQ4">
        <v>1</v>
      </c>
      <c r="GS4" t="s">
        <v>395</v>
      </c>
      <c r="GU4" t="s">
        <v>396</v>
      </c>
      <c r="GY4" t="s">
        <v>397</v>
      </c>
      <c r="HC4" t="s">
        <v>385</v>
      </c>
      <c r="HE4" t="s">
        <v>385</v>
      </c>
      <c r="HO4" t="s">
        <v>385</v>
      </c>
      <c r="HP4" t="s">
        <v>385</v>
      </c>
      <c r="HQ4" t="s">
        <v>383</v>
      </c>
      <c r="HR4" t="s">
        <v>385</v>
      </c>
      <c r="HS4" t="s">
        <v>385</v>
      </c>
      <c r="HT4" t="s">
        <v>383</v>
      </c>
      <c r="HU4" t="s">
        <v>385</v>
      </c>
      <c r="HV4" t="s">
        <v>385</v>
      </c>
      <c r="HW4" t="s">
        <v>385</v>
      </c>
      <c r="IE4" t="s">
        <v>385</v>
      </c>
      <c r="IF4" t="s">
        <v>385</v>
      </c>
      <c r="IG4" t="s">
        <v>383</v>
      </c>
      <c r="IH4" t="s">
        <v>385</v>
      </c>
      <c r="II4" t="s">
        <v>383</v>
      </c>
      <c r="IJ4" t="s">
        <v>385</v>
      </c>
      <c r="IK4" t="s">
        <v>383</v>
      </c>
      <c r="IM4" t="s">
        <v>398</v>
      </c>
      <c r="IQ4" t="s">
        <v>380</v>
      </c>
      <c r="IU4" t="s">
        <v>399</v>
      </c>
      <c r="IW4" t="s">
        <v>399</v>
      </c>
      <c r="IY4" t="s">
        <v>400</v>
      </c>
      <c r="JA4" t="s">
        <v>383</v>
      </c>
      <c r="JL4" t="s">
        <v>361</v>
      </c>
      <c r="JM4" t="s">
        <v>361</v>
      </c>
      <c r="JN4" t="s">
        <v>361</v>
      </c>
      <c r="JO4" t="s">
        <v>361</v>
      </c>
      <c r="JP4" t="s">
        <v>361</v>
      </c>
      <c r="JQ4" t="s">
        <v>361</v>
      </c>
      <c r="JR4" t="s">
        <v>361</v>
      </c>
      <c r="JS4" t="s">
        <v>361</v>
      </c>
      <c r="JT4" t="s">
        <v>361</v>
      </c>
      <c r="JU4" t="s">
        <v>361</v>
      </c>
      <c r="JV4" t="s">
        <v>361</v>
      </c>
      <c r="JW4" t="s">
        <v>361</v>
      </c>
      <c r="KB4" t="s">
        <v>8</v>
      </c>
    </row>
    <row r="5" spans="1:288" x14ac:dyDescent="0.3">
      <c r="A5">
        <v>4</v>
      </c>
      <c r="D5" s="45">
        <v>44726</v>
      </c>
      <c r="E5" s="46">
        <v>0.42430555555555555</v>
      </c>
      <c r="F5" t="s">
        <v>12</v>
      </c>
      <c r="G5" t="s">
        <v>13</v>
      </c>
      <c r="H5" t="s">
        <v>7</v>
      </c>
      <c r="L5" t="s">
        <v>362</v>
      </c>
      <c r="P5" t="s">
        <v>9</v>
      </c>
      <c r="V5" t="s">
        <v>401</v>
      </c>
      <c r="X5" t="s">
        <v>9</v>
      </c>
      <c r="Z5" t="s">
        <v>402</v>
      </c>
      <c r="AB5" t="s">
        <v>403</v>
      </c>
      <c r="AD5" t="s">
        <v>389</v>
      </c>
      <c r="AF5" t="s">
        <v>367</v>
      </c>
      <c r="AJ5" t="s">
        <v>367</v>
      </c>
      <c r="AN5" t="s">
        <v>7</v>
      </c>
      <c r="AP5" t="s">
        <v>367</v>
      </c>
      <c r="AR5" t="s">
        <v>9</v>
      </c>
      <c r="AT5" t="s">
        <v>9</v>
      </c>
      <c r="AV5" t="s">
        <v>361</v>
      </c>
      <c r="AW5" t="s">
        <v>361</v>
      </c>
      <c r="AX5" t="s">
        <v>361</v>
      </c>
      <c r="AY5" t="s">
        <v>361</v>
      </c>
      <c r="AZ5" t="s">
        <v>361</v>
      </c>
      <c r="BA5" t="s">
        <v>370</v>
      </c>
      <c r="BB5" t="s">
        <v>361</v>
      </c>
      <c r="BC5" t="s">
        <v>361</v>
      </c>
      <c r="BD5" t="s">
        <v>361</v>
      </c>
      <c r="BE5" t="s">
        <v>361</v>
      </c>
      <c r="BF5" t="s">
        <v>361</v>
      </c>
      <c r="BG5" t="s">
        <v>361</v>
      </c>
      <c r="BH5" t="s">
        <v>361</v>
      </c>
      <c r="BI5" t="s">
        <v>361</v>
      </c>
      <c r="BJ5" t="s">
        <v>361</v>
      </c>
      <c r="BK5" t="s">
        <v>361</v>
      </c>
      <c r="BL5" t="s">
        <v>361</v>
      </c>
      <c r="BM5" t="s">
        <v>361</v>
      </c>
      <c r="BP5" t="s">
        <v>361</v>
      </c>
      <c r="BQ5" t="s">
        <v>361</v>
      </c>
      <c r="BR5" t="s">
        <v>361</v>
      </c>
      <c r="BS5" t="s">
        <v>370</v>
      </c>
      <c r="BT5" t="s">
        <v>361</v>
      </c>
      <c r="BU5" t="s">
        <v>361</v>
      </c>
      <c r="BV5" t="s">
        <v>361</v>
      </c>
      <c r="BW5" t="s">
        <v>361</v>
      </c>
      <c r="BX5" t="s">
        <v>361</v>
      </c>
      <c r="BY5" t="s">
        <v>361</v>
      </c>
      <c r="BZ5" t="s">
        <v>361</v>
      </c>
      <c r="CA5" t="s">
        <v>361</v>
      </c>
      <c r="CB5" t="s">
        <v>361</v>
      </c>
      <c r="CC5" t="s">
        <v>361</v>
      </c>
      <c r="CF5" t="s">
        <v>361</v>
      </c>
      <c r="CG5" t="s">
        <v>361</v>
      </c>
      <c r="CH5" t="s">
        <v>361</v>
      </c>
      <c r="CI5" t="s">
        <v>370</v>
      </c>
      <c r="CJ5" t="s">
        <v>370</v>
      </c>
      <c r="CK5" t="s">
        <v>361</v>
      </c>
      <c r="CL5" t="s">
        <v>361</v>
      </c>
      <c r="CM5" t="s">
        <v>361</v>
      </c>
      <c r="CN5" t="s">
        <v>361</v>
      </c>
      <c r="CO5" t="s">
        <v>361</v>
      </c>
      <c r="CP5" t="s">
        <v>361</v>
      </c>
      <c r="CQ5" t="s">
        <v>361</v>
      </c>
      <c r="CR5" t="s">
        <v>361</v>
      </c>
      <c r="CS5" t="s">
        <v>361</v>
      </c>
      <c r="CT5" t="s">
        <v>361</v>
      </c>
      <c r="CU5" t="s">
        <v>361</v>
      </c>
      <c r="CV5" t="s">
        <v>361</v>
      </c>
      <c r="CW5" t="s">
        <v>361</v>
      </c>
      <c r="CX5" t="s">
        <v>361</v>
      </c>
      <c r="CY5" t="s">
        <v>361</v>
      </c>
      <c r="CZ5" t="s">
        <v>361</v>
      </c>
      <c r="DA5" t="s">
        <v>361</v>
      </c>
      <c r="DD5" t="s">
        <v>9</v>
      </c>
      <c r="DF5" t="s">
        <v>9</v>
      </c>
      <c r="DH5" t="s">
        <v>361</v>
      </c>
      <c r="DI5" t="s">
        <v>361</v>
      </c>
      <c r="DJ5" t="s">
        <v>361</v>
      </c>
      <c r="DK5" t="s">
        <v>361</v>
      </c>
      <c r="DL5" t="s">
        <v>361</v>
      </c>
      <c r="DM5" t="s">
        <v>361</v>
      </c>
      <c r="DN5" t="s">
        <v>361</v>
      </c>
      <c r="DO5" t="s">
        <v>361</v>
      </c>
      <c r="DP5" t="s">
        <v>361</v>
      </c>
      <c r="DQ5" t="s">
        <v>361</v>
      </c>
      <c r="DR5" t="s">
        <v>370</v>
      </c>
      <c r="DT5" t="s">
        <v>361</v>
      </c>
      <c r="DU5" t="s">
        <v>361</v>
      </c>
      <c r="DV5" t="s">
        <v>361</v>
      </c>
      <c r="DW5" t="s">
        <v>361</v>
      </c>
      <c r="DX5" t="s">
        <v>361</v>
      </c>
      <c r="DY5" t="s">
        <v>361</v>
      </c>
      <c r="DZ5" t="s">
        <v>361</v>
      </c>
      <c r="EA5" t="s">
        <v>361</v>
      </c>
      <c r="EB5" t="s">
        <v>361</v>
      </c>
      <c r="EC5" t="s">
        <v>361</v>
      </c>
      <c r="ED5" t="s">
        <v>361</v>
      </c>
      <c r="EH5" t="s">
        <v>7</v>
      </c>
      <c r="EJ5" t="s">
        <v>7</v>
      </c>
      <c r="EL5">
        <v>3</v>
      </c>
      <c r="EM5" t="s">
        <v>371</v>
      </c>
      <c r="EN5">
        <v>30</v>
      </c>
      <c r="EO5" t="s">
        <v>372</v>
      </c>
      <c r="EP5">
        <v>39</v>
      </c>
      <c r="EQ5" t="s">
        <v>371</v>
      </c>
      <c r="ER5">
        <v>5</v>
      </c>
      <c r="FQ5" t="s">
        <v>392</v>
      </c>
      <c r="FR5" t="s">
        <v>404</v>
      </c>
      <c r="FT5" t="s">
        <v>405</v>
      </c>
      <c r="FV5" t="s">
        <v>406</v>
      </c>
      <c r="FZ5" t="s">
        <v>9</v>
      </c>
      <c r="GF5" t="s">
        <v>7</v>
      </c>
      <c r="GJ5" t="s">
        <v>375</v>
      </c>
      <c r="GP5">
        <v>300</v>
      </c>
      <c r="GR5" t="s">
        <v>376</v>
      </c>
      <c r="GT5" t="s">
        <v>377</v>
      </c>
      <c r="GX5" t="s">
        <v>378</v>
      </c>
      <c r="HB5" t="s">
        <v>9</v>
      </c>
      <c r="HD5" t="s">
        <v>9</v>
      </c>
      <c r="HF5" t="s">
        <v>9</v>
      </c>
      <c r="HG5" t="s">
        <v>9</v>
      </c>
      <c r="HH5" t="s">
        <v>7</v>
      </c>
      <c r="HI5" t="s">
        <v>7</v>
      </c>
      <c r="HJ5" t="s">
        <v>9</v>
      </c>
      <c r="HK5" t="s">
        <v>7</v>
      </c>
      <c r="HL5" t="s">
        <v>9</v>
      </c>
      <c r="HM5" t="s">
        <v>9</v>
      </c>
      <c r="HN5" t="s">
        <v>7</v>
      </c>
      <c r="HX5" t="s">
        <v>7</v>
      </c>
      <c r="HY5" t="s">
        <v>9</v>
      </c>
      <c r="HZ5" t="s">
        <v>7</v>
      </c>
      <c r="IA5" t="s">
        <v>7</v>
      </c>
      <c r="IB5" t="s">
        <v>7</v>
      </c>
      <c r="IC5" t="s">
        <v>7</v>
      </c>
      <c r="ID5" t="s">
        <v>7</v>
      </c>
      <c r="IL5" t="s">
        <v>407</v>
      </c>
      <c r="IP5" t="s">
        <v>14</v>
      </c>
      <c r="IR5" t="s">
        <v>408</v>
      </c>
      <c r="IT5" t="s">
        <v>381</v>
      </c>
      <c r="IV5" t="s">
        <v>381</v>
      </c>
      <c r="IX5" t="s">
        <v>381</v>
      </c>
      <c r="IZ5" t="s">
        <v>9</v>
      </c>
      <c r="JB5" t="s">
        <v>11</v>
      </c>
      <c r="JD5" t="s">
        <v>9</v>
      </c>
      <c r="JF5" t="s">
        <v>409</v>
      </c>
      <c r="JG5" t="s">
        <v>410</v>
      </c>
      <c r="JH5" t="s">
        <v>410</v>
      </c>
      <c r="JL5" t="s">
        <v>370</v>
      </c>
      <c r="JM5" t="s">
        <v>370</v>
      </c>
      <c r="JN5" t="s">
        <v>370</v>
      </c>
      <c r="JO5" t="s">
        <v>370</v>
      </c>
      <c r="JP5" t="s">
        <v>370</v>
      </c>
      <c r="JQ5" t="s">
        <v>361</v>
      </c>
      <c r="JR5" t="s">
        <v>361</v>
      </c>
      <c r="JS5" t="s">
        <v>361</v>
      </c>
      <c r="JT5" t="s">
        <v>361</v>
      </c>
      <c r="JU5" t="s">
        <v>361</v>
      </c>
      <c r="JV5" t="s">
        <v>361</v>
      </c>
      <c r="JW5" t="s">
        <v>361</v>
      </c>
      <c r="JX5" t="s">
        <v>411</v>
      </c>
      <c r="JZ5" t="s">
        <v>412</v>
      </c>
      <c r="KB5" t="s">
        <v>8</v>
      </c>
    </row>
    <row r="6" spans="1:288" x14ac:dyDescent="0.3">
      <c r="A6">
        <v>5</v>
      </c>
      <c r="D6" s="45">
        <v>44726</v>
      </c>
      <c r="E6" s="46">
        <v>0.41666666666666669</v>
      </c>
      <c r="F6" t="s">
        <v>5</v>
      </c>
      <c r="G6" t="s">
        <v>382</v>
      </c>
      <c r="I6" t="s">
        <v>383</v>
      </c>
      <c r="N6" t="s">
        <v>384</v>
      </c>
      <c r="S6" t="s">
        <v>385</v>
      </c>
      <c r="W6" t="s">
        <v>413</v>
      </c>
      <c r="AA6" t="s">
        <v>414</v>
      </c>
      <c r="AC6" t="s">
        <v>388</v>
      </c>
      <c r="AE6" t="s">
        <v>415</v>
      </c>
      <c r="AG6" t="s">
        <v>390</v>
      </c>
      <c r="AK6" t="s">
        <v>416</v>
      </c>
      <c r="AL6" t="s">
        <v>417</v>
      </c>
      <c r="AO6" t="s">
        <v>383</v>
      </c>
      <c r="AQ6" t="s">
        <v>418</v>
      </c>
      <c r="AS6" t="s">
        <v>385</v>
      </c>
      <c r="AU6" t="s">
        <v>385</v>
      </c>
      <c r="AV6" t="s">
        <v>361</v>
      </c>
      <c r="AW6" t="s">
        <v>361</v>
      </c>
      <c r="AX6" t="s">
        <v>361</v>
      </c>
      <c r="AY6" t="s">
        <v>361</v>
      </c>
      <c r="AZ6" t="s">
        <v>361</v>
      </c>
      <c r="BA6" t="s">
        <v>361</v>
      </c>
      <c r="BB6" t="s">
        <v>361</v>
      </c>
      <c r="BC6" t="s">
        <v>361</v>
      </c>
      <c r="BD6" t="s">
        <v>361</v>
      </c>
      <c r="BE6" t="s">
        <v>361</v>
      </c>
      <c r="BF6" t="s">
        <v>370</v>
      </c>
      <c r="BG6" t="s">
        <v>361</v>
      </c>
      <c r="BH6" t="s">
        <v>361</v>
      </c>
      <c r="BI6" t="s">
        <v>361</v>
      </c>
      <c r="BJ6" t="s">
        <v>361</v>
      </c>
      <c r="BK6" t="s">
        <v>361</v>
      </c>
      <c r="BL6" t="s">
        <v>361</v>
      </c>
      <c r="BM6" t="s">
        <v>361</v>
      </c>
      <c r="BP6" t="s">
        <v>361</v>
      </c>
      <c r="BQ6" t="s">
        <v>361</v>
      </c>
      <c r="BR6" t="s">
        <v>361</v>
      </c>
      <c r="BS6" t="s">
        <v>361</v>
      </c>
      <c r="BT6" t="s">
        <v>361</v>
      </c>
      <c r="BU6" t="s">
        <v>361</v>
      </c>
      <c r="BV6" t="s">
        <v>361</v>
      </c>
      <c r="BW6" t="s">
        <v>361</v>
      </c>
      <c r="BX6" t="s">
        <v>370</v>
      </c>
      <c r="BY6" t="s">
        <v>361</v>
      </c>
      <c r="BZ6" t="s">
        <v>370</v>
      </c>
      <c r="CA6" t="s">
        <v>361</v>
      </c>
      <c r="CB6" t="s">
        <v>361</v>
      </c>
      <c r="CC6" t="s">
        <v>361</v>
      </c>
      <c r="CF6" t="s">
        <v>361</v>
      </c>
      <c r="CG6" t="s">
        <v>361</v>
      </c>
      <c r="CH6" t="s">
        <v>361</v>
      </c>
      <c r="CI6" t="s">
        <v>361</v>
      </c>
      <c r="CJ6" t="s">
        <v>361</v>
      </c>
      <c r="CK6" t="s">
        <v>361</v>
      </c>
      <c r="CL6" t="s">
        <v>361</v>
      </c>
      <c r="CM6" t="s">
        <v>361</v>
      </c>
      <c r="CN6" t="s">
        <v>361</v>
      </c>
      <c r="CO6" t="s">
        <v>361</v>
      </c>
      <c r="CP6" t="s">
        <v>361</v>
      </c>
      <c r="CQ6" t="s">
        <v>361</v>
      </c>
      <c r="CR6" t="s">
        <v>361</v>
      </c>
      <c r="CS6" t="s">
        <v>370</v>
      </c>
      <c r="CT6" t="s">
        <v>370</v>
      </c>
      <c r="CU6" t="s">
        <v>370</v>
      </c>
      <c r="CV6" t="s">
        <v>361</v>
      </c>
      <c r="CW6" t="s">
        <v>370</v>
      </c>
      <c r="CX6" t="s">
        <v>361</v>
      </c>
      <c r="CY6" t="s">
        <v>361</v>
      </c>
      <c r="CZ6" t="s">
        <v>361</v>
      </c>
      <c r="DA6" t="s">
        <v>361</v>
      </c>
      <c r="DE6" t="s">
        <v>385</v>
      </c>
      <c r="DG6" t="s">
        <v>385</v>
      </c>
      <c r="DH6" t="s">
        <v>361</v>
      </c>
      <c r="DI6" t="s">
        <v>361</v>
      </c>
      <c r="DJ6" t="s">
        <v>361</v>
      </c>
      <c r="DK6" t="s">
        <v>361</v>
      </c>
      <c r="DL6" t="s">
        <v>361</v>
      </c>
      <c r="DM6" t="s">
        <v>361</v>
      </c>
      <c r="DN6" t="s">
        <v>361</v>
      </c>
      <c r="DO6" t="s">
        <v>361</v>
      </c>
      <c r="DP6" t="s">
        <v>361</v>
      </c>
      <c r="DQ6" t="s">
        <v>361</v>
      </c>
      <c r="DR6" t="s">
        <v>361</v>
      </c>
      <c r="DT6" t="s">
        <v>361</v>
      </c>
      <c r="DU6" t="s">
        <v>361</v>
      </c>
      <c r="DV6" t="s">
        <v>361</v>
      </c>
      <c r="DW6" t="s">
        <v>361</v>
      </c>
      <c r="DX6" t="s">
        <v>361</v>
      </c>
      <c r="DY6" t="s">
        <v>361</v>
      </c>
      <c r="DZ6" t="s">
        <v>361</v>
      </c>
      <c r="EA6" t="s">
        <v>361</v>
      </c>
      <c r="EB6" t="s">
        <v>361</v>
      </c>
      <c r="EC6" t="s">
        <v>361</v>
      </c>
      <c r="ED6" t="s">
        <v>370</v>
      </c>
      <c r="EI6" t="s">
        <v>385</v>
      </c>
      <c r="EK6" t="s">
        <v>385</v>
      </c>
      <c r="EL6">
        <v>2</v>
      </c>
      <c r="EM6" t="s">
        <v>371</v>
      </c>
      <c r="EN6">
        <v>5</v>
      </c>
      <c r="EO6" t="s">
        <v>372</v>
      </c>
      <c r="EP6">
        <v>6</v>
      </c>
      <c r="FQ6" t="s">
        <v>392</v>
      </c>
      <c r="FS6" t="s">
        <v>419</v>
      </c>
      <c r="FW6" t="s">
        <v>387</v>
      </c>
      <c r="GA6" t="s">
        <v>385</v>
      </c>
      <c r="GG6" t="s">
        <v>383</v>
      </c>
      <c r="GK6" t="s">
        <v>394</v>
      </c>
      <c r="GQ6">
        <v>998</v>
      </c>
      <c r="GS6" t="s">
        <v>420</v>
      </c>
      <c r="GU6" t="s">
        <v>396</v>
      </c>
      <c r="GY6" t="s">
        <v>397</v>
      </c>
      <c r="HC6" t="s">
        <v>385</v>
      </c>
      <c r="HE6" t="s">
        <v>385</v>
      </c>
      <c r="HO6" t="s">
        <v>385</v>
      </c>
      <c r="HP6" t="s">
        <v>385</v>
      </c>
      <c r="HQ6" t="s">
        <v>383</v>
      </c>
      <c r="HR6" t="s">
        <v>383</v>
      </c>
      <c r="HS6" t="s">
        <v>385</v>
      </c>
      <c r="HT6" t="s">
        <v>383</v>
      </c>
      <c r="HU6" t="s">
        <v>385</v>
      </c>
      <c r="HV6" t="s">
        <v>385</v>
      </c>
      <c r="HW6" t="s">
        <v>385</v>
      </c>
      <c r="IE6" t="s">
        <v>385</v>
      </c>
      <c r="IF6" t="s">
        <v>385</v>
      </c>
      <c r="IG6" t="s">
        <v>383</v>
      </c>
      <c r="IH6" t="s">
        <v>383</v>
      </c>
      <c r="II6" t="s">
        <v>383</v>
      </c>
      <c r="IJ6" t="s">
        <v>383</v>
      </c>
      <c r="IK6" t="s">
        <v>383</v>
      </c>
      <c r="IM6" t="s">
        <v>421</v>
      </c>
      <c r="IQ6" t="s">
        <v>422</v>
      </c>
      <c r="IU6" t="s">
        <v>399</v>
      </c>
      <c r="IW6" t="s">
        <v>399</v>
      </c>
      <c r="IY6" t="s">
        <v>399</v>
      </c>
      <c r="JA6" t="s">
        <v>383</v>
      </c>
      <c r="JL6" t="s">
        <v>361</v>
      </c>
      <c r="JM6" t="s">
        <v>361</v>
      </c>
      <c r="JN6" t="s">
        <v>361</v>
      </c>
      <c r="JO6" t="s">
        <v>361</v>
      </c>
      <c r="JP6" t="s">
        <v>361</v>
      </c>
      <c r="JQ6" t="s">
        <v>361</v>
      </c>
      <c r="JR6" t="s">
        <v>361</v>
      </c>
      <c r="JS6" t="s">
        <v>361</v>
      </c>
      <c r="JT6" t="s">
        <v>361</v>
      </c>
      <c r="JU6" t="s">
        <v>361</v>
      </c>
      <c r="JV6" t="s">
        <v>361</v>
      </c>
      <c r="JW6" t="s">
        <v>361</v>
      </c>
      <c r="KB6" t="s">
        <v>8</v>
      </c>
    </row>
    <row r="7" spans="1:288" x14ac:dyDescent="0.3">
      <c r="A7">
        <v>6</v>
      </c>
      <c r="AV7" t="s">
        <v>361</v>
      </c>
      <c r="AW7" t="s">
        <v>361</v>
      </c>
      <c r="AX7" t="s">
        <v>361</v>
      </c>
      <c r="AY7" t="s">
        <v>361</v>
      </c>
      <c r="AZ7" t="s">
        <v>361</v>
      </c>
      <c r="BA7" t="s">
        <v>361</v>
      </c>
      <c r="BB7" t="s">
        <v>361</v>
      </c>
      <c r="BC7" t="s">
        <v>361</v>
      </c>
      <c r="BD7" t="s">
        <v>361</v>
      </c>
      <c r="BE7" t="s">
        <v>361</v>
      </c>
      <c r="BF7" t="s">
        <v>361</v>
      </c>
      <c r="BG7" t="s">
        <v>361</v>
      </c>
      <c r="BH7" t="s">
        <v>361</v>
      </c>
      <c r="BI7" t="s">
        <v>361</v>
      </c>
      <c r="BJ7" t="s">
        <v>361</v>
      </c>
      <c r="BK7" t="s">
        <v>361</v>
      </c>
      <c r="BL7" t="s">
        <v>361</v>
      </c>
      <c r="BM7" t="s">
        <v>361</v>
      </c>
      <c r="BP7" t="s">
        <v>361</v>
      </c>
      <c r="BQ7" t="s">
        <v>361</v>
      </c>
      <c r="BR7" t="s">
        <v>361</v>
      </c>
      <c r="BS7" t="s">
        <v>361</v>
      </c>
      <c r="BT7" t="s">
        <v>361</v>
      </c>
      <c r="BU7" t="s">
        <v>361</v>
      </c>
      <c r="BV7" t="s">
        <v>361</v>
      </c>
      <c r="BW7" t="s">
        <v>361</v>
      </c>
      <c r="BX7" t="s">
        <v>361</v>
      </c>
      <c r="BY7" t="s">
        <v>361</v>
      </c>
      <c r="BZ7" t="s">
        <v>361</v>
      </c>
      <c r="CA7" t="s">
        <v>361</v>
      </c>
      <c r="CB7" t="s">
        <v>361</v>
      </c>
      <c r="CC7" t="s">
        <v>361</v>
      </c>
      <c r="CF7" t="s">
        <v>361</v>
      </c>
      <c r="CG7" t="s">
        <v>361</v>
      </c>
      <c r="CH7" t="s">
        <v>361</v>
      </c>
      <c r="CI7" t="s">
        <v>361</v>
      </c>
      <c r="CJ7" t="s">
        <v>361</v>
      </c>
      <c r="CK7" t="s">
        <v>361</v>
      </c>
      <c r="CL7" t="s">
        <v>361</v>
      </c>
      <c r="CM7" t="s">
        <v>361</v>
      </c>
      <c r="CN7" t="s">
        <v>361</v>
      </c>
      <c r="CO7" t="s">
        <v>361</v>
      </c>
      <c r="CP7" t="s">
        <v>361</v>
      </c>
      <c r="CQ7" t="s">
        <v>361</v>
      </c>
      <c r="CR7" t="s">
        <v>361</v>
      </c>
      <c r="CS7" t="s">
        <v>361</v>
      </c>
      <c r="CT7" t="s">
        <v>361</v>
      </c>
      <c r="CU7" t="s">
        <v>361</v>
      </c>
      <c r="CV7" t="s">
        <v>361</v>
      </c>
      <c r="CW7" t="s">
        <v>361</v>
      </c>
      <c r="CX7" t="s">
        <v>361</v>
      </c>
      <c r="CY7" t="s">
        <v>361</v>
      </c>
      <c r="CZ7" t="s">
        <v>361</v>
      </c>
      <c r="DA7" t="s">
        <v>361</v>
      </c>
      <c r="DH7" t="s">
        <v>361</v>
      </c>
      <c r="DI7" t="s">
        <v>361</v>
      </c>
      <c r="DJ7" t="s">
        <v>361</v>
      </c>
      <c r="DK7" t="s">
        <v>361</v>
      </c>
      <c r="DL7" t="s">
        <v>361</v>
      </c>
      <c r="DM7" t="s">
        <v>361</v>
      </c>
      <c r="DN7" t="s">
        <v>361</v>
      </c>
      <c r="DO7" t="s">
        <v>361</v>
      </c>
      <c r="DP7" t="s">
        <v>361</v>
      </c>
      <c r="DQ7" t="s">
        <v>361</v>
      </c>
      <c r="DR7" t="s">
        <v>361</v>
      </c>
      <c r="DT7" t="s">
        <v>361</v>
      </c>
      <c r="DU7" t="s">
        <v>361</v>
      </c>
      <c r="DV7" t="s">
        <v>361</v>
      </c>
      <c r="DW7" t="s">
        <v>361</v>
      </c>
      <c r="DX7" t="s">
        <v>361</v>
      </c>
      <c r="DY7" t="s">
        <v>361</v>
      </c>
      <c r="DZ7" t="s">
        <v>361</v>
      </c>
      <c r="EA7" t="s">
        <v>361</v>
      </c>
      <c r="EB7" t="s">
        <v>361</v>
      </c>
      <c r="EC7" t="s">
        <v>361</v>
      </c>
      <c r="ED7" t="s">
        <v>361</v>
      </c>
      <c r="JL7" t="s">
        <v>361</v>
      </c>
      <c r="JM7" t="s">
        <v>361</v>
      </c>
      <c r="JN7" t="s">
        <v>361</v>
      </c>
      <c r="JO7" t="s">
        <v>361</v>
      </c>
      <c r="JP7" t="s">
        <v>361</v>
      </c>
      <c r="JQ7" t="s">
        <v>361</v>
      </c>
      <c r="JR7" t="s">
        <v>361</v>
      </c>
      <c r="JS7" t="s">
        <v>361</v>
      </c>
      <c r="JT7" t="s">
        <v>361</v>
      </c>
      <c r="JU7" t="s">
        <v>361</v>
      </c>
      <c r="JV7" t="s">
        <v>361</v>
      </c>
      <c r="JW7" t="s">
        <v>361</v>
      </c>
      <c r="KB7" t="s">
        <v>59</v>
      </c>
    </row>
    <row r="8" spans="1:288" x14ac:dyDescent="0.3">
      <c r="A8">
        <v>7</v>
      </c>
      <c r="D8" s="45">
        <v>44726</v>
      </c>
      <c r="E8" s="46">
        <v>0.42152777777777778</v>
      </c>
      <c r="F8" t="s">
        <v>4</v>
      </c>
      <c r="G8" t="s">
        <v>13</v>
      </c>
      <c r="H8" t="s">
        <v>7</v>
      </c>
      <c r="L8" t="s">
        <v>362</v>
      </c>
      <c r="P8" t="s">
        <v>9</v>
      </c>
      <c r="V8" t="s">
        <v>363</v>
      </c>
      <c r="Z8" t="s">
        <v>402</v>
      </c>
      <c r="AB8" t="s">
        <v>403</v>
      </c>
      <c r="AD8" t="s">
        <v>423</v>
      </c>
      <c r="AF8" t="s">
        <v>367</v>
      </c>
      <c r="AJ8" t="s">
        <v>367</v>
      </c>
      <c r="AN8" t="s">
        <v>7</v>
      </c>
      <c r="AP8" t="s">
        <v>424</v>
      </c>
      <c r="AR8" t="s">
        <v>7</v>
      </c>
      <c r="AT8" t="s">
        <v>368</v>
      </c>
      <c r="AV8" t="s">
        <v>361</v>
      </c>
      <c r="AW8" t="s">
        <v>361</v>
      </c>
      <c r="AX8" t="s">
        <v>361</v>
      </c>
      <c r="AY8" t="s">
        <v>361</v>
      </c>
      <c r="AZ8" t="s">
        <v>370</v>
      </c>
      <c r="BA8" t="s">
        <v>370</v>
      </c>
      <c r="BB8" t="s">
        <v>361</v>
      </c>
      <c r="BC8" t="s">
        <v>370</v>
      </c>
      <c r="BD8" t="s">
        <v>361</v>
      </c>
      <c r="BE8" t="s">
        <v>361</v>
      </c>
      <c r="BF8" t="s">
        <v>361</v>
      </c>
      <c r="BG8" t="s">
        <v>361</v>
      </c>
      <c r="BH8" t="s">
        <v>361</v>
      </c>
      <c r="BI8" t="s">
        <v>361</v>
      </c>
      <c r="BJ8" t="s">
        <v>361</v>
      </c>
      <c r="BK8" t="s">
        <v>361</v>
      </c>
      <c r="BL8" t="s">
        <v>361</v>
      </c>
      <c r="BM8" t="s">
        <v>361</v>
      </c>
      <c r="BP8" t="s">
        <v>361</v>
      </c>
      <c r="BQ8" t="s">
        <v>370</v>
      </c>
      <c r="BR8" t="s">
        <v>361</v>
      </c>
      <c r="BS8" t="s">
        <v>370</v>
      </c>
      <c r="BT8" t="s">
        <v>370</v>
      </c>
      <c r="BU8" t="s">
        <v>361</v>
      </c>
      <c r="BV8" t="s">
        <v>361</v>
      </c>
      <c r="BW8" t="s">
        <v>361</v>
      </c>
      <c r="BX8" t="s">
        <v>361</v>
      </c>
      <c r="BY8" t="s">
        <v>361</v>
      </c>
      <c r="BZ8" t="s">
        <v>361</v>
      </c>
      <c r="CA8" t="s">
        <v>361</v>
      </c>
      <c r="CB8" t="s">
        <v>361</v>
      </c>
      <c r="CC8" t="s">
        <v>361</v>
      </c>
      <c r="CF8" t="s">
        <v>361</v>
      </c>
      <c r="CG8" t="s">
        <v>361</v>
      </c>
      <c r="CH8" t="s">
        <v>361</v>
      </c>
      <c r="CI8" t="s">
        <v>370</v>
      </c>
      <c r="CJ8" t="s">
        <v>370</v>
      </c>
      <c r="CK8" t="s">
        <v>370</v>
      </c>
      <c r="CL8" t="s">
        <v>361</v>
      </c>
      <c r="CM8" t="s">
        <v>370</v>
      </c>
      <c r="CN8" t="s">
        <v>361</v>
      </c>
      <c r="CO8" t="s">
        <v>361</v>
      </c>
      <c r="CP8" t="s">
        <v>361</v>
      </c>
      <c r="CQ8" t="s">
        <v>361</v>
      </c>
      <c r="CR8" t="s">
        <v>361</v>
      </c>
      <c r="CS8" t="s">
        <v>361</v>
      </c>
      <c r="CT8" t="s">
        <v>361</v>
      </c>
      <c r="CU8" t="s">
        <v>361</v>
      </c>
      <c r="CV8" t="s">
        <v>361</v>
      </c>
      <c r="CW8" t="s">
        <v>361</v>
      </c>
      <c r="CX8" t="s">
        <v>361</v>
      </c>
      <c r="CY8" t="s">
        <v>361</v>
      </c>
      <c r="CZ8" t="s">
        <v>361</v>
      </c>
      <c r="DA8" t="s">
        <v>361</v>
      </c>
      <c r="DD8" t="s">
        <v>9</v>
      </c>
      <c r="DF8" t="s">
        <v>9</v>
      </c>
      <c r="DH8" t="s">
        <v>361</v>
      </c>
      <c r="DI8" t="s">
        <v>361</v>
      </c>
      <c r="DJ8" t="s">
        <v>361</v>
      </c>
      <c r="DK8" t="s">
        <v>361</v>
      </c>
      <c r="DL8" t="s">
        <v>361</v>
      </c>
      <c r="DM8" t="s">
        <v>361</v>
      </c>
      <c r="DN8" t="s">
        <v>361</v>
      </c>
      <c r="DO8" t="s">
        <v>361</v>
      </c>
      <c r="DP8" t="s">
        <v>361</v>
      </c>
      <c r="DQ8" t="s">
        <v>361</v>
      </c>
      <c r="DR8" t="s">
        <v>370</v>
      </c>
      <c r="DT8" t="s">
        <v>361</v>
      </c>
      <c r="DU8" t="s">
        <v>361</v>
      </c>
      <c r="DV8" t="s">
        <v>361</v>
      </c>
      <c r="DW8" t="s">
        <v>361</v>
      </c>
      <c r="DX8" t="s">
        <v>361</v>
      </c>
      <c r="DY8" t="s">
        <v>361</v>
      </c>
      <c r="DZ8" t="s">
        <v>361</v>
      </c>
      <c r="EA8" t="s">
        <v>361</v>
      </c>
      <c r="EB8" t="s">
        <v>361</v>
      </c>
      <c r="EC8" t="s">
        <v>361</v>
      </c>
      <c r="ED8" t="s">
        <v>361</v>
      </c>
      <c r="EH8" t="s">
        <v>7</v>
      </c>
      <c r="EJ8" t="s">
        <v>7</v>
      </c>
      <c r="EL8">
        <v>4</v>
      </c>
      <c r="EM8" t="s">
        <v>371</v>
      </c>
      <c r="EN8">
        <v>13</v>
      </c>
      <c r="EO8" t="s">
        <v>371</v>
      </c>
      <c r="EP8">
        <v>8</v>
      </c>
      <c r="EQ8" t="s">
        <v>371</v>
      </c>
      <c r="ER8">
        <v>6</v>
      </c>
      <c r="ES8" t="s">
        <v>371</v>
      </c>
      <c r="ET8">
        <v>5</v>
      </c>
      <c r="FQ8" t="s">
        <v>392</v>
      </c>
      <c r="FR8" t="s">
        <v>406</v>
      </c>
      <c r="FV8" t="s">
        <v>374</v>
      </c>
      <c r="FZ8" t="s">
        <v>9</v>
      </c>
      <c r="GF8" t="s">
        <v>7</v>
      </c>
      <c r="GJ8" t="s">
        <v>425</v>
      </c>
      <c r="GP8">
        <v>1</v>
      </c>
      <c r="GR8" t="s">
        <v>376</v>
      </c>
      <c r="GT8" t="s">
        <v>377</v>
      </c>
      <c r="GX8" t="s">
        <v>378</v>
      </c>
      <c r="HB8" t="s">
        <v>9</v>
      </c>
      <c r="HD8" t="s">
        <v>9</v>
      </c>
      <c r="HF8" t="s">
        <v>7</v>
      </c>
      <c r="HG8" t="s">
        <v>9</v>
      </c>
      <c r="HH8" t="s">
        <v>7</v>
      </c>
      <c r="HI8" t="s">
        <v>7</v>
      </c>
      <c r="HJ8" t="s">
        <v>9</v>
      </c>
      <c r="HK8" t="s">
        <v>7</v>
      </c>
      <c r="HL8" t="s">
        <v>9</v>
      </c>
      <c r="HM8" t="s">
        <v>9</v>
      </c>
      <c r="HN8" t="s">
        <v>9</v>
      </c>
      <c r="HX8" t="s">
        <v>7</v>
      </c>
      <c r="HY8" t="s">
        <v>9</v>
      </c>
      <c r="HZ8" t="s">
        <v>7</v>
      </c>
      <c r="IA8" t="s">
        <v>7</v>
      </c>
      <c r="IB8" t="s">
        <v>7</v>
      </c>
      <c r="IC8" t="s">
        <v>7</v>
      </c>
      <c r="ID8" t="s">
        <v>7</v>
      </c>
      <c r="IL8" t="s">
        <v>379</v>
      </c>
      <c r="IP8" t="s">
        <v>380</v>
      </c>
      <c r="IT8" t="s">
        <v>381</v>
      </c>
      <c r="IV8" t="s">
        <v>381</v>
      </c>
      <c r="IX8" t="s">
        <v>381</v>
      </c>
      <c r="IZ8" t="s">
        <v>7</v>
      </c>
      <c r="JL8" t="s">
        <v>361</v>
      </c>
      <c r="JM8" t="s">
        <v>361</v>
      </c>
      <c r="JN8" t="s">
        <v>361</v>
      </c>
      <c r="JO8" t="s">
        <v>361</v>
      </c>
      <c r="JP8" t="s">
        <v>361</v>
      </c>
      <c r="JQ8" t="s">
        <v>361</v>
      </c>
      <c r="JR8" t="s">
        <v>361</v>
      </c>
      <c r="JS8" t="s">
        <v>361</v>
      </c>
      <c r="JT8" t="s">
        <v>361</v>
      </c>
      <c r="JU8" t="s">
        <v>361</v>
      </c>
      <c r="JV8" t="s">
        <v>361</v>
      </c>
      <c r="JW8" t="s">
        <v>361</v>
      </c>
      <c r="KB8" t="s">
        <v>8</v>
      </c>
    </row>
    <row r="9" spans="1:288" x14ac:dyDescent="0.3">
      <c r="A9">
        <v>8</v>
      </c>
      <c r="D9" s="45">
        <v>44727</v>
      </c>
      <c r="E9" s="46">
        <v>0.52708333333333335</v>
      </c>
      <c r="F9" t="s">
        <v>22</v>
      </c>
      <c r="G9" t="s">
        <v>382</v>
      </c>
      <c r="I9" t="s">
        <v>383</v>
      </c>
      <c r="N9" t="s">
        <v>384</v>
      </c>
      <c r="S9" t="s">
        <v>385</v>
      </c>
      <c r="W9" t="s">
        <v>426</v>
      </c>
      <c r="Y9" t="s">
        <v>383</v>
      </c>
      <c r="AA9" t="s">
        <v>387</v>
      </c>
      <c r="AC9" t="s">
        <v>427</v>
      </c>
      <c r="AE9" t="s">
        <v>389</v>
      </c>
      <c r="AG9" t="s">
        <v>390</v>
      </c>
      <c r="AK9" t="s">
        <v>383</v>
      </c>
      <c r="AO9" t="s">
        <v>383</v>
      </c>
      <c r="AQ9" t="s">
        <v>383</v>
      </c>
      <c r="AS9" t="s">
        <v>383</v>
      </c>
      <c r="AU9" t="s">
        <v>383</v>
      </c>
      <c r="AV9" t="s">
        <v>361</v>
      </c>
      <c r="AW9" t="s">
        <v>361</v>
      </c>
      <c r="AX9" t="s">
        <v>361</v>
      </c>
      <c r="AY9" t="s">
        <v>361</v>
      </c>
      <c r="AZ9" t="s">
        <v>361</v>
      </c>
      <c r="BA9" t="s">
        <v>361</v>
      </c>
      <c r="BB9" t="s">
        <v>361</v>
      </c>
      <c r="BC9" t="s">
        <v>361</v>
      </c>
      <c r="BD9" t="s">
        <v>361</v>
      </c>
      <c r="BE9" t="s">
        <v>361</v>
      </c>
      <c r="BF9" t="s">
        <v>361</v>
      </c>
      <c r="BG9" t="s">
        <v>361</v>
      </c>
      <c r="BH9" t="s">
        <v>361</v>
      </c>
      <c r="BI9" t="s">
        <v>370</v>
      </c>
      <c r="BJ9" t="s">
        <v>370</v>
      </c>
      <c r="BK9" t="s">
        <v>370</v>
      </c>
      <c r="BL9" t="s">
        <v>361</v>
      </c>
      <c r="BM9" t="s">
        <v>361</v>
      </c>
      <c r="BP9" t="s">
        <v>361</v>
      </c>
      <c r="BQ9" t="s">
        <v>361</v>
      </c>
      <c r="BR9" t="s">
        <v>361</v>
      </c>
      <c r="BS9" t="s">
        <v>361</v>
      </c>
      <c r="BT9" t="s">
        <v>361</v>
      </c>
      <c r="BU9" t="s">
        <v>361</v>
      </c>
      <c r="BV9" t="s">
        <v>361</v>
      </c>
      <c r="BW9" t="s">
        <v>361</v>
      </c>
      <c r="BX9" t="s">
        <v>370</v>
      </c>
      <c r="BY9" t="s">
        <v>370</v>
      </c>
      <c r="BZ9" t="s">
        <v>370</v>
      </c>
      <c r="CA9" t="s">
        <v>361</v>
      </c>
      <c r="CB9" t="s">
        <v>361</v>
      </c>
      <c r="CC9" t="s">
        <v>361</v>
      </c>
      <c r="CF9" t="s">
        <v>361</v>
      </c>
      <c r="CG9" t="s">
        <v>361</v>
      </c>
      <c r="CH9" t="s">
        <v>361</v>
      </c>
      <c r="CI9" t="s">
        <v>361</v>
      </c>
      <c r="CJ9" t="s">
        <v>361</v>
      </c>
      <c r="CK9" t="s">
        <v>361</v>
      </c>
      <c r="CL9" t="s">
        <v>361</v>
      </c>
      <c r="CM9" t="s">
        <v>361</v>
      </c>
      <c r="CN9" t="s">
        <v>361</v>
      </c>
      <c r="CO9" t="s">
        <v>361</v>
      </c>
      <c r="CP9" t="s">
        <v>361</v>
      </c>
      <c r="CQ9" t="s">
        <v>361</v>
      </c>
      <c r="CR9" t="s">
        <v>370</v>
      </c>
      <c r="CS9" t="s">
        <v>370</v>
      </c>
      <c r="CT9" t="s">
        <v>370</v>
      </c>
      <c r="CU9" t="s">
        <v>370</v>
      </c>
      <c r="CV9" t="s">
        <v>370</v>
      </c>
      <c r="CW9" t="s">
        <v>361</v>
      </c>
      <c r="CX9" t="s">
        <v>361</v>
      </c>
      <c r="CY9" t="s">
        <v>361</v>
      </c>
      <c r="CZ9" t="s">
        <v>361</v>
      </c>
      <c r="DA9" t="s">
        <v>361</v>
      </c>
      <c r="DE9" t="s">
        <v>385</v>
      </c>
      <c r="DG9" t="s">
        <v>385</v>
      </c>
      <c r="DH9" t="s">
        <v>361</v>
      </c>
      <c r="DI9" t="s">
        <v>361</v>
      </c>
      <c r="DJ9" t="s">
        <v>361</v>
      </c>
      <c r="DK9" t="s">
        <v>361</v>
      </c>
      <c r="DL9" t="s">
        <v>361</v>
      </c>
      <c r="DM9" t="s">
        <v>361</v>
      </c>
      <c r="DN9" t="s">
        <v>361</v>
      </c>
      <c r="DO9" t="s">
        <v>361</v>
      </c>
      <c r="DP9" t="s">
        <v>361</v>
      </c>
      <c r="DQ9" t="s">
        <v>361</v>
      </c>
      <c r="DR9" t="s">
        <v>361</v>
      </c>
      <c r="DT9" t="s">
        <v>361</v>
      </c>
      <c r="DU9" t="s">
        <v>361</v>
      </c>
      <c r="DV9" t="s">
        <v>361</v>
      </c>
      <c r="DW9" t="s">
        <v>361</v>
      </c>
      <c r="DX9" t="s">
        <v>361</v>
      </c>
      <c r="DY9" t="s">
        <v>361</v>
      </c>
      <c r="DZ9" t="s">
        <v>361</v>
      </c>
      <c r="EA9" t="s">
        <v>361</v>
      </c>
      <c r="EB9" t="s">
        <v>361</v>
      </c>
      <c r="EC9" t="s">
        <v>361</v>
      </c>
      <c r="ED9" t="s">
        <v>370</v>
      </c>
      <c r="EI9" t="s">
        <v>383</v>
      </c>
      <c r="EK9" t="s">
        <v>383</v>
      </c>
      <c r="EL9">
        <v>0</v>
      </c>
      <c r="FQ9" t="s">
        <v>373</v>
      </c>
      <c r="FS9" t="s">
        <v>387</v>
      </c>
      <c r="FW9" t="s">
        <v>387</v>
      </c>
      <c r="GG9" t="s">
        <v>383</v>
      </c>
      <c r="GK9" t="s">
        <v>428</v>
      </c>
      <c r="GO9" t="s">
        <v>429</v>
      </c>
      <c r="GQ9">
        <v>10</v>
      </c>
      <c r="GS9" t="s">
        <v>395</v>
      </c>
      <c r="GU9" t="s">
        <v>396</v>
      </c>
      <c r="GY9" t="s">
        <v>397</v>
      </c>
      <c r="HC9" t="s">
        <v>383</v>
      </c>
      <c r="HE9" t="s">
        <v>385</v>
      </c>
      <c r="HO9" t="s">
        <v>383</v>
      </c>
      <c r="HP9" t="s">
        <v>383</v>
      </c>
      <c r="HQ9" t="s">
        <v>383</v>
      </c>
      <c r="HR9" t="s">
        <v>383</v>
      </c>
      <c r="HS9" t="s">
        <v>385</v>
      </c>
      <c r="HT9" t="s">
        <v>383</v>
      </c>
      <c r="HU9" t="s">
        <v>385</v>
      </c>
      <c r="HV9" t="s">
        <v>385</v>
      </c>
      <c r="HW9" t="s">
        <v>383</v>
      </c>
      <c r="IE9" t="s">
        <v>383</v>
      </c>
      <c r="IF9" t="s">
        <v>385</v>
      </c>
      <c r="IG9" t="s">
        <v>383</v>
      </c>
      <c r="IH9" t="s">
        <v>383</v>
      </c>
      <c r="II9" t="s">
        <v>383</v>
      </c>
      <c r="IJ9" t="s">
        <v>383</v>
      </c>
      <c r="IK9" t="s">
        <v>383</v>
      </c>
      <c r="IM9" t="s">
        <v>398</v>
      </c>
      <c r="IQ9" t="s">
        <v>422</v>
      </c>
      <c r="IU9" t="s">
        <v>399</v>
      </c>
      <c r="IW9" t="s">
        <v>399</v>
      </c>
      <c r="IY9" t="s">
        <v>399</v>
      </c>
      <c r="JA9" t="s">
        <v>385</v>
      </c>
      <c r="JC9" t="s">
        <v>430</v>
      </c>
      <c r="JE9" t="s">
        <v>385</v>
      </c>
      <c r="JI9" t="s">
        <v>431</v>
      </c>
      <c r="JJ9" t="s">
        <v>431</v>
      </c>
      <c r="JK9" t="s">
        <v>432</v>
      </c>
      <c r="JL9" t="s">
        <v>361</v>
      </c>
      <c r="JM9" t="s">
        <v>361</v>
      </c>
      <c r="JN9" t="s">
        <v>361</v>
      </c>
      <c r="JO9" t="s">
        <v>361</v>
      </c>
      <c r="JP9" t="s">
        <v>361</v>
      </c>
      <c r="JQ9" t="s">
        <v>361</v>
      </c>
      <c r="JR9" t="s">
        <v>370</v>
      </c>
      <c r="JS9" t="s">
        <v>370</v>
      </c>
      <c r="JT9" t="s">
        <v>370</v>
      </c>
      <c r="JU9" t="s">
        <v>370</v>
      </c>
      <c r="JV9" t="s">
        <v>370</v>
      </c>
      <c r="JW9" t="s">
        <v>361</v>
      </c>
      <c r="JY9" t="s">
        <v>411</v>
      </c>
      <c r="KA9" t="s">
        <v>433</v>
      </c>
      <c r="KB9" t="s">
        <v>8</v>
      </c>
    </row>
    <row r="10" spans="1:288" x14ac:dyDescent="0.3">
      <c r="A10">
        <v>9</v>
      </c>
      <c r="D10" s="45">
        <v>44726</v>
      </c>
      <c r="E10" s="46">
        <v>0.4284722222222222</v>
      </c>
      <c r="F10" t="s">
        <v>17</v>
      </c>
      <c r="G10" t="s">
        <v>382</v>
      </c>
      <c r="I10" t="s">
        <v>383</v>
      </c>
      <c r="N10" t="s">
        <v>384</v>
      </c>
      <c r="S10" t="s">
        <v>385</v>
      </c>
      <c r="W10" t="s">
        <v>413</v>
      </c>
      <c r="AA10" t="s">
        <v>434</v>
      </c>
      <c r="AC10" t="s">
        <v>388</v>
      </c>
      <c r="AE10" t="s">
        <v>435</v>
      </c>
      <c r="AG10" t="s">
        <v>390</v>
      </c>
      <c r="AK10" t="s">
        <v>383</v>
      </c>
      <c r="AO10" t="s">
        <v>383</v>
      </c>
      <c r="AQ10" t="s">
        <v>383</v>
      </c>
      <c r="AS10" t="s">
        <v>383</v>
      </c>
      <c r="AU10" t="s">
        <v>436</v>
      </c>
      <c r="AV10" t="s">
        <v>361</v>
      </c>
      <c r="AW10" t="s">
        <v>361</v>
      </c>
      <c r="AX10" t="s">
        <v>361</v>
      </c>
      <c r="AY10" t="s">
        <v>361</v>
      </c>
      <c r="AZ10" t="s">
        <v>361</v>
      </c>
      <c r="BA10" t="s">
        <v>361</v>
      </c>
      <c r="BB10" t="s">
        <v>361</v>
      </c>
      <c r="BC10" t="s">
        <v>361</v>
      </c>
      <c r="BD10" t="s">
        <v>361</v>
      </c>
      <c r="BE10" t="s">
        <v>361</v>
      </c>
      <c r="BF10" t="s">
        <v>361</v>
      </c>
      <c r="BG10" t="s">
        <v>361</v>
      </c>
      <c r="BH10" t="s">
        <v>361</v>
      </c>
      <c r="BI10" t="s">
        <v>370</v>
      </c>
      <c r="BJ10" t="s">
        <v>361</v>
      </c>
      <c r="BK10" t="s">
        <v>361</v>
      </c>
      <c r="BL10" t="s">
        <v>361</v>
      </c>
      <c r="BM10" t="s">
        <v>361</v>
      </c>
      <c r="BP10" t="s">
        <v>361</v>
      </c>
      <c r="BQ10" t="s">
        <v>361</v>
      </c>
      <c r="BR10" t="s">
        <v>361</v>
      </c>
      <c r="BS10" t="s">
        <v>361</v>
      </c>
      <c r="BT10" t="s">
        <v>361</v>
      </c>
      <c r="BU10" t="s">
        <v>361</v>
      </c>
      <c r="BV10" t="s">
        <v>361</v>
      </c>
      <c r="BW10" t="s">
        <v>361</v>
      </c>
      <c r="BX10" t="s">
        <v>361</v>
      </c>
      <c r="BY10" t="s">
        <v>370</v>
      </c>
      <c r="BZ10" t="s">
        <v>370</v>
      </c>
      <c r="CA10" t="s">
        <v>361</v>
      </c>
      <c r="CB10" t="s">
        <v>361</v>
      </c>
      <c r="CC10" t="s">
        <v>361</v>
      </c>
      <c r="CF10" t="s">
        <v>361</v>
      </c>
      <c r="CG10" t="s">
        <v>361</v>
      </c>
      <c r="CH10" t="s">
        <v>361</v>
      </c>
      <c r="CI10" t="s">
        <v>361</v>
      </c>
      <c r="CJ10" t="s">
        <v>361</v>
      </c>
      <c r="CK10" t="s">
        <v>361</v>
      </c>
      <c r="CL10" t="s">
        <v>361</v>
      </c>
      <c r="CM10" t="s">
        <v>361</v>
      </c>
      <c r="CN10" t="s">
        <v>361</v>
      </c>
      <c r="CO10" t="s">
        <v>361</v>
      </c>
      <c r="CP10" t="s">
        <v>361</v>
      </c>
      <c r="CQ10" t="s">
        <v>361</v>
      </c>
      <c r="CR10" t="s">
        <v>361</v>
      </c>
      <c r="CS10" t="s">
        <v>361</v>
      </c>
      <c r="CT10" t="s">
        <v>370</v>
      </c>
      <c r="CU10" t="s">
        <v>361</v>
      </c>
      <c r="CV10" t="s">
        <v>370</v>
      </c>
      <c r="CW10" t="s">
        <v>361</v>
      </c>
      <c r="CX10" t="s">
        <v>361</v>
      </c>
      <c r="CY10" t="s">
        <v>361</v>
      </c>
      <c r="CZ10" t="s">
        <v>361</v>
      </c>
      <c r="DA10" t="s">
        <v>361</v>
      </c>
      <c r="DE10" t="s">
        <v>385</v>
      </c>
      <c r="DG10" t="s">
        <v>385</v>
      </c>
      <c r="DH10" t="s">
        <v>361</v>
      </c>
      <c r="DI10" t="s">
        <v>361</v>
      </c>
      <c r="DJ10" t="s">
        <v>361</v>
      </c>
      <c r="DK10" t="s">
        <v>361</v>
      </c>
      <c r="DL10" t="s">
        <v>361</v>
      </c>
      <c r="DM10" t="s">
        <v>361</v>
      </c>
      <c r="DN10" t="s">
        <v>361</v>
      </c>
      <c r="DO10" t="s">
        <v>361</v>
      </c>
      <c r="DP10" t="s">
        <v>361</v>
      </c>
      <c r="DQ10" t="s">
        <v>361</v>
      </c>
      <c r="DR10" t="s">
        <v>361</v>
      </c>
      <c r="DT10" t="s">
        <v>361</v>
      </c>
      <c r="DU10" t="s">
        <v>361</v>
      </c>
      <c r="DV10" t="s">
        <v>361</v>
      </c>
      <c r="DW10" t="s">
        <v>361</v>
      </c>
      <c r="DX10" t="s">
        <v>361</v>
      </c>
      <c r="DY10" t="s">
        <v>361</v>
      </c>
      <c r="DZ10" t="s">
        <v>361</v>
      </c>
      <c r="EA10" t="s">
        <v>361</v>
      </c>
      <c r="EB10" t="s">
        <v>361</v>
      </c>
      <c r="EC10" t="s">
        <v>361</v>
      </c>
      <c r="ED10" t="s">
        <v>370</v>
      </c>
      <c r="EI10" t="s">
        <v>383</v>
      </c>
      <c r="EK10" t="s">
        <v>383</v>
      </c>
      <c r="EL10">
        <v>7</v>
      </c>
      <c r="EM10" t="s">
        <v>371</v>
      </c>
      <c r="EN10">
        <v>7</v>
      </c>
      <c r="EO10" t="s">
        <v>372</v>
      </c>
      <c r="EP10">
        <v>3</v>
      </c>
      <c r="EQ10" t="s">
        <v>372</v>
      </c>
      <c r="ER10">
        <v>1</v>
      </c>
      <c r="ES10" t="s">
        <v>371</v>
      </c>
      <c r="ET10">
        <v>37</v>
      </c>
      <c r="EU10" t="s">
        <v>371</v>
      </c>
      <c r="EV10">
        <v>28</v>
      </c>
      <c r="EW10" t="s">
        <v>372</v>
      </c>
      <c r="EX10">
        <v>26</v>
      </c>
      <c r="EY10" t="s">
        <v>371</v>
      </c>
      <c r="EZ10">
        <v>1</v>
      </c>
      <c r="FQ10" t="s">
        <v>392</v>
      </c>
      <c r="FS10" t="s">
        <v>419</v>
      </c>
      <c r="FW10" t="s">
        <v>419</v>
      </c>
      <c r="GA10" t="s">
        <v>385</v>
      </c>
      <c r="GG10" t="s">
        <v>383</v>
      </c>
      <c r="GK10" t="s">
        <v>394</v>
      </c>
      <c r="GQ10">
        <v>1</v>
      </c>
      <c r="GS10" t="s">
        <v>395</v>
      </c>
      <c r="GU10" t="s">
        <v>396</v>
      </c>
      <c r="GY10" t="s">
        <v>397</v>
      </c>
      <c r="HC10" t="s">
        <v>383</v>
      </c>
      <c r="HE10" t="s">
        <v>383</v>
      </c>
      <c r="HO10" t="s">
        <v>383</v>
      </c>
      <c r="HP10" t="s">
        <v>385</v>
      </c>
      <c r="HQ10" t="s">
        <v>383</v>
      </c>
      <c r="HR10" t="s">
        <v>383</v>
      </c>
      <c r="HS10" t="s">
        <v>385</v>
      </c>
      <c r="HT10" t="s">
        <v>383</v>
      </c>
      <c r="HU10" t="s">
        <v>385</v>
      </c>
      <c r="HV10" t="s">
        <v>385</v>
      </c>
      <c r="HW10" t="s">
        <v>385</v>
      </c>
      <c r="IE10" t="s">
        <v>383</v>
      </c>
      <c r="IF10" t="s">
        <v>385</v>
      </c>
      <c r="IG10" t="s">
        <v>383</v>
      </c>
      <c r="IH10" t="s">
        <v>383</v>
      </c>
      <c r="II10" t="s">
        <v>383</v>
      </c>
      <c r="IJ10" t="s">
        <v>385</v>
      </c>
      <c r="IK10" t="s">
        <v>383</v>
      </c>
      <c r="IM10" t="s">
        <v>421</v>
      </c>
      <c r="IQ10" t="s">
        <v>380</v>
      </c>
      <c r="IU10" t="s">
        <v>399</v>
      </c>
      <c r="IW10" t="s">
        <v>399</v>
      </c>
      <c r="IY10" t="s">
        <v>399</v>
      </c>
      <c r="JA10" t="s">
        <v>383</v>
      </c>
      <c r="JL10" t="s">
        <v>361</v>
      </c>
      <c r="JM10" t="s">
        <v>361</v>
      </c>
      <c r="JN10" t="s">
        <v>361</v>
      </c>
      <c r="JO10" t="s">
        <v>361</v>
      </c>
      <c r="JP10" t="s">
        <v>361</v>
      </c>
      <c r="JQ10" t="s">
        <v>361</v>
      </c>
      <c r="JR10" t="s">
        <v>361</v>
      </c>
      <c r="JS10" t="s">
        <v>361</v>
      </c>
      <c r="JT10" t="s">
        <v>361</v>
      </c>
      <c r="JU10" t="s">
        <v>361</v>
      </c>
      <c r="JV10" t="s">
        <v>361</v>
      </c>
      <c r="JW10" t="s">
        <v>361</v>
      </c>
      <c r="KB10" t="s">
        <v>8</v>
      </c>
    </row>
    <row r="11" spans="1:288" x14ac:dyDescent="0.3">
      <c r="A11">
        <v>10</v>
      </c>
      <c r="D11" s="45">
        <v>44726</v>
      </c>
      <c r="E11" s="46">
        <v>0.43055555555555558</v>
      </c>
      <c r="F11" t="s">
        <v>15</v>
      </c>
      <c r="G11" t="s">
        <v>13</v>
      </c>
      <c r="H11" t="s">
        <v>7</v>
      </c>
      <c r="L11" t="s">
        <v>362</v>
      </c>
      <c r="P11" t="s">
        <v>9</v>
      </c>
      <c r="V11" t="s">
        <v>363</v>
      </c>
      <c r="Z11" t="s">
        <v>402</v>
      </c>
      <c r="AB11" t="s">
        <v>403</v>
      </c>
      <c r="AD11" t="s">
        <v>366</v>
      </c>
      <c r="AF11" t="s">
        <v>437</v>
      </c>
      <c r="AH11" t="s">
        <v>417</v>
      </c>
      <c r="AJ11" t="s">
        <v>437</v>
      </c>
      <c r="AL11" t="s">
        <v>417</v>
      </c>
      <c r="AN11" t="s">
        <v>7</v>
      </c>
      <c r="AP11" t="s">
        <v>424</v>
      </c>
      <c r="AR11" t="s">
        <v>9</v>
      </c>
      <c r="AT11" t="s">
        <v>7</v>
      </c>
      <c r="AV11" t="s">
        <v>361</v>
      </c>
      <c r="AW11" t="s">
        <v>361</v>
      </c>
      <c r="AX11" t="s">
        <v>361</v>
      </c>
      <c r="AY11" t="s">
        <v>361</v>
      </c>
      <c r="AZ11" t="s">
        <v>361</v>
      </c>
      <c r="BA11" t="s">
        <v>370</v>
      </c>
      <c r="BB11" t="s">
        <v>361</v>
      </c>
      <c r="BC11" t="s">
        <v>361</v>
      </c>
      <c r="BD11" t="s">
        <v>370</v>
      </c>
      <c r="BE11" t="s">
        <v>361</v>
      </c>
      <c r="BF11" t="s">
        <v>361</v>
      </c>
      <c r="BG11" t="s">
        <v>361</v>
      </c>
      <c r="BH11" t="s">
        <v>361</v>
      </c>
      <c r="BI11" t="s">
        <v>361</v>
      </c>
      <c r="BJ11" t="s">
        <v>361</v>
      </c>
      <c r="BK11" t="s">
        <v>361</v>
      </c>
      <c r="BL11" t="s">
        <v>361</v>
      </c>
      <c r="BM11" t="s">
        <v>361</v>
      </c>
      <c r="BN11" t="s">
        <v>438</v>
      </c>
      <c r="BP11" t="s">
        <v>361</v>
      </c>
      <c r="BQ11" t="s">
        <v>361</v>
      </c>
      <c r="BR11" t="s">
        <v>361</v>
      </c>
      <c r="BS11" t="s">
        <v>370</v>
      </c>
      <c r="BT11" t="s">
        <v>361</v>
      </c>
      <c r="BU11" t="s">
        <v>361</v>
      </c>
      <c r="BV11" t="s">
        <v>361</v>
      </c>
      <c r="BW11" t="s">
        <v>361</v>
      </c>
      <c r="BX11" t="s">
        <v>361</v>
      </c>
      <c r="BY11" t="s">
        <v>361</v>
      </c>
      <c r="BZ11" t="s">
        <v>361</v>
      </c>
      <c r="CA11" t="s">
        <v>361</v>
      </c>
      <c r="CB11" t="s">
        <v>361</v>
      </c>
      <c r="CC11" t="s">
        <v>361</v>
      </c>
      <c r="CF11" t="s">
        <v>361</v>
      </c>
      <c r="CG11" t="s">
        <v>361</v>
      </c>
      <c r="CH11" t="s">
        <v>361</v>
      </c>
      <c r="CI11" t="s">
        <v>361</v>
      </c>
      <c r="CJ11" t="s">
        <v>370</v>
      </c>
      <c r="CK11" t="s">
        <v>361</v>
      </c>
      <c r="CL11" t="s">
        <v>361</v>
      </c>
      <c r="CM11" t="s">
        <v>361</v>
      </c>
      <c r="CN11" t="s">
        <v>361</v>
      </c>
      <c r="CO11" t="s">
        <v>361</v>
      </c>
      <c r="CP11" t="s">
        <v>361</v>
      </c>
      <c r="CQ11" t="s">
        <v>361</v>
      </c>
      <c r="CR11" t="s">
        <v>361</v>
      </c>
      <c r="CS11" t="s">
        <v>361</v>
      </c>
      <c r="CT11" t="s">
        <v>361</v>
      </c>
      <c r="CU11" t="s">
        <v>361</v>
      </c>
      <c r="CV11" t="s">
        <v>361</v>
      </c>
      <c r="CW11" t="s">
        <v>361</v>
      </c>
      <c r="CX11" t="s">
        <v>361</v>
      </c>
      <c r="CY11" t="s">
        <v>361</v>
      </c>
      <c r="CZ11" t="s">
        <v>361</v>
      </c>
      <c r="DA11" t="s">
        <v>361</v>
      </c>
      <c r="DD11" t="s">
        <v>9</v>
      </c>
      <c r="DF11" t="s">
        <v>7</v>
      </c>
      <c r="DH11" t="s">
        <v>361</v>
      </c>
      <c r="DI11" t="s">
        <v>361</v>
      </c>
      <c r="DJ11" t="s">
        <v>361</v>
      </c>
      <c r="DK11" t="s">
        <v>361</v>
      </c>
      <c r="DL11" t="s">
        <v>361</v>
      </c>
      <c r="DM11" t="s">
        <v>361</v>
      </c>
      <c r="DN11" t="s">
        <v>361</v>
      </c>
      <c r="DO11" t="s">
        <v>361</v>
      </c>
      <c r="DP11" t="s">
        <v>361</v>
      </c>
      <c r="DQ11" t="s">
        <v>361</v>
      </c>
      <c r="DR11" t="s">
        <v>370</v>
      </c>
      <c r="DT11" t="s">
        <v>361</v>
      </c>
      <c r="DU11" t="s">
        <v>361</v>
      </c>
      <c r="DV11" t="s">
        <v>361</v>
      </c>
      <c r="DW11" t="s">
        <v>361</v>
      </c>
      <c r="DX11" t="s">
        <v>361</v>
      </c>
      <c r="DY11" t="s">
        <v>361</v>
      </c>
      <c r="DZ11" t="s">
        <v>361</v>
      </c>
      <c r="EA11" t="s">
        <v>361</v>
      </c>
      <c r="EB11" t="s">
        <v>361</v>
      </c>
      <c r="EC11" t="s">
        <v>361</v>
      </c>
      <c r="ED11" t="s">
        <v>361</v>
      </c>
      <c r="EH11" t="s">
        <v>7</v>
      </c>
      <c r="EJ11" t="s">
        <v>7</v>
      </c>
      <c r="EL11">
        <v>4</v>
      </c>
      <c r="EM11" t="s">
        <v>372</v>
      </c>
      <c r="EN11">
        <v>9</v>
      </c>
      <c r="EO11" t="s">
        <v>372</v>
      </c>
      <c r="EP11">
        <v>17</v>
      </c>
      <c r="EQ11" t="s">
        <v>372</v>
      </c>
      <c r="ER11">
        <v>26</v>
      </c>
      <c r="ES11" t="s">
        <v>372</v>
      </c>
      <c r="ET11">
        <v>17</v>
      </c>
      <c r="FQ11" t="s">
        <v>392</v>
      </c>
      <c r="FR11" t="s">
        <v>404</v>
      </c>
      <c r="FT11" t="s">
        <v>439</v>
      </c>
      <c r="FV11" t="s">
        <v>406</v>
      </c>
      <c r="FZ11" t="s">
        <v>9</v>
      </c>
      <c r="GF11" t="s">
        <v>7</v>
      </c>
      <c r="GJ11" t="s">
        <v>425</v>
      </c>
      <c r="GP11">
        <v>2</v>
      </c>
      <c r="GR11" t="s">
        <v>376</v>
      </c>
      <c r="GT11" t="s">
        <v>377</v>
      </c>
      <c r="GX11" t="s">
        <v>378</v>
      </c>
      <c r="HB11" t="s">
        <v>9</v>
      </c>
      <c r="HD11" t="s">
        <v>9</v>
      </c>
      <c r="HF11" t="s">
        <v>9</v>
      </c>
      <c r="HG11" t="s">
        <v>9</v>
      </c>
      <c r="HH11" t="s">
        <v>7</v>
      </c>
      <c r="HI11" t="s">
        <v>7</v>
      </c>
      <c r="HJ11" t="s">
        <v>9</v>
      </c>
      <c r="HK11" t="s">
        <v>7</v>
      </c>
      <c r="HL11" t="s">
        <v>9</v>
      </c>
      <c r="HM11" t="s">
        <v>9</v>
      </c>
      <c r="HN11" t="s">
        <v>7</v>
      </c>
      <c r="HX11" t="s">
        <v>9</v>
      </c>
      <c r="HY11" t="s">
        <v>9</v>
      </c>
      <c r="HZ11" t="s">
        <v>7</v>
      </c>
      <c r="IA11" t="s">
        <v>7</v>
      </c>
      <c r="IB11" t="s">
        <v>9</v>
      </c>
      <c r="IC11" t="s">
        <v>7</v>
      </c>
      <c r="ID11" t="s">
        <v>7</v>
      </c>
      <c r="IL11" t="s">
        <v>440</v>
      </c>
      <c r="IP11" t="s">
        <v>441</v>
      </c>
      <c r="IT11" t="s">
        <v>381</v>
      </c>
      <c r="IV11" t="s">
        <v>381</v>
      </c>
      <c r="IX11" t="s">
        <v>381</v>
      </c>
      <c r="IZ11" t="s">
        <v>7</v>
      </c>
      <c r="JL11" t="s">
        <v>361</v>
      </c>
      <c r="JM11" t="s">
        <v>361</v>
      </c>
      <c r="JN11" t="s">
        <v>361</v>
      </c>
      <c r="JO11" t="s">
        <v>361</v>
      </c>
      <c r="JP11" t="s">
        <v>361</v>
      </c>
      <c r="JQ11" t="s">
        <v>361</v>
      </c>
      <c r="JR11" t="s">
        <v>361</v>
      </c>
      <c r="JS11" t="s">
        <v>361</v>
      </c>
      <c r="JT11" t="s">
        <v>361</v>
      </c>
      <c r="JU11" t="s">
        <v>361</v>
      </c>
      <c r="JV11" t="s">
        <v>361</v>
      </c>
      <c r="JW11" t="s">
        <v>361</v>
      </c>
      <c r="KB11" t="s">
        <v>8</v>
      </c>
    </row>
    <row r="12" spans="1:288" x14ac:dyDescent="0.3">
      <c r="A12">
        <v>11</v>
      </c>
      <c r="D12" s="45">
        <v>44726</v>
      </c>
      <c r="E12" s="46">
        <v>0.43472222222222223</v>
      </c>
      <c r="F12" t="s">
        <v>18</v>
      </c>
      <c r="G12" t="s">
        <v>13</v>
      </c>
      <c r="H12" t="s">
        <v>9</v>
      </c>
      <c r="J12" t="s">
        <v>442</v>
      </c>
      <c r="L12" t="s">
        <v>362</v>
      </c>
      <c r="P12" t="s">
        <v>9</v>
      </c>
      <c r="V12" t="s">
        <v>401</v>
      </c>
      <c r="X12" t="s">
        <v>9</v>
      </c>
      <c r="Z12" t="s">
        <v>443</v>
      </c>
      <c r="AB12" t="s">
        <v>403</v>
      </c>
      <c r="AD12" t="s">
        <v>389</v>
      </c>
      <c r="AF12" t="s">
        <v>367</v>
      </c>
      <c r="AJ12" t="s">
        <v>367</v>
      </c>
      <c r="AN12" t="s">
        <v>7</v>
      </c>
      <c r="AP12" t="s">
        <v>424</v>
      </c>
      <c r="AR12" t="s">
        <v>7</v>
      </c>
      <c r="AT12" t="s">
        <v>7</v>
      </c>
      <c r="AV12" t="s">
        <v>361</v>
      </c>
      <c r="AW12" t="s">
        <v>361</v>
      </c>
      <c r="AX12" t="s">
        <v>361</v>
      </c>
      <c r="AY12" t="s">
        <v>361</v>
      </c>
      <c r="AZ12" t="s">
        <v>361</v>
      </c>
      <c r="BA12" t="s">
        <v>361</v>
      </c>
      <c r="BB12" t="s">
        <v>361</v>
      </c>
      <c r="BC12" t="s">
        <v>361</v>
      </c>
      <c r="BD12" t="s">
        <v>370</v>
      </c>
      <c r="BE12" t="s">
        <v>361</v>
      </c>
      <c r="BF12" t="s">
        <v>361</v>
      </c>
      <c r="BG12" t="s">
        <v>361</v>
      </c>
      <c r="BH12" t="s">
        <v>361</v>
      </c>
      <c r="BI12" t="s">
        <v>361</v>
      </c>
      <c r="BJ12" t="s">
        <v>361</v>
      </c>
      <c r="BK12" t="s">
        <v>361</v>
      </c>
      <c r="BL12" t="s">
        <v>361</v>
      </c>
      <c r="BM12" t="s">
        <v>361</v>
      </c>
      <c r="BN12" t="s">
        <v>444</v>
      </c>
      <c r="BP12" t="s">
        <v>361</v>
      </c>
      <c r="BQ12" t="s">
        <v>361</v>
      </c>
      <c r="BR12" t="s">
        <v>361</v>
      </c>
      <c r="BS12" t="s">
        <v>370</v>
      </c>
      <c r="BT12" t="s">
        <v>361</v>
      </c>
      <c r="BU12" t="s">
        <v>361</v>
      </c>
      <c r="BV12" t="s">
        <v>361</v>
      </c>
      <c r="BW12" t="s">
        <v>361</v>
      </c>
      <c r="BX12" t="s">
        <v>361</v>
      </c>
      <c r="BY12" t="s">
        <v>361</v>
      </c>
      <c r="BZ12" t="s">
        <v>361</v>
      </c>
      <c r="CA12" t="s">
        <v>361</v>
      </c>
      <c r="CB12" t="s">
        <v>361</v>
      </c>
      <c r="CC12" t="s">
        <v>361</v>
      </c>
      <c r="CF12" t="s">
        <v>361</v>
      </c>
      <c r="CG12" t="s">
        <v>361</v>
      </c>
      <c r="CH12" t="s">
        <v>370</v>
      </c>
      <c r="CI12" t="s">
        <v>370</v>
      </c>
      <c r="CJ12" t="s">
        <v>370</v>
      </c>
      <c r="CK12" t="s">
        <v>370</v>
      </c>
      <c r="CL12" t="s">
        <v>361</v>
      </c>
      <c r="CM12" t="s">
        <v>361</v>
      </c>
      <c r="CN12" t="s">
        <v>361</v>
      </c>
      <c r="CO12" t="s">
        <v>361</v>
      </c>
      <c r="CP12" t="s">
        <v>361</v>
      </c>
      <c r="CQ12" t="s">
        <v>361</v>
      </c>
      <c r="CR12" t="s">
        <v>361</v>
      </c>
      <c r="CS12" t="s">
        <v>361</v>
      </c>
      <c r="CT12" t="s">
        <v>361</v>
      </c>
      <c r="CU12" t="s">
        <v>361</v>
      </c>
      <c r="CV12" t="s">
        <v>361</v>
      </c>
      <c r="CW12" t="s">
        <v>361</v>
      </c>
      <c r="CX12" t="s">
        <v>361</v>
      </c>
      <c r="CY12" t="s">
        <v>361</v>
      </c>
      <c r="CZ12" t="s">
        <v>361</v>
      </c>
      <c r="DA12" t="s">
        <v>361</v>
      </c>
      <c r="DD12" t="s">
        <v>9</v>
      </c>
      <c r="DF12" t="s">
        <v>9</v>
      </c>
      <c r="DH12" t="s">
        <v>361</v>
      </c>
      <c r="DI12" t="s">
        <v>361</v>
      </c>
      <c r="DJ12" t="s">
        <v>361</v>
      </c>
      <c r="DK12" t="s">
        <v>361</v>
      </c>
      <c r="DL12" t="s">
        <v>361</v>
      </c>
      <c r="DM12" t="s">
        <v>361</v>
      </c>
      <c r="DN12" t="s">
        <v>361</v>
      </c>
      <c r="DO12" t="s">
        <v>361</v>
      </c>
      <c r="DP12" t="s">
        <v>361</v>
      </c>
      <c r="DQ12" t="s">
        <v>361</v>
      </c>
      <c r="DR12" t="s">
        <v>370</v>
      </c>
      <c r="DT12" t="s">
        <v>361</v>
      </c>
      <c r="DU12" t="s">
        <v>361</v>
      </c>
      <c r="DV12" t="s">
        <v>361</v>
      </c>
      <c r="DW12" t="s">
        <v>361</v>
      </c>
      <c r="DX12" t="s">
        <v>361</v>
      </c>
      <c r="DY12" t="s">
        <v>361</v>
      </c>
      <c r="DZ12" t="s">
        <v>361</v>
      </c>
      <c r="EA12" t="s">
        <v>361</v>
      </c>
      <c r="EB12" t="s">
        <v>361</v>
      </c>
      <c r="EC12" t="s">
        <v>361</v>
      </c>
      <c r="ED12" t="s">
        <v>361</v>
      </c>
      <c r="EH12" t="s">
        <v>7</v>
      </c>
      <c r="EJ12" t="s">
        <v>9</v>
      </c>
      <c r="EL12">
        <v>3</v>
      </c>
      <c r="EM12" t="s">
        <v>371</v>
      </c>
      <c r="EN12">
        <v>34</v>
      </c>
      <c r="EO12" t="s">
        <v>372</v>
      </c>
      <c r="EP12">
        <v>9</v>
      </c>
      <c r="EQ12" t="s">
        <v>371</v>
      </c>
      <c r="ER12">
        <v>1</v>
      </c>
      <c r="FQ12" t="s">
        <v>392</v>
      </c>
      <c r="FR12" t="s">
        <v>374</v>
      </c>
      <c r="FV12" t="s">
        <v>406</v>
      </c>
      <c r="FZ12" t="s">
        <v>9</v>
      </c>
      <c r="GF12" t="s">
        <v>7</v>
      </c>
      <c r="GJ12" t="s">
        <v>425</v>
      </c>
      <c r="GP12">
        <v>2</v>
      </c>
      <c r="GR12" t="s">
        <v>376</v>
      </c>
      <c r="GT12" t="s">
        <v>377</v>
      </c>
      <c r="GX12" t="s">
        <v>378</v>
      </c>
      <c r="HB12" t="s">
        <v>7</v>
      </c>
      <c r="HD12" t="s">
        <v>9</v>
      </c>
      <c r="HF12" t="s">
        <v>9</v>
      </c>
      <c r="HG12" t="s">
        <v>9</v>
      </c>
      <c r="HH12" t="s">
        <v>7</v>
      </c>
      <c r="HI12" t="s">
        <v>7</v>
      </c>
      <c r="HJ12" t="s">
        <v>9</v>
      </c>
      <c r="HK12" t="s">
        <v>7</v>
      </c>
      <c r="HL12" t="s">
        <v>9</v>
      </c>
      <c r="HM12" t="s">
        <v>9</v>
      </c>
      <c r="HN12" t="s">
        <v>9</v>
      </c>
      <c r="HX12" t="s">
        <v>7</v>
      </c>
      <c r="HY12" t="s">
        <v>9</v>
      </c>
      <c r="HZ12" t="s">
        <v>7</v>
      </c>
      <c r="IA12" t="s">
        <v>7</v>
      </c>
      <c r="IB12" t="s">
        <v>7</v>
      </c>
      <c r="IC12" t="s">
        <v>9</v>
      </c>
      <c r="ID12" t="s">
        <v>7</v>
      </c>
      <c r="IL12" t="s">
        <v>379</v>
      </c>
      <c r="IP12" t="s">
        <v>380</v>
      </c>
      <c r="IT12" t="s">
        <v>445</v>
      </c>
      <c r="IV12" t="s">
        <v>445</v>
      </c>
      <c r="IX12" t="s">
        <v>445</v>
      </c>
      <c r="IZ12" t="s">
        <v>9</v>
      </c>
      <c r="JB12" t="s">
        <v>11</v>
      </c>
      <c r="JD12" t="s">
        <v>9</v>
      </c>
      <c r="JF12" t="s">
        <v>446</v>
      </c>
      <c r="JG12" t="s">
        <v>410</v>
      </c>
      <c r="JH12" t="s">
        <v>410</v>
      </c>
      <c r="JL12" t="s">
        <v>370</v>
      </c>
      <c r="JM12" t="s">
        <v>370</v>
      </c>
      <c r="JN12" t="s">
        <v>370</v>
      </c>
      <c r="JO12" t="s">
        <v>370</v>
      </c>
      <c r="JP12" t="s">
        <v>370</v>
      </c>
      <c r="JQ12" t="s">
        <v>361</v>
      </c>
      <c r="JR12" t="s">
        <v>361</v>
      </c>
      <c r="JS12" t="s">
        <v>361</v>
      </c>
      <c r="JT12" t="s">
        <v>361</v>
      </c>
      <c r="JU12" t="s">
        <v>361</v>
      </c>
      <c r="JV12" t="s">
        <v>361</v>
      </c>
      <c r="JW12" t="s">
        <v>361</v>
      </c>
      <c r="JX12" t="s">
        <v>411</v>
      </c>
      <c r="JZ12" t="s">
        <v>412</v>
      </c>
      <c r="KB12" t="s">
        <v>8</v>
      </c>
    </row>
    <row r="13" spans="1:288" x14ac:dyDescent="0.3">
      <c r="A13">
        <v>12</v>
      </c>
      <c r="D13" s="45">
        <v>44726</v>
      </c>
      <c r="E13" s="46">
        <v>0.4375</v>
      </c>
      <c r="F13" t="s">
        <v>19</v>
      </c>
      <c r="G13" t="s">
        <v>382</v>
      </c>
      <c r="I13" t="s">
        <v>383</v>
      </c>
      <c r="N13" t="s">
        <v>384</v>
      </c>
      <c r="S13" t="s">
        <v>385</v>
      </c>
      <c r="W13" t="s">
        <v>413</v>
      </c>
      <c r="AA13" t="s">
        <v>414</v>
      </c>
      <c r="AC13" t="s">
        <v>447</v>
      </c>
      <c r="AE13" t="s">
        <v>389</v>
      </c>
      <c r="AG13" t="s">
        <v>390</v>
      </c>
      <c r="AK13" t="s">
        <v>383</v>
      </c>
      <c r="AO13" t="s">
        <v>383</v>
      </c>
      <c r="AQ13" t="s">
        <v>391</v>
      </c>
      <c r="AS13" t="s">
        <v>383</v>
      </c>
      <c r="AU13" t="s">
        <v>436</v>
      </c>
      <c r="AV13" t="s">
        <v>361</v>
      </c>
      <c r="AW13" t="s">
        <v>361</v>
      </c>
      <c r="AX13" t="s">
        <v>361</v>
      </c>
      <c r="AY13" t="s">
        <v>361</v>
      </c>
      <c r="AZ13" t="s">
        <v>361</v>
      </c>
      <c r="BA13" t="s">
        <v>361</v>
      </c>
      <c r="BB13" t="s">
        <v>361</v>
      </c>
      <c r="BC13" t="s">
        <v>361</v>
      </c>
      <c r="BD13" t="s">
        <v>361</v>
      </c>
      <c r="BE13" t="s">
        <v>361</v>
      </c>
      <c r="BF13" t="s">
        <v>361</v>
      </c>
      <c r="BG13" t="s">
        <v>361</v>
      </c>
      <c r="BH13" t="s">
        <v>361</v>
      </c>
      <c r="BI13" t="s">
        <v>361</v>
      </c>
      <c r="BJ13" t="s">
        <v>370</v>
      </c>
      <c r="BK13" t="s">
        <v>361</v>
      </c>
      <c r="BL13" t="s">
        <v>361</v>
      </c>
      <c r="BM13" t="s">
        <v>361</v>
      </c>
      <c r="BP13" t="s">
        <v>361</v>
      </c>
      <c r="BQ13" t="s">
        <v>361</v>
      </c>
      <c r="BR13" t="s">
        <v>361</v>
      </c>
      <c r="BS13" t="s">
        <v>361</v>
      </c>
      <c r="BT13" t="s">
        <v>361</v>
      </c>
      <c r="BU13" t="s">
        <v>361</v>
      </c>
      <c r="BV13" t="s">
        <v>361</v>
      </c>
      <c r="BW13" t="s">
        <v>361</v>
      </c>
      <c r="BX13" t="s">
        <v>361</v>
      </c>
      <c r="BY13" t="s">
        <v>361</v>
      </c>
      <c r="BZ13" t="s">
        <v>370</v>
      </c>
      <c r="CA13" t="s">
        <v>361</v>
      </c>
      <c r="CB13" t="s">
        <v>361</v>
      </c>
      <c r="CC13" t="s">
        <v>361</v>
      </c>
      <c r="CF13" t="s">
        <v>361</v>
      </c>
      <c r="CG13" t="s">
        <v>361</v>
      </c>
      <c r="CH13" t="s">
        <v>361</v>
      </c>
      <c r="CI13" t="s">
        <v>361</v>
      </c>
      <c r="CJ13" t="s">
        <v>361</v>
      </c>
      <c r="CK13" t="s">
        <v>361</v>
      </c>
      <c r="CL13" t="s">
        <v>361</v>
      </c>
      <c r="CM13" t="s">
        <v>361</v>
      </c>
      <c r="CN13" t="s">
        <v>361</v>
      </c>
      <c r="CO13" t="s">
        <v>361</v>
      </c>
      <c r="CP13" t="s">
        <v>361</v>
      </c>
      <c r="CQ13" t="s">
        <v>361</v>
      </c>
      <c r="CR13" t="s">
        <v>361</v>
      </c>
      <c r="CS13" t="s">
        <v>370</v>
      </c>
      <c r="CT13" t="s">
        <v>361</v>
      </c>
      <c r="CU13" t="s">
        <v>361</v>
      </c>
      <c r="CV13" t="s">
        <v>361</v>
      </c>
      <c r="CW13" t="s">
        <v>361</v>
      </c>
      <c r="CX13" t="s">
        <v>361</v>
      </c>
      <c r="CY13" t="s">
        <v>361</v>
      </c>
      <c r="CZ13" t="s">
        <v>361</v>
      </c>
      <c r="DA13" t="s">
        <v>361</v>
      </c>
      <c r="DE13" t="s">
        <v>436</v>
      </c>
      <c r="DG13" t="s">
        <v>436</v>
      </c>
      <c r="DH13" t="s">
        <v>361</v>
      </c>
      <c r="DI13" t="s">
        <v>361</v>
      </c>
      <c r="DJ13" t="s">
        <v>361</v>
      </c>
      <c r="DK13" t="s">
        <v>361</v>
      </c>
      <c r="DL13" t="s">
        <v>361</v>
      </c>
      <c r="DM13" t="s">
        <v>361</v>
      </c>
      <c r="DN13" t="s">
        <v>361</v>
      </c>
      <c r="DO13" t="s">
        <v>361</v>
      </c>
      <c r="DP13" t="s">
        <v>361</v>
      </c>
      <c r="DQ13" t="s">
        <v>361</v>
      </c>
      <c r="DR13" t="s">
        <v>361</v>
      </c>
      <c r="DT13" t="s">
        <v>361</v>
      </c>
      <c r="DU13" t="s">
        <v>361</v>
      </c>
      <c r="DV13" t="s">
        <v>361</v>
      </c>
      <c r="DW13" t="s">
        <v>361</v>
      </c>
      <c r="DX13" t="s">
        <v>361</v>
      </c>
      <c r="DY13" t="s">
        <v>361</v>
      </c>
      <c r="DZ13" t="s">
        <v>361</v>
      </c>
      <c r="EA13" t="s">
        <v>361</v>
      </c>
      <c r="EB13" t="s">
        <v>361</v>
      </c>
      <c r="EC13" t="s">
        <v>361</v>
      </c>
      <c r="ED13" t="s">
        <v>370</v>
      </c>
      <c r="EI13" t="s">
        <v>385</v>
      </c>
      <c r="EK13" t="s">
        <v>385</v>
      </c>
      <c r="EL13">
        <v>3</v>
      </c>
      <c r="EM13" t="s">
        <v>372</v>
      </c>
      <c r="EN13">
        <v>84</v>
      </c>
      <c r="EO13" t="s">
        <v>372</v>
      </c>
      <c r="EP13">
        <v>15</v>
      </c>
      <c r="EQ13" t="s">
        <v>371</v>
      </c>
      <c r="ER13">
        <v>3</v>
      </c>
      <c r="FQ13" t="s">
        <v>392</v>
      </c>
      <c r="FS13" t="s">
        <v>448</v>
      </c>
      <c r="FW13" t="s">
        <v>387</v>
      </c>
      <c r="GA13" t="s">
        <v>385</v>
      </c>
      <c r="GG13" t="s">
        <v>383</v>
      </c>
      <c r="GK13" t="s">
        <v>394</v>
      </c>
      <c r="GQ13">
        <v>1</v>
      </c>
      <c r="GS13" t="s">
        <v>395</v>
      </c>
      <c r="GU13" t="s">
        <v>396</v>
      </c>
      <c r="GY13" t="s">
        <v>397</v>
      </c>
      <c r="HC13" t="s">
        <v>383</v>
      </c>
      <c r="HE13" t="s">
        <v>385</v>
      </c>
      <c r="HO13" t="s">
        <v>385</v>
      </c>
      <c r="HP13" t="s">
        <v>385</v>
      </c>
      <c r="HQ13" t="s">
        <v>383</v>
      </c>
      <c r="HR13" t="s">
        <v>385</v>
      </c>
      <c r="HS13" t="s">
        <v>385</v>
      </c>
      <c r="HT13" t="s">
        <v>383</v>
      </c>
      <c r="HU13" t="s">
        <v>385</v>
      </c>
      <c r="HV13" t="s">
        <v>385</v>
      </c>
      <c r="HW13" t="s">
        <v>383</v>
      </c>
      <c r="IE13" t="s">
        <v>383</v>
      </c>
      <c r="IF13" t="s">
        <v>385</v>
      </c>
      <c r="IG13" t="s">
        <v>385</v>
      </c>
      <c r="IH13" t="s">
        <v>385</v>
      </c>
      <c r="II13" t="s">
        <v>383</v>
      </c>
      <c r="IJ13" t="s">
        <v>383</v>
      </c>
      <c r="IK13" t="s">
        <v>383</v>
      </c>
      <c r="IM13" t="s">
        <v>421</v>
      </c>
      <c r="IQ13" t="s">
        <v>380</v>
      </c>
      <c r="IU13" t="s">
        <v>399</v>
      </c>
      <c r="IW13" t="s">
        <v>399</v>
      </c>
      <c r="IY13" t="s">
        <v>399</v>
      </c>
      <c r="JA13" t="s">
        <v>383</v>
      </c>
      <c r="JL13" t="s">
        <v>361</v>
      </c>
      <c r="JM13" t="s">
        <v>361</v>
      </c>
      <c r="JN13" t="s">
        <v>361</v>
      </c>
      <c r="JO13" t="s">
        <v>361</v>
      </c>
      <c r="JP13" t="s">
        <v>361</v>
      </c>
      <c r="JQ13" t="s">
        <v>361</v>
      </c>
      <c r="JR13" t="s">
        <v>361</v>
      </c>
      <c r="JS13" t="s">
        <v>361</v>
      </c>
      <c r="JT13" t="s">
        <v>361</v>
      </c>
      <c r="JU13" t="s">
        <v>361</v>
      </c>
      <c r="JV13" t="s">
        <v>361</v>
      </c>
      <c r="JW13" t="s">
        <v>361</v>
      </c>
      <c r="KB13" t="s">
        <v>8</v>
      </c>
    </row>
    <row r="14" spans="1:288" x14ac:dyDescent="0.3">
      <c r="A14">
        <v>13</v>
      </c>
      <c r="D14" s="45">
        <v>44727</v>
      </c>
      <c r="E14" s="46">
        <v>0.54861111111111105</v>
      </c>
      <c r="F14" t="s">
        <v>22</v>
      </c>
      <c r="G14" t="s">
        <v>382</v>
      </c>
      <c r="I14" t="s">
        <v>383</v>
      </c>
      <c r="N14" t="s">
        <v>384</v>
      </c>
      <c r="S14" t="s">
        <v>385</v>
      </c>
      <c r="W14" t="s">
        <v>386</v>
      </c>
      <c r="Y14" t="s">
        <v>383</v>
      </c>
      <c r="AA14" t="s">
        <v>414</v>
      </c>
      <c r="AC14" t="s">
        <v>388</v>
      </c>
      <c r="AE14" t="s">
        <v>435</v>
      </c>
      <c r="AG14" t="s">
        <v>390</v>
      </c>
      <c r="AK14" t="s">
        <v>383</v>
      </c>
      <c r="AO14" t="s">
        <v>383</v>
      </c>
      <c r="AQ14" t="s">
        <v>383</v>
      </c>
      <c r="AS14" t="s">
        <v>383</v>
      </c>
      <c r="AU14" t="s">
        <v>383</v>
      </c>
      <c r="AV14" t="s">
        <v>361</v>
      </c>
      <c r="AW14" t="s">
        <v>361</v>
      </c>
      <c r="AX14" t="s">
        <v>361</v>
      </c>
      <c r="AY14" t="s">
        <v>361</v>
      </c>
      <c r="AZ14" t="s">
        <v>361</v>
      </c>
      <c r="BA14" t="s">
        <v>361</v>
      </c>
      <c r="BB14" t="s">
        <v>361</v>
      </c>
      <c r="BC14" t="s">
        <v>361</v>
      </c>
      <c r="BD14" t="s">
        <v>361</v>
      </c>
      <c r="BE14" t="s">
        <v>370</v>
      </c>
      <c r="BF14" t="s">
        <v>361</v>
      </c>
      <c r="BG14" t="s">
        <v>361</v>
      </c>
      <c r="BH14" t="s">
        <v>361</v>
      </c>
      <c r="BI14" t="s">
        <v>361</v>
      </c>
      <c r="BJ14" t="s">
        <v>361</v>
      </c>
      <c r="BK14" t="s">
        <v>361</v>
      </c>
      <c r="BL14" t="s">
        <v>361</v>
      </c>
      <c r="BM14" t="s">
        <v>361</v>
      </c>
      <c r="BP14" t="s">
        <v>361</v>
      </c>
      <c r="BQ14" t="s">
        <v>361</v>
      </c>
      <c r="BR14" t="s">
        <v>361</v>
      </c>
      <c r="BS14" t="s">
        <v>361</v>
      </c>
      <c r="BT14" t="s">
        <v>361</v>
      </c>
      <c r="BU14" t="s">
        <v>361</v>
      </c>
      <c r="BV14" t="s">
        <v>361</v>
      </c>
      <c r="BW14" t="s">
        <v>361</v>
      </c>
      <c r="BX14" t="s">
        <v>361</v>
      </c>
      <c r="BY14" t="s">
        <v>361</v>
      </c>
      <c r="BZ14" t="s">
        <v>370</v>
      </c>
      <c r="CA14" t="s">
        <v>361</v>
      </c>
      <c r="CB14" t="s">
        <v>361</v>
      </c>
      <c r="CC14" t="s">
        <v>361</v>
      </c>
      <c r="CF14" t="s">
        <v>361</v>
      </c>
      <c r="CG14" t="s">
        <v>361</v>
      </c>
      <c r="CH14" t="s">
        <v>361</v>
      </c>
      <c r="CI14" t="s">
        <v>361</v>
      </c>
      <c r="CJ14" t="s">
        <v>361</v>
      </c>
      <c r="CK14" t="s">
        <v>361</v>
      </c>
      <c r="CL14" t="s">
        <v>361</v>
      </c>
      <c r="CM14" t="s">
        <v>361</v>
      </c>
      <c r="CN14" t="s">
        <v>361</v>
      </c>
      <c r="CO14" t="s">
        <v>361</v>
      </c>
      <c r="CP14" t="s">
        <v>361</v>
      </c>
      <c r="CQ14" t="s">
        <v>361</v>
      </c>
      <c r="CR14" t="s">
        <v>361</v>
      </c>
      <c r="CS14" t="s">
        <v>361</v>
      </c>
      <c r="CT14" t="s">
        <v>370</v>
      </c>
      <c r="CU14" t="s">
        <v>361</v>
      </c>
      <c r="CV14" t="s">
        <v>361</v>
      </c>
      <c r="CW14" t="s">
        <v>361</v>
      </c>
      <c r="CX14" t="s">
        <v>361</v>
      </c>
      <c r="CY14" t="s">
        <v>361</v>
      </c>
      <c r="CZ14" t="s">
        <v>361</v>
      </c>
      <c r="DA14" t="s">
        <v>361</v>
      </c>
      <c r="DE14" t="s">
        <v>385</v>
      </c>
      <c r="DG14" t="s">
        <v>385</v>
      </c>
      <c r="DH14" t="s">
        <v>361</v>
      </c>
      <c r="DI14" t="s">
        <v>361</v>
      </c>
      <c r="DJ14" t="s">
        <v>361</v>
      </c>
      <c r="DK14" t="s">
        <v>361</v>
      </c>
      <c r="DL14" t="s">
        <v>361</v>
      </c>
      <c r="DM14" t="s">
        <v>361</v>
      </c>
      <c r="DN14" t="s">
        <v>361</v>
      </c>
      <c r="DO14" t="s">
        <v>361</v>
      </c>
      <c r="DP14" t="s">
        <v>361</v>
      </c>
      <c r="DQ14" t="s">
        <v>361</v>
      </c>
      <c r="DR14" t="s">
        <v>361</v>
      </c>
      <c r="DT14" t="s">
        <v>361</v>
      </c>
      <c r="DU14" t="s">
        <v>361</v>
      </c>
      <c r="DV14" t="s">
        <v>361</v>
      </c>
      <c r="DW14" t="s">
        <v>361</v>
      </c>
      <c r="DX14" t="s">
        <v>361</v>
      </c>
      <c r="DY14" t="s">
        <v>361</v>
      </c>
      <c r="DZ14" t="s">
        <v>361</v>
      </c>
      <c r="EA14" t="s">
        <v>361</v>
      </c>
      <c r="EB14" t="s">
        <v>361</v>
      </c>
      <c r="EC14" t="s">
        <v>361</v>
      </c>
      <c r="ED14" t="s">
        <v>370</v>
      </c>
      <c r="EI14" t="s">
        <v>383</v>
      </c>
      <c r="EK14" t="s">
        <v>383</v>
      </c>
      <c r="EL14">
        <v>1</v>
      </c>
      <c r="EM14" t="s">
        <v>371</v>
      </c>
      <c r="EN14">
        <v>25</v>
      </c>
      <c r="FQ14" t="s">
        <v>373</v>
      </c>
      <c r="FS14" t="s">
        <v>419</v>
      </c>
      <c r="FW14" t="s">
        <v>419</v>
      </c>
      <c r="GG14" t="s">
        <v>383</v>
      </c>
      <c r="GK14" t="s">
        <v>428</v>
      </c>
      <c r="GO14" t="s">
        <v>429</v>
      </c>
      <c r="GQ14">
        <v>10</v>
      </c>
      <c r="GS14" t="s">
        <v>395</v>
      </c>
      <c r="GU14" t="s">
        <v>396</v>
      </c>
      <c r="GY14" t="s">
        <v>397</v>
      </c>
      <c r="HC14" t="s">
        <v>383</v>
      </c>
      <c r="HE14" t="s">
        <v>385</v>
      </c>
      <c r="HO14" t="s">
        <v>385</v>
      </c>
      <c r="HP14" t="s">
        <v>385</v>
      </c>
      <c r="HQ14" t="s">
        <v>383</v>
      </c>
      <c r="HR14" t="s">
        <v>383</v>
      </c>
      <c r="HS14" t="s">
        <v>385</v>
      </c>
      <c r="HT14" t="s">
        <v>383</v>
      </c>
      <c r="HU14" t="s">
        <v>383</v>
      </c>
      <c r="HV14" t="s">
        <v>385</v>
      </c>
      <c r="HW14" t="s">
        <v>383</v>
      </c>
      <c r="IE14" t="s">
        <v>383</v>
      </c>
      <c r="IF14" t="s">
        <v>385</v>
      </c>
      <c r="IG14" t="s">
        <v>383</v>
      </c>
      <c r="IH14" t="s">
        <v>383</v>
      </c>
      <c r="II14" t="s">
        <v>383</v>
      </c>
      <c r="IJ14" t="s">
        <v>383</v>
      </c>
      <c r="IK14" t="s">
        <v>383</v>
      </c>
      <c r="IM14" t="s">
        <v>398</v>
      </c>
      <c r="IQ14" t="s">
        <v>422</v>
      </c>
      <c r="IU14" t="s">
        <v>399</v>
      </c>
      <c r="IW14" t="s">
        <v>399</v>
      </c>
      <c r="IY14" t="s">
        <v>399</v>
      </c>
      <c r="JA14" t="s">
        <v>383</v>
      </c>
      <c r="JL14" t="s">
        <v>361</v>
      </c>
      <c r="JM14" t="s">
        <v>361</v>
      </c>
      <c r="JN14" t="s">
        <v>361</v>
      </c>
      <c r="JO14" t="s">
        <v>361</v>
      </c>
      <c r="JP14" t="s">
        <v>361</v>
      </c>
      <c r="JQ14" t="s">
        <v>361</v>
      </c>
      <c r="JR14" t="s">
        <v>361</v>
      </c>
      <c r="JS14" t="s">
        <v>361</v>
      </c>
      <c r="JT14" t="s">
        <v>361</v>
      </c>
      <c r="JU14" t="s">
        <v>361</v>
      </c>
      <c r="JV14" t="s">
        <v>361</v>
      </c>
      <c r="JW14" t="s">
        <v>361</v>
      </c>
      <c r="KB14" t="s">
        <v>8</v>
      </c>
    </row>
    <row r="15" spans="1:288" x14ac:dyDescent="0.3">
      <c r="A15">
        <v>14</v>
      </c>
      <c r="D15" s="45">
        <v>44726</v>
      </c>
      <c r="E15" s="46">
        <v>0.44027777777777777</v>
      </c>
      <c r="F15" t="s">
        <v>20</v>
      </c>
      <c r="G15" t="s">
        <v>13</v>
      </c>
      <c r="H15" t="s">
        <v>7</v>
      </c>
      <c r="L15" t="s">
        <v>362</v>
      </c>
      <c r="P15" t="s">
        <v>9</v>
      </c>
      <c r="V15" t="s">
        <v>363</v>
      </c>
      <c r="Z15" t="s">
        <v>364</v>
      </c>
      <c r="AB15" t="s">
        <v>403</v>
      </c>
      <c r="AD15" t="s">
        <v>366</v>
      </c>
      <c r="AF15" t="s">
        <v>367</v>
      </c>
      <c r="AJ15" t="s">
        <v>367</v>
      </c>
      <c r="AN15" t="s">
        <v>7</v>
      </c>
      <c r="AP15" t="s">
        <v>424</v>
      </c>
      <c r="AR15" t="s">
        <v>9</v>
      </c>
      <c r="AT15" t="s">
        <v>9</v>
      </c>
      <c r="AV15" t="s">
        <v>361</v>
      </c>
      <c r="AW15" t="s">
        <v>370</v>
      </c>
      <c r="AX15" t="s">
        <v>361</v>
      </c>
      <c r="AY15" t="s">
        <v>370</v>
      </c>
      <c r="AZ15" t="s">
        <v>370</v>
      </c>
      <c r="BA15" t="s">
        <v>361</v>
      </c>
      <c r="BB15" t="s">
        <v>370</v>
      </c>
      <c r="BC15" t="s">
        <v>361</v>
      </c>
      <c r="BD15" t="s">
        <v>361</v>
      </c>
      <c r="BE15" t="s">
        <v>361</v>
      </c>
      <c r="BF15" t="s">
        <v>361</v>
      </c>
      <c r="BG15" t="s">
        <v>361</v>
      </c>
      <c r="BH15" t="s">
        <v>361</v>
      </c>
      <c r="BI15" t="s">
        <v>361</v>
      </c>
      <c r="BJ15" t="s">
        <v>361</v>
      </c>
      <c r="BK15" t="s">
        <v>361</v>
      </c>
      <c r="BL15" t="s">
        <v>361</v>
      </c>
      <c r="BM15" t="s">
        <v>361</v>
      </c>
      <c r="BP15" t="s">
        <v>361</v>
      </c>
      <c r="BQ15" t="s">
        <v>361</v>
      </c>
      <c r="BR15" t="s">
        <v>361</v>
      </c>
      <c r="BS15" t="s">
        <v>370</v>
      </c>
      <c r="BT15" t="s">
        <v>361</v>
      </c>
      <c r="BU15" t="s">
        <v>361</v>
      </c>
      <c r="BV15" t="s">
        <v>361</v>
      </c>
      <c r="BW15" t="s">
        <v>361</v>
      </c>
      <c r="BX15" t="s">
        <v>361</v>
      </c>
      <c r="BY15" t="s">
        <v>361</v>
      </c>
      <c r="BZ15" t="s">
        <v>361</v>
      </c>
      <c r="CA15" t="s">
        <v>361</v>
      </c>
      <c r="CB15" t="s">
        <v>361</v>
      </c>
      <c r="CC15" t="s">
        <v>361</v>
      </c>
      <c r="CF15" t="s">
        <v>361</v>
      </c>
      <c r="CG15" t="s">
        <v>370</v>
      </c>
      <c r="CH15" t="s">
        <v>370</v>
      </c>
      <c r="CI15" t="s">
        <v>370</v>
      </c>
      <c r="CJ15" t="s">
        <v>370</v>
      </c>
      <c r="CK15" t="s">
        <v>370</v>
      </c>
      <c r="CL15" t="s">
        <v>370</v>
      </c>
      <c r="CM15" t="s">
        <v>361</v>
      </c>
      <c r="CN15" t="s">
        <v>361</v>
      </c>
      <c r="CO15" t="s">
        <v>361</v>
      </c>
      <c r="CP15" t="s">
        <v>361</v>
      </c>
      <c r="CQ15" t="s">
        <v>361</v>
      </c>
      <c r="CR15" t="s">
        <v>361</v>
      </c>
      <c r="CS15" t="s">
        <v>361</v>
      </c>
      <c r="CT15" t="s">
        <v>361</v>
      </c>
      <c r="CU15" t="s">
        <v>361</v>
      </c>
      <c r="CV15" t="s">
        <v>361</v>
      </c>
      <c r="CW15" t="s">
        <v>361</v>
      </c>
      <c r="CX15" t="s">
        <v>361</v>
      </c>
      <c r="CY15" t="s">
        <v>361</v>
      </c>
      <c r="CZ15" t="s">
        <v>361</v>
      </c>
      <c r="DA15" t="s">
        <v>361</v>
      </c>
      <c r="DD15" t="s">
        <v>9</v>
      </c>
      <c r="DF15" t="s">
        <v>9</v>
      </c>
      <c r="DH15" t="s">
        <v>361</v>
      </c>
      <c r="DI15" t="s">
        <v>361</v>
      </c>
      <c r="DJ15" t="s">
        <v>361</v>
      </c>
      <c r="DK15" t="s">
        <v>361</v>
      </c>
      <c r="DL15" t="s">
        <v>361</v>
      </c>
      <c r="DM15" t="s">
        <v>361</v>
      </c>
      <c r="DN15" t="s">
        <v>361</v>
      </c>
      <c r="DO15" t="s">
        <v>361</v>
      </c>
      <c r="DP15" t="s">
        <v>361</v>
      </c>
      <c r="DQ15" t="s">
        <v>361</v>
      </c>
      <c r="DR15" t="s">
        <v>370</v>
      </c>
      <c r="DT15" t="s">
        <v>361</v>
      </c>
      <c r="DU15" t="s">
        <v>361</v>
      </c>
      <c r="DV15" t="s">
        <v>361</v>
      </c>
      <c r="DW15" t="s">
        <v>361</v>
      </c>
      <c r="DX15" t="s">
        <v>361</v>
      </c>
      <c r="DY15" t="s">
        <v>361</v>
      </c>
      <c r="DZ15" t="s">
        <v>361</v>
      </c>
      <c r="EA15" t="s">
        <v>361</v>
      </c>
      <c r="EB15" t="s">
        <v>361</v>
      </c>
      <c r="EC15" t="s">
        <v>361</v>
      </c>
      <c r="ED15" t="s">
        <v>361</v>
      </c>
      <c r="EH15" t="s">
        <v>7</v>
      </c>
      <c r="EJ15" t="s">
        <v>7</v>
      </c>
      <c r="EL15">
        <v>7</v>
      </c>
      <c r="EM15" t="s">
        <v>372</v>
      </c>
      <c r="EN15">
        <v>18</v>
      </c>
      <c r="EO15" t="s">
        <v>372</v>
      </c>
      <c r="EP15">
        <v>17</v>
      </c>
      <c r="EQ15" t="s">
        <v>371</v>
      </c>
      <c r="ER15">
        <v>31</v>
      </c>
      <c r="ES15" t="s">
        <v>371</v>
      </c>
      <c r="ET15">
        <v>24</v>
      </c>
      <c r="EU15" t="s">
        <v>371</v>
      </c>
      <c r="EV15">
        <v>15</v>
      </c>
      <c r="EW15" t="s">
        <v>371</v>
      </c>
      <c r="EX15">
        <v>12</v>
      </c>
      <c r="EY15" t="s">
        <v>371</v>
      </c>
      <c r="EZ15">
        <v>7</v>
      </c>
      <c r="FQ15" t="s">
        <v>392</v>
      </c>
      <c r="FR15" t="s">
        <v>449</v>
      </c>
      <c r="FV15" t="s">
        <v>449</v>
      </c>
      <c r="FZ15" t="s">
        <v>9</v>
      </c>
      <c r="GF15" t="s">
        <v>7</v>
      </c>
      <c r="GJ15" t="s">
        <v>375</v>
      </c>
      <c r="GP15">
        <v>1</v>
      </c>
      <c r="GR15" t="s">
        <v>376</v>
      </c>
      <c r="GT15" t="s">
        <v>377</v>
      </c>
      <c r="GX15" t="s">
        <v>378</v>
      </c>
      <c r="HB15" t="s">
        <v>9</v>
      </c>
      <c r="HD15" t="s">
        <v>9</v>
      </c>
      <c r="HF15" t="s">
        <v>7</v>
      </c>
      <c r="HG15" t="s">
        <v>9</v>
      </c>
      <c r="HH15" t="s">
        <v>7</v>
      </c>
      <c r="HI15" t="s">
        <v>9</v>
      </c>
      <c r="HJ15" t="s">
        <v>9</v>
      </c>
      <c r="HK15" t="s">
        <v>7</v>
      </c>
      <c r="HL15" t="s">
        <v>9</v>
      </c>
      <c r="HM15" t="s">
        <v>9</v>
      </c>
      <c r="HN15" t="s">
        <v>7</v>
      </c>
      <c r="HX15" t="s">
        <v>7</v>
      </c>
      <c r="HY15" t="s">
        <v>9</v>
      </c>
      <c r="HZ15" t="s">
        <v>7</v>
      </c>
      <c r="IA15" t="s">
        <v>7</v>
      </c>
      <c r="IB15" t="s">
        <v>7</v>
      </c>
      <c r="IC15" t="s">
        <v>7</v>
      </c>
      <c r="ID15" t="s">
        <v>7</v>
      </c>
      <c r="IL15" t="s">
        <v>450</v>
      </c>
      <c r="IP15" t="s">
        <v>380</v>
      </c>
      <c r="IT15" t="s">
        <v>381</v>
      </c>
      <c r="IV15" t="s">
        <v>381</v>
      </c>
      <c r="IX15" t="s">
        <v>381</v>
      </c>
      <c r="IZ15" t="s">
        <v>9</v>
      </c>
      <c r="JB15" t="s">
        <v>11</v>
      </c>
      <c r="JD15" t="s">
        <v>9</v>
      </c>
      <c r="JF15" t="s">
        <v>410</v>
      </c>
      <c r="JG15" t="s">
        <v>410</v>
      </c>
      <c r="JH15" t="s">
        <v>410</v>
      </c>
      <c r="JL15" t="s">
        <v>370</v>
      </c>
      <c r="JM15" t="s">
        <v>370</v>
      </c>
      <c r="JN15" t="s">
        <v>370</v>
      </c>
      <c r="JO15" t="s">
        <v>370</v>
      </c>
      <c r="JP15" t="s">
        <v>370</v>
      </c>
      <c r="JQ15" t="s">
        <v>361</v>
      </c>
      <c r="JR15" t="s">
        <v>361</v>
      </c>
      <c r="JS15" t="s">
        <v>361</v>
      </c>
      <c r="JT15" t="s">
        <v>361</v>
      </c>
      <c r="JU15" t="s">
        <v>361</v>
      </c>
      <c r="JV15" t="s">
        <v>361</v>
      </c>
      <c r="JW15" t="s">
        <v>361</v>
      </c>
      <c r="JX15" t="s">
        <v>411</v>
      </c>
      <c r="JZ15" t="s">
        <v>412</v>
      </c>
      <c r="KB15" t="s">
        <v>8</v>
      </c>
    </row>
    <row r="16" spans="1:288" x14ac:dyDescent="0.3">
      <c r="A16">
        <v>15</v>
      </c>
      <c r="D16" s="45">
        <v>44726</v>
      </c>
      <c r="E16" s="46">
        <v>0.46180555555555558</v>
      </c>
      <c r="F16" t="s">
        <v>21</v>
      </c>
      <c r="G16" t="s">
        <v>382</v>
      </c>
      <c r="I16" t="s">
        <v>383</v>
      </c>
      <c r="N16" t="s">
        <v>384</v>
      </c>
      <c r="S16" t="s">
        <v>385</v>
      </c>
      <c r="W16" t="s">
        <v>451</v>
      </c>
      <c r="AA16" t="s">
        <v>434</v>
      </c>
      <c r="AC16" t="s">
        <v>388</v>
      </c>
      <c r="AE16" t="s">
        <v>423</v>
      </c>
      <c r="AG16" t="s">
        <v>390</v>
      </c>
      <c r="AK16" t="s">
        <v>383</v>
      </c>
      <c r="AO16" t="s">
        <v>383</v>
      </c>
      <c r="AQ16" t="s">
        <v>383</v>
      </c>
      <c r="AS16" t="s">
        <v>383</v>
      </c>
      <c r="AU16" t="s">
        <v>383</v>
      </c>
      <c r="AV16" t="s">
        <v>361</v>
      </c>
      <c r="AW16" t="s">
        <v>361</v>
      </c>
      <c r="AX16" t="s">
        <v>361</v>
      </c>
      <c r="AY16" t="s">
        <v>361</v>
      </c>
      <c r="AZ16" t="s">
        <v>361</v>
      </c>
      <c r="BA16" t="s">
        <v>361</v>
      </c>
      <c r="BB16" t="s">
        <v>361</v>
      </c>
      <c r="BC16" t="s">
        <v>361</v>
      </c>
      <c r="BD16" t="s">
        <v>361</v>
      </c>
      <c r="BE16" t="s">
        <v>361</v>
      </c>
      <c r="BF16" t="s">
        <v>361</v>
      </c>
      <c r="BG16" t="s">
        <v>361</v>
      </c>
      <c r="BH16" t="s">
        <v>361</v>
      </c>
      <c r="BI16" t="s">
        <v>361</v>
      </c>
      <c r="BJ16" t="s">
        <v>370</v>
      </c>
      <c r="BK16" t="s">
        <v>361</v>
      </c>
      <c r="BL16" t="s">
        <v>361</v>
      </c>
      <c r="BM16" t="s">
        <v>361</v>
      </c>
      <c r="BP16" t="s">
        <v>361</v>
      </c>
      <c r="BQ16" t="s">
        <v>361</v>
      </c>
      <c r="BR16" t="s">
        <v>361</v>
      </c>
      <c r="BS16" t="s">
        <v>361</v>
      </c>
      <c r="BT16" t="s">
        <v>361</v>
      </c>
      <c r="BU16" t="s">
        <v>361</v>
      </c>
      <c r="BV16" t="s">
        <v>361</v>
      </c>
      <c r="BW16" t="s">
        <v>361</v>
      </c>
      <c r="BX16" t="s">
        <v>361</v>
      </c>
      <c r="BY16" t="s">
        <v>370</v>
      </c>
      <c r="BZ16" t="s">
        <v>370</v>
      </c>
      <c r="CA16" t="s">
        <v>361</v>
      </c>
      <c r="CB16" t="s">
        <v>361</v>
      </c>
      <c r="CC16" t="s">
        <v>361</v>
      </c>
      <c r="CF16" t="s">
        <v>361</v>
      </c>
      <c r="CG16" t="s">
        <v>361</v>
      </c>
      <c r="CH16" t="s">
        <v>361</v>
      </c>
      <c r="CI16" t="s">
        <v>361</v>
      </c>
      <c r="CJ16" t="s">
        <v>361</v>
      </c>
      <c r="CK16" t="s">
        <v>361</v>
      </c>
      <c r="CL16" t="s">
        <v>361</v>
      </c>
      <c r="CM16" t="s">
        <v>361</v>
      </c>
      <c r="CN16" t="s">
        <v>361</v>
      </c>
      <c r="CO16" t="s">
        <v>361</v>
      </c>
      <c r="CP16" t="s">
        <v>361</v>
      </c>
      <c r="CQ16" t="s">
        <v>361</v>
      </c>
      <c r="CR16" t="s">
        <v>361</v>
      </c>
      <c r="CS16" t="s">
        <v>361</v>
      </c>
      <c r="CT16" t="s">
        <v>370</v>
      </c>
      <c r="CU16" t="s">
        <v>361</v>
      </c>
      <c r="CV16" t="s">
        <v>370</v>
      </c>
      <c r="CW16" t="s">
        <v>370</v>
      </c>
      <c r="CX16" t="s">
        <v>361</v>
      </c>
      <c r="CY16" t="s">
        <v>370</v>
      </c>
      <c r="CZ16" t="s">
        <v>361</v>
      </c>
      <c r="DA16" t="s">
        <v>370</v>
      </c>
      <c r="DC16" t="s">
        <v>452</v>
      </c>
      <c r="DE16" t="s">
        <v>383</v>
      </c>
      <c r="DG16" t="s">
        <v>436</v>
      </c>
      <c r="DH16" t="s">
        <v>361</v>
      </c>
      <c r="DI16" t="s">
        <v>361</v>
      </c>
      <c r="DJ16" t="s">
        <v>361</v>
      </c>
      <c r="DK16" t="s">
        <v>361</v>
      </c>
      <c r="DL16" t="s">
        <v>361</v>
      </c>
      <c r="DM16" t="s">
        <v>361</v>
      </c>
      <c r="DN16" t="s">
        <v>361</v>
      </c>
      <c r="DO16" t="s">
        <v>361</v>
      </c>
      <c r="DP16" t="s">
        <v>361</v>
      </c>
      <c r="DQ16" t="s">
        <v>361</v>
      </c>
      <c r="DR16" t="s">
        <v>361</v>
      </c>
      <c r="DT16" t="s">
        <v>361</v>
      </c>
      <c r="DU16" t="s">
        <v>361</v>
      </c>
      <c r="DV16" t="s">
        <v>361</v>
      </c>
      <c r="DW16" t="s">
        <v>361</v>
      </c>
      <c r="DX16" t="s">
        <v>361</v>
      </c>
      <c r="DY16" t="s">
        <v>361</v>
      </c>
      <c r="DZ16" t="s">
        <v>361</v>
      </c>
      <c r="EA16" t="s">
        <v>361</v>
      </c>
      <c r="EB16" t="s">
        <v>361</v>
      </c>
      <c r="EC16" t="s">
        <v>361</v>
      </c>
      <c r="ED16" t="s">
        <v>370</v>
      </c>
      <c r="EI16" t="s">
        <v>383</v>
      </c>
      <c r="EK16" t="s">
        <v>383</v>
      </c>
      <c r="EL16">
        <v>0</v>
      </c>
      <c r="FS16" t="s">
        <v>419</v>
      </c>
      <c r="FW16" t="s">
        <v>419</v>
      </c>
      <c r="GG16" t="s">
        <v>383</v>
      </c>
      <c r="GK16" t="s">
        <v>394</v>
      </c>
      <c r="GQ16">
        <v>1</v>
      </c>
      <c r="GS16" t="s">
        <v>395</v>
      </c>
      <c r="GU16" t="s">
        <v>396</v>
      </c>
      <c r="GY16" t="s">
        <v>397</v>
      </c>
      <c r="HC16" t="s">
        <v>385</v>
      </c>
      <c r="HE16" t="s">
        <v>385</v>
      </c>
      <c r="HO16" t="s">
        <v>385</v>
      </c>
      <c r="HP16" t="s">
        <v>385</v>
      </c>
      <c r="HQ16" t="s">
        <v>383</v>
      </c>
      <c r="HR16" t="s">
        <v>383</v>
      </c>
      <c r="HS16" t="s">
        <v>383</v>
      </c>
      <c r="HT16" t="s">
        <v>383</v>
      </c>
      <c r="HU16" t="s">
        <v>385</v>
      </c>
      <c r="HV16" t="s">
        <v>383</v>
      </c>
      <c r="HW16" t="s">
        <v>385</v>
      </c>
      <c r="IE16" t="s">
        <v>385</v>
      </c>
      <c r="IF16" t="s">
        <v>385</v>
      </c>
      <c r="IG16" t="s">
        <v>383</v>
      </c>
      <c r="IH16" t="s">
        <v>383</v>
      </c>
      <c r="II16" t="s">
        <v>383</v>
      </c>
      <c r="IJ16" t="s">
        <v>383</v>
      </c>
      <c r="IK16" t="s">
        <v>383</v>
      </c>
      <c r="IM16" t="s">
        <v>453</v>
      </c>
      <c r="IQ16" t="s">
        <v>380</v>
      </c>
      <c r="IU16" t="s">
        <v>399</v>
      </c>
      <c r="IW16" t="s">
        <v>399</v>
      </c>
      <c r="IY16" t="s">
        <v>399</v>
      </c>
      <c r="JA16" t="s">
        <v>383</v>
      </c>
      <c r="JL16" t="s">
        <v>361</v>
      </c>
      <c r="JM16" t="s">
        <v>361</v>
      </c>
      <c r="JN16" t="s">
        <v>361</v>
      </c>
      <c r="JO16" t="s">
        <v>361</v>
      </c>
      <c r="JP16" t="s">
        <v>361</v>
      </c>
      <c r="JQ16" t="s">
        <v>361</v>
      </c>
      <c r="JR16" t="s">
        <v>361</v>
      </c>
      <c r="JS16" t="s">
        <v>361</v>
      </c>
      <c r="JT16" t="s">
        <v>361</v>
      </c>
      <c r="JU16" t="s">
        <v>361</v>
      </c>
      <c r="JV16" t="s">
        <v>361</v>
      </c>
      <c r="JW16" t="s">
        <v>361</v>
      </c>
      <c r="KB16" t="s">
        <v>8</v>
      </c>
    </row>
    <row r="17" spans="1:288" x14ac:dyDescent="0.3">
      <c r="A17">
        <v>16</v>
      </c>
      <c r="D17" s="45">
        <v>44726</v>
      </c>
      <c r="E17" s="46">
        <v>0.4513888888888889</v>
      </c>
      <c r="F17" t="s">
        <v>18</v>
      </c>
      <c r="G17" t="s">
        <v>13</v>
      </c>
      <c r="H17" t="s">
        <v>7</v>
      </c>
      <c r="L17" t="s">
        <v>362</v>
      </c>
      <c r="P17" t="s">
        <v>7</v>
      </c>
      <c r="Q17" t="s">
        <v>14</v>
      </c>
      <c r="R17" t="s">
        <v>454</v>
      </c>
      <c r="V17" t="s">
        <v>363</v>
      </c>
      <c r="Z17" t="s">
        <v>402</v>
      </c>
      <c r="AB17" t="s">
        <v>365</v>
      </c>
      <c r="AD17" t="s">
        <v>389</v>
      </c>
      <c r="AF17" t="s">
        <v>367</v>
      </c>
      <c r="AJ17" t="s">
        <v>367</v>
      </c>
      <c r="AN17" t="s">
        <v>7</v>
      </c>
      <c r="AP17" t="s">
        <v>424</v>
      </c>
      <c r="AR17" t="s">
        <v>7</v>
      </c>
      <c r="AT17" t="s">
        <v>7</v>
      </c>
      <c r="AV17" t="s">
        <v>370</v>
      </c>
      <c r="AW17" t="s">
        <v>361</v>
      </c>
      <c r="AX17" t="s">
        <v>361</v>
      </c>
      <c r="AY17" t="s">
        <v>361</v>
      </c>
      <c r="AZ17" t="s">
        <v>361</v>
      </c>
      <c r="BA17" t="s">
        <v>361</v>
      </c>
      <c r="BB17" t="s">
        <v>361</v>
      </c>
      <c r="BC17" t="s">
        <v>361</v>
      </c>
      <c r="BD17" t="s">
        <v>361</v>
      </c>
      <c r="BE17" t="s">
        <v>361</v>
      </c>
      <c r="BF17" t="s">
        <v>361</v>
      </c>
      <c r="BG17" t="s">
        <v>361</v>
      </c>
      <c r="BH17" t="s">
        <v>361</v>
      </c>
      <c r="BI17" t="s">
        <v>361</v>
      </c>
      <c r="BJ17" t="s">
        <v>361</v>
      </c>
      <c r="BK17" t="s">
        <v>361</v>
      </c>
      <c r="BL17" t="s">
        <v>361</v>
      </c>
      <c r="BM17" t="s">
        <v>361</v>
      </c>
      <c r="BP17" t="s">
        <v>370</v>
      </c>
      <c r="BQ17" t="s">
        <v>361</v>
      </c>
      <c r="BR17" t="s">
        <v>361</v>
      </c>
      <c r="BS17" t="s">
        <v>361</v>
      </c>
      <c r="BT17" t="s">
        <v>361</v>
      </c>
      <c r="BU17" t="s">
        <v>361</v>
      </c>
      <c r="BV17" t="s">
        <v>361</v>
      </c>
      <c r="BW17" t="s">
        <v>361</v>
      </c>
      <c r="BX17" t="s">
        <v>361</v>
      </c>
      <c r="BY17" t="s">
        <v>361</v>
      </c>
      <c r="BZ17" t="s">
        <v>361</v>
      </c>
      <c r="CA17" t="s">
        <v>361</v>
      </c>
      <c r="CB17" t="s">
        <v>361</v>
      </c>
      <c r="CC17" t="s">
        <v>361</v>
      </c>
      <c r="CF17" t="s">
        <v>370</v>
      </c>
      <c r="CG17" t="s">
        <v>361</v>
      </c>
      <c r="CH17" t="s">
        <v>361</v>
      </c>
      <c r="CI17" t="s">
        <v>361</v>
      </c>
      <c r="CJ17" t="s">
        <v>361</v>
      </c>
      <c r="CK17" t="s">
        <v>361</v>
      </c>
      <c r="CL17" t="s">
        <v>361</v>
      </c>
      <c r="CM17" t="s">
        <v>361</v>
      </c>
      <c r="CN17" t="s">
        <v>361</v>
      </c>
      <c r="CO17" t="s">
        <v>361</v>
      </c>
      <c r="CP17" t="s">
        <v>361</v>
      </c>
      <c r="CQ17" t="s">
        <v>361</v>
      </c>
      <c r="CR17" t="s">
        <v>361</v>
      </c>
      <c r="CS17" t="s">
        <v>361</v>
      </c>
      <c r="CT17" t="s">
        <v>361</v>
      </c>
      <c r="CU17" t="s">
        <v>361</v>
      </c>
      <c r="CV17" t="s">
        <v>361</v>
      </c>
      <c r="CW17" t="s">
        <v>361</v>
      </c>
      <c r="CX17" t="s">
        <v>361</v>
      </c>
      <c r="CY17" t="s">
        <v>361</v>
      </c>
      <c r="CZ17" t="s">
        <v>361</v>
      </c>
      <c r="DA17" t="s">
        <v>361</v>
      </c>
      <c r="DD17" t="s">
        <v>9</v>
      </c>
      <c r="DF17" t="s">
        <v>9</v>
      </c>
      <c r="DH17" t="s">
        <v>361</v>
      </c>
      <c r="DI17" t="s">
        <v>361</v>
      </c>
      <c r="DJ17" t="s">
        <v>361</v>
      </c>
      <c r="DK17" t="s">
        <v>361</v>
      </c>
      <c r="DL17" t="s">
        <v>361</v>
      </c>
      <c r="DM17" t="s">
        <v>361</v>
      </c>
      <c r="DN17" t="s">
        <v>361</v>
      </c>
      <c r="DO17" t="s">
        <v>361</v>
      </c>
      <c r="DP17" t="s">
        <v>361</v>
      </c>
      <c r="DQ17" t="s">
        <v>361</v>
      </c>
      <c r="DR17" t="s">
        <v>370</v>
      </c>
      <c r="DT17" t="s">
        <v>361</v>
      </c>
      <c r="DU17" t="s">
        <v>361</v>
      </c>
      <c r="DV17" t="s">
        <v>361</v>
      </c>
      <c r="DW17" t="s">
        <v>361</v>
      </c>
      <c r="DX17" t="s">
        <v>361</v>
      </c>
      <c r="DY17" t="s">
        <v>361</v>
      </c>
      <c r="DZ17" t="s">
        <v>361</v>
      </c>
      <c r="EA17" t="s">
        <v>361</v>
      </c>
      <c r="EB17" t="s">
        <v>361</v>
      </c>
      <c r="EC17" t="s">
        <v>361</v>
      </c>
      <c r="ED17" t="s">
        <v>361</v>
      </c>
      <c r="EH17" t="s">
        <v>7</v>
      </c>
      <c r="EJ17" t="s">
        <v>7</v>
      </c>
      <c r="EL17">
        <v>0</v>
      </c>
      <c r="FQ17" t="s">
        <v>373</v>
      </c>
      <c r="FR17" t="s">
        <v>406</v>
      </c>
      <c r="FV17" t="s">
        <v>455</v>
      </c>
      <c r="GF17" t="s">
        <v>7</v>
      </c>
      <c r="GJ17" t="s">
        <v>375</v>
      </c>
      <c r="GP17">
        <v>5</v>
      </c>
      <c r="GR17" t="s">
        <v>376</v>
      </c>
      <c r="GT17" t="s">
        <v>377</v>
      </c>
      <c r="GX17" t="s">
        <v>378</v>
      </c>
      <c r="HB17" t="s">
        <v>7</v>
      </c>
      <c r="HD17" t="s">
        <v>9</v>
      </c>
      <c r="HF17" t="s">
        <v>9</v>
      </c>
      <c r="HG17" t="s">
        <v>7</v>
      </c>
      <c r="HH17" t="s">
        <v>7</v>
      </c>
      <c r="HI17" t="s">
        <v>7</v>
      </c>
      <c r="HJ17" t="s">
        <v>9</v>
      </c>
      <c r="HK17" t="s">
        <v>7</v>
      </c>
      <c r="HL17" t="s">
        <v>9</v>
      </c>
      <c r="HM17" t="s">
        <v>9</v>
      </c>
      <c r="HN17" t="s">
        <v>7</v>
      </c>
      <c r="HX17" t="s">
        <v>7</v>
      </c>
      <c r="HY17" t="s">
        <v>9</v>
      </c>
      <c r="HZ17" t="s">
        <v>7</v>
      </c>
      <c r="IA17" t="s">
        <v>7</v>
      </c>
      <c r="IB17" t="s">
        <v>7</v>
      </c>
      <c r="IC17" t="s">
        <v>7</v>
      </c>
      <c r="ID17" t="s">
        <v>7</v>
      </c>
      <c r="IL17" t="s">
        <v>456</v>
      </c>
      <c r="IP17" t="s">
        <v>457</v>
      </c>
      <c r="IT17" t="s">
        <v>381</v>
      </c>
      <c r="IV17" t="s">
        <v>381</v>
      </c>
      <c r="IX17" t="s">
        <v>381</v>
      </c>
      <c r="IZ17" t="s">
        <v>7</v>
      </c>
      <c r="JL17" t="s">
        <v>361</v>
      </c>
      <c r="JM17" t="s">
        <v>361</v>
      </c>
      <c r="JN17" t="s">
        <v>361</v>
      </c>
      <c r="JO17" t="s">
        <v>361</v>
      </c>
      <c r="JP17" t="s">
        <v>361</v>
      </c>
      <c r="JQ17" t="s">
        <v>361</v>
      </c>
      <c r="JR17" t="s">
        <v>361</v>
      </c>
      <c r="JS17" t="s">
        <v>361</v>
      </c>
      <c r="JT17" t="s">
        <v>361</v>
      </c>
      <c r="JU17" t="s">
        <v>361</v>
      </c>
      <c r="JV17" t="s">
        <v>361</v>
      </c>
      <c r="JW17" t="s">
        <v>361</v>
      </c>
      <c r="KB17" t="s">
        <v>8</v>
      </c>
    </row>
    <row r="18" spans="1:288" x14ac:dyDescent="0.3">
      <c r="A18">
        <v>17</v>
      </c>
      <c r="D18" s="45">
        <v>44726</v>
      </c>
      <c r="E18" s="46">
        <v>0.45347222222222222</v>
      </c>
      <c r="F18" t="s">
        <v>22</v>
      </c>
      <c r="G18" t="s">
        <v>382</v>
      </c>
      <c r="I18" t="s">
        <v>383</v>
      </c>
      <c r="N18" t="s">
        <v>384</v>
      </c>
      <c r="S18" t="s">
        <v>385</v>
      </c>
      <c r="W18" t="s">
        <v>426</v>
      </c>
      <c r="Y18" t="s">
        <v>385</v>
      </c>
      <c r="AA18" t="s">
        <v>414</v>
      </c>
      <c r="AC18" t="s">
        <v>388</v>
      </c>
      <c r="AE18" t="s">
        <v>435</v>
      </c>
      <c r="AG18" t="s">
        <v>458</v>
      </c>
      <c r="AH18" t="s">
        <v>14</v>
      </c>
      <c r="AI18" t="s">
        <v>459</v>
      </c>
      <c r="AK18" t="s">
        <v>383</v>
      </c>
      <c r="AO18" t="s">
        <v>383</v>
      </c>
      <c r="AQ18" t="s">
        <v>460</v>
      </c>
      <c r="AS18" t="s">
        <v>383</v>
      </c>
      <c r="AU18" t="s">
        <v>383</v>
      </c>
      <c r="AV18" t="s">
        <v>361</v>
      </c>
      <c r="AW18" t="s">
        <v>361</v>
      </c>
      <c r="AX18" t="s">
        <v>361</v>
      </c>
      <c r="AY18" t="s">
        <v>361</v>
      </c>
      <c r="AZ18" t="s">
        <v>361</v>
      </c>
      <c r="BA18" t="s">
        <v>361</v>
      </c>
      <c r="BB18" t="s">
        <v>361</v>
      </c>
      <c r="BC18" t="s">
        <v>361</v>
      </c>
      <c r="BD18" t="s">
        <v>361</v>
      </c>
      <c r="BE18" t="s">
        <v>370</v>
      </c>
      <c r="BF18" t="s">
        <v>361</v>
      </c>
      <c r="BG18" t="s">
        <v>361</v>
      </c>
      <c r="BH18" t="s">
        <v>361</v>
      </c>
      <c r="BI18" t="s">
        <v>361</v>
      </c>
      <c r="BJ18" t="s">
        <v>361</v>
      </c>
      <c r="BK18" t="s">
        <v>361</v>
      </c>
      <c r="BL18" t="s">
        <v>361</v>
      </c>
      <c r="BM18" t="s">
        <v>361</v>
      </c>
      <c r="BP18" t="s">
        <v>361</v>
      </c>
      <c r="BQ18" t="s">
        <v>361</v>
      </c>
      <c r="BR18" t="s">
        <v>361</v>
      </c>
      <c r="BS18" t="s">
        <v>361</v>
      </c>
      <c r="BT18" t="s">
        <v>361</v>
      </c>
      <c r="BU18" t="s">
        <v>361</v>
      </c>
      <c r="BV18" t="s">
        <v>361</v>
      </c>
      <c r="BW18" t="s">
        <v>361</v>
      </c>
      <c r="BX18" t="s">
        <v>361</v>
      </c>
      <c r="BY18" t="s">
        <v>361</v>
      </c>
      <c r="BZ18" t="s">
        <v>370</v>
      </c>
      <c r="CA18" t="s">
        <v>361</v>
      </c>
      <c r="CB18" t="s">
        <v>361</v>
      </c>
      <c r="CC18" t="s">
        <v>361</v>
      </c>
      <c r="CF18" t="s">
        <v>361</v>
      </c>
      <c r="CG18" t="s">
        <v>361</v>
      </c>
      <c r="CH18" t="s">
        <v>361</v>
      </c>
      <c r="CI18" t="s">
        <v>361</v>
      </c>
      <c r="CJ18" t="s">
        <v>361</v>
      </c>
      <c r="CK18" t="s">
        <v>361</v>
      </c>
      <c r="CL18" t="s">
        <v>361</v>
      </c>
      <c r="CM18" t="s">
        <v>361</v>
      </c>
      <c r="CN18" t="s">
        <v>361</v>
      </c>
      <c r="CO18" t="s">
        <v>361</v>
      </c>
      <c r="CP18" t="s">
        <v>361</v>
      </c>
      <c r="CQ18" t="s">
        <v>361</v>
      </c>
      <c r="CR18" t="s">
        <v>361</v>
      </c>
      <c r="CS18" t="s">
        <v>361</v>
      </c>
      <c r="CT18" t="s">
        <v>361</v>
      </c>
      <c r="CU18" t="s">
        <v>370</v>
      </c>
      <c r="CV18" t="s">
        <v>361</v>
      </c>
      <c r="CW18" t="s">
        <v>361</v>
      </c>
      <c r="CX18" t="s">
        <v>361</v>
      </c>
      <c r="CY18" t="s">
        <v>361</v>
      </c>
      <c r="CZ18" t="s">
        <v>361</v>
      </c>
      <c r="DA18" t="s">
        <v>361</v>
      </c>
      <c r="DE18" t="s">
        <v>385</v>
      </c>
      <c r="DG18" t="s">
        <v>385</v>
      </c>
      <c r="DH18" t="s">
        <v>361</v>
      </c>
      <c r="DI18" t="s">
        <v>361</v>
      </c>
      <c r="DJ18" t="s">
        <v>361</v>
      </c>
      <c r="DK18" t="s">
        <v>361</v>
      </c>
      <c r="DL18" t="s">
        <v>361</v>
      </c>
      <c r="DM18" t="s">
        <v>361</v>
      </c>
      <c r="DN18" t="s">
        <v>361</v>
      </c>
      <c r="DO18" t="s">
        <v>361</v>
      </c>
      <c r="DP18" t="s">
        <v>361</v>
      </c>
      <c r="DQ18" t="s">
        <v>361</v>
      </c>
      <c r="DR18" t="s">
        <v>361</v>
      </c>
      <c r="DT18" t="s">
        <v>361</v>
      </c>
      <c r="DU18" t="s">
        <v>361</v>
      </c>
      <c r="DV18" t="s">
        <v>361</v>
      </c>
      <c r="DW18" t="s">
        <v>361</v>
      </c>
      <c r="DX18" t="s">
        <v>361</v>
      </c>
      <c r="DY18" t="s">
        <v>361</v>
      </c>
      <c r="DZ18" t="s">
        <v>361</v>
      </c>
      <c r="EA18" t="s">
        <v>361</v>
      </c>
      <c r="EB18" t="s">
        <v>361</v>
      </c>
      <c r="EC18" t="s">
        <v>361</v>
      </c>
      <c r="ED18" t="s">
        <v>370</v>
      </c>
      <c r="EI18" t="s">
        <v>383</v>
      </c>
      <c r="EK18" t="s">
        <v>383</v>
      </c>
      <c r="EL18">
        <v>1</v>
      </c>
      <c r="EM18" t="s">
        <v>372</v>
      </c>
      <c r="EN18">
        <v>30</v>
      </c>
      <c r="FQ18" t="s">
        <v>373</v>
      </c>
      <c r="FS18" t="s">
        <v>419</v>
      </c>
      <c r="FW18" t="s">
        <v>419</v>
      </c>
      <c r="GG18" t="s">
        <v>383</v>
      </c>
      <c r="GK18" t="s">
        <v>428</v>
      </c>
      <c r="GO18" t="s">
        <v>429</v>
      </c>
      <c r="GQ18">
        <v>10</v>
      </c>
      <c r="GS18" t="s">
        <v>461</v>
      </c>
      <c r="GU18" t="s">
        <v>396</v>
      </c>
      <c r="GY18" t="s">
        <v>397</v>
      </c>
      <c r="HC18" t="s">
        <v>383</v>
      </c>
      <c r="HE18" t="s">
        <v>383</v>
      </c>
      <c r="HO18" t="s">
        <v>383</v>
      </c>
      <c r="HP18" t="s">
        <v>385</v>
      </c>
      <c r="HQ18" t="s">
        <v>385</v>
      </c>
      <c r="HR18" t="s">
        <v>383</v>
      </c>
      <c r="HS18" t="s">
        <v>383</v>
      </c>
      <c r="HT18" t="s">
        <v>383</v>
      </c>
      <c r="HU18" t="s">
        <v>383</v>
      </c>
      <c r="HV18" t="s">
        <v>383</v>
      </c>
      <c r="HW18" t="s">
        <v>383</v>
      </c>
      <c r="IE18" t="s">
        <v>383</v>
      </c>
      <c r="IF18" t="s">
        <v>385</v>
      </c>
      <c r="IG18" t="s">
        <v>383</v>
      </c>
      <c r="IH18" t="s">
        <v>383</v>
      </c>
      <c r="II18" t="s">
        <v>383</v>
      </c>
      <c r="IJ18" t="s">
        <v>383</v>
      </c>
      <c r="IK18" t="s">
        <v>383</v>
      </c>
      <c r="IM18" t="s">
        <v>462</v>
      </c>
      <c r="IQ18" t="s">
        <v>422</v>
      </c>
      <c r="IU18" t="s">
        <v>399</v>
      </c>
      <c r="IW18" t="s">
        <v>399</v>
      </c>
      <c r="IY18" t="s">
        <v>399</v>
      </c>
      <c r="JA18" t="s">
        <v>383</v>
      </c>
      <c r="JL18" t="s">
        <v>361</v>
      </c>
      <c r="JM18" t="s">
        <v>361</v>
      </c>
      <c r="JN18" t="s">
        <v>361</v>
      </c>
      <c r="JO18" t="s">
        <v>361</v>
      </c>
      <c r="JP18" t="s">
        <v>361</v>
      </c>
      <c r="JQ18" t="s">
        <v>361</v>
      </c>
      <c r="JR18" t="s">
        <v>361</v>
      </c>
      <c r="JS18" t="s">
        <v>361</v>
      </c>
      <c r="JT18" t="s">
        <v>361</v>
      </c>
      <c r="JU18" t="s">
        <v>361</v>
      </c>
      <c r="JV18" t="s">
        <v>361</v>
      </c>
      <c r="JW18" t="s">
        <v>361</v>
      </c>
      <c r="KB18" t="s">
        <v>8</v>
      </c>
    </row>
    <row r="19" spans="1:288" x14ac:dyDescent="0.3">
      <c r="A19">
        <v>18</v>
      </c>
      <c r="D19" s="45">
        <v>44726</v>
      </c>
      <c r="E19" s="46">
        <v>0.48194444444444445</v>
      </c>
      <c r="F19" t="s">
        <v>23</v>
      </c>
      <c r="G19" t="s">
        <v>382</v>
      </c>
      <c r="I19" t="s">
        <v>383</v>
      </c>
      <c r="N19" t="s">
        <v>384</v>
      </c>
      <c r="S19" t="s">
        <v>385</v>
      </c>
      <c r="W19" t="s">
        <v>426</v>
      </c>
      <c r="Y19" t="s">
        <v>385</v>
      </c>
      <c r="AA19" t="s">
        <v>414</v>
      </c>
      <c r="AC19" t="s">
        <v>388</v>
      </c>
      <c r="AE19" t="s">
        <v>389</v>
      </c>
      <c r="AG19" t="s">
        <v>390</v>
      </c>
      <c r="AK19" t="s">
        <v>416</v>
      </c>
      <c r="AL19" t="s">
        <v>417</v>
      </c>
      <c r="AO19" t="s">
        <v>385</v>
      </c>
      <c r="AQ19" t="s">
        <v>418</v>
      </c>
      <c r="AS19" t="s">
        <v>383</v>
      </c>
      <c r="AU19" t="s">
        <v>383</v>
      </c>
      <c r="AV19" t="s">
        <v>361</v>
      </c>
      <c r="AW19" t="s">
        <v>361</v>
      </c>
      <c r="AX19" t="s">
        <v>361</v>
      </c>
      <c r="AY19" t="s">
        <v>361</v>
      </c>
      <c r="AZ19" t="s">
        <v>361</v>
      </c>
      <c r="BA19" t="s">
        <v>361</v>
      </c>
      <c r="BB19" t="s">
        <v>361</v>
      </c>
      <c r="BC19" t="s">
        <v>361</v>
      </c>
      <c r="BD19" t="s">
        <v>361</v>
      </c>
      <c r="BE19" t="s">
        <v>361</v>
      </c>
      <c r="BF19" t="s">
        <v>361</v>
      </c>
      <c r="BG19" t="s">
        <v>361</v>
      </c>
      <c r="BH19" t="s">
        <v>361</v>
      </c>
      <c r="BI19" t="s">
        <v>370</v>
      </c>
      <c r="BJ19" t="s">
        <v>361</v>
      </c>
      <c r="BK19" t="s">
        <v>370</v>
      </c>
      <c r="BL19" t="s">
        <v>361</v>
      </c>
      <c r="BM19" t="s">
        <v>361</v>
      </c>
      <c r="BP19" t="s">
        <v>361</v>
      </c>
      <c r="BQ19" t="s">
        <v>361</v>
      </c>
      <c r="BR19" t="s">
        <v>361</v>
      </c>
      <c r="BS19" t="s">
        <v>361</v>
      </c>
      <c r="BT19" t="s">
        <v>361</v>
      </c>
      <c r="BU19" t="s">
        <v>361</v>
      </c>
      <c r="BV19" t="s">
        <v>361</v>
      </c>
      <c r="BW19" t="s">
        <v>361</v>
      </c>
      <c r="BX19" t="s">
        <v>361</v>
      </c>
      <c r="BY19" t="s">
        <v>361</v>
      </c>
      <c r="BZ19" t="s">
        <v>370</v>
      </c>
      <c r="CA19" t="s">
        <v>361</v>
      </c>
      <c r="CB19" t="s">
        <v>361</v>
      </c>
      <c r="CC19" t="s">
        <v>361</v>
      </c>
      <c r="CF19" t="s">
        <v>361</v>
      </c>
      <c r="CG19" t="s">
        <v>361</v>
      </c>
      <c r="CH19" t="s">
        <v>361</v>
      </c>
      <c r="CI19" t="s">
        <v>361</v>
      </c>
      <c r="CJ19" t="s">
        <v>361</v>
      </c>
      <c r="CK19" t="s">
        <v>361</v>
      </c>
      <c r="CL19" t="s">
        <v>361</v>
      </c>
      <c r="CM19" t="s">
        <v>361</v>
      </c>
      <c r="CN19" t="s">
        <v>361</v>
      </c>
      <c r="CO19" t="s">
        <v>361</v>
      </c>
      <c r="CP19" t="s">
        <v>361</v>
      </c>
      <c r="CQ19" t="s">
        <v>361</v>
      </c>
      <c r="CR19" t="s">
        <v>361</v>
      </c>
      <c r="CS19" t="s">
        <v>370</v>
      </c>
      <c r="CT19" t="s">
        <v>361</v>
      </c>
      <c r="CU19" t="s">
        <v>361</v>
      </c>
      <c r="CV19" t="s">
        <v>361</v>
      </c>
      <c r="CW19" t="s">
        <v>361</v>
      </c>
      <c r="CX19" t="s">
        <v>361</v>
      </c>
      <c r="CY19" t="s">
        <v>370</v>
      </c>
      <c r="CZ19" t="s">
        <v>361</v>
      </c>
      <c r="DA19" t="s">
        <v>361</v>
      </c>
      <c r="DE19" t="s">
        <v>385</v>
      </c>
      <c r="DG19" t="s">
        <v>385</v>
      </c>
      <c r="DH19" t="s">
        <v>361</v>
      </c>
      <c r="DI19" t="s">
        <v>361</v>
      </c>
      <c r="DJ19" t="s">
        <v>361</v>
      </c>
      <c r="DK19" t="s">
        <v>361</v>
      </c>
      <c r="DL19" t="s">
        <v>361</v>
      </c>
      <c r="DM19" t="s">
        <v>361</v>
      </c>
      <c r="DN19" t="s">
        <v>361</v>
      </c>
      <c r="DO19" t="s">
        <v>361</v>
      </c>
      <c r="DP19" t="s">
        <v>361</v>
      </c>
      <c r="DQ19" t="s">
        <v>361</v>
      </c>
      <c r="DR19" t="s">
        <v>361</v>
      </c>
      <c r="DT19" t="s">
        <v>361</v>
      </c>
      <c r="DU19" t="s">
        <v>361</v>
      </c>
      <c r="DV19" t="s">
        <v>361</v>
      </c>
      <c r="DW19" t="s">
        <v>361</v>
      </c>
      <c r="DX19" t="s">
        <v>361</v>
      </c>
      <c r="DY19" t="s">
        <v>361</v>
      </c>
      <c r="DZ19" t="s">
        <v>361</v>
      </c>
      <c r="EA19" t="s">
        <v>361</v>
      </c>
      <c r="EB19" t="s">
        <v>361</v>
      </c>
      <c r="EC19" t="s">
        <v>361</v>
      </c>
      <c r="ED19" t="s">
        <v>370</v>
      </c>
      <c r="EI19" t="s">
        <v>383</v>
      </c>
      <c r="EK19" t="s">
        <v>383</v>
      </c>
      <c r="EL19">
        <v>1</v>
      </c>
      <c r="EM19" t="s">
        <v>372</v>
      </c>
      <c r="EN19">
        <v>64</v>
      </c>
      <c r="FQ19" t="s">
        <v>373</v>
      </c>
      <c r="FS19" t="s">
        <v>463</v>
      </c>
      <c r="FU19" t="s">
        <v>464</v>
      </c>
      <c r="FW19" t="s">
        <v>463</v>
      </c>
      <c r="FY19" t="s">
        <v>464</v>
      </c>
      <c r="GG19" t="s">
        <v>385</v>
      </c>
      <c r="GI19">
        <v>1</v>
      </c>
      <c r="GK19" t="s">
        <v>394</v>
      </c>
      <c r="GQ19">
        <v>998</v>
      </c>
      <c r="GS19" t="s">
        <v>420</v>
      </c>
      <c r="GU19" t="s">
        <v>396</v>
      </c>
      <c r="GY19" t="s">
        <v>397</v>
      </c>
      <c r="HC19" t="s">
        <v>385</v>
      </c>
      <c r="HE19" t="s">
        <v>385</v>
      </c>
      <c r="HO19" t="s">
        <v>383</v>
      </c>
      <c r="HP19" t="s">
        <v>385</v>
      </c>
      <c r="HQ19" t="s">
        <v>383</v>
      </c>
      <c r="HR19" t="s">
        <v>383</v>
      </c>
      <c r="HS19" t="s">
        <v>383</v>
      </c>
      <c r="HT19" t="s">
        <v>383</v>
      </c>
      <c r="HU19" t="s">
        <v>385</v>
      </c>
      <c r="HV19" t="s">
        <v>385</v>
      </c>
      <c r="HW19" t="s">
        <v>383</v>
      </c>
      <c r="IE19" t="s">
        <v>385</v>
      </c>
      <c r="IF19" t="s">
        <v>385</v>
      </c>
      <c r="IG19" t="s">
        <v>383</v>
      </c>
      <c r="IH19" t="s">
        <v>383</v>
      </c>
      <c r="II19" t="s">
        <v>383</v>
      </c>
      <c r="IJ19" t="s">
        <v>383</v>
      </c>
      <c r="IK19" t="s">
        <v>383</v>
      </c>
      <c r="IM19" t="s">
        <v>398</v>
      </c>
      <c r="IQ19" t="s">
        <v>422</v>
      </c>
      <c r="IU19" t="s">
        <v>399</v>
      </c>
      <c r="IW19" t="s">
        <v>399</v>
      </c>
      <c r="IY19" t="s">
        <v>399</v>
      </c>
      <c r="JA19" t="s">
        <v>383</v>
      </c>
      <c r="JL19" t="s">
        <v>361</v>
      </c>
      <c r="JM19" t="s">
        <v>361</v>
      </c>
      <c r="JN19" t="s">
        <v>361</v>
      </c>
      <c r="JO19" t="s">
        <v>361</v>
      </c>
      <c r="JP19" t="s">
        <v>361</v>
      </c>
      <c r="JQ19" t="s">
        <v>361</v>
      </c>
      <c r="JR19" t="s">
        <v>361</v>
      </c>
      <c r="JS19" t="s">
        <v>361</v>
      </c>
      <c r="JT19" t="s">
        <v>361</v>
      </c>
      <c r="JU19" t="s">
        <v>361</v>
      </c>
      <c r="JV19" t="s">
        <v>361</v>
      </c>
      <c r="JW19" t="s">
        <v>361</v>
      </c>
      <c r="KB19" t="s">
        <v>8</v>
      </c>
    </row>
    <row r="20" spans="1:288" x14ac:dyDescent="0.3">
      <c r="A20">
        <v>19</v>
      </c>
      <c r="D20" s="45">
        <v>44726</v>
      </c>
      <c r="E20" s="46">
        <v>0.48819444444444443</v>
      </c>
      <c r="F20" t="s">
        <v>24</v>
      </c>
      <c r="G20" t="s">
        <v>382</v>
      </c>
      <c r="I20" t="s">
        <v>383</v>
      </c>
      <c r="N20" t="s">
        <v>384</v>
      </c>
      <c r="S20" t="s">
        <v>385</v>
      </c>
      <c r="W20" t="s">
        <v>465</v>
      </c>
      <c r="AA20" t="s">
        <v>414</v>
      </c>
      <c r="AC20" t="s">
        <v>388</v>
      </c>
      <c r="AE20" t="s">
        <v>389</v>
      </c>
      <c r="AG20" t="s">
        <v>390</v>
      </c>
      <c r="AK20" t="s">
        <v>416</v>
      </c>
      <c r="AL20" t="s">
        <v>14</v>
      </c>
      <c r="AM20" t="s">
        <v>466</v>
      </c>
      <c r="AO20" t="s">
        <v>385</v>
      </c>
      <c r="AQ20" t="s">
        <v>418</v>
      </c>
      <c r="AS20" t="s">
        <v>385</v>
      </c>
      <c r="AU20" t="s">
        <v>385</v>
      </c>
      <c r="AV20" t="s">
        <v>361</v>
      </c>
      <c r="AW20" t="s">
        <v>361</v>
      </c>
      <c r="AX20" t="s">
        <v>361</v>
      </c>
      <c r="AY20" t="s">
        <v>361</v>
      </c>
      <c r="AZ20" t="s">
        <v>361</v>
      </c>
      <c r="BA20" t="s">
        <v>361</v>
      </c>
      <c r="BB20" t="s">
        <v>361</v>
      </c>
      <c r="BC20" t="s">
        <v>361</v>
      </c>
      <c r="BD20" t="s">
        <v>361</v>
      </c>
      <c r="BE20" t="s">
        <v>361</v>
      </c>
      <c r="BF20" t="s">
        <v>361</v>
      </c>
      <c r="BG20" t="s">
        <v>361</v>
      </c>
      <c r="BH20" t="s">
        <v>361</v>
      </c>
      <c r="BI20" t="s">
        <v>370</v>
      </c>
      <c r="BJ20" t="s">
        <v>361</v>
      </c>
      <c r="BK20" t="s">
        <v>361</v>
      </c>
      <c r="BL20" t="s">
        <v>361</v>
      </c>
      <c r="BM20" t="s">
        <v>361</v>
      </c>
      <c r="BP20" t="s">
        <v>361</v>
      </c>
      <c r="BQ20" t="s">
        <v>361</v>
      </c>
      <c r="BR20" t="s">
        <v>361</v>
      </c>
      <c r="BS20" t="s">
        <v>361</v>
      </c>
      <c r="BT20" t="s">
        <v>361</v>
      </c>
      <c r="BU20" t="s">
        <v>361</v>
      </c>
      <c r="BV20" t="s">
        <v>361</v>
      </c>
      <c r="BW20" t="s">
        <v>361</v>
      </c>
      <c r="BX20" t="s">
        <v>361</v>
      </c>
      <c r="BY20" t="s">
        <v>361</v>
      </c>
      <c r="BZ20" t="s">
        <v>370</v>
      </c>
      <c r="CA20" t="s">
        <v>361</v>
      </c>
      <c r="CB20" t="s">
        <v>361</v>
      </c>
      <c r="CC20" t="s">
        <v>361</v>
      </c>
      <c r="CF20" t="s">
        <v>361</v>
      </c>
      <c r="CG20" t="s">
        <v>361</v>
      </c>
      <c r="CH20" t="s">
        <v>361</v>
      </c>
      <c r="CI20" t="s">
        <v>361</v>
      </c>
      <c r="CJ20" t="s">
        <v>361</v>
      </c>
      <c r="CK20" t="s">
        <v>361</v>
      </c>
      <c r="CL20" t="s">
        <v>361</v>
      </c>
      <c r="CM20" t="s">
        <v>361</v>
      </c>
      <c r="CN20" t="s">
        <v>361</v>
      </c>
      <c r="CO20" t="s">
        <v>361</v>
      </c>
      <c r="CP20" t="s">
        <v>361</v>
      </c>
      <c r="CQ20" t="s">
        <v>361</v>
      </c>
      <c r="CR20" t="s">
        <v>361</v>
      </c>
      <c r="CS20" t="s">
        <v>361</v>
      </c>
      <c r="CT20" t="s">
        <v>370</v>
      </c>
      <c r="CU20" t="s">
        <v>361</v>
      </c>
      <c r="CV20" t="s">
        <v>361</v>
      </c>
      <c r="CW20" t="s">
        <v>370</v>
      </c>
      <c r="CX20" t="s">
        <v>361</v>
      </c>
      <c r="CY20" t="s">
        <v>361</v>
      </c>
      <c r="CZ20" t="s">
        <v>361</v>
      </c>
      <c r="DA20" t="s">
        <v>361</v>
      </c>
      <c r="DE20" t="s">
        <v>385</v>
      </c>
      <c r="DG20" t="s">
        <v>385</v>
      </c>
      <c r="DH20" t="s">
        <v>361</v>
      </c>
      <c r="DI20" t="s">
        <v>361</v>
      </c>
      <c r="DJ20" t="s">
        <v>361</v>
      </c>
      <c r="DK20" t="s">
        <v>361</v>
      </c>
      <c r="DL20" t="s">
        <v>361</v>
      </c>
      <c r="DM20" t="s">
        <v>361</v>
      </c>
      <c r="DN20" t="s">
        <v>361</v>
      </c>
      <c r="DO20" t="s">
        <v>361</v>
      </c>
      <c r="DP20" t="s">
        <v>361</v>
      </c>
      <c r="DQ20" t="s">
        <v>361</v>
      </c>
      <c r="DR20" t="s">
        <v>361</v>
      </c>
      <c r="DT20" t="s">
        <v>361</v>
      </c>
      <c r="DU20" t="s">
        <v>361</v>
      </c>
      <c r="DV20" t="s">
        <v>361</v>
      </c>
      <c r="DW20" t="s">
        <v>361</v>
      </c>
      <c r="DX20" t="s">
        <v>361</v>
      </c>
      <c r="DY20" t="s">
        <v>361</v>
      </c>
      <c r="DZ20" t="s">
        <v>361</v>
      </c>
      <c r="EA20" t="s">
        <v>361</v>
      </c>
      <c r="EB20" t="s">
        <v>361</v>
      </c>
      <c r="EC20" t="s">
        <v>361</v>
      </c>
      <c r="ED20" t="s">
        <v>370</v>
      </c>
      <c r="EI20" t="s">
        <v>385</v>
      </c>
      <c r="EK20" t="s">
        <v>385</v>
      </c>
      <c r="EL20">
        <v>11</v>
      </c>
      <c r="EM20" t="s">
        <v>371</v>
      </c>
      <c r="EN20">
        <v>64</v>
      </c>
      <c r="EO20" t="s">
        <v>372</v>
      </c>
      <c r="EP20">
        <v>56</v>
      </c>
      <c r="EQ20" t="s">
        <v>371</v>
      </c>
      <c r="ER20">
        <v>53</v>
      </c>
      <c r="ES20" t="s">
        <v>371</v>
      </c>
      <c r="ET20">
        <v>48</v>
      </c>
      <c r="EU20" t="s">
        <v>371</v>
      </c>
      <c r="EV20">
        <v>45</v>
      </c>
      <c r="EW20" t="s">
        <v>371</v>
      </c>
      <c r="EX20">
        <v>43</v>
      </c>
      <c r="EY20" t="s">
        <v>371</v>
      </c>
      <c r="EZ20">
        <v>27</v>
      </c>
      <c r="FA20" t="s">
        <v>372</v>
      </c>
      <c r="FB20">
        <v>19</v>
      </c>
      <c r="FC20" t="s">
        <v>372</v>
      </c>
      <c r="FD20">
        <v>12</v>
      </c>
      <c r="FE20" t="s">
        <v>371</v>
      </c>
      <c r="FF20">
        <v>10</v>
      </c>
      <c r="FG20" t="s">
        <v>371</v>
      </c>
      <c r="FH20">
        <v>8</v>
      </c>
      <c r="FQ20" t="s">
        <v>392</v>
      </c>
      <c r="FS20" t="s">
        <v>467</v>
      </c>
      <c r="FW20" t="s">
        <v>387</v>
      </c>
      <c r="GA20" t="s">
        <v>385</v>
      </c>
      <c r="GG20" t="s">
        <v>383</v>
      </c>
      <c r="GK20" t="s">
        <v>394</v>
      </c>
      <c r="GQ20">
        <v>1</v>
      </c>
      <c r="GS20" t="s">
        <v>395</v>
      </c>
      <c r="GU20" t="s">
        <v>396</v>
      </c>
      <c r="GY20" t="s">
        <v>397</v>
      </c>
      <c r="HC20" t="s">
        <v>385</v>
      </c>
      <c r="HE20" t="s">
        <v>385</v>
      </c>
      <c r="HO20" t="s">
        <v>385</v>
      </c>
      <c r="HP20" t="s">
        <v>385</v>
      </c>
      <c r="HQ20" t="s">
        <v>383</v>
      </c>
      <c r="HR20" t="s">
        <v>385</v>
      </c>
      <c r="HS20" t="s">
        <v>385</v>
      </c>
      <c r="HT20" t="s">
        <v>385</v>
      </c>
      <c r="HU20" t="s">
        <v>385</v>
      </c>
      <c r="HV20" t="s">
        <v>385</v>
      </c>
      <c r="HW20" t="s">
        <v>385</v>
      </c>
      <c r="IE20" t="s">
        <v>385</v>
      </c>
      <c r="IF20" t="s">
        <v>385</v>
      </c>
      <c r="IG20" t="s">
        <v>383</v>
      </c>
      <c r="IH20" t="s">
        <v>383</v>
      </c>
      <c r="II20" t="s">
        <v>383</v>
      </c>
      <c r="IJ20" t="s">
        <v>385</v>
      </c>
      <c r="IK20" t="s">
        <v>383</v>
      </c>
      <c r="IM20" t="s">
        <v>421</v>
      </c>
      <c r="IQ20" t="s">
        <v>422</v>
      </c>
      <c r="IU20" t="s">
        <v>468</v>
      </c>
      <c r="IW20" t="s">
        <v>468</v>
      </c>
      <c r="IY20" t="s">
        <v>468</v>
      </c>
      <c r="JA20" t="s">
        <v>383</v>
      </c>
      <c r="JL20" t="s">
        <v>361</v>
      </c>
      <c r="JM20" t="s">
        <v>361</v>
      </c>
      <c r="JN20" t="s">
        <v>361</v>
      </c>
      <c r="JO20" t="s">
        <v>361</v>
      </c>
      <c r="JP20" t="s">
        <v>361</v>
      </c>
      <c r="JQ20" t="s">
        <v>361</v>
      </c>
      <c r="JR20" t="s">
        <v>361</v>
      </c>
      <c r="JS20" t="s">
        <v>361</v>
      </c>
      <c r="JT20" t="s">
        <v>361</v>
      </c>
      <c r="JU20" t="s">
        <v>361</v>
      </c>
      <c r="JV20" t="s">
        <v>361</v>
      </c>
      <c r="JW20" t="s">
        <v>361</v>
      </c>
      <c r="KB20" t="s">
        <v>8</v>
      </c>
    </row>
    <row r="21" spans="1:288" x14ac:dyDescent="0.3">
      <c r="A21">
        <v>20</v>
      </c>
      <c r="D21" s="45">
        <v>44726</v>
      </c>
      <c r="E21" s="46">
        <v>0.48125000000000001</v>
      </c>
      <c r="F21" t="s">
        <v>25</v>
      </c>
      <c r="G21" t="s">
        <v>13</v>
      </c>
      <c r="H21" t="s">
        <v>7</v>
      </c>
      <c r="L21" t="s">
        <v>362</v>
      </c>
      <c r="P21" t="s">
        <v>9</v>
      </c>
      <c r="V21" t="s">
        <v>363</v>
      </c>
      <c r="Z21" t="s">
        <v>402</v>
      </c>
      <c r="AB21" t="s">
        <v>469</v>
      </c>
      <c r="AD21" t="s">
        <v>366</v>
      </c>
      <c r="AF21" t="s">
        <v>437</v>
      </c>
      <c r="AH21" t="s">
        <v>417</v>
      </c>
      <c r="AJ21" t="s">
        <v>470</v>
      </c>
      <c r="AL21" t="s">
        <v>417</v>
      </c>
      <c r="AN21" t="s">
        <v>9</v>
      </c>
      <c r="AP21" t="s">
        <v>471</v>
      </c>
      <c r="AR21" t="s">
        <v>9</v>
      </c>
      <c r="AT21" t="s">
        <v>9</v>
      </c>
      <c r="AV21" t="s">
        <v>361</v>
      </c>
      <c r="AW21" t="s">
        <v>361</v>
      </c>
      <c r="AX21" t="s">
        <v>361</v>
      </c>
      <c r="AY21" t="s">
        <v>361</v>
      </c>
      <c r="AZ21" t="s">
        <v>370</v>
      </c>
      <c r="BA21" t="s">
        <v>361</v>
      </c>
      <c r="BB21" t="s">
        <v>370</v>
      </c>
      <c r="BC21" t="s">
        <v>361</v>
      </c>
      <c r="BD21" t="s">
        <v>361</v>
      </c>
      <c r="BE21" t="s">
        <v>361</v>
      </c>
      <c r="BF21" t="s">
        <v>361</v>
      </c>
      <c r="BG21" t="s">
        <v>361</v>
      </c>
      <c r="BH21" t="s">
        <v>361</v>
      </c>
      <c r="BI21" t="s">
        <v>361</v>
      </c>
      <c r="BJ21" t="s">
        <v>361</v>
      </c>
      <c r="BK21" t="s">
        <v>361</v>
      </c>
      <c r="BL21" t="s">
        <v>361</v>
      </c>
      <c r="BM21" t="s">
        <v>361</v>
      </c>
      <c r="BP21" t="s">
        <v>361</v>
      </c>
      <c r="BQ21" t="s">
        <v>370</v>
      </c>
      <c r="BR21" t="s">
        <v>361</v>
      </c>
      <c r="BS21" t="s">
        <v>370</v>
      </c>
      <c r="BT21" t="s">
        <v>361</v>
      </c>
      <c r="BU21" t="s">
        <v>361</v>
      </c>
      <c r="BV21" t="s">
        <v>361</v>
      </c>
      <c r="BW21" t="s">
        <v>361</v>
      </c>
      <c r="BX21" t="s">
        <v>361</v>
      </c>
      <c r="BY21" t="s">
        <v>361</v>
      </c>
      <c r="BZ21" t="s">
        <v>361</v>
      </c>
      <c r="CA21" t="s">
        <v>361</v>
      </c>
      <c r="CB21" t="s">
        <v>361</v>
      </c>
      <c r="CC21" t="s">
        <v>361</v>
      </c>
      <c r="CF21" t="s">
        <v>361</v>
      </c>
      <c r="CG21" t="s">
        <v>370</v>
      </c>
      <c r="CH21" t="s">
        <v>370</v>
      </c>
      <c r="CI21" t="s">
        <v>370</v>
      </c>
      <c r="CJ21" t="s">
        <v>361</v>
      </c>
      <c r="CK21" t="s">
        <v>361</v>
      </c>
      <c r="CL21" t="s">
        <v>361</v>
      </c>
      <c r="CM21" t="s">
        <v>361</v>
      </c>
      <c r="CN21" t="s">
        <v>361</v>
      </c>
      <c r="CO21" t="s">
        <v>361</v>
      </c>
      <c r="CP21" t="s">
        <v>361</v>
      </c>
      <c r="CQ21" t="s">
        <v>361</v>
      </c>
      <c r="CR21" t="s">
        <v>361</v>
      </c>
      <c r="CS21" t="s">
        <v>361</v>
      </c>
      <c r="CT21" t="s">
        <v>361</v>
      </c>
      <c r="CU21" t="s">
        <v>361</v>
      </c>
      <c r="CV21" t="s">
        <v>361</v>
      </c>
      <c r="CW21" t="s">
        <v>361</v>
      </c>
      <c r="CX21" t="s">
        <v>361</v>
      </c>
      <c r="CY21" t="s">
        <v>361</v>
      </c>
      <c r="CZ21" t="s">
        <v>361</v>
      </c>
      <c r="DA21" t="s">
        <v>361</v>
      </c>
      <c r="DD21" t="s">
        <v>9</v>
      </c>
      <c r="DF21" t="s">
        <v>368</v>
      </c>
      <c r="DH21" t="s">
        <v>361</v>
      </c>
      <c r="DI21" t="s">
        <v>361</v>
      </c>
      <c r="DJ21" t="s">
        <v>361</v>
      </c>
      <c r="DK21" t="s">
        <v>361</v>
      </c>
      <c r="DL21" t="s">
        <v>361</v>
      </c>
      <c r="DM21" t="s">
        <v>361</v>
      </c>
      <c r="DN21" t="s">
        <v>361</v>
      </c>
      <c r="DO21" t="s">
        <v>361</v>
      </c>
      <c r="DP21" t="s">
        <v>361</v>
      </c>
      <c r="DQ21" t="s">
        <v>361</v>
      </c>
      <c r="DR21" t="s">
        <v>370</v>
      </c>
      <c r="DT21" t="s">
        <v>361</v>
      </c>
      <c r="DU21" t="s">
        <v>361</v>
      </c>
      <c r="DV21" t="s">
        <v>361</v>
      </c>
      <c r="DW21" t="s">
        <v>361</v>
      </c>
      <c r="DX21" t="s">
        <v>361</v>
      </c>
      <c r="DY21" t="s">
        <v>361</v>
      </c>
      <c r="DZ21" t="s">
        <v>361</v>
      </c>
      <c r="EA21" t="s">
        <v>361</v>
      </c>
      <c r="EB21" t="s">
        <v>361</v>
      </c>
      <c r="EC21" t="s">
        <v>361</v>
      </c>
      <c r="ED21" t="s">
        <v>361</v>
      </c>
      <c r="EH21" t="s">
        <v>9</v>
      </c>
      <c r="EJ21" t="s">
        <v>9</v>
      </c>
      <c r="EL21">
        <v>1</v>
      </c>
      <c r="EM21" t="s">
        <v>372</v>
      </c>
      <c r="EN21">
        <v>26</v>
      </c>
      <c r="FQ21" t="s">
        <v>373</v>
      </c>
      <c r="FR21" t="s">
        <v>406</v>
      </c>
      <c r="FV21" t="s">
        <v>406</v>
      </c>
      <c r="GF21" t="s">
        <v>7</v>
      </c>
      <c r="GJ21" t="s">
        <v>375</v>
      </c>
      <c r="GP21">
        <v>1</v>
      </c>
      <c r="GR21" t="s">
        <v>376</v>
      </c>
      <c r="GT21" t="s">
        <v>472</v>
      </c>
      <c r="GX21" t="s">
        <v>378</v>
      </c>
      <c r="HB21" t="s">
        <v>9</v>
      </c>
      <c r="HD21" t="s">
        <v>9</v>
      </c>
      <c r="HF21" t="s">
        <v>9</v>
      </c>
      <c r="HG21" t="s">
        <v>7</v>
      </c>
      <c r="HH21" t="s">
        <v>7</v>
      </c>
      <c r="HI21" t="s">
        <v>7</v>
      </c>
      <c r="HJ21" t="s">
        <v>7</v>
      </c>
      <c r="HK21" t="s">
        <v>7</v>
      </c>
      <c r="HL21" t="s">
        <v>7</v>
      </c>
      <c r="HM21" t="s">
        <v>7</v>
      </c>
      <c r="HN21" t="s">
        <v>7</v>
      </c>
      <c r="HX21" t="s">
        <v>9</v>
      </c>
      <c r="HY21" t="s">
        <v>7</v>
      </c>
      <c r="HZ21" t="s">
        <v>7</v>
      </c>
      <c r="IA21" t="s">
        <v>7</v>
      </c>
      <c r="IB21" t="s">
        <v>7</v>
      </c>
      <c r="IC21" t="s">
        <v>7</v>
      </c>
      <c r="ID21" t="s">
        <v>7</v>
      </c>
      <c r="IL21" t="s">
        <v>473</v>
      </c>
      <c r="IP21" t="s">
        <v>380</v>
      </c>
      <c r="IT21" t="s">
        <v>381</v>
      </c>
      <c r="IV21" t="s">
        <v>381</v>
      </c>
      <c r="IX21" t="s">
        <v>381</v>
      </c>
      <c r="IZ21" t="s">
        <v>7</v>
      </c>
      <c r="JL21" t="s">
        <v>361</v>
      </c>
      <c r="JM21" t="s">
        <v>361</v>
      </c>
      <c r="JN21" t="s">
        <v>361</v>
      </c>
      <c r="JO21" t="s">
        <v>361</v>
      </c>
      <c r="JP21" t="s">
        <v>361</v>
      </c>
      <c r="JQ21" t="s">
        <v>361</v>
      </c>
      <c r="JR21" t="s">
        <v>361</v>
      </c>
      <c r="JS21" t="s">
        <v>361</v>
      </c>
      <c r="JT21" t="s">
        <v>361</v>
      </c>
      <c r="JU21" t="s">
        <v>361</v>
      </c>
      <c r="JV21" t="s">
        <v>361</v>
      </c>
      <c r="JW21" t="s">
        <v>361</v>
      </c>
      <c r="KB21" t="s">
        <v>8</v>
      </c>
    </row>
    <row r="22" spans="1:288" x14ac:dyDescent="0.3">
      <c r="A22">
        <v>21</v>
      </c>
      <c r="D22" s="45">
        <v>44726</v>
      </c>
      <c r="E22" s="46">
        <v>0.54861111111111105</v>
      </c>
      <c r="F22" t="s">
        <v>19</v>
      </c>
      <c r="G22" t="s">
        <v>13</v>
      </c>
      <c r="H22" t="s">
        <v>7</v>
      </c>
      <c r="L22" t="s">
        <v>362</v>
      </c>
      <c r="P22" t="s">
        <v>9</v>
      </c>
      <c r="V22" t="s">
        <v>363</v>
      </c>
      <c r="Z22" t="s">
        <v>443</v>
      </c>
      <c r="AB22" t="s">
        <v>403</v>
      </c>
      <c r="AD22" t="s">
        <v>366</v>
      </c>
      <c r="AF22" t="s">
        <v>367</v>
      </c>
      <c r="AJ22" t="s">
        <v>367</v>
      </c>
      <c r="AN22" t="s">
        <v>7</v>
      </c>
      <c r="AP22" t="s">
        <v>369</v>
      </c>
      <c r="AR22" t="s">
        <v>7</v>
      </c>
      <c r="AT22" t="s">
        <v>7</v>
      </c>
      <c r="AV22" t="s">
        <v>361</v>
      </c>
      <c r="AW22" t="s">
        <v>370</v>
      </c>
      <c r="AX22" t="s">
        <v>361</v>
      </c>
      <c r="AY22" t="s">
        <v>361</v>
      </c>
      <c r="AZ22" t="s">
        <v>361</v>
      </c>
      <c r="BA22" t="s">
        <v>370</v>
      </c>
      <c r="BB22" t="s">
        <v>361</v>
      </c>
      <c r="BC22" t="s">
        <v>361</v>
      </c>
      <c r="BD22" t="s">
        <v>361</v>
      </c>
      <c r="BE22" t="s">
        <v>361</v>
      </c>
      <c r="BF22" t="s">
        <v>361</v>
      </c>
      <c r="BG22" t="s">
        <v>361</v>
      </c>
      <c r="BH22" t="s">
        <v>361</v>
      </c>
      <c r="BI22" t="s">
        <v>361</v>
      </c>
      <c r="BJ22" t="s">
        <v>361</v>
      </c>
      <c r="BK22" t="s">
        <v>361</v>
      </c>
      <c r="BL22" t="s">
        <v>361</v>
      </c>
      <c r="BM22" t="s">
        <v>361</v>
      </c>
      <c r="BP22" t="s">
        <v>361</v>
      </c>
      <c r="BQ22" t="s">
        <v>370</v>
      </c>
      <c r="BR22" t="s">
        <v>361</v>
      </c>
      <c r="BS22" t="s">
        <v>370</v>
      </c>
      <c r="BT22" t="s">
        <v>361</v>
      </c>
      <c r="BU22" t="s">
        <v>361</v>
      </c>
      <c r="BV22" t="s">
        <v>361</v>
      </c>
      <c r="BW22" t="s">
        <v>361</v>
      </c>
      <c r="BX22" t="s">
        <v>361</v>
      </c>
      <c r="BY22" t="s">
        <v>361</v>
      </c>
      <c r="BZ22" t="s">
        <v>361</v>
      </c>
      <c r="CA22" t="s">
        <v>361</v>
      </c>
      <c r="CB22" t="s">
        <v>361</v>
      </c>
      <c r="CC22" t="s">
        <v>361</v>
      </c>
      <c r="CF22" t="s">
        <v>361</v>
      </c>
      <c r="CG22" t="s">
        <v>361</v>
      </c>
      <c r="CH22" t="s">
        <v>370</v>
      </c>
      <c r="CI22" t="s">
        <v>361</v>
      </c>
      <c r="CJ22" t="s">
        <v>370</v>
      </c>
      <c r="CK22" t="s">
        <v>370</v>
      </c>
      <c r="CL22" t="s">
        <v>361</v>
      </c>
      <c r="CM22" t="s">
        <v>361</v>
      </c>
      <c r="CN22" t="s">
        <v>361</v>
      </c>
      <c r="CO22" t="s">
        <v>361</v>
      </c>
      <c r="CP22" t="s">
        <v>361</v>
      </c>
      <c r="CQ22" t="s">
        <v>361</v>
      </c>
      <c r="CR22" t="s">
        <v>361</v>
      </c>
      <c r="CS22" t="s">
        <v>361</v>
      </c>
      <c r="CT22" t="s">
        <v>361</v>
      </c>
      <c r="CU22" t="s">
        <v>361</v>
      </c>
      <c r="CV22" t="s">
        <v>361</v>
      </c>
      <c r="CW22" t="s">
        <v>361</v>
      </c>
      <c r="CX22" t="s">
        <v>361</v>
      </c>
      <c r="CY22" t="s">
        <v>361</v>
      </c>
      <c r="CZ22" t="s">
        <v>361</v>
      </c>
      <c r="DA22" t="s">
        <v>361</v>
      </c>
      <c r="DD22" t="s">
        <v>9</v>
      </c>
      <c r="DF22" t="s">
        <v>9</v>
      </c>
      <c r="DH22" t="s">
        <v>361</v>
      </c>
      <c r="DI22" t="s">
        <v>361</v>
      </c>
      <c r="DJ22" t="s">
        <v>361</v>
      </c>
      <c r="DK22" t="s">
        <v>361</v>
      </c>
      <c r="DL22" t="s">
        <v>361</v>
      </c>
      <c r="DM22" t="s">
        <v>361</v>
      </c>
      <c r="DN22" t="s">
        <v>361</v>
      </c>
      <c r="DO22" t="s">
        <v>361</v>
      </c>
      <c r="DP22" t="s">
        <v>361</v>
      </c>
      <c r="DQ22" t="s">
        <v>361</v>
      </c>
      <c r="DR22" t="s">
        <v>370</v>
      </c>
      <c r="DT22" t="s">
        <v>361</v>
      </c>
      <c r="DU22" t="s">
        <v>361</v>
      </c>
      <c r="DV22" t="s">
        <v>361</v>
      </c>
      <c r="DW22" t="s">
        <v>361</v>
      </c>
      <c r="DX22" t="s">
        <v>361</v>
      </c>
      <c r="DY22" t="s">
        <v>361</v>
      </c>
      <c r="DZ22" t="s">
        <v>361</v>
      </c>
      <c r="EA22" t="s">
        <v>361</v>
      </c>
      <c r="EB22" t="s">
        <v>361</v>
      </c>
      <c r="EC22" t="s">
        <v>361</v>
      </c>
      <c r="ED22" t="s">
        <v>361</v>
      </c>
      <c r="EH22" t="s">
        <v>7</v>
      </c>
      <c r="EJ22" t="s">
        <v>7</v>
      </c>
      <c r="EL22">
        <v>1</v>
      </c>
      <c r="EM22" t="s">
        <v>371</v>
      </c>
      <c r="EN22">
        <v>23</v>
      </c>
      <c r="FQ22" t="s">
        <v>373</v>
      </c>
      <c r="FR22" t="s">
        <v>374</v>
      </c>
      <c r="FV22" t="s">
        <v>374</v>
      </c>
      <c r="GF22" t="s">
        <v>7</v>
      </c>
      <c r="GJ22" t="s">
        <v>425</v>
      </c>
      <c r="GP22">
        <v>1</v>
      </c>
      <c r="GR22" t="s">
        <v>376</v>
      </c>
      <c r="GT22" t="s">
        <v>377</v>
      </c>
      <c r="GX22" t="s">
        <v>378</v>
      </c>
      <c r="HB22" t="s">
        <v>7</v>
      </c>
      <c r="HD22" t="s">
        <v>7</v>
      </c>
      <c r="HF22" t="s">
        <v>9</v>
      </c>
      <c r="HG22" t="s">
        <v>9</v>
      </c>
      <c r="HH22" t="s">
        <v>7</v>
      </c>
      <c r="HI22" t="s">
        <v>7</v>
      </c>
      <c r="HJ22" t="s">
        <v>9</v>
      </c>
      <c r="HK22" t="s">
        <v>7</v>
      </c>
      <c r="HL22" t="s">
        <v>7</v>
      </c>
      <c r="HM22" t="s">
        <v>9</v>
      </c>
      <c r="HN22" t="s">
        <v>9</v>
      </c>
      <c r="HX22" t="s">
        <v>7</v>
      </c>
      <c r="HY22" t="s">
        <v>9</v>
      </c>
      <c r="HZ22" t="s">
        <v>7</v>
      </c>
      <c r="IA22" t="s">
        <v>7</v>
      </c>
      <c r="IB22" t="s">
        <v>7</v>
      </c>
      <c r="IC22" t="s">
        <v>7</v>
      </c>
      <c r="ID22" t="s">
        <v>7</v>
      </c>
      <c r="IL22" t="s">
        <v>379</v>
      </c>
      <c r="IP22" t="s">
        <v>441</v>
      </c>
      <c r="IT22" t="s">
        <v>381</v>
      </c>
      <c r="IV22" t="s">
        <v>381</v>
      </c>
      <c r="IX22" t="s">
        <v>381</v>
      </c>
      <c r="IZ22" t="s">
        <v>9</v>
      </c>
      <c r="JB22" t="s">
        <v>11</v>
      </c>
      <c r="JD22" t="s">
        <v>9</v>
      </c>
      <c r="JF22" t="s">
        <v>446</v>
      </c>
      <c r="JG22" t="s">
        <v>410</v>
      </c>
      <c r="JH22" t="s">
        <v>410</v>
      </c>
      <c r="JL22" t="s">
        <v>361</v>
      </c>
      <c r="JM22" t="s">
        <v>370</v>
      </c>
      <c r="JN22" t="s">
        <v>370</v>
      </c>
      <c r="JO22" t="s">
        <v>361</v>
      </c>
      <c r="JP22" t="s">
        <v>361</v>
      </c>
      <c r="JQ22" t="s">
        <v>361</v>
      </c>
      <c r="JR22" t="s">
        <v>361</v>
      </c>
      <c r="JS22" t="s">
        <v>361</v>
      </c>
      <c r="JT22" t="s">
        <v>361</v>
      </c>
      <c r="JU22" t="s">
        <v>361</v>
      </c>
      <c r="JV22" t="s">
        <v>361</v>
      </c>
      <c r="JW22" t="s">
        <v>361</v>
      </c>
      <c r="JX22" t="s">
        <v>474</v>
      </c>
      <c r="JZ22" t="s">
        <v>412</v>
      </c>
      <c r="KB22" t="s">
        <v>8</v>
      </c>
    </row>
    <row r="23" spans="1:288" x14ac:dyDescent="0.3">
      <c r="A23">
        <v>22</v>
      </c>
      <c r="D23" s="45">
        <v>44726</v>
      </c>
      <c r="E23" s="46">
        <v>0.50277777777777777</v>
      </c>
      <c r="F23" t="s">
        <v>26</v>
      </c>
      <c r="G23" t="s">
        <v>13</v>
      </c>
      <c r="H23" t="s">
        <v>7</v>
      </c>
      <c r="L23" t="s">
        <v>362</v>
      </c>
      <c r="P23" t="s">
        <v>9</v>
      </c>
      <c r="V23" t="s">
        <v>363</v>
      </c>
      <c r="Z23" t="s">
        <v>402</v>
      </c>
      <c r="AB23" t="s">
        <v>475</v>
      </c>
      <c r="AD23" t="s">
        <v>423</v>
      </c>
      <c r="AF23" t="s">
        <v>367</v>
      </c>
      <c r="AJ23" t="s">
        <v>367</v>
      </c>
      <c r="AN23" t="s">
        <v>7</v>
      </c>
      <c r="AP23" t="s">
        <v>369</v>
      </c>
      <c r="AR23" t="s">
        <v>7</v>
      </c>
      <c r="AT23" t="s">
        <v>368</v>
      </c>
      <c r="AV23" t="s">
        <v>361</v>
      </c>
      <c r="AW23" t="s">
        <v>361</v>
      </c>
      <c r="AX23" t="s">
        <v>361</v>
      </c>
      <c r="AY23" t="s">
        <v>361</v>
      </c>
      <c r="AZ23" t="s">
        <v>370</v>
      </c>
      <c r="BA23" t="s">
        <v>370</v>
      </c>
      <c r="BB23" t="s">
        <v>361</v>
      </c>
      <c r="BC23" t="s">
        <v>361</v>
      </c>
      <c r="BD23" t="s">
        <v>361</v>
      </c>
      <c r="BE23" t="s">
        <v>361</v>
      </c>
      <c r="BF23" t="s">
        <v>361</v>
      </c>
      <c r="BG23" t="s">
        <v>361</v>
      </c>
      <c r="BH23" t="s">
        <v>361</v>
      </c>
      <c r="BI23" t="s">
        <v>361</v>
      </c>
      <c r="BJ23" t="s">
        <v>361</v>
      </c>
      <c r="BK23" t="s">
        <v>361</v>
      </c>
      <c r="BL23" t="s">
        <v>361</v>
      </c>
      <c r="BM23" t="s">
        <v>361</v>
      </c>
      <c r="BP23" t="s">
        <v>361</v>
      </c>
      <c r="BQ23" t="s">
        <v>361</v>
      </c>
      <c r="BR23" t="s">
        <v>361</v>
      </c>
      <c r="BS23" t="s">
        <v>370</v>
      </c>
      <c r="BT23" t="s">
        <v>361</v>
      </c>
      <c r="BU23" t="s">
        <v>361</v>
      </c>
      <c r="BV23" t="s">
        <v>361</v>
      </c>
      <c r="BW23" t="s">
        <v>361</v>
      </c>
      <c r="BX23" t="s">
        <v>361</v>
      </c>
      <c r="BY23" t="s">
        <v>361</v>
      </c>
      <c r="BZ23" t="s">
        <v>361</v>
      </c>
      <c r="CA23" t="s">
        <v>361</v>
      </c>
      <c r="CB23" t="s">
        <v>361</v>
      </c>
      <c r="CC23" t="s">
        <v>361</v>
      </c>
      <c r="CF23" t="s">
        <v>361</v>
      </c>
      <c r="CG23" t="s">
        <v>370</v>
      </c>
      <c r="CH23" t="s">
        <v>361</v>
      </c>
      <c r="CI23" t="s">
        <v>370</v>
      </c>
      <c r="CJ23" t="s">
        <v>361</v>
      </c>
      <c r="CK23" t="s">
        <v>361</v>
      </c>
      <c r="CL23" t="s">
        <v>361</v>
      </c>
      <c r="CM23" t="s">
        <v>361</v>
      </c>
      <c r="CN23" t="s">
        <v>361</v>
      </c>
      <c r="CO23" t="s">
        <v>361</v>
      </c>
      <c r="CP23" t="s">
        <v>361</v>
      </c>
      <c r="CQ23" t="s">
        <v>361</v>
      </c>
      <c r="CR23" t="s">
        <v>361</v>
      </c>
      <c r="CS23" t="s">
        <v>361</v>
      </c>
      <c r="CT23" t="s">
        <v>361</v>
      </c>
      <c r="CU23" t="s">
        <v>361</v>
      </c>
      <c r="CV23" t="s">
        <v>361</v>
      </c>
      <c r="CW23" t="s">
        <v>361</v>
      </c>
      <c r="CX23" t="s">
        <v>361</v>
      </c>
      <c r="CY23" t="s">
        <v>361</v>
      </c>
      <c r="CZ23" t="s">
        <v>361</v>
      </c>
      <c r="DA23" t="s">
        <v>361</v>
      </c>
      <c r="DD23" t="s">
        <v>9</v>
      </c>
      <c r="DF23" t="s">
        <v>7</v>
      </c>
      <c r="DH23" t="s">
        <v>361</v>
      </c>
      <c r="DI23" t="s">
        <v>361</v>
      </c>
      <c r="DJ23" t="s">
        <v>361</v>
      </c>
      <c r="DK23" t="s">
        <v>361</v>
      </c>
      <c r="DL23" t="s">
        <v>361</v>
      </c>
      <c r="DM23" t="s">
        <v>361</v>
      </c>
      <c r="DN23" t="s">
        <v>361</v>
      </c>
      <c r="DO23" t="s">
        <v>361</v>
      </c>
      <c r="DP23" t="s">
        <v>361</v>
      </c>
      <c r="DQ23" t="s">
        <v>361</v>
      </c>
      <c r="DR23" t="s">
        <v>370</v>
      </c>
      <c r="DT23" t="s">
        <v>361</v>
      </c>
      <c r="DU23" t="s">
        <v>361</v>
      </c>
      <c r="DV23" t="s">
        <v>361</v>
      </c>
      <c r="DW23" t="s">
        <v>361</v>
      </c>
      <c r="DX23" t="s">
        <v>361</v>
      </c>
      <c r="DY23" t="s">
        <v>361</v>
      </c>
      <c r="DZ23" t="s">
        <v>361</v>
      </c>
      <c r="EA23" t="s">
        <v>361</v>
      </c>
      <c r="EB23" t="s">
        <v>361</v>
      </c>
      <c r="EC23" t="s">
        <v>361</v>
      </c>
      <c r="ED23" t="s">
        <v>361</v>
      </c>
      <c r="EH23" t="s">
        <v>7</v>
      </c>
      <c r="EJ23" t="s">
        <v>7</v>
      </c>
      <c r="EL23">
        <v>1</v>
      </c>
      <c r="EM23" t="s">
        <v>372</v>
      </c>
      <c r="EN23">
        <v>33</v>
      </c>
      <c r="FQ23" t="s">
        <v>373</v>
      </c>
      <c r="FR23" t="s">
        <v>476</v>
      </c>
      <c r="FV23" t="s">
        <v>404</v>
      </c>
      <c r="FX23" t="s">
        <v>477</v>
      </c>
      <c r="GF23" t="s">
        <v>7</v>
      </c>
      <c r="GJ23" t="s">
        <v>478</v>
      </c>
      <c r="GN23" t="s">
        <v>479</v>
      </c>
      <c r="GP23">
        <v>60</v>
      </c>
      <c r="GR23" t="s">
        <v>376</v>
      </c>
      <c r="GT23" t="s">
        <v>377</v>
      </c>
      <c r="GX23" t="s">
        <v>378</v>
      </c>
      <c r="HB23" t="s">
        <v>7</v>
      </c>
      <c r="HD23" t="s">
        <v>9</v>
      </c>
      <c r="HF23" t="s">
        <v>7</v>
      </c>
      <c r="HG23" t="s">
        <v>7</v>
      </c>
      <c r="HH23" t="s">
        <v>7</v>
      </c>
      <c r="HI23" t="s">
        <v>7</v>
      </c>
      <c r="HJ23" t="s">
        <v>7</v>
      </c>
      <c r="HK23" t="s">
        <v>7</v>
      </c>
      <c r="HL23" t="s">
        <v>7</v>
      </c>
      <c r="HM23" t="s">
        <v>9</v>
      </c>
      <c r="HN23" t="s">
        <v>7</v>
      </c>
      <c r="HX23" t="s">
        <v>7</v>
      </c>
      <c r="HY23" t="s">
        <v>9</v>
      </c>
      <c r="HZ23" t="s">
        <v>7</v>
      </c>
      <c r="IA23" t="s">
        <v>7</v>
      </c>
      <c r="IB23" t="s">
        <v>7</v>
      </c>
      <c r="IC23" t="s">
        <v>7</v>
      </c>
      <c r="ID23" t="s">
        <v>7</v>
      </c>
      <c r="IL23" t="s">
        <v>440</v>
      </c>
      <c r="IP23" t="s">
        <v>14</v>
      </c>
      <c r="IR23" t="s">
        <v>408</v>
      </c>
      <c r="IT23" t="s">
        <v>381</v>
      </c>
      <c r="IV23" t="s">
        <v>381</v>
      </c>
      <c r="IX23" t="s">
        <v>381</v>
      </c>
      <c r="IZ23" t="s">
        <v>7</v>
      </c>
      <c r="JL23" t="s">
        <v>361</v>
      </c>
      <c r="JM23" t="s">
        <v>361</v>
      </c>
      <c r="JN23" t="s">
        <v>361</v>
      </c>
      <c r="JO23" t="s">
        <v>361</v>
      </c>
      <c r="JP23" t="s">
        <v>361</v>
      </c>
      <c r="JQ23" t="s">
        <v>361</v>
      </c>
      <c r="JR23" t="s">
        <v>361</v>
      </c>
      <c r="JS23" t="s">
        <v>361</v>
      </c>
      <c r="JT23" t="s">
        <v>361</v>
      </c>
      <c r="JU23" t="s">
        <v>361</v>
      </c>
      <c r="JV23" t="s">
        <v>361</v>
      </c>
      <c r="JW23" t="s">
        <v>361</v>
      </c>
      <c r="KB23" t="s">
        <v>8</v>
      </c>
    </row>
    <row r="24" spans="1:288" x14ac:dyDescent="0.3">
      <c r="A24">
        <v>23</v>
      </c>
      <c r="D24" s="45">
        <v>44726</v>
      </c>
      <c r="E24" s="46">
        <v>0.5</v>
      </c>
      <c r="F24" t="s">
        <v>19</v>
      </c>
      <c r="G24" t="s">
        <v>382</v>
      </c>
      <c r="I24" t="s">
        <v>383</v>
      </c>
      <c r="N24" t="s">
        <v>384</v>
      </c>
      <c r="S24" t="s">
        <v>385</v>
      </c>
      <c r="W24" t="s">
        <v>386</v>
      </c>
      <c r="Y24" t="s">
        <v>383</v>
      </c>
      <c r="AA24" t="s">
        <v>414</v>
      </c>
      <c r="AC24" t="s">
        <v>388</v>
      </c>
      <c r="AE24" t="s">
        <v>435</v>
      </c>
      <c r="AG24" t="s">
        <v>390</v>
      </c>
      <c r="AK24" t="s">
        <v>383</v>
      </c>
      <c r="AO24" t="s">
        <v>383</v>
      </c>
      <c r="AQ24" t="s">
        <v>383</v>
      </c>
      <c r="AS24" t="s">
        <v>383</v>
      </c>
      <c r="AU24" t="s">
        <v>436</v>
      </c>
      <c r="AV24" t="s">
        <v>361</v>
      </c>
      <c r="AW24" t="s">
        <v>361</v>
      </c>
      <c r="AX24" t="s">
        <v>361</v>
      </c>
      <c r="AY24" t="s">
        <v>361</v>
      </c>
      <c r="AZ24" t="s">
        <v>361</v>
      </c>
      <c r="BA24" t="s">
        <v>361</v>
      </c>
      <c r="BB24" t="s">
        <v>361</v>
      </c>
      <c r="BC24" t="s">
        <v>361</v>
      </c>
      <c r="BD24" t="s">
        <v>361</v>
      </c>
      <c r="BE24" t="s">
        <v>361</v>
      </c>
      <c r="BF24" t="s">
        <v>361</v>
      </c>
      <c r="BG24" t="s">
        <v>361</v>
      </c>
      <c r="BH24" t="s">
        <v>361</v>
      </c>
      <c r="BI24" t="s">
        <v>370</v>
      </c>
      <c r="BJ24" t="s">
        <v>361</v>
      </c>
      <c r="BK24" t="s">
        <v>361</v>
      </c>
      <c r="BL24" t="s">
        <v>361</v>
      </c>
      <c r="BM24" t="s">
        <v>361</v>
      </c>
      <c r="BP24" t="s">
        <v>361</v>
      </c>
      <c r="BQ24" t="s">
        <v>361</v>
      </c>
      <c r="BR24" t="s">
        <v>361</v>
      </c>
      <c r="BS24" t="s">
        <v>361</v>
      </c>
      <c r="BT24" t="s">
        <v>361</v>
      </c>
      <c r="BU24" t="s">
        <v>361</v>
      </c>
      <c r="BV24" t="s">
        <v>361</v>
      </c>
      <c r="BW24" t="s">
        <v>361</v>
      </c>
      <c r="BX24" t="s">
        <v>361</v>
      </c>
      <c r="BY24" t="s">
        <v>370</v>
      </c>
      <c r="BZ24" t="s">
        <v>361</v>
      </c>
      <c r="CA24" t="s">
        <v>361</v>
      </c>
      <c r="CB24" t="s">
        <v>361</v>
      </c>
      <c r="CC24" t="s">
        <v>361</v>
      </c>
      <c r="CF24" t="s">
        <v>361</v>
      </c>
      <c r="CG24" t="s">
        <v>361</v>
      </c>
      <c r="CH24" t="s">
        <v>361</v>
      </c>
      <c r="CI24" t="s">
        <v>361</v>
      </c>
      <c r="CJ24" t="s">
        <v>361</v>
      </c>
      <c r="CK24" t="s">
        <v>361</v>
      </c>
      <c r="CL24" t="s">
        <v>361</v>
      </c>
      <c r="CM24" t="s">
        <v>361</v>
      </c>
      <c r="CN24" t="s">
        <v>361</v>
      </c>
      <c r="CO24" t="s">
        <v>361</v>
      </c>
      <c r="CP24" t="s">
        <v>361</v>
      </c>
      <c r="CQ24" t="s">
        <v>361</v>
      </c>
      <c r="CR24" t="s">
        <v>361</v>
      </c>
      <c r="CS24" t="s">
        <v>361</v>
      </c>
      <c r="CT24" t="s">
        <v>370</v>
      </c>
      <c r="CU24" t="s">
        <v>361</v>
      </c>
      <c r="CV24" t="s">
        <v>361</v>
      </c>
      <c r="CW24" t="s">
        <v>361</v>
      </c>
      <c r="CX24" t="s">
        <v>361</v>
      </c>
      <c r="CY24" t="s">
        <v>361</v>
      </c>
      <c r="CZ24" t="s">
        <v>361</v>
      </c>
      <c r="DA24" t="s">
        <v>361</v>
      </c>
      <c r="DE24" t="s">
        <v>385</v>
      </c>
      <c r="DG24" t="s">
        <v>436</v>
      </c>
      <c r="DH24" t="s">
        <v>361</v>
      </c>
      <c r="DI24" t="s">
        <v>361</v>
      </c>
      <c r="DJ24" t="s">
        <v>361</v>
      </c>
      <c r="DK24" t="s">
        <v>361</v>
      </c>
      <c r="DL24" t="s">
        <v>361</v>
      </c>
      <c r="DM24" t="s">
        <v>361</v>
      </c>
      <c r="DN24" t="s">
        <v>361</v>
      </c>
      <c r="DO24" t="s">
        <v>361</v>
      </c>
      <c r="DP24" t="s">
        <v>361</v>
      </c>
      <c r="DQ24" t="s">
        <v>361</v>
      </c>
      <c r="DR24" t="s">
        <v>361</v>
      </c>
      <c r="DT24" t="s">
        <v>361</v>
      </c>
      <c r="DU24" t="s">
        <v>361</v>
      </c>
      <c r="DV24" t="s">
        <v>361</v>
      </c>
      <c r="DW24" t="s">
        <v>361</v>
      </c>
      <c r="DX24" t="s">
        <v>361</v>
      </c>
      <c r="DY24" t="s">
        <v>361</v>
      </c>
      <c r="DZ24" t="s">
        <v>361</v>
      </c>
      <c r="EA24" t="s">
        <v>361</v>
      </c>
      <c r="EB24" t="s">
        <v>361</v>
      </c>
      <c r="EC24" t="s">
        <v>361</v>
      </c>
      <c r="ED24" t="s">
        <v>370</v>
      </c>
      <c r="EI24" t="s">
        <v>383</v>
      </c>
      <c r="EK24" t="s">
        <v>383</v>
      </c>
      <c r="EL24">
        <v>1</v>
      </c>
      <c r="EM24" t="s">
        <v>372</v>
      </c>
      <c r="EN24">
        <v>41</v>
      </c>
      <c r="FQ24" t="s">
        <v>373</v>
      </c>
      <c r="FS24" t="s">
        <v>463</v>
      </c>
      <c r="FU24" t="s">
        <v>480</v>
      </c>
      <c r="FW24" t="s">
        <v>419</v>
      </c>
      <c r="GG24" t="s">
        <v>383</v>
      </c>
      <c r="GK24" t="s">
        <v>394</v>
      </c>
      <c r="GQ24">
        <v>1</v>
      </c>
      <c r="GS24" t="s">
        <v>395</v>
      </c>
      <c r="GU24" t="s">
        <v>396</v>
      </c>
      <c r="GY24" t="s">
        <v>397</v>
      </c>
      <c r="HC24" t="s">
        <v>383</v>
      </c>
      <c r="HE24" t="s">
        <v>385</v>
      </c>
      <c r="HO24" t="s">
        <v>385</v>
      </c>
      <c r="HP24" t="s">
        <v>385</v>
      </c>
      <c r="HQ24" t="s">
        <v>383</v>
      </c>
      <c r="HR24" t="s">
        <v>383</v>
      </c>
      <c r="HS24" t="s">
        <v>385</v>
      </c>
      <c r="HT24" t="s">
        <v>383</v>
      </c>
      <c r="HU24" t="s">
        <v>383</v>
      </c>
      <c r="HV24" t="s">
        <v>385</v>
      </c>
      <c r="HW24" t="s">
        <v>383</v>
      </c>
      <c r="IE24" t="s">
        <v>385</v>
      </c>
      <c r="IF24" t="s">
        <v>385</v>
      </c>
      <c r="IG24" t="s">
        <v>383</v>
      </c>
      <c r="IH24" t="s">
        <v>383</v>
      </c>
      <c r="II24" t="s">
        <v>383</v>
      </c>
      <c r="IJ24" t="s">
        <v>383</v>
      </c>
      <c r="IK24" t="s">
        <v>383</v>
      </c>
      <c r="IM24" t="s">
        <v>421</v>
      </c>
      <c r="IQ24" t="s">
        <v>380</v>
      </c>
      <c r="IU24" t="s">
        <v>399</v>
      </c>
      <c r="IW24" t="s">
        <v>399</v>
      </c>
      <c r="IY24" t="s">
        <v>399</v>
      </c>
      <c r="JA24" t="s">
        <v>383</v>
      </c>
      <c r="JL24" t="s">
        <v>361</v>
      </c>
      <c r="JM24" t="s">
        <v>361</v>
      </c>
      <c r="JN24" t="s">
        <v>361</v>
      </c>
      <c r="JO24" t="s">
        <v>361</v>
      </c>
      <c r="JP24" t="s">
        <v>361</v>
      </c>
      <c r="JQ24" t="s">
        <v>361</v>
      </c>
      <c r="JR24" t="s">
        <v>361</v>
      </c>
      <c r="JS24" t="s">
        <v>361</v>
      </c>
      <c r="JT24" t="s">
        <v>361</v>
      </c>
      <c r="JU24" t="s">
        <v>361</v>
      </c>
      <c r="JV24" t="s">
        <v>361</v>
      </c>
      <c r="JW24" t="s">
        <v>361</v>
      </c>
      <c r="KB24" t="s">
        <v>8</v>
      </c>
    </row>
    <row r="25" spans="1:288" x14ac:dyDescent="0.3">
      <c r="A25">
        <v>24</v>
      </c>
      <c r="D25" s="45">
        <v>44730</v>
      </c>
      <c r="E25" s="46">
        <v>0.45</v>
      </c>
      <c r="F25" t="s">
        <v>61</v>
      </c>
      <c r="G25" t="s">
        <v>13</v>
      </c>
      <c r="H25" t="s">
        <v>7</v>
      </c>
      <c r="L25" t="s">
        <v>362</v>
      </c>
      <c r="P25" t="s">
        <v>9</v>
      </c>
      <c r="V25" t="s">
        <v>363</v>
      </c>
      <c r="Z25" t="s">
        <v>443</v>
      </c>
      <c r="AB25" t="s">
        <v>403</v>
      </c>
      <c r="AD25" t="s">
        <v>366</v>
      </c>
      <c r="AF25" t="s">
        <v>367</v>
      </c>
      <c r="AJ25" t="s">
        <v>437</v>
      </c>
      <c r="AL25" t="s">
        <v>417</v>
      </c>
      <c r="AN25" t="s">
        <v>9</v>
      </c>
      <c r="AP25" t="s">
        <v>369</v>
      </c>
      <c r="AR25" t="s">
        <v>7</v>
      </c>
      <c r="AT25" t="s">
        <v>9</v>
      </c>
      <c r="AV25" t="s">
        <v>361</v>
      </c>
      <c r="AW25" t="s">
        <v>361</v>
      </c>
      <c r="AX25" t="s">
        <v>361</v>
      </c>
      <c r="AY25" t="s">
        <v>361</v>
      </c>
      <c r="AZ25" t="s">
        <v>361</v>
      </c>
      <c r="BA25" t="s">
        <v>361</v>
      </c>
      <c r="BB25" t="s">
        <v>370</v>
      </c>
      <c r="BC25" t="s">
        <v>361</v>
      </c>
      <c r="BD25" t="s">
        <v>370</v>
      </c>
      <c r="BE25" t="s">
        <v>361</v>
      </c>
      <c r="BF25" t="s">
        <v>361</v>
      </c>
      <c r="BG25" t="s">
        <v>361</v>
      </c>
      <c r="BH25" t="s">
        <v>361</v>
      </c>
      <c r="BI25" t="s">
        <v>361</v>
      </c>
      <c r="BJ25" t="s">
        <v>361</v>
      </c>
      <c r="BK25" t="s">
        <v>361</v>
      </c>
      <c r="BL25" t="s">
        <v>361</v>
      </c>
      <c r="BM25" t="s">
        <v>361</v>
      </c>
      <c r="BN25" t="s">
        <v>481</v>
      </c>
      <c r="BP25" t="s">
        <v>361</v>
      </c>
      <c r="BQ25" t="s">
        <v>361</v>
      </c>
      <c r="BR25" t="s">
        <v>361</v>
      </c>
      <c r="BS25" t="s">
        <v>361</v>
      </c>
      <c r="BT25" t="s">
        <v>370</v>
      </c>
      <c r="BU25" t="s">
        <v>370</v>
      </c>
      <c r="BV25" t="s">
        <v>361</v>
      </c>
      <c r="BW25" t="s">
        <v>361</v>
      </c>
      <c r="BX25" t="s">
        <v>361</v>
      </c>
      <c r="BY25" t="s">
        <v>361</v>
      </c>
      <c r="BZ25" t="s">
        <v>361</v>
      </c>
      <c r="CA25" t="s">
        <v>361</v>
      </c>
      <c r="CB25" t="s">
        <v>361</v>
      </c>
      <c r="CC25" t="s">
        <v>361</v>
      </c>
      <c r="CF25" t="s">
        <v>361</v>
      </c>
      <c r="CG25" t="s">
        <v>361</v>
      </c>
      <c r="CH25" t="s">
        <v>361</v>
      </c>
      <c r="CI25" t="s">
        <v>361</v>
      </c>
      <c r="CJ25" t="s">
        <v>361</v>
      </c>
      <c r="CK25" t="s">
        <v>361</v>
      </c>
      <c r="CL25" t="s">
        <v>370</v>
      </c>
      <c r="CM25" t="s">
        <v>361</v>
      </c>
      <c r="CN25" t="s">
        <v>361</v>
      </c>
      <c r="CO25" t="s">
        <v>370</v>
      </c>
      <c r="CP25" t="s">
        <v>361</v>
      </c>
      <c r="CQ25" t="s">
        <v>361</v>
      </c>
      <c r="CR25" t="s">
        <v>361</v>
      </c>
      <c r="CS25" t="s">
        <v>361</v>
      </c>
      <c r="CT25" t="s">
        <v>361</v>
      </c>
      <c r="CU25" t="s">
        <v>361</v>
      </c>
      <c r="CV25" t="s">
        <v>361</v>
      </c>
      <c r="CW25" t="s">
        <v>361</v>
      </c>
      <c r="CX25" t="s">
        <v>361</v>
      </c>
      <c r="CY25" t="s">
        <v>361</v>
      </c>
      <c r="CZ25" t="s">
        <v>361</v>
      </c>
      <c r="DA25" t="s">
        <v>361</v>
      </c>
      <c r="DD25" t="s">
        <v>9</v>
      </c>
      <c r="DF25" t="s">
        <v>9</v>
      </c>
      <c r="DH25" t="s">
        <v>370</v>
      </c>
      <c r="DI25" t="s">
        <v>361</v>
      </c>
      <c r="DJ25" t="s">
        <v>361</v>
      </c>
      <c r="DK25" t="s">
        <v>361</v>
      </c>
      <c r="DL25" t="s">
        <v>361</v>
      </c>
      <c r="DM25" t="s">
        <v>361</v>
      </c>
      <c r="DN25" t="s">
        <v>361</v>
      </c>
      <c r="DO25" t="s">
        <v>361</v>
      </c>
      <c r="DP25" t="s">
        <v>361</v>
      </c>
      <c r="DQ25" t="s">
        <v>361</v>
      </c>
      <c r="DR25" t="s">
        <v>361</v>
      </c>
      <c r="DT25" t="s">
        <v>361</v>
      </c>
      <c r="DU25" t="s">
        <v>361</v>
      </c>
      <c r="DV25" t="s">
        <v>361</v>
      </c>
      <c r="DW25" t="s">
        <v>361</v>
      </c>
      <c r="DX25" t="s">
        <v>361</v>
      </c>
      <c r="DY25" t="s">
        <v>361</v>
      </c>
      <c r="DZ25" t="s">
        <v>361</v>
      </c>
      <c r="EA25" t="s">
        <v>361</v>
      </c>
      <c r="EB25" t="s">
        <v>361</v>
      </c>
      <c r="EC25" t="s">
        <v>361</v>
      </c>
      <c r="ED25" t="s">
        <v>361</v>
      </c>
      <c r="EF25" t="s">
        <v>7</v>
      </c>
      <c r="EH25" t="s">
        <v>9</v>
      </c>
      <c r="EJ25" t="s">
        <v>9</v>
      </c>
      <c r="EL25">
        <v>0</v>
      </c>
      <c r="FQ25" t="s">
        <v>373</v>
      </c>
      <c r="FR25" t="s">
        <v>374</v>
      </c>
      <c r="FV25" t="s">
        <v>374</v>
      </c>
      <c r="GF25" t="s">
        <v>7</v>
      </c>
      <c r="GJ25" t="s">
        <v>425</v>
      </c>
      <c r="GP25">
        <v>2</v>
      </c>
      <c r="GR25" t="s">
        <v>376</v>
      </c>
      <c r="GT25" t="s">
        <v>377</v>
      </c>
      <c r="GX25" t="s">
        <v>378</v>
      </c>
      <c r="HB25" t="s">
        <v>9</v>
      </c>
      <c r="HD25" t="s">
        <v>9</v>
      </c>
      <c r="HF25" t="s">
        <v>9</v>
      </c>
      <c r="HG25" t="s">
        <v>9</v>
      </c>
      <c r="HH25" t="s">
        <v>7</v>
      </c>
      <c r="HI25" t="s">
        <v>7</v>
      </c>
      <c r="HJ25" t="s">
        <v>7</v>
      </c>
      <c r="HK25" t="s">
        <v>7</v>
      </c>
      <c r="HL25" t="s">
        <v>7</v>
      </c>
      <c r="HM25" t="s">
        <v>9</v>
      </c>
      <c r="HN25" t="s">
        <v>7</v>
      </c>
      <c r="HX25" t="s">
        <v>7</v>
      </c>
      <c r="HY25" t="s">
        <v>9</v>
      </c>
      <c r="HZ25" t="s">
        <v>7</v>
      </c>
      <c r="IA25" t="s">
        <v>7</v>
      </c>
      <c r="IB25" t="s">
        <v>7</v>
      </c>
      <c r="IC25" t="s">
        <v>7</v>
      </c>
      <c r="ID25" t="s">
        <v>7</v>
      </c>
      <c r="IL25" t="s">
        <v>473</v>
      </c>
      <c r="IP25" t="s">
        <v>380</v>
      </c>
      <c r="IT25" t="s">
        <v>381</v>
      </c>
      <c r="IV25" t="s">
        <v>381</v>
      </c>
      <c r="IX25" t="s">
        <v>381</v>
      </c>
      <c r="IZ25" t="s">
        <v>9</v>
      </c>
      <c r="JB25" t="s">
        <v>11</v>
      </c>
      <c r="JD25" t="s">
        <v>9</v>
      </c>
      <c r="JF25" t="s">
        <v>409</v>
      </c>
      <c r="JG25" t="s">
        <v>410</v>
      </c>
      <c r="JH25" t="s">
        <v>409</v>
      </c>
      <c r="JL25" t="s">
        <v>361</v>
      </c>
      <c r="JM25" t="s">
        <v>361</v>
      </c>
      <c r="JN25" t="s">
        <v>361</v>
      </c>
      <c r="JO25" t="s">
        <v>370</v>
      </c>
      <c r="JP25" t="s">
        <v>370</v>
      </c>
      <c r="JQ25" t="s">
        <v>361</v>
      </c>
      <c r="JR25" t="s">
        <v>361</v>
      </c>
      <c r="JS25" t="s">
        <v>361</v>
      </c>
      <c r="JT25" t="s">
        <v>361</v>
      </c>
      <c r="JU25" t="s">
        <v>361</v>
      </c>
      <c r="JV25" t="s">
        <v>361</v>
      </c>
      <c r="JW25" t="s">
        <v>361</v>
      </c>
      <c r="JX25" t="s">
        <v>474</v>
      </c>
      <c r="JZ25" t="s">
        <v>412</v>
      </c>
      <c r="KB25" t="s">
        <v>8</v>
      </c>
    </row>
    <row r="26" spans="1:288" x14ac:dyDescent="0.3">
      <c r="A26">
        <v>25</v>
      </c>
      <c r="D26" s="45">
        <v>44726</v>
      </c>
      <c r="E26" s="46">
        <v>0.51736111111111105</v>
      </c>
      <c r="F26" t="s">
        <v>15</v>
      </c>
      <c r="G26" t="s">
        <v>13</v>
      </c>
      <c r="H26" t="s">
        <v>7</v>
      </c>
      <c r="L26" t="s">
        <v>362</v>
      </c>
      <c r="P26" t="s">
        <v>9</v>
      </c>
      <c r="V26" t="s">
        <v>401</v>
      </c>
      <c r="X26" t="s">
        <v>7</v>
      </c>
      <c r="Z26" t="s">
        <v>402</v>
      </c>
      <c r="AB26" t="s">
        <v>403</v>
      </c>
      <c r="AD26" t="s">
        <v>366</v>
      </c>
      <c r="AF26" t="s">
        <v>470</v>
      </c>
      <c r="AH26" t="s">
        <v>417</v>
      </c>
      <c r="AJ26" t="s">
        <v>470</v>
      </c>
      <c r="AL26" t="s">
        <v>14</v>
      </c>
      <c r="AM26" t="s">
        <v>482</v>
      </c>
      <c r="AN26" t="s">
        <v>9</v>
      </c>
      <c r="AP26" t="s">
        <v>369</v>
      </c>
      <c r="AR26" t="s">
        <v>9</v>
      </c>
      <c r="AT26" t="s">
        <v>9</v>
      </c>
      <c r="AV26" t="s">
        <v>370</v>
      </c>
      <c r="AW26" t="s">
        <v>361</v>
      </c>
      <c r="AX26" t="s">
        <v>361</v>
      </c>
      <c r="AY26" t="s">
        <v>361</v>
      </c>
      <c r="AZ26" t="s">
        <v>361</v>
      </c>
      <c r="BA26" t="s">
        <v>361</v>
      </c>
      <c r="BB26" t="s">
        <v>361</v>
      </c>
      <c r="BC26" t="s">
        <v>361</v>
      </c>
      <c r="BD26" t="s">
        <v>361</v>
      </c>
      <c r="BE26" t="s">
        <v>361</v>
      </c>
      <c r="BF26" t="s">
        <v>361</v>
      </c>
      <c r="BG26" t="s">
        <v>361</v>
      </c>
      <c r="BH26" t="s">
        <v>361</v>
      </c>
      <c r="BI26" t="s">
        <v>361</v>
      </c>
      <c r="BJ26" t="s">
        <v>361</v>
      </c>
      <c r="BK26" t="s">
        <v>361</v>
      </c>
      <c r="BL26" t="s">
        <v>361</v>
      </c>
      <c r="BM26" t="s">
        <v>361</v>
      </c>
      <c r="BP26" t="s">
        <v>361</v>
      </c>
      <c r="BQ26" t="s">
        <v>361</v>
      </c>
      <c r="BR26" t="s">
        <v>361</v>
      </c>
      <c r="BS26" t="s">
        <v>370</v>
      </c>
      <c r="BT26" t="s">
        <v>361</v>
      </c>
      <c r="BU26" t="s">
        <v>361</v>
      </c>
      <c r="BV26" t="s">
        <v>361</v>
      </c>
      <c r="BW26" t="s">
        <v>361</v>
      </c>
      <c r="BX26" t="s">
        <v>361</v>
      </c>
      <c r="BY26" t="s">
        <v>361</v>
      </c>
      <c r="BZ26" t="s">
        <v>361</v>
      </c>
      <c r="CA26" t="s">
        <v>361</v>
      </c>
      <c r="CB26" t="s">
        <v>361</v>
      </c>
      <c r="CC26" t="s">
        <v>361</v>
      </c>
      <c r="CF26" t="s">
        <v>361</v>
      </c>
      <c r="CG26" t="s">
        <v>361</v>
      </c>
      <c r="CH26" t="s">
        <v>361</v>
      </c>
      <c r="CI26" t="s">
        <v>361</v>
      </c>
      <c r="CJ26" t="s">
        <v>361</v>
      </c>
      <c r="CK26" t="s">
        <v>361</v>
      </c>
      <c r="CL26" t="s">
        <v>370</v>
      </c>
      <c r="CM26" t="s">
        <v>361</v>
      </c>
      <c r="CN26" t="s">
        <v>370</v>
      </c>
      <c r="CO26" t="s">
        <v>361</v>
      </c>
      <c r="CP26" t="s">
        <v>361</v>
      </c>
      <c r="CQ26" t="s">
        <v>361</v>
      </c>
      <c r="CR26" t="s">
        <v>361</v>
      </c>
      <c r="CS26" t="s">
        <v>361</v>
      </c>
      <c r="CT26" t="s">
        <v>361</v>
      </c>
      <c r="CU26" t="s">
        <v>361</v>
      </c>
      <c r="CV26" t="s">
        <v>361</v>
      </c>
      <c r="CW26" t="s">
        <v>361</v>
      </c>
      <c r="CX26" t="s">
        <v>361</v>
      </c>
      <c r="CY26" t="s">
        <v>361</v>
      </c>
      <c r="CZ26" t="s">
        <v>361</v>
      </c>
      <c r="DA26" t="s">
        <v>361</v>
      </c>
      <c r="DD26" t="s">
        <v>9</v>
      </c>
      <c r="DF26" t="s">
        <v>9</v>
      </c>
      <c r="DH26" t="s">
        <v>361</v>
      </c>
      <c r="DI26" t="s">
        <v>361</v>
      </c>
      <c r="DJ26" t="s">
        <v>361</v>
      </c>
      <c r="DK26" t="s">
        <v>361</v>
      </c>
      <c r="DL26" t="s">
        <v>361</v>
      </c>
      <c r="DM26" t="s">
        <v>361</v>
      </c>
      <c r="DN26" t="s">
        <v>361</v>
      </c>
      <c r="DO26" t="s">
        <v>361</v>
      </c>
      <c r="DP26" t="s">
        <v>361</v>
      </c>
      <c r="DQ26" t="s">
        <v>361</v>
      </c>
      <c r="DR26" t="s">
        <v>370</v>
      </c>
      <c r="DT26" t="s">
        <v>361</v>
      </c>
      <c r="DU26" t="s">
        <v>361</v>
      </c>
      <c r="DV26" t="s">
        <v>361</v>
      </c>
      <c r="DW26" t="s">
        <v>361</v>
      </c>
      <c r="DX26" t="s">
        <v>361</v>
      </c>
      <c r="DY26" t="s">
        <v>361</v>
      </c>
      <c r="DZ26" t="s">
        <v>361</v>
      </c>
      <c r="EA26" t="s">
        <v>361</v>
      </c>
      <c r="EB26" t="s">
        <v>361</v>
      </c>
      <c r="EC26" t="s">
        <v>361</v>
      </c>
      <c r="ED26" t="s">
        <v>361</v>
      </c>
      <c r="EH26" t="s">
        <v>9</v>
      </c>
      <c r="EJ26" t="s">
        <v>9</v>
      </c>
      <c r="EL26">
        <v>4</v>
      </c>
      <c r="EM26" t="s">
        <v>371</v>
      </c>
      <c r="EN26">
        <v>15</v>
      </c>
      <c r="EO26" t="s">
        <v>372</v>
      </c>
      <c r="EP26">
        <v>33</v>
      </c>
      <c r="EQ26" t="s">
        <v>372</v>
      </c>
      <c r="ER26">
        <v>19</v>
      </c>
      <c r="ES26" t="s">
        <v>371</v>
      </c>
      <c r="ET26">
        <v>33</v>
      </c>
      <c r="FQ26" t="s">
        <v>373</v>
      </c>
      <c r="FR26" t="s">
        <v>406</v>
      </c>
      <c r="FV26" t="s">
        <v>374</v>
      </c>
      <c r="GF26" t="s">
        <v>9</v>
      </c>
      <c r="GH26">
        <v>0</v>
      </c>
      <c r="GJ26" t="s">
        <v>375</v>
      </c>
      <c r="GP26">
        <v>2</v>
      </c>
      <c r="GR26" t="s">
        <v>376</v>
      </c>
      <c r="GT26" t="s">
        <v>377</v>
      </c>
      <c r="GX26" t="s">
        <v>378</v>
      </c>
      <c r="HB26" t="s">
        <v>7</v>
      </c>
      <c r="HD26" t="s">
        <v>9</v>
      </c>
      <c r="HF26" t="s">
        <v>9</v>
      </c>
      <c r="HG26" t="s">
        <v>9</v>
      </c>
      <c r="HH26" t="s">
        <v>7</v>
      </c>
      <c r="HI26" t="s">
        <v>7</v>
      </c>
      <c r="HJ26" t="s">
        <v>9</v>
      </c>
      <c r="HK26" t="s">
        <v>7</v>
      </c>
      <c r="HL26" t="s">
        <v>7</v>
      </c>
      <c r="HM26" t="s">
        <v>9</v>
      </c>
      <c r="HN26" t="s">
        <v>7</v>
      </c>
      <c r="HX26" t="s">
        <v>7</v>
      </c>
      <c r="HY26" t="s">
        <v>9</v>
      </c>
      <c r="HZ26" t="s">
        <v>7</v>
      </c>
      <c r="IA26" t="s">
        <v>7</v>
      </c>
      <c r="IB26" t="s">
        <v>7</v>
      </c>
      <c r="IC26" t="s">
        <v>7</v>
      </c>
      <c r="ID26" t="s">
        <v>7</v>
      </c>
      <c r="IL26" t="s">
        <v>473</v>
      </c>
      <c r="IP26" t="s">
        <v>441</v>
      </c>
      <c r="IT26" t="s">
        <v>381</v>
      </c>
      <c r="IV26" t="s">
        <v>381</v>
      </c>
      <c r="IX26" t="s">
        <v>381</v>
      </c>
      <c r="IZ26" t="s">
        <v>7</v>
      </c>
      <c r="JL26" t="s">
        <v>361</v>
      </c>
      <c r="JM26" t="s">
        <v>361</v>
      </c>
      <c r="JN26" t="s">
        <v>361</v>
      </c>
      <c r="JO26" t="s">
        <v>361</v>
      </c>
      <c r="JP26" t="s">
        <v>361</v>
      </c>
      <c r="JQ26" t="s">
        <v>361</v>
      </c>
      <c r="JR26" t="s">
        <v>361</v>
      </c>
      <c r="JS26" t="s">
        <v>361</v>
      </c>
      <c r="JT26" t="s">
        <v>361</v>
      </c>
      <c r="JU26" t="s">
        <v>361</v>
      </c>
      <c r="JV26" t="s">
        <v>361</v>
      </c>
      <c r="JW26" t="s">
        <v>361</v>
      </c>
      <c r="KB26" t="s">
        <v>8</v>
      </c>
    </row>
    <row r="27" spans="1:288" x14ac:dyDescent="0.3">
      <c r="A27">
        <v>26</v>
      </c>
      <c r="D27" s="45">
        <v>44733</v>
      </c>
      <c r="E27" s="46">
        <v>0.53888888888888886</v>
      </c>
      <c r="F27" t="s">
        <v>20</v>
      </c>
      <c r="AV27" t="s">
        <v>361</v>
      </c>
      <c r="AW27" t="s">
        <v>361</v>
      </c>
      <c r="AX27" t="s">
        <v>361</v>
      </c>
      <c r="AY27" t="s">
        <v>361</v>
      </c>
      <c r="AZ27" t="s">
        <v>361</v>
      </c>
      <c r="BA27" t="s">
        <v>361</v>
      </c>
      <c r="BB27" t="s">
        <v>361</v>
      </c>
      <c r="BC27" t="s">
        <v>361</v>
      </c>
      <c r="BD27" t="s">
        <v>361</v>
      </c>
      <c r="BE27" t="s">
        <v>361</v>
      </c>
      <c r="BF27" t="s">
        <v>361</v>
      </c>
      <c r="BG27" t="s">
        <v>361</v>
      </c>
      <c r="BH27" t="s">
        <v>361</v>
      </c>
      <c r="BI27" t="s">
        <v>361</v>
      </c>
      <c r="BJ27" t="s">
        <v>361</v>
      </c>
      <c r="BK27" t="s">
        <v>361</v>
      </c>
      <c r="BL27" t="s">
        <v>361</v>
      </c>
      <c r="BM27" t="s">
        <v>361</v>
      </c>
      <c r="BP27" t="s">
        <v>361</v>
      </c>
      <c r="BQ27" t="s">
        <v>361</v>
      </c>
      <c r="BR27" t="s">
        <v>361</v>
      </c>
      <c r="BS27" t="s">
        <v>361</v>
      </c>
      <c r="BT27" t="s">
        <v>361</v>
      </c>
      <c r="BU27" t="s">
        <v>361</v>
      </c>
      <c r="BV27" t="s">
        <v>361</v>
      </c>
      <c r="BW27" t="s">
        <v>361</v>
      </c>
      <c r="BX27" t="s">
        <v>361</v>
      </c>
      <c r="BY27" t="s">
        <v>361</v>
      </c>
      <c r="BZ27" t="s">
        <v>361</v>
      </c>
      <c r="CA27" t="s">
        <v>361</v>
      </c>
      <c r="CB27" t="s">
        <v>361</v>
      </c>
      <c r="CC27" t="s">
        <v>361</v>
      </c>
      <c r="CF27" t="s">
        <v>361</v>
      </c>
      <c r="CG27" t="s">
        <v>361</v>
      </c>
      <c r="CH27" t="s">
        <v>361</v>
      </c>
      <c r="CI27" t="s">
        <v>361</v>
      </c>
      <c r="CJ27" t="s">
        <v>361</v>
      </c>
      <c r="CK27" t="s">
        <v>361</v>
      </c>
      <c r="CL27" t="s">
        <v>361</v>
      </c>
      <c r="CM27" t="s">
        <v>361</v>
      </c>
      <c r="CN27" t="s">
        <v>361</v>
      </c>
      <c r="CO27" t="s">
        <v>361</v>
      </c>
      <c r="CP27" t="s">
        <v>361</v>
      </c>
      <c r="CQ27" t="s">
        <v>361</v>
      </c>
      <c r="CR27" t="s">
        <v>361</v>
      </c>
      <c r="CS27" t="s">
        <v>361</v>
      </c>
      <c r="CT27" t="s">
        <v>361</v>
      </c>
      <c r="CU27" t="s">
        <v>361</v>
      </c>
      <c r="CV27" t="s">
        <v>361</v>
      </c>
      <c r="CW27" t="s">
        <v>361</v>
      </c>
      <c r="CX27" t="s">
        <v>361</v>
      </c>
      <c r="CY27" t="s">
        <v>361</v>
      </c>
      <c r="CZ27" t="s">
        <v>361</v>
      </c>
      <c r="DA27" t="s">
        <v>361</v>
      </c>
      <c r="DH27" t="s">
        <v>361</v>
      </c>
      <c r="DI27" t="s">
        <v>361</v>
      </c>
      <c r="DJ27" t="s">
        <v>361</v>
      </c>
      <c r="DK27" t="s">
        <v>361</v>
      </c>
      <c r="DL27" t="s">
        <v>361</v>
      </c>
      <c r="DM27" t="s">
        <v>361</v>
      </c>
      <c r="DN27" t="s">
        <v>361</v>
      </c>
      <c r="DO27" t="s">
        <v>361</v>
      </c>
      <c r="DP27" t="s">
        <v>361</v>
      </c>
      <c r="DQ27" t="s">
        <v>361</v>
      </c>
      <c r="DR27" t="s">
        <v>361</v>
      </c>
      <c r="DT27" t="s">
        <v>361</v>
      </c>
      <c r="DU27" t="s">
        <v>361</v>
      </c>
      <c r="DV27" t="s">
        <v>361</v>
      </c>
      <c r="DW27" t="s">
        <v>361</v>
      </c>
      <c r="DX27" t="s">
        <v>361</v>
      </c>
      <c r="DY27" t="s">
        <v>361</v>
      </c>
      <c r="DZ27" t="s">
        <v>361</v>
      </c>
      <c r="EA27" t="s">
        <v>361</v>
      </c>
      <c r="EB27" t="s">
        <v>361</v>
      </c>
      <c r="EC27" t="s">
        <v>361</v>
      </c>
      <c r="ED27" t="s">
        <v>361</v>
      </c>
      <c r="JL27" t="s">
        <v>361</v>
      </c>
      <c r="JM27" t="s">
        <v>361</v>
      </c>
      <c r="JN27" t="s">
        <v>361</v>
      </c>
      <c r="JO27" t="s">
        <v>361</v>
      </c>
      <c r="JP27" t="s">
        <v>361</v>
      </c>
      <c r="JQ27" t="s">
        <v>361</v>
      </c>
      <c r="JR27" t="s">
        <v>361</v>
      </c>
      <c r="JS27" t="s">
        <v>361</v>
      </c>
      <c r="JT27" t="s">
        <v>361</v>
      </c>
      <c r="JU27" t="s">
        <v>361</v>
      </c>
      <c r="JV27" t="s">
        <v>361</v>
      </c>
      <c r="JW27" t="s">
        <v>361</v>
      </c>
      <c r="KB27" t="s">
        <v>59</v>
      </c>
    </row>
    <row r="28" spans="1:288" x14ac:dyDescent="0.3">
      <c r="A28">
        <v>27</v>
      </c>
      <c r="D28" s="45">
        <v>44726</v>
      </c>
      <c r="E28" s="46">
        <v>0.52638888888888891</v>
      </c>
      <c r="F28" t="s">
        <v>16</v>
      </c>
      <c r="G28" t="s">
        <v>382</v>
      </c>
      <c r="I28" t="s">
        <v>383</v>
      </c>
      <c r="N28" t="s">
        <v>384</v>
      </c>
      <c r="S28" t="s">
        <v>385</v>
      </c>
      <c r="W28" t="s">
        <v>413</v>
      </c>
      <c r="AA28" t="s">
        <v>414</v>
      </c>
      <c r="AC28" t="s">
        <v>447</v>
      </c>
      <c r="AE28" t="s">
        <v>435</v>
      </c>
      <c r="AG28" t="s">
        <v>458</v>
      </c>
      <c r="AH28" t="s">
        <v>417</v>
      </c>
      <c r="AK28" t="s">
        <v>416</v>
      </c>
      <c r="AL28" t="s">
        <v>417</v>
      </c>
      <c r="AO28" t="s">
        <v>383</v>
      </c>
      <c r="AQ28" t="s">
        <v>460</v>
      </c>
      <c r="AS28" t="s">
        <v>383</v>
      </c>
      <c r="AU28" t="s">
        <v>385</v>
      </c>
      <c r="AV28" t="s">
        <v>361</v>
      </c>
      <c r="AW28" t="s">
        <v>361</v>
      </c>
      <c r="AX28" t="s">
        <v>361</v>
      </c>
      <c r="AY28" t="s">
        <v>361</v>
      </c>
      <c r="AZ28" t="s">
        <v>361</v>
      </c>
      <c r="BA28" t="s">
        <v>361</v>
      </c>
      <c r="BB28" t="s">
        <v>361</v>
      </c>
      <c r="BC28" t="s">
        <v>361</v>
      </c>
      <c r="BD28" t="s">
        <v>361</v>
      </c>
      <c r="BE28" t="s">
        <v>370</v>
      </c>
      <c r="BF28" t="s">
        <v>361</v>
      </c>
      <c r="BG28" t="s">
        <v>361</v>
      </c>
      <c r="BH28" t="s">
        <v>361</v>
      </c>
      <c r="BI28" t="s">
        <v>361</v>
      </c>
      <c r="BJ28" t="s">
        <v>361</v>
      </c>
      <c r="BK28" t="s">
        <v>361</v>
      </c>
      <c r="BL28" t="s">
        <v>361</v>
      </c>
      <c r="BM28" t="s">
        <v>361</v>
      </c>
      <c r="BP28" t="s">
        <v>361</v>
      </c>
      <c r="BQ28" t="s">
        <v>361</v>
      </c>
      <c r="BR28" t="s">
        <v>361</v>
      </c>
      <c r="BS28" t="s">
        <v>361</v>
      </c>
      <c r="BT28" t="s">
        <v>361</v>
      </c>
      <c r="BU28" t="s">
        <v>361</v>
      </c>
      <c r="BV28" t="s">
        <v>361</v>
      </c>
      <c r="BW28" t="s">
        <v>361</v>
      </c>
      <c r="BX28" t="s">
        <v>361</v>
      </c>
      <c r="BY28" t="s">
        <v>361</v>
      </c>
      <c r="BZ28" t="s">
        <v>370</v>
      </c>
      <c r="CA28" t="s">
        <v>361</v>
      </c>
      <c r="CB28" t="s">
        <v>361</v>
      </c>
      <c r="CC28" t="s">
        <v>361</v>
      </c>
      <c r="CF28" t="s">
        <v>361</v>
      </c>
      <c r="CG28" t="s">
        <v>361</v>
      </c>
      <c r="CH28" t="s">
        <v>361</v>
      </c>
      <c r="CI28" t="s">
        <v>361</v>
      </c>
      <c r="CJ28" t="s">
        <v>361</v>
      </c>
      <c r="CK28" t="s">
        <v>361</v>
      </c>
      <c r="CL28" t="s">
        <v>361</v>
      </c>
      <c r="CM28" t="s">
        <v>361</v>
      </c>
      <c r="CN28" t="s">
        <v>361</v>
      </c>
      <c r="CO28" t="s">
        <v>361</v>
      </c>
      <c r="CP28" t="s">
        <v>361</v>
      </c>
      <c r="CQ28" t="s">
        <v>361</v>
      </c>
      <c r="CR28" t="s">
        <v>361</v>
      </c>
      <c r="CS28" t="s">
        <v>361</v>
      </c>
      <c r="CT28" t="s">
        <v>370</v>
      </c>
      <c r="CU28" t="s">
        <v>361</v>
      </c>
      <c r="CV28" t="s">
        <v>361</v>
      </c>
      <c r="CW28" t="s">
        <v>361</v>
      </c>
      <c r="CX28" t="s">
        <v>370</v>
      </c>
      <c r="CY28" t="s">
        <v>361</v>
      </c>
      <c r="CZ28" t="s">
        <v>361</v>
      </c>
      <c r="DA28" t="s">
        <v>361</v>
      </c>
      <c r="DE28" t="s">
        <v>385</v>
      </c>
      <c r="DG28" t="s">
        <v>385</v>
      </c>
      <c r="DH28" t="s">
        <v>361</v>
      </c>
      <c r="DI28" t="s">
        <v>361</v>
      </c>
      <c r="DJ28" t="s">
        <v>361</v>
      </c>
      <c r="DK28" t="s">
        <v>361</v>
      </c>
      <c r="DL28" t="s">
        <v>361</v>
      </c>
      <c r="DM28" t="s">
        <v>361</v>
      </c>
      <c r="DN28" t="s">
        <v>361</v>
      </c>
      <c r="DO28" t="s">
        <v>361</v>
      </c>
      <c r="DP28" t="s">
        <v>361</v>
      </c>
      <c r="DQ28" t="s">
        <v>361</v>
      </c>
      <c r="DR28" t="s">
        <v>361</v>
      </c>
      <c r="DT28" t="s">
        <v>361</v>
      </c>
      <c r="DU28" t="s">
        <v>361</v>
      </c>
      <c r="DV28" t="s">
        <v>361</v>
      </c>
      <c r="DW28" t="s">
        <v>361</v>
      </c>
      <c r="DX28" t="s">
        <v>361</v>
      </c>
      <c r="DY28" t="s">
        <v>361</v>
      </c>
      <c r="DZ28" t="s">
        <v>361</v>
      </c>
      <c r="EA28" t="s">
        <v>361</v>
      </c>
      <c r="EB28" t="s">
        <v>361</v>
      </c>
      <c r="EC28" t="s">
        <v>361</v>
      </c>
      <c r="ED28" t="s">
        <v>370</v>
      </c>
      <c r="EI28" t="s">
        <v>383</v>
      </c>
      <c r="EK28" t="s">
        <v>383</v>
      </c>
      <c r="EL28">
        <v>1</v>
      </c>
      <c r="EM28" t="s">
        <v>371</v>
      </c>
      <c r="EN28">
        <v>11</v>
      </c>
      <c r="FQ28" t="s">
        <v>392</v>
      </c>
      <c r="FS28" t="s">
        <v>463</v>
      </c>
      <c r="FU28" t="s">
        <v>483</v>
      </c>
      <c r="FW28" t="s">
        <v>419</v>
      </c>
      <c r="GA28" t="s">
        <v>385</v>
      </c>
      <c r="GG28" t="s">
        <v>383</v>
      </c>
      <c r="GK28" t="s">
        <v>428</v>
      </c>
      <c r="GO28" t="s">
        <v>484</v>
      </c>
      <c r="GQ28">
        <v>10</v>
      </c>
      <c r="GS28" t="s">
        <v>395</v>
      </c>
      <c r="GU28" t="s">
        <v>396</v>
      </c>
      <c r="GY28" t="s">
        <v>397</v>
      </c>
      <c r="HC28" t="s">
        <v>383</v>
      </c>
      <c r="HE28" t="s">
        <v>385</v>
      </c>
      <c r="HO28" t="s">
        <v>385</v>
      </c>
      <c r="HP28" t="s">
        <v>385</v>
      </c>
      <c r="HQ28" t="s">
        <v>383</v>
      </c>
      <c r="HR28" t="s">
        <v>383</v>
      </c>
      <c r="HS28" t="s">
        <v>385</v>
      </c>
      <c r="HT28" t="s">
        <v>383</v>
      </c>
      <c r="HU28" t="s">
        <v>385</v>
      </c>
      <c r="HV28" t="s">
        <v>385</v>
      </c>
      <c r="HW28" t="s">
        <v>385</v>
      </c>
      <c r="IE28" t="s">
        <v>383</v>
      </c>
      <c r="IF28" t="s">
        <v>385</v>
      </c>
      <c r="IG28" t="s">
        <v>383</v>
      </c>
      <c r="IH28" t="s">
        <v>383</v>
      </c>
      <c r="II28" t="s">
        <v>383</v>
      </c>
      <c r="IJ28" t="s">
        <v>383</v>
      </c>
      <c r="IK28" t="s">
        <v>383</v>
      </c>
      <c r="IM28" t="s">
        <v>453</v>
      </c>
      <c r="IQ28" t="s">
        <v>422</v>
      </c>
      <c r="IU28" t="s">
        <v>399</v>
      </c>
      <c r="IW28" t="s">
        <v>399</v>
      </c>
      <c r="IY28" t="s">
        <v>399</v>
      </c>
      <c r="JA28" t="s">
        <v>383</v>
      </c>
      <c r="JL28" t="s">
        <v>361</v>
      </c>
      <c r="JM28" t="s">
        <v>361</v>
      </c>
      <c r="JN28" t="s">
        <v>361</v>
      </c>
      <c r="JO28" t="s">
        <v>361</v>
      </c>
      <c r="JP28" t="s">
        <v>361</v>
      </c>
      <c r="JQ28" t="s">
        <v>361</v>
      </c>
      <c r="JR28" t="s">
        <v>361</v>
      </c>
      <c r="JS28" t="s">
        <v>361</v>
      </c>
      <c r="JT28" t="s">
        <v>361</v>
      </c>
      <c r="JU28" t="s">
        <v>361</v>
      </c>
      <c r="JV28" t="s">
        <v>361</v>
      </c>
      <c r="JW28" t="s">
        <v>361</v>
      </c>
      <c r="KB28" t="s">
        <v>8</v>
      </c>
    </row>
    <row r="29" spans="1:288" x14ac:dyDescent="0.3">
      <c r="A29">
        <v>28</v>
      </c>
      <c r="AV29" t="s">
        <v>361</v>
      </c>
      <c r="AW29" t="s">
        <v>361</v>
      </c>
      <c r="AX29" t="s">
        <v>361</v>
      </c>
      <c r="AY29" t="s">
        <v>361</v>
      </c>
      <c r="AZ29" t="s">
        <v>361</v>
      </c>
      <c r="BA29" t="s">
        <v>361</v>
      </c>
      <c r="BB29" t="s">
        <v>361</v>
      </c>
      <c r="BC29" t="s">
        <v>361</v>
      </c>
      <c r="BD29" t="s">
        <v>361</v>
      </c>
      <c r="BE29" t="s">
        <v>361</v>
      </c>
      <c r="BF29" t="s">
        <v>361</v>
      </c>
      <c r="BG29" t="s">
        <v>361</v>
      </c>
      <c r="BH29" t="s">
        <v>361</v>
      </c>
      <c r="BI29" t="s">
        <v>361</v>
      </c>
      <c r="BJ29" t="s">
        <v>361</v>
      </c>
      <c r="BK29" t="s">
        <v>361</v>
      </c>
      <c r="BL29" t="s">
        <v>361</v>
      </c>
      <c r="BM29" t="s">
        <v>361</v>
      </c>
      <c r="BP29" t="s">
        <v>361</v>
      </c>
      <c r="BQ29" t="s">
        <v>361</v>
      </c>
      <c r="BR29" t="s">
        <v>361</v>
      </c>
      <c r="BS29" t="s">
        <v>361</v>
      </c>
      <c r="BT29" t="s">
        <v>361</v>
      </c>
      <c r="BU29" t="s">
        <v>361</v>
      </c>
      <c r="BV29" t="s">
        <v>361</v>
      </c>
      <c r="BW29" t="s">
        <v>361</v>
      </c>
      <c r="BX29" t="s">
        <v>361</v>
      </c>
      <c r="BY29" t="s">
        <v>361</v>
      </c>
      <c r="BZ29" t="s">
        <v>361</v>
      </c>
      <c r="CA29" t="s">
        <v>361</v>
      </c>
      <c r="CB29" t="s">
        <v>361</v>
      </c>
      <c r="CC29" t="s">
        <v>361</v>
      </c>
      <c r="CF29" t="s">
        <v>361</v>
      </c>
      <c r="CG29" t="s">
        <v>361</v>
      </c>
      <c r="CH29" t="s">
        <v>361</v>
      </c>
      <c r="CI29" t="s">
        <v>361</v>
      </c>
      <c r="CJ29" t="s">
        <v>361</v>
      </c>
      <c r="CK29" t="s">
        <v>361</v>
      </c>
      <c r="CL29" t="s">
        <v>361</v>
      </c>
      <c r="CM29" t="s">
        <v>361</v>
      </c>
      <c r="CN29" t="s">
        <v>361</v>
      </c>
      <c r="CO29" t="s">
        <v>361</v>
      </c>
      <c r="CP29" t="s">
        <v>361</v>
      </c>
      <c r="CQ29" t="s">
        <v>361</v>
      </c>
      <c r="CR29" t="s">
        <v>361</v>
      </c>
      <c r="CS29" t="s">
        <v>361</v>
      </c>
      <c r="CT29" t="s">
        <v>361</v>
      </c>
      <c r="CU29" t="s">
        <v>361</v>
      </c>
      <c r="CV29" t="s">
        <v>361</v>
      </c>
      <c r="CW29" t="s">
        <v>361</v>
      </c>
      <c r="CX29" t="s">
        <v>361</v>
      </c>
      <c r="CY29" t="s">
        <v>361</v>
      </c>
      <c r="CZ29" t="s">
        <v>361</v>
      </c>
      <c r="DA29" t="s">
        <v>361</v>
      </c>
      <c r="DH29" t="s">
        <v>361</v>
      </c>
      <c r="DI29" t="s">
        <v>361</v>
      </c>
      <c r="DJ29" t="s">
        <v>361</v>
      </c>
      <c r="DK29" t="s">
        <v>361</v>
      </c>
      <c r="DL29" t="s">
        <v>361</v>
      </c>
      <c r="DM29" t="s">
        <v>361</v>
      </c>
      <c r="DN29" t="s">
        <v>361</v>
      </c>
      <c r="DO29" t="s">
        <v>361</v>
      </c>
      <c r="DP29" t="s">
        <v>361</v>
      </c>
      <c r="DQ29" t="s">
        <v>361</v>
      </c>
      <c r="DR29" t="s">
        <v>361</v>
      </c>
      <c r="DT29" t="s">
        <v>361</v>
      </c>
      <c r="DU29" t="s">
        <v>361</v>
      </c>
      <c r="DV29" t="s">
        <v>361</v>
      </c>
      <c r="DW29" t="s">
        <v>361</v>
      </c>
      <c r="DX29" t="s">
        <v>361</v>
      </c>
      <c r="DY29" t="s">
        <v>361</v>
      </c>
      <c r="DZ29" t="s">
        <v>361</v>
      </c>
      <c r="EA29" t="s">
        <v>361</v>
      </c>
      <c r="EB29" t="s">
        <v>361</v>
      </c>
      <c r="EC29" t="s">
        <v>361</v>
      </c>
      <c r="ED29" t="s">
        <v>361</v>
      </c>
      <c r="JL29" t="s">
        <v>361</v>
      </c>
      <c r="JM29" t="s">
        <v>361</v>
      </c>
      <c r="JN29" t="s">
        <v>361</v>
      </c>
      <c r="JO29" t="s">
        <v>361</v>
      </c>
      <c r="JP29" t="s">
        <v>361</v>
      </c>
      <c r="JQ29" t="s">
        <v>361</v>
      </c>
      <c r="JR29" t="s">
        <v>361</v>
      </c>
      <c r="JS29" t="s">
        <v>361</v>
      </c>
      <c r="JT29" t="s">
        <v>361</v>
      </c>
      <c r="JU29" t="s">
        <v>361</v>
      </c>
      <c r="JV29" t="s">
        <v>361</v>
      </c>
      <c r="JW29" t="s">
        <v>361</v>
      </c>
      <c r="KB29" t="s">
        <v>59</v>
      </c>
    </row>
    <row r="30" spans="1:288" x14ac:dyDescent="0.3">
      <c r="A30">
        <v>29</v>
      </c>
      <c r="D30" s="45">
        <v>44726</v>
      </c>
      <c r="E30" s="46">
        <v>0.53819444444444442</v>
      </c>
      <c r="F30" t="s">
        <v>27</v>
      </c>
      <c r="G30" t="s">
        <v>13</v>
      </c>
      <c r="H30" t="s">
        <v>7</v>
      </c>
      <c r="L30" t="s">
        <v>362</v>
      </c>
      <c r="P30" t="s">
        <v>9</v>
      </c>
      <c r="V30" t="s">
        <v>485</v>
      </c>
      <c r="Z30" t="s">
        <v>402</v>
      </c>
      <c r="AB30" t="s">
        <v>403</v>
      </c>
      <c r="AD30" t="s">
        <v>423</v>
      </c>
      <c r="AF30" t="s">
        <v>367</v>
      </c>
      <c r="AJ30" t="s">
        <v>367</v>
      </c>
      <c r="AN30" t="s">
        <v>7</v>
      </c>
      <c r="AP30" t="s">
        <v>424</v>
      </c>
      <c r="AR30" t="s">
        <v>7</v>
      </c>
      <c r="AT30" t="s">
        <v>9</v>
      </c>
      <c r="AV30" t="s">
        <v>361</v>
      </c>
      <c r="AW30" t="s">
        <v>361</v>
      </c>
      <c r="AX30" t="s">
        <v>361</v>
      </c>
      <c r="AY30" t="s">
        <v>361</v>
      </c>
      <c r="AZ30" t="s">
        <v>361</v>
      </c>
      <c r="BA30" t="s">
        <v>361</v>
      </c>
      <c r="BB30" t="s">
        <v>370</v>
      </c>
      <c r="BC30" t="s">
        <v>370</v>
      </c>
      <c r="BD30" t="s">
        <v>361</v>
      </c>
      <c r="BE30" t="s">
        <v>361</v>
      </c>
      <c r="BF30" t="s">
        <v>361</v>
      </c>
      <c r="BG30" t="s">
        <v>361</v>
      </c>
      <c r="BH30" t="s">
        <v>361</v>
      </c>
      <c r="BI30" t="s">
        <v>361</v>
      </c>
      <c r="BJ30" t="s">
        <v>361</v>
      </c>
      <c r="BK30" t="s">
        <v>361</v>
      </c>
      <c r="BL30" t="s">
        <v>361</v>
      </c>
      <c r="BM30" t="s">
        <v>361</v>
      </c>
      <c r="BP30" t="s">
        <v>361</v>
      </c>
      <c r="BQ30" t="s">
        <v>361</v>
      </c>
      <c r="BR30" t="s">
        <v>361</v>
      </c>
      <c r="BS30" t="s">
        <v>370</v>
      </c>
      <c r="BT30" t="s">
        <v>361</v>
      </c>
      <c r="BU30" t="s">
        <v>361</v>
      </c>
      <c r="BV30" t="s">
        <v>361</v>
      </c>
      <c r="BW30" t="s">
        <v>361</v>
      </c>
      <c r="BX30" t="s">
        <v>361</v>
      </c>
      <c r="BY30" t="s">
        <v>361</v>
      </c>
      <c r="BZ30" t="s">
        <v>361</v>
      </c>
      <c r="CA30" t="s">
        <v>361</v>
      </c>
      <c r="CB30" t="s">
        <v>361</v>
      </c>
      <c r="CC30" t="s">
        <v>361</v>
      </c>
      <c r="CF30" t="s">
        <v>361</v>
      </c>
      <c r="CG30" t="s">
        <v>361</v>
      </c>
      <c r="CH30" t="s">
        <v>370</v>
      </c>
      <c r="CI30" t="s">
        <v>361</v>
      </c>
      <c r="CJ30" t="s">
        <v>370</v>
      </c>
      <c r="CK30" t="s">
        <v>370</v>
      </c>
      <c r="CL30" t="s">
        <v>361</v>
      </c>
      <c r="CM30" t="s">
        <v>361</v>
      </c>
      <c r="CN30" t="s">
        <v>361</v>
      </c>
      <c r="CO30" t="s">
        <v>361</v>
      </c>
      <c r="CP30" t="s">
        <v>361</v>
      </c>
      <c r="CQ30" t="s">
        <v>361</v>
      </c>
      <c r="CR30" t="s">
        <v>361</v>
      </c>
      <c r="CS30" t="s">
        <v>361</v>
      </c>
      <c r="CT30" t="s">
        <v>361</v>
      </c>
      <c r="CU30" t="s">
        <v>361</v>
      </c>
      <c r="CV30" t="s">
        <v>361</v>
      </c>
      <c r="CW30" t="s">
        <v>361</v>
      </c>
      <c r="CX30" t="s">
        <v>361</v>
      </c>
      <c r="CY30" t="s">
        <v>361</v>
      </c>
      <c r="CZ30" t="s">
        <v>361</v>
      </c>
      <c r="DA30" t="s">
        <v>361</v>
      </c>
      <c r="DD30" t="s">
        <v>9</v>
      </c>
      <c r="DF30" t="s">
        <v>368</v>
      </c>
      <c r="DH30" t="s">
        <v>361</v>
      </c>
      <c r="DI30" t="s">
        <v>361</v>
      </c>
      <c r="DJ30" t="s">
        <v>361</v>
      </c>
      <c r="DK30" t="s">
        <v>361</v>
      </c>
      <c r="DL30" t="s">
        <v>361</v>
      </c>
      <c r="DM30" t="s">
        <v>361</v>
      </c>
      <c r="DN30" t="s">
        <v>361</v>
      </c>
      <c r="DO30" t="s">
        <v>361</v>
      </c>
      <c r="DP30" t="s">
        <v>361</v>
      </c>
      <c r="DQ30" t="s">
        <v>361</v>
      </c>
      <c r="DR30" t="s">
        <v>370</v>
      </c>
      <c r="DT30" t="s">
        <v>361</v>
      </c>
      <c r="DU30" t="s">
        <v>361</v>
      </c>
      <c r="DV30" t="s">
        <v>361</v>
      </c>
      <c r="DW30" t="s">
        <v>361</v>
      </c>
      <c r="DX30" t="s">
        <v>361</v>
      </c>
      <c r="DY30" t="s">
        <v>361</v>
      </c>
      <c r="DZ30" t="s">
        <v>361</v>
      </c>
      <c r="EA30" t="s">
        <v>361</v>
      </c>
      <c r="EB30" t="s">
        <v>361</v>
      </c>
      <c r="EC30" t="s">
        <v>361</v>
      </c>
      <c r="ED30" t="s">
        <v>361</v>
      </c>
      <c r="EH30" t="s">
        <v>7</v>
      </c>
      <c r="EJ30" t="s">
        <v>7</v>
      </c>
      <c r="EL30">
        <v>0</v>
      </c>
      <c r="FQ30" t="s">
        <v>373</v>
      </c>
      <c r="FR30" t="s">
        <v>404</v>
      </c>
      <c r="FT30" t="s">
        <v>477</v>
      </c>
      <c r="FV30" t="s">
        <v>455</v>
      </c>
      <c r="GF30" t="s">
        <v>7</v>
      </c>
      <c r="GJ30" t="s">
        <v>375</v>
      </c>
      <c r="GP30">
        <v>10</v>
      </c>
      <c r="GR30" t="s">
        <v>376</v>
      </c>
      <c r="GT30" t="s">
        <v>377</v>
      </c>
      <c r="GX30" t="s">
        <v>378</v>
      </c>
      <c r="HB30" t="s">
        <v>7</v>
      </c>
      <c r="HD30" t="s">
        <v>9</v>
      </c>
      <c r="HF30" t="s">
        <v>9</v>
      </c>
      <c r="HG30" t="s">
        <v>9</v>
      </c>
      <c r="HH30" t="s">
        <v>7</v>
      </c>
      <c r="HI30" t="s">
        <v>7</v>
      </c>
      <c r="HJ30" t="s">
        <v>9</v>
      </c>
      <c r="HK30" t="s">
        <v>7</v>
      </c>
      <c r="HL30" t="s">
        <v>7</v>
      </c>
      <c r="HM30" t="s">
        <v>9</v>
      </c>
      <c r="HN30" t="s">
        <v>7</v>
      </c>
      <c r="HX30" t="s">
        <v>7</v>
      </c>
      <c r="HY30" t="s">
        <v>9</v>
      </c>
      <c r="HZ30" t="s">
        <v>7</v>
      </c>
      <c r="IA30" t="s">
        <v>7</v>
      </c>
      <c r="IB30" t="s">
        <v>7</v>
      </c>
      <c r="IC30" t="s">
        <v>7</v>
      </c>
      <c r="ID30" t="s">
        <v>7</v>
      </c>
      <c r="IL30" t="s">
        <v>440</v>
      </c>
      <c r="IP30" t="s">
        <v>380</v>
      </c>
      <c r="IT30" t="s">
        <v>381</v>
      </c>
      <c r="IV30" t="s">
        <v>381</v>
      </c>
      <c r="IX30" t="s">
        <v>381</v>
      </c>
      <c r="IZ30" t="s">
        <v>7</v>
      </c>
      <c r="JL30" t="s">
        <v>361</v>
      </c>
      <c r="JM30" t="s">
        <v>361</v>
      </c>
      <c r="JN30" t="s">
        <v>361</v>
      </c>
      <c r="JO30" t="s">
        <v>361</v>
      </c>
      <c r="JP30" t="s">
        <v>361</v>
      </c>
      <c r="JQ30" t="s">
        <v>361</v>
      </c>
      <c r="JR30" t="s">
        <v>361</v>
      </c>
      <c r="JS30" t="s">
        <v>361</v>
      </c>
      <c r="JT30" t="s">
        <v>361</v>
      </c>
      <c r="JU30" t="s">
        <v>361</v>
      </c>
      <c r="JV30" t="s">
        <v>361</v>
      </c>
      <c r="JW30" t="s">
        <v>361</v>
      </c>
      <c r="KB30" t="s">
        <v>8</v>
      </c>
    </row>
    <row r="31" spans="1:288" x14ac:dyDescent="0.3">
      <c r="A31">
        <v>30</v>
      </c>
      <c r="AV31" t="s">
        <v>361</v>
      </c>
      <c r="AW31" t="s">
        <v>361</v>
      </c>
      <c r="AX31" t="s">
        <v>361</v>
      </c>
      <c r="AY31" t="s">
        <v>361</v>
      </c>
      <c r="AZ31" t="s">
        <v>361</v>
      </c>
      <c r="BA31" t="s">
        <v>361</v>
      </c>
      <c r="BB31" t="s">
        <v>361</v>
      </c>
      <c r="BC31" t="s">
        <v>361</v>
      </c>
      <c r="BD31" t="s">
        <v>361</v>
      </c>
      <c r="BE31" t="s">
        <v>361</v>
      </c>
      <c r="BF31" t="s">
        <v>361</v>
      </c>
      <c r="BG31" t="s">
        <v>361</v>
      </c>
      <c r="BH31" t="s">
        <v>361</v>
      </c>
      <c r="BI31" t="s">
        <v>361</v>
      </c>
      <c r="BJ31" t="s">
        <v>361</v>
      </c>
      <c r="BK31" t="s">
        <v>361</v>
      </c>
      <c r="BL31" t="s">
        <v>361</v>
      </c>
      <c r="BM31" t="s">
        <v>361</v>
      </c>
      <c r="BP31" t="s">
        <v>361</v>
      </c>
      <c r="BQ31" t="s">
        <v>361</v>
      </c>
      <c r="BR31" t="s">
        <v>361</v>
      </c>
      <c r="BS31" t="s">
        <v>361</v>
      </c>
      <c r="BT31" t="s">
        <v>361</v>
      </c>
      <c r="BU31" t="s">
        <v>361</v>
      </c>
      <c r="BV31" t="s">
        <v>361</v>
      </c>
      <c r="BW31" t="s">
        <v>361</v>
      </c>
      <c r="BX31" t="s">
        <v>361</v>
      </c>
      <c r="BY31" t="s">
        <v>361</v>
      </c>
      <c r="BZ31" t="s">
        <v>361</v>
      </c>
      <c r="CA31" t="s">
        <v>361</v>
      </c>
      <c r="CB31" t="s">
        <v>361</v>
      </c>
      <c r="CC31" t="s">
        <v>361</v>
      </c>
      <c r="CF31" t="s">
        <v>361</v>
      </c>
      <c r="CG31" t="s">
        <v>361</v>
      </c>
      <c r="CH31" t="s">
        <v>361</v>
      </c>
      <c r="CI31" t="s">
        <v>361</v>
      </c>
      <c r="CJ31" t="s">
        <v>361</v>
      </c>
      <c r="CK31" t="s">
        <v>361</v>
      </c>
      <c r="CL31" t="s">
        <v>361</v>
      </c>
      <c r="CM31" t="s">
        <v>361</v>
      </c>
      <c r="CN31" t="s">
        <v>361</v>
      </c>
      <c r="CO31" t="s">
        <v>361</v>
      </c>
      <c r="CP31" t="s">
        <v>361</v>
      </c>
      <c r="CQ31" t="s">
        <v>361</v>
      </c>
      <c r="CR31" t="s">
        <v>361</v>
      </c>
      <c r="CS31" t="s">
        <v>361</v>
      </c>
      <c r="CT31" t="s">
        <v>361</v>
      </c>
      <c r="CU31" t="s">
        <v>361</v>
      </c>
      <c r="CV31" t="s">
        <v>361</v>
      </c>
      <c r="CW31" t="s">
        <v>361</v>
      </c>
      <c r="CX31" t="s">
        <v>361</v>
      </c>
      <c r="CY31" t="s">
        <v>361</v>
      </c>
      <c r="CZ31" t="s">
        <v>361</v>
      </c>
      <c r="DA31" t="s">
        <v>361</v>
      </c>
      <c r="DH31" t="s">
        <v>361</v>
      </c>
      <c r="DI31" t="s">
        <v>361</v>
      </c>
      <c r="DJ31" t="s">
        <v>361</v>
      </c>
      <c r="DK31" t="s">
        <v>361</v>
      </c>
      <c r="DL31" t="s">
        <v>361</v>
      </c>
      <c r="DM31" t="s">
        <v>361</v>
      </c>
      <c r="DN31" t="s">
        <v>361</v>
      </c>
      <c r="DO31" t="s">
        <v>361</v>
      </c>
      <c r="DP31" t="s">
        <v>361</v>
      </c>
      <c r="DQ31" t="s">
        <v>361</v>
      </c>
      <c r="DR31" t="s">
        <v>361</v>
      </c>
      <c r="DT31" t="s">
        <v>361</v>
      </c>
      <c r="DU31" t="s">
        <v>361</v>
      </c>
      <c r="DV31" t="s">
        <v>361</v>
      </c>
      <c r="DW31" t="s">
        <v>361</v>
      </c>
      <c r="DX31" t="s">
        <v>361</v>
      </c>
      <c r="DY31" t="s">
        <v>361</v>
      </c>
      <c r="DZ31" t="s">
        <v>361</v>
      </c>
      <c r="EA31" t="s">
        <v>361</v>
      </c>
      <c r="EB31" t="s">
        <v>361</v>
      </c>
      <c r="EC31" t="s">
        <v>361</v>
      </c>
      <c r="ED31" t="s">
        <v>361</v>
      </c>
      <c r="JL31" t="s">
        <v>361</v>
      </c>
      <c r="JM31" t="s">
        <v>361</v>
      </c>
      <c r="JN31" t="s">
        <v>361</v>
      </c>
      <c r="JO31" t="s">
        <v>361</v>
      </c>
      <c r="JP31" t="s">
        <v>361</v>
      </c>
      <c r="JQ31" t="s">
        <v>361</v>
      </c>
      <c r="JR31" t="s">
        <v>361</v>
      </c>
      <c r="JS31" t="s">
        <v>361</v>
      </c>
      <c r="JT31" t="s">
        <v>361</v>
      </c>
      <c r="JU31" t="s">
        <v>361</v>
      </c>
      <c r="JV31" t="s">
        <v>361</v>
      </c>
      <c r="JW31" t="s">
        <v>361</v>
      </c>
      <c r="KB31" t="s">
        <v>59</v>
      </c>
    </row>
    <row r="32" spans="1:288" x14ac:dyDescent="0.3">
      <c r="A32">
        <v>31</v>
      </c>
      <c r="D32" s="45">
        <v>44726</v>
      </c>
      <c r="E32" s="46">
        <v>0.52986111111111112</v>
      </c>
      <c r="F32" t="s">
        <v>17</v>
      </c>
      <c r="G32" t="s">
        <v>382</v>
      </c>
      <c r="I32" t="s">
        <v>383</v>
      </c>
      <c r="N32" t="s">
        <v>384</v>
      </c>
      <c r="S32" t="s">
        <v>385</v>
      </c>
      <c r="W32" t="s">
        <v>465</v>
      </c>
      <c r="AA32" t="s">
        <v>414</v>
      </c>
      <c r="AC32" t="s">
        <v>388</v>
      </c>
      <c r="AE32" t="s">
        <v>423</v>
      </c>
      <c r="AG32" t="s">
        <v>390</v>
      </c>
      <c r="AK32" t="s">
        <v>383</v>
      </c>
      <c r="AO32" t="s">
        <v>383</v>
      </c>
      <c r="AQ32" t="s">
        <v>383</v>
      </c>
      <c r="AS32" t="s">
        <v>385</v>
      </c>
      <c r="AU32" t="s">
        <v>385</v>
      </c>
      <c r="AV32" t="s">
        <v>361</v>
      </c>
      <c r="AW32" t="s">
        <v>361</v>
      </c>
      <c r="AX32" t="s">
        <v>361</v>
      </c>
      <c r="AY32" t="s">
        <v>361</v>
      </c>
      <c r="AZ32" t="s">
        <v>361</v>
      </c>
      <c r="BA32" t="s">
        <v>361</v>
      </c>
      <c r="BB32" t="s">
        <v>361</v>
      </c>
      <c r="BC32" t="s">
        <v>361</v>
      </c>
      <c r="BD32" t="s">
        <v>361</v>
      </c>
      <c r="BE32" t="s">
        <v>361</v>
      </c>
      <c r="BF32" t="s">
        <v>361</v>
      </c>
      <c r="BG32" t="s">
        <v>361</v>
      </c>
      <c r="BH32" t="s">
        <v>361</v>
      </c>
      <c r="BI32" t="s">
        <v>361</v>
      </c>
      <c r="BJ32" t="s">
        <v>370</v>
      </c>
      <c r="BK32" t="s">
        <v>361</v>
      </c>
      <c r="BL32" t="s">
        <v>361</v>
      </c>
      <c r="BM32" t="s">
        <v>361</v>
      </c>
      <c r="BP32" t="s">
        <v>361</v>
      </c>
      <c r="BQ32" t="s">
        <v>361</v>
      </c>
      <c r="BR32" t="s">
        <v>361</v>
      </c>
      <c r="BS32" t="s">
        <v>361</v>
      </c>
      <c r="BT32" t="s">
        <v>361</v>
      </c>
      <c r="BU32" t="s">
        <v>361</v>
      </c>
      <c r="BV32" t="s">
        <v>361</v>
      </c>
      <c r="BW32" t="s">
        <v>370</v>
      </c>
      <c r="BX32" t="s">
        <v>361</v>
      </c>
      <c r="BY32" t="s">
        <v>361</v>
      </c>
      <c r="BZ32" t="s">
        <v>361</v>
      </c>
      <c r="CA32" t="s">
        <v>361</v>
      </c>
      <c r="CB32" t="s">
        <v>361</v>
      </c>
      <c r="CC32" t="s">
        <v>361</v>
      </c>
      <c r="CF32" t="s">
        <v>361</v>
      </c>
      <c r="CG32" t="s">
        <v>361</v>
      </c>
      <c r="CH32" t="s">
        <v>361</v>
      </c>
      <c r="CI32" t="s">
        <v>361</v>
      </c>
      <c r="CJ32" t="s">
        <v>361</v>
      </c>
      <c r="CK32" t="s">
        <v>361</v>
      </c>
      <c r="CL32" t="s">
        <v>361</v>
      </c>
      <c r="CM32" t="s">
        <v>361</v>
      </c>
      <c r="CN32" t="s">
        <v>361</v>
      </c>
      <c r="CO32" t="s">
        <v>361</v>
      </c>
      <c r="CP32" t="s">
        <v>361</v>
      </c>
      <c r="CQ32" t="s">
        <v>361</v>
      </c>
      <c r="CR32" t="s">
        <v>370</v>
      </c>
      <c r="CS32" t="s">
        <v>370</v>
      </c>
      <c r="CT32" t="s">
        <v>361</v>
      </c>
      <c r="CU32" t="s">
        <v>361</v>
      </c>
      <c r="CV32" t="s">
        <v>361</v>
      </c>
      <c r="CW32" t="s">
        <v>361</v>
      </c>
      <c r="CX32" t="s">
        <v>361</v>
      </c>
      <c r="CY32" t="s">
        <v>361</v>
      </c>
      <c r="CZ32" t="s">
        <v>361</v>
      </c>
      <c r="DA32" t="s">
        <v>361</v>
      </c>
      <c r="DE32" t="s">
        <v>385</v>
      </c>
      <c r="DG32" t="s">
        <v>385</v>
      </c>
      <c r="DH32" t="s">
        <v>361</v>
      </c>
      <c r="DI32" t="s">
        <v>361</v>
      </c>
      <c r="DJ32" t="s">
        <v>361</v>
      </c>
      <c r="DK32" t="s">
        <v>361</v>
      </c>
      <c r="DL32" t="s">
        <v>361</v>
      </c>
      <c r="DM32" t="s">
        <v>361</v>
      </c>
      <c r="DN32" t="s">
        <v>361</v>
      </c>
      <c r="DO32" t="s">
        <v>361</v>
      </c>
      <c r="DP32" t="s">
        <v>361</v>
      </c>
      <c r="DQ32" t="s">
        <v>361</v>
      </c>
      <c r="DR32" t="s">
        <v>361</v>
      </c>
      <c r="DT32" t="s">
        <v>361</v>
      </c>
      <c r="DU32" t="s">
        <v>361</v>
      </c>
      <c r="DV32" t="s">
        <v>361</v>
      </c>
      <c r="DW32" t="s">
        <v>361</v>
      </c>
      <c r="DX32" t="s">
        <v>361</v>
      </c>
      <c r="DY32" t="s">
        <v>361</v>
      </c>
      <c r="DZ32" t="s">
        <v>361</v>
      </c>
      <c r="EA32" t="s">
        <v>361</v>
      </c>
      <c r="EB32" t="s">
        <v>361</v>
      </c>
      <c r="EC32" t="s">
        <v>361</v>
      </c>
      <c r="ED32" t="s">
        <v>370</v>
      </c>
      <c r="EI32" t="s">
        <v>383</v>
      </c>
      <c r="EK32" t="s">
        <v>383</v>
      </c>
      <c r="EL32">
        <v>5</v>
      </c>
      <c r="EM32" t="s">
        <v>371</v>
      </c>
      <c r="EN32">
        <v>44</v>
      </c>
      <c r="EO32" t="s">
        <v>372</v>
      </c>
      <c r="EP32">
        <v>26</v>
      </c>
      <c r="EQ32" t="s">
        <v>372</v>
      </c>
      <c r="ER32">
        <v>24</v>
      </c>
      <c r="ES32" t="s">
        <v>371</v>
      </c>
      <c r="ET32">
        <v>17</v>
      </c>
      <c r="EU32" t="s">
        <v>371</v>
      </c>
      <c r="EV32">
        <v>16</v>
      </c>
      <c r="FQ32" t="s">
        <v>373</v>
      </c>
      <c r="FS32" t="s">
        <v>463</v>
      </c>
      <c r="FU32" t="s">
        <v>486</v>
      </c>
      <c r="FW32" t="s">
        <v>419</v>
      </c>
      <c r="GG32" t="s">
        <v>383</v>
      </c>
      <c r="GK32" t="s">
        <v>394</v>
      </c>
      <c r="GQ32">
        <v>1</v>
      </c>
      <c r="GS32" t="s">
        <v>395</v>
      </c>
      <c r="GU32" t="s">
        <v>396</v>
      </c>
      <c r="GY32" t="s">
        <v>397</v>
      </c>
      <c r="HC32" t="s">
        <v>383</v>
      </c>
      <c r="HE32" t="s">
        <v>383</v>
      </c>
      <c r="HO32" t="s">
        <v>383</v>
      </c>
      <c r="HP32" t="s">
        <v>385</v>
      </c>
      <c r="HQ32" t="s">
        <v>383</v>
      </c>
      <c r="HR32" t="s">
        <v>383</v>
      </c>
      <c r="HS32" t="s">
        <v>385</v>
      </c>
      <c r="HT32" t="s">
        <v>383</v>
      </c>
      <c r="HU32" t="s">
        <v>385</v>
      </c>
      <c r="HV32" t="s">
        <v>385</v>
      </c>
      <c r="HW32" t="s">
        <v>383</v>
      </c>
      <c r="IE32" t="s">
        <v>383</v>
      </c>
      <c r="IF32" t="s">
        <v>385</v>
      </c>
      <c r="IG32" t="s">
        <v>383</v>
      </c>
      <c r="IH32" t="s">
        <v>383</v>
      </c>
      <c r="II32" t="s">
        <v>383</v>
      </c>
      <c r="IJ32" t="s">
        <v>383</v>
      </c>
      <c r="IK32" t="s">
        <v>383</v>
      </c>
      <c r="IM32" t="s">
        <v>421</v>
      </c>
      <c r="IQ32" t="s">
        <v>380</v>
      </c>
      <c r="IU32" t="s">
        <v>399</v>
      </c>
      <c r="IW32" t="s">
        <v>399</v>
      </c>
      <c r="IY32" t="s">
        <v>399</v>
      </c>
      <c r="JA32" t="s">
        <v>383</v>
      </c>
      <c r="JL32" t="s">
        <v>361</v>
      </c>
      <c r="JM32" t="s">
        <v>361</v>
      </c>
      <c r="JN32" t="s">
        <v>361</v>
      </c>
      <c r="JO32" t="s">
        <v>361</v>
      </c>
      <c r="JP32" t="s">
        <v>361</v>
      </c>
      <c r="JQ32" t="s">
        <v>361</v>
      </c>
      <c r="JR32" t="s">
        <v>361</v>
      </c>
      <c r="JS32" t="s">
        <v>361</v>
      </c>
      <c r="JT32" t="s">
        <v>361</v>
      </c>
      <c r="JU32" t="s">
        <v>361</v>
      </c>
      <c r="JV32" t="s">
        <v>361</v>
      </c>
      <c r="JW32" t="s">
        <v>361</v>
      </c>
      <c r="KB32" t="s">
        <v>8</v>
      </c>
    </row>
    <row r="33" spans="1:288" x14ac:dyDescent="0.3">
      <c r="A33">
        <v>32</v>
      </c>
      <c r="D33" s="45">
        <v>44733</v>
      </c>
      <c r="E33" s="46">
        <v>0.54027777777777775</v>
      </c>
      <c r="F33" t="s">
        <v>23</v>
      </c>
      <c r="G33" t="s">
        <v>13</v>
      </c>
      <c r="H33" t="s">
        <v>7</v>
      </c>
      <c r="L33" t="s">
        <v>362</v>
      </c>
      <c r="P33" t="s">
        <v>9</v>
      </c>
      <c r="V33" t="s">
        <v>487</v>
      </c>
      <c r="X33" t="s">
        <v>7</v>
      </c>
      <c r="Z33" t="s">
        <v>402</v>
      </c>
      <c r="AB33" t="s">
        <v>403</v>
      </c>
      <c r="AD33" t="s">
        <v>423</v>
      </c>
      <c r="AF33" t="s">
        <v>367</v>
      </c>
      <c r="AJ33" t="s">
        <v>367</v>
      </c>
      <c r="AN33" t="s">
        <v>9</v>
      </c>
      <c r="AP33" t="s">
        <v>369</v>
      </c>
      <c r="AR33" t="s">
        <v>9</v>
      </c>
      <c r="AT33" t="s">
        <v>9</v>
      </c>
      <c r="AV33" t="s">
        <v>370</v>
      </c>
      <c r="AW33" t="s">
        <v>361</v>
      </c>
      <c r="AX33" t="s">
        <v>361</v>
      </c>
      <c r="AY33" t="s">
        <v>361</v>
      </c>
      <c r="AZ33" t="s">
        <v>361</v>
      </c>
      <c r="BA33" t="s">
        <v>361</v>
      </c>
      <c r="BB33" t="s">
        <v>361</v>
      </c>
      <c r="BC33" t="s">
        <v>361</v>
      </c>
      <c r="BD33" t="s">
        <v>361</v>
      </c>
      <c r="BE33" t="s">
        <v>361</v>
      </c>
      <c r="BF33" t="s">
        <v>361</v>
      </c>
      <c r="BG33" t="s">
        <v>361</v>
      </c>
      <c r="BH33" t="s">
        <v>361</v>
      </c>
      <c r="BI33" t="s">
        <v>361</v>
      </c>
      <c r="BJ33" t="s">
        <v>361</v>
      </c>
      <c r="BK33" t="s">
        <v>361</v>
      </c>
      <c r="BL33" t="s">
        <v>361</v>
      </c>
      <c r="BM33" t="s">
        <v>361</v>
      </c>
      <c r="BP33" t="s">
        <v>361</v>
      </c>
      <c r="BQ33" t="s">
        <v>361</v>
      </c>
      <c r="BR33" t="s">
        <v>361</v>
      </c>
      <c r="BS33" t="s">
        <v>370</v>
      </c>
      <c r="BT33" t="s">
        <v>361</v>
      </c>
      <c r="BU33" t="s">
        <v>361</v>
      </c>
      <c r="BV33" t="s">
        <v>361</v>
      </c>
      <c r="BW33" t="s">
        <v>361</v>
      </c>
      <c r="BX33" t="s">
        <v>361</v>
      </c>
      <c r="BY33" t="s">
        <v>361</v>
      </c>
      <c r="BZ33" t="s">
        <v>361</v>
      </c>
      <c r="CA33" t="s">
        <v>361</v>
      </c>
      <c r="CB33" t="s">
        <v>361</v>
      </c>
      <c r="CC33" t="s">
        <v>361</v>
      </c>
      <c r="CF33" t="s">
        <v>361</v>
      </c>
      <c r="CG33" t="s">
        <v>370</v>
      </c>
      <c r="CH33" t="s">
        <v>361</v>
      </c>
      <c r="CI33" t="s">
        <v>370</v>
      </c>
      <c r="CJ33" t="s">
        <v>370</v>
      </c>
      <c r="CK33" t="s">
        <v>361</v>
      </c>
      <c r="CL33" t="s">
        <v>361</v>
      </c>
      <c r="CM33" t="s">
        <v>361</v>
      </c>
      <c r="CN33" t="s">
        <v>361</v>
      </c>
      <c r="CO33" t="s">
        <v>361</v>
      </c>
      <c r="CP33" t="s">
        <v>361</v>
      </c>
      <c r="CQ33" t="s">
        <v>361</v>
      </c>
      <c r="CR33" t="s">
        <v>361</v>
      </c>
      <c r="CS33" t="s">
        <v>361</v>
      </c>
      <c r="CT33" t="s">
        <v>361</v>
      </c>
      <c r="CU33" t="s">
        <v>361</v>
      </c>
      <c r="CV33" t="s">
        <v>361</v>
      </c>
      <c r="CW33" t="s">
        <v>361</v>
      </c>
      <c r="CX33" t="s">
        <v>361</v>
      </c>
      <c r="CY33" t="s">
        <v>361</v>
      </c>
      <c r="CZ33" t="s">
        <v>361</v>
      </c>
      <c r="DA33" t="s">
        <v>361</v>
      </c>
      <c r="DD33" t="s">
        <v>368</v>
      </c>
      <c r="DF33" t="s">
        <v>368</v>
      </c>
      <c r="DH33" t="s">
        <v>361</v>
      </c>
      <c r="DI33" t="s">
        <v>361</v>
      </c>
      <c r="DJ33" t="s">
        <v>361</v>
      </c>
      <c r="DK33" t="s">
        <v>361</v>
      </c>
      <c r="DL33" t="s">
        <v>361</v>
      </c>
      <c r="DM33" t="s">
        <v>361</v>
      </c>
      <c r="DN33" t="s">
        <v>361</v>
      </c>
      <c r="DO33" t="s">
        <v>361</v>
      </c>
      <c r="DP33" t="s">
        <v>361</v>
      </c>
      <c r="DQ33" t="s">
        <v>361</v>
      </c>
      <c r="DR33" t="s">
        <v>370</v>
      </c>
      <c r="DT33" t="s">
        <v>361</v>
      </c>
      <c r="DU33" t="s">
        <v>361</v>
      </c>
      <c r="DV33" t="s">
        <v>361</v>
      </c>
      <c r="DW33" t="s">
        <v>361</v>
      </c>
      <c r="DX33" t="s">
        <v>361</v>
      </c>
      <c r="DY33" t="s">
        <v>361</v>
      </c>
      <c r="DZ33" t="s">
        <v>361</v>
      </c>
      <c r="EA33" t="s">
        <v>361</v>
      </c>
      <c r="EB33" t="s">
        <v>361</v>
      </c>
      <c r="EC33" t="s">
        <v>361</v>
      </c>
      <c r="ED33" t="s">
        <v>361</v>
      </c>
      <c r="EH33" t="s">
        <v>7</v>
      </c>
      <c r="EJ33" t="s">
        <v>7</v>
      </c>
      <c r="EL33">
        <v>4</v>
      </c>
      <c r="EM33" t="s">
        <v>372</v>
      </c>
      <c r="EN33">
        <v>14</v>
      </c>
      <c r="EO33" t="s">
        <v>372</v>
      </c>
      <c r="EP33">
        <v>11</v>
      </c>
      <c r="EQ33" t="s">
        <v>372</v>
      </c>
      <c r="ER33">
        <v>12</v>
      </c>
      <c r="ES33" t="s">
        <v>372</v>
      </c>
      <c r="ET33">
        <v>2</v>
      </c>
      <c r="FQ33" t="s">
        <v>392</v>
      </c>
      <c r="FR33" t="s">
        <v>406</v>
      </c>
      <c r="FV33" t="s">
        <v>406</v>
      </c>
      <c r="FZ33" t="s">
        <v>9</v>
      </c>
      <c r="GF33" t="s">
        <v>7</v>
      </c>
      <c r="GJ33" t="s">
        <v>425</v>
      </c>
      <c r="GP33">
        <v>2</v>
      </c>
      <c r="GR33" t="s">
        <v>376</v>
      </c>
      <c r="GT33" t="s">
        <v>488</v>
      </c>
      <c r="GX33" t="s">
        <v>378</v>
      </c>
      <c r="HB33" t="s">
        <v>9</v>
      </c>
      <c r="HD33" t="s">
        <v>9</v>
      </c>
      <c r="HF33" t="s">
        <v>7</v>
      </c>
      <c r="HG33" t="s">
        <v>7</v>
      </c>
      <c r="HH33" t="s">
        <v>7</v>
      </c>
      <c r="HI33" t="s">
        <v>7</v>
      </c>
      <c r="HJ33" t="s">
        <v>9</v>
      </c>
      <c r="HK33" t="s">
        <v>7</v>
      </c>
      <c r="HL33" t="s">
        <v>9</v>
      </c>
      <c r="HM33" t="s">
        <v>9</v>
      </c>
      <c r="HN33" t="s">
        <v>9</v>
      </c>
      <c r="HX33" t="s">
        <v>9</v>
      </c>
      <c r="HY33" t="s">
        <v>9</v>
      </c>
      <c r="HZ33" t="s">
        <v>7</v>
      </c>
      <c r="IA33" t="s">
        <v>7</v>
      </c>
      <c r="IB33" t="s">
        <v>7</v>
      </c>
      <c r="IC33" t="s">
        <v>7</v>
      </c>
      <c r="ID33" t="s">
        <v>7</v>
      </c>
      <c r="IL33" t="s">
        <v>379</v>
      </c>
      <c r="IP33" t="s">
        <v>14</v>
      </c>
      <c r="IR33" t="s">
        <v>408</v>
      </c>
      <c r="IT33" t="s">
        <v>381</v>
      </c>
      <c r="IV33" t="s">
        <v>381</v>
      </c>
      <c r="IX33" t="s">
        <v>381</v>
      </c>
      <c r="IZ33" t="s">
        <v>7</v>
      </c>
      <c r="JL33" t="s">
        <v>361</v>
      </c>
      <c r="JM33" t="s">
        <v>361</v>
      </c>
      <c r="JN33" t="s">
        <v>361</v>
      </c>
      <c r="JO33" t="s">
        <v>361</v>
      </c>
      <c r="JP33" t="s">
        <v>361</v>
      </c>
      <c r="JQ33" t="s">
        <v>361</v>
      </c>
      <c r="JR33" t="s">
        <v>361</v>
      </c>
      <c r="JS33" t="s">
        <v>361</v>
      </c>
      <c r="JT33" t="s">
        <v>361</v>
      </c>
      <c r="JU33" t="s">
        <v>361</v>
      </c>
      <c r="JV33" t="s">
        <v>361</v>
      </c>
      <c r="JW33" t="s">
        <v>361</v>
      </c>
      <c r="KB33" t="s">
        <v>8</v>
      </c>
    </row>
    <row r="34" spans="1:288" x14ac:dyDescent="0.3">
      <c r="A34">
        <v>33</v>
      </c>
      <c r="D34" s="45">
        <v>44727</v>
      </c>
      <c r="E34" s="46">
        <v>0.44791666666666669</v>
      </c>
      <c r="F34" t="s">
        <v>25</v>
      </c>
      <c r="G34" t="s">
        <v>13</v>
      </c>
      <c r="H34" t="s">
        <v>7</v>
      </c>
      <c r="L34" t="s">
        <v>362</v>
      </c>
      <c r="P34" t="s">
        <v>9</v>
      </c>
      <c r="V34" t="s">
        <v>363</v>
      </c>
      <c r="Z34" t="s">
        <v>364</v>
      </c>
      <c r="AB34" t="s">
        <v>403</v>
      </c>
      <c r="AD34" t="s">
        <v>415</v>
      </c>
      <c r="AF34" t="s">
        <v>367</v>
      </c>
      <c r="AJ34" t="s">
        <v>367</v>
      </c>
      <c r="AN34" t="s">
        <v>9</v>
      </c>
      <c r="AP34" t="s">
        <v>369</v>
      </c>
      <c r="AR34" t="s">
        <v>7</v>
      </c>
      <c r="AT34" t="s">
        <v>368</v>
      </c>
      <c r="AV34" t="s">
        <v>361</v>
      </c>
      <c r="AW34" t="s">
        <v>361</v>
      </c>
      <c r="AX34" t="s">
        <v>361</v>
      </c>
      <c r="AY34" t="s">
        <v>361</v>
      </c>
      <c r="AZ34" t="s">
        <v>370</v>
      </c>
      <c r="BA34" t="s">
        <v>370</v>
      </c>
      <c r="BB34" t="s">
        <v>361</v>
      </c>
      <c r="BC34" t="s">
        <v>361</v>
      </c>
      <c r="BD34" t="s">
        <v>361</v>
      </c>
      <c r="BE34" t="s">
        <v>361</v>
      </c>
      <c r="BF34" t="s">
        <v>361</v>
      </c>
      <c r="BG34" t="s">
        <v>361</v>
      </c>
      <c r="BH34" t="s">
        <v>361</v>
      </c>
      <c r="BI34" t="s">
        <v>361</v>
      </c>
      <c r="BJ34" t="s">
        <v>361</v>
      </c>
      <c r="BK34" t="s">
        <v>361</v>
      </c>
      <c r="BL34" t="s">
        <v>361</v>
      </c>
      <c r="BM34" t="s">
        <v>361</v>
      </c>
      <c r="BP34" t="s">
        <v>361</v>
      </c>
      <c r="BQ34" t="s">
        <v>361</v>
      </c>
      <c r="BR34" t="s">
        <v>370</v>
      </c>
      <c r="BS34" t="s">
        <v>370</v>
      </c>
      <c r="BT34" t="s">
        <v>370</v>
      </c>
      <c r="BU34" t="s">
        <v>361</v>
      </c>
      <c r="BV34" t="s">
        <v>361</v>
      </c>
      <c r="BW34" t="s">
        <v>361</v>
      </c>
      <c r="BX34" t="s">
        <v>361</v>
      </c>
      <c r="BY34" t="s">
        <v>361</v>
      </c>
      <c r="BZ34" t="s">
        <v>361</v>
      </c>
      <c r="CA34" t="s">
        <v>361</v>
      </c>
      <c r="CB34" t="s">
        <v>361</v>
      </c>
      <c r="CC34" t="s">
        <v>361</v>
      </c>
      <c r="CF34" t="s">
        <v>370</v>
      </c>
      <c r="CG34" t="s">
        <v>361</v>
      </c>
      <c r="CH34" t="s">
        <v>361</v>
      </c>
      <c r="CI34" t="s">
        <v>361</v>
      </c>
      <c r="CJ34" t="s">
        <v>361</v>
      </c>
      <c r="CK34" t="s">
        <v>361</v>
      </c>
      <c r="CL34" t="s">
        <v>361</v>
      </c>
      <c r="CM34" t="s">
        <v>361</v>
      </c>
      <c r="CN34" t="s">
        <v>361</v>
      </c>
      <c r="CO34" t="s">
        <v>361</v>
      </c>
      <c r="CP34" t="s">
        <v>361</v>
      </c>
      <c r="CQ34" t="s">
        <v>361</v>
      </c>
      <c r="CR34" t="s">
        <v>361</v>
      </c>
      <c r="CS34" t="s">
        <v>361</v>
      </c>
      <c r="CT34" t="s">
        <v>361</v>
      </c>
      <c r="CU34" t="s">
        <v>361</v>
      </c>
      <c r="CV34" t="s">
        <v>361</v>
      </c>
      <c r="CW34" t="s">
        <v>361</v>
      </c>
      <c r="CX34" t="s">
        <v>361</v>
      </c>
      <c r="CY34" t="s">
        <v>361</v>
      </c>
      <c r="CZ34" t="s">
        <v>361</v>
      </c>
      <c r="DA34" t="s">
        <v>361</v>
      </c>
      <c r="DD34" t="s">
        <v>9</v>
      </c>
      <c r="DF34" t="s">
        <v>9</v>
      </c>
      <c r="DH34" t="s">
        <v>361</v>
      </c>
      <c r="DI34" t="s">
        <v>361</v>
      </c>
      <c r="DJ34" t="s">
        <v>361</v>
      </c>
      <c r="DK34" t="s">
        <v>361</v>
      </c>
      <c r="DL34" t="s">
        <v>361</v>
      </c>
      <c r="DM34" t="s">
        <v>361</v>
      </c>
      <c r="DN34" t="s">
        <v>361</v>
      </c>
      <c r="DO34" t="s">
        <v>361</v>
      </c>
      <c r="DP34" t="s">
        <v>361</v>
      </c>
      <c r="DQ34" t="s">
        <v>361</v>
      </c>
      <c r="DR34" t="s">
        <v>370</v>
      </c>
      <c r="DT34" t="s">
        <v>361</v>
      </c>
      <c r="DU34" t="s">
        <v>361</v>
      </c>
      <c r="DV34" t="s">
        <v>361</v>
      </c>
      <c r="DW34" t="s">
        <v>361</v>
      </c>
      <c r="DX34" t="s">
        <v>361</v>
      </c>
      <c r="DY34" t="s">
        <v>361</v>
      </c>
      <c r="DZ34" t="s">
        <v>361</v>
      </c>
      <c r="EA34" t="s">
        <v>361</v>
      </c>
      <c r="EB34" t="s">
        <v>361</v>
      </c>
      <c r="EC34" t="s">
        <v>361</v>
      </c>
      <c r="ED34" t="s">
        <v>361</v>
      </c>
      <c r="EH34" t="s">
        <v>7</v>
      </c>
      <c r="EJ34" t="s">
        <v>7</v>
      </c>
      <c r="EL34">
        <v>4</v>
      </c>
      <c r="EM34" t="s">
        <v>372</v>
      </c>
      <c r="EN34">
        <v>12</v>
      </c>
      <c r="EO34" t="s">
        <v>372</v>
      </c>
      <c r="EP34">
        <v>13</v>
      </c>
      <c r="EQ34" t="s">
        <v>371</v>
      </c>
      <c r="ER34">
        <v>11</v>
      </c>
      <c r="ES34" t="s">
        <v>371</v>
      </c>
      <c r="ET34">
        <v>7</v>
      </c>
      <c r="FQ34" t="s">
        <v>392</v>
      </c>
      <c r="FR34" t="s">
        <v>449</v>
      </c>
      <c r="FV34" t="s">
        <v>374</v>
      </c>
      <c r="FZ34" t="s">
        <v>9</v>
      </c>
      <c r="GF34" t="s">
        <v>7</v>
      </c>
      <c r="GJ34" t="s">
        <v>425</v>
      </c>
      <c r="GP34">
        <v>1</v>
      </c>
      <c r="GR34" t="s">
        <v>376</v>
      </c>
      <c r="GT34" t="s">
        <v>377</v>
      </c>
      <c r="GX34" t="s">
        <v>378</v>
      </c>
      <c r="HB34" t="s">
        <v>9</v>
      </c>
      <c r="HD34" t="s">
        <v>9</v>
      </c>
      <c r="HF34" t="s">
        <v>7</v>
      </c>
      <c r="HG34" t="s">
        <v>9</v>
      </c>
      <c r="HH34" t="s">
        <v>7</v>
      </c>
      <c r="HI34" t="s">
        <v>9</v>
      </c>
      <c r="HJ34" t="s">
        <v>9</v>
      </c>
      <c r="HK34" t="s">
        <v>7</v>
      </c>
      <c r="HL34" t="s">
        <v>9</v>
      </c>
      <c r="HM34" t="s">
        <v>9</v>
      </c>
      <c r="HN34" t="s">
        <v>9</v>
      </c>
      <c r="HX34" t="s">
        <v>9</v>
      </c>
      <c r="HY34" t="s">
        <v>9</v>
      </c>
      <c r="HZ34" t="s">
        <v>7</v>
      </c>
      <c r="IA34" t="s">
        <v>7</v>
      </c>
      <c r="IB34" t="s">
        <v>7</v>
      </c>
      <c r="IC34" t="s">
        <v>7</v>
      </c>
      <c r="ID34" t="s">
        <v>7</v>
      </c>
      <c r="IL34" t="s">
        <v>379</v>
      </c>
      <c r="IP34" t="s">
        <v>380</v>
      </c>
      <c r="IT34" t="s">
        <v>381</v>
      </c>
      <c r="IV34" t="s">
        <v>381</v>
      </c>
      <c r="IX34" t="s">
        <v>381</v>
      </c>
      <c r="IZ34" t="s">
        <v>9</v>
      </c>
      <c r="JB34" t="s">
        <v>11</v>
      </c>
      <c r="JD34" t="s">
        <v>9</v>
      </c>
      <c r="JF34" t="s">
        <v>409</v>
      </c>
      <c r="JG34" t="s">
        <v>446</v>
      </c>
      <c r="JH34" t="s">
        <v>410</v>
      </c>
      <c r="JL34" t="s">
        <v>370</v>
      </c>
      <c r="JM34" t="s">
        <v>370</v>
      </c>
      <c r="JN34" t="s">
        <v>370</v>
      </c>
      <c r="JO34" t="s">
        <v>370</v>
      </c>
      <c r="JP34" t="s">
        <v>370</v>
      </c>
      <c r="JQ34" t="s">
        <v>361</v>
      </c>
      <c r="JR34" t="s">
        <v>361</v>
      </c>
      <c r="JS34" t="s">
        <v>361</v>
      </c>
      <c r="JT34" t="s">
        <v>361</v>
      </c>
      <c r="JU34" t="s">
        <v>361</v>
      </c>
      <c r="JV34" t="s">
        <v>361</v>
      </c>
      <c r="JW34" t="s">
        <v>361</v>
      </c>
      <c r="JX34" t="s">
        <v>489</v>
      </c>
      <c r="JZ34" t="s">
        <v>412</v>
      </c>
      <c r="KB34" t="s">
        <v>8</v>
      </c>
    </row>
    <row r="35" spans="1:288" x14ac:dyDescent="0.3">
      <c r="A35">
        <v>34</v>
      </c>
      <c r="AV35" t="s">
        <v>361</v>
      </c>
      <c r="AW35" t="s">
        <v>361</v>
      </c>
      <c r="AX35" t="s">
        <v>361</v>
      </c>
      <c r="AY35" t="s">
        <v>361</v>
      </c>
      <c r="AZ35" t="s">
        <v>361</v>
      </c>
      <c r="BA35" t="s">
        <v>361</v>
      </c>
      <c r="BB35" t="s">
        <v>361</v>
      </c>
      <c r="BC35" t="s">
        <v>361</v>
      </c>
      <c r="BD35" t="s">
        <v>361</v>
      </c>
      <c r="BE35" t="s">
        <v>361</v>
      </c>
      <c r="BF35" t="s">
        <v>361</v>
      </c>
      <c r="BG35" t="s">
        <v>361</v>
      </c>
      <c r="BH35" t="s">
        <v>361</v>
      </c>
      <c r="BI35" t="s">
        <v>361</v>
      </c>
      <c r="BJ35" t="s">
        <v>361</v>
      </c>
      <c r="BK35" t="s">
        <v>361</v>
      </c>
      <c r="BL35" t="s">
        <v>361</v>
      </c>
      <c r="BM35" t="s">
        <v>361</v>
      </c>
      <c r="BP35" t="s">
        <v>361</v>
      </c>
      <c r="BQ35" t="s">
        <v>361</v>
      </c>
      <c r="BR35" t="s">
        <v>361</v>
      </c>
      <c r="BS35" t="s">
        <v>361</v>
      </c>
      <c r="BT35" t="s">
        <v>361</v>
      </c>
      <c r="BU35" t="s">
        <v>361</v>
      </c>
      <c r="BV35" t="s">
        <v>361</v>
      </c>
      <c r="BW35" t="s">
        <v>361</v>
      </c>
      <c r="BX35" t="s">
        <v>361</v>
      </c>
      <c r="BY35" t="s">
        <v>361</v>
      </c>
      <c r="BZ35" t="s">
        <v>361</v>
      </c>
      <c r="CA35" t="s">
        <v>361</v>
      </c>
      <c r="CB35" t="s">
        <v>361</v>
      </c>
      <c r="CC35" t="s">
        <v>361</v>
      </c>
      <c r="CF35" t="s">
        <v>361</v>
      </c>
      <c r="CG35" t="s">
        <v>361</v>
      </c>
      <c r="CH35" t="s">
        <v>361</v>
      </c>
      <c r="CI35" t="s">
        <v>361</v>
      </c>
      <c r="CJ35" t="s">
        <v>361</v>
      </c>
      <c r="CK35" t="s">
        <v>361</v>
      </c>
      <c r="CL35" t="s">
        <v>361</v>
      </c>
      <c r="CM35" t="s">
        <v>361</v>
      </c>
      <c r="CN35" t="s">
        <v>361</v>
      </c>
      <c r="CO35" t="s">
        <v>361</v>
      </c>
      <c r="CP35" t="s">
        <v>361</v>
      </c>
      <c r="CQ35" t="s">
        <v>361</v>
      </c>
      <c r="CR35" t="s">
        <v>361</v>
      </c>
      <c r="CS35" t="s">
        <v>361</v>
      </c>
      <c r="CT35" t="s">
        <v>361</v>
      </c>
      <c r="CU35" t="s">
        <v>361</v>
      </c>
      <c r="CV35" t="s">
        <v>361</v>
      </c>
      <c r="CW35" t="s">
        <v>361</v>
      </c>
      <c r="CX35" t="s">
        <v>361</v>
      </c>
      <c r="CY35" t="s">
        <v>361</v>
      </c>
      <c r="CZ35" t="s">
        <v>361</v>
      </c>
      <c r="DA35" t="s">
        <v>361</v>
      </c>
      <c r="DH35" t="s">
        <v>361</v>
      </c>
      <c r="DI35" t="s">
        <v>361</v>
      </c>
      <c r="DJ35" t="s">
        <v>361</v>
      </c>
      <c r="DK35" t="s">
        <v>361</v>
      </c>
      <c r="DL35" t="s">
        <v>361</v>
      </c>
      <c r="DM35" t="s">
        <v>361</v>
      </c>
      <c r="DN35" t="s">
        <v>361</v>
      </c>
      <c r="DO35" t="s">
        <v>361</v>
      </c>
      <c r="DP35" t="s">
        <v>361</v>
      </c>
      <c r="DQ35" t="s">
        <v>361</v>
      </c>
      <c r="DR35" t="s">
        <v>361</v>
      </c>
      <c r="DT35" t="s">
        <v>361</v>
      </c>
      <c r="DU35" t="s">
        <v>361</v>
      </c>
      <c r="DV35" t="s">
        <v>361</v>
      </c>
      <c r="DW35" t="s">
        <v>361</v>
      </c>
      <c r="DX35" t="s">
        <v>361</v>
      </c>
      <c r="DY35" t="s">
        <v>361</v>
      </c>
      <c r="DZ35" t="s">
        <v>361</v>
      </c>
      <c r="EA35" t="s">
        <v>361</v>
      </c>
      <c r="EB35" t="s">
        <v>361</v>
      </c>
      <c r="EC35" t="s">
        <v>361</v>
      </c>
      <c r="ED35" t="s">
        <v>361</v>
      </c>
      <c r="JL35" t="s">
        <v>361</v>
      </c>
      <c r="JM35" t="s">
        <v>361</v>
      </c>
      <c r="JN35" t="s">
        <v>361</v>
      </c>
      <c r="JO35" t="s">
        <v>361</v>
      </c>
      <c r="JP35" t="s">
        <v>361</v>
      </c>
      <c r="JQ35" t="s">
        <v>361</v>
      </c>
      <c r="JR35" t="s">
        <v>361</v>
      </c>
      <c r="JS35" t="s">
        <v>361</v>
      </c>
      <c r="JT35" t="s">
        <v>361</v>
      </c>
      <c r="JU35" t="s">
        <v>361</v>
      </c>
      <c r="JV35" t="s">
        <v>361</v>
      </c>
      <c r="JW35" t="s">
        <v>361</v>
      </c>
      <c r="KB35" t="s">
        <v>59</v>
      </c>
    </row>
    <row r="36" spans="1:288" x14ac:dyDescent="0.3">
      <c r="A36">
        <v>35</v>
      </c>
      <c r="D36" s="45">
        <v>44730</v>
      </c>
      <c r="E36" s="46">
        <v>0.52083333333333337</v>
      </c>
      <c r="F36" t="s">
        <v>61</v>
      </c>
      <c r="G36" t="s">
        <v>13</v>
      </c>
      <c r="H36" t="s">
        <v>7</v>
      </c>
      <c r="L36" t="s">
        <v>362</v>
      </c>
      <c r="P36" t="s">
        <v>9</v>
      </c>
      <c r="V36" t="s">
        <v>363</v>
      </c>
      <c r="Z36" t="s">
        <v>402</v>
      </c>
      <c r="AB36" t="s">
        <v>475</v>
      </c>
      <c r="AD36" t="s">
        <v>366</v>
      </c>
      <c r="AF36" t="s">
        <v>367</v>
      </c>
      <c r="AJ36" t="s">
        <v>367</v>
      </c>
      <c r="AN36" t="s">
        <v>7</v>
      </c>
      <c r="AP36" t="s">
        <v>471</v>
      </c>
      <c r="AR36" t="s">
        <v>7</v>
      </c>
      <c r="AT36" t="s">
        <v>7</v>
      </c>
      <c r="AV36" t="s">
        <v>361</v>
      </c>
      <c r="AW36" t="s">
        <v>361</v>
      </c>
      <c r="AX36" t="s">
        <v>361</v>
      </c>
      <c r="AY36" t="s">
        <v>370</v>
      </c>
      <c r="AZ36" t="s">
        <v>370</v>
      </c>
      <c r="BA36" t="s">
        <v>361</v>
      </c>
      <c r="BB36" t="s">
        <v>361</v>
      </c>
      <c r="BC36" t="s">
        <v>361</v>
      </c>
      <c r="BD36" t="s">
        <v>361</v>
      </c>
      <c r="BE36" t="s">
        <v>361</v>
      </c>
      <c r="BF36" t="s">
        <v>361</v>
      </c>
      <c r="BG36" t="s">
        <v>361</v>
      </c>
      <c r="BH36" t="s">
        <v>361</v>
      </c>
      <c r="BI36" t="s">
        <v>361</v>
      </c>
      <c r="BJ36" t="s">
        <v>361</v>
      </c>
      <c r="BK36" t="s">
        <v>361</v>
      </c>
      <c r="BL36" t="s">
        <v>361</v>
      </c>
      <c r="BM36" t="s">
        <v>361</v>
      </c>
      <c r="BP36" t="s">
        <v>361</v>
      </c>
      <c r="BQ36" t="s">
        <v>370</v>
      </c>
      <c r="BR36" t="s">
        <v>361</v>
      </c>
      <c r="BS36" t="s">
        <v>370</v>
      </c>
      <c r="BT36" t="s">
        <v>361</v>
      </c>
      <c r="BU36" t="s">
        <v>361</v>
      </c>
      <c r="BV36" t="s">
        <v>361</v>
      </c>
      <c r="BW36" t="s">
        <v>361</v>
      </c>
      <c r="BX36" t="s">
        <v>361</v>
      </c>
      <c r="BY36" t="s">
        <v>361</v>
      </c>
      <c r="BZ36" t="s">
        <v>361</v>
      </c>
      <c r="CA36" t="s">
        <v>361</v>
      </c>
      <c r="CB36" t="s">
        <v>361</v>
      </c>
      <c r="CC36" t="s">
        <v>361</v>
      </c>
      <c r="CF36" t="s">
        <v>361</v>
      </c>
      <c r="CG36" t="s">
        <v>361</v>
      </c>
      <c r="CH36" t="s">
        <v>370</v>
      </c>
      <c r="CI36" t="s">
        <v>370</v>
      </c>
      <c r="CJ36" t="s">
        <v>370</v>
      </c>
      <c r="CK36" t="s">
        <v>370</v>
      </c>
      <c r="CL36" t="s">
        <v>361</v>
      </c>
      <c r="CM36" t="s">
        <v>361</v>
      </c>
      <c r="CN36" t="s">
        <v>361</v>
      </c>
      <c r="CO36" t="s">
        <v>361</v>
      </c>
      <c r="CP36" t="s">
        <v>361</v>
      </c>
      <c r="CQ36" t="s">
        <v>361</v>
      </c>
      <c r="CR36" t="s">
        <v>361</v>
      </c>
      <c r="CS36" t="s">
        <v>361</v>
      </c>
      <c r="CT36" t="s">
        <v>361</v>
      </c>
      <c r="CU36" t="s">
        <v>361</v>
      </c>
      <c r="CV36" t="s">
        <v>361</v>
      </c>
      <c r="CW36" t="s">
        <v>361</v>
      </c>
      <c r="CX36" t="s">
        <v>361</v>
      </c>
      <c r="CY36" t="s">
        <v>361</v>
      </c>
      <c r="CZ36" t="s">
        <v>361</v>
      </c>
      <c r="DA36" t="s">
        <v>361</v>
      </c>
      <c r="DD36" t="s">
        <v>368</v>
      </c>
      <c r="DF36" t="s">
        <v>368</v>
      </c>
      <c r="DH36" t="s">
        <v>361</v>
      </c>
      <c r="DI36" t="s">
        <v>361</v>
      </c>
      <c r="DJ36" t="s">
        <v>361</v>
      </c>
      <c r="DK36" t="s">
        <v>361</v>
      </c>
      <c r="DL36" t="s">
        <v>361</v>
      </c>
      <c r="DM36" t="s">
        <v>361</v>
      </c>
      <c r="DN36" t="s">
        <v>361</v>
      </c>
      <c r="DO36" t="s">
        <v>361</v>
      </c>
      <c r="DP36" t="s">
        <v>361</v>
      </c>
      <c r="DQ36" t="s">
        <v>361</v>
      </c>
      <c r="DR36" t="s">
        <v>370</v>
      </c>
      <c r="DT36" t="s">
        <v>361</v>
      </c>
      <c r="DU36" t="s">
        <v>361</v>
      </c>
      <c r="DV36" t="s">
        <v>361</v>
      </c>
      <c r="DW36" t="s">
        <v>361</v>
      </c>
      <c r="DX36" t="s">
        <v>361</v>
      </c>
      <c r="DY36" t="s">
        <v>361</v>
      </c>
      <c r="DZ36" t="s">
        <v>361</v>
      </c>
      <c r="EA36" t="s">
        <v>361</v>
      </c>
      <c r="EB36" t="s">
        <v>361</v>
      </c>
      <c r="EC36" t="s">
        <v>361</v>
      </c>
      <c r="ED36" t="s">
        <v>361</v>
      </c>
      <c r="EH36" t="s">
        <v>7</v>
      </c>
      <c r="EJ36" t="s">
        <v>7</v>
      </c>
      <c r="EL36">
        <v>0</v>
      </c>
      <c r="FQ36" t="s">
        <v>373</v>
      </c>
      <c r="FR36" t="s">
        <v>406</v>
      </c>
      <c r="FV36" t="s">
        <v>406</v>
      </c>
      <c r="GF36" t="s">
        <v>7</v>
      </c>
      <c r="GJ36" t="s">
        <v>375</v>
      </c>
      <c r="GP36">
        <v>1</v>
      </c>
      <c r="GR36" t="s">
        <v>376</v>
      </c>
      <c r="GT36" t="s">
        <v>377</v>
      </c>
      <c r="GX36" t="s">
        <v>378</v>
      </c>
      <c r="HB36" t="s">
        <v>9</v>
      </c>
      <c r="HD36" t="s">
        <v>9</v>
      </c>
      <c r="HF36" t="s">
        <v>9</v>
      </c>
      <c r="HG36" t="s">
        <v>9</v>
      </c>
      <c r="HH36" t="s">
        <v>7</v>
      </c>
      <c r="HI36" t="s">
        <v>7</v>
      </c>
      <c r="HJ36" t="s">
        <v>9</v>
      </c>
      <c r="HK36" t="s">
        <v>7</v>
      </c>
      <c r="HL36" t="s">
        <v>7</v>
      </c>
      <c r="HM36" t="s">
        <v>9</v>
      </c>
      <c r="HN36" t="s">
        <v>9</v>
      </c>
      <c r="HX36" t="s">
        <v>7</v>
      </c>
      <c r="HY36" t="s">
        <v>9</v>
      </c>
      <c r="HZ36" t="s">
        <v>7</v>
      </c>
      <c r="IA36" t="s">
        <v>7</v>
      </c>
      <c r="IB36" t="s">
        <v>7</v>
      </c>
      <c r="IC36" t="s">
        <v>7</v>
      </c>
      <c r="ID36" t="s">
        <v>7</v>
      </c>
      <c r="IL36" t="s">
        <v>450</v>
      </c>
      <c r="IP36" t="s">
        <v>457</v>
      </c>
      <c r="IT36" t="s">
        <v>381</v>
      </c>
      <c r="IV36" t="s">
        <v>381</v>
      </c>
      <c r="IX36" t="s">
        <v>381</v>
      </c>
      <c r="IZ36" t="s">
        <v>9</v>
      </c>
      <c r="JB36" t="s">
        <v>11</v>
      </c>
      <c r="JD36" t="s">
        <v>9</v>
      </c>
      <c r="JF36" t="s">
        <v>409</v>
      </c>
      <c r="JG36" t="s">
        <v>409</v>
      </c>
      <c r="JH36" t="s">
        <v>410</v>
      </c>
      <c r="JL36" t="s">
        <v>361</v>
      </c>
      <c r="JM36" t="s">
        <v>370</v>
      </c>
      <c r="JN36" t="s">
        <v>361</v>
      </c>
      <c r="JO36" t="s">
        <v>370</v>
      </c>
      <c r="JP36" t="s">
        <v>361</v>
      </c>
      <c r="JQ36" t="s">
        <v>361</v>
      </c>
      <c r="JR36" t="s">
        <v>361</v>
      </c>
      <c r="JS36" t="s">
        <v>361</v>
      </c>
      <c r="JT36" t="s">
        <v>361</v>
      </c>
      <c r="JU36" t="s">
        <v>361</v>
      </c>
      <c r="JV36" t="s">
        <v>361</v>
      </c>
      <c r="JW36" t="s">
        <v>361</v>
      </c>
      <c r="JX36" t="s">
        <v>490</v>
      </c>
      <c r="JZ36" t="s">
        <v>412</v>
      </c>
      <c r="KB36" t="s">
        <v>8</v>
      </c>
    </row>
    <row r="37" spans="1:288" x14ac:dyDescent="0.3">
      <c r="A37">
        <v>36</v>
      </c>
      <c r="AV37" t="s">
        <v>361</v>
      </c>
      <c r="AW37" t="s">
        <v>361</v>
      </c>
      <c r="AX37" t="s">
        <v>361</v>
      </c>
      <c r="AY37" t="s">
        <v>361</v>
      </c>
      <c r="AZ37" t="s">
        <v>361</v>
      </c>
      <c r="BA37" t="s">
        <v>361</v>
      </c>
      <c r="BB37" t="s">
        <v>361</v>
      </c>
      <c r="BC37" t="s">
        <v>361</v>
      </c>
      <c r="BD37" t="s">
        <v>361</v>
      </c>
      <c r="BE37" t="s">
        <v>361</v>
      </c>
      <c r="BF37" t="s">
        <v>361</v>
      </c>
      <c r="BG37" t="s">
        <v>361</v>
      </c>
      <c r="BH37" t="s">
        <v>361</v>
      </c>
      <c r="BI37" t="s">
        <v>361</v>
      </c>
      <c r="BJ37" t="s">
        <v>361</v>
      </c>
      <c r="BK37" t="s">
        <v>361</v>
      </c>
      <c r="BL37" t="s">
        <v>361</v>
      </c>
      <c r="BM37" t="s">
        <v>361</v>
      </c>
      <c r="BP37" t="s">
        <v>361</v>
      </c>
      <c r="BQ37" t="s">
        <v>361</v>
      </c>
      <c r="BR37" t="s">
        <v>361</v>
      </c>
      <c r="BS37" t="s">
        <v>361</v>
      </c>
      <c r="BT37" t="s">
        <v>361</v>
      </c>
      <c r="BU37" t="s">
        <v>361</v>
      </c>
      <c r="BV37" t="s">
        <v>361</v>
      </c>
      <c r="BW37" t="s">
        <v>361</v>
      </c>
      <c r="BX37" t="s">
        <v>361</v>
      </c>
      <c r="BY37" t="s">
        <v>361</v>
      </c>
      <c r="BZ37" t="s">
        <v>361</v>
      </c>
      <c r="CA37" t="s">
        <v>361</v>
      </c>
      <c r="CB37" t="s">
        <v>361</v>
      </c>
      <c r="CC37" t="s">
        <v>361</v>
      </c>
      <c r="CF37" t="s">
        <v>361</v>
      </c>
      <c r="CG37" t="s">
        <v>361</v>
      </c>
      <c r="CH37" t="s">
        <v>361</v>
      </c>
      <c r="CI37" t="s">
        <v>361</v>
      </c>
      <c r="CJ37" t="s">
        <v>361</v>
      </c>
      <c r="CK37" t="s">
        <v>361</v>
      </c>
      <c r="CL37" t="s">
        <v>361</v>
      </c>
      <c r="CM37" t="s">
        <v>361</v>
      </c>
      <c r="CN37" t="s">
        <v>361</v>
      </c>
      <c r="CO37" t="s">
        <v>361</v>
      </c>
      <c r="CP37" t="s">
        <v>361</v>
      </c>
      <c r="CQ37" t="s">
        <v>361</v>
      </c>
      <c r="CR37" t="s">
        <v>361</v>
      </c>
      <c r="CS37" t="s">
        <v>361</v>
      </c>
      <c r="CT37" t="s">
        <v>361</v>
      </c>
      <c r="CU37" t="s">
        <v>361</v>
      </c>
      <c r="CV37" t="s">
        <v>361</v>
      </c>
      <c r="CW37" t="s">
        <v>361</v>
      </c>
      <c r="CX37" t="s">
        <v>361</v>
      </c>
      <c r="CY37" t="s">
        <v>361</v>
      </c>
      <c r="CZ37" t="s">
        <v>361</v>
      </c>
      <c r="DA37" t="s">
        <v>361</v>
      </c>
      <c r="DH37" t="s">
        <v>361</v>
      </c>
      <c r="DI37" t="s">
        <v>361</v>
      </c>
      <c r="DJ37" t="s">
        <v>361</v>
      </c>
      <c r="DK37" t="s">
        <v>361</v>
      </c>
      <c r="DL37" t="s">
        <v>361</v>
      </c>
      <c r="DM37" t="s">
        <v>361</v>
      </c>
      <c r="DN37" t="s">
        <v>361</v>
      </c>
      <c r="DO37" t="s">
        <v>361</v>
      </c>
      <c r="DP37" t="s">
        <v>361</v>
      </c>
      <c r="DQ37" t="s">
        <v>361</v>
      </c>
      <c r="DR37" t="s">
        <v>361</v>
      </c>
      <c r="DT37" t="s">
        <v>361</v>
      </c>
      <c r="DU37" t="s">
        <v>361</v>
      </c>
      <c r="DV37" t="s">
        <v>361</v>
      </c>
      <c r="DW37" t="s">
        <v>361</v>
      </c>
      <c r="DX37" t="s">
        <v>361</v>
      </c>
      <c r="DY37" t="s">
        <v>361</v>
      </c>
      <c r="DZ37" t="s">
        <v>361</v>
      </c>
      <c r="EA37" t="s">
        <v>361</v>
      </c>
      <c r="EB37" t="s">
        <v>361</v>
      </c>
      <c r="EC37" t="s">
        <v>361</v>
      </c>
      <c r="ED37" t="s">
        <v>361</v>
      </c>
      <c r="JL37" t="s">
        <v>361</v>
      </c>
      <c r="JM37" t="s">
        <v>361</v>
      </c>
      <c r="JN37" t="s">
        <v>361</v>
      </c>
      <c r="JO37" t="s">
        <v>361</v>
      </c>
      <c r="JP37" t="s">
        <v>361</v>
      </c>
      <c r="JQ37" t="s">
        <v>361</v>
      </c>
      <c r="JR37" t="s">
        <v>361</v>
      </c>
      <c r="JS37" t="s">
        <v>361</v>
      </c>
      <c r="JT37" t="s">
        <v>361</v>
      </c>
      <c r="JU37" t="s">
        <v>361</v>
      </c>
      <c r="JV37" t="s">
        <v>361</v>
      </c>
      <c r="JW37" t="s">
        <v>361</v>
      </c>
      <c r="KB37" t="s">
        <v>59</v>
      </c>
    </row>
    <row r="38" spans="1:288" x14ac:dyDescent="0.3">
      <c r="A38">
        <v>37</v>
      </c>
      <c r="AV38" t="s">
        <v>361</v>
      </c>
      <c r="AW38" t="s">
        <v>361</v>
      </c>
      <c r="AX38" t="s">
        <v>361</v>
      </c>
      <c r="AY38" t="s">
        <v>361</v>
      </c>
      <c r="AZ38" t="s">
        <v>361</v>
      </c>
      <c r="BA38" t="s">
        <v>361</v>
      </c>
      <c r="BB38" t="s">
        <v>361</v>
      </c>
      <c r="BC38" t="s">
        <v>361</v>
      </c>
      <c r="BD38" t="s">
        <v>361</v>
      </c>
      <c r="BE38" t="s">
        <v>361</v>
      </c>
      <c r="BF38" t="s">
        <v>361</v>
      </c>
      <c r="BG38" t="s">
        <v>361</v>
      </c>
      <c r="BH38" t="s">
        <v>361</v>
      </c>
      <c r="BI38" t="s">
        <v>361</v>
      </c>
      <c r="BJ38" t="s">
        <v>361</v>
      </c>
      <c r="BK38" t="s">
        <v>361</v>
      </c>
      <c r="BL38" t="s">
        <v>361</v>
      </c>
      <c r="BM38" t="s">
        <v>361</v>
      </c>
      <c r="BP38" t="s">
        <v>361</v>
      </c>
      <c r="BQ38" t="s">
        <v>361</v>
      </c>
      <c r="BR38" t="s">
        <v>361</v>
      </c>
      <c r="BS38" t="s">
        <v>361</v>
      </c>
      <c r="BT38" t="s">
        <v>361</v>
      </c>
      <c r="BU38" t="s">
        <v>361</v>
      </c>
      <c r="BV38" t="s">
        <v>361</v>
      </c>
      <c r="BW38" t="s">
        <v>361</v>
      </c>
      <c r="BX38" t="s">
        <v>361</v>
      </c>
      <c r="BY38" t="s">
        <v>361</v>
      </c>
      <c r="BZ38" t="s">
        <v>361</v>
      </c>
      <c r="CA38" t="s">
        <v>361</v>
      </c>
      <c r="CB38" t="s">
        <v>361</v>
      </c>
      <c r="CC38" t="s">
        <v>361</v>
      </c>
      <c r="CF38" t="s">
        <v>361</v>
      </c>
      <c r="CG38" t="s">
        <v>361</v>
      </c>
      <c r="CH38" t="s">
        <v>361</v>
      </c>
      <c r="CI38" t="s">
        <v>361</v>
      </c>
      <c r="CJ38" t="s">
        <v>361</v>
      </c>
      <c r="CK38" t="s">
        <v>361</v>
      </c>
      <c r="CL38" t="s">
        <v>361</v>
      </c>
      <c r="CM38" t="s">
        <v>361</v>
      </c>
      <c r="CN38" t="s">
        <v>361</v>
      </c>
      <c r="CO38" t="s">
        <v>361</v>
      </c>
      <c r="CP38" t="s">
        <v>361</v>
      </c>
      <c r="CQ38" t="s">
        <v>361</v>
      </c>
      <c r="CR38" t="s">
        <v>361</v>
      </c>
      <c r="CS38" t="s">
        <v>361</v>
      </c>
      <c r="CT38" t="s">
        <v>361</v>
      </c>
      <c r="CU38" t="s">
        <v>361</v>
      </c>
      <c r="CV38" t="s">
        <v>361</v>
      </c>
      <c r="CW38" t="s">
        <v>361</v>
      </c>
      <c r="CX38" t="s">
        <v>361</v>
      </c>
      <c r="CY38" t="s">
        <v>361</v>
      </c>
      <c r="CZ38" t="s">
        <v>361</v>
      </c>
      <c r="DA38" t="s">
        <v>361</v>
      </c>
      <c r="DH38" t="s">
        <v>361</v>
      </c>
      <c r="DI38" t="s">
        <v>361</v>
      </c>
      <c r="DJ38" t="s">
        <v>361</v>
      </c>
      <c r="DK38" t="s">
        <v>361</v>
      </c>
      <c r="DL38" t="s">
        <v>361</v>
      </c>
      <c r="DM38" t="s">
        <v>361</v>
      </c>
      <c r="DN38" t="s">
        <v>361</v>
      </c>
      <c r="DO38" t="s">
        <v>361</v>
      </c>
      <c r="DP38" t="s">
        <v>361</v>
      </c>
      <c r="DQ38" t="s">
        <v>361</v>
      </c>
      <c r="DR38" t="s">
        <v>361</v>
      </c>
      <c r="DT38" t="s">
        <v>361</v>
      </c>
      <c r="DU38" t="s">
        <v>361</v>
      </c>
      <c r="DV38" t="s">
        <v>361</v>
      </c>
      <c r="DW38" t="s">
        <v>361</v>
      </c>
      <c r="DX38" t="s">
        <v>361</v>
      </c>
      <c r="DY38" t="s">
        <v>361</v>
      </c>
      <c r="DZ38" t="s">
        <v>361</v>
      </c>
      <c r="EA38" t="s">
        <v>361</v>
      </c>
      <c r="EB38" t="s">
        <v>361</v>
      </c>
      <c r="EC38" t="s">
        <v>361</v>
      </c>
      <c r="ED38" t="s">
        <v>361</v>
      </c>
      <c r="JL38" t="s">
        <v>361</v>
      </c>
      <c r="JM38" t="s">
        <v>361</v>
      </c>
      <c r="JN38" t="s">
        <v>361</v>
      </c>
      <c r="JO38" t="s">
        <v>361</v>
      </c>
      <c r="JP38" t="s">
        <v>361</v>
      </c>
      <c r="JQ38" t="s">
        <v>361</v>
      </c>
      <c r="JR38" t="s">
        <v>361</v>
      </c>
      <c r="JS38" t="s">
        <v>361</v>
      </c>
      <c r="JT38" t="s">
        <v>361</v>
      </c>
      <c r="JU38" t="s">
        <v>361</v>
      </c>
      <c r="JV38" t="s">
        <v>361</v>
      </c>
      <c r="JW38" t="s">
        <v>361</v>
      </c>
      <c r="KB38" t="s">
        <v>59</v>
      </c>
    </row>
    <row r="39" spans="1:288" x14ac:dyDescent="0.3">
      <c r="A39">
        <v>38</v>
      </c>
      <c r="D39" s="45">
        <v>44726</v>
      </c>
      <c r="E39" s="46">
        <v>0.54513888888888895</v>
      </c>
      <c r="F39" t="s">
        <v>20</v>
      </c>
      <c r="G39" t="s">
        <v>13</v>
      </c>
      <c r="H39" t="s">
        <v>7</v>
      </c>
      <c r="L39" t="s">
        <v>362</v>
      </c>
      <c r="P39" t="s">
        <v>9</v>
      </c>
      <c r="V39" t="s">
        <v>363</v>
      </c>
      <c r="Z39" t="s">
        <v>364</v>
      </c>
      <c r="AB39" t="s">
        <v>403</v>
      </c>
      <c r="AD39" t="s">
        <v>366</v>
      </c>
      <c r="AF39" t="s">
        <v>367</v>
      </c>
      <c r="AJ39" t="s">
        <v>367</v>
      </c>
      <c r="AN39" t="s">
        <v>7</v>
      </c>
      <c r="AP39" t="s">
        <v>471</v>
      </c>
      <c r="AR39" t="s">
        <v>7</v>
      </c>
      <c r="AT39" t="s">
        <v>368</v>
      </c>
      <c r="AV39" t="s">
        <v>361</v>
      </c>
      <c r="AW39" t="s">
        <v>370</v>
      </c>
      <c r="AX39" t="s">
        <v>361</v>
      </c>
      <c r="AY39" t="s">
        <v>370</v>
      </c>
      <c r="AZ39" t="s">
        <v>370</v>
      </c>
      <c r="BA39" t="s">
        <v>370</v>
      </c>
      <c r="BB39" t="s">
        <v>361</v>
      </c>
      <c r="BC39" t="s">
        <v>361</v>
      </c>
      <c r="BD39" t="s">
        <v>361</v>
      </c>
      <c r="BE39" t="s">
        <v>361</v>
      </c>
      <c r="BF39" t="s">
        <v>361</v>
      </c>
      <c r="BG39" t="s">
        <v>361</v>
      </c>
      <c r="BH39" t="s">
        <v>361</v>
      </c>
      <c r="BI39" t="s">
        <v>361</v>
      </c>
      <c r="BJ39" t="s">
        <v>361</v>
      </c>
      <c r="BK39" t="s">
        <v>361</v>
      </c>
      <c r="BL39" t="s">
        <v>361</v>
      </c>
      <c r="BM39" t="s">
        <v>361</v>
      </c>
      <c r="BP39" t="s">
        <v>361</v>
      </c>
      <c r="BQ39" t="s">
        <v>361</v>
      </c>
      <c r="BR39" t="s">
        <v>361</v>
      </c>
      <c r="BS39" t="s">
        <v>370</v>
      </c>
      <c r="BT39" t="s">
        <v>361</v>
      </c>
      <c r="BU39" t="s">
        <v>361</v>
      </c>
      <c r="BV39" t="s">
        <v>361</v>
      </c>
      <c r="BW39" t="s">
        <v>361</v>
      </c>
      <c r="BX39" t="s">
        <v>361</v>
      </c>
      <c r="BY39" t="s">
        <v>361</v>
      </c>
      <c r="BZ39" t="s">
        <v>361</v>
      </c>
      <c r="CA39" t="s">
        <v>361</v>
      </c>
      <c r="CB39" t="s">
        <v>361</v>
      </c>
      <c r="CC39" t="s">
        <v>361</v>
      </c>
      <c r="CF39" t="s">
        <v>361</v>
      </c>
      <c r="CG39" t="s">
        <v>361</v>
      </c>
      <c r="CH39" t="s">
        <v>370</v>
      </c>
      <c r="CI39" t="s">
        <v>370</v>
      </c>
      <c r="CJ39" t="s">
        <v>361</v>
      </c>
      <c r="CK39" t="s">
        <v>361</v>
      </c>
      <c r="CL39" t="s">
        <v>370</v>
      </c>
      <c r="CM39" t="s">
        <v>361</v>
      </c>
      <c r="CN39" t="s">
        <v>370</v>
      </c>
      <c r="CO39" t="s">
        <v>370</v>
      </c>
      <c r="CP39" t="s">
        <v>361</v>
      </c>
      <c r="CQ39" t="s">
        <v>361</v>
      </c>
      <c r="CR39" t="s">
        <v>361</v>
      </c>
      <c r="CS39" t="s">
        <v>361</v>
      </c>
      <c r="CT39" t="s">
        <v>361</v>
      </c>
      <c r="CU39" t="s">
        <v>361</v>
      </c>
      <c r="CV39" t="s">
        <v>361</v>
      </c>
      <c r="CW39" t="s">
        <v>361</v>
      </c>
      <c r="CX39" t="s">
        <v>361</v>
      </c>
      <c r="CY39" t="s">
        <v>361</v>
      </c>
      <c r="CZ39" t="s">
        <v>361</v>
      </c>
      <c r="DA39" t="s">
        <v>361</v>
      </c>
      <c r="DD39" t="s">
        <v>9</v>
      </c>
      <c r="DF39" t="s">
        <v>9</v>
      </c>
      <c r="DH39" t="s">
        <v>361</v>
      </c>
      <c r="DI39" t="s">
        <v>361</v>
      </c>
      <c r="DJ39" t="s">
        <v>361</v>
      </c>
      <c r="DK39" t="s">
        <v>361</v>
      </c>
      <c r="DL39" t="s">
        <v>361</v>
      </c>
      <c r="DM39" t="s">
        <v>361</v>
      </c>
      <c r="DN39" t="s">
        <v>361</v>
      </c>
      <c r="DO39" t="s">
        <v>361</v>
      </c>
      <c r="DP39" t="s">
        <v>361</v>
      </c>
      <c r="DQ39" t="s">
        <v>361</v>
      </c>
      <c r="DR39" t="s">
        <v>370</v>
      </c>
      <c r="DT39" t="s">
        <v>361</v>
      </c>
      <c r="DU39" t="s">
        <v>361</v>
      </c>
      <c r="DV39" t="s">
        <v>361</v>
      </c>
      <c r="DW39" t="s">
        <v>361</v>
      </c>
      <c r="DX39" t="s">
        <v>361</v>
      </c>
      <c r="DY39" t="s">
        <v>361</v>
      </c>
      <c r="DZ39" t="s">
        <v>361</v>
      </c>
      <c r="EA39" t="s">
        <v>361</v>
      </c>
      <c r="EB39" t="s">
        <v>361</v>
      </c>
      <c r="EC39" t="s">
        <v>361</v>
      </c>
      <c r="ED39" t="s">
        <v>361</v>
      </c>
      <c r="EH39" t="s">
        <v>7</v>
      </c>
      <c r="EJ39" t="s">
        <v>7</v>
      </c>
      <c r="EL39">
        <v>1</v>
      </c>
      <c r="EM39" t="s">
        <v>372</v>
      </c>
      <c r="EN39">
        <v>7</v>
      </c>
      <c r="FQ39" t="s">
        <v>373</v>
      </c>
      <c r="FR39" t="s">
        <v>449</v>
      </c>
      <c r="FV39" t="s">
        <v>404</v>
      </c>
      <c r="FX39" t="s">
        <v>491</v>
      </c>
      <c r="GF39" t="s">
        <v>7</v>
      </c>
      <c r="GJ39" t="s">
        <v>375</v>
      </c>
      <c r="GP39">
        <v>2</v>
      </c>
      <c r="GR39" t="s">
        <v>376</v>
      </c>
      <c r="GT39" t="s">
        <v>377</v>
      </c>
      <c r="GX39" t="s">
        <v>378</v>
      </c>
      <c r="HB39" t="s">
        <v>9</v>
      </c>
      <c r="HD39" t="s">
        <v>9</v>
      </c>
      <c r="HF39" t="s">
        <v>9</v>
      </c>
      <c r="HG39" t="s">
        <v>9</v>
      </c>
      <c r="HH39" t="s">
        <v>7</v>
      </c>
      <c r="HI39" t="s">
        <v>7</v>
      </c>
      <c r="HJ39" t="s">
        <v>9</v>
      </c>
      <c r="HK39" t="s">
        <v>9</v>
      </c>
      <c r="HL39" t="s">
        <v>9</v>
      </c>
      <c r="HM39" t="s">
        <v>9</v>
      </c>
      <c r="HN39" t="s">
        <v>7</v>
      </c>
      <c r="HX39" t="s">
        <v>9</v>
      </c>
      <c r="HY39" t="s">
        <v>9</v>
      </c>
      <c r="HZ39" t="s">
        <v>7</v>
      </c>
      <c r="IA39" t="s">
        <v>7</v>
      </c>
      <c r="IB39" t="s">
        <v>7</v>
      </c>
      <c r="IC39" t="s">
        <v>9</v>
      </c>
      <c r="ID39" t="s">
        <v>7</v>
      </c>
      <c r="IL39" t="s">
        <v>473</v>
      </c>
      <c r="IP39" t="s">
        <v>14</v>
      </c>
      <c r="IR39" t="s">
        <v>408</v>
      </c>
      <c r="IT39" t="s">
        <v>381</v>
      </c>
      <c r="IV39" t="s">
        <v>381</v>
      </c>
      <c r="IX39" t="s">
        <v>381</v>
      </c>
      <c r="IZ39" t="s">
        <v>9</v>
      </c>
      <c r="JB39" t="s">
        <v>11</v>
      </c>
      <c r="JD39" t="s">
        <v>9</v>
      </c>
      <c r="JF39" t="s">
        <v>409</v>
      </c>
      <c r="JG39" t="s">
        <v>410</v>
      </c>
      <c r="JH39" t="s">
        <v>410</v>
      </c>
      <c r="JL39" t="s">
        <v>370</v>
      </c>
      <c r="JM39" t="s">
        <v>370</v>
      </c>
      <c r="JN39" t="s">
        <v>361</v>
      </c>
      <c r="JO39" t="s">
        <v>370</v>
      </c>
      <c r="JP39" t="s">
        <v>370</v>
      </c>
      <c r="JQ39" t="s">
        <v>361</v>
      </c>
      <c r="JR39" t="s">
        <v>361</v>
      </c>
      <c r="JS39" t="s">
        <v>361</v>
      </c>
      <c r="JT39" t="s">
        <v>361</v>
      </c>
      <c r="JU39" t="s">
        <v>361</v>
      </c>
      <c r="JV39" t="s">
        <v>361</v>
      </c>
      <c r="JW39" t="s">
        <v>361</v>
      </c>
      <c r="JX39" t="s">
        <v>489</v>
      </c>
      <c r="JZ39" t="s">
        <v>412</v>
      </c>
      <c r="KB39" t="s">
        <v>8</v>
      </c>
    </row>
    <row r="40" spans="1:288" x14ac:dyDescent="0.3">
      <c r="A40">
        <v>39</v>
      </c>
      <c r="AV40" t="s">
        <v>361</v>
      </c>
      <c r="AW40" t="s">
        <v>361</v>
      </c>
      <c r="AX40" t="s">
        <v>361</v>
      </c>
      <c r="AY40" t="s">
        <v>361</v>
      </c>
      <c r="AZ40" t="s">
        <v>361</v>
      </c>
      <c r="BA40" t="s">
        <v>361</v>
      </c>
      <c r="BB40" t="s">
        <v>361</v>
      </c>
      <c r="BC40" t="s">
        <v>361</v>
      </c>
      <c r="BD40" t="s">
        <v>361</v>
      </c>
      <c r="BE40" t="s">
        <v>361</v>
      </c>
      <c r="BF40" t="s">
        <v>361</v>
      </c>
      <c r="BG40" t="s">
        <v>361</v>
      </c>
      <c r="BH40" t="s">
        <v>361</v>
      </c>
      <c r="BI40" t="s">
        <v>361</v>
      </c>
      <c r="BJ40" t="s">
        <v>361</v>
      </c>
      <c r="BK40" t="s">
        <v>361</v>
      </c>
      <c r="BL40" t="s">
        <v>361</v>
      </c>
      <c r="BM40" t="s">
        <v>361</v>
      </c>
      <c r="BP40" t="s">
        <v>361</v>
      </c>
      <c r="BQ40" t="s">
        <v>361</v>
      </c>
      <c r="BR40" t="s">
        <v>361</v>
      </c>
      <c r="BS40" t="s">
        <v>361</v>
      </c>
      <c r="BT40" t="s">
        <v>361</v>
      </c>
      <c r="BU40" t="s">
        <v>361</v>
      </c>
      <c r="BV40" t="s">
        <v>361</v>
      </c>
      <c r="BW40" t="s">
        <v>361</v>
      </c>
      <c r="BX40" t="s">
        <v>361</v>
      </c>
      <c r="BY40" t="s">
        <v>361</v>
      </c>
      <c r="BZ40" t="s">
        <v>361</v>
      </c>
      <c r="CA40" t="s">
        <v>361</v>
      </c>
      <c r="CB40" t="s">
        <v>361</v>
      </c>
      <c r="CC40" t="s">
        <v>361</v>
      </c>
      <c r="CF40" t="s">
        <v>361</v>
      </c>
      <c r="CG40" t="s">
        <v>361</v>
      </c>
      <c r="CH40" t="s">
        <v>361</v>
      </c>
      <c r="CI40" t="s">
        <v>361</v>
      </c>
      <c r="CJ40" t="s">
        <v>361</v>
      </c>
      <c r="CK40" t="s">
        <v>361</v>
      </c>
      <c r="CL40" t="s">
        <v>361</v>
      </c>
      <c r="CM40" t="s">
        <v>361</v>
      </c>
      <c r="CN40" t="s">
        <v>361</v>
      </c>
      <c r="CO40" t="s">
        <v>361</v>
      </c>
      <c r="CP40" t="s">
        <v>361</v>
      </c>
      <c r="CQ40" t="s">
        <v>361</v>
      </c>
      <c r="CR40" t="s">
        <v>361</v>
      </c>
      <c r="CS40" t="s">
        <v>361</v>
      </c>
      <c r="CT40" t="s">
        <v>361</v>
      </c>
      <c r="CU40" t="s">
        <v>361</v>
      </c>
      <c r="CV40" t="s">
        <v>361</v>
      </c>
      <c r="CW40" t="s">
        <v>361</v>
      </c>
      <c r="CX40" t="s">
        <v>361</v>
      </c>
      <c r="CY40" t="s">
        <v>361</v>
      </c>
      <c r="CZ40" t="s">
        <v>361</v>
      </c>
      <c r="DA40" t="s">
        <v>361</v>
      </c>
      <c r="DH40" t="s">
        <v>361</v>
      </c>
      <c r="DI40" t="s">
        <v>361</v>
      </c>
      <c r="DJ40" t="s">
        <v>361</v>
      </c>
      <c r="DK40" t="s">
        <v>361</v>
      </c>
      <c r="DL40" t="s">
        <v>361</v>
      </c>
      <c r="DM40" t="s">
        <v>361</v>
      </c>
      <c r="DN40" t="s">
        <v>361</v>
      </c>
      <c r="DO40" t="s">
        <v>361</v>
      </c>
      <c r="DP40" t="s">
        <v>361</v>
      </c>
      <c r="DQ40" t="s">
        <v>361</v>
      </c>
      <c r="DR40" t="s">
        <v>361</v>
      </c>
      <c r="DT40" t="s">
        <v>361</v>
      </c>
      <c r="DU40" t="s">
        <v>361</v>
      </c>
      <c r="DV40" t="s">
        <v>361</v>
      </c>
      <c r="DW40" t="s">
        <v>361</v>
      </c>
      <c r="DX40" t="s">
        <v>361</v>
      </c>
      <c r="DY40" t="s">
        <v>361</v>
      </c>
      <c r="DZ40" t="s">
        <v>361</v>
      </c>
      <c r="EA40" t="s">
        <v>361</v>
      </c>
      <c r="EB40" t="s">
        <v>361</v>
      </c>
      <c r="EC40" t="s">
        <v>361</v>
      </c>
      <c r="ED40" t="s">
        <v>361</v>
      </c>
      <c r="JL40" t="s">
        <v>361</v>
      </c>
      <c r="JM40" t="s">
        <v>361</v>
      </c>
      <c r="JN40" t="s">
        <v>361</v>
      </c>
      <c r="JO40" t="s">
        <v>361</v>
      </c>
      <c r="JP40" t="s">
        <v>361</v>
      </c>
      <c r="JQ40" t="s">
        <v>361</v>
      </c>
      <c r="JR40" t="s">
        <v>361</v>
      </c>
      <c r="JS40" t="s">
        <v>361</v>
      </c>
      <c r="JT40" t="s">
        <v>361</v>
      </c>
      <c r="JU40" t="s">
        <v>361</v>
      </c>
      <c r="JV40" t="s">
        <v>361</v>
      </c>
      <c r="JW40" t="s">
        <v>361</v>
      </c>
      <c r="KB40" t="s">
        <v>59</v>
      </c>
    </row>
    <row r="41" spans="1:288" x14ac:dyDescent="0.3">
      <c r="A41">
        <v>40</v>
      </c>
      <c r="D41" s="45">
        <v>44726</v>
      </c>
      <c r="E41" s="46">
        <v>0.55833333333333335</v>
      </c>
      <c r="F41" t="s">
        <v>5</v>
      </c>
      <c r="G41" t="s">
        <v>382</v>
      </c>
      <c r="I41" t="s">
        <v>383</v>
      </c>
      <c r="N41" t="s">
        <v>384</v>
      </c>
      <c r="S41" t="s">
        <v>385</v>
      </c>
      <c r="W41" t="s">
        <v>465</v>
      </c>
      <c r="AA41" t="s">
        <v>414</v>
      </c>
      <c r="AC41" t="s">
        <v>388</v>
      </c>
      <c r="AE41" t="s">
        <v>415</v>
      </c>
      <c r="AG41" t="s">
        <v>390</v>
      </c>
      <c r="AK41" t="s">
        <v>416</v>
      </c>
      <c r="AL41" t="s">
        <v>417</v>
      </c>
      <c r="AO41" t="s">
        <v>385</v>
      </c>
      <c r="AQ41" t="s">
        <v>383</v>
      </c>
      <c r="AS41" t="s">
        <v>383</v>
      </c>
      <c r="AU41" t="s">
        <v>383</v>
      </c>
      <c r="AV41" t="s">
        <v>361</v>
      </c>
      <c r="AW41" t="s">
        <v>361</v>
      </c>
      <c r="AX41" t="s">
        <v>361</v>
      </c>
      <c r="AY41" t="s">
        <v>361</v>
      </c>
      <c r="AZ41" t="s">
        <v>361</v>
      </c>
      <c r="BA41" t="s">
        <v>361</v>
      </c>
      <c r="BB41" t="s">
        <v>361</v>
      </c>
      <c r="BC41" t="s">
        <v>361</v>
      </c>
      <c r="BD41" t="s">
        <v>361</v>
      </c>
      <c r="BE41" t="s">
        <v>361</v>
      </c>
      <c r="BF41" t="s">
        <v>361</v>
      </c>
      <c r="BG41" t="s">
        <v>361</v>
      </c>
      <c r="BH41" t="s">
        <v>361</v>
      </c>
      <c r="BI41" t="s">
        <v>361</v>
      </c>
      <c r="BJ41" t="s">
        <v>361</v>
      </c>
      <c r="BK41" t="s">
        <v>361</v>
      </c>
      <c r="BL41" t="s">
        <v>361</v>
      </c>
      <c r="BM41" t="s">
        <v>370</v>
      </c>
      <c r="BO41" t="s">
        <v>492</v>
      </c>
      <c r="BP41" t="s">
        <v>361</v>
      </c>
      <c r="BQ41" t="s">
        <v>361</v>
      </c>
      <c r="BR41" t="s">
        <v>361</v>
      </c>
      <c r="BS41" t="s">
        <v>361</v>
      </c>
      <c r="BT41" t="s">
        <v>361</v>
      </c>
      <c r="BU41" t="s">
        <v>361</v>
      </c>
      <c r="BV41" t="s">
        <v>361</v>
      </c>
      <c r="BW41" t="s">
        <v>361</v>
      </c>
      <c r="BX41" t="s">
        <v>361</v>
      </c>
      <c r="BY41" t="s">
        <v>370</v>
      </c>
      <c r="BZ41" t="s">
        <v>361</v>
      </c>
      <c r="CA41" t="s">
        <v>361</v>
      </c>
      <c r="CB41" t="s">
        <v>361</v>
      </c>
      <c r="CC41" t="s">
        <v>361</v>
      </c>
      <c r="CF41" t="s">
        <v>361</v>
      </c>
      <c r="CG41" t="s">
        <v>361</v>
      </c>
      <c r="CH41" t="s">
        <v>361</v>
      </c>
      <c r="CI41" t="s">
        <v>361</v>
      </c>
      <c r="CJ41" t="s">
        <v>361</v>
      </c>
      <c r="CK41" t="s">
        <v>361</v>
      </c>
      <c r="CL41" t="s">
        <v>361</v>
      </c>
      <c r="CM41" t="s">
        <v>361</v>
      </c>
      <c r="CN41" t="s">
        <v>361</v>
      </c>
      <c r="CO41" t="s">
        <v>361</v>
      </c>
      <c r="CP41" t="s">
        <v>361</v>
      </c>
      <c r="CQ41" t="s">
        <v>361</v>
      </c>
      <c r="CR41" t="s">
        <v>361</v>
      </c>
      <c r="CS41" t="s">
        <v>370</v>
      </c>
      <c r="CT41" t="s">
        <v>370</v>
      </c>
      <c r="CU41" t="s">
        <v>370</v>
      </c>
      <c r="CV41" t="s">
        <v>361</v>
      </c>
      <c r="CW41" t="s">
        <v>361</v>
      </c>
      <c r="CX41" t="s">
        <v>361</v>
      </c>
      <c r="CY41" t="s">
        <v>361</v>
      </c>
      <c r="CZ41" t="s">
        <v>361</v>
      </c>
      <c r="DA41" t="s">
        <v>361</v>
      </c>
      <c r="DE41" t="s">
        <v>385</v>
      </c>
      <c r="DG41" t="s">
        <v>436</v>
      </c>
      <c r="DH41" t="s">
        <v>361</v>
      </c>
      <c r="DI41" t="s">
        <v>361</v>
      </c>
      <c r="DJ41" t="s">
        <v>361</v>
      </c>
      <c r="DK41" t="s">
        <v>361</v>
      </c>
      <c r="DL41" t="s">
        <v>361</v>
      </c>
      <c r="DM41" t="s">
        <v>361</v>
      </c>
      <c r="DN41" t="s">
        <v>361</v>
      </c>
      <c r="DO41" t="s">
        <v>361</v>
      </c>
      <c r="DP41" t="s">
        <v>361</v>
      </c>
      <c r="DQ41" t="s">
        <v>361</v>
      </c>
      <c r="DR41" t="s">
        <v>361</v>
      </c>
      <c r="DT41" t="s">
        <v>361</v>
      </c>
      <c r="DU41" t="s">
        <v>361</v>
      </c>
      <c r="DV41" t="s">
        <v>361</v>
      </c>
      <c r="DW41" t="s">
        <v>361</v>
      </c>
      <c r="DX41" t="s">
        <v>361</v>
      </c>
      <c r="DY41" t="s">
        <v>361</v>
      </c>
      <c r="DZ41" t="s">
        <v>361</v>
      </c>
      <c r="EA41" t="s">
        <v>361</v>
      </c>
      <c r="EB41" t="s">
        <v>361</v>
      </c>
      <c r="EC41" t="s">
        <v>361</v>
      </c>
      <c r="ED41" t="s">
        <v>370</v>
      </c>
      <c r="EI41" t="s">
        <v>383</v>
      </c>
      <c r="EK41" t="s">
        <v>383</v>
      </c>
      <c r="EL41">
        <v>5</v>
      </c>
      <c r="EM41" t="s">
        <v>371</v>
      </c>
      <c r="EN41">
        <v>19</v>
      </c>
      <c r="EO41" t="s">
        <v>371</v>
      </c>
      <c r="EP41">
        <v>18</v>
      </c>
      <c r="EQ41" t="s">
        <v>371</v>
      </c>
      <c r="ER41">
        <v>16</v>
      </c>
      <c r="ES41" t="s">
        <v>372</v>
      </c>
      <c r="ET41">
        <v>24</v>
      </c>
      <c r="EU41" t="s">
        <v>372</v>
      </c>
      <c r="EV41">
        <v>22</v>
      </c>
      <c r="FQ41" t="s">
        <v>373</v>
      </c>
      <c r="FS41" t="s">
        <v>463</v>
      </c>
      <c r="FU41" t="s">
        <v>493</v>
      </c>
      <c r="FW41" t="s">
        <v>387</v>
      </c>
      <c r="GG41" t="s">
        <v>383</v>
      </c>
      <c r="GK41" t="s">
        <v>394</v>
      </c>
      <c r="GQ41">
        <v>998</v>
      </c>
      <c r="GS41" t="s">
        <v>420</v>
      </c>
      <c r="GU41" t="s">
        <v>494</v>
      </c>
      <c r="GY41" t="s">
        <v>397</v>
      </c>
      <c r="HC41" t="s">
        <v>385</v>
      </c>
      <c r="HE41" t="s">
        <v>385</v>
      </c>
      <c r="HO41" t="s">
        <v>385</v>
      </c>
      <c r="HP41" t="s">
        <v>385</v>
      </c>
      <c r="HQ41" t="s">
        <v>383</v>
      </c>
      <c r="HR41" t="s">
        <v>383</v>
      </c>
      <c r="HS41" t="s">
        <v>385</v>
      </c>
      <c r="HT41" t="s">
        <v>383</v>
      </c>
      <c r="HU41" t="s">
        <v>385</v>
      </c>
      <c r="HV41" t="s">
        <v>383</v>
      </c>
      <c r="HW41" t="s">
        <v>383</v>
      </c>
      <c r="IE41" t="s">
        <v>385</v>
      </c>
      <c r="IF41" t="s">
        <v>385</v>
      </c>
      <c r="IG41" t="s">
        <v>383</v>
      </c>
      <c r="IH41" t="s">
        <v>383</v>
      </c>
      <c r="II41" t="s">
        <v>383</v>
      </c>
      <c r="IJ41" t="s">
        <v>383</v>
      </c>
      <c r="IK41" t="s">
        <v>383</v>
      </c>
      <c r="IM41" t="s">
        <v>421</v>
      </c>
      <c r="IQ41" t="s">
        <v>422</v>
      </c>
      <c r="IU41" t="s">
        <v>399</v>
      </c>
      <c r="IW41" t="s">
        <v>399</v>
      </c>
      <c r="IY41" t="s">
        <v>399</v>
      </c>
      <c r="JA41" t="s">
        <v>383</v>
      </c>
      <c r="JL41" t="s">
        <v>361</v>
      </c>
      <c r="JM41" t="s">
        <v>361</v>
      </c>
      <c r="JN41" t="s">
        <v>361</v>
      </c>
      <c r="JO41" t="s">
        <v>361</v>
      </c>
      <c r="JP41" t="s">
        <v>361</v>
      </c>
      <c r="JQ41" t="s">
        <v>361</v>
      </c>
      <c r="JR41" t="s">
        <v>361</v>
      </c>
      <c r="JS41" t="s">
        <v>361</v>
      </c>
      <c r="JT41" t="s">
        <v>361</v>
      </c>
      <c r="JU41" t="s">
        <v>361</v>
      </c>
      <c r="JV41" t="s">
        <v>361</v>
      </c>
      <c r="JW41" t="s">
        <v>361</v>
      </c>
      <c r="KB41" t="s">
        <v>8</v>
      </c>
    </row>
    <row r="42" spans="1:288" x14ac:dyDescent="0.3">
      <c r="A42">
        <v>41</v>
      </c>
      <c r="D42" s="45">
        <v>44726</v>
      </c>
      <c r="E42" s="46">
        <v>0.56527777777777777</v>
      </c>
      <c r="F42" t="s">
        <v>24</v>
      </c>
      <c r="G42" t="s">
        <v>382</v>
      </c>
      <c r="I42" t="s">
        <v>383</v>
      </c>
      <c r="N42" t="s">
        <v>384</v>
      </c>
      <c r="S42" t="s">
        <v>385</v>
      </c>
      <c r="W42" t="s">
        <v>413</v>
      </c>
      <c r="AA42" t="s">
        <v>414</v>
      </c>
      <c r="AC42" t="s">
        <v>388</v>
      </c>
      <c r="AE42" t="s">
        <v>389</v>
      </c>
      <c r="AG42" t="s">
        <v>390</v>
      </c>
      <c r="AK42" t="s">
        <v>416</v>
      </c>
      <c r="AL42" t="s">
        <v>14</v>
      </c>
      <c r="AM42" t="s">
        <v>495</v>
      </c>
      <c r="AO42" t="s">
        <v>385</v>
      </c>
      <c r="AQ42" t="s">
        <v>418</v>
      </c>
      <c r="AS42" t="s">
        <v>385</v>
      </c>
      <c r="AU42" t="s">
        <v>385</v>
      </c>
      <c r="AV42" t="s">
        <v>361</v>
      </c>
      <c r="AW42" t="s">
        <v>361</v>
      </c>
      <c r="AX42" t="s">
        <v>361</v>
      </c>
      <c r="AY42" t="s">
        <v>361</v>
      </c>
      <c r="AZ42" t="s">
        <v>361</v>
      </c>
      <c r="BA42" t="s">
        <v>361</v>
      </c>
      <c r="BB42" t="s">
        <v>361</v>
      </c>
      <c r="BC42" t="s">
        <v>361</v>
      </c>
      <c r="BD42" t="s">
        <v>361</v>
      </c>
      <c r="BE42" t="s">
        <v>361</v>
      </c>
      <c r="BF42" t="s">
        <v>361</v>
      </c>
      <c r="BG42" t="s">
        <v>361</v>
      </c>
      <c r="BH42" t="s">
        <v>361</v>
      </c>
      <c r="BI42" t="s">
        <v>370</v>
      </c>
      <c r="BJ42" t="s">
        <v>361</v>
      </c>
      <c r="BK42" t="s">
        <v>361</v>
      </c>
      <c r="BL42" t="s">
        <v>361</v>
      </c>
      <c r="BM42" t="s">
        <v>361</v>
      </c>
      <c r="BP42" t="s">
        <v>361</v>
      </c>
      <c r="BQ42" t="s">
        <v>361</v>
      </c>
      <c r="BR42" t="s">
        <v>361</v>
      </c>
      <c r="BS42" t="s">
        <v>361</v>
      </c>
      <c r="BT42" t="s">
        <v>361</v>
      </c>
      <c r="BU42" t="s">
        <v>361</v>
      </c>
      <c r="BV42" t="s">
        <v>361</v>
      </c>
      <c r="BW42" t="s">
        <v>361</v>
      </c>
      <c r="BX42" t="s">
        <v>361</v>
      </c>
      <c r="BY42" t="s">
        <v>361</v>
      </c>
      <c r="BZ42" t="s">
        <v>370</v>
      </c>
      <c r="CA42" t="s">
        <v>361</v>
      </c>
      <c r="CB42" t="s">
        <v>361</v>
      </c>
      <c r="CC42" t="s">
        <v>361</v>
      </c>
      <c r="CF42" t="s">
        <v>361</v>
      </c>
      <c r="CG42" t="s">
        <v>361</v>
      </c>
      <c r="CH42" t="s">
        <v>361</v>
      </c>
      <c r="CI42" t="s">
        <v>361</v>
      </c>
      <c r="CJ42" t="s">
        <v>361</v>
      </c>
      <c r="CK42" t="s">
        <v>361</v>
      </c>
      <c r="CL42" t="s">
        <v>361</v>
      </c>
      <c r="CM42" t="s">
        <v>361</v>
      </c>
      <c r="CN42" t="s">
        <v>361</v>
      </c>
      <c r="CO42" t="s">
        <v>361</v>
      </c>
      <c r="CP42" t="s">
        <v>361</v>
      </c>
      <c r="CQ42" t="s">
        <v>361</v>
      </c>
      <c r="CR42" t="s">
        <v>370</v>
      </c>
      <c r="CS42" t="s">
        <v>370</v>
      </c>
      <c r="CT42" t="s">
        <v>370</v>
      </c>
      <c r="CU42" t="s">
        <v>370</v>
      </c>
      <c r="CV42" t="s">
        <v>361</v>
      </c>
      <c r="CW42" t="s">
        <v>370</v>
      </c>
      <c r="CX42" t="s">
        <v>361</v>
      </c>
      <c r="CY42" t="s">
        <v>361</v>
      </c>
      <c r="CZ42" t="s">
        <v>361</v>
      </c>
      <c r="DA42" t="s">
        <v>361</v>
      </c>
      <c r="DE42" t="s">
        <v>385</v>
      </c>
      <c r="DG42" t="s">
        <v>385</v>
      </c>
      <c r="DH42" t="s">
        <v>361</v>
      </c>
      <c r="DI42" t="s">
        <v>361</v>
      </c>
      <c r="DJ42" t="s">
        <v>361</v>
      </c>
      <c r="DK42" t="s">
        <v>361</v>
      </c>
      <c r="DL42" t="s">
        <v>361</v>
      </c>
      <c r="DM42" t="s">
        <v>361</v>
      </c>
      <c r="DN42" t="s">
        <v>361</v>
      </c>
      <c r="DO42" t="s">
        <v>361</v>
      </c>
      <c r="DP42" t="s">
        <v>361</v>
      </c>
      <c r="DQ42" t="s">
        <v>361</v>
      </c>
      <c r="DR42" t="s">
        <v>361</v>
      </c>
      <c r="DT42" t="s">
        <v>361</v>
      </c>
      <c r="DU42" t="s">
        <v>361</v>
      </c>
      <c r="DV42" t="s">
        <v>361</v>
      </c>
      <c r="DW42" t="s">
        <v>361</v>
      </c>
      <c r="DX42" t="s">
        <v>361</v>
      </c>
      <c r="DY42" t="s">
        <v>361</v>
      </c>
      <c r="DZ42" t="s">
        <v>361</v>
      </c>
      <c r="EA42" t="s">
        <v>361</v>
      </c>
      <c r="EB42" t="s">
        <v>361</v>
      </c>
      <c r="EC42" t="s">
        <v>361</v>
      </c>
      <c r="ED42" t="s">
        <v>370</v>
      </c>
      <c r="EI42" t="s">
        <v>385</v>
      </c>
      <c r="EK42" t="s">
        <v>385</v>
      </c>
      <c r="EL42">
        <v>2</v>
      </c>
      <c r="EM42" t="s">
        <v>372</v>
      </c>
      <c r="EN42">
        <v>12</v>
      </c>
      <c r="EO42" t="s">
        <v>371</v>
      </c>
      <c r="EP42">
        <v>8</v>
      </c>
      <c r="FQ42" t="s">
        <v>392</v>
      </c>
      <c r="FS42" t="s">
        <v>393</v>
      </c>
      <c r="FW42" t="s">
        <v>419</v>
      </c>
      <c r="GA42" t="s">
        <v>385</v>
      </c>
      <c r="GG42" t="s">
        <v>383</v>
      </c>
      <c r="GK42" t="s">
        <v>394</v>
      </c>
      <c r="GQ42">
        <v>1</v>
      </c>
      <c r="GS42" t="s">
        <v>395</v>
      </c>
      <c r="GU42" t="s">
        <v>396</v>
      </c>
      <c r="GY42" t="s">
        <v>397</v>
      </c>
      <c r="HC42" t="s">
        <v>385</v>
      </c>
      <c r="HE42" t="s">
        <v>385</v>
      </c>
      <c r="HO42" t="s">
        <v>385</v>
      </c>
      <c r="HP42" t="s">
        <v>385</v>
      </c>
      <c r="HQ42" t="s">
        <v>383</v>
      </c>
      <c r="HR42" t="s">
        <v>383</v>
      </c>
      <c r="HS42" t="s">
        <v>385</v>
      </c>
      <c r="HT42" t="s">
        <v>383</v>
      </c>
      <c r="HU42" t="s">
        <v>383</v>
      </c>
      <c r="HV42" t="s">
        <v>385</v>
      </c>
      <c r="HW42" t="s">
        <v>383</v>
      </c>
      <c r="IE42" t="s">
        <v>385</v>
      </c>
      <c r="IF42" t="s">
        <v>385</v>
      </c>
      <c r="IG42" t="s">
        <v>383</v>
      </c>
      <c r="IH42" t="s">
        <v>383</v>
      </c>
      <c r="II42" t="s">
        <v>383</v>
      </c>
      <c r="IJ42" t="s">
        <v>383</v>
      </c>
      <c r="IK42" t="s">
        <v>383</v>
      </c>
      <c r="IM42" t="s">
        <v>421</v>
      </c>
      <c r="IQ42" t="s">
        <v>422</v>
      </c>
      <c r="IU42" t="s">
        <v>399</v>
      </c>
      <c r="IW42" t="s">
        <v>399</v>
      </c>
      <c r="IY42" t="s">
        <v>399</v>
      </c>
      <c r="JA42" t="s">
        <v>385</v>
      </c>
      <c r="JC42" t="s">
        <v>430</v>
      </c>
      <c r="JE42" t="s">
        <v>385</v>
      </c>
      <c r="JI42" t="s">
        <v>496</v>
      </c>
      <c r="JJ42" t="s">
        <v>431</v>
      </c>
      <c r="JK42" t="s">
        <v>431</v>
      </c>
      <c r="JL42" t="s">
        <v>361</v>
      </c>
      <c r="JM42" t="s">
        <v>361</v>
      </c>
      <c r="JN42" t="s">
        <v>361</v>
      </c>
      <c r="JO42" t="s">
        <v>361</v>
      </c>
      <c r="JP42" t="s">
        <v>361</v>
      </c>
      <c r="JQ42" t="s">
        <v>361</v>
      </c>
      <c r="JR42" t="s">
        <v>370</v>
      </c>
      <c r="JS42" t="s">
        <v>370</v>
      </c>
      <c r="JT42" t="s">
        <v>361</v>
      </c>
      <c r="JU42" t="s">
        <v>370</v>
      </c>
      <c r="JV42" t="s">
        <v>361</v>
      </c>
      <c r="JW42" t="s">
        <v>361</v>
      </c>
      <c r="JY42" t="s">
        <v>14</v>
      </c>
      <c r="KA42" t="s">
        <v>433</v>
      </c>
      <c r="KB42" t="s">
        <v>8</v>
      </c>
    </row>
    <row r="43" spans="1:288" x14ac:dyDescent="0.3">
      <c r="A43">
        <v>42</v>
      </c>
      <c r="D43" s="45">
        <v>44726</v>
      </c>
      <c r="E43" s="46">
        <v>0.56458333333333333</v>
      </c>
      <c r="F43" t="s">
        <v>10</v>
      </c>
      <c r="G43" t="s">
        <v>382</v>
      </c>
      <c r="I43" t="s">
        <v>383</v>
      </c>
      <c r="N43" t="s">
        <v>384</v>
      </c>
      <c r="S43" t="s">
        <v>385</v>
      </c>
      <c r="W43" t="s">
        <v>413</v>
      </c>
      <c r="AA43" t="s">
        <v>414</v>
      </c>
      <c r="AC43" t="s">
        <v>388</v>
      </c>
      <c r="AE43" t="s">
        <v>435</v>
      </c>
      <c r="AG43" t="s">
        <v>390</v>
      </c>
      <c r="AK43" t="s">
        <v>416</v>
      </c>
      <c r="AL43" t="s">
        <v>14</v>
      </c>
      <c r="AM43" t="s">
        <v>497</v>
      </c>
      <c r="AO43" t="s">
        <v>383</v>
      </c>
      <c r="AQ43" t="s">
        <v>391</v>
      </c>
      <c r="AS43" t="s">
        <v>383</v>
      </c>
      <c r="AU43" t="s">
        <v>383</v>
      </c>
      <c r="AV43" t="s">
        <v>361</v>
      </c>
      <c r="AW43" t="s">
        <v>361</v>
      </c>
      <c r="AX43" t="s">
        <v>361</v>
      </c>
      <c r="AY43" t="s">
        <v>361</v>
      </c>
      <c r="AZ43" t="s">
        <v>361</v>
      </c>
      <c r="BA43" t="s">
        <v>361</v>
      </c>
      <c r="BB43" t="s">
        <v>361</v>
      </c>
      <c r="BC43" t="s">
        <v>361</v>
      </c>
      <c r="BD43" t="s">
        <v>361</v>
      </c>
      <c r="BE43" t="s">
        <v>361</v>
      </c>
      <c r="BF43" t="s">
        <v>361</v>
      </c>
      <c r="BG43" t="s">
        <v>361</v>
      </c>
      <c r="BH43" t="s">
        <v>361</v>
      </c>
      <c r="BI43" t="s">
        <v>370</v>
      </c>
      <c r="BJ43" t="s">
        <v>370</v>
      </c>
      <c r="BK43" t="s">
        <v>361</v>
      </c>
      <c r="BL43" t="s">
        <v>361</v>
      </c>
      <c r="BM43" t="s">
        <v>361</v>
      </c>
      <c r="BP43" t="s">
        <v>361</v>
      </c>
      <c r="BQ43" t="s">
        <v>361</v>
      </c>
      <c r="BR43" t="s">
        <v>361</v>
      </c>
      <c r="BS43" t="s">
        <v>361</v>
      </c>
      <c r="BT43" t="s">
        <v>361</v>
      </c>
      <c r="BU43" t="s">
        <v>361</v>
      </c>
      <c r="BV43" t="s">
        <v>361</v>
      </c>
      <c r="BW43" t="s">
        <v>361</v>
      </c>
      <c r="BX43" t="s">
        <v>370</v>
      </c>
      <c r="BY43" t="s">
        <v>361</v>
      </c>
      <c r="BZ43" t="s">
        <v>370</v>
      </c>
      <c r="CA43" t="s">
        <v>361</v>
      </c>
      <c r="CB43" t="s">
        <v>361</v>
      </c>
      <c r="CC43" t="s">
        <v>361</v>
      </c>
      <c r="CF43" t="s">
        <v>361</v>
      </c>
      <c r="CG43" t="s">
        <v>361</v>
      </c>
      <c r="CH43" t="s">
        <v>361</v>
      </c>
      <c r="CI43" t="s">
        <v>361</v>
      </c>
      <c r="CJ43" t="s">
        <v>361</v>
      </c>
      <c r="CK43" t="s">
        <v>361</v>
      </c>
      <c r="CL43" t="s">
        <v>361</v>
      </c>
      <c r="CM43" t="s">
        <v>361</v>
      </c>
      <c r="CN43" t="s">
        <v>361</v>
      </c>
      <c r="CO43" t="s">
        <v>361</v>
      </c>
      <c r="CP43" t="s">
        <v>361</v>
      </c>
      <c r="CQ43" t="s">
        <v>361</v>
      </c>
      <c r="CR43" t="s">
        <v>361</v>
      </c>
      <c r="CS43" t="s">
        <v>361</v>
      </c>
      <c r="CT43" t="s">
        <v>370</v>
      </c>
      <c r="CU43" t="s">
        <v>361</v>
      </c>
      <c r="CV43" t="s">
        <v>370</v>
      </c>
      <c r="CW43" t="s">
        <v>361</v>
      </c>
      <c r="CX43" t="s">
        <v>361</v>
      </c>
      <c r="CY43" t="s">
        <v>361</v>
      </c>
      <c r="CZ43" t="s">
        <v>361</v>
      </c>
      <c r="DA43" t="s">
        <v>361</v>
      </c>
      <c r="DE43" t="s">
        <v>385</v>
      </c>
      <c r="DG43" t="s">
        <v>385</v>
      </c>
      <c r="DH43" t="s">
        <v>361</v>
      </c>
      <c r="DI43" t="s">
        <v>361</v>
      </c>
      <c r="DJ43" t="s">
        <v>361</v>
      </c>
      <c r="DK43" t="s">
        <v>361</v>
      </c>
      <c r="DL43" t="s">
        <v>361</v>
      </c>
      <c r="DM43" t="s">
        <v>361</v>
      </c>
      <c r="DN43" t="s">
        <v>361</v>
      </c>
      <c r="DO43" t="s">
        <v>361</v>
      </c>
      <c r="DP43" t="s">
        <v>361</v>
      </c>
      <c r="DQ43" t="s">
        <v>361</v>
      </c>
      <c r="DR43" t="s">
        <v>361</v>
      </c>
      <c r="DT43" t="s">
        <v>361</v>
      </c>
      <c r="DU43" t="s">
        <v>361</v>
      </c>
      <c r="DV43" t="s">
        <v>361</v>
      </c>
      <c r="DW43" t="s">
        <v>361</v>
      </c>
      <c r="DX43" t="s">
        <v>361</v>
      </c>
      <c r="DY43" t="s">
        <v>361</v>
      </c>
      <c r="DZ43" t="s">
        <v>361</v>
      </c>
      <c r="EA43" t="s">
        <v>361</v>
      </c>
      <c r="EB43" t="s">
        <v>361</v>
      </c>
      <c r="EC43" t="s">
        <v>361</v>
      </c>
      <c r="ED43" t="s">
        <v>370</v>
      </c>
      <c r="EI43" t="s">
        <v>383</v>
      </c>
      <c r="EK43" t="s">
        <v>385</v>
      </c>
      <c r="EL43">
        <v>1</v>
      </c>
      <c r="EM43" t="s">
        <v>371</v>
      </c>
      <c r="EN43">
        <v>18</v>
      </c>
      <c r="FQ43" t="s">
        <v>373</v>
      </c>
      <c r="FS43" t="s">
        <v>419</v>
      </c>
      <c r="FW43" t="s">
        <v>419</v>
      </c>
      <c r="GG43" t="s">
        <v>383</v>
      </c>
      <c r="GK43" t="s">
        <v>394</v>
      </c>
      <c r="GQ43">
        <v>2</v>
      </c>
      <c r="GS43" t="s">
        <v>395</v>
      </c>
      <c r="GU43" t="s">
        <v>396</v>
      </c>
      <c r="GY43" t="s">
        <v>498</v>
      </c>
      <c r="HC43" t="s">
        <v>385</v>
      </c>
      <c r="HE43" t="s">
        <v>385</v>
      </c>
      <c r="HO43" t="s">
        <v>383</v>
      </c>
      <c r="HP43" t="s">
        <v>385</v>
      </c>
      <c r="HQ43" t="s">
        <v>383</v>
      </c>
      <c r="HR43" t="s">
        <v>383</v>
      </c>
      <c r="HS43" t="s">
        <v>385</v>
      </c>
      <c r="HT43" t="s">
        <v>383</v>
      </c>
      <c r="HU43" t="s">
        <v>385</v>
      </c>
      <c r="HV43" t="s">
        <v>385</v>
      </c>
      <c r="HW43" t="s">
        <v>385</v>
      </c>
      <c r="IE43" t="s">
        <v>385</v>
      </c>
      <c r="IF43" t="s">
        <v>385</v>
      </c>
      <c r="IG43" t="s">
        <v>383</v>
      </c>
      <c r="IH43" t="s">
        <v>383</v>
      </c>
      <c r="II43" t="s">
        <v>383</v>
      </c>
      <c r="IJ43" t="s">
        <v>383</v>
      </c>
      <c r="IK43" t="s">
        <v>383</v>
      </c>
      <c r="IM43" t="s">
        <v>398</v>
      </c>
      <c r="IQ43" t="s">
        <v>422</v>
      </c>
      <c r="IU43" t="s">
        <v>399</v>
      </c>
      <c r="IW43" t="s">
        <v>399</v>
      </c>
      <c r="IY43" t="s">
        <v>400</v>
      </c>
      <c r="JA43" t="s">
        <v>383</v>
      </c>
      <c r="JL43" t="s">
        <v>361</v>
      </c>
      <c r="JM43" t="s">
        <v>361</v>
      </c>
      <c r="JN43" t="s">
        <v>361</v>
      </c>
      <c r="JO43" t="s">
        <v>361</v>
      </c>
      <c r="JP43" t="s">
        <v>361</v>
      </c>
      <c r="JQ43" t="s">
        <v>361</v>
      </c>
      <c r="JR43" t="s">
        <v>361</v>
      </c>
      <c r="JS43" t="s">
        <v>361</v>
      </c>
      <c r="JT43" t="s">
        <v>361</v>
      </c>
      <c r="JU43" t="s">
        <v>361</v>
      </c>
      <c r="JV43" t="s">
        <v>361</v>
      </c>
      <c r="JW43" t="s">
        <v>361</v>
      </c>
      <c r="KB43" t="s">
        <v>8</v>
      </c>
    </row>
    <row r="44" spans="1:288" x14ac:dyDescent="0.3">
      <c r="A44">
        <v>43</v>
      </c>
      <c r="AV44" t="s">
        <v>361</v>
      </c>
      <c r="AW44" t="s">
        <v>361</v>
      </c>
      <c r="AX44" t="s">
        <v>361</v>
      </c>
      <c r="AY44" t="s">
        <v>361</v>
      </c>
      <c r="AZ44" t="s">
        <v>361</v>
      </c>
      <c r="BA44" t="s">
        <v>361</v>
      </c>
      <c r="BB44" t="s">
        <v>361</v>
      </c>
      <c r="BC44" t="s">
        <v>361</v>
      </c>
      <c r="BD44" t="s">
        <v>361</v>
      </c>
      <c r="BE44" t="s">
        <v>361</v>
      </c>
      <c r="BF44" t="s">
        <v>361</v>
      </c>
      <c r="BG44" t="s">
        <v>361</v>
      </c>
      <c r="BH44" t="s">
        <v>361</v>
      </c>
      <c r="BI44" t="s">
        <v>361</v>
      </c>
      <c r="BJ44" t="s">
        <v>361</v>
      </c>
      <c r="BK44" t="s">
        <v>361</v>
      </c>
      <c r="BL44" t="s">
        <v>361</v>
      </c>
      <c r="BM44" t="s">
        <v>361</v>
      </c>
      <c r="BP44" t="s">
        <v>361</v>
      </c>
      <c r="BQ44" t="s">
        <v>361</v>
      </c>
      <c r="BR44" t="s">
        <v>361</v>
      </c>
      <c r="BS44" t="s">
        <v>361</v>
      </c>
      <c r="BT44" t="s">
        <v>361</v>
      </c>
      <c r="BU44" t="s">
        <v>361</v>
      </c>
      <c r="BV44" t="s">
        <v>361</v>
      </c>
      <c r="BW44" t="s">
        <v>361</v>
      </c>
      <c r="BX44" t="s">
        <v>361</v>
      </c>
      <c r="BY44" t="s">
        <v>361</v>
      </c>
      <c r="BZ44" t="s">
        <v>361</v>
      </c>
      <c r="CA44" t="s">
        <v>361</v>
      </c>
      <c r="CB44" t="s">
        <v>361</v>
      </c>
      <c r="CC44" t="s">
        <v>361</v>
      </c>
      <c r="CF44" t="s">
        <v>361</v>
      </c>
      <c r="CG44" t="s">
        <v>361</v>
      </c>
      <c r="CH44" t="s">
        <v>361</v>
      </c>
      <c r="CI44" t="s">
        <v>361</v>
      </c>
      <c r="CJ44" t="s">
        <v>361</v>
      </c>
      <c r="CK44" t="s">
        <v>361</v>
      </c>
      <c r="CL44" t="s">
        <v>361</v>
      </c>
      <c r="CM44" t="s">
        <v>361</v>
      </c>
      <c r="CN44" t="s">
        <v>361</v>
      </c>
      <c r="CO44" t="s">
        <v>361</v>
      </c>
      <c r="CP44" t="s">
        <v>361</v>
      </c>
      <c r="CQ44" t="s">
        <v>361</v>
      </c>
      <c r="CR44" t="s">
        <v>361</v>
      </c>
      <c r="CS44" t="s">
        <v>361</v>
      </c>
      <c r="CT44" t="s">
        <v>361</v>
      </c>
      <c r="CU44" t="s">
        <v>361</v>
      </c>
      <c r="CV44" t="s">
        <v>361</v>
      </c>
      <c r="CW44" t="s">
        <v>361</v>
      </c>
      <c r="CX44" t="s">
        <v>361</v>
      </c>
      <c r="CY44" t="s">
        <v>361</v>
      </c>
      <c r="CZ44" t="s">
        <v>361</v>
      </c>
      <c r="DA44" t="s">
        <v>361</v>
      </c>
      <c r="DH44" t="s">
        <v>361</v>
      </c>
      <c r="DI44" t="s">
        <v>361</v>
      </c>
      <c r="DJ44" t="s">
        <v>361</v>
      </c>
      <c r="DK44" t="s">
        <v>361</v>
      </c>
      <c r="DL44" t="s">
        <v>361</v>
      </c>
      <c r="DM44" t="s">
        <v>361</v>
      </c>
      <c r="DN44" t="s">
        <v>361</v>
      </c>
      <c r="DO44" t="s">
        <v>361</v>
      </c>
      <c r="DP44" t="s">
        <v>361</v>
      </c>
      <c r="DQ44" t="s">
        <v>361</v>
      </c>
      <c r="DR44" t="s">
        <v>361</v>
      </c>
      <c r="DT44" t="s">
        <v>361</v>
      </c>
      <c r="DU44" t="s">
        <v>361</v>
      </c>
      <c r="DV44" t="s">
        <v>361</v>
      </c>
      <c r="DW44" t="s">
        <v>361</v>
      </c>
      <c r="DX44" t="s">
        <v>361</v>
      </c>
      <c r="DY44" t="s">
        <v>361</v>
      </c>
      <c r="DZ44" t="s">
        <v>361</v>
      </c>
      <c r="EA44" t="s">
        <v>361</v>
      </c>
      <c r="EB44" t="s">
        <v>361</v>
      </c>
      <c r="EC44" t="s">
        <v>361</v>
      </c>
      <c r="ED44" t="s">
        <v>361</v>
      </c>
      <c r="JL44" t="s">
        <v>361</v>
      </c>
      <c r="JM44" t="s">
        <v>361</v>
      </c>
      <c r="JN44" t="s">
        <v>361</v>
      </c>
      <c r="JO44" t="s">
        <v>361</v>
      </c>
      <c r="JP44" t="s">
        <v>361</v>
      </c>
      <c r="JQ44" t="s">
        <v>361</v>
      </c>
      <c r="JR44" t="s">
        <v>361</v>
      </c>
      <c r="JS44" t="s">
        <v>361</v>
      </c>
      <c r="JT44" t="s">
        <v>361</v>
      </c>
      <c r="JU44" t="s">
        <v>361</v>
      </c>
      <c r="JV44" t="s">
        <v>361</v>
      </c>
      <c r="JW44" t="s">
        <v>361</v>
      </c>
      <c r="KB44" t="s">
        <v>59</v>
      </c>
    </row>
    <row r="45" spans="1:288" x14ac:dyDescent="0.3">
      <c r="A45">
        <v>44</v>
      </c>
      <c r="D45" s="45">
        <v>44726</v>
      </c>
      <c r="E45" s="46">
        <v>0.58819444444444446</v>
      </c>
      <c r="F45" t="s">
        <v>17</v>
      </c>
      <c r="G45" t="s">
        <v>382</v>
      </c>
      <c r="I45" t="s">
        <v>383</v>
      </c>
      <c r="N45" t="s">
        <v>384</v>
      </c>
      <c r="S45" t="s">
        <v>385</v>
      </c>
      <c r="W45" t="s">
        <v>413</v>
      </c>
      <c r="AA45" t="s">
        <v>414</v>
      </c>
      <c r="AC45" t="s">
        <v>388</v>
      </c>
      <c r="AE45" t="s">
        <v>423</v>
      </c>
      <c r="AG45" t="s">
        <v>390</v>
      </c>
      <c r="AK45" t="s">
        <v>383</v>
      </c>
      <c r="AO45" t="s">
        <v>383</v>
      </c>
      <c r="AQ45" t="s">
        <v>383</v>
      </c>
      <c r="AS45" t="s">
        <v>383</v>
      </c>
      <c r="AU45" t="s">
        <v>383</v>
      </c>
      <c r="AV45" t="s">
        <v>361</v>
      </c>
      <c r="AW45" t="s">
        <v>361</v>
      </c>
      <c r="AX45" t="s">
        <v>361</v>
      </c>
      <c r="AY45" t="s">
        <v>361</v>
      </c>
      <c r="AZ45" t="s">
        <v>361</v>
      </c>
      <c r="BA45" t="s">
        <v>361</v>
      </c>
      <c r="BB45" t="s">
        <v>361</v>
      </c>
      <c r="BC45" t="s">
        <v>361</v>
      </c>
      <c r="BD45" t="s">
        <v>361</v>
      </c>
      <c r="BE45" t="s">
        <v>370</v>
      </c>
      <c r="BF45" t="s">
        <v>361</v>
      </c>
      <c r="BG45" t="s">
        <v>361</v>
      </c>
      <c r="BH45" t="s">
        <v>361</v>
      </c>
      <c r="BI45" t="s">
        <v>361</v>
      </c>
      <c r="BJ45" t="s">
        <v>361</v>
      </c>
      <c r="BK45" t="s">
        <v>361</v>
      </c>
      <c r="BL45" t="s">
        <v>361</v>
      </c>
      <c r="BM45" t="s">
        <v>361</v>
      </c>
      <c r="BP45" t="s">
        <v>361</v>
      </c>
      <c r="BQ45" t="s">
        <v>361</v>
      </c>
      <c r="BR45" t="s">
        <v>361</v>
      </c>
      <c r="BS45" t="s">
        <v>361</v>
      </c>
      <c r="BT45" t="s">
        <v>361</v>
      </c>
      <c r="BU45" t="s">
        <v>361</v>
      </c>
      <c r="BV45" t="s">
        <v>361</v>
      </c>
      <c r="BW45" t="s">
        <v>370</v>
      </c>
      <c r="BX45" t="s">
        <v>361</v>
      </c>
      <c r="BY45" t="s">
        <v>361</v>
      </c>
      <c r="BZ45" t="s">
        <v>361</v>
      </c>
      <c r="CA45" t="s">
        <v>361</v>
      </c>
      <c r="CB45" t="s">
        <v>361</v>
      </c>
      <c r="CC45" t="s">
        <v>361</v>
      </c>
      <c r="CF45" t="s">
        <v>361</v>
      </c>
      <c r="CG45" t="s">
        <v>361</v>
      </c>
      <c r="CH45" t="s">
        <v>361</v>
      </c>
      <c r="CI45" t="s">
        <v>361</v>
      </c>
      <c r="CJ45" t="s">
        <v>361</v>
      </c>
      <c r="CK45" t="s">
        <v>361</v>
      </c>
      <c r="CL45" t="s">
        <v>361</v>
      </c>
      <c r="CM45" t="s">
        <v>361</v>
      </c>
      <c r="CN45" t="s">
        <v>361</v>
      </c>
      <c r="CO45" t="s">
        <v>361</v>
      </c>
      <c r="CP45" t="s">
        <v>361</v>
      </c>
      <c r="CQ45" t="s">
        <v>361</v>
      </c>
      <c r="CR45" t="s">
        <v>370</v>
      </c>
      <c r="CS45" t="s">
        <v>361</v>
      </c>
      <c r="CT45" t="s">
        <v>370</v>
      </c>
      <c r="CU45" t="s">
        <v>361</v>
      </c>
      <c r="CV45" t="s">
        <v>370</v>
      </c>
      <c r="CW45" t="s">
        <v>361</v>
      </c>
      <c r="CX45" t="s">
        <v>361</v>
      </c>
      <c r="CY45" t="s">
        <v>361</v>
      </c>
      <c r="CZ45" t="s">
        <v>361</v>
      </c>
      <c r="DA45" t="s">
        <v>361</v>
      </c>
      <c r="DE45" t="s">
        <v>385</v>
      </c>
      <c r="DG45" t="s">
        <v>436</v>
      </c>
      <c r="DH45" t="s">
        <v>361</v>
      </c>
      <c r="DI45" t="s">
        <v>361</v>
      </c>
      <c r="DJ45" t="s">
        <v>361</v>
      </c>
      <c r="DK45" t="s">
        <v>361</v>
      </c>
      <c r="DL45" t="s">
        <v>361</v>
      </c>
      <c r="DM45" t="s">
        <v>361</v>
      </c>
      <c r="DN45" t="s">
        <v>361</v>
      </c>
      <c r="DO45" t="s">
        <v>361</v>
      </c>
      <c r="DP45" t="s">
        <v>361</v>
      </c>
      <c r="DQ45" t="s">
        <v>361</v>
      </c>
      <c r="DR45" t="s">
        <v>361</v>
      </c>
      <c r="DT45" t="s">
        <v>361</v>
      </c>
      <c r="DU45" t="s">
        <v>361</v>
      </c>
      <c r="DV45" t="s">
        <v>361</v>
      </c>
      <c r="DW45" t="s">
        <v>361</v>
      </c>
      <c r="DX45" t="s">
        <v>361</v>
      </c>
      <c r="DY45" t="s">
        <v>361</v>
      </c>
      <c r="DZ45" t="s">
        <v>361</v>
      </c>
      <c r="EA45" t="s">
        <v>361</v>
      </c>
      <c r="EB45" t="s">
        <v>361</v>
      </c>
      <c r="EC45" t="s">
        <v>361</v>
      </c>
      <c r="ED45" t="s">
        <v>370</v>
      </c>
      <c r="EI45" t="s">
        <v>383</v>
      </c>
      <c r="EK45" t="s">
        <v>383</v>
      </c>
      <c r="EL45">
        <v>1</v>
      </c>
      <c r="EM45" t="s">
        <v>372</v>
      </c>
      <c r="EN45">
        <v>53</v>
      </c>
      <c r="FQ45" t="s">
        <v>373</v>
      </c>
      <c r="FS45" t="s">
        <v>463</v>
      </c>
      <c r="FU45" t="s">
        <v>493</v>
      </c>
      <c r="FW45" t="s">
        <v>463</v>
      </c>
      <c r="FY45" t="s">
        <v>499</v>
      </c>
      <c r="GG45" t="s">
        <v>383</v>
      </c>
      <c r="GK45" t="s">
        <v>394</v>
      </c>
      <c r="GQ45">
        <v>1</v>
      </c>
      <c r="GS45" t="s">
        <v>395</v>
      </c>
      <c r="GU45" t="s">
        <v>396</v>
      </c>
      <c r="GY45" t="s">
        <v>397</v>
      </c>
      <c r="HC45" t="s">
        <v>383</v>
      </c>
      <c r="HE45" t="s">
        <v>385</v>
      </c>
      <c r="HO45" t="s">
        <v>385</v>
      </c>
      <c r="HP45" t="s">
        <v>383</v>
      </c>
      <c r="HQ45" t="s">
        <v>383</v>
      </c>
      <c r="HR45" t="s">
        <v>383</v>
      </c>
      <c r="HS45" t="s">
        <v>383</v>
      </c>
      <c r="HT45" t="s">
        <v>383</v>
      </c>
      <c r="HU45" t="s">
        <v>383</v>
      </c>
      <c r="HV45" t="s">
        <v>383</v>
      </c>
      <c r="HW45" t="s">
        <v>383</v>
      </c>
      <c r="IE45" t="s">
        <v>383</v>
      </c>
      <c r="IF45" t="s">
        <v>385</v>
      </c>
      <c r="IG45" t="s">
        <v>383</v>
      </c>
      <c r="IH45" t="s">
        <v>383</v>
      </c>
      <c r="II45" t="s">
        <v>383</v>
      </c>
      <c r="IJ45" t="s">
        <v>383</v>
      </c>
      <c r="IK45" t="s">
        <v>383</v>
      </c>
      <c r="IM45" t="s">
        <v>398</v>
      </c>
      <c r="IQ45" t="s">
        <v>380</v>
      </c>
      <c r="IU45" t="s">
        <v>399</v>
      </c>
      <c r="IW45" t="s">
        <v>399</v>
      </c>
      <c r="IY45" t="s">
        <v>399</v>
      </c>
      <c r="JA45" t="s">
        <v>383</v>
      </c>
      <c r="JL45" t="s">
        <v>361</v>
      </c>
      <c r="JM45" t="s">
        <v>361</v>
      </c>
      <c r="JN45" t="s">
        <v>361</v>
      </c>
      <c r="JO45" t="s">
        <v>361</v>
      </c>
      <c r="JP45" t="s">
        <v>361</v>
      </c>
      <c r="JQ45" t="s">
        <v>361</v>
      </c>
      <c r="JR45" t="s">
        <v>361</v>
      </c>
      <c r="JS45" t="s">
        <v>361</v>
      </c>
      <c r="JT45" t="s">
        <v>361</v>
      </c>
      <c r="JU45" t="s">
        <v>361</v>
      </c>
      <c r="JV45" t="s">
        <v>361</v>
      </c>
      <c r="JW45" t="s">
        <v>361</v>
      </c>
      <c r="KB45" t="s">
        <v>8</v>
      </c>
    </row>
    <row r="46" spans="1:288" x14ac:dyDescent="0.3">
      <c r="A46">
        <v>45</v>
      </c>
      <c r="D46" s="45">
        <v>44726</v>
      </c>
      <c r="E46" s="46">
        <v>0.60069444444444442</v>
      </c>
      <c r="F46" t="s">
        <v>23</v>
      </c>
      <c r="G46" t="s">
        <v>382</v>
      </c>
      <c r="I46" t="s">
        <v>383</v>
      </c>
      <c r="N46" t="s">
        <v>384</v>
      </c>
      <c r="S46" t="s">
        <v>385</v>
      </c>
      <c r="W46" t="s">
        <v>413</v>
      </c>
      <c r="AA46" t="s">
        <v>414</v>
      </c>
      <c r="AC46" t="s">
        <v>388</v>
      </c>
      <c r="AE46" t="s">
        <v>435</v>
      </c>
      <c r="AG46" t="s">
        <v>390</v>
      </c>
      <c r="AK46" t="s">
        <v>416</v>
      </c>
      <c r="AL46" t="s">
        <v>417</v>
      </c>
      <c r="AO46" t="s">
        <v>383</v>
      </c>
      <c r="AQ46" t="s">
        <v>391</v>
      </c>
      <c r="AS46" t="s">
        <v>385</v>
      </c>
      <c r="AU46" t="s">
        <v>385</v>
      </c>
      <c r="AV46" t="s">
        <v>361</v>
      </c>
      <c r="AW46" t="s">
        <v>361</v>
      </c>
      <c r="AX46" t="s">
        <v>361</v>
      </c>
      <c r="AY46" t="s">
        <v>361</v>
      </c>
      <c r="AZ46" t="s">
        <v>361</v>
      </c>
      <c r="BA46" t="s">
        <v>361</v>
      </c>
      <c r="BB46" t="s">
        <v>361</v>
      </c>
      <c r="BC46" t="s">
        <v>361</v>
      </c>
      <c r="BD46" t="s">
        <v>361</v>
      </c>
      <c r="BE46" t="s">
        <v>361</v>
      </c>
      <c r="BF46" t="s">
        <v>361</v>
      </c>
      <c r="BG46" t="s">
        <v>361</v>
      </c>
      <c r="BH46" t="s">
        <v>361</v>
      </c>
      <c r="BI46" t="s">
        <v>370</v>
      </c>
      <c r="BJ46" t="s">
        <v>361</v>
      </c>
      <c r="BK46" t="s">
        <v>361</v>
      </c>
      <c r="BL46" t="s">
        <v>370</v>
      </c>
      <c r="BM46" t="s">
        <v>361</v>
      </c>
      <c r="BP46" t="s">
        <v>361</v>
      </c>
      <c r="BQ46" t="s">
        <v>361</v>
      </c>
      <c r="BR46" t="s">
        <v>361</v>
      </c>
      <c r="BS46" t="s">
        <v>361</v>
      </c>
      <c r="BT46" t="s">
        <v>361</v>
      </c>
      <c r="BU46" t="s">
        <v>361</v>
      </c>
      <c r="BV46" t="s">
        <v>361</v>
      </c>
      <c r="BW46" t="s">
        <v>361</v>
      </c>
      <c r="BX46" t="s">
        <v>370</v>
      </c>
      <c r="BY46" t="s">
        <v>370</v>
      </c>
      <c r="BZ46" t="s">
        <v>361</v>
      </c>
      <c r="CA46" t="s">
        <v>361</v>
      </c>
      <c r="CB46" t="s">
        <v>361</v>
      </c>
      <c r="CC46" t="s">
        <v>361</v>
      </c>
      <c r="CF46" t="s">
        <v>361</v>
      </c>
      <c r="CG46" t="s">
        <v>361</v>
      </c>
      <c r="CH46" t="s">
        <v>361</v>
      </c>
      <c r="CI46" t="s">
        <v>361</v>
      </c>
      <c r="CJ46" t="s">
        <v>361</v>
      </c>
      <c r="CK46" t="s">
        <v>361</v>
      </c>
      <c r="CL46" t="s">
        <v>361</v>
      </c>
      <c r="CM46" t="s">
        <v>361</v>
      </c>
      <c r="CN46" t="s">
        <v>361</v>
      </c>
      <c r="CO46" t="s">
        <v>361</v>
      </c>
      <c r="CP46" t="s">
        <v>361</v>
      </c>
      <c r="CQ46" t="s">
        <v>361</v>
      </c>
      <c r="CR46" t="s">
        <v>370</v>
      </c>
      <c r="CS46" t="s">
        <v>361</v>
      </c>
      <c r="CT46" t="s">
        <v>361</v>
      </c>
      <c r="CU46" t="s">
        <v>370</v>
      </c>
      <c r="CV46" t="s">
        <v>361</v>
      </c>
      <c r="CW46" t="s">
        <v>361</v>
      </c>
      <c r="CX46" t="s">
        <v>361</v>
      </c>
      <c r="CY46" t="s">
        <v>361</v>
      </c>
      <c r="CZ46" t="s">
        <v>361</v>
      </c>
      <c r="DA46" t="s">
        <v>361</v>
      </c>
      <c r="DE46" t="s">
        <v>385</v>
      </c>
      <c r="DG46" t="s">
        <v>385</v>
      </c>
      <c r="DH46" t="s">
        <v>361</v>
      </c>
      <c r="DI46" t="s">
        <v>361</v>
      </c>
      <c r="DJ46" t="s">
        <v>361</v>
      </c>
      <c r="DK46" t="s">
        <v>361</v>
      </c>
      <c r="DL46" t="s">
        <v>361</v>
      </c>
      <c r="DM46" t="s">
        <v>361</v>
      </c>
      <c r="DN46" t="s">
        <v>361</v>
      </c>
      <c r="DO46" t="s">
        <v>361</v>
      </c>
      <c r="DP46" t="s">
        <v>361</v>
      </c>
      <c r="DQ46" t="s">
        <v>361</v>
      </c>
      <c r="DR46" t="s">
        <v>361</v>
      </c>
      <c r="DT46" t="s">
        <v>361</v>
      </c>
      <c r="DU46" t="s">
        <v>361</v>
      </c>
      <c r="DV46" t="s">
        <v>361</v>
      </c>
      <c r="DW46" t="s">
        <v>361</v>
      </c>
      <c r="DX46" t="s">
        <v>361</v>
      </c>
      <c r="DY46" t="s">
        <v>361</v>
      </c>
      <c r="DZ46" t="s">
        <v>361</v>
      </c>
      <c r="EA46" t="s">
        <v>361</v>
      </c>
      <c r="EB46" t="s">
        <v>361</v>
      </c>
      <c r="EC46" t="s">
        <v>361</v>
      </c>
      <c r="ED46" t="s">
        <v>370</v>
      </c>
      <c r="EI46" t="s">
        <v>383</v>
      </c>
      <c r="EK46" t="s">
        <v>383</v>
      </c>
      <c r="EL46">
        <v>1</v>
      </c>
      <c r="FQ46" t="s">
        <v>373</v>
      </c>
      <c r="FS46" t="s">
        <v>419</v>
      </c>
      <c r="FW46" t="s">
        <v>419</v>
      </c>
      <c r="GG46" t="s">
        <v>383</v>
      </c>
      <c r="GK46" t="s">
        <v>394</v>
      </c>
      <c r="GQ46">
        <v>1</v>
      </c>
      <c r="GS46" t="s">
        <v>395</v>
      </c>
      <c r="GU46" t="s">
        <v>500</v>
      </c>
      <c r="HC46" t="s">
        <v>385</v>
      </c>
      <c r="HE46" t="s">
        <v>385</v>
      </c>
      <c r="HO46" t="s">
        <v>385</v>
      </c>
      <c r="HP46" t="s">
        <v>383</v>
      </c>
      <c r="HQ46" t="s">
        <v>383</v>
      </c>
      <c r="HR46" t="s">
        <v>383</v>
      </c>
      <c r="HS46" t="s">
        <v>385</v>
      </c>
      <c r="HT46" t="s">
        <v>383</v>
      </c>
      <c r="HU46" t="s">
        <v>385</v>
      </c>
      <c r="HV46" t="s">
        <v>385</v>
      </c>
      <c r="HW46" t="s">
        <v>383</v>
      </c>
      <c r="IE46" t="s">
        <v>383</v>
      </c>
      <c r="IF46" t="s">
        <v>385</v>
      </c>
      <c r="IG46" t="s">
        <v>383</v>
      </c>
      <c r="IH46" t="s">
        <v>383</v>
      </c>
      <c r="II46" t="s">
        <v>383</v>
      </c>
      <c r="IJ46" t="s">
        <v>383</v>
      </c>
      <c r="IK46" t="s">
        <v>383</v>
      </c>
      <c r="IM46" t="s">
        <v>462</v>
      </c>
      <c r="IU46" t="s">
        <v>399</v>
      </c>
      <c r="IW46" t="s">
        <v>399</v>
      </c>
      <c r="IY46" t="s">
        <v>399</v>
      </c>
      <c r="JA46" t="s">
        <v>383</v>
      </c>
      <c r="JL46" t="s">
        <v>361</v>
      </c>
      <c r="JM46" t="s">
        <v>361</v>
      </c>
      <c r="JN46" t="s">
        <v>361</v>
      </c>
      <c r="JO46" t="s">
        <v>361</v>
      </c>
      <c r="JP46" t="s">
        <v>361</v>
      </c>
      <c r="JQ46" t="s">
        <v>361</v>
      </c>
      <c r="JR46" t="s">
        <v>361</v>
      </c>
      <c r="JS46" t="s">
        <v>361</v>
      </c>
      <c r="JT46" t="s">
        <v>361</v>
      </c>
      <c r="JU46" t="s">
        <v>361</v>
      </c>
      <c r="JV46" t="s">
        <v>361</v>
      </c>
      <c r="JW46" t="s">
        <v>361</v>
      </c>
      <c r="KB46" t="s">
        <v>8</v>
      </c>
    </row>
    <row r="47" spans="1:288" x14ac:dyDescent="0.3">
      <c r="A47">
        <v>46</v>
      </c>
      <c r="D47" s="45">
        <v>44726</v>
      </c>
      <c r="E47" s="46">
        <v>0.60902777777777783</v>
      </c>
      <c r="F47" t="s">
        <v>16</v>
      </c>
      <c r="G47" t="s">
        <v>13</v>
      </c>
      <c r="H47" t="s">
        <v>7</v>
      </c>
      <c r="L47" t="s">
        <v>362</v>
      </c>
      <c r="P47" t="s">
        <v>9</v>
      </c>
      <c r="V47" t="s">
        <v>363</v>
      </c>
      <c r="Z47" t="s">
        <v>364</v>
      </c>
      <c r="AB47" t="s">
        <v>403</v>
      </c>
      <c r="AD47" t="s">
        <v>366</v>
      </c>
      <c r="AF47" t="s">
        <v>470</v>
      </c>
      <c r="AH47" t="s">
        <v>501</v>
      </c>
      <c r="AJ47" t="s">
        <v>470</v>
      </c>
      <c r="AL47" t="s">
        <v>501</v>
      </c>
      <c r="AN47" t="s">
        <v>9</v>
      </c>
      <c r="AP47" t="s">
        <v>369</v>
      </c>
      <c r="AR47" t="s">
        <v>7</v>
      </c>
      <c r="AT47" t="s">
        <v>7</v>
      </c>
      <c r="AV47" t="s">
        <v>361</v>
      </c>
      <c r="AW47" t="s">
        <v>361</v>
      </c>
      <c r="AX47" t="s">
        <v>361</v>
      </c>
      <c r="AY47" t="s">
        <v>361</v>
      </c>
      <c r="AZ47" t="s">
        <v>370</v>
      </c>
      <c r="BA47" t="s">
        <v>361</v>
      </c>
      <c r="BB47" t="s">
        <v>370</v>
      </c>
      <c r="BC47" t="s">
        <v>361</v>
      </c>
      <c r="BD47" t="s">
        <v>361</v>
      </c>
      <c r="BE47" t="s">
        <v>361</v>
      </c>
      <c r="BF47" t="s">
        <v>361</v>
      </c>
      <c r="BG47" t="s">
        <v>361</v>
      </c>
      <c r="BH47" t="s">
        <v>361</v>
      </c>
      <c r="BI47" t="s">
        <v>361</v>
      </c>
      <c r="BJ47" t="s">
        <v>361</v>
      </c>
      <c r="BK47" t="s">
        <v>361</v>
      </c>
      <c r="BL47" t="s">
        <v>361</v>
      </c>
      <c r="BM47" t="s">
        <v>361</v>
      </c>
      <c r="BP47" t="s">
        <v>370</v>
      </c>
      <c r="BQ47" t="s">
        <v>361</v>
      </c>
      <c r="BR47" t="s">
        <v>361</v>
      </c>
      <c r="BS47" t="s">
        <v>361</v>
      </c>
      <c r="BT47" t="s">
        <v>361</v>
      </c>
      <c r="BU47" t="s">
        <v>361</v>
      </c>
      <c r="BV47" t="s">
        <v>361</v>
      </c>
      <c r="BW47" t="s">
        <v>361</v>
      </c>
      <c r="BX47" t="s">
        <v>361</v>
      </c>
      <c r="BY47" t="s">
        <v>361</v>
      </c>
      <c r="BZ47" t="s">
        <v>361</v>
      </c>
      <c r="CA47" t="s">
        <v>361</v>
      </c>
      <c r="CB47" t="s">
        <v>361</v>
      </c>
      <c r="CC47" t="s">
        <v>361</v>
      </c>
      <c r="CF47" t="s">
        <v>361</v>
      </c>
      <c r="CG47" t="s">
        <v>361</v>
      </c>
      <c r="CH47" t="s">
        <v>361</v>
      </c>
      <c r="CI47" t="s">
        <v>370</v>
      </c>
      <c r="CJ47" t="s">
        <v>370</v>
      </c>
      <c r="CK47" t="s">
        <v>370</v>
      </c>
      <c r="CL47" t="s">
        <v>361</v>
      </c>
      <c r="CM47" t="s">
        <v>361</v>
      </c>
      <c r="CN47" t="s">
        <v>361</v>
      </c>
      <c r="CO47" t="s">
        <v>361</v>
      </c>
      <c r="CP47" t="s">
        <v>361</v>
      </c>
      <c r="CQ47" t="s">
        <v>361</v>
      </c>
      <c r="CR47" t="s">
        <v>361</v>
      </c>
      <c r="CS47" t="s">
        <v>361</v>
      </c>
      <c r="CT47" t="s">
        <v>361</v>
      </c>
      <c r="CU47" t="s">
        <v>361</v>
      </c>
      <c r="CV47" t="s">
        <v>361</v>
      </c>
      <c r="CW47" t="s">
        <v>361</v>
      </c>
      <c r="CX47" t="s">
        <v>361</v>
      </c>
      <c r="CY47" t="s">
        <v>361</v>
      </c>
      <c r="CZ47" t="s">
        <v>361</v>
      </c>
      <c r="DA47" t="s">
        <v>361</v>
      </c>
      <c r="DD47" t="s">
        <v>9</v>
      </c>
      <c r="DF47" t="s">
        <v>368</v>
      </c>
      <c r="DH47" t="s">
        <v>361</v>
      </c>
      <c r="DI47" t="s">
        <v>361</v>
      </c>
      <c r="DJ47" t="s">
        <v>361</v>
      </c>
      <c r="DK47" t="s">
        <v>361</v>
      </c>
      <c r="DL47" t="s">
        <v>361</v>
      </c>
      <c r="DM47" t="s">
        <v>361</v>
      </c>
      <c r="DN47" t="s">
        <v>361</v>
      </c>
      <c r="DO47" t="s">
        <v>361</v>
      </c>
      <c r="DP47" t="s">
        <v>361</v>
      </c>
      <c r="DQ47" t="s">
        <v>361</v>
      </c>
      <c r="DR47" t="s">
        <v>370</v>
      </c>
      <c r="DT47" t="s">
        <v>361</v>
      </c>
      <c r="DU47" t="s">
        <v>361</v>
      </c>
      <c r="DV47" t="s">
        <v>361</v>
      </c>
      <c r="DW47" t="s">
        <v>361</v>
      </c>
      <c r="DX47" t="s">
        <v>361</v>
      </c>
      <c r="DY47" t="s">
        <v>361</v>
      </c>
      <c r="DZ47" t="s">
        <v>361</v>
      </c>
      <c r="EA47" t="s">
        <v>361</v>
      </c>
      <c r="EB47" t="s">
        <v>361</v>
      </c>
      <c r="EC47" t="s">
        <v>361</v>
      </c>
      <c r="ED47" t="s">
        <v>361</v>
      </c>
      <c r="EH47" t="s">
        <v>9</v>
      </c>
      <c r="EJ47" t="s">
        <v>9</v>
      </c>
      <c r="EL47">
        <v>10</v>
      </c>
      <c r="EM47" t="s">
        <v>372</v>
      </c>
      <c r="EN47">
        <v>26</v>
      </c>
      <c r="EO47" t="s">
        <v>372</v>
      </c>
      <c r="EP47">
        <v>27</v>
      </c>
      <c r="EQ47" t="s">
        <v>372</v>
      </c>
      <c r="ER47">
        <v>25</v>
      </c>
      <c r="ES47" t="s">
        <v>372</v>
      </c>
      <c r="ET47">
        <v>17</v>
      </c>
      <c r="EU47" t="s">
        <v>372</v>
      </c>
      <c r="EV47">
        <v>16</v>
      </c>
      <c r="EW47" t="s">
        <v>372</v>
      </c>
      <c r="EX47">
        <v>16</v>
      </c>
      <c r="EY47" t="s">
        <v>371</v>
      </c>
      <c r="EZ47">
        <v>14</v>
      </c>
      <c r="FA47" t="s">
        <v>372</v>
      </c>
      <c r="FB47">
        <v>7</v>
      </c>
      <c r="FC47" t="s">
        <v>371</v>
      </c>
      <c r="FD47">
        <v>10</v>
      </c>
      <c r="FE47" t="s">
        <v>372</v>
      </c>
      <c r="FF47">
        <v>22</v>
      </c>
      <c r="FQ47" t="s">
        <v>392</v>
      </c>
      <c r="FR47" t="s">
        <v>404</v>
      </c>
      <c r="FT47" t="s">
        <v>491</v>
      </c>
      <c r="FV47" t="s">
        <v>449</v>
      </c>
      <c r="FZ47" t="s">
        <v>9</v>
      </c>
      <c r="GF47" t="s">
        <v>7</v>
      </c>
      <c r="GJ47" t="s">
        <v>375</v>
      </c>
      <c r="GP47">
        <v>2</v>
      </c>
      <c r="GR47" t="s">
        <v>376</v>
      </c>
      <c r="GT47" t="s">
        <v>472</v>
      </c>
      <c r="GX47" t="s">
        <v>378</v>
      </c>
      <c r="HB47" t="s">
        <v>7</v>
      </c>
      <c r="HD47" t="s">
        <v>7</v>
      </c>
      <c r="HF47" t="s">
        <v>7</v>
      </c>
      <c r="HG47" t="s">
        <v>7</v>
      </c>
      <c r="HH47" t="s">
        <v>7</v>
      </c>
      <c r="HI47" t="s">
        <v>7</v>
      </c>
      <c r="HJ47" t="s">
        <v>7</v>
      </c>
      <c r="HK47" t="s">
        <v>7</v>
      </c>
      <c r="HL47" t="s">
        <v>7</v>
      </c>
      <c r="HM47" t="s">
        <v>7</v>
      </c>
      <c r="HN47" t="s">
        <v>7</v>
      </c>
      <c r="HX47" t="s">
        <v>7</v>
      </c>
      <c r="HY47" t="s">
        <v>9</v>
      </c>
      <c r="HZ47" t="s">
        <v>7</v>
      </c>
      <c r="IA47" t="s">
        <v>7</v>
      </c>
      <c r="IB47" t="s">
        <v>7</v>
      </c>
      <c r="IC47" t="s">
        <v>7</v>
      </c>
      <c r="ID47" t="s">
        <v>7</v>
      </c>
      <c r="IL47" t="s">
        <v>473</v>
      </c>
      <c r="IP47" t="s">
        <v>380</v>
      </c>
      <c r="IT47" t="s">
        <v>381</v>
      </c>
      <c r="IV47" t="s">
        <v>381</v>
      </c>
      <c r="IX47" t="s">
        <v>381</v>
      </c>
      <c r="IZ47" t="s">
        <v>9</v>
      </c>
      <c r="JB47" t="s">
        <v>11</v>
      </c>
      <c r="JD47" t="s">
        <v>9</v>
      </c>
      <c r="JF47" t="s">
        <v>410</v>
      </c>
      <c r="JG47" t="s">
        <v>410</v>
      </c>
      <c r="JH47" t="s">
        <v>446</v>
      </c>
      <c r="JL47" t="s">
        <v>370</v>
      </c>
      <c r="JM47" t="s">
        <v>370</v>
      </c>
      <c r="JN47" t="s">
        <v>370</v>
      </c>
      <c r="JO47" t="s">
        <v>370</v>
      </c>
      <c r="JP47" t="s">
        <v>370</v>
      </c>
      <c r="JQ47" t="s">
        <v>370</v>
      </c>
      <c r="JR47" t="s">
        <v>361</v>
      </c>
      <c r="JS47" t="s">
        <v>361</v>
      </c>
      <c r="JT47" t="s">
        <v>361</v>
      </c>
      <c r="JU47" t="s">
        <v>361</v>
      </c>
      <c r="JV47" t="s">
        <v>361</v>
      </c>
      <c r="JW47" t="s">
        <v>361</v>
      </c>
      <c r="JX47" t="s">
        <v>489</v>
      </c>
      <c r="JZ47" t="s">
        <v>412</v>
      </c>
      <c r="KB47" t="s">
        <v>8</v>
      </c>
    </row>
    <row r="48" spans="1:288" x14ac:dyDescent="0.3">
      <c r="A48">
        <v>47</v>
      </c>
      <c r="D48" s="45">
        <v>44726</v>
      </c>
      <c r="E48" s="46">
        <v>0.61319444444444449</v>
      </c>
      <c r="F48" t="s">
        <v>15</v>
      </c>
      <c r="G48" t="s">
        <v>382</v>
      </c>
      <c r="I48" t="s">
        <v>383</v>
      </c>
      <c r="N48" t="s">
        <v>384</v>
      </c>
      <c r="S48" t="s">
        <v>385</v>
      </c>
      <c r="W48" t="s">
        <v>465</v>
      </c>
      <c r="AA48" t="s">
        <v>414</v>
      </c>
      <c r="AC48" t="s">
        <v>388</v>
      </c>
      <c r="AE48" t="s">
        <v>423</v>
      </c>
      <c r="AG48" t="s">
        <v>458</v>
      </c>
      <c r="AH48" t="s">
        <v>417</v>
      </c>
      <c r="AK48" t="s">
        <v>502</v>
      </c>
      <c r="AL48" t="s">
        <v>417</v>
      </c>
      <c r="AO48" t="s">
        <v>385</v>
      </c>
      <c r="AQ48" t="s">
        <v>383</v>
      </c>
      <c r="AS48" t="s">
        <v>385</v>
      </c>
      <c r="AU48" t="s">
        <v>385</v>
      </c>
      <c r="AV48" t="s">
        <v>361</v>
      </c>
      <c r="AW48" t="s">
        <v>361</v>
      </c>
      <c r="AX48" t="s">
        <v>361</v>
      </c>
      <c r="AY48" t="s">
        <v>361</v>
      </c>
      <c r="AZ48" t="s">
        <v>361</v>
      </c>
      <c r="BA48" t="s">
        <v>361</v>
      </c>
      <c r="BB48" t="s">
        <v>361</v>
      </c>
      <c r="BC48" t="s">
        <v>361</v>
      </c>
      <c r="BD48" t="s">
        <v>361</v>
      </c>
      <c r="BE48" t="s">
        <v>361</v>
      </c>
      <c r="BF48" t="s">
        <v>361</v>
      </c>
      <c r="BG48" t="s">
        <v>361</v>
      </c>
      <c r="BH48" t="s">
        <v>361</v>
      </c>
      <c r="BI48" t="s">
        <v>370</v>
      </c>
      <c r="BJ48" t="s">
        <v>361</v>
      </c>
      <c r="BK48" t="s">
        <v>361</v>
      </c>
      <c r="BL48" t="s">
        <v>361</v>
      </c>
      <c r="BM48" t="s">
        <v>361</v>
      </c>
      <c r="BP48" t="s">
        <v>361</v>
      </c>
      <c r="BQ48" t="s">
        <v>361</v>
      </c>
      <c r="BR48" t="s">
        <v>361</v>
      </c>
      <c r="BS48" t="s">
        <v>361</v>
      </c>
      <c r="BT48" t="s">
        <v>361</v>
      </c>
      <c r="BU48" t="s">
        <v>361</v>
      </c>
      <c r="BV48" t="s">
        <v>361</v>
      </c>
      <c r="BW48" t="s">
        <v>361</v>
      </c>
      <c r="BX48" t="s">
        <v>361</v>
      </c>
      <c r="BY48" t="s">
        <v>361</v>
      </c>
      <c r="BZ48" t="s">
        <v>370</v>
      </c>
      <c r="CA48" t="s">
        <v>361</v>
      </c>
      <c r="CB48" t="s">
        <v>361</v>
      </c>
      <c r="CC48" t="s">
        <v>361</v>
      </c>
      <c r="CF48" t="s">
        <v>361</v>
      </c>
      <c r="CG48" t="s">
        <v>361</v>
      </c>
      <c r="CH48" t="s">
        <v>361</v>
      </c>
      <c r="CI48" t="s">
        <v>361</v>
      </c>
      <c r="CJ48" t="s">
        <v>361</v>
      </c>
      <c r="CK48" t="s">
        <v>361</v>
      </c>
      <c r="CL48" t="s">
        <v>361</v>
      </c>
      <c r="CM48" t="s">
        <v>361</v>
      </c>
      <c r="CN48" t="s">
        <v>361</v>
      </c>
      <c r="CO48" t="s">
        <v>361</v>
      </c>
      <c r="CP48" t="s">
        <v>361</v>
      </c>
      <c r="CQ48" t="s">
        <v>361</v>
      </c>
      <c r="CR48" t="s">
        <v>361</v>
      </c>
      <c r="CS48" t="s">
        <v>361</v>
      </c>
      <c r="CT48" t="s">
        <v>370</v>
      </c>
      <c r="CU48" t="s">
        <v>370</v>
      </c>
      <c r="CV48" t="s">
        <v>361</v>
      </c>
      <c r="CW48" t="s">
        <v>361</v>
      </c>
      <c r="CX48" t="s">
        <v>361</v>
      </c>
      <c r="CY48" t="s">
        <v>361</v>
      </c>
      <c r="CZ48" t="s">
        <v>361</v>
      </c>
      <c r="DA48" t="s">
        <v>361</v>
      </c>
      <c r="DE48" t="s">
        <v>385</v>
      </c>
      <c r="DG48" t="s">
        <v>385</v>
      </c>
      <c r="DH48" t="s">
        <v>361</v>
      </c>
      <c r="DI48" t="s">
        <v>361</v>
      </c>
      <c r="DJ48" t="s">
        <v>361</v>
      </c>
      <c r="DK48" t="s">
        <v>361</v>
      </c>
      <c r="DL48" t="s">
        <v>361</v>
      </c>
      <c r="DM48" t="s">
        <v>361</v>
      </c>
      <c r="DN48" t="s">
        <v>361</v>
      </c>
      <c r="DO48" t="s">
        <v>361</v>
      </c>
      <c r="DP48" t="s">
        <v>361</v>
      </c>
      <c r="DQ48" t="s">
        <v>361</v>
      </c>
      <c r="DR48" t="s">
        <v>361</v>
      </c>
      <c r="DT48" t="s">
        <v>361</v>
      </c>
      <c r="DU48" t="s">
        <v>361</v>
      </c>
      <c r="DV48" t="s">
        <v>361</v>
      </c>
      <c r="DW48" t="s">
        <v>361</v>
      </c>
      <c r="DX48" t="s">
        <v>361</v>
      </c>
      <c r="DY48" t="s">
        <v>361</v>
      </c>
      <c r="DZ48" t="s">
        <v>361</v>
      </c>
      <c r="EA48" t="s">
        <v>361</v>
      </c>
      <c r="EB48" t="s">
        <v>361</v>
      </c>
      <c r="EC48" t="s">
        <v>361</v>
      </c>
      <c r="ED48" t="s">
        <v>370</v>
      </c>
      <c r="EI48" t="s">
        <v>385</v>
      </c>
      <c r="EK48" t="s">
        <v>385</v>
      </c>
      <c r="EL48">
        <v>6</v>
      </c>
      <c r="EM48" t="s">
        <v>371</v>
      </c>
      <c r="EN48">
        <v>51</v>
      </c>
      <c r="EO48" t="s">
        <v>371</v>
      </c>
      <c r="EP48">
        <v>51</v>
      </c>
      <c r="EQ48" t="s">
        <v>372</v>
      </c>
      <c r="ER48">
        <v>30</v>
      </c>
      <c r="ES48" t="s">
        <v>372</v>
      </c>
      <c r="ET48">
        <v>22</v>
      </c>
      <c r="EU48" t="s">
        <v>372</v>
      </c>
      <c r="EV48">
        <v>13</v>
      </c>
      <c r="EW48" t="s">
        <v>372</v>
      </c>
      <c r="EX48">
        <v>13</v>
      </c>
      <c r="FQ48" t="s">
        <v>392</v>
      </c>
      <c r="FS48" t="s">
        <v>463</v>
      </c>
      <c r="FU48" t="s">
        <v>503</v>
      </c>
      <c r="FW48" t="s">
        <v>393</v>
      </c>
      <c r="GA48" t="s">
        <v>385</v>
      </c>
      <c r="GG48" t="s">
        <v>385</v>
      </c>
      <c r="GI48">
        <v>10</v>
      </c>
      <c r="GK48" t="s">
        <v>394</v>
      </c>
      <c r="GQ48">
        <v>1</v>
      </c>
      <c r="GS48" t="s">
        <v>395</v>
      </c>
      <c r="GU48" t="s">
        <v>396</v>
      </c>
      <c r="GY48" t="s">
        <v>397</v>
      </c>
      <c r="HC48" t="s">
        <v>383</v>
      </c>
      <c r="HE48" t="s">
        <v>385</v>
      </c>
      <c r="HO48" t="s">
        <v>383</v>
      </c>
      <c r="HP48" t="s">
        <v>383</v>
      </c>
      <c r="HQ48" t="s">
        <v>383</v>
      </c>
      <c r="HR48" t="s">
        <v>383</v>
      </c>
      <c r="HS48" t="s">
        <v>383</v>
      </c>
      <c r="HT48" t="s">
        <v>383</v>
      </c>
      <c r="HU48" t="s">
        <v>383</v>
      </c>
      <c r="HV48" t="s">
        <v>385</v>
      </c>
      <c r="HW48" t="s">
        <v>383</v>
      </c>
      <c r="IE48" t="s">
        <v>385</v>
      </c>
      <c r="IF48" t="s">
        <v>385</v>
      </c>
      <c r="IG48" t="s">
        <v>383</v>
      </c>
      <c r="IH48" t="s">
        <v>383</v>
      </c>
      <c r="II48" t="s">
        <v>383</v>
      </c>
      <c r="IJ48" t="s">
        <v>383</v>
      </c>
      <c r="IK48" t="s">
        <v>383</v>
      </c>
      <c r="IM48" t="s">
        <v>398</v>
      </c>
      <c r="IQ48" t="s">
        <v>504</v>
      </c>
      <c r="IU48" t="s">
        <v>399</v>
      </c>
      <c r="IW48" t="s">
        <v>399</v>
      </c>
      <c r="IY48" t="s">
        <v>399</v>
      </c>
      <c r="JA48" t="s">
        <v>383</v>
      </c>
      <c r="JL48" t="s">
        <v>361</v>
      </c>
      <c r="JM48" t="s">
        <v>361</v>
      </c>
      <c r="JN48" t="s">
        <v>361</v>
      </c>
      <c r="JO48" t="s">
        <v>361</v>
      </c>
      <c r="JP48" t="s">
        <v>361</v>
      </c>
      <c r="JQ48" t="s">
        <v>361</v>
      </c>
      <c r="JR48" t="s">
        <v>361</v>
      </c>
      <c r="JS48" t="s">
        <v>361</v>
      </c>
      <c r="JT48" t="s">
        <v>361</v>
      </c>
      <c r="JU48" t="s">
        <v>361</v>
      </c>
      <c r="JV48" t="s">
        <v>361</v>
      </c>
      <c r="JW48" t="s">
        <v>361</v>
      </c>
      <c r="KB48" t="s">
        <v>8</v>
      </c>
    </row>
    <row r="49" spans="1:288" x14ac:dyDescent="0.3">
      <c r="A49">
        <v>48</v>
      </c>
      <c r="AV49" t="s">
        <v>361</v>
      </c>
      <c r="AW49" t="s">
        <v>361</v>
      </c>
      <c r="AX49" t="s">
        <v>361</v>
      </c>
      <c r="AY49" t="s">
        <v>361</v>
      </c>
      <c r="AZ49" t="s">
        <v>361</v>
      </c>
      <c r="BA49" t="s">
        <v>361</v>
      </c>
      <c r="BB49" t="s">
        <v>361</v>
      </c>
      <c r="BC49" t="s">
        <v>361</v>
      </c>
      <c r="BD49" t="s">
        <v>361</v>
      </c>
      <c r="BE49" t="s">
        <v>361</v>
      </c>
      <c r="BF49" t="s">
        <v>361</v>
      </c>
      <c r="BG49" t="s">
        <v>361</v>
      </c>
      <c r="BH49" t="s">
        <v>361</v>
      </c>
      <c r="BI49" t="s">
        <v>361</v>
      </c>
      <c r="BJ49" t="s">
        <v>361</v>
      </c>
      <c r="BK49" t="s">
        <v>361</v>
      </c>
      <c r="BL49" t="s">
        <v>361</v>
      </c>
      <c r="BM49" t="s">
        <v>361</v>
      </c>
      <c r="BP49" t="s">
        <v>361</v>
      </c>
      <c r="BQ49" t="s">
        <v>361</v>
      </c>
      <c r="BR49" t="s">
        <v>361</v>
      </c>
      <c r="BS49" t="s">
        <v>361</v>
      </c>
      <c r="BT49" t="s">
        <v>361</v>
      </c>
      <c r="BU49" t="s">
        <v>361</v>
      </c>
      <c r="BV49" t="s">
        <v>361</v>
      </c>
      <c r="BW49" t="s">
        <v>361</v>
      </c>
      <c r="BX49" t="s">
        <v>361</v>
      </c>
      <c r="BY49" t="s">
        <v>361</v>
      </c>
      <c r="BZ49" t="s">
        <v>361</v>
      </c>
      <c r="CA49" t="s">
        <v>361</v>
      </c>
      <c r="CB49" t="s">
        <v>361</v>
      </c>
      <c r="CC49" t="s">
        <v>361</v>
      </c>
      <c r="CF49" t="s">
        <v>361</v>
      </c>
      <c r="CG49" t="s">
        <v>361</v>
      </c>
      <c r="CH49" t="s">
        <v>361</v>
      </c>
      <c r="CI49" t="s">
        <v>361</v>
      </c>
      <c r="CJ49" t="s">
        <v>361</v>
      </c>
      <c r="CK49" t="s">
        <v>361</v>
      </c>
      <c r="CL49" t="s">
        <v>361</v>
      </c>
      <c r="CM49" t="s">
        <v>361</v>
      </c>
      <c r="CN49" t="s">
        <v>361</v>
      </c>
      <c r="CO49" t="s">
        <v>361</v>
      </c>
      <c r="CP49" t="s">
        <v>361</v>
      </c>
      <c r="CQ49" t="s">
        <v>361</v>
      </c>
      <c r="CR49" t="s">
        <v>361</v>
      </c>
      <c r="CS49" t="s">
        <v>361</v>
      </c>
      <c r="CT49" t="s">
        <v>361</v>
      </c>
      <c r="CU49" t="s">
        <v>361</v>
      </c>
      <c r="CV49" t="s">
        <v>361</v>
      </c>
      <c r="CW49" t="s">
        <v>361</v>
      </c>
      <c r="CX49" t="s">
        <v>361</v>
      </c>
      <c r="CY49" t="s">
        <v>361</v>
      </c>
      <c r="CZ49" t="s">
        <v>361</v>
      </c>
      <c r="DA49" t="s">
        <v>361</v>
      </c>
      <c r="DH49" t="s">
        <v>361</v>
      </c>
      <c r="DI49" t="s">
        <v>361</v>
      </c>
      <c r="DJ49" t="s">
        <v>361</v>
      </c>
      <c r="DK49" t="s">
        <v>361</v>
      </c>
      <c r="DL49" t="s">
        <v>361</v>
      </c>
      <c r="DM49" t="s">
        <v>361</v>
      </c>
      <c r="DN49" t="s">
        <v>361</v>
      </c>
      <c r="DO49" t="s">
        <v>361</v>
      </c>
      <c r="DP49" t="s">
        <v>361</v>
      </c>
      <c r="DQ49" t="s">
        <v>361</v>
      </c>
      <c r="DR49" t="s">
        <v>361</v>
      </c>
      <c r="DT49" t="s">
        <v>361</v>
      </c>
      <c r="DU49" t="s">
        <v>361</v>
      </c>
      <c r="DV49" t="s">
        <v>361</v>
      </c>
      <c r="DW49" t="s">
        <v>361</v>
      </c>
      <c r="DX49" t="s">
        <v>361</v>
      </c>
      <c r="DY49" t="s">
        <v>361</v>
      </c>
      <c r="DZ49" t="s">
        <v>361</v>
      </c>
      <c r="EA49" t="s">
        <v>361</v>
      </c>
      <c r="EB49" t="s">
        <v>361</v>
      </c>
      <c r="EC49" t="s">
        <v>361</v>
      </c>
      <c r="ED49" t="s">
        <v>361</v>
      </c>
      <c r="JL49" t="s">
        <v>361</v>
      </c>
      <c r="JM49" t="s">
        <v>361</v>
      </c>
      <c r="JN49" t="s">
        <v>361</v>
      </c>
      <c r="JO49" t="s">
        <v>361</v>
      </c>
      <c r="JP49" t="s">
        <v>361</v>
      </c>
      <c r="JQ49" t="s">
        <v>361</v>
      </c>
      <c r="JR49" t="s">
        <v>361</v>
      </c>
      <c r="JS49" t="s">
        <v>361</v>
      </c>
      <c r="JT49" t="s">
        <v>361</v>
      </c>
      <c r="JU49" t="s">
        <v>361</v>
      </c>
      <c r="JV49" t="s">
        <v>361</v>
      </c>
      <c r="JW49" t="s">
        <v>361</v>
      </c>
      <c r="KB49" t="s">
        <v>59</v>
      </c>
    </row>
    <row r="50" spans="1:288" x14ac:dyDescent="0.3">
      <c r="A50">
        <v>49</v>
      </c>
      <c r="AV50" t="s">
        <v>361</v>
      </c>
      <c r="AW50" t="s">
        <v>361</v>
      </c>
      <c r="AX50" t="s">
        <v>361</v>
      </c>
      <c r="AY50" t="s">
        <v>361</v>
      </c>
      <c r="AZ50" t="s">
        <v>361</v>
      </c>
      <c r="BA50" t="s">
        <v>361</v>
      </c>
      <c r="BB50" t="s">
        <v>361</v>
      </c>
      <c r="BC50" t="s">
        <v>361</v>
      </c>
      <c r="BD50" t="s">
        <v>361</v>
      </c>
      <c r="BE50" t="s">
        <v>361</v>
      </c>
      <c r="BF50" t="s">
        <v>361</v>
      </c>
      <c r="BG50" t="s">
        <v>361</v>
      </c>
      <c r="BH50" t="s">
        <v>361</v>
      </c>
      <c r="BI50" t="s">
        <v>361</v>
      </c>
      <c r="BJ50" t="s">
        <v>361</v>
      </c>
      <c r="BK50" t="s">
        <v>361</v>
      </c>
      <c r="BL50" t="s">
        <v>361</v>
      </c>
      <c r="BM50" t="s">
        <v>361</v>
      </c>
      <c r="BP50" t="s">
        <v>361</v>
      </c>
      <c r="BQ50" t="s">
        <v>361</v>
      </c>
      <c r="BR50" t="s">
        <v>361</v>
      </c>
      <c r="BS50" t="s">
        <v>361</v>
      </c>
      <c r="BT50" t="s">
        <v>361</v>
      </c>
      <c r="BU50" t="s">
        <v>361</v>
      </c>
      <c r="BV50" t="s">
        <v>361</v>
      </c>
      <c r="BW50" t="s">
        <v>361</v>
      </c>
      <c r="BX50" t="s">
        <v>361</v>
      </c>
      <c r="BY50" t="s">
        <v>361</v>
      </c>
      <c r="BZ50" t="s">
        <v>361</v>
      </c>
      <c r="CA50" t="s">
        <v>361</v>
      </c>
      <c r="CB50" t="s">
        <v>361</v>
      </c>
      <c r="CC50" t="s">
        <v>361</v>
      </c>
      <c r="CF50" t="s">
        <v>361</v>
      </c>
      <c r="CG50" t="s">
        <v>361</v>
      </c>
      <c r="CH50" t="s">
        <v>361</v>
      </c>
      <c r="CI50" t="s">
        <v>361</v>
      </c>
      <c r="CJ50" t="s">
        <v>361</v>
      </c>
      <c r="CK50" t="s">
        <v>361</v>
      </c>
      <c r="CL50" t="s">
        <v>361</v>
      </c>
      <c r="CM50" t="s">
        <v>361</v>
      </c>
      <c r="CN50" t="s">
        <v>361</v>
      </c>
      <c r="CO50" t="s">
        <v>361</v>
      </c>
      <c r="CP50" t="s">
        <v>361</v>
      </c>
      <c r="CQ50" t="s">
        <v>361</v>
      </c>
      <c r="CR50" t="s">
        <v>361</v>
      </c>
      <c r="CS50" t="s">
        <v>361</v>
      </c>
      <c r="CT50" t="s">
        <v>361</v>
      </c>
      <c r="CU50" t="s">
        <v>361</v>
      </c>
      <c r="CV50" t="s">
        <v>361</v>
      </c>
      <c r="CW50" t="s">
        <v>361</v>
      </c>
      <c r="CX50" t="s">
        <v>361</v>
      </c>
      <c r="CY50" t="s">
        <v>361</v>
      </c>
      <c r="CZ50" t="s">
        <v>361</v>
      </c>
      <c r="DA50" t="s">
        <v>361</v>
      </c>
      <c r="DH50" t="s">
        <v>361</v>
      </c>
      <c r="DI50" t="s">
        <v>361</v>
      </c>
      <c r="DJ50" t="s">
        <v>361</v>
      </c>
      <c r="DK50" t="s">
        <v>361</v>
      </c>
      <c r="DL50" t="s">
        <v>361</v>
      </c>
      <c r="DM50" t="s">
        <v>361</v>
      </c>
      <c r="DN50" t="s">
        <v>361</v>
      </c>
      <c r="DO50" t="s">
        <v>361</v>
      </c>
      <c r="DP50" t="s">
        <v>361</v>
      </c>
      <c r="DQ50" t="s">
        <v>361</v>
      </c>
      <c r="DR50" t="s">
        <v>361</v>
      </c>
      <c r="DT50" t="s">
        <v>361</v>
      </c>
      <c r="DU50" t="s">
        <v>361</v>
      </c>
      <c r="DV50" t="s">
        <v>361</v>
      </c>
      <c r="DW50" t="s">
        <v>361</v>
      </c>
      <c r="DX50" t="s">
        <v>361</v>
      </c>
      <c r="DY50" t="s">
        <v>361</v>
      </c>
      <c r="DZ50" t="s">
        <v>361</v>
      </c>
      <c r="EA50" t="s">
        <v>361</v>
      </c>
      <c r="EB50" t="s">
        <v>361</v>
      </c>
      <c r="EC50" t="s">
        <v>361</v>
      </c>
      <c r="ED50" t="s">
        <v>361</v>
      </c>
      <c r="JL50" t="s">
        <v>361</v>
      </c>
      <c r="JM50" t="s">
        <v>361</v>
      </c>
      <c r="JN50" t="s">
        <v>361</v>
      </c>
      <c r="JO50" t="s">
        <v>361</v>
      </c>
      <c r="JP50" t="s">
        <v>361</v>
      </c>
      <c r="JQ50" t="s">
        <v>361</v>
      </c>
      <c r="JR50" t="s">
        <v>361</v>
      </c>
      <c r="JS50" t="s">
        <v>361</v>
      </c>
      <c r="JT50" t="s">
        <v>361</v>
      </c>
      <c r="JU50" t="s">
        <v>361</v>
      </c>
      <c r="JV50" t="s">
        <v>361</v>
      </c>
      <c r="JW50" t="s">
        <v>361</v>
      </c>
      <c r="KB50" t="s">
        <v>59</v>
      </c>
    </row>
    <row r="51" spans="1:288" x14ac:dyDescent="0.3">
      <c r="A51">
        <v>50</v>
      </c>
      <c r="AV51" t="s">
        <v>361</v>
      </c>
      <c r="AW51" t="s">
        <v>361</v>
      </c>
      <c r="AX51" t="s">
        <v>361</v>
      </c>
      <c r="AY51" t="s">
        <v>361</v>
      </c>
      <c r="AZ51" t="s">
        <v>361</v>
      </c>
      <c r="BA51" t="s">
        <v>361</v>
      </c>
      <c r="BB51" t="s">
        <v>361</v>
      </c>
      <c r="BC51" t="s">
        <v>361</v>
      </c>
      <c r="BD51" t="s">
        <v>361</v>
      </c>
      <c r="BE51" t="s">
        <v>361</v>
      </c>
      <c r="BF51" t="s">
        <v>361</v>
      </c>
      <c r="BG51" t="s">
        <v>361</v>
      </c>
      <c r="BH51" t="s">
        <v>361</v>
      </c>
      <c r="BI51" t="s">
        <v>361</v>
      </c>
      <c r="BJ51" t="s">
        <v>361</v>
      </c>
      <c r="BK51" t="s">
        <v>361</v>
      </c>
      <c r="BL51" t="s">
        <v>361</v>
      </c>
      <c r="BM51" t="s">
        <v>361</v>
      </c>
      <c r="BP51" t="s">
        <v>361</v>
      </c>
      <c r="BQ51" t="s">
        <v>361</v>
      </c>
      <c r="BR51" t="s">
        <v>361</v>
      </c>
      <c r="BS51" t="s">
        <v>361</v>
      </c>
      <c r="BT51" t="s">
        <v>361</v>
      </c>
      <c r="BU51" t="s">
        <v>361</v>
      </c>
      <c r="BV51" t="s">
        <v>361</v>
      </c>
      <c r="BW51" t="s">
        <v>361</v>
      </c>
      <c r="BX51" t="s">
        <v>361</v>
      </c>
      <c r="BY51" t="s">
        <v>361</v>
      </c>
      <c r="BZ51" t="s">
        <v>361</v>
      </c>
      <c r="CA51" t="s">
        <v>361</v>
      </c>
      <c r="CB51" t="s">
        <v>361</v>
      </c>
      <c r="CC51" t="s">
        <v>361</v>
      </c>
      <c r="CF51" t="s">
        <v>361</v>
      </c>
      <c r="CG51" t="s">
        <v>361</v>
      </c>
      <c r="CH51" t="s">
        <v>361</v>
      </c>
      <c r="CI51" t="s">
        <v>361</v>
      </c>
      <c r="CJ51" t="s">
        <v>361</v>
      </c>
      <c r="CK51" t="s">
        <v>361</v>
      </c>
      <c r="CL51" t="s">
        <v>361</v>
      </c>
      <c r="CM51" t="s">
        <v>361</v>
      </c>
      <c r="CN51" t="s">
        <v>361</v>
      </c>
      <c r="CO51" t="s">
        <v>361</v>
      </c>
      <c r="CP51" t="s">
        <v>361</v>
      </c>
      <c r="CQ51" t="s">
        <v>361</v>
      </c>
      <c r="CR51" t="s">
        <v>361</v>
      </c>
      <c r="CS51" t="s">
        <v>361</v>
      </c>
      <c r="CT51" t="s">
        <v>361</v>
      </c>
      <c r="CU51" t="s">
        <v>361</v>
      </c>
      <c r="CV51" t="s">
        <v>361</v>
      </c>
      <c r="CW51" t="s">
        <v>361</v>
      </c>
      <c r="CX51" t="s">
        <v>361</v>
      </c>
      <c r="CY51" t="s">
        <v>361</v>
      </c>
      <c r="CZ51" t="s">
        <v>361</v>
      </c>
      <c r="DA51" t="s">
        <v>361</v>
      </c>
      <c r="DH51" t="s">
        <v>361</v>
      </c>
      <c r="DI51" t="s">
        <v>361</v>
      </c>
      <c r="DJ51" t="s">
        <v>361</v>
      </c>
      <c r="DK51" t="s">
        <v>361</v>
      </c>
      <c r="DL51" t="s">
        <v>361</v>
      </c>
      <c r="DM51" t="s">
        <v>361</v>
      </c>
      <c r="DN51" t="s">
        <v>361</v>
      </c>
      <c r="DO51" t="s">
        <v>361</v>
      </c>
      <c r="DP51" t="s">
        <v>361</v>
      </c>
      <c r="DQ51" t="s">
        <v>361</v>
      </c>
      <c r="DR51" t="s">
        <v>361</v>
      </c>
      <c r="DT51" t="s">
        <v>361</v>
      </c>
      <c r="DU51" t="s">
        <v>361</v>
      </c>
      <c r="DV51" t="s">
        <v>361</v>
      </c>
      <c r="DW51" t="s">
        <v>361</v>
      </c>
      <c r="DX51" t="s">
        <v>361</v>
      </c>
      <c r="DY51" t="s">
        <v>361</v>
      </c>
      <c r="DZ51" t="s">
        <v>361</v>
      </c>
      <c r="EA51" t="s">
        <v>361</v>
      </c>
      <c r="EB51" t="s">
        <v>361</v>
      </c>
      <c r="EC51" t="s">
        <v>361</v>
      </c>
      <c r="ED51" t="s">
        <v>361</v>
      </c>
      <c r="JL51" t="s">
        <v>361</v>
      </c>
      <c r="JM51" t="s">
        <v>361</v>
      </c>
      <c r="JN51" t="s">
        <v>361</v>
      </c>
      <c r="JO51" t="s">
        <v>361</v>
      </c>
      <c r="JP51" t="s">
        <v>361</v>
      </c>
      <c r="JQ51" t="s">
        <v>361</v>
      </c>
      <c r="JR51" t="s">
        <v>361</v>
      </c>
      <c r="JS51" t="s">
        <v>361</v>
      </c>
      <c r="JT51" t="s">
        <v>361</v>
      </c>
      <c r="JU51" t="s">
        <v>361</v>
      </c>
      <c r="JV51" t="s">
        <v>361</v>
      </c>
      <c r="JW51" t="s">
        <v>361</v>
      </c>
      <c r="KB51" t="s">
        <v>59</v>
      </c>
    </row>
    <row r="52" spans="1:288" x14ac:dyDescent="0.3">
      <c r="A52">
        <v>51</v>
      </c>
      <c r="AV52" t="s">
        <v>361</v>
      </c>
      <c r="AW52" t="s">
        <v>361</v>
      </c>
      <c r="AX52" t="s">
        <v>361</v>
      </c>
      <c r="AY52" t="s">
        <v>361</v>
      </c>
      <c r="AZ52" t="s">
        <v>361</v>
      </c>
      <c r="BA52" t="s">
        <v>361</v>
      </c>
      <c r="BB52" t="s">
        <v>361</v>
      </c>
      <c r="BC52" t="s">
        <v>361</v>
      </c>
      <c r="BD52" t="s">
        <v>361</v>
      </c>
      <c r="BE52" t="s">
        <v>361</v>
      </c>
      <c r="BF52" t="s">
        <v>361</v>
      </c>
      <c r="BG52" t="s">
        <v>361</v>
      </c>
      <c r="BH52" t="s">
        <v>361</v>
      </c>
      <c r="BI52" t="s">
        <v>361</v>
      </c>
      <c r="BJ52" t="s">
        <v>361</v>
      </c>
      <c r="BK52" t="s">
        <v>361</v>
      </c>
      <c r="BL52" t="s">
        <v>361</v>
      </c>
      <c r="BM52" t="s">
        <v>361</v>
      </c>
      <c r="BP52" t="s">
        <v>361</v>
      </c>
      <c r="BQ52" t="s">
        <v>361</v>
      </c>
      <c r="BR52" t="s">
        <v>361</v>
      </c>
      <c r="BS52" t="s">
        <v>361</v>
      </c>
      <c r="BT52" t="s">
        <v>361</v>
      </c>
      <c r="BU52" t="s">
        <v>361</v>
      </c>
      <c r="BV52" t="s">
        <v>361</v>
      </c>
      <c r="BW52" t="s">
        <v>361</v>
      </c>
      <c r="BX52" t="s">
        <v>361</v>
      </c>
      <c r="BY52" t="s">
        <v>361</v>
      </c>
      <c r="BZ52" t="s">
        <v>361</v>
      </c>
      <c r="CA52" t="s">
        <v>361</v>
      </c>
      <c r="CB52" t="s">
        <v>361</v>
      </c>
      <c r="CC52" t="s">
        <v>361</v>
      </c>
      <c r="CF52" t="s">
        <v>361</v>
      </c>
      <c r="CG52" t="s">
        <v>361</v>
      </c>
      <c r="CH52" t="s">
        <v>361</v>
      </c>
      <c r="CI52" t="s">
        <v>361</v>
      </c>
      <c r="CJ52" t="s">
        <v>361</v>
      </c>
      <c r="CK52" t="s">
        <v>361</v>
      </c>
      <c r="CL52" t="s">
        <v>361</v>
      </c>
      <c r="CM52" t="s">
        <v>361</v>
      </c>
      <c r="CN52" t="s">
        <v>361</v>
      </c>
      <c r="CO52" t="s">
        <v>361</v>
      </c>
      <c r="CP52" t="s">
        <v>361</v>
      </c>
      <c r="CQ52" t="s">
        <v>361</v>
      </c>
      <c r="CR52" t="s">
        <v>361</v>
      </c>
      <c r="CS52" t="s">
        <v>361</v>
      </c>
      <c r="CT52" t="s">
        <v>361</v>
      </c>
      <c r="CU52" t="s">
        <v>361</v>
      </c>
      <c r="CV52" t="s">
        <v>361</v>
      </c>
      <c r="CW52" t="s">
        <v>361</v>
      </c>
      <c r="CX52" t="s">
        <v>361</v>
      </c>
      <c r="CY52" t="s">
        <v>361</v>
      </c>
      <c r="CZ52" t="s">
        <v>361</v>
      </c>
      <c r="DA52" t="s">
        <v>361</v>
      </c>
      <c r="DH52" t="s">
        <v>361</v>
      </c>
      <c r="DI52" t="s">
        <v>361</v>
      </c>
      <c r="DJ52" t="s">
        <v>361</v>
      </c>
      <c r="DK52" t="s">
        <v>361</v>
      </c>
      <c r="DL52" t="s">
        <v>361</v>
      </c>
      <c r="DM52" t="s">
        <v>361</v>
      </c>
      <c r="DN52" t="s">
        <v>361</v>
      </c>
      <c r="DO52" t="s">
        <v>361</v>
      </c>
      <c r="DP52" t="s">
        <v>361</v>
      </c>
      <c r="DQ52" t="s">
        <v>361</v>
      </c>
      <c r="DR52" t="s">
        <v>361</v>
      </c>
      <c r="DT52" t="s">
        <v>361</v>
      </c>
      <c r="DU52" t="s">
        <v>361</v>
      </c>
      <c r="DV52" t="s">
        <v>361</v>
      </c>
      <c r="DW52" t="s">
        <v>361</v>
      </c>
      <c r="DX52" t="s">
        <v>361</v>
      </c>
      <c r="DY52" t="s">
        <v>361</v>
      </c>
      <c r="DZ52" t="s">
        <v>361</v>
      </c>
      <c r="EA52" t="s">
        <v>361</v>
      </c>
      <c r="EB52" t="s">
        <v>361</v>
      </c>
      <c r="EC52" t="s">
        <v>361</v>
      </c>
      <c r="ED52" t="s">
        <v>361</v>
      </c>
      <c r="JL52" t="s">
        <v>361</v>
      </c>
      <c r="JM52" t="s">
        <v>361</v>
      </c>
      <c r="JN52" t="s">
        <v>361</v>
      </c>
      <c r="JO52" t="s">
        <v>361</v>
      </c>
      <c r="JP52" t="s">
        <v>361</v>
      </c>
      <c r="JQ52" t="s">
        <v>361</v>
      </c>
      <c r="JR52" t="s">
        <v>361</v>
      </c>
      <c r="JS52" t="s">
        <v>361</v>
      </c>
      <c r="JT52" t="s">
        <v>361</v>
      </c>
      <c r="JU52" t="s">
        <v>361</v>
      </c>
      <c r="JV52" t="s">
        <v>361</v>
      </c>
      <c r="JW52" t="s">
        <v>361</v>
      </c>
      <c r="KB52" t="s">
        <v>59</v>
      </c>
    </row>
    <row r="53" spans="1:288" x14ac:dyDescent="0.3">
      <c r="A53">
        <v>52</v>
      </c>
      <c r="D53" s="45">
        <v>44727</v>
      </c>
      <c r="E53" s="46">
        <v>0.39583333333333331</v>
      </c>
      <c r="F53" t="s">
        <v>22</v>
      </c>
      <c r="G53" t="s">
        <v>382</v>
      </c>
      <c r="I53" t="s">
        <v>383</v>
      </c>
      <c r="N53" t="s">
        <v>384</v>
      </c>
      <c r="S53" t="s">
        <v>385</v>
      </c>
      <c r="W53" t="s">
        <v>386</v>
      </c>
      <c r="Y53" t="s">
        <v>385</v>
      </c>
      <c r="AA53" t="s">
        <v>414</v>
      </c>
      <c r="AC53" t="s">
        <v>388</v>
      </c>
      <c r="AE53" t="s">
        <v>435</v>
      </c>
      <c r="AG53" t="s">
        <v>390</v>
      </c>
      <c r="AK53" t="s">
        <v>383</v>
      </c>
      <c r="AO53" t="s">
        <v>383</v>
      </c>
      <c r="AQ53" t="s">
        <v>460</v>
      </c>
      <c r="AS53" t="s">
        <v>383</v>
      </c>
      <c r="AU53" t="s">
        <v>383</v>
      </c>
      <c r="AV53" t="s">
        <v>361</v>
      </c>
      <c r="AW53" t="s">
        <v>361</v>
      </c>
      <c r="AX53" t="s">
        <v>361</v>
      </c>
      <c r="AY53" t="s">
        <v>361</v>
      </c>
      <c r="AZ53" t="s">
        <v>361</v>
      </c>
      <c r="BA53" t="s">
        <v>361</v>
      </c>
      <c r="BB53" t="s">
        <v>361</v>
      </c>
      <c r="BC53" t="s">
        <v>361</v>
      </c>
      <c r="BD53" t="s">
        <v>361</v>
      </c>
      <c r="BE53" t="s">
        <v>361</v>
      </c>
      <c r="BF53" t="s">
        <v>361</v>
      </c>
      <c r="BG53" t="s">
        <v>361</v>
      </c>
      <c r="BH53" t="s">
        <v>361</v>
      </c>
      <c r="BI53" t="s">
        <v>361</v>
      </c>
      <c r="BJ53" t="s">
        <v>361</v>
      </c>
      <c r="BK53" t="s">
        <v>361</v>
      </c>
      <c r="BL53" t="s">
        <v>361</v>
      </c>
      <c r="BM53" t="s">
        <v>370</v>
      </c>
      <c r="BO53" t="s">
        <v>505</v>
      </c>
      <c r="BP53" t="s">
        <v>361</v>
      </c>
      <c r="BQ53" t="s">
        <v>361</v>
      </c>
      <c r="BR53" t="s">
        <v>361</v>
      </c>
      <c r="BS53" t="s">
        <v>361</v>
      </c>
      <c r="BT53" t="s">
        <v>361</v>
      </c>
      <c r="BU53" t="s">
        <v>361</v>
      </c>
      <c r="BV53" t="s">
        <v>361</v>
      </c>
      <c r="BW53" t="s">
        <v>361</v>
      </c>
      <c r="BX53" t="s">
        <v>361</v>
      </c>
      <c r="BY53" t="s">
        <v>361</v>
      </c>
      <c r="BZ53" t="s">
        <v>370</v>
      </c>
      <c r="CA53" t="s">
        <v>361</v>
      </c>
      <c r="CB53" t="s">
        <v>361</v>
      </c>
      <c r="CC53" t="s">
        <v>361</v>
      </c>
      <c r="CF53" t="s">
        <v>361</v>
      </c>
      <c r="CG53" t="s">
        <v>361</v>
      </c>
      <c r="CH53" t="s">
        <v>361</v>
      </c>
      <c r="CI53" t="s">
        <v>361</v>
      </c>
      <c r="CJ53" t="s">
        <v>361</v>
      </c>
      <c r="CK53" t="s">
        <v>361</v>
      </c>
      <c r="CL53" t="s">
        <v>361</v>
      </c>
      <c r="CM53" t="s">
        <v>361</v>
      </c>
      <c r="CN53" t="s">
        <v>361</v>
      </c>
      <c r="CO53" t="s">
        <v>361</v>
      </c>
      <c r="CP53" t="s">
        <v>361</v>
      </c>
      <c r="CQ53" t="s">
        <v>361</v>
      </c>
      <c r="CR53" t="s">
        <v>361</v>
      </c>
      <c r="CS53" t="s">
        <v>361</v>
      </c>
      <c r="CT53" t="s">
        <v>370</v>
      </c>
      <c r="CU53" t="s">
        <v>370</v>
      </c>
      <c r="CV53" t="s">
        <v>361</v>
      </c>
      <c r="CW53" t="s">
        <v>361</v>
      </c>
      <c r="CX53" t="s">
        <v>361</v>
      </c>
      <c r="CY53" t="s">
        <v>361</v>
      </c>
      <c r="CZ53" t="s">
        <v>361</v>
      </c>
      <c r="DA53" t="s">
        <v>361</v>
      </c>
      <c r="DE53" t="s">
        <v>385</v>
      </c>
      <c r="DG53" t="s">
        <v>385</v>
      </c>
      <c r="DH53" t="s">
        <v>361</v>
      </c>
      <c r="DI53" t="s">
        <v>361</v>
      </c>
      <c r="DJ53" t="s">
        <v>361</v>
      </c>
      <c r="DK53" t="s">
        <v>361</v>
      </c>
      <c r="DL53" t="s">
        <v>361</v>
      </c>
      <c r="DM53" t="s">
        <v>361</v>
      </c>
      <c r="DN53" t="s">
        <v>361</v>
      </c>
      <c r="DO53" t="s">
        <v>361</v>
      </c>
      <c r="DP53" t="s">
        <v>361</v>
      </c>
      <c r="DQ53" t="s">
        <v>361</v>
      </c>
      <c r="DR53" t="s">
        <v>361</v>
      </c>
      <c r="DT53" t="s">
        <v>361</v>
      </c>
      <c r="DU53" t="s">
        <v>361</v>
      </c>
      <c r="DV53" t="s">
        <v>361</v>
      </c>
      <c r="DW53" t="s">
        <v>361</v>
      </c>
      <c r="DX53" t="s">
        <v>361</v>
      </c>
      <c r="DY53" t="s">
        <v>361</v>
      </c>
      <c r="DZ53" t="s">
        <v>361</v>
      </c>
      <c r="EA53" t="s">
        <v>361</v>
      </c>
      <c r="EB53" t="s">
        <v>361</v>
      </c>
      <c r="EC53" t="s">
        <v>361</v>
      </c>
      <c r="ED53" t="s">
        <v>370</v>
      </c>
      <c r="EI53" t="s">
        <v>383</v>
      </c>
      <c r="EK53" t="s">
        <v>383</v>
      </c>
      <c r="EL53">
        <v>2</v>
      </c>
      <c r="EM53" t="s">
        <v>372</v>
      </c>
      <c r="EN53">
        <v>11</v>
      </c>
      <c r="EO53" t="s">
        <v>372</v>
      </c>
      <c r="EP53">
        <v>3</v>
      </c>
      <c r="FQ53" t="s">
        <v>392</v>
      </c>
      <c r="FS53" t="s">
        <v>463</v>
      </c>
      <c r="FU53" t="s">
        <v>483</v>
      </c>
      <c r="FW53" t="s">
        <v>419</v>
      </c>
      <c r="GA53" t="s">
        <v>385</v>
      </c>
      <c r="GG53" t="s">
        <v>383</v>
      </c>
      <c r="GK53" t="s">
        <v>428</v>
      </c>
      <c r="GO53" t="s">
        <v>429</v>
      </c>
      <c r="GQ53">
        <v>10</v>
      </c>
      <c r="GS53" t="s">
        <v>395</v>
      </c>
      <c r="GU53" t="s">
        <v>396</v>
      </c>
      <c r="GY53" t="s">
        <v>397</v>
      </c>
      <c r="HC53" t="s">
        <v>383</v>
      </c>
      <c r="HE53" t="s">
        <v>385</v>
      </c>
      <c r="HO53" t="s">
        <v>385</v>
      </c>
      <c r="HP53" t="s">
        <v>385</v>
      </c>
      <c r="HQ53" t="s">
        <v>383</v>
      </c>
      <c r="HR53" t="s">
        <v>383</v>
      </c>
      <c r="HS53" t="s">
        <v>385</v>
      </c>
      <c r="HT53" t="s">
        <v>383</v>
      </c>
      <c r="HU53" t="s">
        <v>385</v>
      </c>
      <c r="HV53" t="s">
        <v>385</v>
      </c>
      <c r="HW53" t="s">
        <v>385</v>
      </c>
      <c r="IE53" t="s">
        <v>383</v>
      </c>
      <c r="IF53" t="s">
        <v>385</v>
      </c>
      <c r="IG53" t="s">
        <v>383</v>
      </c>
      <c r="IH53" t="s">
        <v>383</v>
      </c>
      <c r="II53" t="s">
        <v>383</v>
      </c>
      <c r="IJ53" t="s">
        <v>383</v>
      </c>
      <c r="IK53" t="s">
        <v>383</v>
      </c>
      <c r="IM53" t="s">
        <v>398</v>
      </c>
      <c r="IQ53" t="s">
        <v>422</v>
      </c>
      <c r="IU53" t="s">
        <v>399</v>
      </c>
      <c r="IW53" t="s">
        <v>399</v>
      </c>
      <c r="IY53" t="s">
        <v>399</v>
      </c>
      <c r="JA53" t="s">
        <v>383</v>
      </c>
      <c r="JL53" t="s">
        <v>361</v>
      </c>
      <c r="JM53" t="s">
        <v>361</v>
      </c>
      <c r="JN53" t="s">
        <v>361</v>
      </c>
      <c r="JO53" t="s">
        <v>361</v>
      </c>
      <c r="JP53" t="s">
        <v>361</v>
      </c>
      <c r="JQ53" t="s">
        <v>361</v>
      </c>
      <c r="JR53" t="s">
        <v>361</v>
      </c>
      <c r="JS53" t="s">
        <v>361</v>
      </c>
      <c r="JT53" t="s">
        <v>361</v>
      </c>
      <c r="JU53" t="s">
        <v>361</v>
      </c>
      <c r="JV53" t="s">
        <v>361</v>
      </c>
      <c r="JW53" t="s">
        <v>361</v>
      </c>
      <c r="KB53" t="s">
        <v>8</v>
      </c>
    </row>
    <row r="54" spans="1:288" x14ac:dyDescent="0.3">
      <c r="A54">
        <v>53</v>
      </c>
      <c r="D54" s="45">
        <v>44727</v>
      </c>
      <c r="E54" s="46">
        <v>0.39652777777777781</v>
      </c>
      <c r="F54" t="s">
        <v>5</v>
      </c>
      <c r="G54" t="s">
        <v>13</v>
      </c>
      <c r="H54" t="s">
        <v>7</v>
      </c>
      <c r="L54" t="s">
        <v>362</v>
      </c>
      <c r="P54" t="s">
        <v>9</v>
      </c>
      <c r="V54" t="s">
        <v>363</v>
      </c>
      <c r="Z54" t="s">
        <v>443</v>
      </c>
      <c r="AB54" t="s">
        <v>403</v>
      </c>
      <c r="AD54" t="s">
        <v>506</v>
      </c>
      <c r="AF54" t="s">
        <v>367</v>
      </c>
      <c r="AJ54" t="s">
        <v>367</v>
      </c>
      <c r="AN54" t="s">
        <v>7</v>
      </c>
      <c r="AP54" t="s">
        <v>369</v>
      </c>
      <c r="AR54" t="s">
        <v>7</v>
      </c>
      <c r="AT54" t="s">
        <v>7</v>
      </c>
      <c r="AV54" t="s">
        <v>361</v>
      </c>
      <c r="AW54" t="s">
        <v>370</v>
      </c>
      <c r="AX54" t="s">
        <v>361</v>
      </c>
      <c r="AY54" t="s">
        <v>370</v>
      </c>
      <c r="AZ54" t="s">
        <v>361</v>
      </c>
      <c r="BA54" t="s">
        <v>370</v>
      </c>
      <c r="BB54" t="s">
        <v>361</v>
      </c>
      <c r="BC54" t="s">
        <v>361</v>
      </c>
      <c r="BD54" t="s">
        <v>370</v>
      </c>
      <c r="BE54" t="s">
        <v>361</v>
      </c>
      <c r="BF54" t="s">
        <v>361</v>
      </c>
      <c r="BG54" t="s">
        <v>361</v>
      </c>
      <c r="BH54" t="s">
        <v>361</v>
      </c>
      <c r="BI54" t="s">
        <v>361</v>
      </c>
      <c r="BJ54" t="s">
        <v>361</v>
      </c>
      <c r="BK54" t="s">
        <v>361</v>
      </c>
      <c r="BL54" t="s">
        <v>361</v>
      </c>
      <c r="BM54" t="s">
        <v>361</v>
      </c>
      <c r="BN54" t="s">
        <v>507</v>
      </c>
      <c r="BP54" t="s">
        <v>361</v>
      </c>
      <c r="BQ54" t="s">
        <v>370</v>
      </c>
      <c r="BR54" t="s">
        <v>370</v>
      </c>
      <c r="BS54" t="s">
        <v>361</v>
      </c>
      <c r="BT54" t="s">
        <v>361</v>
      </c>
      <c r="BU54" t="s">
        <v>361</v>
      </c>
      <c r="BV54" t="s">
        <v>361</v>
      </c>
      <c r="BW54" t="s">
        <v>361</v>
      </c>
      <c r="BX54" t="s">
        <v>361</v>
      </c>
      <c r="BY54" t="s">
        <v>361</v>
      </c>
      <c r="BZ54" t="s">
        <v>361</v>
      </c>
      <c r="CA54" t="s">
        <v>361</v>
      </c>
      <c r="CB54" t="s">
        <v>361</v>
      </c>
      <c r="CC54" t="s">
        <v>361</v>
      </c>
      <c r="CF54" t="s">
        <v>361</v>
      </c>
      <c r="CG54" t="s">
        <v>361</v>
      </c>
      <c r="CH54" t="s">
        <v>370</v>
      </c>
      <c r="CI54" t="s">
        <v>361</v>
      </c>
      <c r="CJ54" t="s">
        <v>361</v>
      </c>
      <c r="CK54" t="s">
        <v>370</v>
      </c>
      <c r="CL54" t="s">
        <v>370</v>
      </c>
      <c r="CM54" t="s">
        <v>361</v>
      </c>
      <c r="CN54" t="s">
        <v>361</v>
      </c>
      <c r="CO54" t="s">
        <v>361</v>
      </c>
      <c r="CP54" t="s">
        <v>370</v>
      </c>
      <c r="CQ54" t="s">
        <v>361</v>
      </c>
      <c r="CR54" t="s">
        <v>361</v>
      </c>
      <c r="CS54" t="s">
        <v>361</v>
      </c>
      <c r="CT54" t="s">
        <v>361</v>
      </c>
      <c r="CU54" t="s">
        <v>361</v>
      </c>
      <c r="CV54" t="s">
        <v>361</v>
      </c>
      <c r="CW54" t="s">
        <v>361</v>
      </c>
      <c r="CX54" t="s">
        <v>361</v>
      </c>
      <c r="CY54" t="s">
        <v>361</v>
      </c>
      <c r="CZ54" t="s">
        <v>361</v>
      </c>
      <c r="DA54" t="s">
        <v>361</v>
      </c>
      <c r="DB54" t="s">
        <v>508</v>
      </c>
      <c r="DD54" t="s">
        <v>9</v>
      </c>
      <c r="DF54" t="s">
        <v>9</v>
      </c>
      <c r="DH54" t="s">
        <v>361</v>
      </c>
      <c r="DI54" t="s">
        <v>361</v>
      </c>
      <c r="DJ54" t="s">
        <v>361</v>
      </c>
      <c r="DK54" t="s">
        <v>361</v>
      </c>
      <c r="DL54" t="s">
        <v>361</v>
      </c>
      <c r="DM54" t="s">
        <v>361</v>
      </c>
      <c r="DN54" t="s">
        <v>361</v>
      </c>
      <c r="DO54" t="s">
        <v>361</v>
      </c>
      <c r="DP54" t="s">
        <v>361</v>
      </c>
      <c r="DQ54" t="s">
        <v>361</v>
      </c>
      <c r="DR54" t="s">
        <v>370</v>
      </c>
      <c r="DT54" t="s">
        <v>361</v>
      </c>
      <c r="DU54" t="s">
        <v>361</v>
      </c>
      <c r="DV54" t="s">
        <v>361</v>
      </c>
      <c r="DW54" t="s">
        <v>361</v>
      </c>
      <c r="DX54" t="s">
        <v>361</v>
      </c>
      <c r="DY54" t="s">
        <v>361</v>
      </c>
      <c r="DZ54" t="s">
        <v>361</v>
      </c>
      <c r="EA54" t="s">
        <v>361</v>
      </c>
      <c r="EB54" t="s">
        <v>361</v>
      </c>
      <c r="EC54" t="s">
        <v>361</v>
      </c>
      <c r="ED54" t="s">
        <v>361</v>
      </c>
      <c r="EH54" t="s">
        <v>9</v>
      </c>
      <c r="EJ54" t="s">
        <v>9</v>
      </c>
      <c r="EL54">
        <v>1</v>
      </c>
      <c r="EM54" t="s">
        <v>371</v>
      </c>
      <c r="EN54">
        <v>17</v>
      </c>
      <c r="FQ54" t="s">
        <v>373</v>
      </c>
      <c r="FR54" t="s">
        <v>449</v>
      </c>
      <c r="FV54" t="s">
        <v>449</v>
      </c>
      <c r="GF54" t="s">
        <v>7</v>
      </c>
      <c r="GJ54" t="s">
        <v>509</v>
      </c>
      <c r="GP54">
        <v>5</v>
      </c>
      <c r="GR54" t="s">
        <v>376</v>
      </c>
      <c r="GT54" t="s">
        <v>377</v>
      </c>
      <c r="GX54" t="s">
        <v>378</v>
      </c>
      <c r="HB54" t="s">
        <v>9</v>
      </c>
      <c r="HD54" t="s">
        <v>9</v>
      </c>
      <c r="HF54" t="s">
        <v>9</v>
      </c>
      <c r="HG54" t="s">
        <v>9</v>
      </c>
      <c r="HH54" t="s">
        <v>7</v>
      </c>
      <c r="HI54" t="s">
        <v>9</v>
      </c>
      <c r="HJ54" t="s">
        <v>9</v>
      </c>
      <c r="HK54" t="s">
        <v>7</v>
      </c>
      <c r="HL54" t="s">
        <v>9</v>
      </c>
      <c r="HM54" t="s">
        <v>9</v>
      </c>
      <c r="HN54" t="s">
        <v>9</v>
      </c>
      <c r="HX54" t="s">
        <v>9</v>
      </c>
      <c r="HY54" t="s">
        <v>9</v>
      </c>
      <c r="HZ54" t="s">
        <v>7</v>
      </c>
      <c r="IA54" t="s">
        <v>7</v>
      </c>
      <c r="IB54" t="s">
        <v>7</v>
      </c>
      <c r="IC54" t="s">
        <v>7</v>
      </c>
      <c r="ID54" t="s">
        <v>7</v>
      </c>
      <c r="IL54" t="s">
        <v>379</v>
      </c>
      <c r="IP54" t="s">
        <v>14</v>
      </c>
      <c r="IR54" t="s">
        <v>408</v>
      </c>
      <c r="IT54" t="s">
        <v>381</v>
      </c>
      <c r="IV54" t="s">
        <v>381</v>
      </c>
      <c r="IX54" t="s">
        <v>381</v>
      </c>
      <c r="IZ54" t="s">
        <v>9</v>
      </c>
      <c r="JB54" t="s">
        <v>11</v>
      </c>
      <c r="JD54" t="s">
        <v>9</v>
      </c>
      <c r="JF54" t="s">
        <v>446</v>
      </c>
      <c r="JG54" t="s">
        <v>446</v>
      </c>
      <c r="JH54" t="s">
        <v>446</v>
      </c>
      <c r="JL54" t="s">
        <v>361</v>
      </c>
      <c r="JM54" t="s">
        <v>361</v>
      </c>
      <c r="JN54" t="s">
        <v>361</v>
      </c>
      <c r="JO54" t="s">
        <v>370</v>
      </c>
      <c r="JP54" t="s">
        <v>361</v>
      </c>
      <c r="JQ54" t="s">
        <v>361</v>
      </c>
      <c r="JR54" t="s">
        <v>361</v>
      </c>
      <c r="JS54" t="s">
        <v>361</v>
      </c>
      <c r="JT54" t="s">
        <v>361</v>
      </c>
      <c r="JU54" t="s">
        <v>361</v>
      </c>
      <c r="JV54" t="s">
        <v>361</v>
      </c>
      <c r="JW54" t="s">
        <v>361</v>
      </c>
      <c r="JX54" t="s">
        <v>489</v>
      </c>
      <c r="JZ54" t="s">
        <v>412</v>
      </c>
      <c r="KB54" t="s">
        <v>8</v>
      </c>
    </row>
    <row r="55" spans="1:288" x14ac:dyDescent="0.3">
      <c r="A55">
        <v>54</v>
      </c>
      <c r="D55" s="45">
        <v>44727</v>
      </c>
      <c r="E55" s="46">
        <v>0.41041666666666665</v>
      </c>
      <c r="F55" t="s">
        <v>61</v>
      </c>
      <c r="G55" t="s">
        <v>13</v>
      </c>
      <c r="H55" t="s">
        <v>7</v>
      </c>
      <c r="L55" t="s">
        <v>362</v>
      </c>
      <c r="P55" t="s">
        <v>9</v>
      </c>
      <c r="V55" t="s">
        <v>363</v>
      </c>
      <c r="Z55" t="s">
        <v>402</v>
      </c>
      <c r="AB55" t="s">
        <v>403</v>
      </c>
      <c r="AD55" t="s">
        <v>366</v>
      </c>
      <c r="AF55" t="s">
        <v>367</v>
      </c>
      <c r="AJ55" t="s">
        <v>367</v>
      </c>
      <c r="AN55" t="s">
        <v>7</v>
      </c>
      <c r="AP55" t="s">
        <v>471</v>
      </c>
      <c r="AR55" t="s">
        <v>7</v>
      </c>
      <c r="AT55" t="s">
        <v>7</v>
      </c>
      <c r="AV55" t="s">
        <v>361</v>
      </c>
      <c r="AW55" t="s">
        <v>361</v>
      </c>
      <c r="AX55" t="s">
        <v>361</v>
      </c>
      <c r="AY55" t="s">
        <v>361</v>
      </c>
      <c r="AZ55" t="s">
        <v>370</v>
      </c>
      <c r="BA55" t="s">
        <v>370</v>
      </c>
      <c r="BB55" t="s">
        <v>361</v>
      </c>
      <c r="BC55" t="s">
        <v>361</v>
      </c>
      <c r="BD55" t="s">
        <v>361</v>
      </c>
      <c r="BE55" t="s">
        <v>361</v>
      </c>
      <c r="BF55" t="s">
        <v>361</v>
      </c>
      <c r="BG55" t="s">
        <v>361</v>
      </c>
      <c r="BH55" t="s">
        <v>361</v>
      </c>
      <c r="BI55" t="s">
        <v>361</v>
      </c>
      <c r="BJ55" t="s">
        <v>361</v>
      </c>
      <c r="BK55" t="s">
        <v>361</v>
      </c>
      <c r="BL55" t="s">
        <v>361</v>
      </c>
      <c r="BM55" t="s">
        <v>361</v>
      </c>
      <c r="BP55" t="s">
        <v>361</v>
      </c>
      <c r="BQ55" t="s">
        <v>361</v>
      </c>
      <c r="BR55" t="s">
        <v>361</v>
      </c>
      <c r="BS55" t="s">
        <v>370</v>
      </c>
      <c r="BT55" t="s">
        <v>361</v>
      </c>
      <c r="BU55" t="s">
        <v>361</v>
      </c>
      <c r="BV55" t="s">
        <v>361</v>
      </c>
      <c r="BW55" t="s">
        <v>361</v>
      </c>
      <c r="BX55" t="s">
        <v>361</v>
      </c>
      <c r="BY55" t="s">
        <v>361</v>
      </c>
      <c r="BZ55" t="s">
        <v>361</v>
      </c>
      <c r="CA55" t="s">
        <v>361</v>
      </c>
      <c r="CB55" t="s">
        <v>361</v>
      </c>
      <c r="CC55" t="s">
        <v>361</v>
      </c>
      <c r="CF55" t="s">
        <v>361</v>
      </c>
      <c r="CG55" t="s">
        <v>361</v>
      </c>
      <c r="CH55" t="s">
        <v>370</v>
      </c>
      <c r="CI55" t="s">
        <v>370</v>
      </c>
      <c r="CJ55" t="s">
        <v>361</v>
      </c>
      <c r="CK55" t="s">
        <v>361</v>
      </c>
      <c r="CL55" t="s">
        <v>361</v>
      </c>
      <c r="CM55" t="s">
        <v>370</v>
      </c>
      <c r="CN55" t="s">
        <v>361</v>
      </c>
      <c r="CO55" t="s">
        <v>361</v>
      </c>
      <c r="CP55" t="s">
        <v>361</v>
      </c>
      <c r="CQ55" t="s">
        <v>361</v>
      </c>
      <c r="CR55" t="s">
        <v>361</v>
      </c>
      <c r="CS55" t="s">
        <v>361</v>
      </c>
      <c r="CT55" t="s">
        <v>361</v>
      </c>
      <c r="CU55" t="s">
        <v>361</v>
      </c>
      <c r="CV55" t="s">
        <v>361</v>
      </c>
      <c r="CW55" t="s">
        <v>361</v>
      </c>
      <c r="CX55" t="s">
        <v>361</v>
      </c>
      <c r="CY55" t="s">
        <v>361</v>
      </c>
      <c r="CZ55" t="s">
        <v>361</v>
      </c>
      <c r="DA55" t="s">
        <v>361</v>
      </c>
      <c r="DD55" t="s">
        <v>368</v>
      </c>
      <c r="DF55" t="s">
        <v>9</v>
      </c>
      <c r="DH55" t="s">
        <v>370</v>
      </c>
      <c r="DI55" t="s">
        <v>370</v>
      </c>
      <c r="DJ55" t="s">
        <v>361</v>
      </c>
      <c r="DK55" t="s">
        <v>361</v>
      </c>
      <c r="DL55" t="s">
        <v>361</v>
      </c>
      <c r="DM55" t="s">
        <v>361</v>
      </c>
      <c r="DN55" t="s">
        <v>361</v>
      </c>
      <c r="DO55" t="s">
        <v>361</v>
      </c>
      <c r="DP55" t="s">
        <v>361</v>
      </c>
      <c r="DQ55" t="s">
        <v>361</v>
      </c>
      <c r="DR55" t="s">
        <v>361</v>
      </c>
      <c r="DT55" t="s">
        <v>361</v>
      </c>
      <c r="DU55" t="s">
        <v>361</v>
      </c>
      <c r="DV55" t="s">
        <v>361</v>
      </c>
      <c r="DW55" t="s">
        <v>361</v>
      </c>
      <c r="DX55" t="s">
        <v>361</v>
      </c>
      <c r="DY55" t="s">
        <v>361</v>
      </c>
      <c r="DZ55" t="s">
        <v>361</v>
      </c>
      <c r="EA55" t="s">
        <v>361</v>
      </c>
      <c r="EB55" t="s">
        <v>361</v>
      </c>
      <c r="EC55" t="s">
        <v>361</v>
      </c>
      <c r="ED55" t="s">
        <v>361</v>
      </c>
      <c r="EF55" t="s">
        <v>7</v>
      </c>
      <c r="EH55" t="s">
        <v>7</v>
      </c>
      <c r="EJ55" t="s">
        <v>7</v>
      </c>
      <c r="EL55">
        <v>1</v>
      </c>
      <c r="EM55" t="s">
        <v>372</v>
      </c>
      <c r="EN55">
        <v>16</v>
      </c>
      <c r="FQ55" t="s">
        <v>373</v>
      </c>
      <c r="FR55" t="s">
        <v>406</v>
      </c>
      <c r="FV55" t="s">
        <v>406</v>
      </c>
      <c r="GF55" t="s">
        <v>7</v>
      </c>
      <c r="GJ55" t="s">
        <v>375</v>
      </c>
      <c r="GP55">
        <v>1</v>
      </c>
      <c r="GR55" t="s">
        <v>510</v>
      </c>
      <c r="GT55" t="s">
        <v>377</v>
      </c>
      <c r="GX55" t="s">
        <v>378</v>
      </c>
      <c r="HB55" t="s">
        <v>9</v>
      </c>
      <c r="HD55" t="s">
        <v>9</v>
      </c>
      <c r="HF55" t="s">
        <v>7</v>
      </c>
      <c r="HG55" t="s">
        <v>7</v>
      </c>
      <c r="HH55" t="s">
        <v>7</v>
      </c>
      <c r="HI55" t="s">
        <v>7</v>
      </c>
      <c r="HJ55" t="s">
        <v>7</v>
      </c>
      <c r="HK55" t="s">
        <v>7</v>
      </c>
      <c r="HL55" t="s">
        <v>7</v>
      </c>
      <c r="HM55" t="s">
        <v>7</v>
      </c>
      <c r="HN55" t="s">
        <v>7</v>
      </c>
      <c r="HX55" t="s">
        <v>7</v>
      </c>
      <c r="HY55" t="s">
        <v>9</v>
      </c>
      <c r="HZ55" t="s">
        <v>7</v>
      </c>
      <c r="IA55" t="s">
        <v>7</v>
      </c>
      <c r="IB55" t="s">
        <v>7</v>
      </c>
      <c r="IC55" t="s">
        <v>7</v>
      </c>
      <c r="ID55" t="s">
        <v>7</v>
      </c>
      <c r="IL55" t="s">
        <v>450</v>
      </c>
      <c r="IP55" t="s">
        <v>457</v>
      </c>
      <c r="IT55" t="s">
        <v>381</v>
      </c>
      <c r="IV55" t="s">
        <v>511</v>
      </c>
      <c r="IX55" t="s">
        <v>381</v>
      </c>
      <c r="IZ55" t="s">
        <v>9</v>
      </c>
      <c r="JB55" t="s">
        <v>11</v>
      </c>
      <c r="JD55" t="s">
        <v>9</v>
      </c>
      <c r="JF55" t="s">
        <v>409</v>
      </c>
      <c r="JG55" t="s">
        <v>410</v>
      </c>
      <c r="JH55" t="s">
        <v>410</v>
      </c>
      <c r="JL55" t="s">
        <v>370</v>
      </c>
      <c r="JM55" t="s">
        <v>361</v>
      </c>
      <c r="JN55" t="s">
        <v>361</v>
      </c>
      <c r="JO55" t="s">
        <v>361</v>
      </c>
      <c r="JP55" t="s">
        <v>361</v>
      </c>
      <c r="JQ55" t="s">
        <v>361</v>
      </c>
      <c r="JR55" t="s">
        <v>361</v>
      </c>
      <c r="JS55" t="s">
        <v>361</v>
      </c>
      <c r="JT55" t="s">
        <v>361</v>
      </c>
      <c r="JU55" t="s">
        <v>361</v>
      </c>
      <c r="JV55" t="s">
        <v>361</v>
      </c>
      <c r="JW55" t="s">
        <v>361</v>
      </c>
      <c r="JX55" t="s">
        <v>411</v>
      </c>
      <c r="JZ55" t="s">
        <v>412</v>
      </c>
      <c r="KB55" t="s">
        <v>8</v>
      </c>
    </row>
    <row r="56" spans="1:288" x14ac:dyDescent="0.3">
      <c r="A56">
        <v>55</v>
      </c>
      <c r="D56" s="45">
        <v>44727</v>
      </c>
      <c r="E56" s="46">
        <v>0.40069444444444446</v>
      </c>
      <c r="F56" t="s">
        <v>24</v>
      </c>
      <c r="G56" t="s">
        <v>382</v>
      </c>
      <c r="I56" t="s">
        <v>383</v>
      </c>
      <c r="N56" t="s">
        <v>384</v>
      </c>
      <c r="S56" t="s">
        <v>385</v>
      </c>
      <c r="W56" t="s">
        <v>413</v>
      </c>
      <c r="AA56" t="s">
        <v>434</v>
      </c>
      <c r="AC56" t="s">
        <v>388</v>
      </c>
      <c r="AE56" t="s">
        <v>423</v>
      </c>
      <c r="AG56" t="s">
        <v>458</v>
      </c>
      <c r="AH56" t="s">
        <v>14</v>
      </c>
      <c r="AI56" t="s">
        <v>495</v>
      </c>
      <c r="AK56" t="s">
        <v>416</v>
      </c>
      <c r="AL56" t="s">
        <v>417</v>
      </c>
      <c r="AO56" t="s">
        <v>385</v>
      </c>
      <c r="AQ56" t="s">
        <v>418</v>
      </c>
      <c r="AS56" t="s">
        <v>385</v>
      </c>
      <c r="AU56" t="s">
        <v>383</v>
      </c>
      <c r="AV56" t="s">
        <v>361</v>
      </c>
      <c r="AW56" t="s">
        <v>361</v>
      </c>
      <c r="AX56" t="s">
        <v>361</v>
      </c>
      <c r="AY56" t="s">
        <v>361</v>
      </c>
      <c r="AZ56" t="s">
        <v>361</v>
      </c>
      <c r="BA56" t="s">
        <v>361</v>
      </c>
      <c r="BB56" t="s">
        <v>361</v>
      </c>
      <c r="BC56" t="s">
        <v>361</v>
      </c>
      <c r="BD56" t="s">
        <v>361</v>
      </c>
      <c r="BE56" t="s">
        <v>361</v>
      </c>
      <c r="BF56" t="s">
        <v>361</v>
      </c>
      <c r="BG56" t="s">
        <v>361</v>
      </c>
      <c r="BH56" t="s">
        <v>370</v>
      </c>
      <c r="BI56" t="s">
        <v>361</v>
      </c>
      <c r="BJ56" t="s">
        <v>370</v>
      </c>
      <c r="BK56" t="s">
        <v>361</v>
      </c>
      <c r="BL56" t="s">
        <v>361</v>
      </c>
      <c r="BM56" t="s">
        <v>361</v>
      </c>
      <c r="BP56" t="s">
        <v>361</v>
      </c>
      <c r="BQ56" t="s">
        <v>361</v>
      </c>
      <c r="BR56" t="s">
        <v>361</v>
      </c>
      <c r="BS56" t="s">
        <v>361</v>
      </c>
      <c r="BT56" t="s">
        <v>361</v>
      </c>
      <c r="BU56" t="s">
        <v>361</v>
      </c>
      <c r="BV56" t="s">
        <v>361</v>
      </c>
      <c r="BW56" t="s">
        <v>361</v>
      </c>
      <c r="BX56" t="s">
        <v>370</v>
      </c>
      <c r="BY56" t="s">
        <v>361</v>
      </c>
      <c r="BZ56" t="s">
        <v>370</v>
      </c>
      <c r="CA56" t="s">
        <v>361</v>
      </c>
      <c r="CB56" t="s">
        <v>361</v>
      </c>
      <c r="CC56" t="s">
        <v>361</v>
      </c>
      <c r="CF56" t="s">
        <v>361</v>
      </c>
      <c r="CG56" t="s">
        <v>361</v>
      </c>
      <c r="CH56" t="s">
        <v>361</v>
      </c>
      <c r="CI56" t="s">
        <v>361</v>
      </c>
      <c r="CJ56" t="s">
        <v>361</v>
      </c>
      <c r="CK56" t="s">
        <v>361</v>
      </c>
      <c r="CL56" t="s">
        <v>361</v>
      </c>
      <c r="CM56" t="s">
        <v>361</v>
      </c>
      <c r="CN56" t="s">
        <v>361</v>
      </c>
      <c r="CO56" t="s">
        <v>361</v>
      </c>
      <c r="CP56" t="s">
        <v>361</v>
      </c>
      <c r="CQ56" t="s">
        <v>361</v>
      </c>
      <c r="CR56" t="s">
        <v>370</v>
      </c>
      <c r="CS56" t="s">
        <v>361</v>
      </c>
      <c r="CT56" t="s">
        <v>370</v>
      </c>
      <c r="CU56" t="s">
        <v>370</v>
      </c>
      <c r="CV56" t="s">
        <v>370</v>
      </c>
      <c r="CW56" t="s">
        <v>361</v>
      </c>
      <c r="CX56" t="s">
        <v>361</v>
      </c>
      <c r="CY56" t="s">
        <v>361</v>
      </c>
      <c r="CZ56" t="s">
        <v>361</v>
      </c>
      <c r="DA56" t="s">
        <v>361</v>
      </c>
      <c r="DE56" t="s">
        <v>385</v>
      </c>
      <c r="DG56" t="s">
        <v>436</v>
      </c>
      <c r="DH56" t="s">
        <v>361</v>
      </c>
      <c r="DI56" t="s">
        <v>361</v>
      </c>
      <c r="DJ56" t="s">
        <v>361</v>
      </c>
      <c r="DK56" t="s">
        <v>361</v>
      </c>
      <c r="DL56" t="s">
        <v>361</v>
      </c>
      <c r="DM56" t="s">
        <v>361</v>
      </c>
      <c r="DN56" t="s">
        <v>361</v>
      </c>
      <c r="DO56" t="s">
        <v>361</v>
      </c>
      <c r="DP56" t="s">
        <v>361</v>
      </c>
      <c r="DQ56" t="s">
        <v>361</v>
      </c>
      <c r="DR56" t="s">
        <v>361</v>
      </c>
      <c r="DT56" t="s">
        <v>361</v>
      </c>
      <c r="DU56" t="s">
        <v>361</v>
      </c>
      <c r="DV56" t="s">
        <v>361</v>
      </c>
      <c r="DW56" t="s">
        <v>361</v>
      </c>
      <c r="DX56" t="s">
        <v>361</v>
      </c>
      <c r="DY56" t="s">
        <v>361</v>
      </c>
      <c r="DZ56" t="s">
        <v>361</v>
      </c>
      <c r="EA56" t="s">
        <v>361</v>
      </c>
      <c r="EB56" t="s">
        <v>361</v>
      </c>
      <c r="EC56" t="s">
        <v>361</v>
      </c>
      <c r="ED56" t="s">
        <v>370</v>
      </c>
      <c r="EI56" t="s">
        <v>383</v>
      </c>
      <c r="EK56" t="s">
        <v>383</v>
      </c>
      <c r="EL56">
        <v>4</v>
      </c>
      <c r="EM56" t="s">
        <v>371</v>
      </c>
      <c r="EN56">
        <v>35</v>
      </c>
      <c r="EO56" t="s">
        <v>372</v>
      </c>
      <c r="EP56">
        <v>19</v>
      </c>
      <c r="EQ56" t="s">
        <v>372</v>
      </c>
      <c r="ER56">
        <v>12</v>
      </c>
      <c r="ES56" t="s">
        <v>371</v>
      </c>
      <c r="ET56">
        <v>7</v>
      </c>
      <c r="FQ56" t="s">
        <v>392</v>
      </c>
      <c r="FS56" t="s">
        <v>393</v>
      </c>
      <c r="FW56" t="s">
        <v>419</v>
      </c>
      <c r="GA56" t="s">
        <v>385</v>
      </c>
      <c r="GG56" t="s">
        <v>383</v>
      </c>
      <c r="GK56" t="s">
        <v>394</v>
      </c>
      <c r="GQ56">
        <v>1</v>
      </c>
      <c r="GS56" t="s">
        <v>395</v>
      </c>
      <c r="GU56" t="s">
        <v>396</v>
      </c>
      <c r="GY56" t="s">
        <v>397</v>
      </c>
      <c r="HC56" t="s">
        <v>385</v>
      </c>
      <c r="HE56" t="s">
        <v>385</v>
      </c>
      <c r="HO56" t="s">
        <v>385</v>
      </c>
      <c r="HP56" t="s">
        <v>385</v>
      </c>
      <c r="HQ56" t="s">
        <v>383</v>
      </c>
      <c r="HR56" t="s">
        <v>383</v>
      </c>
      <c r="HS56" t="s">
        <v>385</v>
      </c>
      <c r="HT56" t="s">
        <v>383</v>
      </c>
      <c r="HU56" t="s">
        <v>385</v>
      </c>
      <c r="HV56" t="s">
        <v>385</v>
      </c>
      <c r="HW56" t="s">
        <v>383</v>
      </c>
      <c r="IE56" t="s">
        <v>385</v>
      </c>
      <c r="IF56" t="s">
        <v>385</v>
      </c>
      <c r="IG56" t="s">
        <v>383</v>
      </c>
      <c r="IH56" t="s">
        <v>383</v>
      </c>
      <c r="II56" t="s">
        <v>383</v>
      </c>
      <c r="IJ56" t="s">
        <v>383</v>
      </c>
      <c r="IK56" t="s">
        <v>383</v>
      </c>
      <c r="IM56" t="s">
        <v>421</v>
      </c>
      <c r="IQ56" t="s">
        <v>380</v>
      </c>
      <c r="IU56" t="s">
        <v>399</v>
      </c>
      <c r="IW56" t="s">
        <v>399</v>
      </c>
      <c r="IY56" t="s">
        <v>399</v>
      </c>
      <c r="JA56" t="s">
        <v>385</v>
      </c>
      <c r="JC56" t="s">
        <v>430</v>
      </c>
      <c r="JE56" t="s">
        <v>385</v>
      </c>
      <c r="JI56" t="s">
        <v>496</v>
      </c>
      <c r="JJ56" t="s">
        <v>431</v>
      </c>
      <c r="JK56" t="s">
        <v>431</v>
      </c>
      <c r="JL56" t="s">
        <v>361</v>
      </c>
      <c r="JM56" t="s">
        <v>361</v>
      </c>
      <c r="JN56" t="s">
        <v>361</v>
      </c>
      <c r="JO56" t="s">
        <v>361</v>
      </c>
      <c r="JP56" t="s">
        <v>361</v>
      </c>
      <c r="JQ56" t="s">
        <v>361</v>
      </c>
      <c r="JR56" t="s">
        <v>361</v>
      </c>
      <c r="JS56" t="s">
        <v>370</v>
      </c>
      <c r="JT56" t="s">
        <v>370</v>
      </c>
      <c r="JU56" t="s">
        <v>370</v>
      </c>
      <c r="JV56" t="s">
        <v>361</v>
      </c>
      <c r="JW56" t="s">
        <v>361</v>
      </c>
      <c r="JY56" t="s">
        <v>14</v>
      </c>
      <c r="KA56" t="s">
        <v>433</v>
      </c>
      <c r="KB56" t="s">
        <v>8</v>
      </c>
    </row>
    <row r="57" spans="1:288" x14ac:dyDescent="0.3">
      <c r="A57">
        <v>56</v>
      </c>
      <c r="D57" s="45">
        <v>44727</v>
      </c>
      <c r="E57" s="46">
        <v>0.4055555555555555</v>
      </c>
      <c r="F57" t="s">
        <v>17</v>
      </c>
      <c r="G57" t="s">
        <v>382</v>
      </c>
      <c r="I57" t="s">
        <v>383</v>
      </c>
      <c r="N57" t="s">
        <v>384</v>
      </c>
      <c r="S57" t="s">
        <v>385</v>
      </c>
      <c r="W57" t="s">
        <v>413</v>
      </c>
      <c r="AA57" t="s">
        <v>414</v>
      </c>
      <c r="AC57" t="s">
        <v>388</v>
      </c>
      <c r="AE57" t="s">
        <v>435</v>
      </c>
      <c r="AG57" t="s">
        <v>390</v>
      </c>
      <c r="AK57" t="s">
        <v>383</v>
      </c>
      <c r="AO57" t="s">
        <v>383</v>
      </c>
      <c r="AQ57" t="s">
        <v>383</v>
      </c>
      <c r="AS57" t="s">
        <v>383</v>
      </c>
      <c r="AU57" t="s">
        <v>383</v>
      </c>
      <c r="AV57" t="s">
        <v>361</v>
      </c>
      <c r="AW57" t="s">
        <v>361</v>
      </c>
      <c r="AX57" t="s">
        <v>361</v>
      </c>
      <c r="AY57" t="s">
        <v>361</v>
      </c>
      <c r="AZ57" t="s">
        <v>361</v>
      </c>
      <c r="BA57" t="s">
        <v>361</v>
      </c>
      <c r="BB57" t="s">
        <v>361</v>
      </c>
      <c r="BC57" t="s">
        <v>361</v>
      </c>
      <c r="BD57" t="s">
        <v>361</v>
      </c>
      <c r="BE57" t="s">
        <v>361</v>
      </c>
      <c r="BF57" t="s">
        <v>361</v>
      </c>
      <c r="BG57" t="s">
        <v>361</v>
      </c>
      <c r="BH57" t="s">
        <v>361</v>
      </c>
      <c r="BI57" t="s">
        <v>361</v>
      </c>
      <c r="BJ57" t="s">
        <v>370</v>
      </c>
      <c r="BK57" t="s">
        <v>361</v>
      </c>
      <c r="BL57" t="s">
        <v>361</v>
      </c>
      <c r="BM57" t="s">
        <v>361</v>
      </c>
      <c r="BP57" t="s">
        <v>361</v>
      </c>
      <c r="BQ57" t="s">
        <v>361</v>
      </c>
      <c r="BR57" t="s">
        <v>361</v>
      </c>
      <c r="BS57" t="s">
        <v>361</v>
      </c>
      <c r="BT57" t="s">
        <v>361</v>
      </c>
      <c r="BU57" t="s">
        <v>361</v>
      </c>
      <c r="BV57" t="s">
        <v>361</v>
      </c>
      <c r="BW57" t="s">
        <v>370</v>
      </c>
      <c r="BX57" t="s">
        <v>361</v>
      </c>
      <c r="BY57" t="s">
        <v>361</v>
      </c>
      <c r="BZ57" t="s">
        <v>361</v>
      </c>
      <c r="CA57" t="s">
        <v>361</v>
      </c>
      <c r="CB57" t="s">
        <v>361</v>
      </c>
      <c r="CC57" t="s">
        <v>361</v>
      </c>
      <c r="CF57" t="s">
        <v>361</v>
      </c>
      <c r="CG57" t="s">
        <v>361</v>
      </c>
      <c r="CH57" t="s">
        <v>361</v>
      </c>
      <c r="CI57" t="s">
        <v>361</v>
      </c>
      <c r="CJ57" t="s">
        <v>361</v>
      </c>
      <c r="CK57" t="s">
        <v>361</v>
      </c>
      <c r="CL57" t="s">
        <v>361</v>
      </c>
      <c r="CM57" t="s">
        <v>361</v>
      </c>
      <c r="CN57" t="s">
        <v>361</v>
      </c>
      <c r="CO57" t="s">
        <v>361</v>
      </c>
      <c r="CP57" t="s">
        <v>361</v>
      </c>
      <c r="CQ57" t="s">
        <v>361</v>
      </c>
      <c r="CR57" t="s">
        <v>361</v>
      </c>
      <c r="CS57" t="s">
        <v>370</v>
      </c>
      <c r="CT57" t="s">
        <v>370</v>
      </c>
      <c r="CU57" t="s">
        <v>361</v>
      </c>
      <c r="CV57" t="s">
        <v>370</v>
      </c>
      <c r="CW57" t="s">
        <v>361</v>
      </c>
      <c r="CX57" t="s">
        <v>361</v>
      </c>
      <c r="CY57" t="s">
        <v>361</v>
      </c>
      <c r="CZ57" t="s">
        <v>361</v>
      </c>
      <c r="DA57" t="s">
        <v>361</v>
      </c>
      <c r="DE57" t="s">
        <v>385</v>
      </c>
      <c r="DG57" t="s">
        <v>385</v>
      </c>
      <c r="DH57" t="s">
        <v>361</v>
      </c>
      <c r="DI57" t="s">
        <v>361</v>
      </c>
      <c r="DJ57" t="s">
        <v>361</v>
      </c>
      <c r="DK57" t="s">
        <v>361</v>
      </c>
      <c r="DL57" t="s">
        <v>361</v>
      </c>
      <c r="DM57" t="s">
        <v>361</v>
      </c>
      <c r="DN57" t="s">
        <v>361</v>
      </c>
      <c r="DO57" t="s">
        <v>361</v>
      </c>
      <c r="DP57" t="s">
        <v>361</v>
      </c>
      <c r="DQ57" t="s">
        <v>361</v>
      </c>
      <c r="DR57" t="s">
        <v>361</v>
      </c>
      <c r="DT57" t="s">
        <v>361</v>
      </c>
      <c r="DU57" t="s">
        <v>361</v>
      </c>
      <c r="DV57" t="s">
        <v>361</v>
      </c>
      <c r="DW57" t="s">
        <v>361</v>
      </c>
      <c r="DX57" t="s">
        <v>361</v>
      </c>
      <c r="DY57" t="s">
        <v>361</v>
      </c>
      <c r="DZ57" t="s">
        <v>361</v>
      </c>
      <c r="EA57" t="s">
        <v>361</v>
      </c>
      <c r="EB57" t="s">
        <v>361</v>
      </c>
      <c r="EC57" t="s">
        <v>361</v>
      </c>
      <c r="ED57" t="s">
        <v>370</v>
      </c>
      <c r="EI57" t="s">
        <v>383</v>
      </c>
      <c r="EK57" t="s">
        <v>383</v>
      </c>
      <c r="EL57">
        <v>5</v>
      </c>
      <c r="EM57" t="s">
        <v>371</v>
      </c>
      <c r="EN57">
        <v>28</v>
      </c>
      <c r="EO57" t="s">
        <v>372</v>
      </c>
      <c r="EP57">
        <v>17</v>
      </c>
      <c r="EQ57" t="s">
        <v>371</v>
      </c>
      <c r="ER57">
        <v>15</v>
      </c>
      <c r="ES57" t="s">
        <v>371</v>
      </c>
      <c r="ET57">
        <v>50</v>
      </c>
      <c r="EU57" t="s">
        <v>371</v>
      </c>
      <c r="EV57">
        <v>49</v>
      </c>
      <c r="FQ57" t="s">
        <v>373</v>
      </c>
      <c r="FS57" t="s">
        <v>463</v>
      </c>
      <c r="FU57" t="s">
        <v>464</v>
      </c>
      <c r="FW57" t="s">
        <v>419</v>
      </c>
      <c r="GG57" t="s">
        <v>383</v>
      </c>
      <c r="GK57" t="s">
        <v>394</v>
      </c>
      <c r="GQ57">
        <v>1</v>
      </c>
      <c r="GS57" t="s">
        <v>395</v>
      </c>
      <c r="GU57" t="s">
        <v>396</v>
      </c>
      <c r="GY57" t="s">
        <v>397</v>
      </c>
      <c r="HC57" t="s">
        <v>383</v>
      </c>
      <c r="HE57" t="s">
        <v>383</v>
      </c>
      <c r="HO57" t="s">
        <v>385</v>
      </c>
      <c r="HP57" t="s">
        <v>385</v>
      </c>
      <c r="HQ57" t="s">
        <v>385</v>
      </c>
      <c r="HR57" t="s">
        <v>383</v>
      </c>
      <c r="HS57" t="s">
        <v>385</v>
      </c>
      <c r="HT57" t="s">
        <v>383</v>
      </c>
      <c r="HU57" t="s">
        <v>385</v>
      </c>
      <c r="HV57" t="s">
        <v>385</v>
      </c>
      <c r="HW57" t="s">
        <v>385</v>
      </c>
      <c r="IE57" t="s">
        <v>385</v>
      </c>
      <c r="IF57" t="s">
        <v>385</v>
      </c>
      <c r="IG57" t="s">
        <v>383</v>
      </c>
      <c r="IH57" t="s">
        <v>383</v>
      </c>
      <c r="II57" t="s">
        <v>383</v>
      </c>
      <c r="IJ57" t="s">
        <v>385</v>
      </c>
      <c r="IK57" t="s">
        <v>383</v>
      </c>
      <c r="IM57" t="s">
        <v>421</v>
      </c>
      <c r="IQ57" t="s">
        <v>380</v>
      </c>
      <c r="IU57" t="s">
        <v>399</v>
      </c>
      <c r="IW57" t="s">
        <v>399</v>
      </c>
      <c r="IY57" t="s">
        <v>399</v>
      </c>
      <c r="JA57" t="s">
        <v>385</v>
      </c>
      <c r="JC57" t="s">
        <v>430</v>
      </c>
      <c r="JE57" t="s">
        <v>385</v>
      </c>
      <c r="JI57" t="s">
        <v>496</v>
      </c>
      <c r="JJ57" t="s">
        <v>431</v>
      </c>
      <c r="JK57" t="s">
        <v>431</v>
      </c>
      <c r="JL57" t="s">
        <v>361</v>
      </c>
      <c r="JM57" t="s">
        <v>361</v>
      </c>
      <c r="JN57" t="s">
        <v>361</v>
      </c>
      <c r="JO57" t="s">
        <v>361</v>
      </c>
      <c r="JP57" t="s">
        <v>361</v>
      </c>
      <c r="JQ57" t="s">
        <v>361</v>
      </c>
      <c r="JR57" t="s">
        <v>370</v>
      </c>
      <c r="JS57" t="s">
        <v>370</v>
      </c>
      <c r="JT57" t="s">
        <v>370</v>
      </c>
      <c r="JU57" t="s">
        <v>370</v>
      </c>
      <c r="JV57" t="s">
        <v>370</v>
      </c>
      <c r="JW57" t="s">
        <v>370</v>
      </c>
      <c r="JY57" t="s">
        <v>411</v>
      </c>
      <c r="KA57" t="s">
        <v>433</v>
      </c>
      <c r="KB57" t="s">
        <v>8</v>
      </c>
    </row>
    <row r="58" spans="1:288" x14ac:dyDescent="0.3">
      <c r="A58">
        <v>57</v>
      </c>
      <c r="D58" s="45">
        <v>44727</v>
      </c>
      <c r="E58" s="46">
        <v>0.40625</v>
      </c>
      <c r="F58" t="s">
        <v>12</v>
      </c>
      <c r="G58" t="s">
        <v>13</v>
      </c>
      <c r="H58" t="s">
        <v>9</v>
      </c>
      <c r="J58" t="s">
        <v>442</v>
      </c>
      <c r="L58" t="s">
        <v>362</v>
      </c>
      <c r="P58" t="s">
        <v>9</v>
      </c>
      <c r="V58" t="s">
        <v>401</v>
      </c>
      <c r="X58" t="s">
        <v>9</v>
      </c>
      <c r="Z58" t="s">
        <v>443</v>
      </c>
      <c r="AB58" t="s">
        <v>365</v>
      </c>
      <c r="AD58" t="s">
        <v>389</v>
      </c>
      <c r="AF58" t="s">
        <v>367</v>
      </c>
      <c r="AJ58" t="s">
        <v>470</v>
      </c>
      <c r="AL58" t="s">
        <v>417</v>
      </c>
      <c r="AN58" t="s">
        <v>368</v>
      </c>
      <c r="AP58" t="s">
        <v>471</v>
      </c>
      <c r="AR58" t="s">
        <v>9</v>
      </c>
      <c r="AT58" t="s">
        <v>9</v>
      </c>
      <c r="AV58" t="s">
        <v>361</v>
      </c>
      <c r="AW58" t="s">
        <v>361</v>
      </c>
      <c r="AX58" t="s">
        <v>361</v>
      </c>
      <c r="AY58" t="s">
        <v>370</v>
      </c>
      <c r="AZ58" t="s">
        <v>370</v>
      </c>
      <c r="BA58" t="s">
        <v>370</v>
      </c>
      <c r="BB58" t="s">
        <v>361</v>
      </c>
      <c r="BC58" t="s">
        <v>361</v>
      </c>
      <c r="BD58" t="s">
        <v>361</v>
      </c>
      <c r="BE58" t="s">
        <v>361</v>
      </c>
      <c r="BF58" t="s">
        <v>361</v>
      </c>
      <c r="BG58" t="s">
        <v>361</v>
      </c>
      <c r="BH58" t="s">
        <v>361</v>
      </c>
      <c r="BI58" t="s">
        <v>361</v>
      </c>
      <c r="BJ58" t="s">
        <v>361</v>
      </c>
      <c r="BK58" t="s">
        <v>361</v>
      </c>
      <c r="BL58" t="s">
        <v>361</v>
      </c>
      <c r="BM58" t="s">
        <v>361</v>
      </c>
      <c r="BP58" t="s">
        <v>361</v>
      </c>
      <c r="BQ58" t="s">
        <v>361</v>
      </c>
      <c r="BR58" t="s">
        <v>361</v>
      </c>
      <c r="BS58" t="s">
        <v>370</v>
      </c>
      <c r="BT58" t="s">
        <v>361</v>
      </c>
      <c r="BU58" t="s">
        <v>361</v>
      </c>
      <c r="BV58" t="s">
        <v>361</v>
      </c>
      <c r="BW58" t="s">
        <v>361</v>
      </c>
      <c r="BX58" t="s">
        <v>361</v>
      </c>
      <c r="BY58" t="s">
        <v>361</v>
      </c>
      <c r="BZ58" t="s">
        <v>361</v>
      </c>
      <c r="CA58" t="s">
        <v>361</v>
      </c>
      <c r="CB58" t="s">
        <v>361</v>
      </c>
      <c r="CC58" t="s">
        <v>361</v>
      </c>
      <c r="CF58" t="s">
        <v>361</v>
      </c>
      <c r="CG58" t="s">
        <v>361</v>
      </c>
      <c r="CH58" t="s">
        <v>370</v>
      </c>
      <c r="CI58" t="s">
        <v>370</v>
      </c>
      <c r="CJ58" t="s">
        <v>370</v>
      </c>
      <c r="CK58" t="s">
        <v>370</v>
      </c>
      <c r="CL58" t="s">
        <v>370</v>
      </c>
      <c r="CM58" t="s">
        <v>361</v>
      </c>
      <c r="CN58" t="s">
        <v>361</v>
      </c>
      <c r="CO58" t="s">
        <v>361</v>
      </c>
      <c r="CP58" t="s">
        <v>361</v>
      </c>
      <c r="CQ58" t="s">
        <v>361</v>
      </c>
      <c r="CR58" t="s">
        <v>361</v>
      </c>
      <c r="CS58" t="s">
        <v>361</v>
      </c>
      <c r="CT58" t="s">
        <v>361</v>
      </c>
      <c r="CU58" t="s">
        <v>361</v>
      </c>
      <c r="CV58" t="s">
        <v>361</v>
      </c>
      <c r="CW58" t="s">
        <v>361</v>
      </c>
      <c r="CX58" t="s">
        <v>361</v>
      </c>
      <c r="CY58" t="s">
        <v>361</v>
      </c>
      <c r="CZ58" t="s">
        <v>361</v>
      </c>
      <c r="DA58" t="s">
        <v>361</v>
      </c>
      <c r="DD58" t="s">
        <v>9</v>
      </c>
      <c r="DF58" t="s">
        <v>9</v>
      </c>
      <c r="DH58" t="s">
        <v>361</v>
      </c>
      <c r="DI58" t="s">
        <v>361</v>
      </c>
      <c r="DJ58" t="s">
        <v>361</v>
      </c>
      <c r="DK58" t="s">
        <v>361</v>
      </c>
      <c r="DL58" t="s">
        <v>361</v>
      </c>
      <c r="DM58" t="s">
        <v>361</v>
      </c>
      <c r="DN58" t="s">
        <v>361</v>
      </c>
      <c r="DO58" t="s">
        <v>361</v>
      </c>
      <c r="DP58" t="s">
        <v>361</v>
      </c>
      <c r="DQ58" t="s">
        <v>361</v>
      </c>
      <c r="DR58" t="s">
        <v>370</v>
      </c>
      <c r="DT58" t="s">
        <v>361</v>
      </c>
      <c r="DU58" t="s">
        <v>361</v>
      </c>
      <c r="DV58" t="s">
        <v>361</v>
      </c>
      <c r="DW58" t="s">
        <v>361</v>
      </c>
      <c r="DX58" t="s">
        <v>361</v>
      </c>
      <c r="DY58" t="s">
        <v>361</v>
      </c>
      <c r="DZ58" t="s">
        <v>361</v>
      </c>
      <c r="EA58" t="s">
        <v>361</v>
      </c>
      <c r="EB58" t="s">
        <v>361</v>
      </c>
      <c r="EC58" t="s">
        <v>361</v>
      </c>
      <c r="ED58" t="s">
        <v>361</v>
      </c>
      <c r="EH58" t="s">
        <v>7</v>
      </c>
      <c r="EJ58" t="s">
        <v>7</v>
      </c>
      <c r="EL58">
        <v>5</v>
      </c>
      <c r="EM58" t="s">
        <v>372</v>
      </c>
      <c r="EN58">
        <v>53</v>
      </c>
      <c r="EO58" t="s">
        <v>372</v>
      </c>
      <c r="EP58">
        <v>24</v>
      </c>
      <c r="EQ58" t="s">
        <v>372</v>
      </c>
      <c r="ER58">
        <v>19</v>
      </c>
      <c r="ES58" t="s">
        <v>371</v>
      </c>
      <c r="ET58">
        <v>13</v>
      </c>
      <c r="EU58" t="s">
        <v>371</v>
      </c>
      <c r="EV58">
        <v>52</v>
      </c>
      <c r="FQ58" t="s">
        <v>392</v>
      </c>
      <c r="FR58" t="s">
        <v>404</v>
      </c>
      <c r="FT58" t="s">
        <v>477</v>
      </c>
      <c r="FV58" t="s">
        <v>449</v>
      </c>
      <c r="FZ58" t="s">
        <v>9</v>
      </c>
      <c r="GF58" t="s">
        <v>7</v>
      </c>
      <c r="GJ58" t="s">
        <v>425</v>
      </c>
      <c r="GP58">
        <v>60</v>
      </c>
      <c r="GR58" t="s">
        <v>376</v>
      </c>
      <c r="GT58" t="s">
        <v>377</v>
      </c>
      <c r="GX58" t="s">
        <v>378</v>
      </c>
      <c r="HB58" t="s">
        <v>9</v>
      </c>
      <c r="HD58" t="s">
        <v>9</v>
      </c>
      <c r="HF58" t="s">
        <v>9</v>
      </c>
      <c r="HG58" t="s">
        <v>9</v>
      </c>
      <c r="HH58" t="s">
        <v>7</v>
      </c>
      <c r="HI58" t="s">
        <v>9</v>
      </c>
      <c r="HJ58" t="s">
        <v>9</v>
      </c>
      <c r="HK58" t="s">
        <v>7</v>
      </c>
      <c r="HL58" t="s">
        <v>9</v>
      </c>
      <c r="HM58" t="s">
        <v>9</v>
      </c>
      <c r="HN58" t="s">
        <v>9</v>
      </c>
      <c r="HX58" t="s">
        <v>9</v>
      </c>
      <c r="HY58" t="s">
        <v>9</v>
      </c>
      <c r="HZ58" t="s">
        <v>7</v>
      </c>
      <c r="IA58" t="s">
        <v>7</v>
      </c>
      <c r="IB58" t="s">
        <v>7</v>
      </c>
      <c r="IC58" t="s">
        <v>9</v>
      </c>
      <c r="ID58" t="s">
        <v>7</v>
      </c>
      <c r="IL58" t="s">
        <v>379</v>
      </c>
      <c r="IP58" t="s">
        <v>14</v>
      </c>
      <c r="IR58" t="s">
        <v>408</v>
      </c>
      <c r="IT58" t="s">
        <v>445</v>
      </c>
      <c r="IV58" t="s">
        <v>445</v>
      </c>
      <c r="IX58" t="s">
        <v>445</v>
      </c>
      <c r="IZ58" t="s">
        <v>7</v>
      </c>
      <c r="JL58" t="s">
        <v>361</v>
      </c>
      <c r="JM58" t="s">
        <v>361</v>
      </c>
      <c r="JN58" t="s">
        <v>361</v>
      </c>
      <c r="JO58" t="s">
        <v>361</v>
      </c>
      <c r="JP58" t="s">
        <v>361</v>
      </c>
      <c r="JQ58" t="s">
        <v>361</v>
      </c>
      <c r="JR58" t="s">
        <v>361</v>
      </c>
      <c r="JS58" t="s">
        <v>361</v>
      </c>
      <c r="JT58" t="s">
        <v>361</v>
      </c>
      <c r="JU58" t="s">
        <v>361</v>
      </c>
      <c r="JV58" t="s">
        <v>361</v>
      </c>
      <c r="JW58" t="s">
        <v>361</v>
      </c>
      <c r="KB58" t="s">
        <v>8</v>
      </c>
    </row>
    <row r="59" spans="1:288" x14ac:dyDescent="0.3">
      <c r="A59">
        <v>58</v>
      </c>
      <c r="D59" s="45">
        <v>44727</v>
      </c>
      <c r="E59" s="46">
        <v>0.41736111111111113</v>
      </c>
      <c r="F59" t="s">
        <v>15</v>
      </c>
      <c r="G59" t="s">
        <v>382</v>
      </c>
      <c r="I59" t="s">
        <v>383</v>
      </c>
      <c r="N59" t="s">
        <v>384</v>
      </c>
      <c r="S59" t="s">
        <v>385</v>
      </c>
      <c r="W59" t="s">
        <v>413</v>
      </c>
      <c r="AA59" t="s">
        <v>414</v>
      </c>
      <c r="AC59" t="s">
        <v>388</v>
      </c>
      <c r="AE59" t="s">
        <v>423</v>
      </c>
      <c r="AG59" t="s">
        <v>390</v>
      </c>
      <c r="AK59" t="s">
        <v>383</v>
      </c>
      <c r="AO59" t="s">
        <v>385</v>
      </c>
      <c r="AQ59" t="s">
        <v>391</v>
      </c>
      <c r="AS59" t="s">
        <v>383</v>
      </c>
      <c r="AU59" t="s">
        <v>385</v>
      </c>
      <c r="AV59" t="s">
        <v>361</v>
      </c>
      <c r="AW59" t="s">
        <v>361</v>
      </c>
      <c r="AX59" t="s">
        <v>361</v>
      </c>
      <c r="AY59" t="s">
        <v>361</v>
      </c>
      <c r="AZ59" t="s">
        <v>361</v>
      </c>
      <c r="BA59" t="s">
        <v>361</v>
      </c>
      <c r="BB59" t="s">
        <v>361</v>
      </c>
      <c r="BC59" t="s">
        <v>361</v>
      </c>
      <c r="BD59" t="s">
        <v>361</v>
      </c>
      <c r="BE59" t="s">
        <v>361</v>
      </c>
      <c r="BF59" t="s">
        <v>361</v>
      </c>
      <c r="BG59" t="s">
        <v>361</v>
      </c>
      <c r="BH59" t="s">
        <v>361</v>
      </c>
      <c r="BI59" t="s">
        <v>370</v>
      </c>
      <c r="BJ59" t="s">
        <v>361</v>
      </c>
      <c r="BK59" t="s">
        <v>361</v>
      </c>
      <c r="BL59" t="s">
        <v>361</v>
      </c>
      <c r="BM59" t="s">
        <v>361</v>
      </c>
      <c r="BP59" t="s">
        <v>361</v>
      </c>
      <c r="BQ59" t="s">
        <v>361</v>
      </c>
      <c r="BR59" t="s">
        <v>361</v>
      </c>
      <c r="BS59" t="s">
        <v>361</v>
      </c>
      <c r="BT59" t="s">
        <v>361</v>
      </c>
      <c r="BU59" t="s">
        <v>361</v>
      </c>
      <c r="BV59" t="s">
        <v>361</v>
      </c>
      <c r="BW59" t="s">
        <v>361</v>
      </c>
      <c r="BX59" t="s">
        <v>361</v>
      </c>
      <c r="BY59" t="s">
        <v>361</v>
      </c>
      <c r="BZ59" t="s">
        <v>370</v>
      </c>
      <c r="CA59" t="s">
        <v>361</v>
      </c>
      <c r="CB59" t="s">
        <v>361</v>
      </c>
      <c r="CC59" t="s">
        <v>361</v>
      </c>
      <c r="CF59" t="s">
        <v>361</v>
      </c>
      <c r="CG59" t="s">
        <v>361</v>
      </c>
      <c r="CH59" t="s">
        <v>361</v>
      </c>
      <c r="CI59" t="s">
        <v>361</v>
      </c>
      <c r="CJ59" t="s">
        <v>361</v>
      </c>
      <c r="CK59" t="s">
        <v>361</v>
      </c>
      <c r="CL59" t="s">
        <v>361</v>
      </c>
      <c r="CM59" t="s">
        <v>361</v>
      </c>
      <c r="CN59" t="s">
        <v>361</v>
      </c>
      <c r="CO59" t="s">
        <v>361</v>
      </c>
      <c r="CP59" t="s">
        <v>361</v>
      </c>
      <c r="CQ59" t="s">
        <v>361</v>
      </c>
      <c r="CR59" t="s">
        <v>370</v>
      </c>
      <c r="CS59" t="s">
        <v>370</v>
      </c>
      <c r="CT59" t="s">
        <v>370</v>
      </c>
      <c r="CU59" t="s">
        <v>370</v>
      </c>
      <c r="CV59" t="s">
        <v>361</v>
      </c>
      <c r="CW59" t="s">
        <v>361</v>
      </c>
      <c r="CX59" t="s">
        <v>361</v>
      </c>
      <c r="CY59" t="s">
        <v>361</v>
      </c>
      <c r="CZ59" t="s">
        <v>361</v>
      </c>
      <c r="DA59" t="s">
        <v>361</v>
      </c>
      <c r="DE59" t="s">
        <v>385</v>
      </c>
      <c r="DG59" t="s">
        <v>385</v>
      </c>
      <c r="DH59" t="s">
        <v>361</v>
      </c>
      <c r="DI59" t="s">
        <v>361</v>
      </c>
      <c r="DJ59" t="s">
        <v>361</v>
      </c>
      <c r="DK59" t="s">
        <v>361</v>
      </c>
      <c r="DL59" t="s">
        <v>361</v>
      </c>
      <c r="DM59" t="s">
        <v>361</v>
      </c>
      <c r="DN59" t="s">
        <v>361</v>
      </c>
      <c r="DO59" t="s">
        <v>361</v>
      </c>
      <c r="DP59" t="s">
        <v>361</v>
      </c>
      <c r="DQ59" t="s">
        <v>361</v>
      </c>
      <c r="DR59" t="s">
        <v>361</v>
      </c>
      <c r="DT59" t="s">
        <v>361</v>
      </c>
      <c r="DU59" t="s">
        <v>361</v>
      </c>
      <c r="DV59" t="s">
        <v>361</v>
      </c>
      <c r="DW59" t="s">
        <v>361</v>
      </c>
      <c r="DX59" t="s">
        <v>361</v>
      </c>
      <c r="DY59" t="s">
        <v>361</v>
      </c>
      <c r="DZ59" t="s">
        <v>361</v>
      </c>
      <c r="EA59" t="s">
        <v>361</v>
      </c>
      <c r="EB59" t="s">
        <v>361</v>
      </c>
      <c r="EC59" t="s">
        <v>361</v>
      </c>
      <c r="ED59" t="s">
        <v>370</v>
      </c>
      <c r="EI59" t="s">
        <v>383</v>
      </c>
      <c r="EK59" t="s">
        <v>383</v>
      </c>
      <c r="EL59">
        <v>1</v>
      </c>
      <c r="EM59" t="s">
        <v>371</v>
      </c>
      <c r="EN59">
        <v>82</v>
      </c>
      <c r="FQ59" t="s">
        <v>373</v>
      </c>
      <c r="FS59" t="s">
        <v>419</v>
      </c>
      <c r="FW59" t="s">
        <v>419</v>
      </c>
      <c r="GG59" t="s">
        <v>383</v>
      </c>
      <c r="GK59" t="s">
        <v>394</v>
      </c>
      <c r="GQ59">
        <v>1</v>
      </c>
      <c r="GS59" t="s">
        <v>395</v>
      </c>
      <c r="GU59" t="s">
        <v>396</v>
      </c>
      <c r="GY59" t="s">
        <v>397</v>
      </c>
      <c r="HC59" t="s">
        <v>383</v>
      </c>
      <c r="HE59" t="s">
        <v>385</v>
      </c>
      <c r="HO59" t="s">
        <v>385</v>
      </c>
      <c r="HP59" t="s">
        <v>385</v>
      </c>
      <c r="HQ59" t="s">
        <v>383</v>
      </c>
      <c r="HR59" t="s">
        <v>383</v>
      </c>
      <c r="HS59" t="s">
        <v>385</v>
      </c>
      <c r="HT59" t="s">
        <v>383</v>
      </c>
      <c r="HU59" t="s">
        <v>385</v>
      </c>
      <c r="HV59" t="s">
        <v>383</v>
      </c>
      <c r="HW59" t="s">
        <v>385</v>
      </c>
      <c r="IE59" t="s">
        <v>385</v>
      </c>
      <c r="IF59" t="s">
        <v>385</v>
      </c>
      <c r="IG59" t="s">
        <v>383</v>
      </c>
      <c r="IH59" t="s">
        <v>383</v>
      </c>
      <c r="II59" t="s">
        <v>383</v>
      </c>
      <c r="IJ59" t="s">
        <v>383</v>
      </c>
      <c r="IK59" t="s">
        <v>383</v>
      </c>
      <c r="IM59" t="s">
        <v>421</v>
      </c>
      <c r="IQ59" t="s">
        <v>504</v>
      </c>
      <c r="IU59" t="s">
        <v>399</v>
      </c>
      <c r="IW59" t="s">
        <v>399</v>
      </c>
      <c r="IY59" t="s">
        <v>399</v>
      </c>
      <c r="JA59" t="s">
        <v>383</v>
      </c>
      <c r="JL59" t="s">
        <v>361</v>
      </c>
      <c r="JM59" t="s">
        <v>361</v>
      </c>
      <c r="JN59" t="s">
        <v>361</v>
      </c>
      <c r="JO59" t="s">
        <v>361</v>
      </c>
      <c r="JP59" t="s">
        <v>361</v>
      </c>
      <c r="JQ59" t="s">
        <v>361</v>
      </c>
      <c r="JR59" t="s">
        <v>361</v>
      </c>
      <c r="JS59" t="s">
        <v>361</v>
      </c>
      <c r="JT59" t="s">
        <v>361</v>
      </c>
      <c r="JU59" t="s">
        <v>361</v>
      </c>
      <c r="JV59" t="s">
        <v>361</v>
      </c>
      <c r="JW59" t="s">
        <v>361</v>
      </c>
      <c r="KB59" t="s">
        <v>8</v>
      </c>
    </row>
    <row r="60" spans="1:288" x14ac:dyDescent="0.3">
      <c r="A60">
        <v>59</v>
      </c>
      <c r="AV60" t="s">
        <v>361</v>
      </c>
      <c r="AW60" t="s">
        <v>361</v>
      </c>
      <c r="AX60" t="s">
        <v>361</v>
      </c>
      <c r="AY60" t="s">
        <v>361</v>
      </c>
      <c r="AZ60" t="s">
        <v>361</v>
      </c>
      <c r="BA60" t="s">
        <v>361</v>
      </c>
      <c r="BB60" t="s">
        <v>361</v>
      </c>
      <c r="BC60" t="s">
        <v>361</v>
      </c>
      <c r="BD60" t="s">
        <v>361</v>
      </c>
      <c r="BE60" t="s">
        <v>361</v>
      </c>
      <c r="BF60" t="s">
        <v>361</v>
      </c>
      <c r="BG60" t="s">
        <v>361</v>
      </c>
      <c r="BH60" t="s">
        <v>361</v>
      </c>
      <c r="BI60" t="s">
        <v>361</v>
      </c>
      <c r="BJ60" t="s">
        <v>361</v>
      </c>
      <c r="BK60" t="s">
        <v>361</v>
      </c>
      <c r="BL60" t="s">
        <v>361</v>
      </c>
      <c r="BM60" t="s">
        <v>361</v>
      </c>
      <c r="BP60" t="s">
        <v>361</v>
      </c>
      <c r="BQ60" t="s">
        <v>361</v>
      </c>
      <c r="BR60" t="s">
        <v>361</v>
      </c>
      <c r="BS60" t="s">
        <v>361</v>
      </c>
      <c r="BT60" t="s">
        <v>361</v>
      </c>
      <c r="BU60" t="s">
        <v>361</v>
      </c>
      <c r="BV60" t="s">
        <v>361</v>
      </c>
      <c r="BW60" t="s">
        <v>361</v>
      </c>
      <c r="BX60" t="s">
        <v>361</v>
      </c>
      <c r="BY60" t="s">
        <v>361</v>
      </c>
      <c r="BZ60" t="s">
        <v>361</v>
      </c>
      <c r="CA60" t="s">
        <v>361</v>
      </c>
      <c r="CB60" t="s">
        <v>361</v>
      </c>
      <c r="CC60" t="s">
        <v>361</v>
      </c>
      <c r="CF60" t="s">
        <v>361</v>
      </c>
      <c r="CG60" t="s">
        <v>361</v>
      </c>
      <c r="CH60" t="s">
        <v>361</v>
      </c>
      <c r="CI60" t="s">
        <v>361</v>
      </c>
      <c r="CJ60" t="s">
        <v>361</v>
      </c>
      <c r="CK60" t="s">
        <v>361</v>
      </c>
      <c r="CL60" t="s">
        <v>361</v>
      </c>
      <c r="CM60" t="s">
        <v>361</v>
      </c>
      <c r="CN60" t="s">
        <v>361</v>
      </c>
      <c r="CO60" t="s">
        <v>361</v>
      </c>
      <c r="CP60" t="s">
        <v>361</v>
      </c>
      <c r="CQ60" t="s">
        <v>361</v>
      </c>
      <c r="CR60" t="s">
        <v>361</v>
      </c>
      <c r="CS60" t="s">
        <v>361</v>
      </c>
      <c r="CT60" t="s">
        <v>361</v>
      </c>
      <c r="CU60" t="s">
        <v>361</v>
      </c>
      <c r="CV60" t="s">
        <v>361</v>
      </c>
      <c r="CW60" t="s">
        <v>361</v>
      </c>
      <c r="CX60" t="s">
        <v>361</v>
      </c>
      <c r="CY60" t="s">
        <v>361</v>
      </c>
      <c r="CZ60" t="s">
        <v>361</v>
      </c>
      <c r="DA60" t="s">
        <v>361</v>
      </c>
      <c r="DH60" t="s">
        <v>361</v>
      </c>
      <c r="DI60" t="s">
        <v>361</v>
      </c>
      <c r="DJ60" t="s">
        <v>361</v>
      </c>
      <c r="DK60" t="s">
        <v>361</v>
      </c>
      <c r="DL60" t="s">
        <v>361</v>
      </c>
      <c r="DM60" t="s">
        <v>361</v>
      </c>
      <c r="DN60" t="s">
        <v>361</v>
      </c>
      <c r="DO60" t="s">
        <v>361</v>
      </c>
      <c r="DP60" t="s">
        <v>361</v>
      </c>
      <c r="DQ60" t="s">
        <v>361</v>
      </c>
      <c r="DR60" t="s">
        <v>361</v>
      </c>
      <c r="DT60" t="s">
        <v>361</v>
      </c>
      <c r="DU60" t="s">
        <v>361</v>
      </c>
      <c r="DV60" t="s">
        <v>361</v>
      </c>
      <c r="DW60" t="s">
        <v>361</v>
      </c>
      <c r="DX60" t="s">
        <v>361</v>
      </c>
      <c r="DY60" t="s">
        <v>361</v>
      </c>
      <c r="DZ60" t="s">
        <v>361</v>
      </c>
      <c r="EA60" t="s">
        <v>361</v>
      </c>
      <c r="EB60" t="s">
        <v>361</v>
      </c>
      <c r="EC60" t="s">
        <v>361</v>
      </c>
      <c r="ED60" t="s">
        <v>361</v>
      </c>
      <c r="JL60" t="s">
        <v>361</v>
      </c>
      <c r="JM60" t="s">
        <v>361</v>
      </c>
      <c r="JN60" t="s">
        <v>361</v>
      </c>
      <c r="JO60" t="s">
        <v>361</v>
      </c>
      <c r="JP60" t="s">
        <v>361</v>
      </c>
      <c r="JQ60" t="s">
        <v>361</v>
      </c>
      <c r="JR60" t="s">
        <v>361</v>
      </c>
      <c r="JS60" t="s">
        <v>361</v>
      </c>
      <c r="JT60" t="s">
        <v>361</v>
      </c>
      <c r="JU60" t="s">
        <v>361</v>
      </c>
      <c r="JV60" t="s">
        <v>361</v>
      </c>
      <c r="JW60" t="s">
        <v>361</v>
      </c>
      <c r="KB60" t="s">
        <v>59</v>
      </c>
    </row>
    <row r="61" spans="1:288" x14ac:dyDescent="0.3">
      <c r="A61">
        <v>60</v>
      </c>
      <c r="D61" s="45">
        <v>44727</v>
      </c>
      <c r="E61" s="46">
        <v>0.4284722222222222</v>
      </c>
      <c r="F61" t="s">
        <v>19</v>
      </c>
      <c r="G61" t="s">
        <v>382</v>
      </c>
      <c r="I61" t="s">
        <v>383</v>
      </c>
      <c r="N61" t="s">
        <v>384</v>
      </c>
      <c r="S61" t="s">
        <v>385</v>
      </c>
      <c r="W61" t="s">
        <v>413</v>
      </c>
      <c r="AA61" t="s">
        <v>414</v>
      </c>
      <c r="AC61" t="s">
        <v>512</v>
      </c>
      <c r="AE61" t="s">
        <v>423</v>
      </c>
      <c r="AG61" t="s">
        <v>390</v>
      </c>
      <c r="AK61" t="s">
        <v>383</v>
      </c>
      <c r="AO61" t="s">
        <v>383</v>
      </c>
      <c r="AQ61" t="s">
        <v>418</v>
      </c>
      <c r="AS61" t="s">
        <v>385</v>
      </c>
      <c r="AU61" t="s">
        <v>383</v>
      </c>
      <c r="AV61" t="s">
        <v>361</v>
      </c>
      <c r="AW61" t="s">
        <v>361</v>
      </c>
      <c r="AX61" t="s">
        <v>361</v>
      </c>
      <c r="AY61" t="s">
        <v>361</v>
      </c>
      <c r="AZ61" t="s">
        <v>361</v>
      </c>
      <c r="BA61" t="s">
        <v>361</v>
      </c>
      <c r="BB61" t="s">
        <v>361</v>
      </c>
      <c r="BC61" t="s">
        <v>361</v>
      </c>
      <c r="BD61" t="s">
        <v>361</v>
      </c>
      <c r="BE61" t="s">
        <v>361</v>
      </c>
      <c r="BF61" t="s">
        <v>370</v>
      </c>
      <c r="BG61" t="s">
        <v>361</v>
      </c>
      <c r="BH61" t="s">
        <v>361</v>
      </c>
      <c r="BI61" t="s">
        <v>361</v>
      </c>
      <c r="BJ61" t="s">
        <v>361</v>
      </c>
      <c r="BK61" t="s">
        <v>361</v>
      </c>
      <c r="BL61" t="s">
        <v>361</v>
      </c>
      <c r="BM61" t="s">
        <v>361</v>
      </c>
      <c r="BP61" t="s">
        <v>361</v>
      </c>
      <c r="BQ61" t="s">
        <v>361</v>
      </c>
      <c r="BR61" t="s">
        <v>361</v>
      </c>
      <c r="BS61" t="s">
        <v>361</v>
      </c>
      <c r="BT61" t="s">
        <v>361</v>
      </c>
      <c r="BU61" t="s">
        <v>361</v>
      </c>
      <c r="BV61" t="s">
        <v>361</v>
      </c>
      <c r="BW61" t="s">
        <v>361</v>
      </c>
      <c r="BX61" t="s">
        <v>361</v>
      </c>
      <c r="BY61" t="s">
        <v>361</v>
      </c>
      <c r="BZ61" t="s">
        <v>370</v>
      </c>
      <c r="CA61" t="s">
        <v>361</v>
      </c>
      <c r="CB61" t="s">
        <v>361</v>
      </c>
      <c r="CC61" t="s">
        <v>361</v>
      </c>
      <c r="CF61" t="s">
        <v>361</v>
      </c>
      <c r="CG61" t="s">
        <v>361</v>
      </c>
      <c r="CH61" t="s">
        <v>361</v>
      </c>
      <c r="CI61" t="s">
        <v>361</v>
      </c>
      <c r="CJ61" t="s">
        <v>361</v>
      </c>
      <c r="CK61" t="s">
        <v>361</v>
      </c>
      <c r="CL61" t="s">
        <v>361</v>
      </c>
      <c r="CM61" t="s">
        <v>361</v>
      </c>
      <c r="CN61" t="s">
        <v>361</v>
      </c>
      <c r="CO61" t="s">
        <v>361</v>
      </c>
      <c r="CP61" t="s">
        <v>361</v>
      </c>
      <c r="CQ61" t="s">
        <v>361</v>
      </c>
      <c r="CR61" t="s">
        <v>361</v>
      </c>
      <c r="CS61" t="s">
        <v>361</v>
      </c>
      <c r="CT61" t="s">
        <v>370</v>
      </c>
      <c r="CU61" t="s">
        <v>361</v>
      </c>
      <c r="CV61" t="s">
        <v>361</v>
      </c>
      <c r="CW61" t="s">
        <v>370</v>
      </c>
      <c r="CX61" t="s">
        <v>361</v>
      </c>
      <c r="CY61" t="s">
        <v>361</v>
      </c>
      <c r="CZ61" t="s">
        <v>370</v>
      </c>
      <c r="DA61" t="s">
        <v>361</v>
      </c>
      <c r="DE61" t="s">
        <v>385</v>
      </c>
      <c r="DG61" t="s">
        <v>436</v>
      </c>
      <c r="DH61" t="s">
        <v>361</v>
      </c>
      <c r="DI61" t="s">
        <v>361</v>
      </c>
      <c r="DJ61" t="s">
        <v>361</v>
      </c>
      <c r="DK61" t="s">
        <v>361</v>
      </c>
      <c r="DL61" t="s">
        <v>361</v>
      </c>
      <c r="DM61" t="s">
        <v>361</v>
      </c>
      <c r="DN61" t="s">
        <v>361</v>
      </c>
      <c r="DO61" t="s">
        <v>361</v>
      </c>
      <c r="DP61" t="s">
        <v>361</v>
      </c>
      <c r="DQ61" t="s">
        <v>361</v>
      </c>
      <c r="DR61" t="s">
        <v>361</v>
      </c>
      <c r="DT61" t="s">
        <v>361</v>
      </c>
      <c r="DU61" t="s">
        <v>361</v>
      </c>
      <c r="DV61" t="s">
        <v>361</v>
      </c>
      <c r="DW61" t="s">
        <v>361</v>
      </c>
      <c r="DX61" t="s">
        <v>361</v>
      </c>
      <c r="DY61" t="s">
        <v>361</v>
      </c>
      <c r="DZ61" t="s">
        <v>361</v>
      </c>
      <c r="EA61" t="s">
        <v>361</v>
      </c>
      <c r="EB61" t="s">
        <v>361</v>
      </c>
      <c r="EC61" t="s">
        <v>361</v>
      </c>
      <c r="ED61" t="s">
        <v>370</v>
      </c>
      <c r="EI61" t="s">
        <v>383</v>
      </c>
      <c r="EK61" t="s">
        <v>385</v>
      </c>
      <c r="EL61">
        <v>2</v>
      </c>
      <c r="EM61" t="s">
        <v>372</v>
      </c>
      <c r="EN61">
        <v>16</v>
      </c>
      <c r="EO61" t="s">
        <v>372</v>
      </c>
      <c r="EP61">
        <v>13</v>
      </c>
      <c r="FQ61" t="s">
        <v>392</v>
      </c>
      <c r="FS61" t="s">
        <v>448</v>
      </c>
      <c r="FW61" t="s">
        <v>463</v>
      </c>
      <c r="FY61" t="s">
        <v>503</v>
      </c>
      <c r="GA61" t="s">
        <v>385</v>
      </c>
      <c r="GG61" t="s">
        <v>383</v>
      </c>
      <c r="GK61" t="s">
        <v>428</v>
      </c>
      <c r="GO61" t="s">
        <v>484</v>
      </c>
      <c r="GQ61">
        <v>5</v>
      </c>
      <c r="GS61" t="s">
        <v>513</v>
      </c>
      <c r="GU61" t="s">
        <v>514</v>
      </c>
      <c r="GY61" t="s">
        <v>397</v>
      </c>
      <c r="HC61" t="s">
        <v>385</v>
      </c>
      <c r="HE61" t="s">
        <v>383</v>
      </c>
      <c r="HO61" t="s">
        <v>385</v>
      </c>
      <c r="HP61" t="s">
        <v>385</v>
      </c>
      <c r="HQ61" t="s">
        <v>383</v>
      </c>
      <c r="HR61" t="s">
        <v>383</v>
      </c>
      <c r="HS61" t="s">
        <v>383</v>
      </c>
      <c r="HT61" t="s">
        <v>383</v>
      </c>
      <c r="HU61" t="s">
        <v>383</v>
      </c>
      <c r="HV61" t="s">
        <v>385</v>
      </c>
      <c r="HW61" t="s">
        <v>383</v>
      </c>
      <c r="IE61" t="s">
        <v>383</v>
      </c>
      <c r="IF61" t="s">
        <v>385</v>
      </c>
      <c r="IG61" t="s">
        <v>383</v>
      </c>
      <c r="IH61" t="s">
        <v>383</v>
      </c>
      <c r="II61" t="s">
        <v>383</v>
      </c>
      <c r="IJ61" t="s">
        <v>383</v>
      </c>
      <c r="IK61" t="s">
        <v>383</v>
      </c>
      <c r="IM61" t="s">
        <v>453</v>
      </c>
      <c r="IQ61" t="s">
        <v>422</v>
      </c>
      <c r="IU61" t="s">
        <v>399</v>
      </c>
      <c r="IW61" t="s">
        <v>399</v>
      </c>
      <c r="IY61" t="s">
        <v>399</v>
      </c>
      <c r="JA61" t="s">
        <v>383</v>
      </c>
      <c r="JL61" t="s">
        <v>361</v>
      </c>
      <c r="JM61" t="s">
        <v>361</v>
      </c>
      <c r="JN61" t="s">
        <v>361</v>
      </c>
      <c r="JO61" t="s">
        <v>361</v>
      </c>
      <c r="JP61" t="s">
        <v>361</v>
      </c>
      <c r="JQ61" t="s">
        <v>361</v>
      </c>
      <c r="JR61" t="s">
        <v>361</v>
      </c>
      <c r="JS61" t="s">
        <v>361</v>
      </c>
      <c r="JT61" t="s">
        <v>361</v>
      </c>
      <c r="JU61" t="s">
        <v>361</v>
      </c>
      <c r="JV61" t="s">
        <v>361</v>
      </c>
      <c r="JW61" t="s">
        <v>361</v>
      </c>
      <c r="KB61" t="s">
        <v>8</v>
      </c>
    </row>
    <row r="62" spans="1:288" x14ac:dyDescent="0.3">
      <c r="A62">
        <v>61</v>
      </c>
      <c r="D62" s="45">
        <v>44727</v>
      </c>
      <c r="E62" s="46">
        <v>0.43194444444444446</v>
      </c>
      <c r="F62" t="s">
        <v>16</v>
      </c>
      <c r="G62" t="s">
        <v>382</v>
      </c>
      <c r="I62" t="s">
        <v>383</v>
      </c>
      <c r="N62" t="s">
        <v>384</v>
      </c>
      <c r="S62" t="s">
        <v>385</v>
      </c>
      <c r="W62" t="s">
        <v>386</v>
      </c>
      <c r="Y62" t="s">
        <v>385</v>
      </c>
      <c r="AA62" t="s">
        <v>414</v>
      </c>
      <c r="AC62" t="s">
        <v>512</v>
      </c>
      <c r="AE62" t="s">
        <v>423</v>
      </c>
      <c r="AG62" t="s">
        <v>390</v>
      </c>
      <c r="AK62" t="s">
        <v>383</v>
      </c>
      <c r="AO62" t="s">
        <v>383</v>
      </c>
      <c r="AQ62" t="s">
        <v>383</v>
      </c>
      <c r="AS62" t="s">
        <v>383</v>
      </c>
      <c r="AU62" t="s">
        <v>385</v>
      </c>
      <c r="AV62" t="s">
        <v>361</v>
      </c>
      <c r="AW62" t="s">
        <v>361</v>
      </c>
      <c r="AX62" t="s">
        <v>361</v>
      </c>
      <c r="AY62" t="s">
        <v>361</v>
      </c>
      <c r="AZ62" t="s">
        <v>361</v>
      </c>
      <c r="BA62" t="s">
        <v>361</v>
      </c>
      <c r="BB62" t="s">
        <v>361</v>
      </c>
      <c r="BC62" t="s">
        <v>361</v>
      </c>
      <c r="BD62" t="s">
        <v>361</v>
      </c>
      <c r="BE62" t="s">
        <v>361</v>
      </c>
      <c r="BF62" t="s">
        <v>361</v>
      </c>
      <c r="BG62" t="s">
        <v>361</v>
      </c>
      <c r="BH62" t="s">
        <v>361</v>
      </c>
      <c r="BI62" t="s">
        <v>361</v>
      </c>
      <c r="BJ62" t="s">
        <v>370</v>
      </c>
      <c r="BK62" t="s">
        <v>361</v>
      </c>
      <c r="BL62" t="s">
        <v>361</v>
      </c>
      <c r="BM62" t="s">
        <v>361</v>
      </c>
      <c r="BP62" t="s">
        <v>361</v>
      </c>
      <c r="BQ62" t="s">
        <v>361</v>
      </c>
      <c r="BR62" t="s">
        <v>361</v>
      </c>
      <c r="BS62" t="s">
        <v>361</v>
      </c>
      <c r="BT62" t="s">
        <v>361</v>
      </c>
      <c r="BU62" t="s">
        <v>361</v>
      </c>
      <c r="BV62" t="s">
        <v>361</v>
      </c>
      <c r="BW62" t="s">
        <v>370</v>
      </c>
      <c r="BX62" t="s">
        <v>361</v>
      </c>
      <c r="BY62" t="s">
        <v>361</v>
      </c>
      <c r="BZ62" t="s">
        <v>361</v>
      </c>
      <c r="CA62" t="s">
        <v>361</v>
      </c>
      <c r="CB62" t="s">
        <v>361</v>
      </c>
      <c r="CC62" t="s">
        <v>361</v>
      </c>
      <c r="CF62" t="s">
        <v>361</v>
      </c>
      <c r="CG62" t="s">
        <v>361</v>
      </c>
      <c r="CH62" t="s">
        <v>361</v>
      </c>
      <c r="CI62" t="s">
        <v>361</v>
      </c>
      <c r="CJ62" t="s">
        <v>361</v>
      </c>
      <c r="CK62" t="s">
        <v>361</v>
      </c>
      <c r="CL62" t="s">
        <v>361</v>
      </c>
      <c r="CM62" t="s">
        <v>361</v>
      </c>
      <c r="CN62" t="s">
        <v>361</v>
      </c>
      <c r="CO62" t="s">
        <v>361</v>
      </c>
      <c r="CP62" t="s">
        <v>361</v>
      </c>
      <c r="CQ62" t="s">
        <v>361</v>
      </c>
      <c r="CR62" t="s">
        <v>370</v>
      </c>
      <c r="CS62" t="s">
        <v>370</v>
      </c>
      <c r="CT62" t="s">
        <v>370</v>
      </c>
      <c r="CU62" t="s">
        <v>370</v>
      </c>
      <c r="CV62" t="s">
        <v>361</v>
      </c>
      <c r="CW62" t="s">
        <v>361</v>
      </c>
      <c r="CX62" t="s">
        <v>361</v>
      </c>
      <c r="CY62" t="s">
        <v>361</v>
      </c>
      <c r="CZ62" t="s">
        <v>361</v>
      </c>
      <c r="DA62" t="s">
        <v>361</v>
      </c>
      <c r="DE62" t="s">
        <v>385</v>
      </c>
      <c r="DG62" t="s">
        <v>385</v>
      </c>
      <c r="DH62" t="s">
        <v>361</v>
      </c>
      <c r="DI62" t="s">
        <v>361</v>
      </c>
      <c r="DJ62" t="s">
        <v>361</v>
      </c>
      <c r="DK62" t="s">
        <v>361</v>
      </c>
      <c r="DL62" t="s">
        <v>361</v>
      </c>
      <c r="DM62" t="s">
        <v>361</v>
      </c>
      <c r="DN62" t="s">
        <v>361</v>
      </c>
      <c r="DO62" t="s">
        <v>361</v>
      </c>
      <c r="DP62" t="s">
        <v>361</v>
      </c>
      <c r="DQ62" t="s">
        <v>361</v>
      </c>
      <c r="DR62" t="s">
        <v>361</v>
      </c>
      <c r="DT62" t="s">
        <v>361</v>
      </c>
      <c r="DU62" t="s">
        <v>361</v>
      </c>
      <c r="DV62" t="s">
        <v>361</v>
      </c>
      <c r="DW62" t="s">
        <v>361</v>
      </c>
      <c r="DX62" t="s">
        <v>361</v>
      </c>
      <c r="DY62" t="s">
        <v>361</v>
      </c>
      <c r="DZ62" t="s">
        <v>361</v>
      </c>
      <c r="EA62" t="s">
        <v>361</v>
      </c>
      <c r="EB62" t="s">
        <v>361</v>
      </c>
      <c r="EC62" t="s">
        <v>361</v>
      </c>
      <c r="ED62" t="s">
        <v>370</v>
      </c>
      <c r="EI62" t="s">
        <v>383</v>
      </c>
      <c r="EK62" t="s">
        <v>383</v>
      </c>
      <c r="EL62">
        <v>3</v>
      </c>
      <c r="EM62" t="s">
        <v>371</v>
      </c>
      <c r="EN62">
        <v>6</v>
      </c>
      <c r="EO62" t="s">
        <v>372</v>
      </c>
      <c r="EP62">
        <v>12</v>
      </c>
      <c r="EQ62" t="s">
        <v>372</v>
      </c>
      <c r="ER62">
        <v>7</v>
      </c>
      <c r="FQ62" t="s">
        <v>392</v>
      </c>
      <c r="FS62" t="s">
        <v>448</v>
      </c>
      <c r="FW62" t="s">
        <v>393</v>
      </c>
      <c r="GA62" t="s">
        <v>385</v>
      </c>
      <c r="GG62" t="s">
        <v>383</v>
      </c>
      <c r="GK62" t="s">
        <v>428</v>
      </c>
      <c r="GO62" t="s">
        <v>429</v>
      </c>
      <c r="GQ62">
        <v>5</v>
      </c>
      <c r="GS62" t="s">
        <v>395</v>
      </c>
      <c r="GU62" t="s">
        <v>396</v>
      </c>
      <c r="GY62" t="s">
        <v>397</v>
      </c>
      <c r="HC62" t="s">
        <v>383</v>
      </c>
      <c r="HE62" t="s">
        <v>385</v>
      </c>
      <c r="HO62" t="s">
        <v>385</v>
      </c>
      <c r="HP62" t="s">
        <v>385</v>
      </c>
      <c r="HQ62" t="s">
        <v>383</v>
      </c>
      <c r="HR62" t="s">
        <v>383</v>
      </c>
      <c r="HS62" t="s">
        <v>385</v>
      </c>
      <c r="HT62" t="s">
        <v>383</v>
      </c>
      <c r="HU62" t="s">
        <v>385</v>
      </c>
      <c r="HV62" t="s">
        <v>385</v>
      </c>
      <c r="HW62" t="s">
        <v>383</v>
      </c>
      <c r="IE62" t="s">
        <v>385</v>
      </c>
      <c r="IF62" t="s">
        <v>385</v>
      </c>
      <c r="IG62" t="s">
        <v>383</v>
      </c>
      <c r="IH62" t="s">
        <v>383</v>
      </c>
      <c r="II62" t="s">
        <v>383</v>
      </c>
      <c r="IJ62" t="s">
        <v>383</v>
      </c>
      <c r="IK62" t="s">
        <v>383</v>
      </c>
      <c r="IM62" t="s">
        <v>453</v>
      </c>
      <c r="IQ62" t="s">
        <v>422</v>
      </c>
      <c r="IU62" t="s">
        <v>400</v>
      </c>
      <c r="IW62" t="s">
        <v>400</v>
      </c>
      <c r="IY62" t="s">
        <v>400</v>
      </c>
      <c r="JA62" t="s">
        <v>383</v>
      </c>
      <c r="JL62" t="s">
        <v>361</v>
      </c>
      <c r="JM62" t="s">
        <v>361</v>
      </c>
      <c r="JN62" t="s">
        <v>361</v>
      </c>
      <c r="JO62" t="s">
        <v>361</v>
      </c>
      <c r="JP62" t="s">
        <v>361</v>
      </c>
      <c r="JQ62" t="s">
        <v>361</v>
      </c>
      <c r="JR62" t="s">
        <v>361</v>
      </c>
      <c r="JS62" t="s">
        <v>361</v>
      </c>
      <c r="JT62" t="s">
        <v>361</v>
      </c>
      <c r="JU62" t="s">
        <v>361</v>
      </c>
      <c r="JV62" t="s">
        <v>361</v>
      </c>
      <c r="JW62" t="s">
        <v>361</v>
      </c>
      <c r="KB62" t="s">
        <v>8</v>
      </c>
    </row>
    <row r="63" spans="1:288" x14ac:dyDescent="0.3">
      <c r="A63">
        <v>62</v>
      </c>
      <c r="D63" s="45">
        <v>44727</v>
      </c>
      <c r="E63" s="46">
        <v>0.44166666666666665</v>
      </c>
      <c r="F63" t="s">
        <v>10</v>
      </c>
      <c r="G63" t="s">
        <v>13</v>
      </c>
      <c r="H63" t="s">
        <v>7</v>
      </c>
      <c r="L63" t="s">
        <v>362</v>
      </c>
      <c r="P63" t="s">
        <v>9</v>
      </c>
      <c r="V63" t="s">
        <v>363</v>
      </c>
      <c r="Z63" t="s">
        <v>443</v>
      </c>
      <c r="AB63" t="s">
        <v>365</v>
      </c>
      <c r="AD63" t="s">
        <v>389</v>
      </c>
      <c r="AF63" t="s">
        <v>367</v>
      </c>
      <c r="AJ63" t="s">
        <v>367</v>
      </c>
      <c r="AN63" t="s">
        <v>7</v>
      </c>
      <c r="AP63" t="s">
        <v>424</v>
      </c>
      <c r="AR63" t="s">
        <v>7</v>
      </c>
      <c r="AT63" t="s">
        <v>368</v>
      </c>
      <c r="AV63" t="s">
        <v>361</v>
      </c>
      <c r="AW63" t="s">
        <v>361</v>
      </c>
      <c r="AX63" t="s">
        <v>361</v>
      </c>
      <c r="AY63" t="s">
        <v>370</v>
      </c>
      <c r="AZ63" t="s">
        <v>370</v>
      </c>
      <c r="BA63" t="s">
        <v>370</v>
      </c>
      <c r="BB63" t="s">
        <v>361</v>
      </c>
      <c r="BC63" t="s">
        <v>361</v>
      </c>
      <c r="BD63" t="s">
        <v>361</v>
      </c>
      <c r="BE63" t="s">
        <v>361</v>
      </c>
      <c r="BF63" t="s">
        <v>361</v>
      </c>
      <c r="BG63" t="s">
        <v>361</v>
      </c>
      <c r="BH63" t="s">
        <v>361</v>
      </c>
      <c r="BI63" t="s">
        <v>361</v>
      </c>
      <c r="BJ63" t="s">
        <v>361</v>
      </c>
      <c r="BK63" t="s">
        <v>361</v>
      </c>
      <c r="BL63" t="s">
        <v>361</v>
      </c>
      <c r="BM63" t="s">
        <v>361</v>
      </c>
      <c r="BP63" t="s">
        <v>361</v>
      </c>
      <c r="BQ63" t="s">
        <v>361</v>
      </c>
      <c r="BR63" t="s">
        <v>370</v>
      </c>
      <c r="BS63" t="s">
        <v>370</v>
      </c>
      <c r="BT63" t="s">
        <v>361</v>
      </c>
      <c r="BU63" t="s">
        <v>361</v>
      </c>
      <c r="BV63" t="s">
        <v>361</v>
      </c>
      <c r="BW63" t="s">
        <v>361</v>
      </c>
      <c r="BX63" t="s">
        <v>361</v>
      </c>
      <c r="BY63" t="s">
        <v>361</v>
      </c>
      <c r="BZ63" t="s">
        <v>361</v>
      </c>
      <c r="CA63" t="s">
        <v>361</v>
      </c>
      <c r="CB63" t="s">
        <v>361</v>
      </c>
      <c r="CC63" t="s">
        <v>361</v>
      </c>
      <c r="CF63" t="s">
        <v>361</v>
      </c>
      <c r="CG63" t="s">
        <v>361</v>
      </c>
      <c r="CH63" t="s">
        <v>370</v>
      </c>
      <c r="CI63" t="s">
        <v>361</v>
      </c>
      <c r="CJ63" t="s">
        <v>370</v>
      </c>
      <c r="CK63" t="s">
        <v>370</v>
      </c>
      <c r="CL63" t="s">
        <v>370</v>
      </c>
      <c r="CM63" t="s">
        <v>361</v>
      </c>
      <c r="CN63" t="s">
        <v>361</v>
      </c>
      <c r="CO63" t="s">
        <v>370</v>
      </c>
      <c r="CP63" t="s">
        <v>361</v>
      </c>
      <c r="CQ63" t="s">
        <v>361</v>
      </c>
      <c r="CR63" t="s">
        <v>361</v>
      </c>
      <c r="CS63" t="s">
        <v>361</v>
      </c>
      <c r="CT63" t="s">
        <v>361</v>
      </c>
      <c r="CU63" t="s">
        <v>361</v>
      </c>
      <c r="CV63" t="s">
        <v>361</v>
      </c>
      <c r="CW63" t="s">
        <v>361</v>
      </c>
      <c r="CX63" t="s">
        <v>361</v>
      </c>
      <c r="CY63" t="s">
        <v>361</v>
      </c>
      <c r="CZ63" t="s">
        <v>361</v>
      </c>
      <c r="DA63" t="s">
        <v>361</v>
      </c>
      <c r="DD63" t="s">
        <v>9</v>
      </c>
      <c r="DF63" t="s">
        <v>9</v>
      </c>
      <c r="DH63" t="s">
        <v>361</v>
      </c>
      <c r="DI63" t="s">
        <v>361</v>
      </c>
      <c r="DJ63" t="s">
        <v>361</v>
      </c>
      <c r="DK63" t="s">
        <v>361</v>
      </c>
      <c r="DL63" t="s">
        <v>361</v>
      </c>
      <c r="DM63" t="s">
        <v>361</v>
      </c>
      <c r="DN63" t="s">
        <v>361</v>
      </c>
      <c r="DO63" t="s">
        <v>361</v>
      </c>
      <c r="DP63" t="s">
        <v>361</v>
      </c>
      <c r="DQ63" t="s">
        <v>361</v>
      </c>
      <c r="DR63" t="s">
        <v>370</v>
      </c>
      <c r="DT63" t="s">
        <v>361</v>
      </c>
      <c r="DU63" t="s">
        <v>361</v>
      </c>
      <c r="DV63" t="s">
        <v>361</v>
      </c>
      <c r="DW63" t="s">
        <v>361</v>
      </c>
      <c r="DX63" t="s">
        <v>361</v>
      </c>
      <c r="DY63" t="s">
        <v>361</v>
      </c>
      <c r="DZ63" t="s">
        <v>361</v>
      </c>
      <c r="EA63" t="s">
        <v>361</v>
      </c>
      <c r="EB63" t="s">
        <v>361</v>
      </c>
      <c r="EC63" t="s">
        <v>361</v>
      </c>
      <c r="ED63" t="s">
        <v>361</v>
      </c>
      <c r="EH63" t="s">
        <v>9</v>
      </c>
      <c r="EJ63" t="s">
        <v>7</v>
      </c>
      <c r="EL63">
        <v>0</v>
      </c>
      <c r="FQ63" t="s">
        <v>373</v>
      </c>
      <c r="FR63" t="s">
        <v>374</v>
      </c>
      <c r="FV63" t="s">
        <v>374</v>
      </c>
      <c r="GF63" t="s">
        <v>7</v>
      </c>
      <c r="GJ63" t="s">
        <v>425</v>
      </c>
      <c r="GP63">
        <v>2</v>
      </c>
      <c r="GR63" t="s">
        <v>376</v>
      </c>
      <c r="GT63" t="s">
        <v>377</v>
      </c>
      <c r="GX63" t="s">
        <v>378</v>
      </c>
      <c r="HB63" t="s">
        <v>9</v>
      </c>
      <c r="HD63" t="s">
        <v>9</v>
      </c>
      <c r="HF63" t="s">
        <v>9</v>
      </c>
      <c r="HG63" t="s">
        <v>9</v>
      </c>
      <c r="HH63" t="s">
        <v>7</v>
      </c>
      <c r="HI63" t="s">
        <v>9</v>
      </c>
      <c r="HJ63" t="s">
        <v>9</v>
      </c>
      <c r="HK63" t="s">
        <v>7</v>
      </c>
      <c r="HL63" t="s">
        <v>9</v>
      </c>
      <c r="HM63" t="s">
        <v>9</v>
      </c>
      <c r="HN63" t="s">
        <v>7</v>
      </c>
      <c r="HX63" t="s">
        <v>7</v>
      </c>
      <c r="HY63" t="s">
        <v>9</v>
      </c>
      <c r="HZ63" t="s">
        <v>7</v>
      </c>
      <c r="IA63" t="s">
        <v>7</v>
      </c>
      <c r="IB63" t="s">
        <v>7</v>
      </c>
      <c r="IC63" t="s">
        <v>7</v>
      </c>
      <c r="ID63" t="s">
        <v>7</v>
      </c>
      <c r="IL63" t="s">
        <v>379</v>
      </c>
      <c r="IP63" t="s">
        <v>380</v>
      </c>
      <c r="IT63" t="s">
        <v>381</v>
      </c>
      <c r="IV63" t="s">
        <v>381</v>
      </c>
      <c r="IX63" t="s">
        <v>381</v>
      </c>
      <c r="IZ63" t="s">
        <v>9</v>
      </c>
      <c r="JB63" t="s">
        <v>11</v>
      </c>
      <c r="JD63" t="s">
        <v>9</v>
      </c>
      <c r="JF63" t="s">
        <v>410</v>
      </c>
      <c r="JG63" t="s">
        <v>446</v>
      </c>
      <c r="JH63" t="s">
        <v>446</v>
      </c>
      <c r="JL63" t="s">
        <v>370</v>
      </c>
      <c r="JM63" t="s">
        <v>370</v>
      </c>
      <c r="JN63" t="s">
        <v>370</v>
      </c>
      <c r="JO63" t="s">
        <v>370</v>
      </c>
      <c r="JP63" t="s">
        <v>370</v>
      </c>
      <c r="JQ63" t="s">
        <v>370</v>
      </c>
      <c r="JR63" t="s">
        <v>361</v>
      </c>
      <c r="JS63" t="s">
        <v>361</v>
      </c>
      <c r="JT63" t="s">
        <v>361</v>
      </c>
      <c r="JU63" t="s">
        <v>361</v>
      </c>
      <c r="JV63" t="s">
        <v>361</v>
      </c>
      <c r="JW63" t="s">
        <v>361</v>
      </c>
      <c r="JX63" t="s">
        <v>489</v>
      </c>
      <c r="JZ63" t="s">
        <v>412</v>
      </c>
      <c r="KB63" t="s">
        <v>8</v>
      </c>
    </row>
    <row r="64" spans="1:288" x14ac:dyDescent="0.3">
      <c r="A64">
        <v>63</v>
      </c>
      <c r="D64" s="45">
        <v>44727</v>
      </c>
      <c r="E64" s="46">
        <v>0.44722222222222219</v>
      </c>
      <c r="F64" t="s">
        <v>60</v>
      </c>
      <c r="G64" t="s">
        <v>382</v>
      </c>
      <c r="I64" t="s">
        <v>383</v>
      </c>
      <c r="N64" t="s">
        <v>384</v>
      </c>
      <c r="S64" t="s">
        <v>385</v>
      </c>
      <c r="W64" t="s">
        <v>413</v>
      </c>
      <c r="AA64" t="s">
        <v>434</v>
      </c>
      <c r="AC64" t="s">
        <v>447</v>
      </c>
      <c r="AE64" t="s">
        <v>423</v>
      </c>
      <c r="AG64" t="s">
        <v>390</v>
      </c>
      <c r="AK64" t="s">
        <v>502</v>
      </c>
      <c r="AL64" t="s">
        <v>417</v>
      </c>
      <c r="AO64" t="s">
        <v>385</v>
      </c>
      <c r="AQ64" t="s">
        <v>418</v>
      </c>
      <c r="AS64" t="s">
        <v>385</v>
      </c>
      <c r="AU64" t="s">
        <v>383</v>
      </c>
      <c r="AV64" t="s">
        <v>361</v>
      </c>
      <c r="AW64" t="s">
        <v>361</v>
      </c>
      <c r="AX64" t="s">
        <v>361</v>
      </c>
      <c r="AY64" t="s">
        <v>361</v>
      </c>
      <c r="AZ64" t="s">
        <v>361</v>
      </c>
      <c r="BA64" t="s">
        <v>361</v>
      </c>
      <c r="BB64" t="s">
        <v>361</v>
      </c>
      <c r="BC64" t="s">
        <v>361</v>
      </c>
      <c r="BD64" t="s">
        <v>361</v>
      </c>
      <c r="BE64" t="s">
        <v>361</v>
      </c>
      <c r="BF64" t="s">
        <v>361</v>
      </c>
      <c r="BG64" t="s">
        <v>361</v>
      </c>
      <c r="BH64" t="s">
        <v>361</v>
      </c>
      <c r="BI64" t="s">
        <v>361</v>
      </c>
      <c r="BJ64" t="s">
        <v>370</v>
      </c>
      <c r="BK64" t="s">
        <v>361</v>
      </c>
      <c r="BL64" t="s">
        <v>361</v>
      </c>
      <c r="BM64" t="s">
        <v>361</v>
      </c>
      <c r="BP64" t="s">
        <v>361</v>
      </c>
      <c r="BQ64" t="s">
        <v>361</v>
      </c>
      <c r="BR64" t="s">
        <v>361</v>
      </c>
      <c r="BS64" t="s">
        <v>361</v>
      </c>
      <c r="BT64" t="s">
        <v>361</v>
      </c>
      <c r="BU64" t="s">
        <v>361</v>
      </c>
      <c r="BV64" t="s">
        <v>361</v>
      </c>
      <c r="BW64" t="s">
        <v>361</v>
      </c>
      <c r="BX64" t="s">
        <v>361</v>
      </c>
      <c r="BY64" t="s">
        <v>361</v>
      </c>
      <c r="BZ64" t="s">
        <v>370</v>
      </c>
      <c r="CA64" t="s">
        <v>361</v>
      </c>
      <c r="CB64" t="s">
        <v>361</v>
      </c>
      <c r="CC64" t="s">
        <v>361</v>
      </c>
      <c r="CF64" t="s">
        <v>361</v>
      </c>
      <c r="CG64" t="s">
        <v>361</v>
      </c>
      <c r="CH64" t="s">
        <v>361</v>
      </c>
      <c r="CI64" t="s">
        <v>361</v>
      </c>
      <c r="CJ64" t="s">
        <v>361</v>
      </c>
      <c r="CK64" t="s">
        <v>361</v>
      </c>
      <c r="CL64" t="s">
        <v>361</v>
      </c>
      <c r="CM64" t="s">
        <v>361</v>
      </c>
      <c r="CN64" t="s">
        <v>361</v>
      </c>
      <c r="CO64" t="s">
        <v>361</v>
      </c>
      <c r="CP64" t="s">
        <v>361</v>
      </c>
      <c r="CQ64" t="s">
        <v>361</v>
      </c>
      <c r="CR64" t="s">
        <v>370</v>
      </c>
      <c r="CS64" t="s">
        <v>361</v>
      </c>
      <c r="CT64" t="s">
        <v>370</v>
      </c>
      <c r="CU64" t="s">
        <v>370</v>
      </c>
      <c r="CV64" t="s">
        <v>361</v>
      </c>
      <c r="CW64" t="s">
        <v>361</v>
      </c>
      <c r="CX64" t="s">
        <v>361</v>
      </c>
      <c r="CY64" t="s">
        <v>361</v>
      </c>
      <c r="CZ64" t="s">
        <v>361</v>
      </c>
      <c r="DA64" t="s">
        <v>361</v>
      </c>
      <c r="DE64" t="s">
        <v>385</v>
      </c>
      <c r="DG64" t="s">
        <v>385</v>
      </c>
      <c r="DH64" t="s">
        <v>361</v>
      </c>
      <c r="DI64" t="s">
        <v>361</v>
      </c>
      <c r="DJ64" t="s">
        <v>361</v>
      </c>
      <c r="DK64" t="s">
        <v>361</v>
      </c>
      <c r="DL64" t="s">
        <v>361</v>
      </c>
      <c r="DM64" t="s">
        <v>361</v>
      </c>
      <c r="DN64" t="s">
        <v>361</v>
      </c>
      <c r="DO64" t="s">
        <v>361</v>
      </c>
      <c r="DP64" t="s">
        <v>361</v>
      </c>
      <c r="DQ64" t="s">
        <v>361</v>
      </c>
      <c r="DR64" t="s">
        <v>361</v>
      </c>
      <c r="DT64" t="s">
        <v>361</v>
      </c>
      <c r="DU64" t="s">
        <v>361</v>
      </c>
      <c r="DV64" t="s">
        <v>361</v>
      </c>
      <c r="DW64" t="s">
        <v>361</v>
      </c>
      <c r="DX64" t="s">
        <v>361</v>
      </c>
      <c r="DY64" t="s">
        <v>361</v>
      </c>
      <c r="DZ64" t="s">
        <v>361</v>
      </c>
      <c r="EA64" t="s">
        <v>361</v>
      </c>
      <c r="EB64" t="s">
        <v>361</v>
      </c>
      <c r="EC64" t="s">
        <v>361</v>
      </c>
      <c r="ED64" t="s">
        <v>370</v>
      </c>
      <c r="EI64" t="s">
        <v>383</v>
      </c>
      <c r="EK64" t="s">
        <v>383</v>
      </c>
      <c r="EL64">
        <v>7</v>
      </c>
      <c r="EM64" t="s">
        <v>371</v>
      </c>
      <c r="EN64">
        <v>74</v>
      </c>
      <c r="EO64" t="s">
        <v>371</v>
      </c>
      <c r="EP64">
        <v>41</v>
      </c>
      <c r="EQ64" t="s">
        <v>372</v>
      </c>
      <c r="ER64">
        <v>31</v>
      </c>
      <c r="ES64" t="s">
        <v>371</v>
      </c>
      <c r="ET64">
        <v>7</v>
      </c>
      <c r="EU64" t="s">
        <v>372</v>
      </c>
      <c r="EV64">
        <v>8</v>
      </c>
      <c r="EW64" t="s">
        <v>372</v>
      </c>
      <c r="EX64">
        <v>11</v>
      </c>
      <c r="EY64" t="s">
        <v>372</v>
      </c>
      <c r="EZ64">
        <v>10</v>
      </c>
      <c r="FQ64" t="s">
        <v>392</v>
      </c>
      <c r="FS64" t="s">
        <v>419</v>
      </c>
      <c r="FW64" t="s">
        <v>419</v>
      </c>
      <c r="GA64" t="s">
        <v>385</v>
      </c>
      <c r="GG64" t="s">
        <v>383</v>
      </c>
      <c r="GK64" t="s">
        <v>428</v>
      </c>
      <c r="GO64" t="s">
        <v>515</v>
      </c>
      <c r="GQ64">
        <v>1</v>
      </c>
      <c r="GS64" t="s">
        <v>395</v>
      </c>
      <c r="GU64" t="s">
        <v>396</v>
      </c>
      <c r="GY64" t="s">
        <v>397</v>
      </c>
      <c r="HC64" t="s">
        <v>385</v>
      </c>
      <c r="HE64" t="s">
        <v>385</v>
      </c>
      <c r="HO64" t="s">
        <v>383</v>
      </c>
      <c r="HP64" t="s">
        <v>385</v>
      </c>
      <c r="HQ64" t="s">
        <v>383</v>
      </c>
      <c r="HR64" t="s">
        <v>385</v>
      </c>
      <c r="HS64" t="s">
        <v>385</v>
      </c>
      <c r="HT64" t="s">
        <v>383</v>
      </c>
      <c r="HU64" t="s">
        <v>383</v>
      </c>
      <c r="HV64" t="s">
        <v>385</v>
      </c>
      <c r="HW64" t="s">
        <v>385</v>
      </c>
      <c r="IE64" t="s">
        <v>383</v>
      </c>
      <c r="IF64" t="s">
        <v>385</v>
      </c>
      <c r="IG64" t="s">
        <v>383</v>
      </c>
      <c r="IH64" t="s">
        <v>383</v>
      </c>
      <c r="II64" t="s">
        <v>383</v>
      </c>
      <c r="IJ64" t="s">
        <v>383</v>
      </c>
      <c r="IK64" t="s">
        <v>383</v>
      </c>
      <c r="IM64" t="s">
        <v>421</v>
      </c>
      <c r="IQ64" t="s">
        <v>380</v>
      </c>
      <c r="IU64" t="s">
        <v>399</v>
      </c>
      <c r="IW64" t="s">
        <v>399</v>
      </c>
      <c r="IY64" t="s">
        <v>399</v>
      </c>
      <c r="JA64" t="s">
        <v>385</v>
      </c>
      <c r="JC64" t="s">
        <v>430</v>
      </c>
      <c r="JE64" t="s">
        <v>385</v>
      </c>
      <c r="JI64" t="s">
        <v>432</v>
      </c>
      <c r="JJ64" t="s">
        <v>431</v>
      </c>
      <c r="JK64" t="s">
        <v>431</v>
      </c>
      <c r="JL64" t="s">
        <v>361</v>
      </c>
      <c r="JM64" t="s">
        <v>361</v>
      </c>
      <c r="JN64" t="s">
        <v>361</v>
      </c>
      <c r="JO64" t="s">
        <v>361</v>
      </c>
      <c r="JP64" t="s">
        <v>361</v>
      </c>
      <c r="JQ64" t="s">
        <v>361</v>
      </c>
      <c r="JR64" t="s">
        <v>370</v>
      </c>
      <c r="JS64" t="s">
        <v>361</v>
      </c>
      <c r="JT64" t="s">
        <v>370</v>
      </c>
      <c r="JU64" t="s">
        <v>370</v>
      </c>
      <c r="JV64" t="s">
        <v>361</v>
      </c>
      <c r="JW64" t="s">
        <v>361</v>
      </c>
      <c r="JY64" t="s">
        <v>411</v>
      </c>
      <c r="KA64" t="s">
        <v>433</v>
      </c>
      <c r="KB64" t="s">
        <v>8</v>
      </c>
    </row>
    <row r="65" spans="1:288" x14ac:dyDescent="0.3">
      <c r="A65">
        <v>64</v>
      </c>
      <c r="D65" s="45">
        <v>44730</v>
      </c>
      <c r="E65" s="46">
        <v>0.4513888888888889</v>
      </c>
      <c r="F65" t="s">
        <v>5</v>
      </c>
      <c r="G65" t="s">
        <v>13</v>
      </c>
      <c r="H65" t="s">
        <v>7</v>
      </c>
      <c r="L65" t="s">
        <v>362</v>
      </c>
      <c r="P65" t="s">
        <v>9</v>
      </c>
      <c r="V65" t="s">
        <v>487</v>
      </c>
      <c r="X65" t="s">
        <v>9</v>
      </c>
      <c r="Z65" t="s">
        <v>402</v>
      </c>
      <c r="AB65" t="s">
        <v>403</v>
      </c>
      <c r="AD65" t="s">
        <v>389</v>
      </c>
      <c r="AF65" t="s">
        <v>367</v>
      </c>
      <c r="AJ65" t="s">
        <v>470</v>
      </c>
      <c r="AL65" t="s">
        <v>417</v>
      </c>
      <c r="AN65" t="s">
        <v>9</v>
      </c>
      <c r="AP65" t="s">
        <v>471</v>
      </c>
      <c r="AR65" t="s">
        <v>9</v>
      </c>
      <c r="AT65" t="s">
        <v>9</v>
      </c>
      <c r="AV65" t="s">
        <v>370</v>
      </c>
      <c r="AW65" t="s">
        <v>361</v>
      </c>
      <c r="AX65" t="s">
        <v>361</v>
      </c>
      <c r="AY65" t="s">
        <v>361</v>
      </c>
      <c r="AZ65" t="s">
        <v>361</v>
      </c>
      <c r="BA65" t="s">
        <v>361</v>
      </c>
      <c r="BB65" t="s">
        <v>361</v>
      </c>
      <c r="BC65" t="s">
        <v>361</v>
      </c>
      <c r="BD65" t="s">
        <v>361</v>
      </c>
      <c r="BE65" t="s">
        <v>361</v>
      </c>
      <c r="BF65" t="s">
        <v>361</v>
      </c>
      <c r="BG65" t="s">
        <v>361</v>
      </c>
      <c r="BH65" t="s">
        <v>361</v>
      </c>
      <c r="BI65" t="s">
        <v>361</v>
      </c>
      <c r="BJ65" t="s">
        <v>361</v>
      </c>
      <c r="BK65" t="s">
        <v>361</v>
      </c>
      <c r="BL65" t="s">
        <v>361</v>
      </c>
      <c r="BM65" t="s">
        <v>361</v>
      </c>
      <c r="BP65" t="s">
        <v>361</v>
      </c>
      <c r="BQ65" t="s">
        <v>361</v>
      </c>
      <c r="BR65" t="s">
        <v>361</v>
      </c>
      <c r="BS65" t="s">
        <v>370</v>
      </c>
      <c r="BT65" t="s">
        <v>361</v>
      </c>
      <c r="BU65" t="s">
        <v>361</v>
      </c>
      <c r="BV65" t="s">
        <v>361</v>
      </c>
      <c r="BW65" t="s">
        <v>361</v>
      </c>
      <c r="BX65" t="s">
        <v>361</v>
      </c>
      <c r="BY65" t="s">
        <v>361</v>
      </c>
      <c r="BZ65" t="s">
        <v>361</v>
      </c>
      <c r="CA65" t="s">
        <v>361</v>
      </c>
      <c r="CB65" t="s">
        <v>361</v>
      </c>
      <c r="CC65" t="s">
        <v>361</v>
      </c>
      <c r="CF65" t="s">
        <v>361</v>
      </c>
      <c r="CG65" t="s">
        <v>361</v>
      </c>
      <c r="CH65" t="s">
        <v>370</v>
      </c>
      <c r="CI65" t="s">
        <v>370</v>
      </c>
      <c r="CJ65" t="s">
        <v>370</v>
      </c>
      <c r="CK65" t="s">
        <v>361</v>
      </c>
      <c r="CL65" t="s">
        <v>370</v>
      </c>
      <c r="CM65" t="s">
        <v>361</v>
      </c>
      <c r="CN65" t="s">
        <v>361</v>
      </c>
      <c r="CO65" t="s">
        <v>361</v>
      </c>
      <c r="CP65" t="s">
        <v>361</v>
      </c>
      <c r="CQ65" t="s">
        <v>361</v>
      </c>
      <c r="CR65" t="s">
        <v>361</v>
      </c>
      <c r="CS65" t="s">
        <v>361</v>
      </c>
      <c r="CT65" t="s">
        <v>361</v>
      </c>
      <c r="CU65" t="s">
        <v>361</v>
      </c>
      <c r="CV65" t="s">
        <v>361</v>
      </c>
      <c r="CW65" t="s">
        <v>361</v>
      </c>
      <c r="CX65" t="s">
        <v>361</v>
      </c>
      <c r="CY65" t="s">
        <v>361</v>
      </c>
      <c r="CZ65" t="s">
        <v>361</v>
      </c>
      <c r="DA65" t="s">
        <v>361</v>
      </c>
      <c r="DD65" t="s">
        <v>9</v>
      </c>
      <c r="DF65" t="s">
        <v>7</v>
      </c>
      <c r="DH65" t="s">
        <v>361</v>
      </c>
      <c r="DI65" t="s">
        <v>361</v>
      </c>
      <c r="DJ65" t="s">
        <v>361</v>
      </c>
      <c r="DK65" t="s">
        <v>361</v>
      </c>
      <c r="DL65" t="s">
        <v>361</v>
      </c>
      <c r="DM65" t="s">
        <v>361</v>
      </c>
      <c r="DN65" t="s">
        <v>361</v>
      </c>
      <c r="DO65" t="s">
        <v>361</v>
      </c>
      <c r="DP65" t="s">
        <v>361</v>
      </c>
      <c r="DQ65" t="s">
        <v>361</v>
      </c>
      <c r="DR65" t="s">
        <v>370</v>
      </c>
      <c r="DT65" t="s">
        <v>361</v>
      </c>
      <c r="DU65" t="s">
        <v>361</v>
      </c>
      <c r="DV65" t="s">
        <v>361</v>
      </c>
      <c r="DW65" t="s">
        <v>361</v>
      </c>
      <c r="DX65" t="s">
        <v>361</v>
      </c>
      <c r="DY65" t="s">
        <v>361</v>
      </c>
      <c r="DZ65" t="s">
        <v>361</v>
      </c>
      <c r="EA65" t="s">
        <v>361</v>
      </c>
      <c r="EB65" t="s">
        <v>361</v>
      </c>
      <c r="EC65" t="s">
        <v>361</v>
      </c>
      <c r="ED65" t="s">
        <v>361</v>
      </c>
      <c r="EH65" t="s">
        <v>7</v>
      </c>
      <c r="EJ65" t="s">
        <v>7</v>
      </c>
      <c r="EL65">
        <v>4</v>
      </c>
      <c r="EM65" t="s">
        <v>372</v>
      </c>
      <c r="EN65">
        <v>35</v>
      </c>
      <c r="EO65" t="s">
        <v>371</v>
      </c>
      <c r="EP65">
        <v>12</v>
      </c>
      <c r="EQ65" t="s">
        <v>372</v>
      </c>
      <c r="ER65">
        <v>7</v>
      </c>
      <c r="ES65" t="s">
        <v>371</v>
      </c>
      <c r="ET65">
        <v>4</v>
      </c>
      <c r="FQ65" t="s">
        <v>392</v>
      </c>
      <c r="FR65" t="s">
        <v>406</v>
      </c>
      <c r="FV65" t="s">
        <v>374</v>
      </c>
      <c r="FZ65" t="s">
        <v>9</v>
      </c>
      <c r="GF65" t="s">
        <v>7</v>
      </c>
      <c r="GJ65" t="s">
        <v>425</v>
      </c>
      <c r="GP65">
        <v>2</v>
      </c>
      <c r="GR65" t="s">
        <v>376</v>
      </c>
      <c r="GT65" t="s">
        <v>377</v>
      </c>
      <c r="GX65" t="s">
        <v>378</v>
      </c>
      <c r="HB65" t="s">
        <v>9</v>
      </c>
      <c r="HD65" t="s">
        <v>9</v>
      </c>
      <c r="HF65" t="s">
        <v>7</v>
      </c>
      <c r="HG65" t="s">
        <v>9</v>
      </c>
      <c r="HH65" t="s">
        <v>7</v>
      </c>
      <c r="HI65" t="s">
        <v>7</v>
      </c>
      <c r="HJ65" t="s">
        <v>9</v>
      </c>
      <c r="HK65" t="s">
        <v>7</v>
      </c>
      <c r="HL65" t="s">
        <v>9</v>
      </c>
      <c r="HM65" t="s">
        <v>9</v>
      </c>
      <c r="HN65" t="s">
        <v>7</v>
      </c>
      <c r="HX65" t="s">
        <v>7</v>
      </c>
      <c r="HY65" t="s">
        <v>9</v>
      </c>
      <c r="HZ65" t="s">
        <v>7</v>
      </c>
      <c r="IA65" t="s">
        <v>7</v>
      </c>
      <c r="IB65" t="s">
        <v>7</v>
      </c>
      <c r="IC65" t="s">
        <v>7</v>
      </c>
      <c r="ID65" t="s">
        <v>7</v>
      </c>
      <c r="IL65" t="s">
        <v>473</v>
      </c>
      <c r="IP65" t="s">
        <v>14</v>
      </c>
      <c r="IR65" t="s">
        <v>408</v>
      </c>
      <c r="IT65" t="s">
        <v>381</v>
      </c>
      <c r="IV65" t="s">
        <v>381</v>
      </c>
      <c r="IX65" t="s">
        <v>381</v>
      </c>
      <c r="IZ65" t="s">
        <v>9</v>
      </c>
      <c r="JB65" t="s">
        <v>11</v>
      </c>
      <c r="JD65" t="s">
        <v>9</v>
      </c>
      <c r="JF65" t="s">
        <v>409</v>
      </c>
      <c r="JG65" t="s">
        <v>446</v>
      </c>
      <c r="JH65" t="s">
        <v>446</v>
      </c>
      <c r="JL65" t="s">
        <v>370</v>
      </c>
      <c r="JM65" t="s">
        <v>370</v>
      </c>
      <c r="JN65" t="s">
        <v>370</v>
      </c>
      <c r="JO65" t="s">
        <v>370</v>
      </c>
      <c r="JP65" t="s">
        <v>370</v>
      </c>
      <c r="JQ65" t="s">
        <v>361</v>
      </c>
      <c r="JR65" t="s">
        <v>361</v>
      </c>
      <c r="JS65" t="s">
        <v>361</v>
      </c>
      <c r="JT65" t="s">
        <v>361</v>
      </c>
      <c r="JU65" t="s">
        <v>361</v>
      </c>
      <c r="JV65" t="s">
        <v>361</v>
      </c>
      <c r="JW65" t="s">
        <v>361</v>
      </c>
      <c r="JX65" t="s">
        <v>411</v>
      </c>
      <c r="JZ65" t="s">
        <v>412</v>
      </c>
      <c r="KB65" t="s">
        <v>8</v>
      </c>
    </row>
    <row r="66" spans="1:288" x14ac:dyDescent="0.3">
      <c r="A66">
        <v>65</v>
      </c>
      <c r="D66" s="45">
        <v>44730</v>
      </c>
      <c r="E66" s="46">
        <v>0.4375</v>
      </c>
      <c r="F66" t="s">
        <v>12</v>
      </c>
      <c r="G66" t="s">
        <v>382</v>
      </c>
      <c r="I66" t="s">
        <v>383</v>
      </c>
      <c r="N66" t="s">
        <v>384</v>
      </c>
      <c r="S66" t="s">
        <v>385</v>
      </c>
      <c r="W66" t="s">
        <v>413</v>
      </c>
      <c r="AA66" t="s">
        <v>414</v>
      </c>
      <c r="AC66" t="s">
        <v>447</v>
      </c>
      <c r="AE66" t="s">
        <v>389</v>
      </c>
      <c r="AG66" t="s">
        <v>390</v>
      </c>
      <c r="AK66" t="s">
        <v>383</v>
      </c>
      <c r="AO66" t="s">
        <v>383</v>
      </c>
      <c r="AQ66" t="s">
        <v>391</v>
      </c>
      <c r="AS66" t="s">
        <v>383</v>
      </c>
      <c r="AU66" t="s">
        <v>383</v>
      </c>
      <c r="AV66" t="s">
        <v>361</v>
      </c>
      <c r="AW66" t="s">
        <v>361</v>
      </c>
      <c r="AX66" t="s">
        <v>361</v>
      </c>
      <c r="AY66" t="s">
        <v>361</v>
      </c>
      <c r="AZ66" t="s">
        <v>361</v>
      </c>
      <c r="BA66" t="s">
        <v>361</v>
      </c>
      <c r="BB66" t="s">
        <v>361</v>
      </c>
      <c r="BC66" t="s">
        <v>361</v>
      </c>
      <c r="BD66" t="s">
        <v>361</v>
      </c>
      <c r="BE66" t="s">
        <v>361</v>
      </c>
      <c r="BF66" t="s">
        <v>361</v>
      </c>
      <c r="BG66" t="s">
        <v>361</v>
      </c>
      <c r="BH66" t="s">
        <v>361</v>
      </c>
      <c r="BI66" t="s">
        <v>361</v>
      </c>
      <c r="BJ66" t="s">
        <v>370</v>
      </c>
      <c r="BK66" t="s">
        <v>361</v>
      </c>
      <c r="BL66" t="s">
        <v>361</v>
      </c>
      <c r="BM66" t="s">
        <v>361</v>
      </c>
      <c r="BP66" t="s">
        <v>361</v>
      </c>
      <c r="BQ66" t="s">
        <v>361</v>
      </c>
      <c r="BR66" t="s">
        <v>361</v>
      </c>
      <c r="BS66" t="s">
        <v>361</v>
      </c>
      <c r="BT66" t="s">
        <v>361</v>
      </c>
      <c r="BU66" t="s">
        <v>361</v>
      </c>
      <c r="BV66" t="s">
        <v>361</v>
      </c>
      <c r="BW66" t="s">
        <v>361</v>
      </c>
      <c r="BX66" t="s">
        <v>361</v>
      </c>
      <c r="BY66" t="s">
        <v>370</v>
      </c>
      <c r="BZ66" t="s">
        <v>361</v>
      </c>
      <c r="CA66" t="s">
        <v>361</v>
      </c>
      <c r="CB66" t="s">
        <v>361</v>
      </c>
      <c r="CC66" t="s">
        <v>361</v>
      </c>
      <c r="CF66" t="s">
        <v>361</v>
      </c>
      <c r="CG66" t="s">
        <v>361</v>
      </c>
      <c r="CH66" t="s">
        <v>361</v>
      </c>
      <c r="CI66" t="s">
        <v>361</v>
      </c>
      <c r="CJ66" t="s">
        <v>361</v>
      </c>
      <c r="CK66" t="s">
        <v>361</v>
      </c>
      <c r="CL66" t="s">
        <v>361</v>
      </c>
      <c r="CM66" t="s">
        <v>361</v>
      </c>
      <c r="CN66" t="s">
        <v>361</v>
      </c>
      <c r="CO66" t="s">
        <v>361</v>
      </c>
      <c r="CP66" t="s">
        <v>361</v>
      </c>
      <c r="CQ66" t="s">
        <v>361</v>
      </c>
      <c r="CR66" t="s">
        <v>361</v>
      </c>
      <c r="CS66" t="s">
        <v>361</v>
      </c>
      <c r="CT66" t="s">
        <v>361</v>
      </c>
      <c r="CU66" t="s">
        <v>361</v>
      </c>
      <c r="CV66" t="s">
        <v>370</v>
      </c>
      <c r="CW66" t="s">
        <v>361</v>
      </c>
      <c r="CX66" t="s">
        <v>361</v>
      </c>
      <c r="CY66" t="s">
        <v>361</v>
      </c>
      <c r="CZ66" t="s">
        <v>361</v>
      </c>
      <c r="DA66" t="s">
        <v>361</v>
      </c>
      <c r="DE66" t="s">
        <v>383</v>
      </c>
      <c r="DG66" t="s">
        <v>385</v>
      </c>
      <c r="DH66" t="s">
        <v>361</v>
      </c>
      <c r="DI66" t="s">
        <v>361</v>
      </c>
      <c r="DJ66" t="s">
        <v>361</v>
      </c>
      <c r="DK66" t="s">
        <v>361</v>
      </c>
      <c r="DL66" t="s">
        <v>361</v>
      </c>
      <c r="DM66" t="s">
        <v>361</v>
      </c>
      <c r="DN66" t="s">
        <v>361</v>
      </c>
      <c r="DO66" t="s">
        <v>361</v>
      </c>
      <c r="DP66" t="s">
        <v>361</v>
      </c>
      <c r="DQ66" t="s">
        <v>361</v>
      </c>
      <c r="DR66" t="s">
        <v>361</v>
      </c>
      <c r="DT66" t="s">
        <v>361</v>
      </c>
      <c r="DU66" t="s">
        <v>361</v>
      </c>
      <c r="DV66" t="s">
        <v>361</v>
      </c>
      <c r="DW66" t="s">
        <v>361</v>
      </c>
      <c r="DX66" t="s">
        <v>361</v>
      </c>
      <c r="DY66" t="s">
        <v>361</v>
      </c>
      <c r="DZ66" t="s">
        <v>361</v>
      </c>
      <c r="EA66" t="s">
        <v>361</v>
      </c>
      <c r="EB66" t="s">
        <v>361</v>
      </c>
      <c r="EC66" t="s">
        <v>361</v>
      </c>
      <c r="ED66" t="s">
        <v>370</v>
      </c>
      <c r="EI66" t="s">
        <v>383</v>
      </c>
      <c r="EK66" t="s">
        <v>383</v>
      </c>
      <c r="EL66">
        <v>3</v>
      </c>
      <c r="EM66" t="s">
        <v>371</v>
      </c>
      <c r="EN66">
        <v>16</v>
      </c>
      <c r="EO66" t="s">
        <v>371</v>
      </c>
      <c r="EP66">
        <v>6</v>
      </c>
      <c r="EQ66" t="s">
        <v>371</v>
      </c>
      <c r="ER66">
        <v>3</v>
      </c>
      <c r="FQ66" t="s">
        <v>392</v>
      </c>
      <c r="FS66" t="s">
        <v>419</v>
      </c>
      <c r="FW66" t="s">
        <v>419</v>
      </c>
      <c r="GA66" t="s">
        <v>385</v>
      </c>
      <c r="GG66" t="s">
        <v>383</v>
      </c>
      <c r="GK66" t="s">
        <v>394</v>
      </c>
      <c r="GQ66">
        <v>60</v>
      </c>
      <c r="GS66" t="s">
        <v>395</v>
      </c>
      <c r="GU66" t="s">
        <v>396</v>
      </c>
      <c r="GY66" t="s">
        <v>397</v>
      </c>
      <c r="HC66" t="s">
        <v>385</v>
      </c>
      <c r="HE66" t="s">
        <v>385</v>
      </c>
      <c r="HO66" t="s">
        <v>383</v>
      </c>
      <c r="HP66" t="s">
        <v>385</v>
      </c>
      <c r="HQ66" t="s">
        <v>383</v>
      </c>
      <c r="HR66" t="s">
        <v>383</v>
      </c>
      <c r="HS66" t="s">
        <v>385</v>
      </c>
      <c r="HT66" t="s">
        <v>383</v>
      </c>
      <c r="HU66" t="s">
        <v>385</v>
      </c>
      <c r="HV66" t="s">
        <v>385</v>
      </c>
      <c r="HW66" t="s">
        <v>385</v>
      </c>
      <c r="IE66" t="s">
        <v>383</v>
      </c>
      <c r="IF66" t="s">
        <v>385</v>
      </c>
      <c r="IG66" t="s">
        <v>383</v>
      </c>
      <c r="IH66" t="s">
        <v>383</v>
      </c>
      <c r="II66" t="s">
        <v>383</v>
      </c>
      <c r="IJ66" t="s">
        <v>383</v>
      </c>
      <c r="IK66" t="s">
        <v>383</v>
      </c>
      <c r="IM66" t="s">
        <v>398</v>
      </c>
      <c r="IQ66" t="s">
        <v>422</v>
      </c>
      <c r="IU66" t="s">
        <v>399</v>
      </c>
      <c r="IW66" t="s">
        <v>399</v>
      </c>
      <c r="IY66" t="s">
        <v>399</v>
      </c>
      <c r="JA66" t="s">
        <v>383</v>
      </c>
      <c r="JL66" t="s">
        <v>361</v>
      </c>
      <c r="JM66" t="s">
        <v>361</v>
      </c>
      <c r="JN66" t="s">
        <v>361</v>
      </c>
      <c r="JO66" t="s">
        <v>361</v>
      </c>
      <c r="JP66" t="s">
        <v>361</v>
      </c>
      <c r="JQ66" t="s">
        <v>361</v>
      </c>
      <c r="JR66" t="s">
        <v>361</v>
      </c>
      <c r="JS66" t="s">
        <v>361</v>
      </c>
      <c r="JT66" t="s">
        <v>361</v>
      </c>
      <c r="JU66" t="s">
        <v>361</v>
      </c>
      <c r="JV66" t="s">
        <v>361</v>
      </c>
      <c r="JW66" t="s">
        <v>361</v>
      </c>
      <c r="KB66" t="s">
        <v>8</v>
      </c>
    </row>
    <row r="67" spans="1:288" x14ac:dyDescent="0.3">
      <c r="A67">
        <v>66</v>
      </c>
      <c r="AV67" t="s">
        <v>361</v>
      </c>
      <c r="AW67" t="s">
        <v>361</v>
      </c>
      <c r="AX67" t="s">
        <v>361</v>
      </c>
      <c r="AY67" t="s">
        <v>361</v>
      </c>
      <c r="AZ67" t="s">
        <v>361</v>
      </c>
      <c r="BA67" t="s">
        <v>361</v>
      </c>
      <c r="BB67" t="s">
        <v>361</v>
      </c>
      <c r="BC67" t="s">
        <v>361</v>
      </c>
      <c r="BD67" t="s">
        <v>361</v>
      </c>
      <c r="BE67" t="s">
        <v>361</v>
      </c>
      <c r="BF67" t="s">
        <v>361</v>
      </c>
      <c r="BG67" t="s">
        <v>361</v>
      </c>
      <c r="BH67" t="s">
        <v>361</v>
      </c>
      <c r="BI67" t="s">
        <v>361</v>
      </c>
      <c r="BJ67" t="s">
        <v>361</v>
      </c>
      <c r="BK67" t="s">
        <v>361</v>
      </c>
      <c r="BL67" t="s">
        <v>361</v>
      </c>
      <c r="BM67" t="s">
        <v>361</v>
      </c>
      <c r="BP67" t="s">
        <v>361</v>
      </c>
      <c r="BQ67" t="s">
        <v>361</v>
      </c>
      <c r="BR67" t="s">
        <v>361</v>
      </c>
      <c r="BS67" t="s">
        <v>361</v>
      </c>
      <c r="BT67" t="s">
        <v>361</v>
      </c>
      <c r="BU67" t="s">
        <v>361</v>
      </c>
      <c r="BV67" t="s">
        <v>361</v>
      </c>
      <c r="BW67" t="s">
        <v>361</v>
      </c>
      <c r="BX67" t="s">
        <v>361</v>
      </c>
      <c r="BY67" t="s">
        <v>361</v>
      </c>
      <c r="BZ67" t="s">
        <v>361</v>
      </c>
      <c r="CA67" t="s">
        <v>361</v>
      </c>
      <c r="CB67" t="s">
        <v>361</v>
      </c>
      <c r="CC67" t="s">
        <v>361</v>
      </c>
      <c r="CF67" t="s">
        <v>361</v>
      </c>
      <c r="CG67" t="s">
        <v>361</v>
      </c>
      <c r="CH67" t="s">
        <v>361</v>
      </c>
      <c r="CI67" t="s">
        <v>361</v>
      </c>
      <c r="CJ67" t="s">
        <v>361</v>
      </c>
      <c r="CK67" t="s">
        <v>361</v>
      </c>
      <c r="CL67" t="s">
        <v>361</v>
      </c>
      <c r="CM67" t="s">
        <v>361</v>
      </c>
      <c r="CN67" t="s">
        <v>361</v>
      </c>
      <c r="CO67" t="s">
        <v>361</v>
      </c>
      <c r="CP67" t="s">
        <v>361</v>
      </c>
      <c r="CQ67" t="s">
        <v>361</v>
      </c>
      <c r="CR67" t="s">
        <v>361</v>
      </c>
      <c r="CS67" t="s">
        <v>361</v>
      </c>
      <c r="CT67" t="s">
        <v>361</v>
      </c>
      <c r="CU67" t="s">
        <v>361</v>
      </c>
      <c r="CV67" t="s">
        <v>361</v>
      </c>
      <c r="CW67" t="s">
        <v>361</v>
      </c>
      <c r="CX67" t="s">
        <v>361</v>
      </c>
      <c r="CY67" t="s">
        <v>361</v>
      </c>
      <c r="CZ67" t="s">
        <v>361</v>
      </c>
      <c r="DA67" t="s">
        <v>361</v>
      </c>
      <c r="DH67" t="s">
        <v>361</v>
      </c>
      <c r="DI67" t="s">
        <v>361</v>
      </c>
      <c r="DJ67" t="s">
        <v>361</v>
      </c>
      <c r="DK67" t="s">
        <v>361</v>
      </c>
      <c r="DL67" t="s">
        <v>361</v>
      </c>
      <c r="DM67" t="s">
        <v>361</v>
      </c>
      <c r="DN67" t="s">
        <v>361</v>
      </c>
      <c r="DO67" t="s">
        <v>361</v>
      </c>
      <c r="DP67" t="s">
        <v>361</v>
      </c>
      <c r="DQ67" t="s">
        <v>361</v>
      </c>
      <c r="DR67" t="s">
        <v>361</v>
      </c>
      <c r="DT67" t="s">
        <v>361</v>
      </c>
      <c r="DU67" t="s">
        <v>361</v>
      </c>
      <c r="DV67" t="s">
        <v>361</v>
      </c>
      <c r="DW67" t="s">
        <v>361</v>
      </c>
      <c r="DX67" t="s">
        <v>361</v>
      </c>
      <c r="DY67" t="s">
        <v>361</v>
      </c>
      <c r="DZ67" t="s">
        <v>361</v>
      </c>
      <c r="EA67" t="s">
        <v>361</v>
      </c>
      <c r="EB67" t="s">
        <v>361</v>
      </c>
      <c r="EC67" t="s">
        <v>361</v>
      </c>
      <c r="ED67" t="s">
        <v>361</v>
      </c>
      <c r="JL67" t="s">
        <v>361</v>
      </c>
      <c r="JM67" t="s">
        <v>361</v>
      </c>
      <c r="JN67" t="s">
        <v>361</v>
      </c>
      <c r="JO67" t="s">
        <v>361</v>
      </c>
      <c r="JP67" t="s">
        <v>361</v>
      </c>
      <c r="JQ67" t="s">
        <v>361</v>
      </c>
      <c r="JR67" t="s">
        <v>361</v>
      </c>
      <c r="JS67" t="s">
        <v>361</v>
      </c>
      <c r="JT67" t="s">
        <v>361</v>
      </c>
      <c r="JU67" t="s">
        <v>361</v>
      </c>
      <c r="JV67" t="s">
        <v>361</v>
      </c>
      <c r="JW67" t="s">
        <v>361</v>
      </c>
      <c r="KB67" t="s">
        <v>59</v>
      </c>
    </row>
    <row r="68" spans="1:288" x14ac:dyDescent="0.3">
      <c r="A68">
        <v>67</v>
      </c>
      <c r="D68" s="45">
        <v>44727</v>
      </c>
      <c r="E68" s="46">
        <v>0.46597222222222223</v>
      </c>
      <c r="F68" t="s">
        <v>62</v>
      </c>
      <c r="G68" t="s">
        <v>382</v>
      </c>
      <c r="I68" t="s">
        <v>383</v>
      </c>
      <c r="N68" t="s">
        <v>384</v>
      </c>
      <c r="S68" t="s">
        <v>385</v>
      </c>
      <c r="W68" t="s">
        <v>465</v>
      </c>
      <c r="AA68" t="s">
        <v>414</v>
      </c>
      <c r="AC68" t="s">
        <v>388</v>
      </c>
      <c r="AE68" t="s">
        <v>423</v>
      </c>
      <c r="AG68" t="s">
        <v>390</v>
      </c>
      <c r="AK68" t="s">
        <v>383</v>
      </c>
      <c r="AO68" t="s">
        <v>385</v>
      </c>
      <c r="AQ68" t="s">
        <v>383</v>
      </c>
      <c r="AS68" t="s">
        <v>385</v>
      </c>
      <c r="AU68" t="s">
        <v>385</v>
      </c>
      <c r="AV68" t="s">
        <v>361</v>
      </c>
      <c r="AW68" t="s">
        <v>361</v>
      </c>
      <c r="AX68" t="s">
        <v>361</v>
      </c>
      <c r="AY68" t="s">
        <v>361</v>
      </c>
      <c r="AZ68" t="s">
        <v>361</v>
      </c>
      <c r="BA68" t="s">
        <v>361</v>
      </c>
      <c r="BB68" t="s">
        <v>361</v>
      </c>
      <c r="BC68" t="s">
        <v>361</v>
      </c>
      <c r="BD68" t="s">
        <v>361</v>
      </c>
      <c r="BE68" t="s">
        <v>361</v>
      </c>
      <c r="BF68" t="s">
        <v>361</v>
      </c>
      <c r="BG68" t="s">
        <v>370</v>
      </c>
      <c r="BH68" t="s">
        <v>361</v>
      </c>
      <c r="BI68" t="s">
        <v>370</v>
      </c>
      <c r="BJ68" t="s">
        <v>361</v>
      </c>
      <c r="BK68" t="s">
        <v>361</v>
      </c>
      <c r="BL68" t="s">
        <v>370</v>
      </c>
      <c r="BM68" t="s">
        <v>361</v>
      </c>
      <c r="BP68" t="s">
        <v>361</v>
      </c>
      <c r="BQ68" t="s">
        <v>361</v>
      </c>
      <c r="BR68" t="s">
        <v>361</v>
      </c>
      <c r="BS68" t="s">
        <v>361</v>
      </c>
      <c r="BT68" t="s">
        <v>361</v>
      </c>
      <c r="BU68" t="s">
        <v>361</v>
      </c>
      <c r="BV68" t="s">
        <v>361</v>
      </c>
      <c r="BW68" t="s">
        <v>361</v>
      </c>
      <c r="BX68" t="s">
        <v>361</v>
      </c>
      <c r="BY68" t="s">
        <v>370</v>
      </c>
      <c r="BZ68" t="s">
        <v>370</v>
      </c>
      <c r="CA68" t="s">
        <v>361</v>
      </c>
      <c r="CB68" t="s">
        <v>361</v>
      </c>
      <c r="CC68" t="s">
        <v>361</v>
      </c>
      <c r="CF68" t="s">
        <v>361</v>
      </c>
      <c r="CG68" t="s">
        <v>361</v>
      </c>
      <c r="CH68" t="s">
        <v>361</v>
      </c>
      <c r="CI68" t="s">
        <v>361</v>
      </c>
      <c r="CJ68" t="s">
        <v>361</v>
      </c>
      <c r="CK68" t="s">
        <v>361</v>
      </c>
      <c r="CL68" t="s">
        <v>361</v>
      </c>
      <c r="CM68" t="s">
        <v>361</v>
      </c>
      <c r="CN68" t="s">
        <v>361</v>
      </c>
      <c r="CO68" t="s">
        <v>361</v>
      </c>
      <c r="CP68" t="s">
        <v>361</v>
      </c>
      <c r="CQ68" t="s">
        <v>361</v>
      </c>
      <c r="CR68" t="s">
        <v>361</v>
      </c>
      <c r="CS68" t="s">
        <v>370</v>
      </c>
      <c r="CT68" t="s">
        <v>361</v>
      </c>
      <c r="CU68" t="s">
        <v>361</v>
      </c>
      <c r="CV68" t="s">
        <v>370</v>
      </c>
      <c r="CW68" t="s">
        <v>370</v>
      </c>
      <c r="CX68" t="s">
        <v>361</v>
      </c>
      <c r="CY68" t="s">
        <v>361</v>
      </c>
      <c r="CZ68" t="s">
        <v>370</v>
      </c>
      <c r="DA68" t="s">
        <v>361</v>
      </c>
      <c r="DE68" t="s">
        <v>385</v>
      </c>
      <c r="DG68" t="s">
        <v>385</v>
      </c>
      <c r="DH68" t="s">
        <v>361</v>
      </c>
      <c r="DI68" t="s">
        <v>361</v>
      </c>
      <c r="DJ68" t="s">
        <v>361</v>
      </c>
      <c r="DK68" t="s">
        <v>361</v>
      </c>
      <c r="DL68" t="s">
        <v>361</v>
      </c>
      <c r="DM68" t="s">
        <v>361</v>
      </c>
      <c r="DN68" t="s">
        <v>361</v>
      </c>
      <c r="DO68" t="s">
        <v>361</v>
      </c>
      <c r="DP68" t="s">
        <v>361</v>
      </c>
      <c r="DQ68" t="s">
        <v>361</v>
      </c>
      <c r="DR68" t="s">
        <v>361</v>
      </c>
      <c r="DT68" t="s">
        <v>361</v>
      </c>
      <c r="DU68" t="s">
        <v>361</v>
      </c>
      <c r="DV68" t="s">
        <v>361</v>
      </c>
      <c r="DW68" t="s">
        <v>361</v>
      </c>
      <c r="DX68" t="s">
        <v>361</v>
      </c>
      <c r="DY68" t="s">
        <v>361</v>
      </c>
      <c r="DZ68" t="s">
        <v>361</v>
      </c>
      <c r="EA68" t="s">
        <v>361</v>
      </c>
      <c r="EB68" t="s">
        <v>361</v>
      </c>
      <c r="EC68" t="s">
        <v>361</v>
      </c>
      <c r="ED68" t="s">
        <v>370</v>
      </c>
      <c r="EI68" t="s">
        <v>383</v>
      </c>
      <c r="EK68" t="s">
        <v>383</v>
      </c>
      <c r="EL68">
        <v>4</v>
      </c>
      <c r="EM68" t="s">
        <v>371</v>
      </c>
      <c r="EN68">
        <v>14</v>
      </c>
      <c r="EO68" t="s">
        <v>372</v>
      </c>
      <c r="EP68">
        <v>15</v>
      </c>
      <c r="EQ68" t="s">
        <v>372</v>
      </c>
      <c r="ER68">
        <v>13</v>
      </c>
      <c r="ES68" t="s">
        <v>371</v>
      </c>
      <c r="ET68">
        <v>13</v>
      </c>
      <c r="FQ68" t="s">
        <v>392</v>
      </c>
      <c r="FS68" t="s">
        <v>448</v>
      </c>
      <c r="FW68" t="s">
        <v>448</v>
      </c>
      <c r="GA68" t="s">
        <v>385</v>
      </c>
      <c r="GG68" t="s">
        <v>385</v>
      </c>
      <c r="GI68">
        <v>27</v>
      </c>
      <c r="GK68" t="s">
        <v>394</v>
      </c>
      <c r="GQ68">
        <v>3</v>
      </c>
      <c r="GS68" t="s">
        <v>395</v>
      </c>
      <c r="GU68" t="s">
        <v>494</v>
      </c>
      <c r="GY68" t="s">
        <v>397</v>
      </c>
      <c r="HC68" t="s">
        <v>385</v>
      </c>
      <c r="HE68" t="s">
        <v>383</v>
      </c>
      <c r="HO68" t="s">
        <v>385</v>
      </c>
      <c r="HP68" t="s">
        <v>385</v>
      </c>
      <c r="HQ68" t="s">
        <v>383</v>
      </c>
      <c r="HR68" t="s">
        <v>383</v>
      </c>
      <c r="HS68" t="s">
        <v>385</v>
      </c>
      <c r="HT68" t="s">
        <v>383</v>
      </c>
      <c r="HU68" t="s">
        <v>385</v>
      </c>
      <c r="HV68" t="s">
        <v>385</v>
      </c>
      <c r="HW68" t="s">
        <v>383</v>
      </c>
      <c r="IE68" t="s">
        <v>383</v>
      </c>
      <c r="IF68" t="s">
        <v>385</v>
      </c>
      <c r="IG68" t="s">
        <v>383</v>
      </c>
      <c r="IH68" t="s">
        <v>383</v>
      </c>
      <c r="II68" t="s">
        <v>383</v>
      </c>
      <c r="IJ68" t="s">
        <v>383</v>
      </c>
      <c r="IK68" t="s">
        <v>383</v>
      </c>
      <c r="IM68" t="s">
        <v>421</v>
      </c>
      <c r="IQ68" t="s">
        <v>380</v>
      </c>
      <c r="IU68" t="s">
        <v>516</v>
      </c>
      <c r="IW68" t="s">
        <v>399</v>
      </c>
      <c r="IY68" t="s">
        <v>399</v>
      </c>
      <c r="JA68" t="s">
        <v>383</v>
      </c>
      <c r="JL68" t="s">
        <v>361</v>
      </c>
      <c r="JM68" t="s">
        <v>361</v>
      </c>
      <c r="JN68" t="s">
        <v>361</v>
      </c>
      <c r="JO68" t="s">
        <v>361</v>
      </c>
      <c r="JP68" t="s">
        <v>361</v>
      </c>
      <c r="JQ68" t="s">
        <v>361</v>
      </c>
      <c r="JR68" t="s">
        <v>361</v>
      </c>
      <c r="JS68" t="s">
        <v>361</v>
      </c>
      <c r="JT68" t="s">
        <v>361</v>
      </c>
      <c r="JU68" t="s">
        <v>361</v>
      </c>
      <c r="JV68" t="s">
        <v>361</v>
      </c>
      <c r="JW68" t="s">
        <v>361</v>
      </c>
      <c r="KB68" t="s">
        <v>8</v>
      </c>
    </row>
    <row r="69" spans="1:288" x14ac:dyDescent="0.3">
      <c r="A69">
        <v>68</v>
      </c>
      <c r="AV69" t="s">
        <v>361</v>
      </c>
      <c r="AW69" t="s">
        <v>361</v>
      </c>
      <c r="AX69" t="s">
        <v>361</v>
      </c>
      <c r="AY69" t="s">
        <v>361</v>
      </c>
      <c r="AZ69" t="s">
        <v>361</v>
      </c>
      <c r="BA69" t="s">
        <v>361</v>
      </c>
      <c r="BB69" t="s">
        <v>361</v>
      </c>
      <c r="BC69" t="s">
        <v>361</v>
      </c>
      <c r="BD69" t="s">
        <v>361</v>
      </c>
      <c r="BE69" t="s">
        <v>361</v>
      </c>
      <c r="BF69" t="s">
        <v>361</v>
      </c>
      <c r="BG69" t="s">
        <v>361</v>
      </c>
      <c r="BH69" t="s">
        <v>361</v>
      </c>
      <c r="BI69" t="s">
        <v>361</v>
      </c>
      <c r="BJ69" t="s">
        <v>361</v>
      </c>
      <c r="BK69" t="s">
        <v>361</v>
      </c>
      <c r="BL69" t="s">
        <v>361</v>
      </c>
      <c r="BM69" t="s">
        <v>361</v>
      </c>
      <c r="BP69" t="s">
        <v>361</v>
      </c>
      <c r="BQ69" t="s">
        <v>361</v>
      </c>
      <c r="BR69" t="s">
        <v>361</v>
      </c>
      <c r="BS69" t="s">
        <v>361</v>
      </c>
      <c r="BT69" t="s">
        <v>361</v>
      </c>
      <c r="BU69" t="s">
        <v>361</v>
      </c>
      <c r="BV69" t="s">
        <v>361</v>
      </c>
      <c r="BW69" t="s">
        <v>361</v>
      </c>
      <c r="BX69" t="s">
        <v>361</v>
      </c>
      <c r="BY69" t="s">
        <v>361</v>
      </c>
      <c r="BZ69" t="s">
        <v>361</v>
      </c>
      <c r="CA69" t="s">
        <v>361</v>
      </c>
      <c r="CB69" t="s">
        <v>361</v>
      </c>
      <c r="CC69" t="s">
        <v>361</v>
      </c>
      <c r="CF69" t="s">
        <v>361</v>
      </c>
      <c r="CG69" t="s">
        <v>361</v>
      </c>
      <c r="CH69" t="s">
        <v>361</v>
      </c>
      <c r="CI69" t="s">
        <v>361</v>
      </c>
      <c r="CJ69" t="s">
        <v>361</v>
      </c>
      <c r="CK69" t="s">
        <v>361</v>
      </c>
      <c r="CL69" t="s">
        <v>361</v>
      </c>
      <c r="CM69" t="s">
        <v>361</v>
      </c>
      <c r="CN69" t="s">
        <v>361</v>
      </c>
      <c r="CO69" t="s">
        <v>361</v>
      </c>
      <c r="CP69" t="s">
        <v>361</v>
      </c>
      <c r="CQ69" t="s">
        <v>361</v>
      </c>
      <c r="CR69" t="s">
        <v>361</v>
      </c>
      <c r="CS69" t="s">
        <v>361</v>
      </c>
      <c r="CT69" t="s">
        <v>361</v>
      </c>
      <c r="CU69" t="s">
        <v>361</v>
      </c>
      <c r="CV69" t="s">
        <v>361</v>
      </c>
      <c r="CW69" t="s">
        <v>361</v>
      </c>
      <c r="CX69" t="s">
        <v>361</v>
      </c>
      <c r="CY69" t="s">
        <v>361</v>
      </c>
      <c r="CZ69" t="s">
        <v>361</v>
      </c>
      <c r="DA69" t="s">
        <v>361</v>
      </c>
      <c r="DH69" t="s">
        <v>361</v>
      </c>
      <c r="DI69" t="s">
        <v>361</v>
      </c>
      <c r="DJ69" t="s">
        <v>361</v>
      </c>
      <c r="DK69" t="s">
        <v>361</v>
      </c>
      <c r="DL69" t="s">
        <v>361</v>
      </c>
      <c r="DM69" t="s">
        <v>361</v>
      </c>
      <c r="DN69" t="s">
        <v>361</v>
      </c>
      <c r="DO69" t="s">
        <v>361</v>
      </c>
      <c r="DP69" t="s">
        <v>361</v>
      </c>
      <c r="DQ69" t="s">
        <v>361</v>
      </c>
      <c r="DR69" t="s">
        <v>361</v>
      </c>
      <c r="DT69" t="s">
        <v>361</v>
      </c>
      <c r="DU69" t="s">
        <v>361</v>
      </c>
      <c r="DV69" t="s">
        <v>361</v>
      </c>
      <c r="DW69" t="s">
        <v>361</v>
      </c>
      <c r="DX69" t="s">
        <v>361</v>
      </c>
      <c r="DY69" t="s">
        <v>361</v>
      </c>
      <c r="DZ69" t="s">
        <v>361</v>
      </c>
      <c r="EA69" t="s">
        <v>361</v>
      </c>
      <c r="EB69" t="s">
        <v>361</v>
      </c>
      <c r="EC69" t="s">
        <v>361</v>
      </c>
      <c r="ED69" t="s">
        <v>361</v>
      </c>
      <c r="JL69" t="s">
        <v>361</v>
      </c>
      <c r="JM69" t="s">
        <v>361</v>
      </c>
      <c r="JN69" t="s">
        <v>361</v>
      </c>
      <c r="JO69" t="s">
        <v>361</v>
      </c>
      <c r="JP69" t="s">
        <v>361</v>
      </c>
      <c r="JQ69" t="s">
        <v>361</v>
      </c>
      <c r="JR69" t="s">
        <v>361</v>
      </c>
      <c r="JS69" t="s">
        <v>361</v>
      </c>
      <c r="JT69" t="s">
        <v>361</v>
      </c>
      <c r="JU69" t="s">
        <v>361</v>
      </c>
      <c r="JV69" t="s">
        <v>361</v>
      </c>
      <c r="JW69" t="s">
        <v>361</v>
      </c>
      <c r="KB69" t="s">
        <v>59</v>
      </c>
    </row>
    <row r="70" spans="1:288" x14ac:dyDescent="0.3">
      <c r="A70">
        <v>69</v>
      </c>
      <c r="D70" s="45">
        <v>44734</v>
      </c>
      <c r="E70" s="46">
        <v>0.54722222222222217</v>
      </c>
      <c r="F70" t="s">
        <v>20</v>
      </c>
      <c r="G70" t="s">
        <v>13</v>
      </c>
      <c r="H70" t="s">
        <v>7</v>
      </c>
      <c r="L70" t="s">
        <v>362</v>
      </c>
      <c r="P70" t="s">
        <v>9</v>
      </c>
      <c r="V70" t="s">
        <v>363</v>
      </c>
      <c r="Z70" t="s">
        <v>402</v>
      </c>
      <c r="AB70" t="s">
        <v>475</v>
      </c>
      <c r="AD70" t="s">
        <v>423</v>
      </c>
      <c r="AF70" t="s">
        <v>367</v>
      </c>
      <c r="AJ70" t="s">
        <v>367</v>
      </c>
      <c r="AN70" t="s">
        <v>7</v>
      </c>
      <c r="AP70" t="s">
        <v>471</v>
      </c>
      <c r="AR70" t="s">
        <v>7</v>
      </c>
      <c r="AT70" t="s">
        <v>7</v>
      </c>
      <c r="AV70" t="s">
        <v>361</v>
      </c>
      <c r="AW70" t="s">
        <v>361</v>
      </c>
      <c r="AX70" t="s">
        <v>361</v>
      </c>
      <c r="AY70" t="s">
        <v>361</v>
      </c>
      <c r="AZ70" t="s">
        <v>361</v>
      </c>
      <c r="BA70" t="s">
        <v>370</v>
      </c>
      <c r="BB70" t="s">
        <v>370</v>
      </c>
      <c r="BC70" t="s">
        <v>361</v>
      </c>
      <c r="BD70" t="s">
        <v>361</v>
      </c>
      <c r="BE70" t="s">
        <v>361</v>
      </c>
      <c r="BF70" t="s">
        <v>361</v>
      </c>
      <c r="BG70" t="s">
        <v>361</v>
      </c>
      <c r="BH70" t="s">
        <v>361</v>
      </c>
      <c r="BI70" t="s">
        <v>361</v>
      </c>
      <c r="BJ70" t="s">
        <v>361</v>
      </c>
      <c r="BK70" t="s">
        <v>361</v>
      </c>
      <c r="BL70" t="s">
        <v>361</v>
      </c>
      <c r="BM70" t="s">
        <v>361</v>
      </c>
      <c r="BP70" t="s">
        <v>361</v>
      </c>
      <c r="BQ70" t="s">
        <v>361</v>
      </c>
      <c r="BR70" t="s">
        <v>361</v>
      </c>
      <c r="BS70" t="s">
        <v>370</v>
      </c>
      <c r="BT70" t="s">
        <v>361</v>
      </c>
      <c r="BU70" t="s">
        <v>361</v>
      </c>
      <c r="BV70" t="s">
        <v>361</v>
      </c>
      <c r="BW70" t="s">
        <v>361</v>
      </c>
      <c r="BX70" t="s">
        <v>361</v>
      </c>
      <c r="BY70" t="s">
        <v>361</v>
      </c>
      <c r="BZ70" t="s">
        <v>361</v>
      </c>
      <c r="CA70" t="s">
        <v>361</v>
      </c>
      <c r="CB70" t="s">
        <v>361</v>
      </c>
      <c r="CC70" t="s">
        <v>361</v>
      </c>
      <c r="CF70" t="s">
        <v>370</v>
      </c>
      <c r="CG70" t="s">
        <v>361</v>
      </c>
      <c r="CH70" t="s">
        <v>361</v>
      </c>
      <c r="CI70" t="s">
        <v>361</v>
      </c>
      <c r="CJ70" t="s">
        <v>361</v>
      </c>
      <c r="CK70" t="s">
        <v>361</v>
      </c>
      <c r="CL70" t="s">
        <v>361</v>
      </c>
      <c r="CM70" t="s">
        <v>361</v>
      </c>
      <c r="CN70" t="s">
        <v>361</v>
      </c>
      <c r="CO70" t="s">
        <v>361</v>
      </c>
      <c r="CP70" t="s">
        <v>361</v>
      </c>
      <c r="CQ70" t="s">
        <v>361</v>
      </c>
      <c r="CR70" t="s">
        <v>361</v>
      </c>
      <c r="CS70" t="s">
        <v>361</v>
      </c>
      <c r="CT70" t="s">
        <v>361</v>
      </c>
      <c r="CU70" t="s">
        <v>361</v>
      </c>
      <c r="CV70" t="s">
        <v>361</v>
      </c>
      <c r="CW70" t="s">
        <v>361</v>
      </c>
      <c r="CX70" t="s">
        <v>361</v>
      </c>
      <c r="CY70" t="s">
        <v>361</v>
      </c>
      <c r="CZ70" t="s">
        <v>361</v>
      </c>
      <c r="DA70" t="s">
        <v>361</v>
      </c>
      <c r="DD70" t="s">
        <v>9</v>
      </c>
      <c r="DF70" t="s">
        <v>368</v>
      </c>
      <c r="DH70" t="s">
        <v>361</v>
      </c>
      <c r="DI70" t="s">
        <v>361</v>
      </c>
      <c r="DJ70" t="s">
        <v>361</v>
      </c>
      <c r="DK70" t="s">
        <v>361</v>
      </c>
      <c r="DL70" t="s">
        <v>361</v>
      </c>
      <c r="DM70" t="s">
        <v>361</v>
      </c>
      <c r="DN70" t="s">
        <v>361</v>
      </c>
      <c r="DO70" t="s">
        <v>361</v>
      </c>
      <c r="DP70" t="s">
        <v>361</v>
      </c>
      <c r="DQ70" t="s">
        <v>361</v>
      </c>
      <c r="DR70" t="s">
        <v>370</v>
      </c>
      <c r="DT70" t="s">
        <v>361</v>
      </c>
      <c r="DU70" t="s">
        <v>361</v>
      </c>
      <c r="DV70" t="s">
        <v>361</v>
      </c>
      <c r="DW70" t="s">
        <v>361</v>
      </c>
      <c r="DX70" t="s">
        <v>361</v>
      </c>
      <c r="DY70" t="s">
        <v>361</v>
      </c>
      <c r="DZ70" t="s">
        <v>361</v>
      </c>
      <c r="EA70" t="s">
        <v>361</v>
      </c>
      <c r="EB70" t="s">
        <v>361</v>
      </c>
      <c r="EC70" t="s">
        <v>361</v>
      </c>
      <c r="ED70" t="s">
        <v>361</v>
      </c>
      <c r="EH70" t="s">
        <v>7</v>
      </c>
      <c r="EJ70" t="s">
        <v>7</v>
      </c>
      <c r="EL70">
        <v>0</v>
      </c>
      <c r="FQ70" t="s">
        <v>373</v>
      </c>
      <c r="FR70" t="s">
        <v>406</v>
      </c>
      <c r="FV70" t="s">
        <v>406</v>
      </c>
      <c r="GF70" t="s">
        <v>7</v>
      </c>
      <c r="GJ70" t="s">
        <v>375</v>
      </c>
      <c r="GP70">
        <v>1</v>
      </c>
      <c r="GR70" t="s">
        <v>376</v>
      </c>
      <c r="GT70" t="s">
        <v>377</v>
      </c>
      <c r="GX70" t="s">
        <v>378</v>
      </c>
      <c r="HB70" t="s">
        <v>9</v>
      </c>
      <c r="HD70" t="s">
        <v>9</v>
      </c>
      <c r="HF70" t="s">
        <v>9</v>
      </c>
      <c r="HG70" t="s">
        <v>9</v>
      </c>
      <c r="HH70" t="s">
        <v>7</v>
      </c>
      <c r="HI70" t="s">
        <v>7</v>
      </c>
      <c r="HJ70" t="s">
        <v>9</v>
      </c>
      <c r="HK70" t="s">
        <v>7</v>
      </c>
      <c r="HL70" t="s">
        <v>7</v>
      </c>
      <c r="HM70" t="s">
        <v>9</v>
      </c>
      <c r="HN70" t="s">
        <v>9</v>
      </c>
      <c r="HX70" t="s">
        <v>7</v>
      </c>
      <c r="HY70" t="s">
        <v>9</v>
      </c>
      <c r="HZ70" t="s">
        <v>7</v>
      </c>
      <c r="IA70" t="s">
        <v>7</v>
      </c>
      <c r="IB70" t="s">
        <v>7</v>
      </c>
      <c r="IC70" t="s">
        <v>7</v>
      </c>
      <c r="ID70" t="s">
        <v>7</v>
      </c>
      <c r="IL70" t="s">
        <v>450</v>
      </c>
      <c r="IP70" t="s">
        <v>457</v>
      </c>
      <c r="IT70" t="s">
        <v>381</v>
      </c>
      <c r="IV70" t="s">
        <v>381</v>
      </c>
      <c r="IX70" t="s">
        <v>381</v>
      </c>
      <c r="IZ70" t="s">
        <v>9</v>
      </c>
      <c r="JB70" t="s">
        <v>11</v>
      </c>
      <c r="JD70" t="s">
        <v>9</v>
      </c>
      <c r="JF70" t="s">
        <v>446</v>
      </c>
      <c r="JG70" t="s">
        <v>410</v>
      </c>
      <c r="JH70" t="s">
        <v>410</v>
      </c>
      <c r="JL70" t="s">
        <v>361</v>
      </c>
      <c r="JM70" t="s">
        <v>370</v>
      </c>
      <c r="JN70" t="s">
        <v>370</v>
      </c>
      <c r="JO70" t="s">
        <v>370</v>
      </c>
      <c r="JP70" t="s">
        <v>361</v>
      </c>
      <c r="JQ70" t="s">
        <v>361</v>
      </c>
      <c r="JR70" t="s">
        <v>361</v>
      </c>
      <c r="JS70" t="s">
        <v>361</v>
      </c>
      <c r="JT70" t="s">
        <v>361</v>
      </c>
      <c r="JU70" t="s">
        <v>361</v>
      </c>
      <c r="JV70" t="s">
        <v>361</v>
      </c>
      <c r="JW70" t="s">
        <v>361</v>
      </c>
      <c r="JX70" t="s">
        <v>474</v>
      </c>
      <c r="JZ70" t="s">
        <v>412</v>
      </c>
      <c r="KB70" t="s">
        <v>8</v>
      </c>
    </row>
    <row r="71" spans="1:288" x14ac:dyDescent="0.3">
      <c r="A71">
        <v>70</v>
      </c>
      <c r="D71" s="45">
        <v>44727</v>
      </c>
      <c r="E71" s="46">
        <v>0.47013888888888888</v>
      </c>
      <c r="F71" t="s">
        <v>22</v>
      </c>
      <c r="G71" t="s">
        <v>382</v>
      </c>
      <c r="I71" t="s">
        <v>383</v>
      </c>
      <c r="N71" t="s">
        <v>384</v>
      </c>
      <c r="S71" t="s">
        <v>385</v>
      </c>
      <c r="W71" t="s">
        <v>386</v>
      </c>
      <c r="Y71" t="s">
        <v>385</v>
      </c>
      <c r="AA71" t="s">
        <v>414</v>
      </c>
      <c r="AC71" t="s">
        <v>388</v>
      </c>
      <c r="AE71" t="s">
        <v>435</v>
      </c>
      <c r="AG71" t="s">
        <v>390</v>
      </c>
      <c r="AK71" t="s">
        <v>383</v>
      </c>
      <c r="AO71" t="s">
        <v>383</v>
      </c>
      <c r="AQ71" t="s">
        <v>418</v>
      </c>
      <c r="AS71" t="s">
        <v>383</v>
      </c>
      <c r="AU71" t="s">
        <v>383</v>
      </c>
      <c r="AV71" t="s">
        <v>361</v>
      </c>
      <c r="AW71" t="s">
        <v>361</v>
      </c>
      <c r="AX71" t="s">
        <v>361</v>
      </c>
      <c r="AY71" t="s">
        <v>361</v>
      </c>
      <c r="AZ71" t="s">
        <v>361</v>
      </c>
      <c r="BA71" t="s">
        <v>361</v>
      </c>
      <c r="BB71" t="s">
        <v>361</v>
      </c>
      <c r="BC71" t="s">
        <v>361</v>
      </c>
      <c r="BD71" t="s">
        <v>361</v>
      </c>
      <c r="BE71" t="s">
        <v>370</v>
      </c>
      <c r="BF71" t="s">
        <v>361</v>
      </c>
      <c r="BG71" t="s">
        <v>361</v>
      </c>
      <c r="BH71" t="s">
        <v>361</v>
      </c>
      <c r="BI71" t="s">
        <v>361</v>
      </c>
      <c r="BJ71" t="s">
        <v>361</v>
      </c>
      <c r="BK71" t="s">
        <v>361</v>
      </c>
      <c r="BL71" t="s">
        <v>361</v>
      </c>
      <c r="BM71" t="s">
        <v>361</v>
      </c>
      <c r="BP71" t="s">
        <v>361</v>
      </c>
      <c r="BQ71" t="s">
        <v>361</v>
      </c>
      <c r="BR71" t="s">
        <v>361</v>
      </c>
      <c r="BS71" t="s">
        <v>361</v>
      </c>
      <c r="BT71" t="s">
        <v>361</v>
      </c>
      <c r="BU71" t="s">
        <v>361</v>
      </c>
      <c r="BV71" t="s">
        <v>361</v>
      </c>
      <c r="BW71" t="s">
        <v>361</v>
      </c>
      <c r="BX71" t="s">
        <v>361</v>
      </c>
      <c r="BY71" t="s">
        <v>361</v>
      </c>
      <c r="BZ71" t="s">
        <v>370</v>
      </c>
      <c r="CA71" t="s">
        <v>361</v>
      </c>
      <c r="CB71" t="s">
        <v>361</v>
      </c>
      <c r="CC71" t="s">
        <v>361</v>
      </c>
      <c r="CF71" t="s">
        <v>361</v>
      </c>
      <c r="CG71" t="s">
        <v>361</v>
      </c>
      <c r="CH71" t="s">
        <v>361</v>
      </c>
      <c r="CI71" t="s">
        <v>361</v>
      </c>
      <c r="CJ71" t="s">
        <v>361</v>
      </c>
      <c r="CK71" t="s">
        <v>361</v>
      </c>
      <c r="CL71" t="s">
        <v>361</v>
      </c>
      <c r="CM71" t="s">
        <v>361</v>
      </c>
      <c r="CN71" t="s">
        <v>361</v>
      </c>
      <c r="CO71" t="s">
        <v>361</v>
      </c>
      <c r="CP71" t="s">
        <v>361</v>
      </c>
      <c r="CQ71" t="s">
        <v>361</v>
      </c>
      <c r="CR71" t="s">
        <v>361</v>
      </c>
      <c r="CS71" t="s">
        <v>361</v>
      </c>
      <c r="CT71" t="s">
        <v>370</v>
      </c>
      <c r="CU71" t="s">
        <v>370</v>
      </c>
      <c r="CV71" t="s">
        <v>361</v>
      </c>
      <c r="CW71" t="s">
        <v>361</v>
      </c>
      <c r="CX71" t="s">
        <v>361</v>
      </c>
      <c r="CY71" t="s">
        <v>361</v>
      </c>
      <c r="CZ71" t="s">
        <v>361</v>
      </c>
      <c r="DA71" t="s">
        <v>361</v>
      </c>
      <c r="DE71" t="s">
        <v>385</v>
      </c>
      <c r="DG71" t="s">
        <v>385</v>
      </c>
      <c r="DH71" t="s">
        <v>361</v>
      </c>
      <c r="DI71" t="s">
        <v>361</v>
      </c>
      <c r="DJ71" t="s">
        <v>361</v>
      </c>
      <c r="DK71" t="s">
        <v>361</v>
      </c>
      <c r="DL71" t="s">
        <v>361</v>
      </c>
      <c r="DM71" t="s">
        <v>361</v>
      </c>
      <c r="DN71" t="s">
        <v>361</v>
      </c>
      <c r="DO71" t="s">
        <v>361</v>
      </c>
      <c r="DP71" t="s">
        <v>361</v>
      </c>
      <c r="DQ71" t="s">
        <v>361</v>
      </c>
      <c r="DR71" t="s">
        <v>361</v>
      </c>
      <c r="DT71" t="s">
        <v>361</v>
      </c>
      <c r="DU71" t="s">
        <v>361</v>
      </c>
      <c r="DV71" t="s">
        <v>361</v>
      </c>
      <c r="DW71" t="s">
        <v>361</v>
      </c>
      <c r="DX71" t="s">
        <v>361</v>
      </c>
      <c r="DY71" t="s">
        <v>361</v>
      </c>
      <c r="DZ71" t="s">
        <v>361</v>
      </c>
      <c r="EA71" t="s">
        <v>361</v>
      </c>
      <c r="EB71" t="s">
        <v>361</v>
      </c>
      <c r="EC71" t="s">
        <v>361</v>
      </c>
      <c r="ED71" t="s">
        <v>370</v>
      </c>
      <c r="EI71" t="s">
        <v>383</v>
      </c>
      <c r="EK71" t="s">
        <v>383</v>
      </c>
      <c r="EL71">
        <v>2</v>
      </c>
      <c r="EM71" t="s">
        <v>371</v>
      </c>
      <c r="EN71">
        <v>23</v>
      </c>
      <c r="EO71" t="s">
        <v>372</v>
      </c>
      <c r="EP71">
        <v>55</v>
      </c>
      <c r="FQ71" t="s">
        <v>373</v>
      </c>
      <c r="FS71" t="s">
        <v>419</v>
      </c>
      <c r="FW71" t="s">
        <v>419</v>
      </c>
      <c r="GG71" t="s">
        <v>383</v>
      </c>
      <c r="GK71" t="s">
        <v>428</v>
      </c>
      <c r="GO71" t="s">
        <v>429</v>
      </c>
      <c r="GQ71">
        <v>5</v>
      </c>
      <c r="GS71" t="s">
        <v>395</v>
      </c>
      <c r="GU71" t="s">
        <v>396</v>
      </c>
      <c r="GY71" t="s">
        <v>397</v>
      </c>
      <c r="HC71" t="s">
        <v>383</v>
      </c>
      <c r="HE71" t="s">
        <v>385</v>
      </c>
      <c r="HO71" t="s">
        <v>385</v>
      </c>
      <c r="HP71" t="s">
        <v>385</v>
      </c>
      <c r="HQ71" t="s">
        <v>383</v>
      </c>
      <c r="HR71" t="s">
        <v>383</v>
      </c>
      <c r="HS71" t="s">
        <v>385</v>
      </c>
      <c r="HT71" t="s">
        <v>383</v>
      </c>
      <c r="HU71" t="s">
        <v>385</v>
      </c>
      <c r="HV71" t="s">
        <v>385</v>
      </c>
      <c r="HW71" t="s">
        <v>385</v>
      </c>
      <c r="IE71" t="s">
        <v>385</v>
      </c>
      <c r="IF71" t="s">
        <v>385</v>
      </c>
      <c r="IG71" t="s">
        <v>383</v>
      </c>
      <c r="IH71" t="s">
        <v>383</v>
      </c>
      <c r="II71" t="s">
        <v>383</v>
      </c>
      <c r="IJ71" t="s">
        <v>383</v>
      </c>
      <c r="IK71" t="s">
        <v>383</v>
      </c>
      <c r="IM71" t="s">
        <v>398</v>
      </c>
      <c r="IQ71" t="s">
        <v>422</v>
      </c>
      <c r="IU71" t="s">
        <v>516</v>
      </c>
      <c r="IW71" t="s">
        <v>516</v>
      </c>
      <c r="IY71" t="s">
        <v>516</v>
      </c>
      <c r="JA71" t="s">
        <v>383</v>
      </c>
      <c r="JL71" t="s">
        <v>361</v>
      </c>
      <c r="JM71" t="s">
        <v>361</v>
      </c>
      <c r="JN71" t="s">
        <v>361</v>
      </c>
      <c r="JO71" t="s">
        <v>361</v>
      </c>
      <c r="JP71" t="s">
        <v>361</v>
      </c>
      <c r="JQ71" t="s">
        <v>361</v>
      </c>
      <c r="JR71" t="s">
        <v>361</v>
      </c>
      <c r="JS71" t="s">
        <v>361</v>
      </c>
      <c r="JT71" t="s">
        <v>361</v>
      </c>
      <c r="JU71" t="s">
        <v>361</v>
      </c>
      <c r="JV71" t="s">
        <v>361</v>
      </c>
      <c r="JW71" t="s">
        <v>361</v>
      </c>
      <c r="KB71" t="s">
        <v>8</v>
      </c>
    </row>
    <row r="72" spans="1:288" x14ac:dyDescent="0.3">
      <c r="A72">
        <v>71</v>
      </c>
      <c r="D72" s="45">
        <v>44733</v>
      </c>
      <c r="E72" s="46">
        <v>0.56458333333333333</v>
      </c>
      <c r="F72" t="s">
        <v>20</v>
      </c>
      <c r="G72" t="s">
        <v>382</v>
      </c>
      <c r="I72" t="s">
        <v>383</v>
      </c>
      <c r="N72" t="s">
        <v>384</v>
      </c>
      <c r="S72" t="s">
        <v>385</v>
      </c>
      <c r="W72" t="s">
        <v>413</v>
      </c>
      <c r="AA72" t="s">
        <v>414</v>
      </c>
      <c r="AC72" t="s">
        <v>388</v>
      </c>
      <c r="AE72" t="s">
        <v>435</v>
      </c>
      <c r="AG72" t="s">
        <v>390</v>
      </c>
      <c r="AK72" t="s">
        <v>383</v>
      </c>
      <c r="AO72" t="s">
        <v>385</v>
      </c>
      <c r="AQ72" t="s">
        <v>418</v>
      </c>
      <c r="AS72" t="s">
        <v>385</v>
      </c>
      <c r="AU72" t="s">
        <v>385</v>
      </c>
      <c r="AV72" t="s">
        <v>361</v>
      </c>
      <c r="AW72" t="s">
        <v>361</v>
      </c>
      <c r="AX72" t="s">
        <v>361</v>
      </c>
      <c r="AY72" t="s">
        <v>361</v>
      </c>
      <c r="AZ72" t="s">
        <v>361</v>
      </c>
      <c r="BA72" t="s">
        <v>361</v>
      </c>
      <c r="BB72" t="s">
        <v>361</v>
      </c>
      <c r="BC72" t="s">
        <v>361</v>
      </c>
      <c r="BD72" t="s">
        <v>361</v>
      </c>
      <c r="BE72" t="s">
        <v>361</v>
      </c>
      <c r="BF72" t="s">
        <v>361</v>
      </c>
      <c r="BG72" t="s">
        <v>361</v>
      </c>
      <c r="BH72" t="s">
        <v>370</v>
      </c>
      <c r="BI72" t="s">
        <v>370</v>
      </c>
      <c r="BJ72" t="s">
        <v>361</v>
      </c>
      <c r="BK72" t="s">
        <v>370</v>
      </c>
      <c r="BL72" t="s">
        <v>361</v>
      </c>
      <c r="BM72" t="s">
        <v>361</v>
      </c>
      <c r="BP72" t="s">
        <v>361</v>
      </c>
      <c r="BQ72" t="s">
        <v>361</v>
      </c>
      <c r="BR72" t="s">
        <v>361</v>
      </c>
      <c r="BS72" t="s">
        <v>361</v>
      </c>
      <c r="BT72" t="s">
        <v>361</v>
      </c>
      <c r="BU72" t="s">
        <v>361</v>
      </c>
      <c r="BV72" t="s">
        <v>361</v>
      </c>
      <c r="BW72" t="s">
        <v>361</v>
      </c>
      <c r="BX72" t="s">
        <v>361</v>
      </c>
      <c r="BY72" t="s">
        <v>361</v>
      </c>
      <c r="BZ72" t="s">
        <v>370</v>
      </c>
      <c r="CA72" t="s">
        <v>370</v>
      </c>
      <c r="CB72" t="s">
        <v>361</v>
      </c>
      <c r="CC72" t="s">
        <v>361</v>
      </c>
      <c r="CF72" t="s">
        <v>361</v>
      </c>
      <c r="CG72" t="s">
        <v>361</v>
      </c>
      <c r="CH72" t="s">
        <v>361</v>
      </c>
      <c r="CI72" t="s">
        <v>361</v>
      </c>
      <c r="CJ72" t="s">
        <v>361</v>
      </c>
      <c r="CK72" t="s">
        <v>361</v>
      </c>
      <c r="CL72" t="s">
        <v>361</v>
      </c>
      <c r="CM72" t="s">
        <v>361</v>
      </c>
      <c r="CN72" t="s">
        <v>361</v>
      </c>
      <c r="CO72" t="s">
        <v>361</v>
      </c>
      <c r="CP72" t="s">
        <v>361</v>
      </c>
      <c r="CQ72" t="s">
        <v>361</v>
      </c>
      <c r="CR72" t="s">
        <v>370</v>
      </c>
      <c r="CS72" t="s">
        <v>370</v>
      </c>
      <c r="CT72" t="s">
        <v>370</v>
      </c>
      <c r="CU72" t="s">
        <v>361</v>
      </c>
      <c r="CV72" t="s">
        <v>361</v>
      </c>
      <c r="CW72" t="s">
        <v>361</v>
      </c>
      <c r="CX72" t="s">
        <v>370</v>
      </c>
      <c r="CY72" t="s">
        <v>361</v>
      </c>
      <c r="CZ72" t="s">
        <v>361</v>
      </c>
      <c r="DA72" t="s">
        <v>361</v>
      </c>
      <c r="DE72" t="s">
        <v>385</v>
      </c>
      <c r="DG72" t="s">
        <v>385</v>
      </c>
      <c r="DH72" t="s">
        <v>361</v>
      </c>
      <c r="DI72" t="s">
        <v>361</v>
      </c>
      <c r="DJ72" t="s">
        <v>361</v>
      </c>
      <c r="DK72" t="s">
        <v>361</v>
      </c>
      <c r="DL72" t="s">
        <v>361</v>
      </c>
      <c r="DM72" t="s">
        <v>361</v>
      </c>
      <c r="DN72" t="s">
        <v>361</v>
      </c>
      <c r="DO72" t="s">
        <v>361</v>
      </c>
      <c r="DP72" t="s">
        <v>361</v>
      </c>
      <c r="DQ72" t="s">
        <v>361</v>
      </c>
      <c r="DR72" t="s">
        <v>361</v>
      </c>
      <c r="DT72" t="s">
        <v>361</v>
      </c>
      <c r="DU72" t="s">
        <v>361</v>
      </c>
      <c r="DV72" t="s">
        <v>361</v>
      </c>
      <c r="DW72" t="s">
        <v>361</v>
      </c>
      <c r="DX72" t="s">
        <v>361</v>
      </c>
      <c r="DY72" t="s">
        <v>361</v>
      </c>
      <c r="DZ72" t="s">
        <v>361</v>
      </c>
      <c r="EA72" t="s">
        <v>361</v>
      </c>
      <c r="EB72" t="s">
        <v>361</v>
      </c>
      <c r="EC72" t="s">
        <v>361</v>
      </c>
      <c r="ED72" t="s">
        <v>370</v>
      </c>
      <c r="EI72" t="s">
        <v>383</v>
      </c>
      <c r="EK72" t="s">
        <v>383</v>
      </c>
      <c r="EL72">
        <v>2</v>
      </c>
      <c r="EM72" t="s">
        <v>371</v>
      </c>
      <c r="EN72">
        <v>7</v>
      </c>
      <c r="EO72" t="s">
        <v>371</v>
      </c>
      <c r="EP72">
        <v>3</v>
      </c>
      <c r="FQ72" t="s">
        <v>392</v>
      </c>
      <c r="FS72" t="s">
        <v>448</v>
      </c>
      <c r="FW72" t="s">
        <v>448</v>
      </c>
      <c r="GA72" t="s">
        <v>385</v>
      </c>
      <c r="GG72" t="s">
        <v>383</v>
      </c>
      <c r="GK72" t="s">
        <v>517</v>
      </c>
      <c r="GQ72">
        <v>2</v>
      </c>
      <c r="GS72" t="s">
        <v>395</v>
      </c>
      <c r="GU72" t="s">
        <v>396</v>
      </c>
      <c r="GY72" t="s">
        <v>397</v>
      </c>
      <c r="HC72" t="s">
        <v>383</v>
      </c>
      <c r="HE72" t="s">
        <v>383</v>
      </c>
      <c r="HO72" t="s">
        <v>385</v>
      </c>
      <c r="HP72" t="s">
        <v>385</v>
      </c>
      <c r="HQ72" t="s">
        <v>385</v>
      </c>
      <c r="HR72" t="s">
        <v>383</v>
      </c>
      <c r="HS72" t="s">
        <v>385</v>
      </c>
      <c r="HT72" t="s">
        <v>383</v>
      </c>
      <c r="HU72" t="s">
        <v>383</v>
      </c>
      <c r="HV72" t="s">
        <v>385</v>
      </c>
      <c r="HW72" t="s">
        <v>383</v>
      </c>
      <c r="IE72" t="s">
        <v>385</v>
      </c>
      <c r="IF72" t="s">
        <v>385</v>
      </c>
      <c r="IG72" t="s">
        <v>383</v>
      </c>
      <c r="IH72" t="s">
        <v>383</v>
      </c>
      <c r="II72" t="s">
        <v>383</v>
      </c>
      <c r="IJ72" t="s">
        <v>383</v>
      </c>
      <c r="IK72" t="s">
        <v>383</v>
      </c>
      <c r="IM72" t="s">
        <v>453</v>
      </c>
      <c r="IQ72" t="s">
        <v>422</v>
      </c>
      <c r="IU72" t="s">
        <v>399</v>
      </c>
      <c r="IW72" t="s">
        <v>399</v>
      </c>
      <c r="IY72" t="s">
        <v>399</v>
      </c>
      <c r="JA72" t="s">
        <v>383</v>
      </c>
      <c r="JL72" t="s">
        <v>361</v>
      </c>
      <c r="JM72" t="s">
        <v>361</v>
      </c>
      <c r="JN72" t="s">
        <v>361</v>
      </c>
      <c r="JO72" t="s">
        <v>361</v>
      </c>
      <c r="JP72" t="s">
        <v>361</v>
      </c>
      <c r="JQ72" t="s">
        <v>361</v>
      </c>
      <c r="JR72" t="s">
        <v>361</v>
      </c>
      <c r="JS72" t="s">
        <v>361</v>
      </c>
      <c r="JT72" t="s">
        <v>361</v>
      </c>
      <c r="JU72" t="s">
        <v>361</v>
      </c>
      <c r="JV72" t="s">
        <v>361</v>
      </c>
      <c r="JW72" t="s">
        <v>361</v>
      </c>
      <c r="KB72" t="s">
        <v>8</v>
      </c>
    </row>
    <row r="73" spans="1:288" x14ac:dyDescent="0.3">
      <c r="A73">
        <v>72</v>
      </c>
      <c r="D73" s="45">
        <v>44727</v>
      </c>
      <c r="E73" s="46">
        <v>0.47430555555555554</v>
      </c>
      <c r="F73" t="s">
        <v>19</v>
      </c>
      <c r="G73" t="s">
        <v>382</v>
      </c>
      <c r="I73" t="s">
        <v>383</v>
      </c>
      <c r="N73" t="s">
        <v>384</v>
      </c>
      <c r="S73" t="s">
        <v>385</v>
      </c>
      <c r="W73" t="s">
        <v>413</v>
      </c>
      <c r="AA73" t="s">
        <v>414</v>
      </c>
      <c r="AC73" t="s">
        <v>388</v>
      </c>
      <c r="AE73" t="s">
        <v>435</v>
      </c>
      <c r="AG73" t="s">
        <v>390</v>
      </c>
      <c r="AK73" t="s">
        <v>416</v>
      </c>
      <c r="AL73" t="s">
        <v>417</v>
      </c>
      <c r="AO73" t="s">
        <v>385</v>
      </c>
      <c r="AQ73" t="s">
        <v>418</v>
      </c>
      <c r="AS73" t="s">
        <v>383</v>
      </c>
      <c r="AU73" t="s">
        <v>436</v>
      </c>
      <c r="AV73" t="s">
        <v>361</v>
      </c>
      <c r="AW73" t="s">
        <v>361</v>
      </c>
      <c r="AX73" t="s">
        <v>361</v>
      </c>
      <c r="AY73" t="s">
        <v>361</v>
      </c>
      <c r="AZ73" t="s">
        <v>361</v>
      </c>
      <c r="BA73" t="s">
        <v>361</v>
      </c>
      <c r="BB73" t="s">
        <v>361</v>
      </c>
      <c r="BC73" t="s">
        <v>361</v>
      </c>
      <c r="BD73" t="s">
        <v>361</v>
      </c>
      <c r="BE73" t="s">
        <v>370</v>
      </c>
      <c r="BF73" t="s">
        <v>361</v>
      </c>
      <c r="BG73" t="s">
        <v>361</v>
      </c>
      <c r="BH73" t="s">
        <v>361</v>
      </c>
      <c r="BI73" t="s">
        <v>361</v>
      </c>
      <c r="BJ73" t="s">
        <v>361</v>
      </c>
      <c r="BK73" t="s">
        <v>361</v>
      </c>
      <c r="BL73" t="s">
        <v>361</v>
      </c>
      <c r="BM73" t="s">
        <v>361</v>
      </c>
      <c r="BP73" t="s">
        <v>361</v>
      </c>
      <c r="BQ73" t="s">
        <v>361</v>
      </c>
      <c r="BR73" t="s">
        <v>361</v>
      </c>
      <c r="BS73" t="s">
        <v>361</v>
      </c>
      <c r="BT73" t="s">
        <v>361</v>
      </c>
      <c r="BU73" t="s">
        <v>361</v>
      </c>
      <c r="BV73" t="s">
        <v>361</v>
      </c>
      <c r="BW73" t="s">
        <v>370</v>
      </c>
      <c r="BX73" t="s">
        <v>361</v>
      </c>
      <c r="BY73" t="s">
        <v>361</v>
      </c>
      <c r="BZ73" t="s">
        <v>361</v>
      </c>
      <c r="CA73" t="s">
        <v>361</v>
      </c>
      <c r="CB73" t="s">
        <v>361</v>
      </c>
      <c r="CC73" t="s">
        <v>361</v>
      </c>
      <c r="CF73" t="s">
        <v>361</v>
      </c>
      <c r="CG73" t="s">
        <v>361</v>
      </c>
      <c r="CH73" t="s">
        <v>361</v>
      </c>
      <c r="CI73" t="s">
        <v>361</v>
      </c>
      <c r="CJ73" t="s">
        <v>361</v>
      </c>
      <c r="CK73" t="s">
        <v>361</v>
      </c>
      <c r="CL73" t="s">
        <v>361</v>
      </c>
      <c r="CM73" t="s">
        <v>361</v>
      </c>
      <c r="CN73" t="s">
        <v>361</v>
      </c>
      <c r="CO73" t="s">
        <v>361</v>
      </c>
      <c r="CP73" t="s">
        <v>361</v>
      </c>
      <c r="CQ73" t="s">
        <v>361</v>
      </c>
      <c r="CR73" t="s">
        <v>361</v>
      </c>
      <c r="CS73" t="s">
        <v>370</v>
      </c>
      <c r="CT73" t="s">
        <v>370</v>
      </c>
      <c r="CU73" t="s">
        <v>361</v>
      </c>
      <c r="CV73" t="s">
        <v>361</v>
      </c>
      <c r="CW73" t="s">
        <v>361</v>
      </c>
      <c r="CX73" t="s">
        <v>361</v>
      </c>
      <c r="CY73" t="s">
        <v>361</v>
      </c>
      <c r="CZ73" t="s">
        <v>361</v>
      </c>
      <c r="DA73" t="s">
        <v>361</v>
      </c>
      <c r="DE73" t="s">
        <v>436</v>
      </c>
      <c r="DG73" t="s">
        <v>436</v>
      </c>
      <c r="DH73" t="s">
        <v>361</v>
      </c>
      <c r="DI73" t="s">
        <v>361</v>
      </c>
      <c r="DJ73" t="s">
        <v>361</v>
      </c>
      <c r="DK73" t="s">
        <v>361</v>
      </c>
      <c r="DL73" t="s">
        <v>361</v>
      </c>
      <c r="DM73" t="s">
        <v>361</v>
      </c>
      <c r="DN73" t="s">
        <v>361</v>
      </c>
      <c r="DO73" t="s">
        <v>361</v>
      </c>
      <c r="DP73" t="s">
        <v>361</v>
      </c>
      <c r="DQ73" t="s">
        <v>361</v>
      </c>
      <c r="DR73" t="s">
        <v>361</v>
      </c>
      <c r="DT73" t="s">
        <v>361</v>
      </c>
      <c r="DU73" t="s">
        <v>361</v>
      </c>
      <c r="DV73" t="s">
        <v>361</v>
      </c>
      <c r="DW73" t="s">
        <v>361</v>
      </c>
      <c r="DX73" t="s">
        <v>361</v>
      </c>
      <c r="DY73" t="s">
        <v>361</v>
      </c>
      <c r="DZ73" t="s">
        <v>361</v>
      </c>
      <c r="EA73" t="s">
        <v>361</v>
      </c>
      <c r="EB73" t="s">
        <v>361</v>
      </c>
      <c r="EC73" t="s">
        <v>361</v>
      </c>
      <c r="ED73" t="s">
        <v>370</v>
      </c>
      <c r="EI73" t="s">
        <v>383</v>
      </c>
      <c r="EK73" t="s">
        <v>383</v>
      </c>
      <c r="EL73">
        <v>1</v>
      </c>
      <c r="EM73" t="s">
        <v>371</v>
      </c>
      <c r="EN73">
        <v>16</v>
      </c>
      <c r="FQ73" t="s">
        <v>392</v>
      </c>
      <c r="FS73" t="s">
        <v>467</v>
      </c>
      <c r="FW73" t="s">
        <v>518</v>
      </c>
      <c r="GA73" t="s">
        <v>385</v>
      </c>
      <c r="GG73" t="s">
        <v>383</v>
      </c>
      <c r="GK73" t="s">
        <v>428</v>
      </c>
      <c r="GO73" t="s">
        <v>484</v>
      </c>
      <c r="GQ73">
        <v>5</v>
      </c>
      <c r="GS73" t="s">
        <v>513</v>
      </c>
      <c r="GU73" t="s">
        <v>514</v>
      </c>
      <c r="GY73" t="s">
        <v>397</v>
      </c>
      <c r="HC73" t="s">
        <v>385</v>
      </c>
      <c r="HE73" t="s">
        <v>385</v>
      </c>
      <c r="HO73" t="s">
        <v>385</v>
      </c>
      <c r="HP73" t="s">
        <v>383</v>
      </c>
      <c r="HQ73" t="s">
        <v>383</v>
      </c>
      <c r="HR73" t="s">
        <v>383</v>
      </c>
      <c r="HS73" t="s">
        <v>383</v>
      </c>
      <c r="HT73" t="s">
        <v>383</v>
      </c>
      <c r="HU73" t="s">
        <v>383</v>
      </c>
      <c r="HV73" t="s">
        <v>385</v>
      </c>
      <c r="HW73" t="s">
        <v>383</v>
      </c>
      <c r="IE73" t="s">
        <v>383</v>
      </c>
      <c r="IF73" t="s">
        <v>385</v>
      </c>
      <c r="IG73" t="s">
        <v>383</v>
      </c>
      <c r="IH73" t="s">
        <v>383</v>
      </c>
      <c r="II73" t="s">
        <v>383</v>
      </c>
      <c r="IJ73" t="s">
        <v>383</v>
      </c>
      <c r="IK73" t="s">
        <v>383</v>
      </c>
      <c r="IM73" t="s">
        <v>398</v>
      </c>
      <c r="IQ73" t="s">
        <v>422</v>
      </c>
      <c r="IU73" t="s">
        <v>399</v>
      </c>
      <c r="IW73" t="s">
        <v>399</v>
      </c>
      <c r="IY73" t="s">
        <v>399</v>
      </c>
      <c r="JA73" t="s">
        <v>383</v>
      </c>
      <c r="JL73" t="s">
        <v>361</v>
      </c>
      <c r="JM73" t="s">
        <v>361</v>
      </c>
      <c r="JN73" t="s">
        <v>361</v>
      </c>
      <c r="JO73" t="s">
        <v>361</v>
      </c>
      <c r="JP73" t="s">
        <v>361</v>
      </c>
      <c r="JQ73" t="s">
        <v>361</v>
      </c>
      <c r="JR73" t="s">
        <v>361</v>
      </c>
      <c r="JS73" t="s">
        <v>361</v>
      </c>
      <c r="JT73" t="s">
        <v>361</v>
      </c>
      <c r="JU73" t="s">
        <v>361</v>
      </c>
      <c r="JV73" t="s">
        <v>361</v>
      </c>
      <c r="JW73" t="s">
        <v>361</v>
      </c>
      <c r="KB73" t="s">
        <v>8</v>
      </c>
    </row>
    <row r="74" spans="1:288" x14ac:dyDescent="0.3">
      <c r="A74">
        <v>73</v>
      </c>
      <c r="D74" s="45">
        <v>44730</v>
      </c>
      <c r="E74" s="46">
        <v>0.56805555555555554</v>
      </c>
      <c r="F74" t="s">
        <v>61</v>
      </c>
      <c r="G74" t="s">
        <v>13</v>
      </c>
      <c r="H74" t="s">
        <v>7</v>
      </c>
      <c r="L74" t="s">
        <v>362</v>
      </c>
      <c r="P74" t="s">
        <v>9</v>
      </c>
      <c r="V74" t="s">
        <v>363</v>
      </c>
      <c r="Z74" t="s">
        <v>443</v>
      </c>
      <c r="AB74" t="s">
        <v>403</v>
      </c>
      <c r="AD74" t="s">
        <v>366</v>
      </c>
      <c r="AF74" t="s">
        <v>367</v>
      </c>
      <c r="AJ74" t="s">
        <v>367</v>
      </c>
      <c r="AN74" t="s">
        <v>7</v>
      </c>
      <c r="AP74" t="s">
        <v>471</v>
      </c>
      <c r="AR74" t="s">
        <v>7</v>
      </c>
      <c r="AT74" t="s">
        <v>7</v>
      </c>
      <c r="AV74" t="s">
        <v>361</v>
      </c>
      <c r="AW74" t="s">
        <v>361</v>
      </c>
      <c r="AX74" t="s">
        <v>361</v>
      </c>
      <c r="AY74" t="s">
        <v>361</v>
      </c>
      <c r="AZ74" t="s">
        <v>361</v>
      </c>
      <c r="BA74" t="s">
        <v>370</v>
      </c>
      <c r="BB74" t="s">
        <v>370</v>
      </c>
      <c r="BC74" t="s">
        <v>361</v>
      </c>
      <c r="BD74" t="s">
        <v>361</v>
      </c>
      <c r="BE74" t="s">
        <v>361</v>
      </c>
      <c r="BF74" t="s">
        <v>361</v>
      </c>
      <c r="BG74" t="s">
        <v>361</v>
      </c>
      <c r="BH74" t="s">
        <v>361</v>
      </c>
      <c r="BI74" t="s">
        <v>361</v>
      </c>
      <c r="BJ74" t="s">
        <v>361</v>
      </c>
      <c r="BK74" t="s">
        <v>361</v>
      </c>
      <c r="BL74" t="s">
        <v>361</v>
      </c>
      <c r="BM74" t="s">
        <v>361</v>
      </c>
      <c r="BP74" t="s">
        <v>361</v>
      </c>
      <c r="BQ74" t="s">
        <v>361</v>
      </c>
      <c r="BR74" t="s">
        <v>361</v>
      </c>
      <c r="BS74" t="s">
        <v>370</v>
      </c>
      <c r="BT74" t="s">
        <v>361</v>
      </c>
      <c r="BU74" t="s">
        <v>361</v>
      </c>
      <c r="BV74" t="s">
        <v>361</v>
      </c>
      <c r="BW74" t="s">
        <v>361</v>
      </c>
      <c r="BX74" t="s">
        <v>361</v>
      </c>
      <c r="BY74" t="s">
        <v>361</v>
      </c>
      <c r="BZ74" t="s">
        <v>361</v>
      </c>
      <c r="CA74" t="s">
        <v>361</v>
      </c>
      <c r="CB74" t="s">
        <v>361</v>
      </c>
      <c r="CC74" t="s">
        <v>361</v>
      </c>
      <c r="CF74" t="s">
        <v>361</v>
      </c>
      <c r="CG74" t="s">
        <v>361</v>
      </c>
      <c r="CH74" t="s">
        <v>370</v>
      </c>
      <c r="CI74" t="s">
        <v>370</v>
      </c>
      <c r="CJ74" t="s">
        <v>361</v>
      </c>
      <c r="CK74" t="s">
        <v>361</v>
      </c>
      <c r="CL74" t="s">
        <v>361</v>
      </c>
      <c r="CM74" t="s">
        <v>361</v>
      </c>
      <c r="CN74" t="s">
        <v>361</v>
      </c>
      <c r="CO74" t="s">
        <v>361</v>
      </c>
      <c r="CP74" t="s">
        <v>361</v>
      </c>
      <c r="CQ74" t="s">
        <v>361</v>
      </c>
      <c r="CR74" t="s">
        <v>361</v>
      </c>
      <c r="CS74" t="s">
        <v>361</v>
      </c>
      <c r="CT74" t="s">
        <v>361</v>
      </c>
      <c r="CU74" t="s">
        <v>361</v>
      </c>
      <c r="CV74" t="s">
        <v>361</v>
      </c>
      <c r="CW74" t="s">
        <v>361</v>
      </c>
      <c r="CX74" t="s">
        <v>361</v>
      </c>
      <c r="CY74" t="s">
        <v>361</v>
      </c>
      <c r="CZ74" t="s">
        <v>361</v>
      </c>
      <c r="DA74" t="s">
        <v>361</v>
      </c>
      <c r="DD74" t="s">
        <v>9</v>
      </c>
      <c r="DF74" t="s">
        <v>9</v>
      </c>
      <c r="DH74" t="s">
        <v>361</v>
      </c>
      <c r="DI74" t="s">
        <v>361</v>
      </c>
      <c r="DJ74" t="s">
        <v>361</v>
      </c>
      <c r="DK74" t="s">
        <v>361</v>
      </c>
      <c r="DL74" t="s">
        <v>361</v>
      </c>
      <c r="DM74" t="s">
        <v>361</v>
      </c>
      <c r="DN74" t="s">
        <v>361</v>
      </c>
      <c r="DO74" t="s">
        <v>361</v>
      </c>
      <c r="DP74" t="s">
        <v>361</v>
      </c>
      <c r="DQ74" t="s">
        <v>361</v>
      </c>
      <c r="DR74" t="s">
        <v>370</v>
      </c>
      <c r="DT74" t="s">
        <v>361</v>
      </c>
      <c r="DU74" t="s">
        <v>361</v>
      </c>
      <c r="DV74" t="s">
        <v>361</v>
      </c>
      <c r="DW74" t="s">
        <v>361</v>
      </c>
      <c r="DX74" t="s">
        <v>361</v>
      </c>
      <c r="DY74" t="s">
        <v>361</v>
      </c>
      <c r="DZ74" t="s">
        <v>361</v>
      </c>
      <c r="EA74" t="s">
        <v>361</v>
      </c>
      <c r="EB74" t="s">
        <v>361</v>
      </c>
      <c r="EC74" t="s">
        <v>361</v>
      </c>
      <c r="ED74" t="s">
        <v>361</v>
      </c>
      <c r="EH74" t="s">
        <v>7</v>
      </c>
      <c r="EJ74" t="s">
        <v>7</v>
      </c>
      <c r="EL74">
        <v>2</v>
      </c>
      <c r="EM74" t="s">
        <v>371</v>
      </c>
      <c r="EN74">
        <v>13</v>
      </c>
      <c r="EO74" t="s">
        <v>371</v>
      </c>
      <c r="EP74">
        <v>9</v>
      </c>
      <c r="FQ74" t="s">
        <v>392</v>
      </c>
      <c r="FR74" t="s">
        <v>374</v>
      </c>
      <c r="FV74" t="s">
        <v>374</v>
      </c>
      <c r="FZ74" t="s">
        <v>9</v>
      </c>
      <c r="GF74" t="s">
        <v>7</v>
      </c>
      <c r="GJ74" t="s">
        <v>425</v>
      </c>
      <c r="GP74">
        <v>2</v>
      </c>
      <c r="GR74" t="s">
        <v>376</v>
      </c>
      <c r="GT74" t="s">
        <v>377</v>
      </c>
      <c r="GX74" t="s">
        <v>378</v>
      </c>
      <c r="HB74" t="s">
        <v>9</v>
      </c>
      <c r="HD74" t="s">
        <v>9</v>
      </c>
      <c r="HF74" t="s">
        <v>7</v>
      </c>
      <c r="HG74" t="s">
        <v>9</v>
      </c>
      <c r="HH74" t="s">
        <v>7</v>
      </c>
      <c r="HI74" t="s">
        <v>7</v>
      </c>
      <c r="HJ74" t="s">
        <v>7</v>
      </c>
      <c r="HK74" t="s">
        <v>7</v>
      </c>
      <c r="HL74" t="s">
        <v>7</v>
      </c>
      <c r="HM74" t="s">
        <v>9</v>
      </c>
      <c r="HN74" t="s">
        <v>7</v>
      </c>
      <c r="HX74" t="s">
        <v>7</v>
      </c>
      <c r="HY74" t="s">
        <v>9</v>
      </c>
      <c r="HZ74" t="s">
        <v>7</v>
      </c>
      <c r="IA74" t="s">
        <v>7</v>
      </c>
      <c r="IB74" t="s">
        <v>7</v>
      </c>
      <c r="IC74" t="s">
        <v>7</v>
      </c>
      <c r="ID74" t="s">
        <v>7</v>
      </c>
      <c r="IL74" t="s">
        <v>473</v>
      </c>
      <c r="IP74" t="s">
        <v>457</v>
      </c>
      <c r="IT74" t="s">
        <v>381</v>
      </c>
      <c r="IV74" t="s">
        <v>381</v>
      </c>
      <c r="IX74" t="s">
        <v>381</v>
      </c>
      <c r="IZ74" t="s">
        <v>9</v>
      </c>
      <c r="JB74" t="s">
        <v>11</v>
      </c>
      <c r="JD74" t="s">
        <v>9</v>
      </c>
      <c r="JF74" t="s">
        <v>409</v>
      </c>
      <c r="JG74" t="s">
        <v>410</v>
      </c>
      <c r="JH74" t="s">
        <v>410</v>
      </c>
      <c r="JL74" t="s">
        <v>370</v>
      </c>
      <c r="JM74" t="s">
        <v>370</v>
      </c>
      <c r="JN74" t="s">
        <v>370</v>
      </c>
      <c r="JO74" t="s">
        <v>370</v>
      </c>
      <c r="JP74" t="s">
        <v>361</v>
      </c>
      <c r="JQ74" t="s">
        <v>361</v>
      </c>
      <c r="JR74" t="s">
        <v>361</v>
      </c>
      <c r="JS74" t="s">
        <v>361</v>
      </c>
      <c r="JT74" t="s">
        <v>361</v>
      </c>
      <c r="JU74" t="s">
        <v>361</v>
      </c>
      <c r="JV74" t="s">
        <v>361</v>
      </c>
      <c r="JW74" t="s">
        <v>361</v>
      </c>
      <c r="JX74" t="s">
        <v>411</v>
      </c>
      <c r="JZ74" t="s">
        <v>412</v>
      </c>
      <c r="KB74" t="s">
        <v>8</v>
      </c>
    </row>
    <row r="75" spans="1:288" x14ac:dyDescent="0.3">
      <c r="A75">
        <v>74</v>
      </c>
      <c r="D75" s="45">
        <v>44727</v>
      </c>
      <c r="E75" s="46">
        <v>0.47916666666666669</v>
      </c>
      <c r="F75" t="s">
        <v>26</v>
      </c>
      <c r="G75" t="s">
        <v>382</v>
      </c>
      <c r="I75" t="s">
        <v>383</v>
      </c>
      <c r="N75" t="s">
        <v>384</v>
      </c>
      <c r="S75" t="s">
        <v>385</v>
      </c>
      <c r="W75" t="s">
        <v>386</v>
      </c>
      <c r="Y75" t="s">
        <v>383</v>
      </c>
      <c r="AA75" t="s">
        <v>434</v>
      </c>
      <c r="AC75" t="s">
        <v>388</v>
      </c>
      <c r="AE75" t="s">
        <v>423</v>
      </c>
      <c r="AG75" t="s">
        <v>390</v>
      </c>
      <c r="AK75" t="s">
        <v>383</v>
      </c>
      <c r="AO75" t="s">
        <v>383</v>
      </c>
      <c r="AQ75" t="s">
        <v>383</v>
      </c>
      <c r="AS75" t="s">
        <v>383</v>
      </c>
      <c r="AU75" t="s">
        <v>383</v>
      </c>
      <c r="AV75" t="s">
        <v>361</v>
      </c>
      <c r="AW75" t="s">
        <v>361</v>
      </c>
      <c r="AX75" t="s">
        <v>361</v>
      </c>
      <c r="AY75" t="s">
        <v>361</v>
      </c>
      <c r="AZ75" t="s">
        <v>361</v>
      </c>
      <c r="BA75" t="s">
        <v>361</v>
      </c>
      <c r="BB75" t="s">
        <v>361</v>
      </c>
      <c r="BC75" t="s">
        <v>361</v>
      </c>
      <c r="BD75" t="s">
        <v>361</v>
      </c>
      <c r="BE75" t="s">
        <v>361</v>
      </c>
      <c r="BF75" t="s">
        <v>361</v>
      </c>
      <c r="BG75" t="s">
        <v>361</v>
      </c>
      <c r="BH75" t="s">
        <v>361</v>
      </c>
      <c r="BI75" t="s">
        <v>370</v>
      </c>
      <c r="BJ75" t="s">
        <v>370</v>
      </c>
      <c r="BK75" t="s">
        <v>361</v>
      </c>
      <c r="BL75" t="s">
        <v>361</v>
      </c>
      <c r="BM75" t="s">
        <v>361</v>
      </c>
      <c r="BP75" t="s">
        <v>361</v>
      </c>
      <c r="BQ75" t="s">
        <v>361</v>
      </c>
      <c r="BR75" t="s">
        <v>361</v>
      </c>
      <c r="BS75" t="s">
        <v>361</v>
      </c>
      <c r="BT75" t="s">
        <v>361</v>
      </c>
      <c r="BU75" t="s">
        <v>361</v>
      </c>
      <c r="BV75" t="s">
        <v>361</v>
      </c>
      <c r="BW75" t="s">
        <v>361</v>
      </c>
      <c r="BX75" t="s">
        <v>361</v>
      </c>
      <c r="BY75" t="s">
        <v>370</v>
      </c>
      <c r="BZ75" t="s">
        <v>370</v>
      </c>
      <c r="CA75" t="s">
        <v>361</v>
      </c>
      <c r="CB75" t="s">
        <v>361</v>
      </c>
      <c r="CC75" t="s">
        <v>361</v>
      </c>
      <c r="CF75" t="s">
        <v>361</v>
      </c>
      <c r="CG75" t="s">
        <v>361</v>
      </c>
      <c r="CH75" t="s">
        <v>361</v>
      </c>
      <c r="CI75" t="s">
        <v>361</v>
      </c>
      <c r="CJ75" t="s">
        <v>361</v>
      </c>
      <c r="CK75" t="s">
        <v>361</v>
      </c>
      <c r="CL75" t="s">
        <v>361</v>
      </c>
      <c r="CM75" t="s">
        <v>361</v>
      </c>
      <c r="CN75" t="s">
        <v>361</v>
      </c>
      <c r="CO75" t="s">
        <v>361</v>
      </c>
      <c r="CP75" t="s">
        <v>361</v>
      </c>
      <c r="CQ75" t="s">
        <v>361</v>
      </c>
      <c r="CR75" t="s">
        <v>361</v>
      </c>
      <c r="CS75" t="s">
        <v>361</v>
      </c>
      <c r="CT75" t="s">
        <v>370</v>
      </c>
      <c r="CU75" t="s">
        <v>370</v>
      </c>
      <c r="CV75" t="s">
        <v>361</v>
      </c>
      <c r="CW75" t="s">
        <v>361</v>
      </c>
      <c r="CX75" t="s">
        <v>361</v>
      </c>
      <c r="CY75" t="s">
        <v>361</v>
      </c>
      <c r="CZ75" t="s">
        <v>361</v>
      </c>
      <c r="DA75" t="s">
        <v>361</v>
      </c>
      <c r="DE75" t="s">
        <v>385</v>
      </c>
      <c r="DG75" t="s">
        <v>385</v>
      </c>
      <c r="DH75" t="s">
        <v>361</v>
      </c>
      <c r="DI75" t="s">
        <v>361</v>
      </c>
      <c r="DJ75" t="s">
        <v>361</v>
      </c>
      <c r="DK75" t="s">
        <v>361</v>
      </c>
      <c r="DL75" t="s">
        <v>361</v>
      </c>
      <c r="DM75" t="s">
        <v>361</v>
      </c>
      <c r="DN75" t="s">
        <v>361</v>
      </c>
      <c r="DO75" t="s">
        <v>361</v>
      </c>
      <c r="DP75" t="s">
        <v>361</v>
      </c>
      <c r="DQ75" t="s">
        <v>361</v>
      </c>
      <c r="DR75" t="s">
        <v>361</v>
      </c>
      <c r="DT75" t="s">
        <v>361</v>
      </c>
      <c r="DU75" t="s">
        <v>361</v>
      </c>
      <c r="DV75" t="s">
        <v>361</v>
      </c>
      <c r="DW75" t="s">
        <v>361</v>
      </c>
      <c r="DX75" t="s">
        <v>361</v>
      </c>
      <c r="DY75" t="s">
        <v>361</v>
      </c>
      <c r="DZ75" t="s">
        <v>361</v>
      </c>
      <c r="EA75" t="s">
        <v>361</v>
      </c>
      <c r="EB75" t="s">
        <v>361</v>
      </c>
      <c r="EC75" t="s">
        <v>361</v>
      </c>
      <c r="ED75" t="s">
        <v>370</v>
      </c>
      <c r="EI75" t="s">
        <v>383</v>
      </c>
      <c r="EK75" t="s">
        <v>383</v>
      </c>
      <c r="EL75">
        <v>1</v>
      </c>
      <c r="EM75" t="s">
        <v>372</v>
      </c>
      <c r="EN75">
        <v>75</v>
      </c>
      <c r="FQ75" t="s">
        <v>373</v>
      </c>
      <c r="FS75" t="s">
        <v>393</v>
      </c>
      <c r="FW75" t="s">
        <v>419</v>
      </c>
      <c r="GG75" t="s">
        <v>383</v>
      </c>
      <c r="GK75" t="s">
        <v>517</v>
      </c>
      <c r="GQ75">
        <v>120</v>
      </c>
      <c r="GS75" t="s">
        <v>395</v>
      </c>
      <c r="GU75" t="s">
        <v>396</v>
      </c>
      <c r="GY75" t="s">
        <v>397</v>
      </c>
      <c r="HC75" t="s">
        <v>383</v>
      </c>
      <c r="HE75" t="s">
        <v>385</v>
      </c>
      <c r="HO75" t="s">
        <v>385</v>
      </c>
      <c r="HP75" t="s">
        <v>385</v>
      </c>
      <c r="HQ75" t="s">
        <v>383</v>
      </c>
      <c r="HR75" t="s">
        <v>383</v>
      </c>
      <c r="HS75" t="s">
        <v>383</v>
      </c>
      <c r="HT75" t="s">
        <v>383</v>
      </c>
      <c r="HU75" t="s">
        <v>385</v>
      </c>
      <c r="HV75" t="s">
        <v>385</v>
      </c>
      <c r="HW75" t="s">
        <v>383</v>
      </c>
      <c r="IE75" t="s">
        <v>383</v>
      </c>
      <c r="IF75" t="s">
        <v>385</v>
      </c>
      <c r="IG75" t="s">
        <v>383</v>
      </c>
      <c r="IH75" t="s">
        <v>383</v>
      </c>
      <c r="II75" t="s">
        <v>383</v>
      </c>
      <c r="IJ75" t="s">
        <v>383</v>
      </c>
      <c r="IK75" t="s">
        <v>383</v>
      </c>
      <c r="IM75" t="s">
        <v>421</v>
      </c>
      <c r="IQ75" t="s">
        <v>422</v>
      </c>
      <c r="IU75" t="s">
        <v>399</v>
      </c>
      <c r="IW75" t="s">
        <v>399</v>
      </c>
      <c r="IY75" t="s">
        <v>399</v>
      </c>
      <c r="JA75" t="s">
        <v>383</v>
      </c>
      <c r="JL75" t="s">
        <v>361</v>
      </c>
      <c r="JM75" t="s">
        <v>361</v>
      </c>
      <c r="JN75" t="s">
        <v>361</v>
      </c>
      <c r="JO75" t="s">
        <v>361</v>
      </c>
      <c r="JP75" t="s">
        <v>361</v>
      </c>
      <c r="JQ75" t="s">
        <v>361</v>
      </c>
      <c r="JR75" t="s">
        <v>361</v>
      </c>
      <c r="JS75" t="s">
        <v>361</v>
      </c>
      <c r="JT75" t="s">
        <v>361</v>
      </c>
      <c r="JU75" t="s">
        <v>361</v>
      </c>
      <c r="JV75" t="s">
        <v>361</v>
      </c>
      <c r="JW75" t="s">
        <v>361</v>
      </c>
      <c r="KB75" t="s">
        <v>8</v>
      </c>
    </row>
    <row r="76" spans="1:288" x14ac:dyDescent="0.3">
      <c r="A76">
        <v>75</v>
      </c>
      <c r="D76" s="45">
        <v>44727</v>
      </c>
      <c r="E76" s="46">
        <v>0.57013888888888886</v>
      </c>
      <c r="F76" t="s">
        <v>27</v>
      </c>
      <c r="G76" t="s">
        <v>13</v>
      </c>
      <c r="H76" t="s">
        <v>7</v>
      </c>
      <c r="L76" t="s">
        <v>362</v>
      </c>
      <c r="P76" t="s">
        <v>9</v>
      </c>
      <c r="V76" t="s">
        <v>363</v>
      </c>
      <c r="Z76" t="s">
        <v>402</v>
      </c>
      <c r="AB76" t="s">
        <v>403</v>
      </c>
      <c r="AD76" t="s">
        <v>366</v>
      </c>
      <c r="AF76" t="s">
        <v>367</v>
      </c>
      <c r="AJ76" t="s">
        <v>367</v>
      </c>
      <c r="AN76" t="s">
        <v>7</v>
      </c>
      <c r="AP76" t="s">
        <v>367</v>
      </c>
      <c r="AR76" t="s">
        <v>7</v>
      </c>
      <c r="AT76" t="s">
        <v>368</v>
      </c>
      <c r="AV76" t="s">
        <v>370</v>
      </c>
      <c r="AW76" t="s">
        <v>361</v>
      </c>
      <c r="AX76" t="s">
        <v>361</v>
      </c>
      <c r="AY76" t="s">
        <v>361</v>
      </c>
      <c r="AZ76" t="s">
        <v>361</v>
      </c>
      <c r="BA76" t="s">
        <v>361</v>
      </c>
      <c r="BB76" t="s">
        <v>361</v>
      </c>
      <c r="BC76" t="s">
        <v>361</v>
      </c>
      <c r="BD76" t="s">
        <v>361</v>
      </c>
      <c r="BE76" t="s">
        <v>361</v>
      </c>
      <c r="BF76" t="s">
        <v>361</v>
      </c>
      <c r="BG76" t="s">
        <v>361</v>
      </c>
      <c r="BH76" t="s">
        <v>361</v>
      </c>
      <c r="BI76" t="s">
        <v>361</v>
      </c>
      <c r="BJ76" t="s">
        <v>361</v>
      </c>
      <c r="BK76" t="s">
        <v>361</v>
      </c>
      <c r="BL76" t="s">
        <v>361</v>
      </c>
      <c r="BM76" t="s">
        <v>361</v>
      </c>
      <c r="BP76" t="s">
        <v>361</v>
      </c>
      <c r="BQ76" t="s">
        <v>370</v>
      </c>
      <c r="BR76" t="s">
        <v>361</v>
      </c>
      <c r="BS76" t="s">
        <v>370</v>
      </c>
      <c r="BT76" t="s">
        <v>361</v>
      </c>
      <c r="BU76" t="s">
        <v>361</v>
      </c>
      <c r="BV76" t="s">
        <v>361</v>
      </c>
      <c r="BW76" t="s">
        <v>361</v>
      </c>
      <c r="BX76" t="s">
        <v>361</v>
      </c>
      <c r="BY76" t="s">
        <v>361</v>
      </c>
      <c r="BZ76" t="s">
        <v>361</v>
      </c>
      <c r="CA76" t="s">
        <v>361</v>
      </c>
      <c r="CB76" t="s">
        <v>361</v>
      </c>
      <c r="CC76" t="s">
        <v>361</v>
      </c>
      <c r="CF76" t="s">
        <v>361</v>
      </c>
      <c r="CG76" t="s">
        <v>361</v>
      </c>
      <c r="CH76" t="s">
        <v>370</v>
      </c>
      <c r="CI76" t="s">
        <v>370</v>
      </c>
      <c r="CJ76" t="s">
        <v>361</v>
      </c>
      <c r="CK76" t="s">
        <v>361</v>
      </c>
      <c r="CL76" t="s">
        <v>361</v>
      </c>
      <c r="CM76" t="s">
        <v>361</v>
      </c>
      <c r="CN76" t="s">
        <v>361</v>
      </c>
      <c r="CO76" t="s">
        <v>370</v>
      </c>
      <c r="CP76" t="s">
        <v>361</v>
      </c>
      <c r="CQ76" t="s">
        <v>361</v>
      </c>
      <c r="CR76" t="s">
        <v>361</v>
      </c>
      <c r="CS76" t="s">
        <v>361</v>
      </c>
      <c r="CT76" t="s">
        <v>361</v>
      </c>
      <c r="CU76" t="s">
        <v>361</v>
      </c>
      <c r="CV76" t="s">
        <v>361</v>
      </c>
      <c r="CW76" t="s">
        <v>361</v>
      </c>
      <c r="CX76" t="s">
        <v>361</v>
      </c>
      <c r="CY76" t="s">
        <v>361</v>
      </c>
      <c r="CZ76" t="s">
        <v>361</v>
      </c>
      <c r="DA76" t="s">
        <v>361</v>
      </c>
      <c r="DD76" t="s">
        <v>7</v>
      </c>
      <c r="DF76" t="s">
        <v>368</v>
      </c>
      <c r="DH76" t="s">
        <v>361</v>
      </c>
      <c r="DI76" t="s">
        <v>361</v>
      </c>
      <c r="DJ76" t="s">
        <v>361</v>
      </c>
      <c r="DK76" t="s">
        <v>361</v>
      </c>
      <c r="DL76" t="s">
        <v>361</v>
      </c>
      <c r="DM76" t="s">
        <v>361</v>
      </c>
      <c r="DN76" t="s">
        <v>361</v>
      </c>
      <c r="DO76" t="s">
        <v>361</v>
      </c>
      <c r="DP76" t="s">
        <v>361</v>
      </c>
      <c r="DQ76" t="s">
        <v>361</v>
      </c>
      <c r="DR76" t="s">
        <v>370</v>
      </c>
      <c r="DT76" t="s">
        <v>361</v>
      </c>
      <c r="DU76" t="s">
        <v>361</v>
      </c>
      <c r="DV76" t="s">
        <v>361</v>
      </c>
      <c r="DW76" t="s">
        <v>361</v>
      </c>
      <c r="DX76" t="s">
        <v>361</v>
      </c>
      <c r="DY76" t="s">
        <v>361</v>
      </c>
      <c r="DZ76" t="s">
        <v>361</v>
      </c>
      <c r="EA76" t="s">
        <v>361</v>
      </c>
      <c r="EB76" t="s">
        <v>361</v>
      </c>
      <c r="EC76" t="s">
        <v>361</v>
      </c>
      <c r="ED76" t="s">
        <v>361</v>
      </c>
      <c r="EH76" t="s">
        <v>7</v>
      </c>
      <c r="EJ76" t="s">
        <v>7</v>
      </c>
      <c r="EL76">
        <v>0</v>
      </c>
      <c r="FQ76" t="s">
        <v>373</v>
      </c>
      <c r="FR76" t="s">
        <v>476</v>
      </c>
      <c r="FV76" t="s">
        <v>455</v>
      </c>
      <c r="GF76" t="s">
        <v>7</v>
      </c>
      <c r="GJ76" t="s">
        <v>375</v>
      </c>
      <c r="GP76">
        <v>5</v>
      </c>
      <c r="GR76" t="s">
        <v>376</v>
      </c>
      <c r="GT76" t="s">
        <v>377</v>
      </c>
      <c r="GX76" t="s">
        <v>378</v>
      </c>
      <c r="HB76" t="s">
        <v>7</v>
      </c>
      <c r="HD76" t="s">
        <v>9</v>
      </c>
      <c r="HF76" t="s">
        <v>7</v>
      </c>
      <c r="HG76" t="s">
        <v>7</v>
      </c>
      <c r="HH76" t="s">
        <v>7</v>
      </c>
      <c r="HI76" t="s">
        <v>7</v>
      </c>
      <c r="HJ76" t="s">
        <v>7</v>
      </c>
      <c r="HK76" t="s">
        <v>7</v>
      </c>
      <c r="HL76" t="s">
        <v>7</v>
      </c>
      <c r="HM76" t="s">
        <v>9</v>
      </c>
      <c r="HN76" t="s">
        <v>7</v>
      </c>
      <c r="HX76" t="s">
        <v>7</v>
      </c>
      <c r="HY76" t="s">
        <v>9</v>
      </c>
      <c r="HZ76" t="s">
        <v>7</v>
      </c>
      <c r="IA76" t="s">
        <v>7</v>
      </c>
      <c r="IB76" t="s">
        <v>7</v>
      </c>
      <c r="IC76" t="s">
        <v>7</v>
      </c>
      <c r="ID76" t="s">
        <v>7</v>
      </c>
      <c r="IL76" t="s">
        <v>440</v>
      </c>
      <c r="IP76" t="s">
        <v>380</v>
      </c>
      <c r="IT76" t="s">
        <v>381</v>
      </c>
      <c r="IV76" t="s">
        <v>381</v>
      </c>
      <c r="IX76" t="s">
        <v>381</v>
      </c>
      <c r="IZ76" t="s">
        <v>7</v>
      </c>
      <c r="JL76" t="s">
        <v>361</v>
      </c>
      <c r="JM76" t="s">
        <v>361</v>
      </c>
      <c r="JN76" t="s">
        <v>361</v>
      </c>
      <c r="JO76" t="s">
        <v>361</v>
      </c>
      <c r="JP76" t="s">
        <v>361</v>
      </c>
      <c r="JQ76" t="s">
        <v>361</v>
      </c>
      <c r="JR76" t="s">
        <v>361</v>
      </c>
      <c r="JS76" t="s">
        <v>361</v>
      </c>
      <c r="JT76" t="s">
        <v>361</v>
      </c>
      <c r="JU76" t="s">
        <v>361</v>
      </c>
      <c r="JV76" t="s">
        <v>361</v>
      </c>
      <c r="JW76" t="s">
        <v>361</v>
      </c>
      <c r="KB76" t="s">
        <v>8</v>
      </c>
    </row>
    <row r="77" spans="1:288" x14ac:dyDescent="0.3">
      <c r="A77">
        <v>76</v>
      </c>
      <c r="AV77" t="s">
        <v>361</v>
      </c>
      <c r="AW77" t="s">
        <v>361</v>
      </c>
      <c r="AX77" t="s">
        <v>361</v>
      </c>
      <c r="AY77" t="s">
        <v>361</v>
      </c>
      <c r="AZ77" t="s">
        <v>361</v>
      </c>
      <c r="BA77" t="s">
        <v>361</v>
      </c>
      <c r="BB77" t="s">
        <v>361</v>
      </c>
      <c r="BC77" t="s">
        <v>361</v>
      </c>
      <c r="BD77" t="s">
        <v>361</v>
      </c>
      <c r="BE77" t="s">
        <v>361</v>
      </c>
      <c r="BF77" t="s">
        <v>361</v>
      </c>
      <c r="BG77" t="s">
        <v>361</v>
      </c>
      <c r="BH77" t="s">
        <v>361</v>
      </c>
      <c r="BI77" t="s">
        <v>361</v>
      </c>
      <c r="BJ77" t="s">
        <v>361</v>
      </c>
      <c r="BK77" t="s">
        <v>361</v>
      </c>
      <c r="BL77" t="s">
        <v>361</v>
      </c>
      <c r="BM77" t="s">
        <v>361</v>
      </c>
      <c r="BP77" t="s">
        <v>361</v>
      </c>
      <c r="BQ77" t="s">
        <v>361</v>
      </c>
      <c r="BR77" t="s">
        <v>361</v>
      </c>
      <c r="BS77" t="s">
        <v>361</v>
      </c>
      <c r="BT77" t="s">
        <v>361</v>
      </c>
      <c r="BU77" t="s">
        <v>361</v>
      </c>
      <c r="BV77" t="s">
        <v>361</v>
      </c>
      <c r="BW77" t="s">
        <v>361</v>
      </c>
      <c r="BX77" t="s">
        <v>361</v>
      </c>
      <c r="BY77" t="s">
        <v>361</v>
      </c>
      <c r="BZ77" t="s">
        <v>361</v>
      </c>
      <c r="CA77" t="s">
        <v>361</v>
      </c>
      <c r="CB77" t="s">
        <v>361</v>
      </c>
      <c r="CC77" t="s">
        <v>361</v>
      </c>
      <c r="CF77" t="s">
        <v>361</v>
      </c>
      <c r="CG77" t="s">
        <v>361</v>
      </c>
      <c r="CH77" t="s">
        <v>361</v>
      </c>
      <c r="CI77" t="s">
        <v>361</v>
      </c>
      <c r="CJ77" t="s">
        <v>361</v>
      </c>
      <c r="CK77" t="s">
        <v>361</v>
      </c>
      <c r="CL77" t="s">
        <v>361</v>
      </c>
      <c r="CM77" t="s">
        <v>361</v>
      </c>
      <c r="CN77" t="s">
        <v>361</v>
      </c>
      <c r="CO77" t="s">
        <v>361</v>
      </c>
      <c r="CP77" t="s">
        <v>361</v>
      </c>
      <c r="CQ77" t="s">
        <v>361</v>
      </c>
      <c r="CR77" t="s">
        <v>361</v>
      </c>
      <c r="CS77" t="s">
        <v>361</v>
      </c>
      <c r="CT77" t="s">
        <v>361</v>
      </c>
      <c r="CU77" t="s">
        <v>361</v>
      </c>
      <c r="CV77" t="s">
        <v>361</v>
      </c>
      <c r="CW77" t="s">
        <v>361</v>
      </c>
      <c r="CX77" t="s">
        <v>361</v>
      </c>
      <c r="CY77" t="s">
        <v>361</v>
      </c>
      <c r="CZ77" t="s">
        <v>361</v>
      </c>
      <c r="DA77" t="s">
        <v>361</v>
      </c>
      <c r="DH77" t="s">
        <v>361</v>
      </c>
      <c r="DI77" t="s">
        <v>361</v>
      </c>
      <c r="DJ77" t="s">
        <v>361</v>
      </c>
      <c r="DK77" t="s">
        <v>361</v>
      </c>
      <c r="DL77" t="s">
        <v>361</v>
      </c>
      <c r="DM77" t="s">
        <v>361</v>
      </c>
      <c r="DN77" t="s">
        <v>361</v>
      </c>
      <c r="DO77" t="s">
        <v>361</v>
      </c>
      <c r="DP77" t="s">
        <v>361</v>
      </c>
      <c r="DQ77" t="s">
        <v>361</v>
      </c>
      <c r="DR77" t="s">
        <v>361</v>
      </c>
      <c r="DT77" t="s">
        <v>361</v>
      </c>
      <c r="DU77" t="s">
        <v>361</v>
      </c>
      <c r="DV77" t="s">
        <v>361</v>
      </c>
      <c r="DW77" t="s">
        <v>361</v>
      </c>
      <c r="DX77" t="s">
        <v>361</v>
      </c>
      <c r="DY77" t="s">
        <v>361</v>
      </c>
      <c r="DZ77" t="s">
        <v>361</v>
      </c>
      <c r="EA77" t="s">
        <v>361</v>
      </c>
      <c r="EB77" t="s">
        <v>361</v>
      </c>
      <c r="EC77" t="s">
        <v>361</v>
      </c>
      <c r="ED77" t="s">
        <v>361</v>
      </c>
      <c r="JL77" t="s">
        <v>361</v>
      </c>
      <c r="JM77" t="s">
        <v>361</v>
      </c>
      <c r="JN77" t="s">
        <v>361</v>
      </c>
      <c r="JO77" t="s">
        <v>361</v>
      </c>
      <c r="JP77" t="s">
        <v>361</v>
      </c>
      <c r="JQ77" t="s">
        <v>361</v>
      </c>
      <c r="JR77" t="s">
        <v>361</v>
      </c>
      <c r="JS77" t="s">
        <v>361</v>
      </c>
      <c r="JT77" t="s">
        <v>361</v>
      </c>
      <c r="JU77" t="s">
        <v>361</v>
      </c>
      <c r="JV77" t="s">
        <v>361</v>
      </c>
      <c r="JW77" t="s">
        <v>361</v>
      </c>
      <c r="KB77" t="s">
        <v>59</v>
      </c>
    </row>
    <row r="78" spans="1:288" x14ac:dyDescent="0.3">
      <c r="A78">
        <v>77</v>
      </c>
      <c r="D78" s="45">
        <v>44730</v>
      </c>
      <c r="E78" s="46">
        <v>0.44930555555555557</v>
      </c>
      <c r="F78" t="s">
        <v>10</v>
      </c>
      <c r="G78" t="s">
        <v>13</v>
      </c>
      <c r="H78" t="s">
        <v>7</v>
      </c>
      <c r="L78" t="s">
        <v>362</v>
      </c>
      <c r="P78" t="s">
        <v>9</v>
      </c>
      <c r="V78" t="s">
        <v>363</v>
      </c>
      <c r="Z78" t="s">
        <v>364</v>
      </c>
      <c r="AB78" t="s">
        <v>403</v>
      </c>
      <c r="AD78" t="s">
        <v>366</v>
      </c>
      <c r="AF78" t="s">
        <v>367</v>
      </c>
      <c r="AJ78" t="s">
        <v>367</v>
      </c>
      <c r="AN78" t="s">
        <v>7</v>
      </c>
      <c r="AP78" t="s">
        <v>369</v>
      </c>
      <c r="AR78" t="s">
        <v>9</v>
      </c>
      <c r="AT78" t="s">
        <v>7</v>
      </c>
      <c r="AV78" t="s">
        <v>361</v>
      </c>
      <c r="AW78" t="s">
        <v>361</v>
      </c>
      <c r="AX78" t="s">
        <v>361</v>
      </c>
      <c r="AY78" t="s">
        <v>361</v>
      </c>
      <c r="AZ78" t="s">
        <v>361</v>
      </c>
      <c r="BA78" t="s">
        <v>370</v>
      </c>
      <c r="BB78" t="s">
        <v>361</v>
      </c>
      <c r="BC78" t="s">
        <v>361</v>
      </c>
      <c r="BD78" t="s">
        <v>361</v>
      </c>
      <c r="BE78" t="s">
        <v>361</v>
      </c>
      <c r="BF78" t="s">
        <v>361</v>
      </c>
      <c r="BG78" t="s">
        <v>361</v>
      </c>
      <c r="BH78" t="s">
        <v>361</v>
      </c>
      <c r="BI78" t="s">
        <v>361</v>
      </c>
      <c r="BJ78" t="s">
        <v>361</v>
      </c>
      <c r="BK78" t="s">
        <v>361</v>
      </c>
      <c r="BL78" t="s">
        <v>361</v>
      </c>
      <c r="BM78" t="s">
        <v>361</v>
      </c>
      <c r="BP78" t="s">
        <v>361</v>
      </c>
      <c r="BQ78" t="s">
        <v>361</v>
      </c>
      <c r="BR78" t="s">
        <v>361</v>
      </c>
      <c r="BS78" t="s">
        <v>370</v>
      </c>
      <c r="BT78" t="s">
        <v>361</v>
      </c>
      <c r="BU78" t="s">
        <v>361</v>
      </c>
      <c r="BV78" t="s">
        <v>361</v>
      </c>
      <c r="BW78" t="s">
        <v>361</v>
      </c>
      <c r="BX78" t="s">
        <v>361</v>
      </c>
      <c r="BY78" t="s">
        <v>361</v>
      </c>
      <c r="BZ78" t="s">
        <v>361</v>
      </c>
      <c r="CA78" t="s">
        <v>361</v>
      </c>
      <c r="CB78" t="s">
        <v>361</v>
      </c>
      <c r="CC78" t="s">
        <v>361</v>
      </c>
      <c r="CF78" t="s">
        <v>361</v>
      </c>
      <c r="CG78" t="s">
        <v>361</v>
      </c>
      <c r="CH78" t="s">
        <v>361</v>
      </c>
      <c r="CI78" t="s">
        <v>370</v>
      </c>
      <c r="CJ78" t="s">
        <v>361</v>
      </c>
      <c r="CK78" t="s">
        <v>361</v>
      </c>
      <c r="CL78" t="s">
        <v>361</v>
      </c>
      <c r="CM78" t="s">
        <v>361</v>
      </c>
      <c r="CN78" t="s">
        <v>361</v>
      </c>
      <c r="CO78" t="s">
        <v>361</v>
      </c>
      <c r="CP78" t="s">
        <v>361</v>
      </c>
      <c r="CQ78" t="s">
        <v>361</v>
      </c>
      <c r="CR78" t="s">
        <v>361</v>
      </c>
      <c r="CS78" t="s">
        <v>361</v>
      </c>
      <c r="CT78" t="s">
        <v>361</v>
      </c>
      <c r="CU78" t="s">
        <v>361</v>
      </c>
      <c r="CV78" t="s">
        <v>361</v>
      </c>
      <c r="CW78" t="s">
        <v>361</v>
      </c>
      <c r="CX78" t="s">
        <v>361</v>
      </c>
      <c r="CY78" t="s">
        <v>361</v>
      </c>
      <c r="CZ78" t="s">
        <v>361</v>
      </c>
      <c r="DA78" t="s">
        <v>361</v>
      </c>
      <c r="DD78" t="s">
        <v>9</v>
      </c>
      <c r="DF78" t="s">
        <v>368</v>
      </c>
      <c r="DH78" t="s">
        <v>361</v>
      </c>
      <c r="DI78" t="s">
        <v>361</v>
      </c>
      <c r="DJ78" t="s">
        <v>361</v>
      </c>
      <c r="DK78" t="s">
        <v>361</v>
      </c>
      <c r="DL78" t="s">
        <v>361</v>
      </c>
      <c r="DM78" t="s">
        <v>361</v>
      </c>
      <c r="DN78" t="s">
        <v>361</v>
      </c>
      <c r="DO78" t="s">
        <v>361</v>
      </c>
      <c r="DP78" t="s">
        <v>361</v>
      </c>
      <c r="DQ78" t="s">
        <v>361</v>
      </c>
      <c r="DR78" t="s">
        <v>370</v>
      </c>
      <c r="DT78" t="s">
        <v>361</v>
      </c>
      <c r="DU78" t="s">
        <v>361</v>
      </c>
      <c r="DV78" t="s">
        <v>361</v>
      </c>
      <c r="DW78" t="s">
        <v>361</v>
      </c>
      <c r="DX78" t="s">
        <v>361</v>
      </c>
      <c r="DY78" t="s">
        <v>361</v>
      </c>
      <c r="DZ78" t="s">
        <v>361</v>
      </c>
      <c r="EA78" t="s">
        <v>361</v>
      </c>
      <c r="EB78" t="s">
        <v>361</v>
      </c>
      <c r="EC78" t="s">
        <v>361</v>
      </c>
      <c r="ED78" t="s">
        <v>361</v>
      </c>
      <c r="EH78" t="s">
        <v>7</v>
      </c>
      <c r="EJ78" t="s">
        <v>7</v>
      </c>
      <c r="EL78">
        <v>2</v>
      </c>
      <c r="EM78" t="s">
        <v>371</v>
      </c>
      <c r="EN78">
        <v>4</v>
      </c>
      <c r="EO78" t="s">
        <v>372</v>
      </c>
      <c r="EP78">
        <v>31</v>
      </c>
      <c r="FQ78" t="s">
        <v>373</v>
      </c>
      <c r="FR78" t="s">
        <v>449</v>
      </c>
      <c r="FV78" t="s">
        <v>449</v>
      </c>
      <c r="GF78" t="s">
        <v>7</v>
      </c>
      <c r="GJ78" t="s">
        <v>375</v>
      </c>
      <c r="GP78">
        <v>5</v>
      </c>
      <c r="GR78" t="s">
        <v>376</v>
      </c>
      <c r="GT78" t="s">
        <v>377</v>
      </c>
      <c r="GX78" t="s">
        <v>378</v>
      </c>
      <c r="HB78" t="s">
        <v>9</v>
      </c>
      <c r="HD78" t="s">
        <v>9</v>
      </c>
      <c r="HF78" t="s">
        <v>7</v>
      </c>
      <c r="HG78" t="s">
        <v>9</v>
      </c>
      <c r="HH78" t="s">
        <v>7</v>
      </c>
      <c r="HI78" t="s">
        <v>7</v>
      </c>
      <c r="HJ78" t="s">
        <v>9</v>
      </c>
      <c r="HK78" t="s">
        <v>7</v>
      </c>
      <c r="HL78" t="s">
        <v>7</v>
      </c>
      <c r="HM78" t="s">
        <v>9</v>
      </c>
      <c r="HN78" t="s">
        <v>7</v>
      </c>
      <c r="HX78" t="s">
        <v>7</v>
      </c>
      <c r="HY78" t="s">
        <v>9</v>
      </c>
      <c r="HZ78" t="s">
        <v>7</v>
      </c>
      <c r="IA78" t="s">
        <v>7</v>
      </c>
      <c r="IB78" t="s">
        <v>7</v>
      </c>
      <c r="IC78" t="s">
        <v>7</v>
      </c>
      <c r="ID78" t="s">
        <v>7</v>
      </c>
      <c r="IL78" t="s">
        <v>440</v>
      </c>
      <c r="IP78" t="s">
        <v>380</v>
      </c>
      <c r="IT78" t="s">
        <v>519</v>
      </c>
      <c r="IV78" t="s">
        <v>519</v>
      </c>
      <c r="IX78" t="s">
        <v>519</v>
      </c>
      <c r="IZ78" t="s">
        <v>9</v>
      </c>
      <c r="JB78" t="s">
        <v>11</v>
      </c>
      <c r="JD78" t="s">
        <v>9</v>
      </c>
      <c r="JF78" t="s">
        <v>409</v>
      </c>
      <c r="JG78" t="s">
        <v>410</v>
      </c>
      <c r="JH78" t="s">
        <v>410</v>
      </c>
      <c r="JL78" t="s">
        <v>370</v>
      </c>
      <c r="JM78" t="s">
        <v>370</v>
      </c>
      <c r="JN78" t="s">
        <v>370</v>
      </c>
      <c r="JO78" t="s">
        <v>370</v>
      </c>
      <c r="JP78" t="s">
        <v>370</v>
      </c>
      <c r="JQ78" t="s">
        <v>361</v>
      </c>
      <c r="JR78" t="s">
        <v>361</v>
      </c>
      <c r="JS78" t="s">
        <v>361</v>
      </c>
      <c r="JT78" t="s">
        <v>361</v>
      </c>
      <c r="JU78" t="s">
        <v>361</v>
      </c>
      <c r="JV78" t="s">
        <v>361</v>
      </c>
      <c r="JW78" t="s">
        <v>361</v>
      </c>
      <c r="JX78" t="s">
        <v>411</v>
      </c>
      <c r="JZ78" t="s">
        <v>412</v>
      </c>
      <c r="KB78" t="s">
        <v>8</v>
      </c>
    </row>
    <row r="79" spans="1:288" x14ac:dyDescent="0.3">
      <c r="A79">
        <v>78</v>
      </c>
      <c r="AV79" t="s">
        <v>361</v>
      </c>
      <c r="AW79" t="s">
        <v>361</v>
      </c>
      <c r="AX79" t="s">
        <v>361</v>
      </c>
      <c r="AY79" t="s">
        <v>361</v>
      </c>
      <c r="AZ79" t="s">
        <v>361</v>
      </c>
      <c r="BA79" t="s">
        <v>361</v>
      </c>
      <c r="BB79" t="s">
        <v>361</v>
      </c>
      <c r="BC79" t="s">
        <v>361</v>
      </c>
      <c r="BD79" t="s">
        <v>361</v>
      </c>
      <c r="BE79" t="s">
        <v>361</v>
      </c>
      <c r="BF79" t="s">
        <v>361</v>
      </c>
      <c r="BG79" t="s">
        <v>361</v>
      </c>
      <c r="BH79" t="s">
        <v>361</v>
      </c>
      <c r="BI79" t="s">
        <v>361</v>
      </c>
      <c r="BJ79" t="s">
        <v>361</v>
      </c>
      <c r="BK79" t="s">
        <v>361</v>
      </c>
      <c r="BL79" t="s">
        <v>361</v>
      </c>
      <c r="BM79" t="s">
        <v>361</v>
      </c>
      <c r="BP79" t="s">
        <v>361</v>
      </c>
      <c r="BQ79" t="s">
        <v>361</v>
      </c>
      <c r="BR79" t="s">
        <v>361</v>
      </c>
      <c r="BS79" t="s">
        <v>361</v>
      </c>
      <c r="BT79" t="s">
        <v>361</v>
      </c>
      <c r="BU79" t="s">
        <v>361</v>
      </c>
      <c r="BV79" t="s">
        <v>361</v>
      </c>
      <c r="BW79" t="s">
        <v>361</v>
      </c>
      <c r="BX79" t="s">
        <v>361</v>
      </c>
      <c r="BY79" t="s">
        <v>361</v>
      </c>
      <c r="BZ79" t="s">
        <v>361</v>
      </c>
      <c r="CA79" t="s">
        <v>361</v>
      </c>
      <c r="CB79" t="s">
        <v>361</v>
      </c>
      <c r="CC79" t="s">
        <v>361</v>
      </c>
      <c r="CF79" t="s">
        <v>361</v>
      </c>
      <c r="CG79" t="s">
        <v>361</v>
      </c>
      <c r="CH79" t="s">
        <v>361</v>
      </c>
      <c r="CI79" t="s">
        <v>361</v>
      </c>
      <c r="CJ79" t="s">
        <v>361</v>
      </c>
      <c r="CK79" t="s">
        <v>361</v>
      </c>
      <c r="CL79" t="s">
        <v>361</v>
      </c>
      <c r="CM79" t="s">
        <v>361</v>
      </c>
      <c r="CN79" t="s">
        <v>361</v>
      </c>
      <c r="CO79" t="s">
        <v>361</v>
      </c>
      <c r="CP79" t="s">
        <v>361</v>
      </c>
      <c r="CQ79" t="s">
        <v>361</v>
      </c>
      <c r="CR79" t="s">
        <v>361</v>
      </c>
      <c r="CS79" t="s">
        <v>361</v>
      </c>
      <c r="CT79" t="s">
        <v>361</v>
      </c>
      <c r="CU79" t="s">
        <v>361</v>
      </c>
      <c r="CV79" t="s">
        <v>361</v>
      </c>
      <c r="CW79" t="s">
        <v>361</v>
      </c>
      <c r="CX79" t="s">
        <v>361</v>
      </c>
      <c r="CY79" t="s">
        <v>361</v>
      </c>
      <c r="CZ79" t="s">
        <v>361</v>
      </c>
      <c r="DA79" t="s">
        <v>361</v>
      </c>
      <c r="DH79" t="s">
        <v>361</v>
      </c>
      <c r="DI79" t="s">
        <v>361</v>
      </c>
      <c r="DJ79" t="s">
        <v>361</v>
      </c>
      <c r="DK79" t="s">
        <v>361</v>
      </c>
      <c r="DL79" t="s">
        <v>361</v>
      </c>
      <c r="DM79" t="s">
        <v>361</v>
      </c>
      <c r="DN79" t="s">
        <v>361</v>
      </c>
      <c r="DO79" t="s">
        <v>361</v>
      </c>
      <c r="DP79" t="s">
        <v>361</v>
      </c>
      <c r="DQ79" t="s">
        <v>361</v>
      </c>
      <c r="DR79" t="s">
        <v>361</v>
      </c>
      <c r="DT79" t="s">
        <v>361</v>
      </c>
      <c r="DU79" t="s">
        <v>361</v>
      </c>
      <c r="DV79" t="s">
        <v>361</v>
      </c>
      <c r="DW79" t="s">
        <v>361</v>
      </c>
      <c r="DX79" t="s">
        <v>361</v>
      </c>
      <c r="DY79" t="s">
        <v>361</v>
      </c>
      <c r="DZ79" t="s">
        <v>361</v>
      </c>
      <c r="EA79" t="s">
        <v>361</v>
      </c>
      <c r="EB79" t="s">
        <v>361</v>
      </c>
      <c r="EC79" t="s">
        <v>361</v>
      </c>
      <c r="ED79" t="s">
        <v>361</v>
      </c>
      <c r="JL79" t="s">
        <v>361</v>
      </c>
      <c r="JM79" t="s">
        <v>361</v>
      </c>
      <c r="JN79" t="s">
        <v>361</v>
      </c>
      <c r="JO79" t="s">
        <v>361</v>
      </c>
      <c r="JP79" t="s">
        <v>361</v>
      </c>
      <c r="JQ79" t="s">
        <v>361</v>
      </c>
      <c r="JR79" t="s">
        <v>361</v>
      </c>
      <c r="JS79" t="s">
        <v>361</v>
      </c>
      <c r="JT79" t="s">
        <v>361</v>
      </c>
      <c r="JU79" t="s">
        <v>361</v>
      </c>
      <c r="JV79" t="s">
        <v>361</v>
      </c>
      <c r="JW79" t="s">
        <v>361</v>
      </c>
      <c r="KB79" t="s">
        <v>59</v>
      </c>
    </row>
    <row r="80" spans="1:288" x14ac:dyDescent="0.3">
      <c r="A80">
        <v>79</v>
      </c>
      <c r="D80" s="45">
        <v>44727</v>
      </c>
      <c r="E80" s="46">
        <v>0.55555555555555558</v>
      </c>
      <c r="F80" t="s">
        <v>15</v>
      </c>
      <c r="G80" t="s">
        <v>13</v>
      </c>
      <c r="H80" t="s">
        <v>7</v>
      </c>
      <c r="L80" t="s">
        <v>362</v>
      </c>
      <c r="P80" t="s">
        <v>9</v>
      </c>
      <c r="V80" t="s">
        <v>487</v>
      </c>
      <c r="X80" t="s">
        <v>9</v>
      </c>
      <c r="Z80" t="s">
        <v>443</v>
      </c>
      <c r="AB80" t="s">
        <v>403</v>
      </c>
      <c r="AD80" t="s">
        <v>389</v>
      </c>
      <c r="AF80" t="s">
        <v>367</v>
      </c>
      <c r="AJ80" t="s">
        <v>367</v>
      </c>
      <c r="AN80" t="s">
        <v>9</v>
      </c>
      <c r="AP80" t="s">
        <v>369</v>
      </c>
      <c r="AR80" t="s">
        <v>9</v>
      </c>
      <c r="AT80" t="s">
        <v>9</v>
      </c>
      <c r="AV80" t="s">
        <v>361</v>
      </c>
      <c r="AW80" t="s">
        <v>370</v>
      </c>
      <c r="AX80" t="s">
        <v>361</v>
      </c>
      <c r="AY80" t="s">
        <v>361</v>
      </c>
      <c r="AZ80" t="s">
        <v>370</v>
      </c>
      <c r="BA80" t="s">
        <v>370</v>
      </c>
      <c r="BB80" t="s">
        <v>361</v>
      </c>
      <c r="BC80" t="s">
        <v>361</v>
      </c>
      <c r="BD80" t="s">
        <v>361</v>
      </c>
      <c r="BE80" t="s">
        <v>361</v>
      </c>
      <c r="BF80" t="s">
        <v>361</v>
      </c>
      <c r="BG80" t="s">
        <v>361</v>
      </c>
      <c r="BH80" t="s">
        <v>361</v>
      </c>
      <c r="BI80" t="s">
        <v>361</v>
      </c>
      <c r="BJ80" t="s">
        <v>361</v>
      </c>
      <c r="BK80" t="s">
        <v>361</v>
      </c>
      <c r="BL80" t="s">
        <v>361</v>
      </c>
      <c r="BM80" t="s">
        <v>361</v>
      </c>
      <c r="BP80" t="s">
        <v>361</v>
      </c>
      <c r="BQ80" t="s">
        <v>370</v>
      </c>
      <c r="BR80" t="s">
        <v>361</v>
      </c>
      <c r="BS80" t="s">
        <v>370</v>
      </c>
      <c r="BT80" t="s">
        <v>361</v>
      </c>
      <c r="BU80" t="s">
        <v>361</v>
      </c>
      <c r="BV80" t="s">
        <v>361</v>
      </c>
      <c r="BW80" t="s">
        <v>361</v>
      </c>
      <c r="BX80" t="s">
        <v>361</v>
      </c>
      <c r="BY80" t="s">
        <v>361</v>
      </c>
      <c r="BZ80" t="s">
        <v>361</v>
      </c>
      <c r="CA80" t="s">
        <v>361</v>
      </c>
      <c r="CB80" t="s">
        <v>361</v>
      </c>
      <c r="CC80" t="s">
        <v>361</v>
      </c>
      <c r="CF80" t="s">
        <v>361</v>
      </c>
      <c r="CG80" t="s">
        <v>370</v>
      </c>
      <c r="CH80" t="s">
        <v>361</v>
      </c>
      <c r="CI80" t="s">
        <v>370</v>
      </c>
      <c r="CJ80" t="s">
        <v>370</v>
      </c>
      <c r="CK80" t="s">
        <v>361</v>
      </c>
      <c r="CL80" t="s">
        <v>361</v>
      </c>
      <c r="CM80" t="s">
        <v>370</v>
      </c>
      <c r="CN80" t="s">
        <v>361</v>
      </c>
      <c r="CO80" t="s">
        <v>361</v>
      </c>
      <c r="CP80" t="s">
        <v>361</v>
      </c>
      <c r="CQ80" t="s">
        <v>361</v>
      </c>
      <c r="CR80" t="s">
        <v>361</v>
      </c>
      <c r="CS80" t="s">
        <v>361</v>
      </c>
      <c r="CT80" t="s">
        <v>361</v>
      </c>
      <c r="CU80" t="s">
        <v>361</v>
      </c>
      <c r="CV80" t="s">
        <v>361</v>
      </c>
      <c r="CW80" t="s">
        <v>361</v>
      </c>
      <c r="CX80" t="s">
        <v>361</v>
      </c>
      <c r="CY80" t="s">
        <v>361</v>
      </c>
      <c r="CZ80" t="s">
        <v>361</v>
      </c>
      <c r="DA80" t="s">
        <v>361</v>
      </c>
      <c r="DD80" t="s">
        <v>9</v>
      </c>
      <c r="DF80" t="s">
        <v>9</v>
      </c>
      <c r="DH80" t="s">
        <v>370</v>
      </c>
      <c r="DI80" t="s">
        <v>361</v>
      </c>
      <c r="DJ80" t="s">
        <v>361</v>
      </c>
      <c r="DK80" t="s">
        <v>361</v>
      </c>
      <c r="DL80" t="s">
        <v>361</v>
      </c>
      <c r="DM80" t="s">
        <v>361</v>
      </c>
      <c r="DN80" t="s">
        <v>361</v>
      </c>
      <c r="DO80" t="s">
        <v>361</v>
      </c>
      <c r="DP80" t="s">
        <v>361</v>
      </c>
      <c r="DQ80" t="s">
        <v>361</v>
      </c>
      <c r="DR80" t="s">
        <v>361</v>
      </c>
      <c r="DT80" t="s">
        <v>361</v>
      </c>
      <c r="DU80" t="s">
        <v>361</v>
      </c>
      <c r="DV80" t="s">
        <v>361</v>
      </c>
      <c r="DW80" t="s">
        <v>361</v>
      </c>
      <c r="DX80" t="s">
        <v>361</v>
      </c>
      <c r="DY80" t="s">
        <v>361</v>
      </c>
      <c r="DZ80" t="s">
        <v>361</v>
      </c>
      <c r="EA80" t="s">
        <v>361</v>
      </c>
      <c r="EB80" t="s">
        <v>361</v>
      </c>
      <c r="EC80" t="s">
        <v>361</v>
      </c>
      <c r="ED80" t="s">
        <v>361</v>
      </c>
      <c r="EF80" t="s">
        <v>9</v>
      </c>
      <c r="EH80" t="s">
        <v>7</v>
      </c>
      <c r="EJ80" t="s">
        <v>7</v>
      </c>
      <c r="EL80">
        <v>1</v>
      </c>
      <c r="EM80" t="s">
        <v>371</v>
      </c>
      <c r="EN80">
        <v>29</v>
      </c>
      <c r="FQ80" t="s">
        <v>373</v>
      </c>
      <c r="FR80" t="s">
        <v>374</v>
      </c>
      <c r="FV80" t="s">
        <v>449</v>
      </c>
      <c r="GF80" t="s">
        <v>7</v>
      </c>
      <c r="GJ80" t="s">
        <v>425</v>
      </c>
      <c r="GP80">
        <v>1</v>
      </c>
      <c r="GR80" t="s">
        <v>376</v>
      </c>
      <c r="GT80" t="s">
        <v>377</v>
      </c>
      <c r="GX80" t="s">
        <v>378</v>
      </c>
      <c r="HB80" t="s">
        <v>7</v>
      </c>
      <c r="HD80" t="s">
        <v>9</v>
      </c>
      <c r="HF80" t="s">
        <v>9</v>
      </c>
      <c r="HG80" t="s">
        <v>9</v>
      </c>
      <c r="HH80" t="s">
        <v>7</v>
      </c>
      <c r="HI80" t="s">
        <v>9</v>
      </c>
      <c r="HJ80" t="s">
        <v>9</v>
      </c>
      <c r="HK80" t="s">
        <v>7</v>
      </c>
      <c r="HL80" t="s">
        <v>9</v>
      </c>
      <c r="HM80" t="s">
        <v>9</v>
      </c>
      <c r="HN80" t="s">
        <v>9</v>
      </c>
      <c r="HX80" t="s">
        <v>9</v>
      </c>
      <c r="HY80" t="s">
        <v>9</v>
      </c>
      <c r="HZ80" t="s">
        <v>7</v>
      </c>
      <c r="IA80" t="s">
        <v>7</v>
      </c>
      <c r="IB80" t="s">
        <v>7</v>
      </c>
      <c r="IC80" t="s">
        <v>9</v>
      </c>
      <c r="ID80" t="s">
        <v>7</v>
      </c>
      <c r="IL80" t="s">
        <v>379</v>
      </c>
      <c r="IP80" t="s">
        <v>441</v>
      </c>
      <c r="IT80" t="s">
        <v>445</v>
      </c>
      <c r="IV80" t="s">
        <v>519</v>
      </c>
      <c r="IX80" t="s">
        <v>445</v>
      </c>
      <c r="IZ80" t="s">
        <v>9</v>
      </c>
      <c r="JB80" t="s">
        <v>11</v>
      </c>
      <c r="JD80" t="s">
        <v>9</v>
      </c>
      <c r="JF80" t="s">
        <v>410</v>
      </c>
      <c r="JG80" t="s">
        <v>409</v>
      </c>
      <c r="JH80" t="s">
        <v>410</v>
      </c>
      <c r="JL80" t="s">
        <v>370</v>
      </c>
      <c r="JM80" t="s">
        <v>370</v>
      </c>
      <c r="JN80" t="s">
        <v>361</v>
      </c>
      <c r="JO80" t="s">
        <v>370</v>
      </c>
      <c r="JP80" t="s">
        <v>370</v>
      </c>
      <c r="JQ80" t="s">
        <v>361</v>
      </c>
      <c r="JR80" t="s">
        <v>361</v>
      </c>
      <c r="JS80" t="s">
        <v>361</v>
      </c>
      <c r="JT80" t="s">
        <v>361</v>
      </c>
      <c r="JU80" t="s">
        <v>361</v>
      </c>
      <c r="JV80" t="s">
        <v>361</v>
      </c>
      <c r="JW80" t="s">
        <v>361</v>
      </c>
      <c r="JX80" t="s">
        <v>411</v>
      </c>
      <c r="JZ80" t="s">
        <v>412</v>
      </c>
      <c r="KB80" t="s">
        <v>8</v>
      </c>
    </row>
    <row r="81" spans="1:288" x14ac:dyDescent="0.3">
      <c r="A81">
        <v>80</v>
      </c>
      <c r="D81" s="45">
        <v>44727</v>
      </c>
      <c r="E81" s="46">
        <v>0.4993055555555555</v>
      </c>
      <c r="F81" t="s">
        <v>27</v>
      </c>
      <c r="G81" t="s">
        <v>13</v>
      </c>
      <c r="H81" t="s">
        <v>7</v>
      </c>
      <c r="L81" t="s">
        <v>362</v>
      </c>
      <c r="P81" t="s">
        <v>9</v>
      </c>
      <c r="V81" t="s">
        <v>363</v>
      </c>
      <c r="Z81" t="s">
        <v>402</v>
      </c>
      <c r="AB81" t="s">
        <v>365</v>
      </c>
      <c r="AD81" t="s">
        <v>415</v>
      </c>
      <c r="AF81" t="s">
        <v>367</v>
      </c>
      <c r="AJ81" t="s">
        <v>470</v>
      </c>
      <c r="AL81" t="s">
        <v>417</v>
      </c>
      <c r="AN81" t="s">
        <v>7</v>
      </c>
      <c r="AP81" t="s">
        <v>367</v>
      </c>
      <c r="AR81" t="s">
        <v>7</v>
      </c>
      <c r="AT81" t="s">
        <v>7</v>
      </c>
      <c r="AV81" t="s">
        <v>361</v>
      </c>
      <c r="AW81" t="s">
        <v>361</v>
      </c>
      <c r="AX81" t="s">
        <v>361</v>
      </c>
      <c r="AY81" t="s">
        <v>361</v>
      </c>
      <c r="AZ81" t="s">
        <v>370</v>
      </c>
      <c r="BA81" t="s">
        <v>361</v>
      </c>
      <c r="BB81" t="s">
        <v>361</v>
      </c>
      <c r="BC81" t="s">
        <v>361</v>
      </c>
      <c r="BD81" t="s">
        <v>370</v>
      </c>
      <c r="BE81" t="s">
        <v>361</v>
      </c>
      <c r="BF81" t="s">
        <v>361</v>
      </c>
      <c r="BG81" t="s">
        <v>361</v>
      </c>
      <c r="BH81" t="s">
        <v>361</v>
      </c>
      <c r="BI81" t="s">
        <v>361</v>
      </c>
      <c r="BJ81" t="s">
        <v>361</v>
      </c>
      <c r="BK81" t="s">
        <v>361</v>
      </c>
      <c r="BL81" t="s">
        <v>361</v>
      </c>
      <c r="BM81" t="s">
        <v>361</v>
      </c>
      <c r="BN81" t="s">
        <v>520</v>
      </c>
      <c r="BP81" t="s">
        <v>361</v>
      </c>
      <c r="BQ81" t="s">
        <v>370</v>
      </c>
      <c r="BR81" t="s">
        <v>361</v>
      </c>
      <c r="BS81" t="s">
        <v>370</v>
      </c>
      <c r="BT81" t="s">
        <v>361</v>
      </c>
      <c r="BU81" t="s">
        <v>361</v>
      </c>
      <c r="BV81" t="s">
        <v>361</v>
      </c>
      <c r="BW81" t="s">
        <v>361</v>
      </c>
      <c r="BX81" t="s">
        <v>361</v>
      </c>
      <c r="BY81" t="s">
        <v>361</v>
      </c>
      <c r="BZ81" t="s">
        <v>361</v>
      </c>
      <c r="CA81" t="s">
        <v>361</v>
      </c>
      <c r="CB81" t="s">
        <v>361</v>
      </c>
      <c r="CC81" t="s">
        <v>361</v>
      </c>
      <c r="CF81" t="s">
        <v>361</v>
      </c>
      <c r="CG81" t="s">
        <v>361</v>
      </c>
      <c r="CH81" t="s">
        <v>370</v>
      </c>
      <c r="CI81" t="s">
        <v>361</v>
      </c>
      <c r="CJ81" t="s">
        <v>361</v>
      </c>
      <c r="CK81" t="s">
        <v>361</v>
      </c>
      <c r="CL81" t="s">
        <v>361</v>
      </c>
      <c r="CM81" t="s">
        <v>361</v>
      </c>
      <c r="CN81" t="s">
        <v>361</v>
      </c>
      <c r="CO81" t="s">
        <v>361</v>
      </c>
      <c r="CP81" t="s">
        <v>361</v>
      </c>
      <c r="CQ81" t="s">
        <v>361</v>
      </c>
      <c r="CR81" t="s">
        <v>361</v>
      </c>
      <c r="CS81" t="s">
        <v>361</v>
      </c>
      <c r="CT81" t="s">
        <v>361</v>
      </c>
      <c r="CU81" t="s">
        <v>361</v>
      </c>
      <c r="CV81" t="s">
        <v>361</v>
      </c>
      <c r="CW81" t="s">
        <v>361</v>
      </c>
      <c r="CX81" t="s">
        <v>361</v>
      </c>
      <c r="CY81" t="s">
        <v>361</v>
      </c>
      <c r="CZ81" t="s">
        <v>361</v>
      </c>
      <c r="DA81" t="s">
        <v>361</v>
      </c>
      <c r="DD81" t="s">
        <v>9</v>
      </c>
      <c r="DF81" t="s">
        <v>9</v>
      </c>
      <c r="DH81" t="s">
        <v>361</v>
      </c>
      <c r="DI81" t="s">
        <v>361</v>
      </c>
      <c r="DJ81" t="s">
        <v>361</v>
      </c>
      <c r="DK81" t="s">
        <v>361</v>
      </c>
      <c r="DL81" t="s">
        <v>361</v>
      </c>
      <c r="DM81" t="s">
        <v>361</v>
      </c>
      <c r="DN81" t="s">
        <v>361</v>
      </c>
      <c r="DO81" t="s">
        <v>361</v>
      </c>
      <c r="DP81" t="s">
        <v>361</v>
      </c>
      <c r="DQ81" t="s">
        <v>361</v>
      </c>
      <c r="DR81" t="s">
        <v>370</v>
      </c>
      <c r="DT81" t="s">
        <v>361</v>
      </c>
      <c r="DU81" t="s">
        <v>361</v>
      </c>
      <c r="DV81" t="s">
        <v>361</v>
      </c>
      <c r="DW81" t="s">
        <v>361</v>
      </c>
      <c r="DX81" t="s">
        <v>361</v>
      </c>
      <c r="DY81" t="s">
        <v>361</v>
      </c>
      <c r="DZ81" t="s">
        <v>361</v>
      </c>
      <c r="EA81" t="s">
        <v>361</v>
      </c>
      <c r="EB81" t="s">
        <v>361</v>
      </c>
      <c r="EC81" t="s">
        <v>361</v>
      </c>
      <c r="ED81" t="s">
        <v>361</v>
      </c>
      <c r="EH81" t="s">
        <v>7</v>
      </c>
      <c r="EJ81" t="s">
        <v>7</v>
      </c>
      <c r="EL81">
        <v>1</v>
      </c>
      <c r="EM81" t="s">
        <v>371</v>
      </c>
      <c r="EN81">
        <v>23</v>
      </c>
      <c r="FQ81" t="s">
        <v>373</v>
      </c>
      <c r="FR81" t="s">
        <v>406</v>
      </c>
      <c r="FV81" t="s">
        <v>406</v>
      </c>
      <c r="GF81" t="s">
        <v>7</v>
      </c>
      <c r="GJ81" t="s">
        <v>425</v>
      </c>
      <c r="GP81">
        <v>2</v>
      </c>
      <c r="GR81" t="s">
        <v>376</v>
      </c>
      <c r="GT81" t="s">
        <v>377</v>
      </c>
      <c r="GX81" t="s">
        <v>378</v>
      </c>
      <c r="HB81" t="s">
        <v>7</v>
      </c>
      <c r="HD81" t="s">
        <v>9</v>
      </c>
      <c r="HF81" t="s">
        <v>7</v>
      </c>
      <c r="HG81" t="s">
        <v>9</v>
      </c>
      <c r="HH81" t="s">
        <v>7</v>
      </c>
      <c r="HI81" t="s">
        <v>7</v>
      </c>
      <c r="HJ81" t="s">
        <v>9</v>
      </c>
      <c r="HK81" t="s">
        <v>7</v>
      </c>
      <c r="HL81" t="s">
        <v>7</v>
      </c>
      <c r="HM81" t="s">
        <v>9</v>
      </c>
      <c r="HN81" t="s">
        <v>7</v>
      </c>
      <c r="HX81" t="s">
        <v>7</v>
      </c>
      <c r="HY81" t="s">
        <v>9</v>
      </c>
      <c r="HZ81" t="s">
        <v>7</v>
      </c>
      <c r="IA81" t="s">
        <v>7</v>
      </c>
      <c r="IB81" t="s">
        <v>7</v>
      </c>
      <c r="IC81" t="s">
        <v>7</v>
      </c>
      <c r="ID81" t="s">
        <v>7</v>
      </c>
      <c r="IL81" t="s">
        <v>379</v>
      </c>
      <c r="IP81" t="s">
        <v>380</v>
      </c>
      <c r="IT81" t="s">
        <v>381</v>
      </c>
      <c r="IV81" t="s">
        <v>381</v>
      </c>
      <c r="IX81" t="s">
        <v>381</v>
      </c>
      <c r="IZ81" t="s">
        <v>7</v>
      </c>
      <c r="JL81" t="s">
        <v>361</v>
      </c>
      <c r="JM81" t="s">
        <v>361</v>
      </c>
      <c r="JN81" t="s">
        <v>361</v>
      </c>
      <c r="JO81" t="s">
        <v>361</v>
      </c>
      <c r="JP81" t="s">
        <v>361</v>
      </c>
      <c r="JQ81" t="s">
        <v>361</v>
      </c>
      <c r="JR81" t="s">
        <v>361</v>
      </c>
      <c r="JS81" t="s">
        <v>361</v>
      </c>
      <c r="JT81" t="s">
        <v>361</v>
      </c>
      <c r="JU81" t="s">
        <v>361</v>
      </c>
      <c r="JV81" t="s">
        <v>361</v>
      </c>
      <c r="JW81" t="s">
        <v>361</v>
      </c>
      <c r="KB81" t="s">
        <v>8</v>
      </c>
    </row>
    <row r="82" spans="1:288" x14ac:dyDescent="0.3">
      <c r="A82">
        <v>81</v>
      </c>
      <c r="D82" s="45">
        <v>44730</v>
      </c>
      <c r="E82" s="46">
        <v>0.48402777777777778</v>
      </c>
      <c r="F82" t="s">
        <v>4</v>
      </c>
      <c r="G82" t="s">
        <v>13</v>
      </c>
      <c r="H82" t="s">
        <v>7</v>
      </c>
      <c r="L82" t="s">
        <v>362</v>
      </c>
      <c r="P82" t="s">
        <v>9</v>
      </c>
      <c r="V82" t="s">
        <v>363</v>
      </c>
      <c r="Z82" t="s">
        <v>443</v>
      </c>
      <c r="AB82" t="s">
        <v>365</v>
      </c>
      <c r="AD82" t="s">
        <v>415</v>
      </c>
      <c r="AF82" t="s">
        <v>367</v>
      </c>
      <c r="AJ82" t="s">
        <v>437</v>
      </c>
      <c r="AL82" t="s">
        <v>417</v>
      </c>
      <c r="AN82" t="s">
        <v>7</v>
      </c>
      <c r="AP82" t="s">
        <v>471</v>
      </c>
      <c r="AR82" t="s">
        <v>7</v>
      </c>
      <c r="AT82" t="s">
        <v>368</v>
      </c>
      <c r="AV82" t="s">
        <v>361</v>
      </c>
      <c r="AW82" t="s">
        <v>361</v>
      </c>
      <c r="AX82" t="s">
        <v>361</v>
      </c>
      <c r="AY82" t="s">
        <v>361</v>
      </c>
      <c r="AZ82" t="s">
        <v>370</v>
      </c>
      <c r="BA82" t="s">
        <v>370</v>
      </c>
      <c r="BB82" t="s">
        <v>361</v>
      </c>
      <c r="BC82" t="s">
        <v>370</v>
      </c>
      <c r="BD82" t="s">
        <v>361</v>
      </c>
      <c r="BE82" t="s">
        <v>361</v>
      </c>
      <c r="BF82" t="s">
        <v>361</v>
      </c>
      <c r="BG82" t="s">
        <v>361</v>
      </c>
      <c r="BH82" t="s">
        <v>361</v>
      </c>
      <c r="BI82" t="s">
        <v>361</v>
      </c>
      <c r="BJ82" t="s">
        <v>361</v>
      </c>
      <c r="BK82" t="s">
        <v>361</v>
      </c>
      <c r="BL82" t="s">
        <v>361</v>
      </c>
      <c r="BM82" t="s">
        <v>361</v>
      </c>
      <c r="BP82" t="s">
        <v>361</v>
      </c>
      <c r="BQ82" t="s">
        <v>361</v>
      </c>
      <c r="BR82" t="s">
        <v>361</v>
      </c>
      <c r="BS82" t="s">
        <v>370</v>
      </c>
      <c r="BT82" t="s">
        <v>361</v>
      </c>
      <c r="BU82" t="s">
        <v>361</v>
      </c>
      <c r="BV82" t="s">
        <v>361</v>
      </c>
      <c r="BW82" t="s">
        <v>361</v>
      </c>
      <c r="BX82" t="s">
        <v>361</v>
      </c>
      <c r="BY82" t="s">
        <v>361</v>
      </c>
      <c r="BZ82" t="s">
        <v>361</v>
      </c>
      <c r="CA82" t="s">
        <v>361</v>
      </c>
      <c r="CB82" t="s">
        <v>361</v>
      </c>
      <c r="CC82" t="s">
        <v>361</v>
      </c>
      <c r="CF82" t="s">
        <v>361</v>
      </c>
      <c r="CG82" t="s">
        <v>370</v>
      </c>
      <c r="CH82" t="s">
        <v>361</v>
      </c>
      <c r="CI82" t="s">
        <v>370</v>
      </c>
      <c r="CJ82" t="s">
        <v>361</v>
      </c>
      <c r="CK82" t="s">
        <v>361</v>
      </c>
      <c r="CL82" t="s">
        <v>361</v>
      </c>
      <c r="CM82" t="s">
        <v>361</v>
      </c>
      <c r="CN82" t="s">
        <v>361</v>
      </c>
      <c r="CO82" t="s">
        <v>361</v>
      </c>
      <c r="CP82" t="s">
        <v>361</v>
      </c>
      <c r="CQ82" t="s">
        <v>361</v>
      </c>
      <c r="CR82" t="s">
        <v>361</v>
      </c>
      <c r="CS82" t="s">
        <v>361</v>
      </c>
      <c r="CT82" t="s">
        <v>361</v>
      </c>
      <c r="CU82" t="s">
        <v>361</v>
      </c>
      <c r="CV82" t="s">
        <v>361</v>
      </c>
      <c r="CW82" t="s">
        <v>361</v>
      </c>
      <c r="CX82" t="s">
        <v>361</v>
      </c>
      <c r="CY82" t="s">
        <v>361</v>
      </c>
      <c r="CZ82" t="s">
        <v>361</v>
      </c>
      <c r="DA82" t="s">
        <v>361</v>
      </c>
      <c r="DD82" t="s">
        <v>9</v>
      </c>
      <c r="DF82" t="s">
        <v>9</v>
      </c>
      <c r="DH82" t="s">
        <v>361</v>
      </c>
      <c r="DI82" t="s">
        <v>361</v>
      </c>
      <c r="DJ82" t="s">
        <v>361</v>
      </c>
      <c r="DK82" t="s">
        <v>361</v>
      </c>
      <c r="DL82" t="s">
        <v>361</v>
      </c>
      <c r="DM82" t="s">
        <v>361</v>
      </c>
      <c r="DN82" t="s">
        <v>361</v>
      </c>
      <c r="DO82" t="s">
        <v>361</v>
      </c>
      <c r="DP82" t="s">
        <v>361</v>
      </c>
      <c r="DQ82" t="s">
        <v>361</v>
      </c>
      <c r="DR82" t="s">
        <v>370</v>
      </c>
      <c r="DT82" t="s">
        <v>361</v>
      </c>
      <c r="DU82" t="s">
        <v>361</v>
      </c>
      <c r="DV82" t="s">
        <v>361</v>
      </c>
      <c r="DW82" t="s">
        <v>361</v>
      </c>
      <c r="DX82" t="s">
        <v>361</v>
      </c>
      <c r="DY82" t="s">
        <v>361</v>
      </c>
      <c r="DZ82" t="s">
        <v>361</v>
      </c>
      <c r="EA82" t="s">
        <v>361</v>
      </c>
      <c r="EB82" t="s">
        <v>361</v>
      </c>
      <c r="EC82" t="s">
        <v>361</v>
      </c>
      <c r="ED82" t="s">
        <v>361</v>
      </c>
      <c r="EH82" t="s">
        <v>7</v>
      </c>
      <c r="EJ82" t="s">
        <v>7</v>
      </c>
      <c r="EL82">
        <v>1</v>
      </c>
      <c r="EM82" t="s">
        <v>371</v>
      </c>
      <c r="EN82">
        <v>24</v>
      </c>
      <c r="FQ82" t="s">
        <v>373</v>
      </c>
      <c r="FR82" t="s">
        <v>374</v>
      </c>
      <c r="FV82" t="s">
        <v>406</v>
      </c>
      <c r="GF82" t="s">
        <v>7</v>
      </c>
      <c r="GJ82" t="s">
        <v>478</v>
      </c>
      <c r="GN82" t="s">
        <v>479</v>
      </c>
      <c r="GP82">
        <v>2</v>
      </c>
      <c r="GR82" t="s">
        <v>376</v>
      </c>
      <c r="GT82" t="s">
        <v>377</v>
      </c>
      <c r="GX82" t="s">
        <v>378</v>
      </c>
      <c r="HB82" t="s">
        <v>7</v>
      </c>
      <c r="HD82" t="s">
        <v>9</v>
      </c>
      <c r="HF82" t="s">
        <v>9</v>
      </c>
      <c r="HG82" t="s">
        <v>9</v>
      </c>
      <c r="HH82" t="s">
        <v>7</v>
      </c>
      <c r="HI82" t="s">
        <v>7</v>
      </c>
      <c r="HJ82" t="s">
        <v>9</v>
      </c>
      <c r="HK82" t="s">
        <v>7</v>
      </c>
      <c r="HL82" t="s">
        <v>9</v>
      </c>
      <c r="HM82" t="s">
        <v>9</v>
      </c>
      <c r="HN82" t="s">
        <v>7</v>
      </c>
      <c r="HX82" t="s">
        <v>9</v>
      </c>
      <c r="HY82" t="s">
        <v>9</v>
      </c>
      <c r="HZ82" t="s">
        <v>7</v>
      </c>
      <c r="IA82" t="s">
        <v>7</v>
      </c>
      <c r="IB82" t="s">
        <v>7</v>
      </c>
      <c r="IC82" t="s">
        <v>7</v>
      </c>
      <c r="ID82" t="s">
        <v>7</v>
      </c>
      <c r="IL82" t="s">
        <v>450</v>
      </c>
      <c r="IP82" t="s">
        <v>457</v>
      </c>
      <c r="IT82" t="s">
        <v>381</v>
      </c>
      <c r="IV82" t="s">
        <v>381</v>
      </c>
      <c r="IX82" t="s">
        <v>381</v>
      </c>
      <c r="IZ82" t="s">
        <v>9</v>
      </c>
      <c r="JB82" t="s">
        <v>11</v>
      </c>
      <c r="JD82" t="s">
        <v>9</v>
      </c>
      <c r="JF82" t="s">
        <v>410</v>
      </c>
      <c r="JG82" t="s">
        <v>409</v>
      </c>
      <c r="JH82" t="s">
        <v>409</v>
      </c>
      <c r="JL82" t="s">
        <v>370</v>
      </c>
      <c r="JM82" t="s">
        <v>370</v>
      </c>
      <c r="JN82" t="s">
        <v>370</v>
      </c>
      <c r="JO82" t="s">
        <v>370</v>
      </c>
      <c r="JP82" t="s">
        <v>370</v>
      </c>
      <c r="JQ82" t="s">
        <v>361</v>
      </c>
      <c r="JR82" t="s">
        <v>361</v>
      </c>
      <c r="JS82" t="s">
        <v>361</v>
      </c>
      <c r="JT82" t="s">
        <v>361</v>
      </c>
      <c r="JU82" t="s">
        <v>361</v>
      </c>
      <c r="JV82" t="s">
        <v>361</v>
      </c>
      <c r="JW82" t="s">
        <v>361</v>
      </c>
      <c r="JX82" t="s">
        <v>14</v>
      </c>
      <c r="JZ82" t="s">
        <v>412</v>
      </c>
      <c r="KB82" t="s">
        <v>8</v>
      </c>
    </row>
    <row r="83" spans="1:288" x14ac:dyDescent="0.3">
      <c r="A83">
        <v>82</v>
      </c>
      <c r="D83" s="45">
        <v>44727</v>
      </c>
      <c r="E83" s="46">
        <v>0.50624999999999998</v>
      </c>
      <c r="F83" t="s">
        <v>15</v>
      </c>
      <c r="G83" t="s">
        <v>13</v>
      </c>
      <c r="H83" t="s">
        <v>7</v>
      </c>
      <c r="L83" t="s">
        <v>362</v>
      </c>
      <c r="P83" t="s">
        <v>9</v>
      </c>
      <c r="V83" t="s">
        <v>363</v>
      </c>
      <c r="Z83" t="s">
        <v>443</v>
      </c>
      <c r="AB83" t="s">
        <v>469</v>
      </c>
      <c r="AD83" t="s">
        <v>423</v>
      </c>
      <c r="AF83" t="s">
        <v>367</v>
      </c>
      <c r="AJ83" t="s">
        <v>437</v>
      </c>
      <c r="AL83" t="s">
        <v>417</v>
      </c>
      <c r="AN83" t="s">
        <v>9</v>
      </c>
      <c r="AP83" t="s">
        <v>369</v>
      </c>
      <c r="AR83" t="s">
        <v>7</v>
      </c>
      <c r="AT83" t="s">
        <v>7</v>
      </c>
      <c r="AV83" t="s">
        <v>361</v>
      </c>
      <c r="AW83" t="s">
        <v>370</v>
      </c>
      <c r="AX83" t="s">
        <v>361</v>
      </c>
      <c r="AY83" t="s">
        <v>370</v>
      </c>
      <c r="AZ83" t="s">
        <v>370</v>
      </c>
      <c r="BA83" t="s">
        <v>361</v>
      </c>
      <c r="BB83" t="s">
        <v>361</v>
      </c>
      <c r="BC83" t="s">
        <v>361</v>
      </c>
      <c r="BD83" t="s">
        <v>361</v>
      </c>
      <c r="BE83" t="s">
        <v>361</v>
      </c>
      <c r="BF83" t="s">
        <v>361</v>
      </c>
      <c r="BG83" t="s">
        <v>361</v>
      </c>
      <c r="BH83" t="s">
        <v>361</v>
      </c>
      <c r="BI83" t="s">
        <v>361</v>
      </c>
      <c r="BJ83" t="s">
        <v>361</v>
      </c>
      <c r="BK83" t="s">
        <v>361</v>
      </c>
      <c r="BL83" t="s">
        <v>361</v>
      </c>
      <c r="BM83" t="s">
        <v>361</v>
      </c>
      <c r="BP83" t="s">
        <v>361</v>
      </c>
      <c r="BQ83" t="s">
        <v>361</v>
      </c>
      <c r="BR83" t="s">
        <v>361</v>
      </c>
      <c r="BS83" t="s">
        <v>370</v>
      </c>
      <c r="BT83" t="s">
        <v>361</v>
      </c>
      <c r="BU83" t="s">
        <v>361</v>
      </c>
      <c r="BV83" t="s">
        <v>361</v>
      </c>
      <c r="BW83" t="s">
        <v>361</v>
      </c>
      <c r="BX83" t="s">
        <v>361</v>
      </c>
      <c r="BY83" t="s">
        <v>361</v>
      </c>
      <c r="BZ83" t="s">
        <v>361</v>
      </c>
      <c r="CA83" t="s">
        <v>361</v>
      </c>
      <c r="CB83" t="s">
        <v>361</v>
      </c>
      <c r="CC83" t="s">
        <v>361</v>
      </c>
      <c r="CF83" t="s">
        <v>361</v>
      </c>
      <c r="CG83" t="s">
        <v>361</v>
      </c>
      <c r="CH83" t="s">
        <v>361</v>
      </c>
      <c r="CI83" t="s">
        <v>370</v>
      </c>
      <c r="CJ83" t="s">
        <v>370</v>
      </c>
      <c r="CK83" t="s">
        <v>370</v>
      </c>
      <c r="CL83" t="s">
        <v>361</v>
      </c>
      <c r="CM83" t="s">
        <v>361</v>
      </c>
      <c r="CN83" t="s">
        <v>361</v>
      </c>
      <c r="CO83" t="s">
        <v>361</v>
      </c>
      <c r="CP83" t="s">
        <v>361</v>
      </c>
      <c r="CQ83" t="s">
        <v>361</v>
      </c>
      <c r="CR83" t="s">
        <v>361</v>
      </c>
      <c r="CS83" t="s">
        <v>361</v>
      </c>
      <c r="CT83" t="s">
        <v>361</v>
      </c>
      <c r="CU83" t="s">
        <v>361</v>
      </c>
      <c r="CV83" t="s">
        <v>361</v>
      </c>
      <c r="CW83" t="s">
        <v>361</v>
      </c>
      <c r="CX83" t="s">
        <v>361</v>
      </c>
      <c r="CY83" t="s">
        <v>361</v>
      </c>
      <c r="CZ83" t="s">
        <v>361</v>
      </c>
      <c r="DA83" t="s">
        <v>361</v>
      </c>
      <c r="DD83" t="s">
        <v>9</v>
      </c>
      <c r="DF83" t="s">
        <v>9</v>
      </c>
      <c r="DH83" t="s">
        <v>361</v>
      </c>
      <c r="DI83" t="s">
        <v>361</v>
      </c>
      <c r="DJ83" t="s">
        <v>361</v>
      </c>
      <c r="DK83" t="s">
        <v>361</v>
      </c>
      <c r="DL83" t="s">
        <v>361</v>
      </c>
      <c r="DM83" t="s">
        <v>361</v>
      </c>
      <c r="DN83" t="s">
        <v>361</v>
      </c>
      <c r="DO83" t="s">
        <v>361</v>
      </c>
      <c r="DP83" t="s">
        <v>361</v>
      </c>
      <c r="DQ83" t="s">
        <v>361</v>
      </c>
      <c r="DR83" t="s">
        <v>370</v>
      </c>
      <c r="DT83" t="s">
        <v>361</v>
      </c>
      <c r="DU83" t="s">
        <v>361</v>
      </c>
      <c r="DV83" t="s">
        <v>361</v>
      </c>
      <c r="DW83" t="s">
        <v>361</v>
      </c>
      <c r="DX83" t="s">
        <v>361</v>
      </c>
      <c r="DY83" t="s">
        <v>361</v>
      </c>
      <c r="DZ83" t="s">
        <v>361</v>
      </c>
      <c r="EA83" t="s">
        <v>361</v>
      </c>
      <c r="EB83" t="s">
        <v>361</v>
      </c>
      <c r="EC83" t="s">
        <v>361</v>
      </c>
      <c r="ED83" t="s">
        <v>361</v>
      </c>
      <c r="EH83" t="s">
        <v>7</v>
      </c>
      <c r="EJ83" t="s">
        <v>7</v>
      </c>
      <c r="EL83">
        <v>2</v>
      </c>
      <c r="EM83" t="s">
        <v>371</v>
      </c>
      <c r="EN83">
        <v>33</v>
      </c>
      <c r="EO83" t="s">
        <v>371</v>
      </c>
      <c r="EP83">
        <v>43</v>
      </c>
      <c r="FQ83" t="s">
        <v>373</v>
      </c>
      <c r="FR83" t="s">
        <v>374</v>
      </c>
      <c r="FV83" t="s">
        <v>374</v>
      </c>
      <c r="GF83" t="s">
        <v>7</v>
      </c>
      <c r="GJ83" t="s">
        <v>425</v>
      </c>
      <c r="GP83">
        <v>2</v>
      </c>
      <c r="GR83" t="s">
        <v>376</v>
      </c>
      <c r="GT83" t="s">
        <v>377</v>
      </c>
      <c r="GX83" t="s">
        <v>378</v>
      </c>
      <c r="HB83" t="s">
        <v>7</v>
      </c>
      <c r="HD83" t="s">
        <v>7</v>
      </c>
      <c r="HF83" t="s">
        <v>9</v>
      </c>
      <c r="HG83" t="s">
        <v>9</v>
      </c>
      <c r="HH83" t="s">
        <v>7</v>
      </c>
      <c r="HI83" t="s">
        <v>7</v>
      </c>
      <c r="HJ83" t="s">
        <v>9</v>
      </c>
      <c r="HK83" t="s">
        <v>7</v>
      </c>
      <c r="HL83" t="s">
        <v>9</v>
      </c>
      <c r="HM83" t="s">
        <v>9</v>
      </c>
      <c r="HN83" t="s">
        <v>7</v>
      </c>
      <c r="HX83" t="s">
        <v>7</v>
      </c>
      <c r="HY83" t="s">
        <v>9</v>
      </c>
      <c r="HZ83" t="s">
        <v>7</v>
      </c>
      <c r="IA83" t="s">
        <v>7</v>
      </c>
      <c r="IB83" t="s">
        <v>7</v>
      </c>
      <c r="IC83" t="s">
        <v>7</v>
      </c>
      <c r="ID83" t="s">
        <v>7</v>
      </c>
      <c r="IL83" t="s">
        <v>440</v>
      </c>
      <c r="IP83" t="s">
        <v>441</v>
      </c>
      <c r="IT83" t="s">
        <v>381</v>
      </c>
      <c r="IV83" t="s">
        <v>381</v>
      </c>
      <c r="IX83" t="s">
        <v>381</v>
      </c>
      <c r="IZ83" t="s">
        <v>9</v>
      </c>
      <c r="JB83" t="s">
        <v>11</v>
      </c>
      <c r="JD83" t="s">
        <v>9</v>
      </c>
      <c r="JF83" t="s">
        <v>409</v>
      </c>
      <c r="JG83" t="s">
        <v>410</v>
      </c>
      <c r="JH83" t="s">
        <v>410</v>
      </c>
      <c r="JL83" t="s">
        <v>370</v>
      </c>
      <c r="JM83" t="s">
        <v>370</v>
      </c>
      <c r="JN83" t="s">
        <v>370</v>
      </c>
      <c r="JO83" t="s">
        <v>370</v>
      </c>
      <c r="JP83" t="s">
        <v>370</v>
      </c>
      <c r="JQ83" t="s">
        <v>361</v>
      </c>
      <c r="JR83" t="s">
        <v>361</v>
      </c>
      <c r="JS83" t="s">
        <v>361</v>
      </c>
      <c r="JT83" t="s">
        <v>361</v>
      </c>
      <c r="JU83" t="s">
        <v>361</v>
      </c>
      <c r="JV83" t="s">
        <v>361</v>
      </c>
      <c r="JW83" t="s">
        <v>361</v>
      </c>
      <c r="JX83" t="s">
        <v>489</v>
      </c>
      <c r="JZ83" t="s">
        <v>412</v>
      </c>
      <c r="KB83" t="s">
        <v>8</v>
      </c>
    </row>
    <row r="84" spans="1:288" x14ac:dyDescent="0.3">
      <c r="A84">
        <v>83</v>
      </c>
      <c r="AV84" t="s">
        <v>361</v>
      </c>
      <c r="AW84" t="s">
        <v>361</v>
      </c>
      <c r="AX84" t="s">
        <v>361</v>
      </c>
      <c r="AY84" t="s">
        <v>361</v>
      </c>
      <c r="AZ84" t="s">
        <v>361</v>
      </c>
      <c r="BA84" t="s">
        <v>361</v>
      </c>
      <c r="BB84" t="s">
        <v>361</v>
      </c>
      <c r="BC84" t="s">
        <v>361</v>
      </c>
      <c r="BD84" t="s">
        <v>361</v>
      </c>
      <c r="BE84" t="s">
        <v>361</v>
      </c>
      <c r="BF84" t="s">
        <v>361</v>
      </c>
      <c r="BG84" t="s">
        <v>361</v>
      </c>
      <c r="BH84" t="s">
        <v>361</v>
      </c>
      <c r="BI84" t="s">
        <v>361</v>
      </c>
      <c r="BJ84" t="s">
        <v>361</v>
      </c>
      <c r="BK84" t="s">
        <v>361</v>
      </c>
      <c r="BL84" t="s">
        <v>361</v>
      </c>
      <c r="BM84" t="s">
        <v>361</v>
      </c>
      <c r="BP84" t="s">
        <v>361</v>
      </c>
      <c r="BQ84" t="s">
        <v>361</v>
      </c>
      <c r="BR84" t="s">
        <v>361</v>
      </c>
      <c r="BS84" t="s">
        <v>361</v>
      </c>
      <c r="BT84" t="s">
        <v>361</v>
      </c>
      <c r="BU84" t="s">
        <v>361</v>
      </c>
      <c r="BV84" t="s">
        <v>361</v>
      </c>
      <c r="BW84" t="s">
        <v>361</v>
      </c>
      <c r="BX84" t="s">
        <v>361</v>
      </c>
      <c r="BY84" t="s">
        <v>361</v>
      </c>
      <c r="BZ84" t="s">
        <v>361</v>
      </c>
      <c r="CA84" t="s">
        <v>361</v>
      </c>
      <c r="CB84" t="s">
        <v>361</v>
      </c>
      <c r="CC84" t="s">
        <v>361</v>
      </c>
      <c r="CF84" t="s">
        <v>361</v>
      </c>
      <c r="CG84" t="s">
        <v>361</v>
      </c>
      <c r="CH84" t="s">
        <v>361</v>
      </c>
      <c r="CI84" t="s">
        <v>361</v>
      </c>
      <c r="CJ84" t="s">
        <v>361</v>
      </c>
      <c r="CK84" t="s">
        <v>361</v>
      </c>
      <c r="CL84" t="s">
        <v>361</v>
      </c>
      <c r="CM84" t="s">
        <v>361</v>
      </c>
      <c r="CN84" t="s">
        <v>361</v>
      </c>
      <c r="CO84" t="s">
        <v>361</v>
      </c>
      <c r="CP84" t="s">
        <v>361</v>
      </c>
      <c r="CQ84" t="s">
        <v>361</v>
      </c>
      <c r="CR84" t="s">
        <v>361</v>
      </c>
      <c r="CS84" t="s">
        <v>361</v>
      </c>
      <c r="CT84" t="s">
        <v>361</v>
      </c>
      <c r="CU84" t="s">
        <v>361</v>
      </c>
      <c r="CV84" t="s">
        <v>361</v>
      </c>
      <c r="CW84" t="s">
        <v>361</v>
      </c>
      <c r="CX84" t="s">
        <v>361</v>
      </c>
      <c r="CY84" t="s">
        <v>361</v>
      </c>
      <c r="CZ84" t="s">
        <v>361</v>
      </c>
      <c r="DA84" t="s">
        <v>361</v>
      </c>
      <c r="DH84" t="s">
        <v>361</v>
      </c>
      <c r="DI84" t="s">
        <v>361</v>
      </c>
      <c r="DJ84" t="s">
        <v>361</v>
      </c>
      <c r="DK84" t="s">
        <v>361</v>
      </c>
      <c r="DL84" t="s">
        <v>361</v>
      </c>
      <c r="DM84" t="s">
        <v>361</v>
      </c>
      <c r="DN84" t="s">
        <v>361</v>
      </c>
      <c r="DO84" t="s">
        <v>361</v>
      </c>
      <c r="DP84" t="s">
        <v>361</v>
      </c>
      <c r="DQ84" t="s">
        <v>361</v>
      </c>
      <c r="DR84" t="s">
        <v>361</v>
      </c>
      <c r="DT84" t="s">
        <v>361</v>
      </c>
      <c r="DU84" t="s">
        <v>361</v>
      </c>
      <c r="DV84" t="s">
        <v>361</v>
      </c>
      <c r="DW84" t="s">
        <v>361</v>
      </c>
      <c r="DX84" t="s">
        <v>361</v>
      </c>
      <c r="DY84" t="s">
        <v>361</v>
      </c>
      <c r="DZ84" t="s">
        <v>361</v>
      </c>
      <c r="EA84" t="s">
        <v>361</v>
      </c>
      <c r="EB84" t="s">
        <v>361</v>
      </c>
      <c r="EC84" t="s">
        <v>361</v>
      </c>
      <c r="ED84" t="s">
        <v>361</v>
      </c>
      <c r="JL84" t="s">
        <v>361</v>
      </c>
      <c r="JM84" t="s">
        <v>361</v>
      </c>
      <c r="JN84" t="s">
        <v>361</v>
      </c>
      <c r="JO84" t="s">
        <v>361</v>
      </c>
      <c r="JP84" t="s">
        <v>361</v>
      </c>
      <c r="JQ84" t="s">
        <v>361</v>
      </c>
      <c r="JR84" t="s">
        <v>361</v>
      </c>
      <c r="JS84" t="s">
        <v>361</v>
      </c>
      <c r="JT84" t="s">
        <v>361</v>
      </c>
      <c r="JU84" t="s">
        <v>361</v>
      </c>
      <c r="JV84" t="s">
        <v>361</v>
      </c>
      <c r="JW84" t="s">
        <v>361</v>
      </c>
      <c r="KB84" t="s">
        <v>59</v>
      </c>
    </row>
    <row r="85" spans="1:288" x14ac:dyDescent="0.3">
      <c r="A85">
        <v>84</v>
      </c>
      <c r="AV85" t="s">
        <v>361</v>
      </c>
      <c r="AW85" t="s">
        <v>361</v>
      </c>
      <c r="AX85" t="s">
        <v>361</v>
      </c>
      <c r="AY85" t="s">
        <v>361</v>
      </c>
      <c r="AZ85" t="s">
        <v>361</v>
      </c>
      <c r="BA85" t="s">
        <v>361</v>
      </c>
      <c r="BB85" t="s">
        <v>361</v>
      </c>
      <c r="BC85" t="s">
        <v>361</v>
      </c>
      <c r="BD85" t="s">
        <v>361</v>
      </c>
      <c r="BE85" t="s">
        <v>361</v>
      </c>
      <c r="BF85" t="s">
        <v>361</v>
      </c>
      <c r="BG85" t="s">
        <v>361</v>
      </c>
      <c r="BH85" t="s">
        <v>361</v>
      </c>
      <c r="BI85" t="s">
        <v>361</v>
      </c>
      <c r="BJ85" t="s">
        <v>361</v>
      </c>
      <c r="BK85" t="s">
        <v>361</v>
      </c>
      <c r="BL85" t="s">
        <v>361</v>
      </c>
      <c r="BM85" t="s">
        <v>361</v>
      </c>
      <c r="BP85" t="s">
        <v>361</v>
      </c>
      <c r="BQ85" t="s">
        <v>361</v>
      </c>
      <c r="BR85" t="s">
        <v>361</v>
      </c>
      <c r="BS85" t="s">
        <v>361</v>
      </c>
      <c r="BT85" t="s">
        <v>361</v>
      </c>
      <c r="BU85" t="s">
        <v>361</v>
      </c>
      <c r="BV85" t="s">
        <v>361</v>
      </c>
      <c r="BW85" t="s">
        <v>361</v>
      </c>
      <c r="BX85" t="s">
        <v>361</v>
      </c>
      <c r="BY85" t="s">
        <v>361</v>
      </c>
      <c r="BZ85" t="s">
        <v>361</v>
      </c>
      <c r="CA85" t="s">
        <v>361</v>
      </c>
      <c r="CB85" t="s">
        <v>361</v>
      </c>
      <c r="CC85" t="s">
        <v>361</v>
      </c>
      <c r="CF85" t="s">
        <v>361</v>
      </c>
      <c r="CG85" t="s">
        <v>361</v>
      </c>
      <c r="CH85" t="s">
        <v>361</v>
      </c>
      <c r="CI85" t="s">
        <v>361</v>
      </c>
      <c r="CJ85" t="s">
        <v>361</v>
      </c>
      <c r="CK85" t="s">
        <v>361</v>
      </c>
      <c r="CL85" t="s">
        <v>361</v>
      </c>
      <c r="CM85" t="s">
        <v>361</v>
      </c>
      <c r="CN85" t="s">
        <v>361</v>
      </c>
      <c r="CO85" t="s">
        <v>361</v>
      </c>
      <c r="CP85" t="s">
        <v>361</v>
      </c>
      <c r="CQ85" t="s">
        <v>361</v>
      </c>
      <c r="CR85" t="s">
        <v>361</v>
      </c>
      <c r="CS85" t="s">
        <v>361</v>
      </c>
      <c r="CT85" t="s">
        <v>361</v>
      </c>
      <c r="CU85" t="s">
        <v>361</v>
      </c>
      <c r="CV85" t="s">
        <v>361</v>
      </c>
      <c r="CW85" t="s">
        <v>361</v>
      </c>
      <c r="CX85" t="s">
        <v>361</v>
      </c>
      <c r="CY85" t="s">
        <v>361</v>
      </c>
      <c r="CZ85" t="s">
        <v>361</v>
      </c>
      <c r="DA85" t="s">
        <v>361</v>
      </c>
      <c r="DH85" t="s">
        <v>361</v>
      </c>
      <c r="DI85" t="s">
        <v>361</v>
      </c>
      <c r="DJ85" t="s">
        <v>361</v>
      </c>
      <c r="DK85" t="s">
        <v>361</v>
      </c>
      <c r="DL85" t="s">
        <v>361</v>
      </c>
      <c r="DM85" t="s">
        <v>361</v>
      </c>
      <c r="DN85" t="s">
        <v>361</v>
      </c>
      <c r="DO85" t="s">
        <v>361</v>
      </c>
      <c r="DP85" t="s">
        <v>361</v>
      </c>
      <c r="DQ85" t="s">
        <v>361</v>
      </c>
      <c r="DR85" t="s">
        <v>361</v>
      </c>
      <c r="DT85" t="s">
        <v>361</v>
      </c>
      <c r="DU85" t="s">
        <v>361</v>
      </c>
      <c r="DV85" t="s">
        <v>361</v>
      </c>
      <c r="DW85" t="s">
        <v>361</v>
      </c>
      <c r="DX85" t="s">
        <v>361</v>
      </c>
      <c r="DY85" t="s">
        <v>361</v>
      </c>
      <c r="DZ85" t="s">
        <v>361</v>
      </c>
      <c r="EA85" t="s">
        <v>361</v>
      </c>
      <c r="EB85" t="s">
        <v>361</v>
      </c>
      <c r="EC85" t="s">
        <v>361</v>
      </c>
      <c r="ED85" t="s">
        <v>361</v>
      </c>
      <c r="JL85" t="s">
        <v>361</v>
      </c>
      <c r="JM85" t="s">
        <v>361</v>
      </c>
      <c r="JN85" t="s">
        <v>361</v>
      </c>
      <c r="JO85" t="s">
        <v>361</v>
      </c>
      <c r="JP85" t="s">
        <v>361</v>
      </c>
      <c r="JQ85" t="s">
        <v>361</v>
      </c>
      <c r="JR85" t="s">
        <v>361</v>
      </c>
      <c r="JS85" t="s">
        <v>361</v>
      </c>
      <c r="JT85" t="s">
        <v>361</v>
      </c>
      <c r="JU85" t="s">
        <v>361</v>
      </c>
      <c r="JV85" t="s">
        <v>361</v>
      </c>
      <c r="JW85" t="s">
        <v>361</v>
      </c>
      <c r="KB85" t="s">
        <v>59</v>
      </c>
    </row>
    <row r="86" spans="1:288" x14ac:dyDescent="0.3">
      <c r="A86">
        <v>85</v>
      </c>
      <c r="D86" s="45">
        <v>44727</v>
      </c>
      <c r="E86" s="46">
        <v>0.51874999999999993</v>
      </c>
      <c r="F86" t="s">
        <v>17</v>
      </c>
      <c r="G86" t="s">
        <v>382</v>
      </c>
      <c r="I86" t="s">
        <v>385</v>
      </c>
      <c r="K86" t="s">
        <v>521</v>
      </c>
      <c r="N86" t="s">
        <v>384</v>
      </c>
      <c r="S86" t="s">
        <v>385</v>
      </c>
      <c r="W86" t="s">
        <v>465</v>
      </c>
      <c r="AA86" t="s">
        <v>414</v>
      </c>
      <c r="AC86" t="s">
        <v>388</v>
      </c>
      <c r="AE86" t="s">
        <v>423</v>
      </c>
      <c r="AG86" t="s">
        <v>390</v>
      </c>
      <c r="AK86" t="s">
        <v>416</v>
      </c>
      <c r="AL86" t="s">
        <v>14</v>
      </c>
      <c r="AM86" t="s">
        <v>522</v>
      </c>
      <c r="AO86" t="s">
        <v>383</v>
      </c>
      <c r="AQ86" t="s">
        <v>383</v>
      </c>
      <c r="AS86" t="s">
        <v>383</v>
      </c>
      <c r="AU86" t="s">
        <v>383</v>
      </c>
      <c r="AV86" t="s">
        <v>361</v>
      </c>
      <c r="AW86" t="s">
        <v>361</v>
      </c>
      <c r="AX86" t="s">
        <v>361</v>
      </c>
      <c r="AY86" t="s">
        <v>361</v>
      </c>
      <c r="AZ86" t="s">
        <v>361</v>
      </c>
      <c r="BA86" t="s">
        <v>361</v>
      </c>
      <c r="BB86" t="s">
        <v>361</v>
      </c>
      <c r="BC86" t="s">
        <v>361</v>
      </c>
      <c r="BD86" t="s">
        <v>361</v>
      </c>
      <c r="BE86" t="s">
        <v>370</v>
      </c>
      <c r="BF86" t="s">
        <v>361</v>
      </c>
      <c r="BG86" t="s">
        <v>361</v>
      </c>
      <c r="BH86" t="s">
        <v>361</v>
      </c>
      <c r="BI86" t="s">
        <v>361</v>
      </c>
      <c r="BJ86" t="s">
        <v>361</v>
      </c>
      <c r="BK86" t="s">
        <v>361</v>
      </c>
      <c r="BL86" t="s">
        <v>361</v>
      </c>
      <c r="BM86" t="s">
        <v>361</v>
      </c>
      <c r="BP86" t="s">
        <v>361</v>
      </c>
      <c r="BQ86" t="s">
        <v>361</v>
      </c>
      <c r="BR86" t="s">
        <v>361</v>
      </c>
      <c r="BS86" t="s">
        <v>361</v>
      </c>
      <c r="BT86" t="s">
        <v>361</v>
      </c>
      <c r="BU86" t="s">
        <v>361</v>
      </c>
      <c r="BV86" t="s">
        <v>361</v>
      </c>
      <c r="BW86" t="s">
        <v>370</v>
      </c>
      <c r="BX86" t="s">
        <v>361</v>
      </c>
      <c r="BY86" t="s">
        <v>361</v>
      </c>
      <c r="BZ86" t="s">
        <v>361</v>
      </c>
      <c r="CA86" t="s">
        <v>361</v>
      </c>
      <c r="CB86" t="s">
        <v>361</v>
      </c>
      <c r="CC86" t="s">
        <v>361</v>
      </c>
      <c r="CF86" t="s">
        <v>361</v>
      </c>
      <c r="CG86" t="s">
        <v>361</v>
      </c>
      <c r="CH86" t="s">
        <v>361</v>
      </c>
      <c r="CI86" t="s">
        <v>361</v>
      </c>
      <c r="CJ86" t="s">
        <v>361</v>
      </c>
      <c r="CK86" t="s">
        <v>361</v>
      </c>
      <c r="CL86" t="s">
        <v>361</v>
      </c>
      <c r="CM86" t="s">
        <v>361</v>
      </c>
      <c r="CN86" t="s">
        <v>361</v>
      </c>
      <c r="CO86" t="s">
        <v>361</v>
      </c>
      <c r="CP86" t="s">
        <v>361</v>
      </c>
      <c r="CQ86" t="s">
        <v>361</v>
      </c>
      <c r="CR86" t="s">
        <v>361</v>
      </c>
      <c r="CS86" t="s">
        <v>361</v>
      </c>
      <c r="CT86" t="s">
        <v>370</v>
      </c>
      <c r="CU86" t="s">
        <v>361</v>
      </c>
      <c r="CV86" t="s">
        <v>361</v>
      </c>
      <c r="CW86" t="s">
        <v>361</v>
      </c>
      <c r="CX86" t="s">
        <v>361</v>
      </c>
      <c r="CY86" t="s">
        <v>370</v>
      </c>
      <c r="CZ86" t="s">
        <v>361</v>
      </c>
      <c r="DA86" t="s">
        <v>361</v>
      </c>
      <c r="DE86" t="s">
        <v>385</v>
      </c>
      <c r="DG86" t="s">
        <v>436</v>
      </c>
      <c r="DH86" t="s">
        <v>361</v>
      </c>
      <c r="DI86" t="s">
        <v>361</v>
      </c>
      <c r="DJ86" t="s">
        <v>361</v>
      </c>
      <c r="DK86" t="s">
        <v>361</v>
      </c>
      <c r="DL86" t="s">
        <v>361</v>
      </c>
      <c r="DM86" t="s">
        <v>361</v>
      </c>
      <c r="DN86" t="s">
        <v>361</v>
      </c>
      <c r="DO86" t="s">
        <v>361</v>
      </c>
      <c r="DP86" t="s">
        <v>361</v>
      </c>
      <c r="DQ86" t="s">
        <v>361</v>
      </c>
      <c r="DR86" t="s">
        <v>361</v>
      </c>
      <c r="DT86" t="s">
        <v>361</v>
      </c>
      <c r="DU86" t="s">
        <v>361</v>
      </c>
      <c r="DV86" t="s">
        <v>361</v>
      </c>
      <c r="DW86" t="s">
        <v>361</v>
      </c>
      <c r="DX86" t="s">
        <v>361</v>
      </c>
      <c r="DY86" t="s">
        <v>361</v>
      </c>
      <c r="DZ86" t="s">
        <v>361</v>
      </c>
      <c r="EA86" t="s">
        <v>361</v>
      </c>
      <c r="EB86" t="s">
        <v>361</v>
      </c>
      <c r="EC86" t="s">
        <v>361</v>
      </c>
      <c r="ED86" t="s">
        <v>370</v>
      </c>
      <c r="EI86" t="s">
        <v>383</v>
      </c>
      <c r="EK86" t="s">
        <v>383</v>
      </c>
      <c r="EL86">
        <v>9</v>
      </c>
      <c r="EM86" t="s">
        <v>371</v>
      </c>
      <c r="EN86">
        <v>29</v>
      </c>
      <c r="EO86" t="s">
        <v>372</v>
      </c>
      <c r="EP86">
        <v>21</v>
      </c>
      <c r="EQ86" t="s">
        <v>372</v>
      </c>
      <c r="ER86">
        <v>15</v>
      </c>
      <c r="ES86" t="s">
        <v>371</v>
      </c>
      <c r="ET86">
        <v>13</v>
      </c>
      <c r="EU86" t="s">
        <v>371</v>
      </c>
      <c r="EV86">
        <v>10</v>
      </c>
      <c r="EW86" t="s">
        <v>371</v>
      </c>
      <c r="EX86">
        <v>5</v>
      </c>
      <c r="EY86" t="s">
        <v>372</v>
      </c>
      <c r="EZ86">
        <v>2</v>
      </c>
      <c r="FA86" t="s">
        <v>372</v>
      </c>
      <c r="FB86">
        <v>1</v>
      </c>
      <c r="FC86" t="s">
        <v>371</v>
      </c>
      <c r="FD86">
        <v>1</v>
      </c>
      <c r="FQ86" t="s">
        <v>373</v>
      </c>
      <c r="FS86" t="s">
        <v>463</v>
      </c>
      <c r="FU86" t="s">
        <v>480</v>
      </c>
      <c r="FW86" t="s">
        <v>518</v>
      </c>
      <c r="GG86" t="s">
        <v>383</v>
      </c>
      <c r="GK86" t="s">
        <v>394</v>
      </c>
      <c r="GQ86">
        <v>2</v>
      </c>
      <c r="GS86" t="s">
        <v>395</v>
      </c>
      <c r="GU86" t="s">
        <v>396</v>
      </c>
      <c r="GY86" t="s">
        <v>397</v>
      </c>
      <c r="HC86" t="s">
        <v>383</v>
      </c>
      <c r="HE86" t="s">
        <v>385</v>
      </c>
      <c r="HO86" t="s">
        <v>383</v>
      </c>
      <c r="HP86" t="s">
        <v>385</v>
      </c>
      <c r="HQ86" t="s">
        <v>383</v>
      </c>
      <c r="HR86" t="s">
        <v>383</v>
      </c>
      <c r="HS86" t="s">
        <v>385</v>
      </c>
      <c r="HT86" t="s">
        <v>383</v>
      </c>
      <c r="HU86" t="s">
        <v>385</v>
      </c>
      <c r="HV86" t="s">
        <v>385</v>
      </c>
      <c r="HW86" t="s">
        <v>383</v>
      </c>
      <c r="IE86" t="s">
        <v>385</v>
      </c>
      <c r="IF86" t="s">
        <v>385</v>
      </c>
      <c r="IG86" t="s">
        <v>383</v>
      </c>
      <c r="IH86" t="s">
        <v>383</v>
      </c>
      <c r="II86" t="s">
        <v>383</v>
      </c>
      <c r="IJ86" t="s">
        <v>385</v>
      </c>
      <c r="IK86" t="s">
        <v>383</v>
      </c>
      <c r="IM86" t="s">
        <v>421</v>
      </c>
      <c r="IQ86" t="s">
        <v>380</v>
      </c>
      <c r="IU86" t="s">
        <v>399</v>
      </c>
      <c r="IW86" t="s">
        <v>399</v>
      </c>
      <c r="IY86" t="s">
        <v>399</v>
      </c>
      <c r="JA86" t="s">
        <v>383</v>
      </c>
      <c r="JL86" t="s">
        <v>361</v>
      </c>
      <c r="JM86" t="s">
        <v>361</v>
      </c>
      <c r="JN86" t="s">
        <v>361</v>
      </c>
      <c r="JO86" t="s">
        <v>361</v>
      </c>
      <c r="JP86" t="s">
        <v>361</v>
      </c>
      <c r="JQ86" t="s">
        <v>361</v>
      </c>
      <c r="JR86" t="s">
        <v>361</v>
      </c>
      <c r="JS86" t="s">
        <v>361</v>
      </c>
      <c r="JT86" t="s">
        <v>361</v>
      </c>
      <c r="JU86" t="s">
        <v>361</v>
      </c>
      <c r="JV86" t="s">
        <v>361</v>
      </c>
      <c r="JW86" t="s">
        <v>361</v>
      </c>
      <c r="KB86" t="s">
        <v>8</v>
      </c>
    </row>
    <row r="87" spans="1:288" x14ac:dyDescent="0.3">
      <c r="A87">
        <v>86</v>
      </c>
      <c r="AV87" t="s">
        <v>361</v>
      </c>
      <c r="AW87" t="s">
        <v>361</v>
      </c>
      <c r="AX87" t="s">
        <v>361</v>
      </c>
      <c r="AY87" t="s">
        <v>361</v>
      </c>
      <c r="AZ87" t="s">
        <v>361</v>
      </c>
      <c r="BA87" t="s">
        <v>361</v>
      </c>
      <c r="BB87" t="s">
        <v>361</v>
      </c>
      <c r="BC87" t="s">
        <v>361</v>
      </c>
      <c r="BD87" t="s">
        <v>361</v>
      </c>
      <c r="BE87" t="s">
        <v>361</v>
      </c>
      <c r="BF87" t="s">
        <v>361</v>
      </c>
      <c r="BG87" t="s">
        <v>361</v>
      </c>
      <c r="BH87" t="s">
        <v>361</v>
      </c>
      <c r="BI87" t="s">
        <v>361</v>
      </c>
      <c r="BJ87" t="s">
        <v>361</v>
      </c>
      <c r="BK87" t="s">
        <v>361</v>
      </c>
      <c r="BL87" t="s">
        <v>361</v>
      </c>
      <c r="BM87" t="s">
        <v>361</v>
      </c>
      <c r="BP87" t="s">
        <v>361</v>
      </c>
      <c r="BQ87" t="s">
        <v>361</v>
      </c>
      <c r="BR87" t="s">
        <v>361</v>
      </c>
      <c r="BS87" t="s">
        <v>361</v>
      </c>
      <c r="BT87" t="s">
        <v>361</v>
      </c>
      <c r="BU87" t="s">
        <v>361</v>
      </c>
      <c r="BV87" t="s">
        <v>361</v>
      </c>
      <c r="BW87" t="s">
        <v>361</v>
      </c>
      <c r="BX87" t="s">
        <v>361</v>
      </c>
      <c r="BY87" t="s">
        <v>361</v>
      </c>
      <c r="BZ87" t="s">
        <v>361</v>
      </c>
      <c r="CA87" t="s">
        <v>361</v>
      </c>
      <c r="CB87" t="s">
        <v>361</v>
      </c>
      <c r="CC87" t="s">
        <v>361</v>
      </c>
      <c r="CF87" t="s">
        <v>361</v>
      </c>
      <c r="CG87" t="s">
        <v>361</v>
      </c>
      <c r="CH87" t="s">
        <v>361</v>
      </c>
      <c r="CI87" t="s">
        <v>361</v>
      </c>
      <c r="CJ87" t="s">
        <v>361</v>
      </c>
      <c r="CK87" t="s">
        <v>361</v>
      </c>
      <c r="CL87" t="s">
        <v>361</v>
      </c>
      <c r="CM87" t="s">
        <v>361</v>
      </c>
      <c r="CN87" t="s">
        <v>361</v>
      </c>
      <c r="CO87" t="s">
        <v>361</v>
      </c>
      <c r="CP87" t="s">
        <v>361</v>
      </c>
      <c r="CQ87" t="s">
        <v>361</v>
      </c>
      <c r="CR87" t="s">
        <v>361</v>
      </c>
      <c r="CS87" t="s">
        <v>361</v>
      </c>
      <c r="CT87" t="s">
        <v>361</v>
      </c>
      <c r="CU87" t="s">
        <v>361</v>
      </c>
      <c r="CV87" t="s">
        <v>361</v>
      </c>
      <c r="CW87" t="s">
        <v>361</v>
      </c>
      <c r="CX87" t="s">
        <v>361</v>
      </c>
      <c r="CY87" t="s">
        <v>361</v>
      </c>
      <c r="CZ87" t="s">
        <v>361</v>
      </c>
      <c r="DA87" t="s">
        <v>361</v>
      </c>
      <c r="DH87" t="s">
        <v>361</v>
      </c>
      <c r="DI87" t="s">
        <v>361</v>
      </c>
      <c r="DJ87" t="s">
        <v>361</v>
      </c>
      <c r="DK87" t="s">
        <v>361</v>
      </c>
      <c r="DL87" t="s">
        <v>361</v>
      </c>
      <c r="DM87" t="s">
        <v>361</v>
      </c>
      <c r="DN87" t="s">
        <v>361</v>
      </c>
      <c r="DO87" t="s">
        <v>361</v>
      </c>
      <c r="DP87" t="s">
        <v>361</v>
      </c>
      <c r="DQ87" t="s">
        <v>361</v>
      </c>
      <c r="DR87" t="s">
        <v>361</v>
      </c>
      <c r="DT87" t="s">
        <v>361</v>
      </c>
      <c r="DU87" t="s">
        <v>361</v>
      </c>
      <c r="DV87" t="s">
        <v>361</v>
      </c>
      <c r="DW87" t="s">
        <v>361</v>
      </c>
      <c r="DX87" t="s">
        <v>361</v>
      </c>
      <c r="DY87" t="s">
        <v>361</v>
      </c>
      <c r="DZ87" t="s">
        <v>361</v>
      </c>
      <c r="EA87" t="s">
        <v>361</v>
      </c>
      <c r="EB87" t="s">
        <v>361</v>
      </c>
      <c r="EC87" t="s">
        <v>361</v>
      </c>
      <c r="ED87" t="s">
        <v>361</v>
      </c>
      <c r="JL87" t="s">
        <v>361</v>
      </c>
      <c r="JM87" t="s">
        <v>361</v>
      </c>
      <c r="JN87" t="s">
        <v>361</v>
      </c>
      <c r="JO87" t="s">
        <v>361</v>
      </c>
      <c r="JP87" t="s">
        <v>361</v>
      </c>
      <c r="JQ87" t="s">
        <v>361</v>
      </c>
      <c r="JR87" t="s">
        <v>361</v>
      </c>
      <c r="JS87" t="s">
        <v>361</v>
      </c>
      <c r="JT87" t="s">
        <v>361</v>
      </c>
      <c r="JU87" t="s">
        <v>361</v>
      </c>
      <c r="JV87" t="s">
        <v>361</v>
      </c>
      <c r="JW87" t="s">
        <v>361</v>
      </c>
      <c r="KB87" t="s">
        <v>59</v>
      </c>
    </row>
    <row r="88" spans="1:288" x14ac:dyDescent="0.3">
      <c r="A88">
        <v>87</v>
      </c>
      <c r="D88" s="45">
        <v>44727</v>
      </c>
      <c r="E88" s="46">
        <v>0.52638888888888891</v>
      </c>
      <c r="F88" t="s">
        <v>19</v>
      </c>
      <c r="G88" t="s">
        <v>13</v>
      </c>
      <c r="H88" t="s">
        <v>9</v>
      </c>
      <c r="J88" t="s">
        <v>442</v>
      </c>
      <c r="L88" t="s">
        <v>362</v>
      </c>
      <c r="P88" t="s">
        <v>9</v>
      </c>
      <c r="V88" t="s">
        <v>363</v>
      </c>
      <c r="Z88" t="s">
        <v>402</v>
      </c>
      <c r="AB88" t="s">
        <v>403</v>
      </c>
      <c r="AD88" t="s">
        <v>366</v>
      </c>
      <c r="AF88" t="s">
        <v>437</v>
      </c>
      <c r="AH88" t="s">
        <v>417</v>
      </c>
      <c r="AJ88" t="s">
        <v>367</v>
      </c>
      <c r="AN88" t="s">
        <v>7</v>
      </c>
      <c r="AP88" t="s">
        <v>369</v>
      </c>
      <c r="AR88" t="s">
        <v>7</v>
      </c>
      <c r="AT88" t="s">
        <v>7</v>
      </c>
      <c r="AV88" t="s">
        <v>370</v>
      </c>
      <c r="AW88" t="s">
        <v>361</v>
      </c>
      <c r="AX88" t="s">
        <v>361</v>
      </c>
      <c r="AY88" t="s">
        <v>361</v>
      </c>
      <c r="AZ88" t="s">
        <v>361</v>
      </c>
      <c r="BA88" t="s">
        <v>361</v>
      </c>
      <c r="BB88" t="s">
        <v>361</v>
      </c>
      <c r="BC88" t="s">
        <v>361</v>
      </c>
      <c r="BD88" t="s">
        <v>361</v>
      </c>
      <c r="BE88" t="s">
        <v>361</v>
      </c>
      <c r="BF88" t="s">
        <v>361</v>
      </c>
      <c r="BG88" t="s">
        <v>361</v>
      </c>
      <c r="BH88" t="s">
        <v>361</v>
      </c>
      <c r="BI88" t="s">
        <v>361</v>
      </c>
      <c r="BJ88" t="s">
        <v>361</v>
      </c>
      <c r="BK88" t="s">
        <v>361</v>
      </c>
      <c r="BL88" t="s">
        <v>361</v>
      </c>
      <c r="BM88" t="s">
        <v>361</v>
      </c>
      <c r="BP88" t="s">
        <v>361</v>
      </c>
      <c r="BQ88" t="s">
        <v>361</v>
      </c>
      <c r="BR88" t="s">
        <v>361</v>
      </c>
      <c r="BS88" t="s">
        <v>370</v>
      </c>
      <c r="BT88" t="s">
        <v>361</v>
      </c>
      <c r="BU88" t="s">
        <v>361</v>
      </c>
      <c r="BV88" t="s">
        <v>361</v>
      </c>
      <c r="BW88" t="s">
        <v>361</v>
      </c>
      <c r="BX88" t="s">
        <v>361</v>
      </c>
      <c r="BY88" t="s">
        <v>361</v>
      </c>
      <c r="BZ88" t="s">
        <v>361</v>
      </c>
      <c r="CA88" t="s">
        <v>361</v>
      </c>
      <c r="CB88" t="s">
        <v>361</v>
      </c>
      <c r="CC88" t="s">
        <v>361</v>
      </c>
      <c r="CF88" t="s">
        <v>361</v>
      </c>
      <c r="CG88" t="s">
        <v>361</v>
      </c>
      <c r="CH88" t="s">
        <v>370</v>
      </c>
      <c r="CI88" t="s">
        <v>361</v>
      </c>
      <c r="CJ88" t="s">
        <v>370</v>
      </c>
      <c r="CK88" t="s">
        <v>361</v>
      </c>
      <c r="CL88" t="s">
        <v>370</v>
      </c>
      <c r="CM88" t="s">
        <v>361</v>
      </c>
      <c r="CN88" t="s">
        <v>361</v>
      </c>
      <c r="CO88" t="s">
        <v>361</v>
      </c>
      <c r="CP88" t="s">
        <v>361</v>
      </c>
      <c r="CQ88" t="s">
        <v>361</v>
      </c>
      <c r="CR88" t="s">
        <v>361</v>
      </c>
      <c r="CS88" t="s">
        <v>361</v>
      </c>
      <c r="CT88" t="s">
        <v>361</v>
      </c>
      <c r="CU88" t="s">
        <v>361</v>
      </c>
      <c r="CV88" t="s">
        <v>361</v>
      </c>
      <c r="CW88" t="s">
        <v>361</v>
      </c>
      <c r="CX88" t="s">
        <v>361</v>
      </c>
      <c r="CY88" t="s">
        <v>361</v>
      </c>
      <c r="CZ88" t="s">
        <v>361</v>
      </c>
      <c r="DA88" t="s">
        <v>361</v>
      </c>
      <c r="DD88" t="s">
        <v>9</v>
      </c>
      <c r="DF88" t="s">
        <v>9</v>
      </c>
      <c r="DH88" t="s">
        <v>361</v>
      </c>
      <c r="DI88" t="s">
        <v>361</v>
      </c>
      <c r="DJ88" t="s">
        <v>361</v>
      </c>
      <c r="DK88" t="s">
        <v>361</v>
      </c>
      <c r="DL88" t="s">
        <v>361</v>
      </c>
      <c r="DM88" t="s">
        <v>361</v>
      </c>
      <c r="DN88" t="s">
        <v>361</v>
      </c>
      <c r="DO88" t="s">
        <v>361</v>
      </c>
      <c r="DP88" t="s">
        <v>361</v>
      </c>
      <c r="DQ88" t="s">
        <v>361</v>
      </c>
      <c r="DR88" t="s">
        <v>370</v>
      </c>
      <c r="DT88" t="s">
        <v>361</v>
      </c>
      <c r="DU88" t="s">
        <v>361</v>
      </c>
      <c r="DV88" t="s">
        <v>361</v>
      </c>
      <c r="DW88" t="s">
        <v>361</v>
      </c>
      <c r="DX88" t="s">
        <v>361</v>
      </c>
      <c r="DY88" t="s">
        <v>361</v>
      </c>
      <c r="DZ88" t="s">
        <v>361</v>
      </c>
      <c r="EA88" t="s">
        <v>361</v>
      </c>
      <c r="EB88" t="s">
        <v>361</v>
      </c>
      <c r="EC88" t="s">
        <v>361</v>
      </c>
      <c r="ED88" t="s">
        <v>361</v>
      </c>
      <c r="EH88" t="s">
        <v>9</v>
      </c>
      <c r="EJ88" t="s">
        <v>7</v>
      </c>
      <c r="EL88">
        <v>3</v>
      </c>
      <c r="EM88" t="s">
        <v>372</v>
      </c>
      <c r="EN88">
        <v>41</v>
      </c>
      <c r="EO88" t="s">
        <v>372</v>
      </c>
      <c r="EP88">
        <v>12</v>
      </c>
      <c r="EQ88" t="s">
        <v>371</v>
      </c>
      <c r="ER88">
        <v>4</v>
      </c>
      <c r="FQ88" t="s">
        <v>392</v>
      </c>
      <c r="FR88" t="s">
        <v>406</v>
      </c>
      <c r="FV88" t="s">
        <v>476</v>
      </c>
      <c r="FZ88" t="s">
        <v>9</v>
      </c>
      <c r="GF88" t="s">
        <v>7</v>
      </c>
      <c r="GJ88" t="s">
        <v>478</v>
      </c>
      <c r="GN88" t="s">
        <v>479</v>
      </c>
      <c r="GP88">
        <v>5</v>
      </c>
      <c r="GR88" t="s">
        <v>523</v>
      </c>
      <c r="GT88" t="s">
        <v>377</v>
      </c>
      <c r="GX88" t="s">
        <v>378</v>
      </c>
      <c r="HB88" t="s">
        <v>9</v>
      </c>
      <c r="HD88" t="s">
        <v>9</v>
      </c>
      <c r="HF88" t="s">
        <v>9</v>
      </c>
      <c r="HG88" t="s">
        <v>9</v>
      </c>
      <c r="HH88" t="s">
        <v>7</v>
      </c>
      <c r="HI88" t="s">
        <v>7</v>
      </c>
      <c r="HJ88" t="s">
        <v>9</v>
      </c>
      <c r="HK88" t="s">
        <v>7</v>
      </c>
      <c r="HL88" t="s">
        <v>7</v>
      </c>
      <c r="HM88" t="s">
        <v>9</v>
      </c>
      <c r="HN88" t="s">
        <v>7</v>
      </c>
      <c r="HX88" t="s">
        <v>7</v>
      </c>
      <c r="HY88" t="s">
        <v>9</v>
      </c>
      <c r="HZ88" t="s">
        <v>7</v>
      </c>
      <c r="IA88" t="s">
        <v>7</v>
      </c>
      <c r="IB88" t="s">
        <v>7</v>
      </c>
      <c r="IC88" t="s">
        <v>7</v>
      </c>
      <c r="ID88" t="s">
        <v>7</v>
      </c>
      <c r="IL88" t="s">
        <v>473</v>
      </c>
      <c r="IP88" t="s">
        <v>457</v>
      </c>
      <c r="IT88" t="s">
        <v>381</v>
      </c>
      <c r="IV88" t="s">
        <v>381</v>
      </c>
      <c r="IX88" t="s">
        <v>381</v>
      </c>
      <c r="IZ88" t="s">
        <v>9</v>
      </c>
      <c r="JB88" t="s">
        <v>11</v>
      </c>
      <c r="JD88" t="s">
        <v>9</v>
      </c>
      <c r="JF88" t="s">
        <v>446</v>
      </c>
      <c r="JG88" t="s">
        <v>410</v>
      </c>
      <c r="JH88" t="s">
        <v>410</v>
      </c>
      <c r="JL88" t="s">
        <v>361</v>
      </c>
      <c r="JM88" t="s">
        <v>370</v>
      </c>
      <c r="JN88" t="s">
        <v>370</v>
      </c>
      <c r="JO88" t="s">
        <v>370</v>
      </c>
      <c r="JP88" t="s">
        <v>370</v>
      </c>
      <c r="JQ88" t="s">
        <v>361</v>
      </c>
      <c r="JR88" t="s">
        <v>361</v>
      </c>
      <c r="JS88" t="s">
        <v>361</v>
      </c>
      <c r="JT88" t="s">
        <v>361</v>
      </c>
      <c r="JU88" t="s">
        <v>361</v>
      </c>
      <c r="JV88" t="s">
        <v>361</v>
      </c>
      <c r="JW88" t="s">
        <v>361</v>
      </c>
      <c r="JX88" t="s">
        <v>411</v>
      </c>
      <c r="JZ88" t="s">
        <v>412</v>
      </c>
      <c r="KB88" t="s">
        <v>8</v>
      </c>
    </row>
    <row r="89" spans="1:288" x14ac:dyDescent="0.3">
      <c r="A89">
        <v>88</v>
      </c>
      <c r="D89" s="45">
        <v>44730</v>
      </c>
      <c r="E89" s="46">
        <v>0.49305555555555558</v>
      </c>
      <c r="F89" t="s">
        <v>23</v>
      </c>
      <c r="G89" t="s">
        <v>382</v>
      </c>
      <c r="I89" t="s">
        <v>385</v>
      </c>
      <c r="K89" t="s">
        <v>521</v>
      </c>
      <c r="N89" t="s">
        <v>384</v>
      </c>
      <c r="S89" t="s">
        <v>385</v>
      </c>
      <c r="W89" t="s">
        <v>386</v>
      </c>
      <c r="Y89" t="s">
        <v>385</v>
      </c>
      <c r="AA89" t="s">
        <v>387</v>
      </c>
      <c r="AC89" t="s">
        <v>388</v>
      </c>
      <c r="AE89" t="s">
        <v>435</v>
      </c>
      <c r="AG89" t="s">
        <v>390</v>
      </c>
      <c r="AK89" t="s">
        <v>416</v>
      </c>
      <c r="AL89" t="s">
        <v>14</v>
      </c>
      <c r="AM89" t="s">
        <v>524</v>
      </c>
      <c r="AO89" t="s">
        <v>385</v>
      </c>
      <c r="AQ89" t="s">
        <v>460</v>
      </c>
      <c r="AS89" t="s">
        <v>385</v>
      </c>
      <c r="AU89" t="s">
        <v>385</v>
      </c>
      <c r="AV89" t="s">
        <v>361</v>
      </c>
      <c r="AW89" t="s">
        <v>361</v>
      </c>
      <c r="AX89" t="s">
        <v>361</v>
      </c>
      <c r="AY89" t="s">
        <v>361</v>
      </c>
      <c r="AZ89" t="s">
        <v>361</v>
      </c>
      <c r="BA89" t="s">
        <v>361</v>
      </c>
      <c r="BB89" t="s">
        <v>361</v>
      </c>
      <c r="BC89" t="s">
        <v>361</v>
      </c>
      <c r="BD89" t="s">
        <v>361</v>
      </c>
      <c r="BE89" t="s">
        <v>361</v>
      </c>
      <c r="BF89" t="s">
        <v>361</v>
      </c>
      <c r="BG89" t="s">
        <v>361</v>
      </c>
      <c r="BH89" t="s">
        <v>361</v>
      </c>
      <c r="BI89" t="s">
        <v>361</v>
      </c>
      <c r="BJ89" t="s">
        <v>370</v>
      </c>
      <c r="BK89" t="s">
        <v>361</v>
      </c>
      <c r="BL89" t="s">
        <v>361</v>
      </c>
      <c r="BM89" t="s">
        <v>361</v>
      </c>
      <c r="BP89" t="s">
        <v>361</v>
      </c>
      <c r="BQ89" t="s">
        <v>361</v>
      </c>
      <c r="BR89" t="s">
        <v>361</v>
      </c>
      <c r="BS89" t="s">
        <v>361</v>
      </c>
      <c r="BT89" t="s">
        <v>361</v>
      </c>
      <c r="BU89" t="s">
        <v>361</v>
      </c>
      <c r="BV89" t="s">
        <v>361</v>
      </c>
      <c r="BW89" t="s">
        <v>361</v>
      </c>
      <c r="BX89" t="s">
        <v>370</v>
      </c>
      <c r="BY89" t="s">
        <v>361</v>
      </c>
      <c r="BZ89" t="s">
        <v>370</v>
      </c>
      <c r="CA89" t="s">
        <v>361</v>
      </c>
      <c r="CB89" t="s">
        <v>361</v>
      </c>
      <c r="CC89" t="s">
        <v>361</v>
      </c>
      <c r="CF89" t="s">
        <v>361</v>
      </c>
      <c r="CG89" t="s">
        <v>361</v>
      </c>
      <c r="CH89" t="s">
        <v>361</v>
      </c>
      <c r="CI89" t="s">
        <v>361</v>
      </c>
      <c r="CJ89" t="s">
        <v>361</v>
      </c>
      <c r="CK89" t="s">
        <v>361</v>
      </c>
      <c r="CL89" t="s">
        <v>361</v>
      </c>
      <c r="CM89" t="s">
        <v>361</v>
      </c>
      <c r="CN89" t="s">
        <v>361</v>
      </c>
      <c r="CO89" t="s">
        <v>361</v>
      </c>
      <c r="CP89" t="s">
        <v>361</v>
      </c>
      <c r="CQ89" t="s">
        <v>361</v>
      </c>
      <c r="CR89" t="s">
        <v>370</v>
      </c>
      <c r="CS89" t="s">
        <v>361</v>
      </c>
      <c r="CT89" t="s">
        <v>361</v>
      </c>
      <c r="CU89" t="s">
        <v>370</v>
      </c>
      <c r="CV89" t="s">
        <v>361</v>
      </c>
      <c r="CW89" t="s">
        <v>361</v>
      </c>
      <c r="CX89" t="s">
        <v>361</v>
      </c>
      <c r="CY89" t="s">
        <v>361</v>
      </c>
      <c r="CZ89" t="s">
        <v>361</v>
      </c>
      <c r="DA89" t="s">
        <v>361</v>
      </c>
      <c r="DE89" t="s">
        <v>385</v>
      </c>
      <c r="DH89" t="s">
        <v>361</v>
      </c>
      <c r="DI89" t="s">
        <v>361</v>
      </c>
      <c r="DJ89" t="s">
        <v>361</v>
      </c>
      <c r="DK89" t="s">
        <v>361</v>
      </c>
      <c r="DL89" t="s">
        <v>361</v>
      </c>
      <c r="DM89" t="s">
        <v>361</v>
      </c>
      <c r="DN89" t="s">
        <v>361</v>
      </c>
      <c r="DO89" t="s">
        <v>361</v>
      </c>
      <c r="DP89" t="s">
        <v>361</v>
      </c>
      <c r="DQ89" t="s">
        <v>361</v>
      </c>
      <c r="DR89" t="s">
        <v>361</v>
      </c>
      <c r="DT89" t="s">
        <v>361</v>
      </c>
      <c r="DU89" t="s">
        <v>361</v>
      </c>
      <c r="DV89" t="s">
        <v>361</v>
      </c>
      <c r="DW89" t="s">
        <v>361</v>
      </c>
      <c r="DX89" t="s">
        <v>361</v>
      </c>
      <c r="DY89" t="s">
        <v>361</v>
      </c>
      <c r="DZ89" t="s">
        <v>361</v>
      </c>
      <c r="EA89" t="s">
        <v>361</v>
      </c>
      <c r="EB89" t="s">
        <v>361</v>
      </c>
      <c r="EC89" t="s">
        <v>361</v>
      </c>
      <c r="ED89" t="s">
        <v>370</v>
      </c>
      <c r="EI89" t="s">
        <v>383</v>
      </c>
      <c r="EL89">
        <v>3</v>
      </c>
      <c r="EM89" t="s">
        <v>371</v>
      </c>
      <c r="EN89">
        <v>4</v>
      </c>
      <c r="EO89" t="s">
        <v>372</v>
      </c>
      <c r="EP89">
        <v>24</v>
      </c>
      <c r="EQ89" t="s">
        <v>372</v>
      </c>
      <c r="ER89">
        <v>43</v>
      </c>
      <c r="FQ89" t="s">
        <v>392</v>
      </c>
      <c r="FS89" t="s">
        <v>387</v>
      </c>
      <c r="FW89" t="s">
        <v>387</v>
      </c>
      <c r="GA89" t="s">
        <v>385</v>
      </c>
      <c r="GG89" t="s">
        <v>383</v>
      </c>
      <c r="GK89" t="s">
        <v>517</v>
      </c>
      <c r="GQ89">
        <v>1</v>
      </c>
      <c r="GS89" t="s">
        <v>395</v>
      </c>
      <c r="GU89" t="s">
        <v>396</v>
      </c>
      <c r="GY89" t="s">
        <v>397</v>
      </c>
      <c r="HC89" t="s">
        <v>385</v>
      </c>
      <c r="HE89" t="s">
        <v>385</v>
      </c>
      <c r="HO89" t="s">
        <v>383</v>
      </c>
      <c r="HP89" t="s">
        <v>385</v>
      </c>
      <c r="HQ89" t="s">
        <v>383</v>
      </c>
      <c r="HR89" t="s">
        <v>383</v>
      </c>
      <c r="HS89" t="s">
        <v>385</v>
      </c>
      <c r="HT89" t="s">
        <v>383</v>
      </c>
      <c r="HU89" t="s">
        <v>385</v>
      </c>
      <c r="HV89" t="s">
        <v>385</v>
      </c>
      <c r="HW89" t="s">
        <v>383</v>
      </c>
      <c r="IE89" t="s">
        <v>385</v>
      </c>
      <c r="IF89" t="s">
        <v>385</v>
      </c>
      <c r="IG89" t="s">
        <v>383</v>
      </c>
      <c r="IH89" t="s">
        <v>383</v>
      </c>
      <c r="II89" t="s">
        <v>383</v>
      </c>
      <c r="IK89" t="s">
        <v>383</v>
      </c>
      <c r="IM89" t="s">
        <v>462</v>
      </c>
      <c r="IQ89" t="s">
        <v>380</v>
      </c>
      <c r="IU89" t="s">
        <v>399</v>
      </c>
      <c r="IW89" t="s">
        <v>399</v>
      </c>
      <c r="IY89" t="s">
        <v>399</v>
      </c>
      <c r="JA89" t="s">
        <v>383</v>
      </c>
      <c r="JL89" t="s">
        <v>361</v>
      </c>
      <c r="JM89" t="s">
        <v>361</v>
      </c>
      <c r="JN89" t="s">
        <v>361</v>
      </c>
      <c r="JO89" t="s">
        <v>361</v>
      </c>
      <c r="JP89" t="s">
        <v>361</v>
      </c>
      <c r="JQ89" t="s">
        <v>361</v>
      </c>
      <c r="JR89" t="s">
        <v>361</v>
      </c>
      <c r="JS89" t="s">
        <v>361</v>
      </c>
      <c r="JT89" t="s">
        <v>361</v>
      </c>
      <c r="JU89" t="s">
        <v>361</v>
      </c>
      <c r="JV89" t="s">
        <v>361</v>
      </c>
      <c r="JW89" t="s">
        <v>361</v>
      </c>
      <c r="KB89" t="s">
        <v>8</v>
      </c>
    </row>
    <row r="90" spans="1:288" x14ac:dyDescent="0.3">
      <c r="A90">
        <v>89</v>
      </c>
      <c r="AV90" t="s">
        <v>361</v>
      </c>
      <c r="AW90" t="s">
        <v>361</v>
      </c>
      <c r="AX90" t="s">
        <v>361</v>
      </c>
      <c r="AY90" t="s">
        <v>361</v>
      </c>
      <c r="AZ90" t="s">
        <v>361</v>
      </c>
      <c r="BA90" t="s">
        <v>361</v>
      </c>
      <c r="BB90" t="s">
        <v>361</v>
      </c>
      <c r="BC90" t="s">
        <v>361</v>
      </c>
      <c r="BD90" t="s">
        <v>361</v>
      </c>
      <c r="BE90" t="s">
        <v>361</v>
      </c>
      <c r="BF90" t="s">
        <v>361</v>
      </c>
      <c r="BG90" t="s">
        <v>361</v>
      </c>
      <c r="BH90" t="s">
        <v>361</v>
      </c>
      <c r="BI90" t="s">
        <v>361</v>
      </c>
      <c r="BJ90" t="s">
        <v>361</v>
      </c>
      <c r="BK90" t="s">
        <v>361</v>
      </c>
      <c r="BL90" t="s">
        <v>361</v>
      </c>
      <c r="BM90" t="s">
        <v>361</v>
      </c>
      <c r="BP90" t="s">
        <v>361</v>
      </c>
      <c r="BQ90" t="s">
        <v>361</v>
      </c>
      <c r="BR90" t="s">
        <v>361</v>
      </c>
      <c r="BS90" t="s">
        <v>361</v>
      </c>
      <c r="BT90" t="s">
        <v>361</v>
      </c>
      <c r="BU90" t="s">
        <v>361</v>
      </c>
      <c r="BV90" t="s">
        <v>361</v>
      </c>
      <c r="BW90" t="s">
        <v>361</v>
      </c>
      <c r="BX90" t="s">
        <v>361</v>
      </c>
      <c r="BY90" t="s">
        <v>361</v>
      </c>
      <c r="BZ90" t="s">
        <v>361</v>
      </c>
      <c r="CA90" t="s">
        <v>361</v>
      </c>
      <c r="CB90" t="s">
        <v>361</v>
      </c>
      <c r="CC90" t="s">
        <v>361</v>
      </c>
      <c r="CF90" t="s">
        <v>361</v>
      </c>
      <c r="CG90" t="s">
        <v>361</v>
      </c>
      <c r="CH90" t="s">
        <v>361</v>
      </c>
      <c r="CI90" t="s">
        <v>361</v>
      </c>
      <c r="CJ90" t="s">
        <v>361</v>
      </c>
      <c r="CK90" t="s">
        <v>361</v>
      </c>
      <c r="CL90" t="s">
        <v>361</v>
      </c>
      <c r="CM90" t="s">
        <v>361</v>
      </c>
      <c r="CN90" t="s">
        <v>361</v>
      </c>
      <c r="CO90" t="s">
        <v>361</v>
      </c>
      <c r="CP90" t="s">
        <v>361</v>
      </c>
      <c r="CQ90" t="s">
        <v>361</v>
      </c>
      <c r="CR90" t="s">
        <v>361</v>
      </c>
      <c r="CS90" t="s">
        <v>361</v>
      </c>
      <c r="CT90" t="s">
        <v>361</v>
      </c>
      <c r="CU90" t="s">
        <v>361</v>
      </c>
      <c r="CV90" t="s">
        <v>361</v>
      </c>
      <c r="CW90" t="s">
        <v>361</v>
      </c>
      <c r="CX90" t="s">
        <v>361</v>
      </c>
      <c r="CY90" t="s">
        <v>361</v>
      </c>
      <c r="CZ90" t="s">
        <v>361</v>
      </c>
      <c r="DA90" t="s">
        <v>361</v>
      </c>
      <c r="DH90" t="s">
        <v>361</v>
      </c>
      <c r="DI90" t="s">
        <v>361</v>
      </c>
      <c r="DJ90" t="s">
        <v>361</v>
      </c>
      <c r="DK90" t="s">
        <v>361</v>
      </c>
      <c r="DL90" t="s">
        <v>361</v>
      </c>
      <c r="DM90" t="s">
        <v>361</v>
      </c>
      <c r="DN90" t="s">
        <v>361</v>
      </c>
      <c r="DO90" t="s">
        <v>361</v>
      </c>
      <c r="DP90" t="s">
        <v>361</v>
      </c>
      <c r="DQ90" t="s">
        <v>361</v>
      </c>
      <c r="DR90" t="s">
        <v>361</v>
      </c>
      <c r="DT90" t="s">
        <v>361</v>
      </c>
      <c r="DU90" t="s">
        <v>361</v>
      </c>
      <c r="DV90" t="s">
        <v>361</v>
      </c>
      <c r="DW90" t="s">
        <v>361</v>
      </c>
      <c r="DX90" t="s">
        <v>361</v>
      </c>
      <c r="DY90" t="s">
        <v>361</v>
      </c>
      <c r="DZ90" t="s">
        <v>361</v>
      </c>
      <c r="EA90" t="s">
        <v>361</v>
      </c>
      <c r="EB90" t="s">
        <v>361</v>
      </c>
      <c r="EC90" t="s">
        <v>361</v>
      </c>
      <c r="ED90" t="s">
        <v>361</v>
      </c>
      <c r="JL90" t="s">
        <v>361</v>
      </c>
      <c r="JM90" t="s">
        <v>361</v>
      </c>
      <c r="JN90" t="s">
        <v>361</v>
      </c>
      <c r="JO90" t="s">
        <v>361</v>
      </c>
      <c r="JP90" t="s">
        <v>361</v>
      </c>
      <c r="JQ90" t="s">
        <v>361</v>
      </c>
      <c r="JR90" t="s">
        <v>361</v>
      </c>
      <c r="JS90" t="s">
        <v>361</v>
      </c>
      <c r="JT90" t="s">
        <v>361</v>
      </c>
      <c r="JU90" t="s">
        <v>361</v>
      </c>
      <c r="JV90" t="s">
        <v>361</v>
      </c>
      <c r="JW90" t="s">
        <v>361</v>
      </c>
      <c r="KB90" t="s">
        <v>59</v>
      </c>
    </row>
    <row r="91" spans="1:288" x14ac:dyDescent="0.3">
      <c r="A91">
        <v>90</v>
      </c>
      <c r="D91" s="45">
        <v>44727</v>
      </c>
      <c r="E91" s="46">
        <v>0.54236111111111118</v>
      </c>
      <c r="F91" t="s">
        <v>21</v>
      </c>
      <c r="G91" t="s">
        <v>382</v>
      </c>
      <c r="I91" t="s">
        <v>383</v>
      </c>
      <c r="N91" t="s">
        <v>384</v>
      </c>
      <c r="S91" t="s">
        <v>385</v>
      </c>
      <c r="W91" t="s">
        <v>465</v>
      </c>
      <c r="AA91" t="s">
        <v>434</v>
      </c>
      <c r="AC91" t="s">
        <v>388</v>
      </c>
      <c r="AE91" t="s">
        <v>423</v>
      </c>
      <c r="AG91" t="s">
        <v>390</v>
      </c>
      <c r="AK91" t="s">
        <v>383</v>
      </c>
      <c r="AO91" t="s">
        <v>383</v>
      </c>
      <c r="AQ91" t="s">
        <v>383</v>
      </c>
      <c r="AS91" t="s">
        <v>383</v>
      </c>
      <c r="AU91" t="s">
        <v>436</v>
      </c>
      <c r="AV91" t="s">
        <v>361</v>
      </c>
      <c r="AW91" t="s">
        <v>361</v>
      </c>
      <c r="AX91" t="s">
        <v>361</v>
      </c>
      <c r="AY91" t="s">
        <v>361</v>
      </c>
      <c r="AZ91" t="s">
        <v>361</v>
      </c>
      <c r="BA91" t="s">
        <v>361</v>
      </c>
      <c r="BB91" t="s">
        <v>361</v>
      </c>
      <c r="BC91" t="s">
        <v>361</v>
      </c>
      <c r="BD91" t="s">
        <v>361</v>
      </c>
      <c r="BE91" t="s">
        <v>370</v>
      </c>
      <c r="BF91" t="s">
        <v>361</v>
      </c>
      <c r="BG91" t="s">
        <v>361</v>
      </c>
      <c r="BH91" t="s">
        <v>361</v>
      </c>
      <c r="BI91" t="s">
        <v>361</v>
      </c>
      <c r="BJ91" t="s">
        <v>361</v>
      </c>
      <c r="BK91" t="s">
        <v>361</v>
      </c>
      <c r="BL91" t="s">
        <v>361</v>
      </c>
      <c r="BM91" t="s">
        <v>361</v>
      </c>
      <c r="BP91" t="s">
        <v>361</v>
      </c>
      <c r="BQ91" t="s">
        <v>361</v>
      </c>
      <c r="BR91" t="s">
        <v>361</v>
      </c>
      <c r="BS91" t="s">
        <v>361</v>
      </c>
      <c r="BT91" t="s">
        <v>361</v>
      </c>
      <c r="BU91" t="s">
        <v>361</v>
      </c>
      <c r="BV91" t="s">
        <v>361</v>
      </c>
      <c r="BW91" t="s">
        <v>361</v>
      </c>
      <c r="BX91" t="s">
        <v>361</v>
      </c>
      <c r="BY91" t="s">
        <v>361</v>
      </c>
      <c r="BZ91" t="s">
        <v>370</v>
      </c>
      <c r="CA91" t="s">
        <v>361</v>
      </c>
      <c r="CB91" t="s">
        <v>361</v>
      </c>
      <c r="CC91" t="s">
        <v>361</v>
      </c>
      <c r="CF91" t="s">
        <v>361</v>
      </c>
      <c r="CG91" t="s">
        <v>361</v>
      </c>
      <c r="CH91" t="s">
        <v>361</v>
      </c>
      <c r="CI91" t="s">
        <v>361</v>
      </c>
      <c r="CJ91" t="s">
        <v>361</v>
      </c>
      <c r="CK91" t="s">
        <v>361</v>
      </c>
      <c r="CL91" t="s">
        <v>361</v>
      </c>
      <c r="CM91" t="s">
        <v>361</v>
      </c>
      <c r="CN91" t="s">
        <v>361</v>
      </c>
      <c r="CO91" t="s">
        <v>361</v>
      </c>
      <c r="CP91" t="s">
        <v>361</v>
      </c>
      <c r="CQ91" t="s">
        <v>361</v>
      </c>
      <c r="CR91" t="s">
        <v>361</v>
      </c>
      <c r="CS91" t="s">
        <v>361</v>
      </c>
      <c r="CT91" t="s">
        <v>370</v>
      </c>
      <c r="CU91" t="s">
        <v>361</v>
      </c>
      <c r="CV91" t="s">
        <v>370</v>
      </c>
      <c r="CW91" t="s">
        <v>361</v>
      </c>
      <c r="CX91" t="s">
        <v>361</v>
      </c>
      <c r="CY91" t="s">
        <v>361</v>
      </c>
      <c r="CZ91" t="s">
        <v>361</v>
      </c>
      <c r="DA91" t="s">
        <v>361</v>
      </c>
      <c r="DE91" t="s">
        <v>385</v>
      </c>
      <c r="DG91" t="s">
        <v>436</v>
      </c>
      <c r="DH91" t="s">
        <v>361</v>
      </c>
      <c r="DI91" t="s">
        <v>361</v>
      </c>
      <c r="DJ91" t="s">
        <v>361</v>
      </c>
      <c r="DK91" t="s">
        <v>361</v>
      </c>
      <c r="DL91" t="s">
        <v>361</v>
      </c>
      <c r="DM91" t="s">
        <v>361</v>
      </c>
      <c r="DN91" t="s">
        <v>361</v>
      </c>
      <c r="DO91" t="s">
        <v>361</v>
      </c>
      <c r="DP91" t="s">
        <v>361</v>
      </c>
      <c r="DQ91" t="s">
        <v>361</v>
      </c>
      <c r="DR91" t="s">
        <v>361</v>
      </c>
      <c r="DT91" t="s">
        <v>361</v>
      </c>
      <c r="DU91" t="s">
        <v>361</v>
      </c>
      <c r="DV91" t="s">
        <v>361</v>
      </c>
      <c r="DW91" t="s">
        <v>361</v>
      </c>
      <c r="DX91" t="s">
        <v>361</v>
      </c>
      <c r="DY91" t="s">
        <v>361</v>
      </c>
      <c r="DZ91" t="s">
        <v>361</v>
      </c>
      <c r="EA91" t="s">
        <v>361</v>
      </c>
      <c r="EB91" t="s">
        <v>361</v>
      </c>
      <c r="EC91" t="s">
        <v>361</v>
      </c>
      <c r="ED91" t="s">
        <v>370</v>
      </c>
      <c r="EI91" t="s">
        <v>383</v>
      </c>
      <c r="EK91" t="s">
        <v>383</v>
      </c>
      <c r="EL91">
        <v>0</v>
      </c>
      <c r="FS91" t="s">
        <v>419</v>
      </c>
      <c r="FW91" t="s">
        <v>419</v>
      </c>
      <c r="GG91" t="s">
        <v>383</v>
      </c>
      <c r="GK91" t="s">
        <v>394</v>
      </c>
      <c r="GQ91">
        <v>3</v>
      </c>
      <c r="GS91" t="s">
        <v>395</v>
      </c>
      <c r="GU91" t="s">
        <v>396</v>
      </c>
      <c r="GY91" t="s">
        <v>397</v>
      </c>
      <c r="HC91" t="s">
        <v>385</v>
      </c>
      <c r="HE91" t="s">
        <v>383</v>
      </c>
      <c r="HO91" t="s">
        <v>385</v>
      </c>
      <c r="HP91" t="s">
        <v>385</v>
      </c>
      <c r="HQ91" t="s">
        <v>383</v>
      </c>
      <c r="HR91" t="s">
        <v>383</v>
      </c>
      <c r="HS91" t="s">
        <v>385</v>
      </c>
      <c r="HT91" t="s">
        <v>383</v>
      </c>
      <c r="HU91" t="s">
        <v>383</v>
      </c>
      <c r="HW91" t="s">
        <v>383</v>
      </c>
      <c r="IE91" t="s">
        <v>385</v>
      </c>
      <c r="IF91" t="s">
        <v>385</v>
      </c>
      <c r="IG91" t="s">
        <v>383</v>
      </c>
      <c r="IH91" t="s">
        <v>383</v>
      </c>
      <c r="II91" t="s">
        <v>383</v>
      </c>
      <c r="IK91" t="s">
        <v>383</v>
      </c>
      <c r="IM91" t="s">
        <v>453</v>
      </c>
      <c r="IQ91" t="s">
        <v>380</v>
      </c>
      <c r="IU91" t="s">
        <v>399</v>
      </c>
      <c r="IW91" t="s">
        <v>399</v>
      </c>
      <c r="IY91" t="s">
        <v>399</v>
      </c>
      <c r="JA91" t="s">
        <v>383</v>
      </c>
      <c r="JL91" t="s">
        <v>361</v>
      </c>
      <c r="JM91" t="s">
        <v>361</v>
      </c>
      <c r="JN91" t="s">
        <v>361</v>
      </c>
      <c r="JO91" t="s">
        <v>361</v>
      </c>
      <c r="JP91" t="s">
        <v>361</v>
      </c>
      <c r="JQ91" t="s">
        <v>361</v>
      </c>
      <c r="JR91" t="s">
        <v>361</v>
      </c>
      <c r="JS91" t="s">
        <v>361</v>
      </c>
      <c r="JT91" t="s">
        <v>361</v>
      </c>
      <c r="JU91" t="s">
        <v>361</v>
      </c>
      <c r="JV91" t="s">
        <v>361</v>
      </c>
      <c r="JW91" t="s">
        <v>361</v>
      </c>
      <c r="KB91" t="s">
        <v>8</v>
      </c>
    </row>
    <row r="92" spans="1:288" x14ac:dyDescent="0.3">
      <c r="A92">
        <v>91</v>
      </c>
      <c r="AV92" t="s">
        <v>361</v>
      </c>
      <c r="AW92" t="s">
        <v>361</v>
      </c>
      <c r="AX92" t="s">
        <v>361</v>
      </c>
      <c r="AY92" t="s">
        <v>361</v>
      </c>
      <c r="AZ92" t="s">
        <v>361</v>
      </c>
      <c r="BA92" t="s">
        <v>361</v>
      </c>
      <c r="BB92" t="s">
        <v>361</v>
      </c>
      <c r="BC92" t="s">
        <v>361</v>
      </c>
      <c r="BD92" t="s">
        <v>361</v>
      </c>
      <c r="BE92" t="s">
        <v>361</v>
      </c>
      <c r="BF92" t="s">
        <v>361</v>
      </c>
      <c r="BG92" t="s">
        <v>361</v>
      </c>
      <c r="BH92" t="s">
        <v>361</v>
      </c>
      <c r="BI92" t="s">
        <v>361</v>
      </c>
      <c r="BJ92" t="s">
        <v>361</v>
      </c>
      <c r="BK92" t="s">
        <v>361</v>
      </c>
      <c r="BL92" t="s">
        <v>361</v>
      </c>
      <c r="BM92" t="s">
        <v>361</v>
      </c>
      <c r="BP92" t="s">
        <v>361</v>
      </c>
      <c r="BQ92" t="s">
        <v>361</v>
      </c>
      <c r="BR92" t="s">
        <v>361</v>
      </c>
      <c r="BS92" t="s">
        <v>361</v>
      </c>
      <c r="BT92" t="s">
        <v>361</v>
      </c>
      <c r="BU92" t="s">
        <v>361</v>
      </c>
      <c r="BV92" t="s">
        <v>361</v>
      </c>
      <c r="BW92" t="s">
        <v>361</v>
      </c>
      <c r="BX92" t="s">
        <v>361</v>
      </c>
      <c r="BY92" t="s">
        <v>361</v>
      </c>
      <c r="BZ92" t="s">
        <v>361</v>
      </c>
      <c r="CA92" t="s">
        <v>361</v>
      </c>
      <c r="CB92" t="s">
        <v>361</v>
      </c>
      <c r="CC92" t="s">
        <v>361</v>
      </c>
      <c r="CF92" t="s">
        <v>361</v>
      </c>
      <c r="CG92" t="s">
        <v>361</v>
      </c>
      <c r="CH92" t="s">
        <v>361</v>
      </c>
      <c r="CI92" t="s">
        <v>361</v>
      </c>
      <c r="CJ92" t="s">
        <v>361</v>
      </c>
      <c r="CK92" t="s">
        <v>361</v>
      </c>
      <c r="CL92" t="s">
        <v>361</v>
      </c>
      <c r="CM92" t="s">
        <v>361</v>
      </c>
      <c r="CN92" t="s">
        <v>361</v>
      </c>
      <c r="CO92" t="s">
        <v>361</v>
      </c>
      <c r="CP92" t="s">
        <v>361</v>
      </c>
      <c r="CQ92" t="s">
        <v>361</v>
      </c>
      <c r="CR92" t="s">
        <v>361</v>
      </c>
      <c r="CS92" t="s">
        <v>361</v>
      </c>
      <c r="CT92" t="s">
        <v>361</v>
      </c>
      <c r="CU92" t="s">
        <v>361</v>
      </c>
      <c r="CV92" t="s">
        <v>361</v>
      </c>
      <c r="CW92" t="s">
        <v>361</v>
      </c>
      <c r="CX92" t="s">
        <v>361</v>
      </c>
      <c r="CY92" t="s">
        <v>361</v>
      </c>
      <c r="CZ92" t="s">
        <v>361</v>
      </c>
      <c r="DA92" t="s">
        <v>361</v>
      </c>
      <c r="DH92" t="s">
        <v>361</v>
      </c>
      <c r="DI92" t="s">
        <v>361</v>
      </c>
      <c r="DJ92" t="s">
        <v>361</v>
      </c>
      <c r="DK92" t="s">
        <v>361</v>
      </c>
      <c r="DL92" t="s">
        <v>361</v>
      </c>
      <c r="DM92" t="s">
        <v>361</v>
      </c>
      <c r="DN92" t="s">
        <v>361</v>
      </c>
      <c r="DO92" t="s">
        <v>361</v>
      </c>
      <c r="DP92" t="s">
        <v>361</v>
      </c>
      <c r="DQ92" t="s">
        <v>361</v>
      </c>
      <c r="DR92" t="s">
        <v>361</v>
      </c>
      <c r="DT92" t="s">
        <v>361</v>
      </c>
      <c r="DU92" t="s">
        <v>361</v>
      </c>
      <c r="DV92" t="s">
        <v>361</v>
      </c>
      <c r="DW92" t="s">
        <v>361</v>
      </c>
      <c r="DX92" t="s">
        <v>361</v>
      </c>
      <c r="DY92" t="s">
        <v>361</v>
      </c>
      <c r="DZ92" t="s">
        <v>361</v>
      </c>
      <c r="EA92" t="s">
        <v>361</v>
      </c>
      <c r="EB92" t="s">
        <v>361</v>
      </c>
      <c r="EC92" t="s">
        <v>361</v>
      </c>
      <c r="ED92" t="s">
        <v>361</v>
      </c>
      <c r="JL92" t="s">
        <v>361</v>
      </c>
      <c r="JM92" t="s">
        <v>361</v>
      </c>
      <c r="JN92" t="s">
        <v>361</v>
      </c>
      <c r="JO92" t="s">
        <v>361</v>
      </c>
      <c r="JP92" t="s">
        <v>361</v>
      </c>
      <c r="JQ92" t="s">
        <v>361</v>
      </c>
      <c r="JR92" t="s">
        <v>361</v>
      </c>
      <c r="JS92" t="s">
        <v>361</v>
      </c>
      <c r="JT92" t="s">
        <v>361</v>
      </c>
      <c r="JU92" t="s">
        <v>361</v>
      </c>
      <c r="JV92" t="s">
        <v>361</v>
      </c>
      <c r="JW92" t="s">
        <v>361</v>
      </c>
      <c r="KB92" t="s">
        <v>59</v>
      </c>
    </row>
    <row r="93" spans="1:288" x14ac:dyDescent="0.3">
      <c r="A93">
        <v>92</v>
      </c>
      <c r="D93" s="45">
        <v>44733</v>
      </c>
      <c r="E93" s="46">
        <v>0.52638888888888891</v>
      </c>
      <c r="F93" t="s">
        <v>17</v>
      </c>
      <c r="G93" t="s">
        <v>13</v>
      </c>
      <c r="H93" t="s">
        <v>7</v>
      </c>
      <c r="L93" t="s">
        <v>362</v>
      </c>
      <c r="P93" t="s">
        <v>9</v>
      </c>
      <c r="V93" t="s">
        <v>487</v>
      </c>
      <c r="X93" t="s">
        <v>9</v>
      </c>
      <c r="Z93" t="s">
        <v>364</v>
      </c>
      <c r="AB93" t="s">
        <v>365</v>
      </c>
      <c r="AD93" t="s">
        <v>525</v>
      </c>
      <c r="AF93" t="s">
        <v>367</v>
      </c>
      <c r="AJ93" t="s">
        <v>367</v>
      </c>
      <c r="AN93" t="s">
        <v>368</v>
      </c>
      <c r="AP93" t="s">
        <v>367</v>
      </c>
      <c r="AR93" t="s">
        <v>7</v>
      </c>
      <c r="AT93" t="s">
        <v>368</v>
      </c>
      <c r="AV93" t="s">
        <v>361</v>
      </c>
      <c r="AW93" t="s">
        <v>370</v>
      </c>
      <c r="AX93" t="s">
        <v>361</v>
      </c>
      <c r="AY93" t="s">
        <v>370</v>
      </c>
      <c r="AZ93" t="s">
        <v>370</v>
      </c>
      <c r="BA93" t="s">
        <v>361</v>
      </c>
      <c r="BB93" t="s">
        <v>370</v>
      </c>
      <c r="BC93" t="s">
        <v>370</v>
      </c>
      <c r="BD93" t="s">
        <v>361</v>
      </c>
      <c r="BE93" t="s">
        <v>361</v>
      </c>
      <c r="BF93" t="s">
        <v>361</v>
      </c>
      <c r="BG93" t="s">
        <v>361</v>
      </c>
      <c r="BH93" t="s">
        <v>361</v>
      </c>
      <c r="BI93" t="s">
        <v>361</v>
      </c>
      <c r="BJ93" t="s">
        <v>361</v>
      </c>
      <c r="BK93" t="s">
        <v>361</v>
      </c>
      <c r="BL93" t="s">
        <v>361</v>
      </c>
      <c r="BM93" t="s">
        <v>361</v>
      </c>
      <c r="BP93" t="s">
        <v>361</v>
      </c>
      <c r="BQ93" t="s">
        <v>361</v>
      </c>
      <c r="BR93" t="s">
        <v>361</v>
      </c>
      <c r="BS93" t="s">
        <v>370</v>
      </c>
      <c r="BT93" t="s">
        <v>361</v>
      </c>
      <c r="BU93" t="s">
        <v>361</v>
      </c>
      <c r="BV93" t="s">
        <v>361</v>
      </c>
      <c r="BW93" t="s">
        <v>361</v>
      </c>
      <c r="BX93" t="s">
        <v>361</v>
      </c>
      <c r="BY93" t="s">
        <v>361</v>
      </c>
      <c r="BZ93" t="s">
        <v>361</v>
      </c>
      <c r="CA93" t="s">
        <v>361</v>
      </c>
      <c r="CB93" t="s">
        <v>361</v>
      </c>
      <c r="CC93" t="s">
        <v>361</v>
      </c>
      <c r="CF93" t="s">
        <v>361</v>
      </c>
      <c r="CG93" t="s">
        <v>361</v>
      </c>
      <c r="CH93" t="s">
        <v>370</v>
      </c>
      <c r="CI93" t="s">
        <v>370</v>
      </c>
      <c r="CJ93" t="s">
        <v>370</v>
      </c>
      <c r="CK93" t="s">
        <v>370</v>
      </c>
      <c r="CL93" t="s">
        <v>370</v>
      </c>
      <c r="CM93" t="s">
        <v>370</v>
      </c>
      <c r="CN93" t="s">
        <v>370</v>
      </c>
      <c r="CO93" t="s">
        <v>361</v>
      </c>
      <c r="CP93" t="s">
        <v>361</v>
      </c>
      <c r="CQ93" t="s">
        <v>361</v>
      </c>
      <c r="CR93" t="s">
        <v>361</v>
      </c>
      <c r="CS93" t="s">
        <v>361</v>
      </c>
      <c r="CT93" t="s">
        <v>361</v>
      </c>
      <c r="CU93" t="s">
        <v>361</v>
      </c>
      <c r="CV93" t="s">
        <v>361</v>
      </c>
      <c r="CW93" t="s">
        <v>361</v>
      </c>
      <c r="CX93" t="s">
        <v>361</v>
      </c>
      <c r="CY93" t="s">
        <v>361</v>
      </c>
      <c r="CZ93" t="s">
        <v>361</v>
      </c>
      <c r="DA93" t="s">
        <v>361</v>
      </c>
      <c r="DD93" t="s">
        <v>9</v>
      </c>
      <c r="DF93" t="s">
        <v>9</v>
      </c>
      <c r="DH93" t="s">
        <v>361</v>
      </c>
      <c r="DI93" t="s">
        <v>361</v>
      </c>
      <c r="DJ93" t="s">
        <v>361</v>
      </c>
      <c r="DK93" t="s">
        <v>361</v>
      </c>
      <c r="DL93" t="s">
        <v>361</v>
      </c>
      <c r="DM93" t="s">
        <v>361</v>
      </c>
      <c r="DN93" t="s">
        <v>361</v>
      </c>
      <c r="DO93" t="s">
        <v>361</v>
      </c>
      <c r="DP93" t="s">
        <v>361</v>
      </c>
      <c r="DQ93" t="s">
        <v>361</v>
      </c>
      <c r="DR93" t="s">
        <v>370</v>
      </c>
      <c r="DT93" t="s">
        <v>361</v>
      </c>
      <c r="DU93" t="s">
        <v>361</v>
      </c>
      <c r="DV93" t="s">
        <v>361</v>
      </c>
      <c r="DW93" t="s">
        <v>361</v>
      </c>
      <c r="DX93" t="s">
        <v>361</v>
      </c>
      <c r="DY93" t="s">
        <v>361</v>
      </c>
      <c r="DZ93" t="s">
        <v>361</v>
      </c>
      <c r="EA93" t="s">
        <v>361</v>
      </c>
      <c r="EB93" t="s">
        <v>361</v>
      </c>
      <c r="EC93" t="s">
        <v>361</v>
      </c>
      <c r="ED93" t="s">
        <v>361</v>
      </c>
      <c r="EH93" t="s">
        <v>7</v>
      </c>
      <c r="EJ93" t="s">
        <v>7</v>
      </c>
      <c r="EL93">
        <v>2</v>
      </c>
      <c r="EM93" t="s">
        <v>371</v>
      </c>
      <c r="EN93">
        <v>29</v>
      </c>
      <c r="EO93" t="s">
        <v>371</v>
      </c>
      <c r="EP93">
        <v>3</v>
      </c>
      <c r="FQ93" t="s">
        <v>373</v>
      </c>
      <c r="FR93" t="s">
        <v>449</v>
      </c>
      <c r="FV93" t="s">
        <v>449</v>
      </c>
      <c r="GF93" t="s">
        <v>7</v>
      </c>
      <c r="GJ93" t="s">
        <v>375</v>
      </c>
      <c r="GP93">
        <v>2</v>
      </c>
      <c r="GR93" t="s">
        <v>376</v>
      </c>
      <c r="GT93" t="s">
        <v>377</v>
      </c>
      <c r="GX93" t="s">
        <v>378</v>
      </c>
      <c r="HB93" t="s">
        <v>7</v>
      </c>
      <c r="HD93" t="s">
        <v>9</v>
      </c>
      <c r="HF93" t="s">
        <v>9</v>
      </c>
      <c r="HG93" t="s">
        <v>9</v>
      </c>
      <c r="HH93" t="s">
        <v>7</v>
      </c>
      <c r="HI93" t="s">
        <v>7</v>
      </c>
      <c r="HJ93" t="s">
        <v>9</v>
      </c>
      <c r="HK93" t="s">
        <v>9</v>
      </c>
      <c r="HL93" t="s">
        <v>9</v>
      </c>
      <c r="HM93" t="s">
        <v>9</v>
      </c>
      <c r="HN93" t="s">
        <v>9</v>
      </c>
      <c r="HX93" t="s">
        <v>9</v>
      </c>
      <c r="HY93" t="s">
        <v>9</v>
      </c>
      <c r="HZ93" t="s">
        <v>7</v>
      </c>
      <c r="IA93" t="s">
        <v>9</v>
      </c>
      <c r="IB93" t="s">
        <v>7</v>
      </c>
      <c r="IC93" t="s">
        <v>9</v>
      </c>
      <c r="ID93" t="s">
        <v>7</v>
      </c>
      <c r="IL93" t="s">
        <v>379</v>
      </c>
      <c r="IP93" t="s">
        <v>380</v>
      </c>
      <c r="IT93" t="s">
        <v>381</v>
      </c>
      <c r="IV93" t="s">
        <v>381</v>
      </c>
      <c r="IX93" t="s">
        <v>381</v>
      </c>
      <c r="IZ93" t="s">
        <v>9</v>
      </c>
      <c r="JB93" t="s">
        <v>11</v>
      </c>
      <c r="JD93" t="s">
        <v>9</v>
      </c>
      <c r="JF93" t="s">
        <v>410</v>
      </c>
      <c r="JG93" t="s">
        <v>410</v>
      </c>
      <c r="JH93" t="s">
        <v>410</v>
      </c>
      <c r="JL93" t="s">
        <v>370</v>
      </c>
      <c r="JM93" t="s">
        <v>370</v>
      </c>
      <c r="JN93" t="s">
        <v>370</v>
      </c>
      <c r="JO93" t="s">
        <v>370</v>
      </c>
      <c r="JP93" t="s">
        <v>370</v>
      </c>
      <c r="JQ93" t="s">
        <v>361</v>
      </c>
      <c r="JR93" t="s">
        <v>361</v>
      </c>
      <c r="JS93" t="s">
        <v>361</v>
      </c>
      <c r="JT93" t="s">
        <v>361</v>
      </c>
      <c r="JU93" t="s">
        <v>361</v>
      </c>
      <c r="JV93" t="s">
        <v>361</v>
      </c>
      <c r="JW93" t="s">
        <v>361</v>
      </c>
      <c r="JX93" t="s">
        <v>411</v>
      </c>
      <c r="JZ93" t="s">
        <v>412</v>
      </c>
      <c r="KB93" t="s">
        <v>8</v>
      </c>
    </row>
    <row r="94" spans="1:288" x14ac:dyDescent="0.3">
      <c r="A94">
        <v>93</v>
      </c>
      <c r="D94" s="45">
        <v>44727</v>
      </c>
      <c r="E94" s="46">
        <v>0.56180555555555556</v>
      </c>
      <c r="F94" t="s">
        <v>26</v>
      </c>
      <c r="G94" t="s">
        <v>13</v>
      </c>
      <c r="H94" t="s">
        <v>7</v>
      </c>
      <c r="L94" t="s">
        <v>362</v>
      </c>
      <c r="P94" t="s">
        <v>9</v>
      </c>
      <c r="V94" t="s">
        <v>363</v>
      </c>
      <c r="Z94" t="s">
        <v>443</v>
      </c>
      <c r="AB94" t="s">
        <v>403</v>
      </c>
      <c r="AD94" t="s">
        <v>366</v>
      </c>
      <c r="AF94" t="s">
        <v>367</v>
      </c>
      <c r="AJ94" t="s">
        <v>367</v>
      </c>
      <c r="AN94" t="s">
        <v>7</v>
      </c>
      <c r="AP94" t="s">
        <v>367</v>
      </c>
      <c r="AR94" t="s">
        <v>7</v>
      </c>
      <c r="AT94" t="s">
        <v>9</v>
      </c>
      <c r="AV94" t="s">
        <v>361</v>
      </c>
      <c r="AW94" t="s">
        <v>361</v>
      </c>
      <c r="AX94" t="s">
        <v>361</v>
      </c>
      <c r="AY94" t="s">
        <v>361</v>
      </c>
      <c r="AZ94" t="s">
        <v>370</v>
      </c>
      <c r="BA94" t="s">
        <v>361</v>
      </c>
      <c r="BB94" t="s">
        <v>361</v>
      </c>
      <c r="BC94" t="s">
        <v>361</v>
      </c>
      <c r="BD94" t="s">
        <v>361</v>
      </c>
      <c r="BE94" t="s">
        <v>361</v>
      </c>
      <c r="BF94" t="s">
        <v>361</v>
      </c>
      <c r="BG94" t="s">
        <v>361</v>
      </c>
      <c r="BH94" t="s">
        <v>361</v>
      </c>
      <c r="BI94" t="s">
        <v>361</v>
      </c>
      <c r="BJ94" t="s">
        <v>361</v>
      </c>
      <c r="BK94" t="s">
        <v>361</v>
      </c>
      <c r="BL94" t="s">
        <v>361</v>
      </c>
      <c r="BM94" t="s">
        <v>361</v>
      </c>
      <c r="BP94" t="s">
        <v>361</v>
      </c>
      <c r="BQ94" t="s">
        <v>361</v>
      </c>
      <c r="BR94" t="s">
        <v>361</v>
      </c>
      <c r="BS94" t="s">
        <v>370</v>
      </c>
      <c r="BT94" t="s">
        <v>361</v>
      </c>
      <c r="BU94" t="s">
        <v>361</v>
      </c>
      <c r="BV94" t="s">
        <v>361</v>
      </c>
      <c r="BW94" t="s">
        <v>361</v>
      </c>
      <c r="BX94" t="s">
        <v>361</v>
      </c>
      <c r="BY94" t="s">
        <v>361</v>
      </c>
      <c r="BZ94" t="s">
        <v>361</v>
      </c>
      <c r="CA94" t="s">
        <v>361</v>
      </c>
      <c r="CB94" t="s">
        <v>361</v>
      </c>
      <c r="CC94" t="s">
        <v>361</v>
      </c>
      <c r="CF94" t="s">
        <v>361</v>
      </c>
      <c r="CG94" t="s">
        <v>361</v>
      </c>
      <c r="CH94" t="s">
        <v>370</v>
      </c>
      <c r="CI94" t="s">
        <v>361</v>
      </c>
      <c r="CJ94" t="s">
        <v>361</v>
      </c>
      <c r="CK94" t="s">
        <v>361</v>
      </c>
      <c r="CL94" t="s">
        <v>361</v>
      </c>
      <c r="CM94" t="s">
        <v>361</v>
      </c>
      <c r="CN94" t="s">
        <v>361</v>
      </c>
      <c r="CO94" t="s">
        <v>370</v>
      </c>
      <c r="CP94" t="s">
        <v>361</v>
      </c>
      <c r="CQ94" t="s">
        <v>361</v>
      </c>
      <c r="CR94" t="s">
        <v>361</v>
      </c>
      <c r="CS94" t="s">
        <v>361</v>
      </c>
      <c r="CT94" t="s">
        <v>361</v>
      </c>
      <c r="CU94" t="s">
        <v>361</v>
      </c>
      <c r="CV94" t="s">
        <v>361</v>
      </c>
      <c r="CW94" t="s">
        <v>361</v>
      </c>
      <c r="CX94" t="s">
        <v>361</v>
      </c>
      <c r="CY94" t="s">
        <v>361</v>
      </c>
      <c r="CZ94" t="s">
        <v>361</v>
      </c>
      <c r="DA94" t="s">
        <v>361</v>
      </c>
      <c r="DD94" t="s">
        <v>9</v>
      </c>
      <c r="DF94" t="s">
        <v>9</v>
      </c>
      <c r="DH94" t="s">
        <v>361</v>
      </c>
      <c r="DI94" t="s">
        <v>361</v>
      </c>
      <c r="DJ94" t="s">
        <v>361</v>
      </c>
      <c r="DK94" t="s">
        <v>361</v>
      </c>
      <c r="DL94" t="s">
        <v>361</v>
      </c>
      <c r="DM94" t="s">
        <v>361</v>
      </c>
      <c r="DN94" t="s">
        <v>361</v>
      </c>
      <c r="DO94" t="s">
        <v>361</v>
      </c>
      <c r="DP94" t="s">
        <v>361</v>
      </c>
      <c r="DQ94" t="s">
        <v>361</v>
      </c>
      <c r="DR94" t="s">
        <v>370</v>
      </c>
      <c r="DT94" t="s">
        <v>361</v>
      </c>
      <c r="DU94" t="s">
        <v>361</v>
      </c>
      <c r="DV94" t="s">
        <v>361</v>
      </c>
      <c r="DW94" t="s">
        <v>361</v>
      </c>
      <c r="DX94" t="s">
        <v>361</v>
      </c>
      <c r="DY94" t="s">
        <v>361</v>
      </c>
      <c r="DZ94" t="s">
        <v>361</v>
      </c>
      <c r="EA94" t="s">
        <v>361</v>
      </c>
      <c r="EB94" t="s">
        <v>361</v>
      </c>
      <c r="EC94" t="s">
        <v>361</v>
      </c>
      <c r="ED94" t="s">
        <v>361</v>
      </c>
      <c r="EH94" t="s">
        <v>7</v>
      </c>
      <c r="EJ94" t="s">
        <v>7</v>
      </c>
      <c r="EL94">
        <v>1</v>
      </c>
      <c r="EM94" t="s">
        <v>372</v>
      </c>
      <c r="EN94">
        <v>31</v>
      </c>
      <c r="FQ94" t="s">
        <v>373</v>
      </c>
      <c r="FR94" t="s">
        <v>374</v>
      </c>
      <c r="FV94" t="s">
        <v>374</v>
      </c>
      <c r="GF94" t="s">
        <v>7</v>
      </c>
      <c r="GJ94" t="s">
        <v>478</v>
      </c>
      <c r="GN94" t="s">
        <v>479</v>
      </c>
      <c r="GP94">
        <v>998</v>
      </c>
      <c r="GR94" t="s">
        <v>376</v>
      </c>
      <c r="GT94" t="s">
        <v>377</v>
      </c>
      <c r="GX94" t="s">
        <v>378</v>
      </c>
      <c r="HB94" t="s">
        <v>7</v>
      </c>
      <c r="HD94" t="s">
        <v>9</v>
      </c>
      <c r="HF94" t="s">
        <v>9</v>
      </c>
      <c r="HG94" t="s">
        <v>7</v>
      </c>
      <c r="HH94" t="s">
        <v>7</v>
      </c>
      <c r="HI94" t="s">
        <v>9</v>
      </c>
      <c r="HJ94" t="s">
        <v>9</v>
      </c>
      <c r="HK94" t="s">
        <v>7</v>
      </c>
      <c r="HL94" t="s">
        <v>7</v>
      </c>
      <c r="HM94" t="s">
        <v>9</v>
      </c>
      <c r="HN94" t="s">
        <v>7</v>
      </c>
      <c r="HX94" t="s">
        <v>9</v>
      </c>
      <c r="HY94" t="s">
        <v>9</v>
      </c>
      <c r="HZ94" t="s">
        <v>7</v>
      </c>
      <c r="IA94" t="s">
        <v>9</v>
      </c>
      <c r="IB94" t="s">
        <v>7</v>
      </c>
      <c r="IC94" t="s">
        <v>7</v>
      </c>
      <c r="ID94" t="s">
        <v>7</v>
      </c>
      <c r="IL94" t="s">
        <v>440</v>
      </c>
      <c r="IP94" t="s">
        <v>457</v>
      </c>
      <c r="IT94" t="s">
        <v>381</v>
      </c>
      <c r="IV94" t="s">
        <v>381</v>
      </c>
      <c r="IX94" t="s">
        <v>381</v>
      </c>
      <c r="IZ94" t="s">
        <v>9</v>
      </c>
      <c r="JB94" t="s">
        <v>11</v>
      </c>
      <c r="JD94" t="s">
        <v>9</v>
      </c>
      <c r="JF94" t="s">
        <v>409</v>
      </c>
      <c r="JG94" t="s">
        <v>409</v>
      </c>
      <c r="JH94" t="s">
        <v>410</v>
      </c>
      <c r="JL94" t="s">
        <v>370</v>
      </c>
      <c r="JM94" t="s">
        <v>370</v>
      </c>
      <c r="JN94" t="s">
        <v>361</v>
      </c>
      <c r="JO94" t="s">
        <v>361</v>
      </c>
      <c r="JP94" t="s">
        <v>370</v>
      </c>
      <c r="JQ94" t="s">
        <v>361</v>
      </c>
      <c r="JR94" t="s">
        <v>361</v>
      </c>
      <c r="JS94" t="s">
        <v>361</v>
      </c>
      <c r="JT94" t="s">
        <v>361</v>
      </c>
      <c r="JU94" t="s">
        <v>361</v>
      </c>
      <c r="JV94" t="s">
        <v>361</v>
      </c>
      <c r="JW94" t="s">
        <v>361</v>
      </c>
      <c r="JX94" t="s">
        <v>411</v>
      </c>
      <c r="JZ94" t="s">
        <v>412</v>
      </c>
      <c r="KB94" t="s">
        <v>8</v>
      </c>
    </row>
    <row r="95" spans="1:288" x14ac:dyDescent="0.3">
      <c r="A95">
        <v>94</v>
      </c>
      <c r="D95" s="45">
        <v>44734</v>
      </c>
      <c r="E95" s="46">
        <v>0.58750000000000002</v>
      </c>
      <c r="F95" t="s">
        <v>74</v>
      </c>
      <c r="G95" t="s">
        <v>13</v>
      </c>
      <c r="H95" t="s">
        <v>7</v>
      </c>
      <c r="L95" t="s">
        <v>362</v>
      </c>
      <c r="P95" t="s">
        <v>9</v>
      </c>
      <c r="V95" t="s">
        <v>526</v>
      </c>
      <c r="Z95" t="s">
        <v>443</v>
      </c>
      <c r="AB95" t="s">
        <v>365</v>
      </c>
      <c r="AD95" t="s">
        <v>415</v>
      </c>
      <c r="AF95" t="s">
        <v>367</v>
      </c>
      <c r="AJ95" t="s">
        <v>367</v>
      </c>
      <c r="AN95" t="s">
        <v>7</v>
      </c>
      <c r="AP95" t="s">
        <v>367</v>
      </c>
      <c r="AR95" t="s">
        <v>7</v>
      </c>
      <c r="AT95" t="s">
        <v>368</v>
      </c>
      <c r="AV95" t="s">
        <v>361</v>
      </c>
      <c r="AW95" t="s">
        <v>361</v>
      </c>
      <c r="AX95" t="s">
        <v>361</v>
      </c>
      <c r="AY95" t="s">
        <v>370</v>
      </c>
      <c r="AZ95" t="s">
        <v>370</v>
      </c>
      <c r="BA95" t="s">
        <v>361</v>
      </c>
      <c r="BB95" t="s">
        <v>361</v>
      </c>
      <c r="BC95" t="s">
        <v>361</v>
      </c>
      <c r="BD95" t="s">
        <v>361</v>
      </c>
      <c r="BE95" t="s">
        <v>361</v>
      </c>
      <c r="BF95" t="s">
        <v>361</v>
      </c>
      <c r="BG95" t="s">
        <v>361</v>
      </c>
      <c r="BH95" t="s">
        <v>361</v>
      </c>
      <c r="BI95" t="s">
        <v>361</v>
      </c>
      <c r="BJ95" t="s">
        <v>361</v>
      </c>
      <c r="BK95" t="s">
        <v>361</v>
      </c>
      <c r="BL95" t="s">
        <v>361</v>
      </c>
      <c r="BM95" t="s">
        <v>361</v>
      </c>
      <c r="BP95" t="s">
        <v>361</v>
      </c>
      <c r="BQ95" t="s">
        <v>361</v>
      </c>
      <c r="BR95" t="s">
        <v>361</v>
      </c>
      <c r="BS95" t="s">
        <v>370</v>
      </c>
      <c r="BT95" t="s">
        <v>361</v>
      </c>
      <c r="BU95" t="s">
        <v>361</v>
      </c>
      <c r="BV95" t="s">
        <v>361</v>
      </c>
      <c r="BW95" t="s">
        <v>361</v>
      </c>
      <c r="BX95" t="s">
        <v>361</v>
      </c>
      <c r="BY95" t="s">
        <v>361</v>
      </c>
      <c r="BZ95" t="s">
        <v>361</v>
      </c>
      <c r="CA95" t="s">
        <v>361</v>
      </c>
      <c r="CB95" t="s">
        <v>361</v>
      </c>
      <c r="CC95" t="s">
        <v>361</v>
      </c>
      <c r="CF95" t="s">
        <v>361</v>
      </c>
      <c r="CG95" t="s">
        <v>370</v>
      </c>
      <c r="CH95" t="s">
        <v>370</v>
      </c>
      <c r="CI95" t="s">
        <v>370</v>
      </c>
      <c r="CJ95" t="s">
        <v>370</v>
      </c>
      <c r="CK95" t="s">
        <v>361</v>
      </c>
      <c r="CL95" t="s">
        <v>361</v>
      </c>
      <c r="CM95" t="s">
        <v>361</v>
      </c>
      <c r="CN95" t="s">
        <v>361</v>
      </c>
      <c r="CO95" t="s">
        <v>361</v>
      </c>
      <c r="CP95" t="s">
        <v>361</v>
      </c>
      <c r="CQ95" t="s">
        <v>361</v>
      </c>
      <c r="CR95" t="s">
        <v>361</v>
      </c>
      <c r="CS95" t="s">
        <v>361</v>
      </c>
      <c r="CT95" t="s">
        <v>361</v>
      </c>
      <c r="CU95" t="s">
        <v>361</v>
      </c>
      <c r="CV95" t="s">
        <v>361</v>
      </c>
      <c r="CW95" t="s">
        <v>361</v>
      </c>
      <c r="CX95" t="s">
        <v>361</v>
      </c>
      <c r="CY95" t="s">
        <v>361</v>
      </c>
      <c r="CZ95" t="s">
        <v>361</v>
      </c>
      <c r="DA95" t="s">
        <v>361</v>
      </c>
      <c r="DD95" t="s">
        <v>9</v>
      </c>
      <c r="DF95" t="s">
        <v>368</v>
      </c>
      <c r="DH95" t="s">
        <v>361</v>
      </c>
      <c r="DI95" t="s">
        <v>361</v>
      </c>
      <c r="DJ95" t="s">
        <v>361</v>
      </c>
      <c r="DK95" t="s">
        <v>361</v>
      </c>
      <c r="DL95" t="s">
        <v>361</v>
      </c>
      <c r="DM95" t="s">
        <v>361</v>
      </c>
      <c r="DN95" t="s">
        <v>361</v>
      </c>
      <c r="DO95" t="s">
        <v>361</v>
      </c>
      <c r="DP95" t="s">
        <v>361</v>
      </c>
      <c r="DQ95" t="s">
        <v>361</v>
      </c>
      <c r="DR95" t="s">
        <v>370</v>
      </c>
      <c r="DT95" t="s">
        <v>361</v>
      </c>
      <c r="DU95" t="s">
        <v>361</v>
      </c>
      <c r="DV95" t="s">
        <v>361</v>
      </c>
      <c r="DW95" t="s">
        <v>361</v>
      </c>
      <c r="DX95" t="s">
        <v>361</v>
      </c>
      <c r="DY95" t="s">
        <v>361</v>
      </c>
      <c r="DZ95" t="s">
        <v>361</v>
      </c>
      <c r="EA95" t="s">
        <v>361</v>
      </c>
      <c r="EB95" t="s">
        <v>361</v>
      </c>
      <c r="EC95" t="s">
        <v>361</v>
      </c>
      <c r="ED95" t="s">
        <v>361</v>
      </c>
      <c r="EH95" t="s">
        <v>7</v>
      </c>
      <c r="EJ95" t="s">
        <v>7</v>
      </c>
      <c r="EL95">
        <v>0</v>
      </c>
      <c r="FQ95" t="s">
        <v>373</v>
      </c>
      <c r="FR95" t="s">
        <v>449</v>
      </c>
      <c r="FV95" t="s">
        <v>449</v>
      </c>
      <c r="GF95" t="s">
        <v>7</v>
      </c>
      <c r="GJ95" t="s">
        <v>425</v>
      </c>
      <c r="GP95">
        <v>2</v>
      </c>
      <c r="GR95" t="s">
        <v>376</v>
      </c>
      <c r="GT95" t="s">
        <v>377</v>
      </c>
      <c r="GX95" t="s">
        <v>378</v>
      </c>
      <c r="HB95" t="s">
        <v>7</v>
      </c>
      <c r="HD95" t="s">
        <v>7</v>
      </c>
      <c r="HF95" t="s">
        <v>9</v>
      </c>
      <c r="HG95" t="s">
        <v>9</v>
      </c>
      <c r="HH95" t="s">
        <v>7</v>
      </c>
      <c r="HI95" t="s">
        <v>9</v>
      </c>
      <c r="HJ95" t="s">
        <v>9</v>
      </c>
      <c r="HK95" t="s">
        <v>9</v>
      </c>
      <c r="HL95" t="s">
        <v>9</v>
      </c>
      <c r="HM95" t="s">
        <v>9</v>
      </c>
      <c r="HN95" t="s">
        <v>9</v>
      </c>
      <c r="HX95" t="s">
        <v>9</v>
      </c>
      <c r="HY95" t="s">
        <v>9</v>
      </c>
      <c r="HZ95" t="s">
        <v>9</v>
      </c>
      <c r="IA95" t="s">
        <v>7</v>
      </c>
      <c r="IB95" t="s">
        <v>7</v>
      </c>
      <c r="IC95" t="s">
        <v>7</v>
      </c>
      <c r="ID95" t="s">
        <v>7</v>
      </c>
      <c r="IL95" t="s">
        <v>473</v>
      </c>
      <c r="IP95" t="s">
        <v>380</v>
      </c>
      <c r="IT95" t="s">
        <v>381</v>
      </c>
      <c r="IV95" t="s">
        <v>381</v>
      </c>
      <c r="IX95" t="s">
        <v>381</v>
      </c>
      <c r="IZ95" t="s">
        <v>7</v>
      </c>
      <c r="JL95" t="s">
        <v>361</v>
      </c>
      <c r="JM95" t="s">
        <v>361</v>
      </c>
      <c r="JN95" t="s">
        <v>361</v>
      </c>
      <c r="JO95" t="s">
        <v>361</v>
      </c>
      <c r="JP95" t="s">
        <v>361</v>
      </c>
      <c r="JQ95" t="s">
        <v>361</v>
      </c>
      <c r="JR95" t="s">
        <v>361</v>
      </c>
      <c r="JS95" t="s">
        <v>361</v>
      </c>
      <c r="JT95" t="s">
        <v>361</v>
      </c>
      <c r="JU95" t="s">
        <v>361</v>
      </c>
      <c r="JV95" t="s">
        <v>361</v>
      </c>
      <c r="JW95" t="s">
        <v>361</v>
      </c>
      <c r="KB95" t="s">
        <v>8</v>
      </c>
    </row>
    <row r="96" spans="1:288" x14ac:dyDescent="0.3">
      <c r="A96">
        <v>95</v>
      </c>
      <c r="AV96" t="s">
        <v>361</v>
      </c>
      <c r="AW96" t="s">
        <v>361</v>
      </c>
      <c r="AX96" t="s">
        <v>361</v>
      </c>
      <c r="AY96" t="s">
        <v>361</v>
      </c>
      <c r="AZ96" t="s">
        <v>361</v>
      </c>
      <c r="BA96" t="s">
        <v>361</v>
      </c>
      <c r="BB96" t="s">
        <v>361</v>
      </c>
      <c r="BC96" t="s">
        <v>361</v>
      </c>
      <c r="BD96" t="s">
        <v>361</v>
      </c>
      <c r="BE96" t="s">
        <v>361</v>
      </c>
      <c r="BF96" t="s">
        <v>361</v>
      </c>
      <c r="BG96" t="s">
        <v>361</v>
      </c>
      <c r="BH96" t="s">
        <v>361</v>
      </c>
      <c r="BI96" t="s">
        <v>361</v>
      </c>
      <c r="BJ96" t="s">
        <v>361</v>
      </c>
      <c r="BK96" t="s">
        <v>361</v>
      </c>
      <c r="BL96" t="s">
        <v>361</v>
      </c>
      <c r="BM96" t="s">
        <v>361</v>
      </c>
      <c r="BP96" t="s">
        <v>361</v>
      </c>
      <c r="BQ96" t="s">
        <v>361</v>
      </c>
      <c r="BR96" t="s">
        <v>361</v>
      </c>
      <c r="BS96" t="s">
        <v>361</v>
      </c>
      <c r="BT96" t="s">
        <v>361</v>
      </c>
      <c r="BU96" t="s">
        <v>361</v>
      </c>
      <c r="BV96" t="s">
        <v>361</v>
      </c>
      <c r="BW96" t="s">
        <v>361</v>
      </c>
      <c r="BX96" t="s">
        <v>361</v>
      </c>
      <c r="BY96" t="s">
        <v>361</v>
      </c>
      <c r="BZ96" t="s">
        <v>361</v>
      </c>
      <c r="CA96" t="s">
        <v>361</v>
      </c>
      <c r="CB96" t="s">
        <v>361</v>
      </c>
      <c r="CC96" t="s">
        <v>361</v>
      </c>
      <c r="CF96" t="s">
        <v>361</v>
      </c>
      <c r="CG96" t="s">
        <v>361</v>
      </c>
      <c r="CH96" t="s">
        <v>361</v>
      </c>
      <c r="CI96" t="s">
        <v>361</v>
      </c>
      <c r="CJ96" t="s">
        <v>361</v>
      </c>
      <c r="CK96" t="s">
        <v>361</v>
      </c>
      <c r="CL96" t="s">
        <v>361</v>
      </c>
      <c r="CM96" t="s">
        <v>361</v>
      </c>
      <c r="CN96" t="s">
        <v>361</v>
      </c>
      <c r="CO96" t="s">
        <v>361</v>
      </c>
      <c r="CP96" t="s">
        <v>361</v>
      </c>
      <c r="CQ96" t="s">
        <v>361</v>
      </c>
      <c r="CR96" t="s">
        <v>361</v>
      </c>
      <c r="CS96" t="s">
        <v>361</v>
      </c>
      <c r="CT96" t="s">
        <v>361</v>
      </c>
      <c r="CU96" t="s">
        <v>361</v>
      </c>
      <c r="CV96" t="s">
        <v>361</v>
      </c>
      <c r="CW96" t="s">
        <v>361</v>
      </c>
      <c r="CX96" t="s">
        <v>361</v>
      </c>
      <c r="CY96" t="s">
        <v>361</v>
      </c>
      <c r="CZ96" t="s">
        <v>361</v>
      </c>
      <c r="DA96" t="s">
        <v>361</v>
      </c>
      <c r="DH96" t="s">
        <v>361</v>
      </c>
      <c r="DI96" t="s">
        <v>361</v>
      </c>
      <c r="DJ96" t="s">
        <v>361</v>
      </c>
      <c r="DK96" t="s">
        <v>361</v>
      </c>
      <c r="DL96" t="s">
        <v>361</v>
      </c>
      <c r="DM96" t="s">
        <v>361</v>
      </c>
      <c r="DN96" t="s">
        <v>361</v>
      </c>
      <c r="DO96" t="s">
        <v>361</v>
      </c>
      <c r="DP96" t="s">
        <v>361</v>
      </c>
      <c r="DQ96" t="s">
        <v>361</v>
      </c>
      <c r="DR96" t="s">
        <v>361</v>
      </c>
      <c r="DT96" t="s">
        <v>361</v>
      </c>
      <c r="DU96" t="s">
        <v>361</v>
      </c>
      <c r="DV96" t="s">
        <v>361</v>
      </c>
      <c r="DW96" t="s">
        <v>361</v>
      </c>
      <c r="DX96" t="s">
        <v>361</v>
      </c>
      <c r="DY96" t="s">
        <v>361</v>
      </c>
      <c r="DZ96" t="s">
        <v>361</v>
      </c>
      <c r="EA96" t="s">
        <v>361</v>
      </c>
      <c r="EB96" t="s">
        <v>361</v>
      </c>
      <c r="EC96" t="s">
        <v>361</v>
      </c>
      <c r="ED96" t="s">
        <v>361</v>
      </c>
      <c r="JL96" t="s">
        <v>361</v>
      </c>
      <c r="JM96" t="s">
        <v>361</v>
      </c>
      <c r="JN96" t="s">
        <v>361</v>
      </c>
      <c r="JO96" t="s">
        <v>361</v>
      </c>
      <c r="JP96" t="s">
        <v>361</v>
      </c>
      <c r="JQ96" t="s">
        <v>361</v>
      </c>
      <c r="JR96" t="s">
        <v>361</v>
      </c>
      <c r="JS96" t="s">
        <v>361</v>
      </c>
      <c r="JT96" t="s">
        <v>361</v>
      </c>
      <c r="JU96" t="s">
        <v>361</v>
      </c>
      <c r="JV96" t="s">
        <v>361</v>
      </c>
      <c r="JW96" t="s">
        <v>361</v>
      </c>
      <c r="KB96" t="s">
        <v>59</v>
      </c>
    </row>
    <row r="97" spans="1:288" x14ac:dyDescent="0.3">
      <c r="A97">
        <v>96</v>
      </c>
      <c r="AV97" t="s">
        <v>361</v>
      </c>
      <c r="AW97" t="s">
        <v>361</v>
      </c>
      <c r="AX97" t="s">
        <v>361</v>
      </c>
      <c r="AY97" t="s">
        <v>361</v>
      </c>
      <c r="AZ97" t="s">
        <v>361</v>
      </c>
      <c r="BA97" t="s">
        <v>361</v>
      </c>
      <c r="BB97" t="s">
        <v>361</v>
      </c>
      <c r="BC97" t="s">
        <v>361</v>
      </c>
      <c r="BD97" t="s">
        <v>361</v>
      </c>
      <c r="BE97" t="s">
        <v>361</v>
      </c>
      <c r="BF97" t="s">
        <v>361</v>
      </c>
      <c r="BG97" t="s">
        <v>361</v>
      </c>
      <c r="BH97" t="s">
        <v>361</v>
      </c>
      <c r="BI97" t="s">
        <v>361</v>
      </c>
      <c r="BJ97" t="s">
        <v>361</v>
      </c>
      <c r="BK97" t="s">
        <v>361</v>
      </c>
      <c r="BL97" t="s">
        <v>361</v>
      </c>
      <c r="BM97" t="s">
        <v>361</v>
      </c>
      <c r="BP97" t="s">
        <v>361</v>
      </c>
      <c r="BQ97" t="s">
        <v>361</v>
      </c>
      <c r="BR97" t="s">
        <v>361</v>
      </c>
      <c r="BS97" t="s">
        <v>361</v>
      </c>
      <c r="BT97" t="s">
        <v>361</v>
      </c>
      <c r="BU97" t="s">
        <v>361</v>
      </c>
      <c r="BV97" t="s">
        <v>361</v>
      </c>
      <c r="BW97" t="s">
        <v>361</v>
      </c>
      <c r="BX97" t="s">
        <v>361</v>
      </c>
      <c r="BY97" t="s">
        <v>361</v>
      </c>
      <c r="BZ97" t="s">
        <v>361</v>
      </c>
      <c r="CA97" t="s">
        <v>361</v>
      </c>
      <c r="CB97" t="s">
        <v>361</v>
      </c>
      <c r="CC97" t="s">
        <v>361</v>
      </c>
      <c r="CF97" t="s">
        <v>361</v>
      </c>
      <c r="CG97" t="s">
        <v>361</v>
      </c>
      <c r="CH97" t="s">
        <v>361</v>
      </c>
      <c r="CI97" t="s">
        <v>361</v>
      </c>
      <c r="CJ97" t="s">
        <v>361</v>
      </c>
      <c r="CK97" t="s">
        <v>361</v>
      </c>
      <c r="CL97" t="s">
        <v>361</v>
      </c>
      <c r="CM97" t="s">
        <v>361</v>
      </c>
      <c r="CN97" t="s">
        <v>361</v>
      </c>
      <c r="CO97" t="s">
        <v>361</v>
      </c>
      <c r="CP97" t="s">
        <v>361</v>
      </c>
      <c r="CQ97" t="s">
        <v>361</v>
      </c>
      <c r="CR97" t="s">
        <v>361</v>
      </c>
      <c r="CS97" t="s">
        <v>361</v>
      </c>
      <c r="CT97" t="s">
        <v>361</v>
      </c>
      <c r="CU97" t="s">
        <v>361</v>
      </c>
      <c r="CV97" t="s">
        <v>361</v>
      </c>
      <c r="CW97" t="s">
        <v>361</v>
      </c>
      <c r="CX97" t="s">
        <v>361</v>
      </c>
      <c r="CY97" t="s">
        <v>361</v>
      </c>
      <c r="CZ97" t="s">
        <v>361</v>
      </c>
      <c r="DA97" t="s">
        <v>361</v>
      </c>
      <c r="DH97" t="s">
        <v>361</v>
      </c>
      <c r="DI97" t="s">
        <v>361</v>
      </c>
      <c r="DJ97" t="s">
        <v>361</v>
      </c>
      <c r="DK97" t="s">
        <v>361</v>
      </c>
      <c r="DL97" t="s">
        <v>361</v>
      </c>
      <c r="DM97" t="s">
        <v>361</v>
      </c>
      <c r="DN97" t="s">
        <v>361</v>
      </c>
      <c r="DO97" t="s">
        <v>361</v>
      </c>
      <c r="DP97" t="s">
        <v>361</v>
      </c>
      <c r="DQ97" t="s">
        <v>361</v>
      </c>
      <c r="DR97" t="s">
        <v>361</v>
      </c>
      <c r="DT97" t="s">
        <v>361</v>
      </c>
      <c r="DU97" t="s">
        <v>361</v>
      </c>
      <c r="DV97" t="s">
        <v>361</v>
      </c>
      <c r="DW97" t="s">
        <v>361</v>
      </c>
      <c r="DX97" t="s">
        <v>361</v>
      </c>
      <c r="DY97" t="s">
        <v>361</v>
      </c>
      <c r="DZ97" t="s">
        <v>361</v>
      </c>
      <c r="EA97" t="s">
        <v>361</v>
      </c>
      <c r="EB97" t="s">
        <v>361</v>
      </c>
      <c r="EC97" t="s">
        <v>361</v>
      </c>
      <c r="ED97" t="s">
        <v>361</v>
      </c>
      <c r="JL97" t="s">
        <v>361</v>
      </c>
      <c r="JM97" t="s">
        <v>361</v>
      </c>
      <c r="JN97" t="s">
        <v>361</v>
      </c>
      <c r="JO97" t="s">
        <v>361</v>
      </c>
      <c r="JP97" t="s">
        <v>361</v>
      </c>
      <c r="JQ97" t="s">
        <v>361</v>
      </c>
      <c r="JR97" t="s">
        <v>361</v>
      </c>
      <c r="JS97" t="s">
        <v>361</v>
      </c>
      <c r="JT97" t="s">
        <v>361</v>
      </c>
      <c r="JU97" t="s">
        <v>361</v>
      </c>
      <c r="JV97" t="s">
        <v>361</v>
      </c>
      <c r="JW97" t="s">
        <v>361</v>
      </c>
      <c r="KB97" t="s">
        <v>59</v>
      </c>
    </row>
    <row r="98" spans="1:288" x14ac:dyDescent="0.3">
      <c r="A98">
        <v>97</v>
      </c>
      <c r="D98" s="45">
        <v>44727</v>
      </c>
      <c r="E98" s="46">
        <v>0.57291666666666663</v>
      </c>
      <c r="F98" t="s">
        <v>17</v>
      </c>
      <c r="G98" t="s">
        <v>13</v>
      </c>
      <c r="H98" t="s">
        <v>9</v>
      </c>
      <c r="J98" t="s">
        <v>442</v>
      </c>
      <c r="L98" t="s">
        <v>362</v>
      </c>
      <c r="P98" t="s">
        <v>9</v>
      </c>
      <c r="V98" t="s">
        <v>526</v>
      </c>
      <c r="Z98" t="s">
        <v>402</v>
      </c>
      <c r="AB98" t="s">
        <v>475</v>
      </c>
      <c r="AD98" t="s">
        <v>389</v>
      </c>
      <c r="AF98" t="s">
        <v>470</v>
      </c>
      <c r="AH98" t="s">
        <v>527</v>
      </c>
      <c r="AJ98" t="s">
        <v>437</v>
      </c>
      <c r="AL98" t="s">
        <v>417</v>
      </c>
      <c r="AN98" t="s">
        <v>7</v>
      </c>
      <c r="AP98" t="s">
        <v>369</v>
      </c>
      <c r="AR98" t="s">
        <v>7</v>
      </c>
      <c r="AT98" t="s">
        <v>7</v>
      </c>
      <c r="AV98" t="s">
        <v>361</v>
      </c>
      <c r="AW98" t="s">
        <v>361</v>
      </c>
      <c r="AX98" t="s">
        <v>361</v>
      </c>
      <c r="AY98" t="s">
        <v>361</v>
      </c>
      <c r="AZ98" t="s">
        <v>361</v>
      </c>
      <c r="BA98" t="s">
        <v>361</v>
      </c>
      <c r="BB98" t="s">
        <v>361</v>
      </c>
      <c r="BC98" t="s">
        <v>361</v>
      </c>
      <c r="BD98" t="s">
        <v>370</v>
      </c>
      <c r="BE98" t="s">
        <v>361</v>
      </c>
      <c r="BF98" t="s">
        <v>361</v>
      </c>
      <c r="BG98" t="s">
        <v>361</v>
      </c>
      <c r="BH98" t="s">
        <v>361</v>
      </c>
      <c r="BI98" t="s">
        <v>361</v>
      </c>
      <c r="BJ98" t="s">
        <v>361</v>
      </c>
      <c r="BK98" t="s">
        <v>361</v>
      </c>
      <c r="BL98" t="s">
        <v>361</v>
      </c>
      <c r="BM98" t="s">
        <v>361</v>
      </c>
      <c r="BN98" t="s">
        <v>528</v>
      </c>
      <c r="BP98" t="s">
        <v>361</v>
      </c>
      <c r="BQ98" t="s">
        <v>361</v>
      </c>
      <c r="BR98" t="s">
        <v>361</v>
      </c>
      <c r="BS98" t="s">
        <v>370</v>
      </c>
      <c r="BT98" t="s">
        <v>361</v>
      </c>
      <c r="BU98" t="s">
        <v>361</v>
      </c>
      <c r="BV98" t="s">
        <v>361</v>
      </c>
      <c r="BW98" t="s">
        <v>361</v>
      </c>
      <c r="BX98" t="s">
        <v>361</v>
      </c>
      <c r="BY98" t="s">
        <v>361</v>
      </c>
      <c r="BZ98" t="s">
        <v>361</v>
      </c>
      <c r="CA98" t="s">
        <v>361</v>
      </c>
      <c r="CB98" t="s">
        <v>361</v>
      </c>
      <c r="CC98" t="s">
        <v>361</v>
      </c>
      <c r="CF98" t="s">
        <v>361</v>
      </c>
      <c r="CG98" t="s">
        <v>361</v>
      </c>
      <c r="CH98" t="s">
        <v>361</v>
      </c>
      <c r="CI98" t="s">
        <v>370</v>
      </c>
      <c r="CJ98" t="s">
        <v>370</v>
      </c>
      <c r="CK98" t="s">
        <v>361</v>
      </c>
      <c r="CL98" t="s">
        <v>361</v>
      </c>
      <c r="CM98" t="s">
        <v>361</v>
      </c>
      <c r="CN98" t="s">
        <v>361</v>
      </c>
      <c r="CO98" t="s">
        <v>361</v>
      </c>
      <c r="CP98" t="s">
        <v>361</v>
      </c>
      <c r="CQ98" t="s">
        <v>361</v>
      </c>
      <c r="CR98" t="s">
        <v>361</v>
      </c>
      <c r="CS98" t="s">
        <v>361</v>
      </c>
      <c r="CT98" t="s">
        <v>361</v>
      </c>
      <c r="CU98" t="s">
        <v>361</v>
      </c>
      <c r="CV98" t="s">
        <v>361</v>
      </c>
      <c r="CW98" t="s">
        <v>361</v>
      </c>
      <c r="CX98" t="s">
        <v>361</v>
      </c>
      <c r="CY98" t="s">
        <v>361</v>
      </c>
      <c r="CZ98" t="s">
        <v>361</v>
      </c>
      <c r="DA98" t="s">
        <v>361</v>
      </c>
      <c r="DD98" t="s">
        <v>9</v>
      </c>
      <c r="DF98" t="s">
        <v>9</v>
      </c>
      <c r="DH98" t="s">
        <v>361</v>
      </c>
      <c r="DI98" t="s">
        <v>361</v>
      </c>
      <c r="DJ98" t="s">
        <v>361</v>
      </c>
      <c r="DK98" t="s">
        <v>361</v>
      </c>
      <c r="DL98" t="s">
        <v>361</v>
      </c>
      <c r="DM98" t="s">
        <v>361</v>
      </c>
      <c r="DN98" t="s">
        <v>361</v>
      </c>
      <c r="DO98" t="s">
        <v>361</v>
      </c>
      <c r="DP98" t="s">
        <v>361</v>
      </c>
      <c r="DQ98" t="s">
        <v>361</v>
      </c>
      <c r="DR98" t="s">
        <v>370</v>
      </c>
      <c r="DT98" t="s">
        <v>361</v>
      </c>
      <c r="DU98" t="s">
        <v>361</v>
      </c>
      <c r="DV98" t="s">
        <v>361</v>
      </c>
      <c r="DW98" t="s">
        <v>361</v>
      </c>
      <c r="DX98" t="s">
        <v>361</v>
      </c>
      <c r="DY98" t="s">
        <v>361</v>
      </c>
      <c r="DZ98" t="s">
        <v>361</v>
      </c>
      <c r="EA98" t="s">
        <v>361</v>
      </c>
      <c r="EB98" t="s">
        <v>361</v>
      </c>
      <c r="EC98" t="s">
        <v>361</v>
      </c>
      <c r="ED98" t="s">
        <v>361</v>
      </c>
      <c r="EH98" t="s">
        <v>7</v>
      </c>
      <c r="EJ98" t="s">
        <v>7</v>
      </c>
      <c r="EL98">
        <v>2</v>
      </c>
      <c r="EM98" t="s">
        <v>372</v>
      </c>
      <c r="EN98">
        <v>52</v>
      </c>
      <c r="EO98" t="s">
        <v>371</v>
      </c>
      <c r="EP98">
        <v>25</v>
      </c>
      <c r="FQ98" t="s">
        <v>373</v>
      </c>
      <c r="FR98" t="s">
        <v>374</v>
      </c>
      <c r="FV98" t="s">
        <v>374</v>
      </c>
      <c r="GF98" t="s">
        <v>7</v>
      </c>
      <c r="GJ98" t="s">
        <v>425</v>
      </c>
      <c r="GP98">
        <v>2</v>
      </c>
      <c r="GR98" t="s">
        <v>510</v>
      </c>
      <c r="GT98" t="s">
        <v>377</v>
      </c>
      <c r="GX98" t="s">
        <v>378</v>
      </c>
      <c r="HB98" t="s">
        <v>7</v>
      </c>
      <c r="HD98" t="s">
        <v>7</v>
      </c>
      <c r="HF98" t="s">
        <v>7</v>
      </c>
      <c r="HG98" t="s">
        <v>7</v>
      </c>
      <c r="HH98" t="s">
        <v>7</v>
      </c>
      <c r="HI98" t="s">
        <v>7</v>
      </c>
      <c r="HJ98" t="s">
        <v>9</v>
      </c>
      <c r="HK98" t="s">
        <v>7</v>
      </c>
      <c r="HL98" t="s">
        <v>7</v>
      </c>
      <c r="HM98" t="s">
        <v>9</v>
      </c>
      <c r="HN98" t="s">
        <v>7</v>
      </c>
      <c r="HX98" t="s">
        <v>7</v>
      </c>
      <c r="HY98" t="s">
        <v>9</v>
      </c>
      <c r="HZ98" t="s">
        <v>7</v>
      </c>
      <c r="IA98" t="s">
        <v>7</v>
      </c>
      <c r="IB98" t="s">
        <v>7</v>
      </c>
      <c r="IC98" t="s">
        <v>7</v>
      </c>
      <c r="ID98" t="s">
        <v>7</v>
      </c>
      <c r="IL98" t="s">
        <v>379</v>
      </c>
      <c r="IP98" t="s">
        <v>380</v>
      </c>
      <c r="IT98" t="s">
        <v>381</v>
      </c>
      <c r="IV98" t="s">
        <v>381</v>
      </c>
      <c r="IX98" t="s">
        <v>381</v>
      </c>
      <c r="IZ98" t="s">
        <v>7</v>
      </c>
      <c r="JL98" t="s">
        <v>361</v>
      </c>
      <c r="JM98" t="s">
        <v>361</v>
      </c>
      <c r="JN98" t="s">
        <v>361</v>
      </c>
      <c r="JO98" t="s">
        <v>361</v>
      </c>
      <c r="JP98" t="s">
        <v>361</v>
      </c>
      <c r="JQ98" t="s">
        <v>361</v>
      </c>
      <c r="JR98" t="s">
        <v>361</v>
      </c>
      <c r="JS98" t="s">
        <v>361</v>
      </c>
      <c r="JT98" t="s">
        <v>361</v>
      </c>
      <c r="JU98" t="s">
        <v>361</v>
      </c>
      <c r="JV98" t="s">
        <v>361</v>
      </c>
      <c r="JW98" t="s">
        <v>361</v>
      </c>
      <c r="KB98" t="s">
        <v>8</v>
      </c>
    </row>
    <row r="99" spans="1:288" x14ac:dyDescent="0.3">
      <c r="A99">
        <v>98</v>
      </c>
      <c r="D99" s="45">
        <v>44727</v>
      </c>
      <c r="E99" s="46">
        <v>0.5805555555555556</v>
      </c>
      <c r="F99" t="s">
        <v>16</v>
      </c>
      <c r="G99" t="s">
        <v>13</v>
      </c>
      <c r="H99" t="s">
        <v>7</v>
      </c>
      <c r="L99" t="s">
        <v>362</v>
      </c>
      <c r="P99" t="s">
        <v>9</v>
      </c>
      <c r="V99" t="s">
        <v>363</v>
      </c>
      <c r="Z99" t="s">
        <v>443</v>
      </c>
      <c r="AB99" t="s">
        <v>403</v>
      </c>
      <c r="AD99" t="s">
        <v>366</v>
      </c>
      <c r="AF99" t="s">
        <v>437</v>
      </c>
      <c r="AH99" t="s">
        <v>529</v>
      </c>
      <c r="AJ99" t="s">
        <v>367</v>
      </c>
      <c r="AN99" t="s">
        <v>368</v>
      </c>
      <c r="AP99" t="s">
        <v>369</v>
      </c>
      <c r="AR99" t="s">
        <v>7</v>
      </c>
      <c r="AT99" t="s">
        <v>368</v>
      </c>
      <c r="AV99" t="s">
        <v>370</v>
      </c>
      <c r="AW99" t="s">
        <v>361</v>
      </c>
      <c r="AX99" t="s">
        <v>361</v>
      </c>
      <c r="AY99" t="s">
        <v>361</v>
      </c>
      <c r="AZ99" t="s">
        <v>361</v>
      </c>
      <c r="BA99" t="s">
        <v>361</v>
      </c>
      <c r="BB99" t="s">
        <v>361</v>
      </c>
      <c r="BC99" t="s">
        <v>361</v>
      </c>
      <c r="BD99" t="s">
        <v>361</v>
      </c>
      <c r="BE99" t="s">
        <v>361</v>
      </c>
      <c r="BF99" t="s">
        <v>361</v>
      </c>
      <c r="BG99" t="s">
        <v>361</v>
      </c>
      <c r="BH99" t="s">
        <v>361</v>
      </c>
      <c r="BI99" t="s">
        <v>361</v>
      </c>
      <c r="BJ99" t="s">
        <v>361</v>
      </c>
      <c r="BK99" t="s">
        <v>361</v>
      </c>
      <c r="BL99" t="s">
        <v>361</v>
      </c>
      <c r="BM99" t="s">
        <v>361</v>
      </c>
      <c r="BP99" t="s">
        <v>361</v>
      </c>
      <c r="BQ99" t="s">
        <v>361</v>
      </c>
      <c r="BR99" t="s">
        <v>361</v>
      </c>
      <c r="BS99" t="s">
        <v>370</v>
      </c>
      <c r="BT99" t="s">
        <v>361</v>
      </c>
      <c r="BU99" t="s">
        <v>361</v>
      </c>
      <c r="BV99" t="s">
        <v>361</v>
      </c>
      <c r="BW99" t="s">
        <v>361</v>
      </c>
      <c r="BX99" t="s">
        <v>361</v>
      </c>
      <c r="BY99" t="s">
        <v>361</v>
      </c>
      <c r="BZ99" t="s">
        <v>361</v>
      </c>
      <c r="CA99" t="s">
        <v>361</v>
      </c>
      <c r="CB99" t="s">
        <v>361</v>
      </c>
      <c r="CC99" t="s">
        <v>361</v>
      </c>
      <c r="CF99" t="s">
        <v>361</v>
      </c>
      <c r="CG99" t="s">
        <v>361</v>
      </c>
      <c r="CH99" t="s">
        <v>370</v>
      </c>
      <c r="CI99" t="s">
        <v>370</v>
      </c>
      <c r="CJ99" t="s">
        <v>370</v>
      </c>
      <c r="CK99" t="s">
        <v>361</v>
      </c>
      <c r="CL99" t="s">
        <v>370</v>
      </c>
      <c r="CM99" t="s">
        <v>370</v>
      </c>
      <c r="CN99" t="s">
        <v>361</v>
      </c>
      <c r="CO99" t="s">
        <v>361</v>
      </c>
      <c r="CP99" t="s">
        <v>361</v>
      </c>
      <c r="CQ99" t="s">
        <v>361</v>
      </c>
      <c r="CR99" t="s">
        <v>361</v>
      </c>
      <c r="CS99" t="s">
        <v>361</v>
      </c>
      <c r="CT99" t="s">
        <v>361</v>
      </c>
      <c r="CU99" t="s">
        <v>361</v>
      </c>
      <c r="CV99" t="s">
        <v>361</v>
      </c>
      <c r="CW99" t="s">
        <v>361</v>
      </c>
      <c r="CX99" t="s">
        <v>361</v>
      </c>
      <c r="CY99" t="s">
        <v>361</v>
      </c>
      <c r="CZ99" t="s">
        <v>361</v>
      </c>
      <c r="DA99" t="s">
        <v>361</v>
      </c>
      <c r="DD99" t="s">
        <v>9</v>
      </c>
      <c r="DF99" t="s">
        <v>9</v>
      </c>
      <c r="DH99" t="s">
        <v>361</v>
      </c>
      <c r="DI99" t="s">
        <v>361</v>
      </c>
      <c r="DJ99" t="s">
        <v>361</v>
      </c>
      <c r="DK99" t="s">
        <v>361</v>
      </c>
      <c r="DL99" t="s">
        <v>361</v>
      </c>
      <c r="DM99" t="s">
        <v>361</v>
      </c>
      <c r="DN99" t="s">
        <v>361</v>
      </c>
      <c r="DO99" t="s">
        <v>361</v>
      </c>
      <c r="DP99" t="s">
        <v>361</v>
      </c>
      <c r="DQ99" t="s">
        <v>361</v>
      </c>
      <c r="DR99" t="s">
        <v>370</v>
      </c>
      <c r="DT99" t="s">
        <v>361</v>
      </c>
      <c r="DU99" t="s">
        <v>361</v>
      </c>
      <c r="DV99" t="s">
        <v>361</v>
      </c>
      <c r="DW99" t="s">
        <v>361</v>
      </c>
      <c r="DX99" t="s">
        <v>361</v>
      </c>
      <c r="DY99" t="s">
        <v>361</v>
      </c>
      <c r="DZ99" t="s">
        <v>361</v>
      </c>
      <c r="EA99" t="s">
        <v>361</v>
      </c>
      <c r="EB99" t="s">
        <v>361</v>
      </c>
      <c r="EC99" t="s">
        <v>361</v>
      </c>
      <c r="ED99" t="s">
        <v>361</v>
      </c>
      <c r="EH99" t="s">
        <v>7</v>
      </c>
      <c r="EJ99" t="s">
        <v>7</v>
      </c>
      <c r="EL99">
        <v>0</v>
      </c>
      <c r="FQ99" t="s">
        <v>373</v>
      </c>
      <c r="FR99" t="s">
        <v>374</v>
      </c>
      <c r="FV99" t="s">
        <v>374</v>
      </c>
      <c r="GF99" t="s">
        <v>7</v>
      </c>
      <c r="GJ99" t="s">
        <v>478</v>
      </c>
      <c r="GN99" t="s">
        <v>479</v>
      </c>
      <c r="GP99">
        <v>30</v>
      </c>
      <c r="GR99" t="s">
        <v>376</v>
      </c>
      <c r="GT99" t="s">
        <v>377</v>
      </c>
      <c r="GX99" t="s">
        <v>378</v>
      </c>
      <c r="HB99" t="s">
        <v>7</v>
      </c>
      <c r="HD99" t="s">
        <v>9</v>
      </c>
      <c r="HF99" t="s">
        <v>7</v>
      </c>
      <c r="HG99" t="s">
        <v>9</v>
      </c>
      <c r="HH99" t="s">
        <v>7</v>
      </c>
      <c r="HI99" t="s">
        <v>9</v>
      </c>
      <c r="HJ99" t="s">
        <v>7</v>
      </c>
      <c r="HK99" t="s">
        <v>7</v>
      </c>
      <c r="HL99" t="s">
        <v>9</v>
      </c>
      <c r="HM99" t="s">
        <v>9</v>
      </c>
      <c r="HN99" t="s">
        <v>9</v>
      </c>
      <c r="HX99" t="s">
        <v>9</v>
      </c>
      <c r="HY99" t="s">
        <v>9</v>
      </c>
      <c r="HZ99" t="s">
        <v>7</v>
      </c>
      <c r="IA99" t="s">
        <v>7</v>
      </c>
      <c r="IB99" t="s">
        <v>7</v>
      </c>
      <c r="IC99" t="s">
        <v>7</v>
      </c>
      <c r="ID99" t="s">
        <v>7</v>
      </c>
      <c r="IL99" t="s">
        <v>473</v>
      </c>
      <c r="IP99" t="s">
        <v>14</v>
      </c>
      <c r="IR99" t="s">
        <v>530</v>
      </c>
      <c r="IT99" t="s">
        <v>381</v>
      </c>
      <c r="IV99" t="s">
        <v>381</v>
      </c>
      <c r="IX99" t="s">
        <v>381</v>
      </c>
      <c r="IZ99" t="s">
        <v>9</v>
      </c>
      <c r="JB99" t="s">
        <v>11</v>
      </c>
      <c r="JD99" t="s">
        <v>9</v>
      </c>
      <c r="JF99" t="s">
        <v>410</v>
      </c>
      <c r="JG99" t="s">
        <v>446</v>
      </c>
      <c r="JH99" t="s">
        <v>446</v>
      </c>
      <c r="JL99" t="s">
        <v>370</v>
      </c>
      <c r="JM99" t="s">
        <v>370</v>
      </c>
      <c r="JN99" t="s">
        <v>361</v>
      </c>
      <c r="JO99" t="s">
        <v>370</v>
      </c>
      <c r="JP99" t="s">
        <v>370</v>
      </c>
      <c r="JQ99" t="s">
        <v>361</v>
      </c>
      <c r="JR99" t="s">
        <v>361</v>
      </c>
      <c r="JS99" t="s">
        <v>361</v>
      </c>
      <c r="JT99" t="s">
        <v>361</v>
      </c>
      <c r="JU99" t="s">
        <v>361</v>
      </c>
      <c r="JV99" t="s">
        <v>361</v>
      </c>
      <c r="JW99" t="s">
        <v>361</v>
      </c>
      <c r="JX99" t="s">
        <v>411</v>
      </c>
      <c r="JZ99" t="s">
        <v>412</v>
      </c>
      <c r="KB99" t="s">
        <v>8</v>
      </c>
    </row>
    <row r="100" spans="1:288" x14ac:dyDescent="0.3">
      <c r="A100">
        <v>99</v>
      </c>
      <c r="D100" s="45">
        <v>44727</v>
      </c>
      <c r="E100" s="46">
        <v>0.58750000000000002</v>
      </c>
      <c r="F100" t="s">
        <v>5</v>
      </c>
      <c r="G100" t="s">
        <v>382</v>
      </c>
      <c r="I100" t="s">
        <v>383</v>
      </c>
      <c r="N100" t="s">
        <v>384</v>
      </c>
      <c r="S100" t="s">
        <v>385</v>
      </c>
      <c r="W100" t="s">
        <v>465</v>
      </c>
      <c r="AA100" t="s">
        <v>414</v>
      </c>
      <c r="AC100" t="s">
        <v>388</v>
      </c>
      <c r="AE100" t="s">
        <v>525</v>
      </c>
      <c r="AG100" t="s">
        <v>390</v>
      </c>
      <c r="AK100" t="s">
        <v>416</v>
      </c>
      <c r="AL100" t="s">
        <v>417</v>
      </c>
      <c r="AO100" t="s">
        <v>385</v>
      </c>
      <c r="AQ100" t="s">
        <v>391</v>
      </c>
      <c r="AS100" t="s">
        <v>383</v>
      </c>
      <c r="AU100" t="s">
        <v>383</v>
      </c>
      <c r="AV100" t="s">
        <v>361</v>
      </c>
      <c r="AW100" t="s">
        <v>361</v>
      </c>
      <c r="AX100" t="s">
        <v>361</v>
      </c>
      <c r="AY100" t="s">
        <v>361</v>
      </c>
      <c r="AZ100" t="s">
        <v>361</v>
      </c>
      <c r="BA100" t="s">
        <v>361</v>
      </c>
      <c r="BB100" t="s">
        <v>361</v>
      </c>
      <c r="BC100" t="s">
        <v>361</v>
      </c>
      <c r="BD100" t="s">
        <v>361</v>
      </c>
      <c r="BE100" t="s">
        <v>361</v>
      </c>
      <c r="BF100" t="s">
        <v>361</v>
      </c>
      <c r="BG100" t="s">
        <v>361</v>
      </c>
      <c r="BH100" t="s">
        <v>361</v>
      </c>
      <c r="BI100" t="s">
        <v>361</v>
      </c>
      <c r="BJ100" t="s">
        <v>370</v>
      </c>
      <c r="BK100" t="s">
        <v>370</v>
      </c>
      <c r="BL100" t="s">
        <v>361</v>
      </c>
      <c r="BM100" t="s">
        <v>370</v>
      </c>
      <c r="BO100" t="s">
        <v>531</v>
      </c>
      <c r="BP100" t="s">
        <v>361</v>
      </c>
      <c r="BQ100" t="s">
        <v>361</v>
      </c>
      <c r="BR100" t="s">
        <v>361</v>
      </c>
      <c r="BS100" t="s">
        <v>361</v>
      </c>
      <c r="BT100" t="s">
        <v>361</v>
      </c>
      <c r="BU100" t="s">
        <v>361</v>
      </c>
      <c r="BV100" t="s">
        <v>361</v>
      </c>
      <c r="BW100" t="s">
        <v>361</v>
      </c>
      <c r="BX100" t="s">
        <v>370</v>
      </c>
      <c r="BY100" t="s">
        <v>370</v>
      </c>
      <c r="BZ100" t="s">
        <v>361</v>
      </c>
      <c r="CA100" t="s">
        <v>361</v>
      </c>
      <c r="CB100" t="s">
        <v>361</v>
      </c>
      <c r="CC100" t="s">
        <v>361</v>
      </c>
      <c r="CF100" t="s">
        <v>361</v>
      </c>
      <c r="CG100" t="s">
        <v>361</v>
      </c>
      <c r="CH100" t="s">
        <v>361</v>
      </c>
      <c r="CI100" t="s">
        <v>361</v>
      </c>
      <c r="CJ100" t="s">
        <v>361</v>
      </c>
      <c r="CK100" t="s">
        <v>361</v>
      </c>
      <c r="CL100" t="s">
        <v>361</v>
      </c>
      <c r="CM100" t="s">
        <v>361</v>
      </c>
      <c r="CN100" t="s">
        <v>361</v>
      </c>
      <c r="CO100" t="s">
        <v>361</v>
      </c>
      <c r="CP100" t="s">
        <v>361</v>
      </c>
      <c r="CQ100" t="s">
        <v>361</v>
      </c>
      <c r="CR100" t="s">
        <v>361</v>
      </c>
      <c r="CS100" t="s">
        <v>370</v>
      </c>
      <c r="CT100" t="s">
        <v>370</v>
      </c>
      <c r="CU100" t="s">
        <v>361</v>
      </c>
      <c r="CV100" t="s">
        <v>361</v>
      </c>
      <c r="CW100" t="s">
        <v>370</v>
      </c>
      <c r="CX100" t="s">
        <v>361</v>
      </c>
      <c r="CY100" t="s">
        <v>361</v>
      </c>
      <c r="CZ100" t="s">
        <v>361</v>
      </c>
      <c r="DA100" t="s">
        <v>361</v>
      </c>
      <c r="DE100" t="s">
        <v>385</v>
      </c>
      <c r="DG100" t="s">
        <v>436</v>
      </c>
      <c r="DH100" t="s">
        <v>361</v>
      </c>
      <c r="DI100" t="s">
        <v>361</v>
      </c>
      <c r="DJ100" t="s">
        <v>361</v>
      </c>
      <c r="DK100" t="s">
        <v>361</v>
      </c>
      <c r="DL100" t="s">
        <v>361</v>
      </c>
      <c r="DM100" t="s">
        <v>361</v>
      </c>
      <c r="DN100" t="s">
        <v>361</v>
      </c>
      <c r="DO100" t="s">
        <v>361</v>
      </c>
      <c r="DP100" t="s">
        <v>361</v>
      </c>
      <c r="DQ100" t="s">
        <v>361</v>
      </c>
      <c r="DR100" t="s">
        <v>361</v>
      </c>
      <c r="DT100" t="s">
        <v>361</v>
      </c>
      <c r="DU100" t="s">
        <v>361</v>
      </c>
      <c r="DV100" t="s">
        <v>361</v>
      </c>
      <c r="DW100" t="s">
        <v>361</v>
      </c>
      <c r="DX100" t="s">
        <v>361</v>
      </c>
      <c r="DY100" t="s">
        <v>361</v>
      </c>
      <c r="DZ100" t="s">
        <v>361</v>
      </c>
      <c r="EA100" t="s">
        <v>361</v>
      </c>
      <c r="EB100" t="s">
        <v>361</v>
      </c>
      <c r="EC100" t="s">
        <v>361</v>
      </c>
      <c r="ED100" t="s">
        <v>370</v>
      </c>
      <c r="EI100" t="s">
        <v>383</v>
      </c>
      <c r="EK100" t="s">
        <v>383</v>
      </c>
      <c r="EL100">
        <v>7</v>
      </c>
      <c r="EM100" t="s">
        <v>371</v>
      </c>
      <c r="EN100">
        <v>49</v>
      </c>
      <c r="EO100" t="s">
        <v>371</v>
      </c>
      <c r="EP100">
        <v>38</v>
      </c>
      <c r="EQ100" t="s">
        <v>371</v>
      </c>
      <c r="ER100">
        <v>35</v>
      </c>
      <c r="ES100" t="s">
        <v>371</v>
      </c>
      <c r="ET100">
        <v>21</v>
      </c>
      <c r="EU100" t="s">
        <v>372</v>
      </c>
      <c r="EV100">
        <v>55</v>
      </c>
      <c r="EW100" t="s">
        <v>372</v>
      </c>
      <c r="EX100">
        <v>32</v>
      </c>
      <c r="EY100" t="s">
        <v>372</v>
      </c>
      <c r="EZ100">
        <v>34</v>
      </c>
      <c r="FQ100" t="s">
        <v>373</v>
      </c>
      <c r="FS100" t="s">
        <v>463</v>
      </c>
      <c r="FU100" t="s">
        <v>493</v>
      </c>
      <c r="FW100" t="s">
        <v>387</v>
      </c>
      <c r="GG100" t="s">
        <v>383</v>
      </c>
      <c r="GK100" t="s">
        <v>517</v>
      </c>
      <c r="GQ100">
        <v>3</v>
      </c>
      <c r="GS100" t="s">
        <v>395</v>
      </c>
      <c r="GU100" t="s">
        <v>494</v>
      </c>
      <c r="GY100" t="s">
        <v>397</v>
      </c>
      <c r="HC100" t="s">
        <v>385</v>
      </c>
      <c r="HE100" t="s">
        <v>385</v>
      </c>
      <c r="HO100" t="s">
        <v>383</v>
      </c>
      <c r="HP100" t="s">
        <v>385</v>
      </c>
      <c r="HQ100" t="s">
        <v>383</v>
      </c>
      <c r="HR100" t="s">
        <v>383</v>
      </c>
      <c r="HS100" t="s">
        <v>385</v>
      </c>
      <c r="HT100" t="s">
        <v>385</v>
      </c>
      <c r="HU100" t="s">
        <v>385</v>
      </c>
      <c r="HV100" t="s">
        <v>385</v>
      </c>
      <c r="HW100" t="s">
        <v>385</v>
      </c>
      <c r="IE100" t="s">
        <v>383</v>
      </c>
      <c r="IF100" t="s">
        <v>385</v>
      </c>
      <c r="IG100" t="s">
        <v>383</v>
      </c>
      <c r="IH100" t="s">
        <v>383</v>
      </c>
      <c r="II100" t="s">
        <v>383</v>
      </c>
      <c r="IJ100" t="s">
        <v>383</v>
      </c>
      <c r="IK100" t="s">
        <v>383</v>
      </c>
      <c r="IM100" t="s">
        <v>421</v>
      </c>
      <c r="IQ100" t="s">
        <v>422</v>
      </c>
      <c r="IU100" t="s">
        <v>399</v>
      </c>
      <c r="IW100" t="s">
        <v>399</v>
      </c>
      <c r="IY100" t="s">
        <v>399</v>
      </c>
      <c r="JA100" t="s">
        <v>383</v>
      </c>
      <c r="JL100" t="s">
        <v>361</v>
      </c>
      <c r="JM100" t="s">
        <v>361</v>
      </c>
      <c r="JN100" t="s">
        <v>361</v>
      </c>
      <c r="JO100" t="s">
        <v>361</v>
      </c>
      <c r="JP100" t="s">
        <v>361</v>
      </c>
      <c r="JQ100" t="s">
        <v>361</v>
      </c>
      <c r="JR100" t="s">
        <v>361</v>
      </c>
      <c r="JS100" t="s">
        <v>361</v>
      </c>
      <c r="JT100" t="s">
        <v>361</v>
      </c>
      <c r="JU100" t="s">
        <v>361</v>
      </c>
      <c r="JV100" t="s">
        <v>361</v>
      </c>
      <c r="JW100" t="s">
        <v>361</v>
      </c>
      <c r="KB100" t="s">
        <v>8</v>
      </c>
    </row>
    <row r="101" spans="1:288" x14ac:dyDescent="0.3">
      <c r="A101">
        <v>100</v>
      </c>
      <c r="D101" s="45">
        <v>44733</v>
      </c>
      <c r="E101" s="46">
        <v>0.55138888888888882</v>
      </c>
      <c r="F101" t="s">
        <v>26</v>
      </c>
      <c r="G101" t="s">
        <v>382</v>
      </c>
      <c r="I101" t="s">
        <v>383</v>
      </c>
      <c r="N101" t="s">
        <v>384</v>
      </c>
      <c r="S101" t="s">
        <v>385</v>
      </c>
      <c r="W101" t="s">
        <v>413</v>
      </c>
      <c r="AA101" t="s">
        <v>414</v>
      </c>
      <c r="AC101" t="s">
        <v>447</v>
      </c>
      <c r="AE101" t="s">
        <v>423</v>
      </c>
      <c r="AG101" t="s">
        <v>390</v>
      </c>
      <c r="AK101" t="s">
        <v>502</v>
      </c>
      <c r="AL101" t="s">
        <v>417</v>
      </c>
      <c r="AO101" t="s">
        <v>385</v>
      </c>
      <c r="AQ101" t="s">
        <v>460</v>
      </c>
      <c r="AS101" t="s">
        <v>385</v>
      </c>
      <c r="AU101" t="s">
        <v>385</v>
      </c>
      <c r="AV101" t="s">
        <v>361</v>
      </c>
      <c r="AW101" t="s">
        <v>361</v>
      </c>
      <c r="AX101" t="s">
        <v>361</v>
      </c>
      <c r="AY101" t="s">
        <v>361</v>
      </c>
      <c r="AZ101" t="s">
        <v>361</v>
      </c>
      <c r="BA101" t="s">
        <v>361</v>
      </c>
      <c r="BB101" t="s">
        <v>361</v>
      </c>
      <c r="BC101" t="s">
        <v>361</v>
      </c>
      <c r="BD101" t="s">
        <v>361</v>
      </c>
      <c r="BE101" t="s">
        <v>361</v>
      </c>
      <c r="BF101" t="s">
        <v>361</v>
      </c>
      <c r="BG101" t="s">
        <v>361</v>
      </c>
      <c r="BH101" t="s">
        <v>361</v>
      </c>
      <c r="BI101" t="s">
        <v>370</v>
      </c>
      <c r="BJ101" t="s">
        <v>361</v>
      </c>
      <c r="BK101" t="s">
        <v>361</v>
      </c>
      <c r="BL101" t="s">
        <v>361</v>
      </c>
      <c r="BM101" t="s">
        <v>361</v>
      </c>
      <c r="BP101" t="s">
        <v>361</v>
      </c>
      <c r="BQ101" t="s">
        <v>361</v>
      </c>
      <c r="BR101" t="s">
        <v>361</v>
      </c>
      <c r="BS101" t="s">
        <v>361</v>
      </c>
      <c r="BT101" t="s">
        <v>361</v>
      </c>
      <c r="BU101" t="s">
        <v>361</v>
      </c>
      <c r="BV101" t="s">
        <v>361</v>
      </c>
      <c r="BW101" t="s">
        <v>361</v>
      </c>
      <c r="BX101" t="s">
        <v>361</v>
      </c>
      <c r="BY101" t="s">
        <v>361</v>
      </c>
      <c r="BZ101" t="s">
        <v>370</v>
      </c>
      <c r="CA101" t="s">
        <v>361</v>
      </c>
      <c r="CB101" t="s">
        <v>361</v>
      </c>
      <c r="CC101" t="s">
        <v>361</v>
      </c>
      <c r="CF101" t="s">
        <v>361</v>
      </c>
      <c r="CG101" t="s">
        <v>361</v>
      </c>
      <c r="CH101" t="s">
        <v>361</v>
      </c>
      <c r="CI101" t="s">
        <v>361</v>
      </c>
      <c r="CJ101" t="s">
        <v>361</v>
      </c>
      <c r="CK101" t="s">
        <v>361</v>
      </c>
      <c r="CL101" t="s">
        <v>361</v>
      </c>
      <c r="CM101" t="s">
        <v>361</v>
      </c>
      <c r="CN101" t="s">
        <v>361</v>
      </c>
      <c r="CO101" t="s">
        <v>361</v>
      </c>
      <c r="CP101" t="s">
        <v>361</v>
      </c>
      <c r="CQ101" t="s">
        <v>361</v>
      </c>
      <c r="CR101" t="s">
        <v>361</v>
      </c>
      <c r="CS101" t="s">
        <v>361</v>
      </c>
      <c r="CT101" t="s">
        <v>361</v>
      </c>
      <c r="CU101" t="s">
        <v>361</v>
      </c>
      <c r="CV101" t="s">
        <v>370</v>
      </c>
      <c r="CW101" t="s">
        <v>370</v>
      </c>
      <c r="CX101" t="s">
        <v>361</v>
      </c>
      <c r="CY101" t="s">
        <v>361</v>
      </c>
      <c r="CZ101" t="s">
        <v>361</v>
      </c>
      <c r="DA101" t="s">
        <v>361</v>
      </c>
      <c r="DE101" t="s">
        <v>436</v>
      </c>
      <c r="DG101" t="s">
        <v>385</v>
      </c>
      <c r="DH101" t="s">
        <v>361</v>
      </c>
      <c r="DI101" t="s">
        <v>361</v>
      </c>
      <c r="DJ101" t="s">
        <v>361</v>
      </c>
      <c r="DK101" t="s">
        <v>361</v>
      </c>
      <c r="DL101" t="s">
        <v>361</v>
      </c>
      <c r="DM101" t="s">
        <v>361</v>
      </c>
      <c r="DN101" t="s">
        <v>361</v>
      </c>
      <c r="DO101" t="s">
        <v>361</v>
      </c>
      <c r="DP101" t="s">
        <v>361</v>
      </c>
      <c r="DQ101" t="s">
        <v>361</v>
      </c>
      <c r="DR101" t="s">
        <v>361</v>
      </c>
      <c r="DT101" t="s">
        <v>361</v>
      </c>
      <c r="DU101" t="s">
        <v>361</v>
      </c>
      <c r="DV101" t="s">
        <v>361</v>
      </c>
      <c r="DW101" t="s">
        <v>361</v>
      </c>
      <c r="DX101" t="s">
        <v>361</v>
      </c>
      <c r="DY101" t="s">
        <v>361</v>
      </c>
      <c r="DZ101" t="s">
        <v>361</v>
      </c>
      <c r="EA101" t="s">
        <v>361</v>
      </c>
      <c r="EB101" t="s">
        <v>361</v>
      </c>
      <c r="EC101" t="s">
        <v>361</v>
      </c>
      <c r="ED101" t="s">
        <v>370</v>
      </c>
      <c r="EI101" t="s">
        <v>385</v>
      </c>
      <c r="EK101" t="s">
        <v>385</v>
      </c>
      <c r="EL101">
        <v>4</v>
      </c>
      <c r="EM101" t="s">
        <v>371</v>
      </c>
      <c r="EN101">
        <v>15</v>
      </c>
      <c r="EO101" t="s">
        <v>372</v>
      </c>
      <c r="EP101">
        <v>12</v>
      </c>
      <c r="EQ101" t="s">
        <v>372</v>
      </c>
      <c r="ER101">
        <v>7</v>
      </c>
      <c r="ES101" t="s">
        <v>372</v>
      </c>
      <c r="ET101">
        <v>6</v>
      </c>
      <c r="FQ101" t="s">
        <v>392</v>
      </c>
      <c r="FS101" t="s">
        <v>463</v>
      </c>
      <c r="FU101" t="s">
        <v>503</v>
      </c>
      <c r="FW101" t="s">
        <v>419</v>
      </c>
      <c r="GA101" t="s">
        <v>385</v>
      </c>
      <c r="GG101" t="s">
        <v>385</v>
      </c>
      <c r="GI101">
        <v>0</v>
      </c>
      <c r="GK101" t="s">
        <v>428</v>
      </c>
      <c r="GO101" t="s">
        <v>429</v>
      </c>
      <c r="GQ101">
        <v>998</v>
      </c>
      <c r="GS101" t="s">
        <v>395</v>
      </c>
      <c r="GU101" t="s">
        <v>396</v>
      </c>
      <c r="GY101" t="s">
        <v>397</v>
      </c>
      <c r="HC101" t="s">
        <v>383</v>
      </c>
      <c r="HE101" t="s">
        <v>385</v>
      </c>
      <c r="HO101" t="s">
        <v>383</v>
      </c>
      <c r="HP101" t="s">
        <v>383</v>
      </c>
      <c r="HQ101" t="s">
        <v>383</v>
      </c>
      <c r="HR101" t="s">
        <v>383</v>
      </c>
      <c r="HS101" t="s">
        <v>383</v>
      </c>
      <c r="HT101" t="s">
        <v>383</v>
      </c>
      <c r="HU101" t="s">
        <v>383</v>
      </c>
      <c r="HV101" t="s">
        <v>385</v>
      </c>
      <c r="HW101" t="s">
        <v>383</v>
      </c>
      <c r="IE101" t="s">
        <v>383</v>
      </c>
      <c r="IF101" t="s">
        <v>385</v>
      </c>
      <c r="IG101" t="s">
        <v>383</v>
      </c>
      <c r="IH101" t="s">
        <v>383</v>
      </c>
      <c r="II101" t="s">
        <v>383</v>
      </c>
      <c r="IJ101" t="s">
        <v>383</v>
      </c>
      <c r="IK101" t="s">
        <v>383</v>
      </c>
      <c r="IM101" t="s">
        <v>398</v>
      </c>
      <c r="IQ101" t="s">
        <v>422</v>
      </c>
      <c r="IU101" t="s">
        <v>399</v>
      </c>
      <c r="IW101" t="s">
        <v>399</v>
      </c>
      <c r="IY101" t="s">
        <v>399</v>
      </c>
      <c r="JA101" t="s">
        <v>383</v>
      </c>
      <c r="JL101" t="s">
        <v>361</v>
      </c>
      <c r="JM101" t="s">
        <v>361</v>
      </c>
      <c r="JN101" t="s">
        <v>361</v>
      </c>
      <c r="JO101" t="s">
        <v>361</v>
      </c>
      <c r="JP101" t="s">
        <v>361</v>
      </c>
      <c r="JQ101" t="s">
        <v>361</v>
      </c>
      <c r="JR101" t="s">
        <v>361</v>
      </c>
      <c r="JS101" t="s">
        <v>361</v>
      </c>
      <c r="JT101" t="s">
        <v>361</v>
      </c>
      <c r="JU101" t="s">
        <v>361</v>
      </c>
      <c r="JV101" t="s">
        <v>361</v>
      </c>
      <c r="JW101" t="s">
        <v>361</v>
      </c>
      <c r="KB101" t="s">
        <v>8</v>
      </c>
    </row>
    <row r="102" spans="1:288" x14ac:dyDescent="0.3">
      <c r="A102">
        <v>101</v>
      </c>
      <c r="D102" s="45">
        <v>44733</v>
      </c>
      <c r="E102" s="46">
        <v>0.56319444444444444</v>
      </c>
      <c r="F102" t="s">
        <v>17</v>
      </c>
      <c r="G102" t="s">
        <v>382</v>
      </c>
      <c r="I102" t="s">
        <v>383</v>
      </c>
      <c r="N102" t="s">
        <v>384</v>
      </c>
      <c r="S102" t="s">
        <v>385</v>
      </c>
      <c r="W102" t="s">
        <v>386</v>
      </c>
      <c r="Y102" t="s">
        <v>385</v>
      </c>
      <c r="AA102" t="s">
        <v>414</v>
      </c>
      <c r="AC102" t="s">
        <v>388</v>
      </c>
      <c r="AE102" t="s">
        <v>423</v>
      </c>
      <c r="AG102" t="s">
        <v>390</v>
      </c>
      <c r="AK102" t="s">
        <v>383</v>
      </c>
      <c r="AO102" t="s">
        <v>383</v>
      </c>
      <c r="AQ102" t="s">
        <v>383</v>
      </c>
      <c r="AS102" t="s">
        <v>383</v>
      </c>
      <c r="AU102" t="s">
        <v>383</v>
      </c>
      <c r="AV102" t="s">
        <v>361</v>
      </c>
      <c r="AW102" t="s">
        <v>361</v>
      </c>
      <c r="AX102" t="s">
        <v>361</v>
      </c>
      <c r="AY102" t="s">
        <v>361</v>
      </c>
      <c r="AZ102" t="s">
        <v>361</v>
      </c>
      <c r="BA102" t="s">
        <v>361</v>
      </c>
      <c r="BB102" t="s">
        <v>361</v>
      </c>
      <c r="BC102" t="s">
        <v>361</v>
      </c>
      <c r="BD102" t="s">
        <v>361</v>
      </c>
      <c r="BE102" t="s">
        <v>370</v>
      </c>
      <c r="BF102" t="s">
        <v>361</v>
      </c>
      <c r="BG102" t="s">
        <v>361</v>
      </c>
      <c r="BH102" t="s">
        <v>361</v>
      </c>
      <c r="BI102" t="s">
        <v>361</v>
      </c>
      <c r="BJ102" t="s">
        <v>361</v>
      </c>
      <c r="BK102" t="s">
        <v>361</v>
      </c>
      <c r="BL102" t="s">
        <v>361</v>
      </c>
      <c r="BM102" t="s">
        <v>361</v>
      </c>
      <c r="BP102" t="s">
        <v>361</v>
      </c>
      <c r="BQ102" t="s">
        <v>361</v>
      </c>
      <c r="BR102" t="s">
        <v>361</v>
      </c>
      <c r="BS102" t="s">
        <v>361</v>
      </c>
      <c r="BT102" t="s">
        <v>361</v>
      </c>
      <c r="BU102" t="s">
        <v>361</v>
      </c>
      <c r="BV102" t="s">
        <v>361</v>
      </c>
      <c r="BW102" t="s">
        <v>370</v>
      </c>
      <c r="BX102" t="s">
        <v>361</v>
      </c>
      <c r="BY102" t="s">
        <v>361</v>
      </c>
      <c r="BZ102" t="s">
        <v>361</v>
      </c>
      <c r="CA102" t="s">
        <v>361</v>
      </c>
      <c r="CB102" t="s">
        <v>361</v>
      </c>
      <c r="CC102" t="s">
        <v>361</v>
      </c>
      <c r="CF102" t="s">
        <v>361</v>
      </c>
      <c r="CG102" t="s">
        <v>361</v>
      </c>
      <c r="CH102" t="s">
        <v>361</v>
      </c>
      <c r="CI102" t="s">
        <v>361</v>
      </c>
      <c r="CJ102" t="s">
        <v>361</v>
      </c>
      <c r="CK102" t="s">
        <v>361</v>
      </c>
      <c r="CL102" t="s">
        <v>361</v>
      </c>
      <c r="CM102" t="s">
        <v>361</v>
      </c>
      <c r="CN102" t="s">
        <v>361</v>
      </c>
      <c r="CO102" t="s">
        <v>361</v>
      </c>
      <c r="CP102" t="s">
        <v>361</v>
      </c>
      <c r="CQ102" t="s">
        <v>370</v>
      </c>
      <c r="CR102" t="s">
        <v>361</v>
      </c>
      <c r="CS102" t="s">
        <v>361</v>
      </c>
      <c r="CT102" t="s">
        <v>361</v>
      </c>
      <c r="CU102" t="s">
        <v>361</v>
      </c>
      <c r="CV102" t="s">
        <v>361</v>
      </c>
      <c r="CW102" t="s">
        <v>361</v>
      </c>
      <c r="CX102" t="s">
        <v>361</v>
      </c>
      <c r="CY102" t="s">
        <v>361</v>
      </c>
      <c r="CZ102" t="s">
        <v>361</v>
      </c>
      <c r="DA102" t="s">
        <v>361</v>
      </c>
      <c r="DE102" t="s">
        <v>385</v>
      </c>
      <c r="DG102" t="s">
        <v>385</v>
      </c>
      <c r="DH102" t="s">
        <v>361</v>
      </c>
      <c r="DI102" t="s">
        <v>361</v>
      </c>
      <c r="DJ102" t="s">
        <v>361</v>
      </c>
      <c r="DK102" t="s">
        <v>361</v>
      </c>
      <c r="DL102" t="s">
        <v>361</v>
      </c>
      <c r="DM102" t="s">
        <v>361</v>
      </c>
      <c r="DN102" t="s">
        <v>361</v>
      </c>
      <c r="DO102" t="s">
        <v>361</v>
      </c>
      <c r="DP102" t="s">
        <v>361</v>
      </c>
      <c r="DQ102" t="s">
        <v>361</v>
      </c>
      <c r="DR102" t="s">
        <v>361</v>
      </c>
      <c r="DT102" t="s">
        <v>370</v>
      </c>
      <c r="DU102" t="s">
        <v>361</v>
      </c>
      <c r="DV102" t="s">
        <v>361</v>
      </c>
      <c r="DW102" t="s">
        <v>361</v>
      </c>
      <c r="DX102" t="s">
        <v>361</v>
      </c>
      <c r="DY102" t="s">
        <v>361</v>
      </c>
      <c r="DZ102" t="s">
        <v>361</v>
      </c>
      <c r="EA102" t="s">
        <v>361</v>
      </c>
      <c r="EB102" t="s">
        <v>361</v>
      </c>
      <c r="EC102" t="s">
        <v>361</v>
      </c>
      <c r="ED102" t="s">
        <v>361</v>
      </c>
      <c r="EG102" t="s">
        <v>383</v>
      </c>
      <c r="EI102" t="s">
        <v>383</v>
      </c>
      <c r="EK102" t="s">
        <v>383</v>
      </c>
      <c r="EL102">
        <v>3</v>
      </c>
      <c r="EM102" t="s">
        <v>371</v>
      </c>
      <c r="EN102">
        <v>30</v>
      </c>
      <c r="EO102" t="s">
        <v>372</v>
      </c>
      <c r="EP102">
        <v>75</v>
      </c>
      <c r="EQ102" t="s">
        <v>372</v>
      </c>
      <c r="ER102">
        <v>2</v>
      </c>
      <c r="FQ102" t="s">
        <v>373</v>
      </c>
      <c r="FS102" t="s">
        <v>467</v>
      </c>
      <c r="FW102" t="s">
        <v>463</v>
      </c>
      <c r="FY102" t="s">
        <v>503</v>
      </c>
      <c r="GG102" t="s">
        <v>383</v>
      </c>
      <c r="GK102" t="s">
        <v>394</v>
      </c>
      <c r="GQ102">
        <v>2</v>
      </c>
      <c r="GS102" t="s">
        <v>395</v>
      </c>
      <c r="GU102" t="s">
        <v>396</v>
      </c>
      <c r="GY102" t="s">
        <v>397</v>
      </c>
      <c r="HC102" t="s">
        <v>383</v>
      </c>
      <c r="HE102" t="s">
        <v>385</v>
      </c>
      <c r="HO102" t="s">
        <v>385</v>
      </c>
      <c r="HP102" t="s">
        <v>385</v>
      </c>
      <c r="HQ102" t="s">
        <v>383</v>
      </c>
      <c r="HR102" t="s">
        <v>383</v>
      </c>
      <c r="HS102" t="s">
        <v>383</v>
      </c>
      <c r="HT102" t="s">
        <v>383</v>
      </c>
      <c r="HU102" t="s">
        <v>383</v>
      </c>
      <c r="HV102" t="s">
        <v>385</v>
      </c>
      <c r="HW102" t="s">
        <v>385</v>
      </c>
      <c r="IE102" t="s">
        <v>383</v>
      </c>
      <c r="IF102" t="s">
        <v>383</v>
      </c>
      <c r="IG102" t="s">
        <v>383</v>
      </c>
      <c r="IH102" t="s">
        <v>383</v>
      </c>
      <c r="II102" t="s">
        <v>383</v>
      </c>
      <c r="IJ102" t="s">
        <v>383</v>
      </c>
      <c r="IK102" t="s">
        <v>383</v>
      </c>
      <c r="IM102" t="s">
        <v>421</v>
      </c>
      <c r="IQ102" t="s">
        <v>380</v>
      </c>
      <c r="IU102" t="s">
        <v>400</v>
      </c>
      <c r="IW102" t="s">
        <v>400</v>
      </c>
      <c r="IY102" t="s">
        <v>400</v>
      </c>
      <c r="JA102" t="s">
        <v>383</v>
      </c>
      <c r="JL102" t="s">
        <v>361</v>
      </c>
      <c r="JM102" t="s">
        <v>361</v>
      </c>
      <c r="JN102" t="s">
        <v>361</v>
      </c>
      <c r="JO102" t="s">
        <v>361</v>
      </c>
      <c r="JP102" t="s">
        <v>361</v>
      </c>
      <c r="JQ102" t="s">
        <v>361</v>
      </c>
      <c r="JR102" t="s">
        <v>361</v>
      </c>
      <c r="JS102" t="s">
        <v>361</v>
      </c>
      <c r="JT102" t="s">
        <v>361</v>
      </c>
      <c r="JU102" t="s">
        <v>361</v>
      </c>
      <c r="JV102" t="s">
        <v>361</v>
      </c>
      <c r="JW102" t="s">
        <v>361</v>
      </c>
      <c r="KB102" t="s">
        <v>8</v>
      </c>
    </row>
    <row r="103" spans="1:288" x14ac:dyDescent="0.3">
      <c r="A103">
        <v>102</v>
      </c>
      <c r="D103" s="45">
        <v>44733</v>
      </c>
      <c r="E103" s="46">
        <v>0.57500000000000007</v>
      </c>
      <c r="F103" t="s">
        <v>17</v>
      </c>
      <c r="G103" t="s">
        <v>13</v>
      </c>
      <c r="H103" t="s">
        <v>7</v>
      </c>
      <c r="L103" t="s">
        <v>362</v>
      </c>
      <c r="P103" t="s">
        <v>9</v>
      </c>
      <c r="V103" t="s">
        <v>363</v>
      </c>
      <c r="Z103" t="s">
        <v>443</v>
      </c>
      <c r="AB103" t="s">
        <v>475</v>
      </c>
      <c r="AD103" t="s">
        <v>415</v>
      </c>
      <c r="AF103" t="s">
        <v>367</v>
      </c>
      <c r="AJ103" t="s">
        <v>367</v>
      </c>
      <c r="AN103" t="s">
        <v>9</v>
      </c>
      <c r="AP103" t="s">
        <v>367</v>
      </c>
      <c r="AR103" t="s">
        <v>7</v>
      </c>
      <c r="AT103" t="s">
        <v>368</v>
      </c>
      <c r="AV103" t="s">
        <v>370</v>
      </c>
      <c r="AW103" t="s">
        <v>361</v>
      </c>
      <c r="AX103" t="s">
        <v>361</v>
      </c>
      <c r="AY103" t="s">
        <v>361</v>
      </c>
      <c r="AZ103" t="s">
        <v>361</v>
      </c>
      <c r="BA103" t="s">
        <v>361</v>
      </c>
      <c r="BB103" t="s">
        <v>361</v>
      </c>
      <c r="BC103" t="s">
        <v>361</v>
      </c>
      <c r="BD103" t="s">
        <v>361</v>
      </c>
      <c r="BE103" t="s">
        <v>361</v>
      </c>
      <c r="BF103" t="s">
        <v>361</v>
      </c>
      <c r="BG103" t="s">
        <v>361</v>
      </c>
      <c r="BH103" t="s">
        <v>361</v>
      </c>
      <c r="BI103" t="s">
        <v>361</v>
      </c>
      <c r="BJ103" t="s">
        <v>361</v>
      </c>
      <c r="BK103" t="s">
        <v>361</v>
      </c>
      <c r="BL103" t="s">
        <v>361</v>
      </c>
      <c r="BM103" t="s">
        <v>361</v>
      </c>
      <c r="BP103" t="s">
        <v>361</v>
      </c>
      <c r="BQ103" t="s">
        <v>361</v>
      </c>
      <c r="BR103" t="s">
        <v>361</v>
      </c>
      <c r="BS103" t="s">
        <v>370</v>
      </c>
      <c r="BT103" t="s">
        <v>361</v>
      </c>
      <c r="BU103" t="s">
        <v>361</v>
      </c>
      <c r="BV103" t="s">
        <v>361</v>
      </c>
      <c r="BW103" t="s">
        <v>361</v>
      </c>
      <c r="BX103" t="s">
        <v>361</v>
      </c>
      <c r="BY103" t="s">
        <v>361</v>
      </c>
      <c r="BZ103" t="s">
        <v>361</v>
      </c>
      <c r="CA103" t="s">
        <v>361</v>
      </c>
      <c r="CB103" t="s">
        <v>361</v>
      </c>
      <c r="CC103" t="s">
        <v>361</v>
      </c>
      <c r="CF103" t="s">
        <v>370</v>
      </c>
      <c r="CG103" t="s">
        <v>361</v>
      </c>
      <c r="CH103" t="s">
        <v>361</v>
      </c>
      <c r="CI103" t="s">
        <v>361</v>
      </c>
      <c r="CJ103" t="s">
        <v>361</v>
      </c>
      <c r="CK103" t="s">
        <v>361</v>
      </c>
      <c r="CL103" t="s">
        <v>361</v>
      </c>
      <c r="CM103" t="s">
        <v>361</v>
      </c>
      <c r="CN103" t="s">
        <v>361</v>
      </c>
      <c r="CO103" t="s">
        <v>361</v>
      </c>
      <c r="CP103" t="s">
        <v>361</v>
      </c>
      <c r="CQ103" t="s">
        <v>361</v>
      </c>
      <c r="CR103" t="s">
        <v>361</v>
      </c>
      <c r="CS103" t="s">
        <v>361</v>
      </c>
      <c r="CT103" t="s">
        <v>361</v>
      </c>
      <c r="CU103" t="s">
        <v>361</v>
      </c>
      <c r="CV103" t="s">
        <v>361</v>
      </c>
      <c r="CW103" t="s">
        <v>361</v>
      </c>
      <c r="CX103" t="s">
        <v>361</v>
      </c>
      <c r="CY103" t="s">
        <v>361</v>
      </c>
      <c r="CZ103" t="s">
        <v>361</v>
      </c>
      <c r="DA103" t="s">
        <v>361</v>
      </c>
      <c r="DD103" t="s">
        <v>7</v>
      </c>
      <c r="DF103" t="s">
        <v>9</v>
      </c>
      <c r="DH103" t="s">
        <v>361</v>
      </c>
      <c r="DI103" t="s">
        <v>361</v>
      </c>
      <c r="DJ103" t="s">
        <v>361</v>
      </c>
      <c r="DK103" t="s">
        <v>361</v>
      </c>
      <c r="DL103" t="s">
        <v>361</v>
      </c>
      <c r="DM103" t="s">
        <v>361</v>
      </c>
      <c r="DN103" t="s">
        <v>361</v>
      </c>
      <c r="DO103" t="s">
        <v>361</v>
      </c>
      <c r="DP103" t="s">
        <v>361</v>
      </c>
      <c r="DQ103" t="s">
        <v>361</v>
      </c>
      <c r="DR103" t="s">
        <v>370</v>
      </c>
      <c r="DT103" t="s">
        <v>361</v>
      </c>
      <c r="DU103" t="s">
        <v>361</v>
      </c>
      <c r="DV103" t="s">
        <v>361</v>
      </c>
      <c r="DW103" t="s">
        <v>361</v>
      </c>
      <c r="DX103" t="s">
        <v>361</v>
      </c>
      <c r="DY103" t="s">
        <v>361</v>
      </c>
      <c r="DZ103" t="s">
        <v>361</v>
      </c>
      <c r="EA103" t="s">
        <v>361</v>
      </c>
      <c r="EB103" t="s">
        <v>361</v>
      </c>
      <c r="EC103" t="s">
        <v>361</v>
      </c>
      <c r="ED103" t="s">
        <v>361</v>
      </c>
      <c r="EH103" t="s">
        <v>7</v>
      </c>
      <c r="EJ103" t="s">
        <v>7</v>
      </c>
      <c r="EL103">
        <v>0</v>
      </c>
      <c r="FQ103" t="s">
        <v>373</v>
      </c>
      <c r="FR103" t="s">
        <v>374</v>
      </c>
      <c r="FV103" t="s">
        <v>374</v>
      </c>
      <c r="GF103" t="s">
        <v>7</v>
      </c>
      <c r="GJ103" t="s">
        <v>425</v>
      </c>
      <c r="GP103">
        <v>2</v>
      </c>
      <c r="GR103" t="s">
        <v>376</v>
      </c>
      <c r="GT103" t="s">
        <v>377</v>
      </c>
      <c r="GX103" t="s">
        <v>378</v>
      </c>
      <c r="HB103" t="s">
        <v>9</v>
      </c>
      <c r="HD103" t="s">
        <v>9</v>
      </c>
      <c r="HF103" t="s">
        <v>9</v>
      </c>
      <c r="HG103" t="s">
        <v>9</v>
      </c>
      <c r="HH103" t="s">
        <v>7</v>
      </c>
      <c r="HI103" t="s">
        <v>7</v>
      </c>
      <c r="HJ103" t="s">
        <v>9</v>
      </c>
      <c r="HK103" t="s">
        <v>7</v>
      </c>
      <c r="HL103" t="s">
        <v>7</v>
      </c>
      <c r="HM103" t="s">
        <v>9</v>
      </c>
      <c r="HN103" t="s">
        <v>7</v>
      </c>
      <c r="HX103" t="s">
        <v>9</v>
      </c>
      <c r="HY103" t="s">
        <v>9</v>
      </c>
      <c r="HZ103" t="s">
        <v>7</v>
      </c>
      <c r="IA103" t="s">
        <v>7</v>
      </c>
      <c r="IB103" t="s">
        <v>7</v>
      </c>
      <c r="IC103" t="s">
        <v>7</v>
      </c>
      <c r="ID103" t="s">
        <v>7</v>
      </c>
      <c r="IL103" t="s">
        <v>379</v>
      </c>
      <c r="IP103" t="s">
        <v>380</v>
      </c>
      <c r="IT103" t="s">
        <v>381</v>
      </c>
      <c r="IV103" t="s">
        <v>381</v>
      </c>
      <c r="IX103" t="s">
        <v>381</v>
      </c>
      <c r="IZ103" t="s">
        <v>9</v>
      </c>
      <c r="JB103" t="s">
        <v>11</v>
      </c>
      <c r="JD103" t="s">
        <v>9</v>
      </c>
      <c r="JF103" t="s">
        <v>410</v>
      </c>
      <c r="JG103" t="s">
        <v>410</v>
      </c>
      <c r="JH103" t="s">
        <v>410</v>
      </c>
      <c r="JL103" t="s">
        <v>370</v>
      </c>
      <c r="JM103" t="s">
        <v>370</v>
      </c>
      <c r="JN103" t="s">
        <v>370</v>
      </c>
      <c r="JO103" t="s">
        <v>370</v>
      </c>
      <c r="JP103" t="s">
        <v>370</v>
      </c>
      <c r="JQ103" t="s">
        <v>361</v>
      </c>
      <c r="JR103" t="s">
        <v>361</v>
      </c>
      <c r="JS103" t="s">
        <v>361</v>
      </c>
      <c r="JT103" t="s">
        <v>361</v>
      </c>
      <c r="JU103" t="s">
        <v>361</v>
      </c>
      <c r="JV103" t="s">
        <v>361</v>
      </c>
      <c r="JW103" t="s">
        <v>361</v>
      </c>
      <c r="JX103" t="s">
        <v>411</v>
      </c>
      <c r="JZ103" t="s">
        <v>412</v>
      </c>
      <c r="KB103" t="s">
        <v>8</v>
      </c>
    </row>
    <row r="104" spans="1:288" x14ac:dyDescent="0.3">
      <c r="A104">
        <v>103</v>
      </c>
      <c r="AV104" t="s">
        <v>361</v>
      </c>
      <c r="AW104" t="s">
        <v>361</v>
      </c>
      <c r="AX104" t="s">
        <v>361</v>
      </c>
      <c r="AY104" t="s">
        <v>361</v>
      </c>
      <c r="AZ104" t="s">
        <v>361</v>
      </c>
      <c r="BA104" t="s">
        <v>361</v>
      </c>
      <c r="BB104" t="s">
        <v>361</v>
      </c>
      <c r="BC104" t="s">
        <v>361</v>
      </c>
      <c r="BD104" t="s">
        <v>361</v>
      </c>
      <c r="BE104" t="s">
        <v>361</v>
      </c>
      <c r="BF104" t="s">
        <v>361</v>
      </c>
      <c r="BG104" t="s">
        <v>361</v>
      </c>
      <c r="BH104" t="s">
        <v>361</v>
      </c>
      <c r="BI104" t="s">
        <v>361</v>
      </c>
      <c r="BJ104" t="s">
        <v>361</v>
      </c>
      <c r="BK104" t="s">
        <v>361</v>
      </c>
      <c r="BL104" t="s">
        <v>361</v>
      </c>
      <c r="BM104" t="s">
        <v>361</v>
      </c>
      <c r="BP104" t="s">
        <v>361</v>
      </c>
      <c r="BQ104" t="s">
        <v>361</v>
      </c>
      <c r="BR104" t="s">
        <v>361</v>
      </c>
      <c r="BS104" t="s">
        <v>361</v>
      </c>
      <c r="BT104" t="s">
        <v>361</v>
      </c>
      <c r="BU104" t="s">
        <v>361</v>
      </c>
      <c r="BV104" t="s">
        <v>361</v>
      </c>
      <c r="BW104" t="s">
        <v>361</v>
      </c>
      <c r="BX104" t="s">
        <v>361</v>
      </c>
      <c r="BY104" t="s">
        <v>361</v>
      </c>
      <c r="BZ104" t="s">
        <v>361</v>
      </c>
      <c r="CA104" t="s">
        <v>361</v>
      </c>
      <c r="CB104" t="s">
        <v>361</v>
      </c>
      <c r="CC104" t="s">
        <v>361</v>
      </c>
      <c r="CF104" t="s">
        <v>361</v>
      </c>
      <c r="CG104" t="s">
        <v>361</v>
      </c>
      <c r="CH104" t="s">
        <v>361</v>
      </c>
      <c r="CI104" t="s">
        <v>361</v>
      </c>
      <c r="CJ104" t="s">
        <v>361</v>
      </c>
      <c r="CK104" t="s">
        <v>361</v>
      </c>
      <c r="CL104" t="s">
        <v>361</v>
      </c>
      <c r="CM104" t="s">
        <v>361</v>
      </c>
      <c r="CN104" t="s">
        <v>361</v>
      </c>
      <c r="CO104" t="s">
        <v>361</v>
      </c>
      <c r="CP104" t="s">
        <v>361</v>
      </c>
      <c r="CQ104" t="s">
        <v>361</v>
      </c>
      <c r="CR104" t="s">
        <v>361</v>
      </c>
      <c r="CS104" t="s">
        <v>361</v>
      </c>
      <c r="CT104" t="s">
        <v>361</v>
      </c>
      <c r="CU104" t="s">
        <v>361</v>
      </c>
      <c r="CV104" t="s">
        <v>361</v>
      </c>
      <c r="CW104" t="s">
        <v>361</v>
      </c>
      <c r="CX104" t="s">
        <v>361</v>
      </c>
      <c r="CY104" t="s">
        <v>361</v>
      </c>
      <c r="CZ104" t="s">
        <v>361</v>
      </c>
      <c r="DA104" t="s">
        <v>361</v>
      </c>
      <c r="DH104" t="s">
        <v>361</v>
      </c>
      <c r="DI104" t="s">
        <v>361</v>
      </c>
      <c r="DJ104" t="s">
        <v>361</v>
      </c>
      <c r="DK104" t="s">
        <v>361</v>
      </c>
      <c r="DL104" t="s">
        <v>361</v>
      </c>
      <c r="DM104" t="s">
        <v>361</v>
      </c>
      <c r="DN104" t="s">
        <v>361</v>
      </c>
      <c r="DO104" t="s">
        <v>361</v>
      </c>
      <c r="DP104" t="s">
        <v>361</v>
      </c>
      <c r="DQ104" t="s">
        <v>361</v>
      </c>
      <c r="DR104" t="s">
        <v>361</v>
      </c>
      <c r="DT104" t="s">
        <v>361</v>
      </c>
      <c r="DU104" t="s">
        <v>361</v>
      </c>
      <c r="DV104" t="s">
        <v>361</v>
      </c>
      <c r="DW104" t="s">
        <v>361</v>
      </c>
      <c r="DX104" t="s">
        <v>361</v>
      </c>
      <c r="DY104" t="s">
        <v>361</v>
      </c>
      <c r="DZ104" t="s">
        <v>361</v>
      </c>
      <c r="EA104" t="s">
        <v>361</v>
      </c>
      <c r="EB104" t="s">
        <v>361</v>
      </c>
      <c r="EC104" t="s">
        <v>361</v>
      </c>
      <c r="ED104" t="s">
        <v>361</v>
      </c>
      <c r="JL104" t="s">
        <v>361</v>
      </c>
      <c r="JM104" t="s">
        <v>361</v>
      </c>
      <c r="JN104" t="s">
        <v>361</v>
      </c>
      <c r="JO104" t="s">
        <v>361</v>
      </c>
      <c r="JP104" t="s">
        <v>361</v>
      </c>
      <c r="JQ104" t="s">
        <v>361</v>
      </c>
      <c r="JR104" t="s">
        <v>361</v>
      </c>
      <c r="JS104" t="s">
        <v>361</v>
      </c>
      <c r="JT104" t="s">
        <v>361</v>
      </c>
      <c r="JU104" t="s">
        <v>361</v>
      </c>
      <c r="JV104" t="s">
        <v>361</v>
      </c>
      <c r="JW104" t="s">
        <v>361</v>
      </c>
      <c r="KB104" t="s">
        <v>59</v>
      </c>
    </row>
    <row r="105" spans="1:288" x14ac:dyDescent="0.3">
      <c r="A105">
        <v>104</v>
      </c>
      <c r="D105" s="45">
        <v>44727</v>
      </c>
      <c r="E105" s="46">
        <v>0.62152777777777779</v>
      </c>
      <c r="F105" t="s">
        <v>26</v>
      </c>
      <c r="G105" t="s">
        <v>13</v>
      </c>
      <c r="H105" t="s">
        <v>7</v>
      </c>
      <c r="L105" t="s">
        <v>362</v>
      </c>
      <c r="P105" t="s">
        <v>9</v>
      </c>
      <c r="V105" t="s">
        <v>401</v>
      </c>
      <c r="X105" t="s">
        <v>9</v>
      </c>
      <c r="Z105" t="s">
        <v>443</v>
      </c>
      <c r="AB105" t="s">
        <v>403</v>
      </c>
      <c r="AD105" t="s">
        <v>423</v>
      </c>
      <c r="AF105" t="s">
        <v>367</v>
      </c>
      <c r="AJ105" t="s">
        <v>367</v>
      </c>
      <c r="AN105" t="s">
        <v>7</v>
      </c>
      <c r="AP105" t="s">
        <v>369</v>
      </c>
      <c r="AR105" t="s">
        <v>7</v>
      </c>
      <c r="AT105" t="s">
        <v>9</v>
      </c>
      <c r="AV105" t="s">
        <v>361</v>
      </c>
      <c r="AW105" t="s">
        <v>361</v>
      </c>
      <c r="AX105" t="s">
        <v>361</v>
      </c>
      <c r="AY105" t="s">
        <v>361</v>
      </c>
      <c r="AZ105" t="s">
        <v>370</v>
      </c>
      <c r="BA105" t="s">
        <v>361</v>
      </c>
      <c r="BB105" t="s">
        <v>361</v>
      </c>
      <c r="BC105" t="s">
        <v>361</v>
      </c>
      <c r="BD105" t="s">
        <v>361</v>
      </c>
      <c r="BE105" t="s">
        <v>361</v>
      </c>
      <c r="BF105" t="s">
        <v>361</v>
      </c>
      <c r="BG105" t="s">
        <v>361</v>
      </c>
      <c r="BH105" t="s">
        <v>361</v>
      </c>
      <c r="BI105" t="s">
        <v>361</v>
      </c>
      <c r="BJ105" t="s">
        <v>361</v>
      </c>
      <c r="BK105" t="s">
        <v>361</v>
      </c>
      <c r="BL105" t="s">
        <v>361</v>
      </c>
      <c r="BM105" t="s">
        <v>361</v>
      </c>
      <c r="BP105" t="s">
        <v>361</v>
      </c>
      <c r="BQ105" t="s">
        <v>361</v>
      </c>
      <c r="BR105" t="s">
        <v>361</v>
      </c>
      <c r="BS105" t="s">
        <v>370</v>
      </c>
      <c r="BT105" t="s">
        <v>361</v>
      </c>
      <c r="BU105" t="s">
        <v>361</v>
      </c>
      <c r="BV105" t="s">
        <v>361</v>
      </c>
      <c r="BW105" t="s">
        <v>361</v>
      </c>
      <c r="BX105" t="s">
        <v>361</v>
      </c>
      <c r="BY105" t="s">
        <v>361</v>
      </c>
      <c r="BZ105" t="s">
        <v>361</v>
      </c>
      <c r="CA105" t="s">
        <v>361</v>
      </c>
      <c r="CB105" t="s">
        <v>361</v>
      </c>
      <c r="CC105" t="s">
        <v>361</v>
      </c>
      <c r="CF105" t="s">
        <v>361</v>
      </c>
      <c r="CG105" t="s">
        <v>361</v>
      </c>
      <c r="CH105" t="s">
        <v>370</v>
      </c>
      <c r="CI105" t="s">
        <v>361</v>
      </c>
      <c r="CJ105" t="s">
        <v>361</v>
      </c>
      <c r="CK105" t="s">
        <v>370</v>
      </c>
      <c r="CL105" t="s">
        <v>361</v>
      </c>
      <c r="CM105" t="s">
        <v>361</v>
      </c>
      <c r="CN105" t="s">
        <v>361</v>
      </c>
      <c r="CO105" t="s">
        <v>361</v>
      </c>
      <c r="CP105" t="s">
        <v>361</v>
      </c>
      <c r="CQ105" t="s">
        <v>361</v>
      </c>
      <c r="CR105" t="s">
        <v>361</v>
      </c>
      <c r="CS105" t="s">
        <v>361</v>
      </c>
      <c r="CT105" t="s">
        <v>361</v>
      </c>
      <c r="CU105" t="s">
        <v>361</v>
      </c>
      <c r="CV105" t="s">
        <v>361</v>
      </c>
      <c r="CW105" t="s">
        <v>361</v>
      </c>
      <c r="CX105" t="s">
        <v>361</v>
      </c>
      <c r="CY105" t="s">
        <v>361</v>
      </c>
      <c r="CZ105" t="s">
        <v>361</v>
      </c>
      <c r="DA105" t="s">
        <v>361</v>
      </c>
      <c r="DD105" t="s">
        <v>9</v>
      </c>
      <c r="DF105" t="s">
        <v>9</v>
      </c>
      <c r="DH105" t="s">
        <v>361</v>
      </c>
      <c r="DI105" t="s">
        <v>361</v>
      </c>
      <c r="DJ105" t="s">
        <v>361</v>
      </c>
      <c r="DK105" t="s">
        <v>361</v>
      </c>
      <c r="DL105" t="s">
        <v>361</v>
      </c>
      <c r="DM105" t="s">
        <v>361</v>
      </c>
      <c r="DN105" t="s">
        <v>361</v>
      </c>
      <c r="DO105" t="s">
        <v>361</v>
      </c>
      <c r="DP105" t="s">
        <v>361</v>
      </c>
      <c r="DQ105" t="s">
        <v>361</v>
      </c>
      <c r="DR105" t="s">
        <v>370</v>
      </c>
      <c r="DT105" t="s">
        <v>361</v>
      </c>
      <c r="DU105" t="s">
        <v>361</v>
      </c>
      <c r="DV105" t="s">
        <v>361</v>
      </c>
      <c r="DW105" t="s">
        <v>361</v>
      </c>
      <c r="DX105" t="s">
        <v>361</v>
      </c>
      <c r="DY105" t="s">
        <v>361</v>
      </c>
      <c r="DZ105" t="s">
        <v>361</v>
      </c>
      <c r="EA105" t="s">
        <v>361</v>
      </c>
      <c r="EB105" t="s">
        <v>361</v>
      </c>
      <c r="EC105" t="s">
        <v>361</v>
      </c>
      <c r="ED105" t="s">
        <v>361</v>
      </c>
      <c r="EH105" t="s">
        <v>9</v>
      </c>
      <c r="EJ105" t="s">
        <v>9</v>
      </c>
      <c r="EL105">
        <v>2</v>
      </c>
      <c r="EM105" t="s">
        <v>372</v>
      </c>
      <c r="EN105">
        <v>32</v>
      </c>
      <c r="EO105" t="s">
        <v>372</v>
      </c>
      <c r="EP105">
        <v>3</v>
      </c>
      <c r="FQ105" t="s">
        <v>373</v>
      </c>
      <c r="FR105" t="s">
        <v>374</v>
      </c>
      <c r="FV105" t="s">
        <v>374</v>
      </c>
      <c r="GF105" t="s">
        <v>7</v>
      </c>
      <c r="GJ105" t="s">
        <v>478</v>
      </c>
      <c r="GN105" t="s">
        <v>479</v>
      </c>
      <c r="GP105">
        <v>300</v>
      </c>
      <c r="GR105" t="s">
        <v>376</v>
      </c>
      <c r="GT105" t="s">
        <v>377</v>
      </c>
      <c r="GX105" t="s">
        <v>378</v>
      </c>
      <c r="HB105" t="s">
        <v>7</v>
      </c>
      <c r="HD105" t="s">
        <v>9</v>
      </c>
      <c r="HF105" t="s">
        <v>9</v>
      </c>
      <c r="HG105" t="s">
        <v>9</v>
      </c>
      <c r="HH105" t="s">
        <v>7</v>
      </c>
      <c r="HI105" t="s">
        <v>7</v>
      </c>
      <c r="HJ105" t="s">
        <v>9</v>
      </c>
      <c r="HK105" t="s">
        <v>7</v>
      </c>
      <c r="HL105" t="s">
        <v>7</v>
      </c>
      <c r="HM105" t="s">
        <v>9</v>
      </c>
      <c r="HN105" t="s">
        <v>7</v>
      </c>
      <c r="HX105" t="s">
        <v>7</v>
      </c>
      <c r="HY105" t="s">
        <v>9</v>
      </c>
      <c r="HZ105" t="s">
        <v>9</v>
      </c>
      <c r="IA105" t="s">
        <v>7</v>
      </c>
      <c r="IB105" t="s">
        <v>7</v>
      </c>
      <c r="IC105" t="s">
        <v>7</v>
      </c>
      <c r="ID105" t="s">
        <v>7</v>
      </c>
      <c r="IL105" t="s">
        <v>440</v>
      </c>
      <c r="IP105" t="s">
        <v>457</v>
      </c>
      <c r="IT105" t="s">
        <v>445</v>
      </c>
      <c r="IV105" t="s">
        <v>445</v>
      </c>
      <c r="IX105" t="s">
        <v>445</v>
      </c>
      <c r="IZ105" t="s">
        <v>9</v>
      </c>
      <c r="JB105" t="s">
        <v>11</v>
      </c>
      <c r="JD105" t="s">
        <v>9</v>
      </c>
      <c r="JF105" t="s">
        <v>409</v>
      </c>
      <c r="JG105" t="s">
        <v>410</v>
      </c>
      <c r="JH105" t="s">
        <v>410</v>
      </c>
      <c r="JL105" t="s">
        <v>370</v>
      </c>
      <c r="JM105" t="s">
        <v>361</v>
      </c>
      <c r="JN105" t="s">
        <v>361</v>
      </c>
      <c r="JO105" t="s">
        <v>361</v>
      </c>
      <c r="JP105" t="s">
        <v>361</v>
      </c>
      <c r="JQ105" t="s">
        <v>361</v>
      </c>
      <c r="JR105" t="s">
        <v>361</v>
      </c>
      <c r="JS105" t="s">
        <v>361</v>
      </c>
      <c r="JT105" t="s">
        <v>361</v>
      </c>
      <c r="JU105" t="s">
        <v>361</v>
      </c>
      <c r="JV105" t="s">
        <v>361</v>
      </c>
      <c r="JW105" t="s">
        <v>361</v>
      </c>
      <c r="JX105" t="s">
        <v>474</v>
      </c>
      <c r="JZ105" t="s">
        <v>412</v>
      </c>
      <c r="KB105" t="s">
        <v>8</v>
      </c>
    </row>
    <row r="106" spans="1:288" x14ac:dyDescent="0.3">
      <c r="A106">
        <v>105</v>
      </c>
      <c r="D106" s="45">
        <v>44730</v>
      </c>
      <c r="E106" s="46">
        <v>0.44097222222222227</v>
      </c>
      <c r="F106" t="s">
        <v>15</v>
      </c>
      <c r="G106" t="s">
        <v>13</v>
      </c>
      <c r="H106" t="s">
        <v>7</v>
      </c>
      <c r="L106" t="s">
        <v>362</v>
      </c>
      <c r="P106" t="s">
        <v>9</v>
      </c>
      <c r="V106" t="s">
        <v>401</v>
      </c>
      <c r="X106" t="s">
        <v>9</v>
      </c>
      <c r="Z106" t="s">
        <v>364</v>
      </c>
      <c r="AB106" t="s">
        <v>365</v>
      </c>
      <c r="AD106" t="s">
        <v>525</v>
      </c>
      <c r="AF106" t="s">
        <v>367</v>
      </c>
      <c r="AJ106" t="s">
        <v>367</v>
      </c>
      <c r="AN106" t="s">
        <v>9</v>
      </c>
      <c r="AP106" t="s">
        <v>471</v>
      </c>
      <c r="AR106" t="s">
        <v>7</v>
      </c>
      <c r="AT106" t="s">
        <v>9</v>
      </c>
      <c r="AV106" t="s">
        <v>361</v>
      </c>
      <c r="AW106" t="s">
        <v>361</v>
      </c>
      <c r="AX106" t="s">
        <v>361</v>
      </c>
      <c r="AY106" t="s">
        <v>370</v>
      </c>
      <c r="AZ106" t="s">
        <v>370</v>
      </c>
      <c r="BA106" t="s">
        <v>361</v>
      </c>
      <c r="BB106" t="s">
        <v>370</v>
      </c>
      <c r="BC106" t="s">
        <v>370</v>
      </c>
      <c r="BD106" t="s">
        <v>361</v>
      </c>
      <c r="BE106" t="s">
        <v>361</v>
      </c>
      <c r="BF106" t="s">
        <v>361</v>
      </c>
      <c r="BG106" t="s">
        <v>361</v>
      </c>
      <c r="BH106" t="s">
        <v>361</v>
      </c>
      <c r="BI106" t="s">
        <v>361</v>
      </c>
      <c r="BJ106" t="s">
        <v>361</v>
      </c>
      <c r="BK106" t="s">
        <v>361</v>
      </c>
      <c r="BL106" t="s">
        <v>361</v>
      </c>
      <c r="BM106" t="s">
        <v>361</v>
      </c>
      <c r="BP106" t="s">
        <v>361</v>
      </c>
      <c r="BQ106" t="s">
        <v>370</v>
      </c>
      <c r="BR106" t="s">
        <v>361</v>
      </c>
      <c r="BS106" t="s">
        <v>370</v>
      </c>
      <c r="BT106" t="s">
        <v>361</v>
      </c>
      <c r="BU106" t="s">
        <v>361</v>
      </c>
      <c r="BV106" t="s">
        <v>361</v>
      </c>
      <c r="BW106" t="s">
        <v>361</v>
      </c>
      <c r="BX106" t="s">
        <v>361</v>
      </c>
      <c r="BY106" t="s">
        <v>361</v>
      </c>
      <c r="BZ106" t="s">
        <v>361</v>
      </c>
      <c r="CA106" t="s">
        <v>361</v>
      </c>
      <c r="CB106" t="s">
        <v>361</v>
      </c>
      <c r="CC106" t="s">
        <v>361</v>
      </c>
      <c r="CF106" t="s">
        <v>361</v>
      </c>
      <c r="CG106" t="s">
        <v>361</v>
      </c>
      <c r="CH106" t="s">
        <v>370</v>
      </c>
      <c r="CI106" t="s">
        <v>361</v>
      </c>
      <c r="CJ106" t="s">
        <v>361</v>
      </c>
      <c r="CK106" t="s">
        <v>370</v>
      </c>
      <c r="CL106" t="s">
        <v>370</v>
      </c>
      <c r="CM106" t="s">
        <v>361</v>
      </c>
      <c r="CN106" t="s">
        <v>361</v>
      </c>
      <c r="CO106" t="s">
        <v>361</v>
      </c>
      <c r="CP106" t="s">
        <v>361</v>
      </c>
      <c r="CQ106" t="s">
        <v>361</v>
      </c>
      <c r="CR106" t="s">
        <v>361</v>
      </c>
      <c r="CS106" t="s">
        <v>361</v>
      </c>
      <c r="CT106" t="s">
        <v>361</v>
      </c>
      <c r="CU106" t="s">
        <v>361</v>
      </c>
      <c r="CV106" t="s">
        <v>361</v>
      </c>
      <c r="CW106" t="s">
        <v>361</v>
      </c>
      <c r="CX106" t="s">
        <v>361</v>
      </c>
      <c r="CY106" t="s">
        <v>361</v>
      </c>
      <c r="CZ106" t="s">
        <v>361</v>
      </c>
      <c r="DA106" t="s">
        <v>361</v>
      </c>
      <c r="DD106" t="s">
        <v>9</v>
      </c>
      <c r="DF106" t="s">
        <v>9</v>
      </c>
      <c r="DH106" t="s">
        <v>361</v>
      </c>
      <c r="DI106" t="s">
        <v>361</v>
      </c>
      <c r="DJ106" t="s">
        <v>361</v>
      </c>
      <c r="DK106" t="s">
        <v>361</v>
      </c>
      <c r="DL106" t="s">
        <v>361</v>
      </c>
      <c r="DM106" t="s">
        <v>361</v>
      </c>
      <c r="DN106" t="s">
        <v>361</v>
      </c>
      <c r="DO106" t="s">
        <v>361</v>
      </c>
      <c r="DP106" t="s">
        <v>361</v>
      </c>
      <c r="DQ106" t="s">
        <v>361</v>
      </c>
      <c r="DR106" t="s">
        <v>370</v>
      </c>
      <c r="DT106" t="s">
        <v>361</v>
      </c>
      <c r="DU106" t="s">
        <v>361</v>
      </c>
      <c r="DV106" t="s">
        <v>361</v>
      </c>
      <c r="DW106" t="s">
        <v>361</v>
      </c>
      <c r="DX106" t="s">
        <v>361</v>
      </c>
      <c r="DY106" t="s">
        <v>361</v>
      </c>
      <c r="DZ106" t="s">
        <v>361</v>
      </c>
      <c r="EA106" t="s">
        <v>361</v>
      </c>
      <c r="EB106" t="s">
        <v>361</v>
      </c>
      <c r="EC106" t="s">
        <v>361</v>
      </c>
      <c r="ED106" t="s">
        <v>361</v>
      </c>
      <c r="EH106" t="s">
        <v>7</v>
      </c>
      <c r="EJ106" t="s">
        <v>7</v>
      </c>
      <c r="EL106">
        <v>3</v>
      </c>
      <c r="EM106" t="s">
        <v>371</v>
      </c>
      <c r="EN106">
        <v>28</v>
      </c>
      <c r="EO106" t="s">
        <v>372</v>
      </c>
      <c r="EP106">
        <v>61</v>
      </c>
      <c r="EQ106" t="s">
        <v>371</v>
      </c>
      <c r="ER106">
        <v>32</v>
      </c>
      <c r="FQ106" t="s">
        <v>373</v>
      </c>
      <c r="FR106" t="s">
        <v>449</v>
      </c>
      <c r="FV106" t="s">
        <v>449</v>
      </c>
      <c r="GF106" t="s">
        <v>7</v>
      </c>
      <c r="GJ106" t="s">
        <v>425</v>
      </c>
      <c r="GP106">
        <v>2</v>
      </c>
      <c r="GR106" t="s">
        <v>376</v>
      </c>
      <c r="GT106" t="s">
        <v>377</v>
      </c>
      <c r="GX106" t="s">
        <v>378</v>
      </c>
      <c r="HB106" t="s">
        <v>7</v>
      </c>
      <c r="HD106" t="s">
        <v>9</v>
      </c>
      <c r="HF106" t="s">
        <v>9</v>
      </c>
      <c r="HG106" t="s">
        <v>9</v>
      </c>
      <c r="HH106" t="s">
        <v>7</v>
      </c>
      <c r="HI106" t="s">
        <v>9</v>
      </c>
      <c r="HJ106" t="s">
        <v>9</v>
      </c>
      <c r="HK106" t="s">
        <v>7</v>
      </c>
      <c r="HL106" t="s">
        <v>9</v>
      </c>
      <c r="HM106" t="s">
        <v>9</v>
      </c>
      <c r="HN106" t="s">
        <v>9</v>
      </c>
      <c r="HX106" t="s">
        <v>9</v>
      </c>
      <c r="HY106" t="s">
        <v>9</v>
      </c>
      <c r="HZ106" t="s">
        <v>7</v>
      </c>
      <c r="IA106" t="s">
        <v>7</v>
      </c>
      <c r="IB106" t="s">
        <v>7</v>
      </c>
      <c r="IC106" t="s">
        <v>9</v>
      </c>
      <c r="ID106" t="s">
        <v>7</v>
      </c>
      <c r="IL106" t="s">
        <v>379</v>
      </c>
      <c r="IP106" t="s">
        <v>441</v>
      </c>
      <c r="IT106" t="s">
        <v>519</v>
      </c>
      <c r="IV106" t="s">
        <v>381</v>
      </c>
      <c r="IX106" t="s">
        <v>445</v>
      </c>
      <c r="IZ106" t="s">
        <v>9</v>
      </c>
      <c r="JB106" t="s">
        <v>11</v>
      </c>
      <c r="JD106" t="s">
        <v>9</v>
      </c>
      <c r="JF106" t="s">
        <v>409</v>
      </c>
      <c r="JG106" t="s">
        <v>410</v>
      </c>
      <c r="JH106" t="s">
        <v>410</v>
      </c>
      <c r="JL106" t="s">
        <v>370</v>
      </c>
      <c r="JM106" t="s">
        <v>370</v>
      </c>
      <c r="JN106" t="s">
        <v>370</v>
      </c>
      <c r="JO106" t="s">
        <v>370</v>
      </c>
      <c r="JP106" t="s">
        <v>370</v>
      </c>
      <c r="JQ106" t="s">
        <v>361</v>
      </c>
      <c r="JR106" t="s">
        <v>361</v>
      </c>
      <c r="JS106" t="s">
        <v>361</v>
      </c>
      <c r="JT106" t="s">
        <v>361</v>
      </c>
      <c r="JU106" t="s">
        <v>361</v>
      </c>
      <c r="JV106" t="s">
        <v>361</v>
      </c>
      <c r="JW106" t="s">
        <v>361</v>
      </c>
      <c r="JX106" t="s">
        <v>489</v>
      </c>
      <c r="JZ106" t="s">
        <v>412</v>
      </c>
      <c r="KB106" t="s">
        <v>8</v>
      </c>
    </row>
    <row r="107" spans="1:288" x14ac:dyDescent="0.3">
      <c r="A107">
        <v>106</v>
      </c>
      <c r="AV107" t="s">
        <v>361</v>
      </c>
      <c r="AW107" t="s">
        <v>361</v>
      </c>
      <c r="AX107" t="s">
        <v>361</v>
      </c>
      <c r="AY107" t="s">
        <v>361</v>
      </c>
      <c r="AZ107" t="s">
        <v>361</v>
      </c>
      <c r="BA107" t="s">
        <v>361</v>
      </c>
      <c r="BB107" t="s">
        <v>361</v>
      </c>
      <c r="BC107" t="s">
        <v>361</v>
      </c>
      <c r="BD107" t="s">
        <v>361</v>
      </c>
      <c r="BE107" t="s">
        <v>361</v>
      </c>
      <c r="BF107" t="s">
        <v>361</v>
      </c>
      <c r="BG107" t="s">
        <v>361</v>
      </c>
      <c r="BH107" t="s">
        <v>361</v>
      </c>
      <c r="BI107" t="s">
        <v>361</v>
      </c>
      <c r="BJ107" t="s">
        <v>361</v>
      </c>
      <c r="BK107" t="s">
        <v>361</v>
      </c>
      <c r="BL107" t="s">
        <v>361</v>
      </c>
      <c r="BM107" t="s">
        <v>361</v>
      </c>
      <c r="BP107" t="s">
        <v>361</v>
      </c>
      <c r="BQ107" t="s">
        <v>361</v>
      </c>
      <c r="BR107" t="s">
        <v>361</v>
      </c>
      <c r="BS107" t="s">
        <v>361</v>
      </c>
      <c r="BT107" t="s">
        <v>361</v>
      </c>
      <c r="BU107" t="s">
        <v>361</v>
      </c>
      <c r="BV107" t="s">
        <v>361</v>
      </c>
      <c r="BW107" t="s">
        <v>361</v>
      </c>
      <c r="BX107" t="s">
        <v>361</v>
      </c>
      <c r="BY107" t="s">
        <v>361</v>
      </c>
      <c r="BZ107" t="s">
        <v>361</v>
      </c>
      <c r="CA107" t="s">
        <v>361</v>
      </c>
      <c r="CB107" t="s">
        <v>361</v>
      </c>
      <c r="CC107" t="s">
        <v>361</v>
      </c>
      <c r="CF107" t="s">
        <v>361</v>
      </c>
      <c r="CG107" t="s">
        <v>361</v>
      </c>
      <c r="CH107" t="s">
        <v>361</v>
      </c>
      <c r="CI107" t="s">
        <v>361</v>
      </c>
      <c r="CJ107" t="s">
        <v>361</v>
      </c>
      <c r="CK107" t="s">
        <v>361</v>
      </c>
      <c r="CL107" t="s">
        <v>361</v>
      </c>
      <c r="CM107" t="s">
        <v>361</v>
      </c>
      <c r="CN107" t="s">
        <v>361</v>
      </c>
      <c r="CO107" t="s">
        <v>361</v>
      </c>
      <c r="CP107" t="s">
        <v>361</v>
      </c>
      <c r="CQ107" t="s">
        <v>361</v>
      </c>
      <c r="CR107" t="s">
        <v>361</v>
      </c>
      <c r="CS107" t="s">
        <v>361</v>
      </c>
      <c r="CT107" t="s">
        <v>361</v>
      </c>
      <c r="CU107" t="s">
        <v>361</v>
      </c>
      <c r="CV107" t="s">
        <v>361</v>
      </c>
      <c r="CW107" t="s">
        <v>361</v>
      </c>
      <c r="CX107" t="s">
        <v>361</v>
      </c>
      <c r="CY107" t="s">
        <v>361</v>
      </c>
      <c r="CZ107" t="s">
        <v>361</v>
      </c>
      <c r="DA107" t="s">
        <v>361</v>
      </c>
      <c r="DH107" t="s">
        <v>361</v>
      </c>
      <c r="DI107" t="s">
        <v>361</v>
      </c>
      <c r="DJ107" t="s">
        <v>361</v>
      </c>
      <c r="DK107" t="s">
        <v>361</v>
      </c>
      <c r="DL107" t="s">
        <v>361</v>
      </c>
      <c r="DM107" t="s">
        <v>361</v>
      </c>
      <c r="DN107" t="s">
        <v>361</v>
      </c>
      <c r="DO107" t="s">
        <v>361</v>
      </c>
      <c r="DP107" t="s">
        <v>361</v>
      </c>
      <c r="DQ107" t="s">
        <v>361</v>
      </c>
      <c r="DR107" t="s">
        <v>361</v>
      </c>
      <c r="DT107" t="s">
        <v>361</v>
      </c>
      <c r="DU107" t="s">
        <v>361</v>
      </c>
      <c r="DV107" t="s">
        <v>361</v>
      </c>
      <c r="DW107" t="s">
        <v>361</v>
      </c>
      <c r="DX107" t="s">
        <v>361</v>
      </c>
      <c r="DY107" t="s">
        <v>361</v>
      </c>
      <c r="DZ107" t="s">
        <v>361</v>
      </c>
      <c r="EA107" t="s">
        <v>361</v>
      </c>
      <c r="EB107" t="s">
        <v>361</v>
      </c>
      <c r="EC107" t="s">
        <v>361</v>
      </c>
      <c r="ED107" t="s">
        <v>361</v>
      </c>
      <c r="JL107" t="s">
        <v>361</v>
      </c>
      <c r="JM107" t="s">
        <v>361</v>
      </c>
      <c r="JN107" t="s">
        <v>361</v>
      </c>
      <c r="JO107" t="s">
        <v>361</v>
      </c>
      <c r="JP107" t="s">
        <v>361</v>
      </c>
      <c r="JQ107" t="s">
        <v>361</v>
      </c>
      <c r="JR107" t="s">
        <v>361</v>
      </c>
      <c r="JS107" t="s">
        <v>361</v>
      </c>
      <c r="JT107" t="s">
        <v>361</v>
      </c>
      <c r="JU107" t="s">
        <v>361</v>
      </c>
      <c r="JV107" t="s">
        <v>361</v>
      </c>
      <c r="JW107" t="s">
        <v>361</v>
      </c>
      <c r="KB107" t="s">
        <v>59</v>
      </c>
    </row>
    <row r="108" spans="1:288" x14ac:dyDescent="0.3">
      <c r="A108">
        <v>107</v>
      </c>
      <c r="D108" s="45">
        <v>44730</v>
      </c>
      <c r="E108" s="46">
        <v>0.45763888888888887</v>
      </c>
      <c r="F108" t="s">
        <v>21</v>
      </c>
      <c r="G108" t="s">
        <v>382</v>
      </c>
      <c r="I108" t="s">
        <v>383</v>
      </c>
      <c r="N108" t="s">
        <v>384</v>
      </c>
      <c r="S108" t="s">
        <v>385</v>
      </c>
      <c r="W108" t="s">
        <v>413</v>
      </c>
      <c r="AA108" t="s">
        <v>434</v>
      </c>
      <c r="AC108" t="s">
        <v>512</v>
      </c>
      <c r="AE108" t="s">
        <v>423</v>
      </c>
      <c r="AG108" t="s">
        <v>390</v>
      </c>
      <c r="AK108" t="s">
        <v>383</v>
      </c>
      <c r="AO108" t="s">
        <v>383</v>
      </c>
      <c r="AQ108" t="s">
        <v>460</v>
      </c>
      <c r="AS108" t="s">
        <v>385</v>
      </c>
      <c r="AU108" t="s">
        <v>385</v>
      </c>
      <c r="AV108" t="s">
        <v>361</v>
      </c>
      <c r="AW108" t="s">
        <v>361</v>
      </c>
      <c r="AX108" t="s">
        <v>361</v>
      </c>
      <c r="AY108" t="s">
        <v>361</v>
      </c>
      <c r="AZ108" t="s">
        <v>361</v>
      </c>
      <c r="BA108" t="s">
        <v>361</v>
      </c>
      <c r="BB108" t="s">
        <v>361</v>
      </c>
      <c r="BC108" t="s">
        <v>361</v>
      </c>
      <c r="BD108" t="s">
        <v>361</v>
      </c>
      <c r="BE108" t="s">
        <v>361</v>
      </c>
      <c r="BF108" t="s">
        <v>361</v>
      </c>
      <c r="BG108" t="s">
        <v>361</v>
      </c>
      <c r="BH108" t="s">
        <v>361</v>
      </c>
      <c r="BI108" t="s">
        <v>361</v>
      </c>
      <c r="BJ108" t="s">
        <v>370</v>
      </c>
      <c r="BK108" t="s">
        <v>370</v>
      </c>
      <c r="BL108" t="s">
        <v>361</v>
      </c>
      <c r="BM108" t="s">
        <v>361</v>
      </c>
      <c r="BP108" t="s">
        <v>361</v>
      </c>
      <c r="BQ108" t="s">
        <v>361</v>
      </c>
      <c r="BR108" t="s">
        <v>361</v>
      </c>
      <c r="BS108" t="s">
        <v>361</v>
      </c>
      <c r="BT108" t="s">
        <v>361</v>
      </c>
      <c r="BU108" t="s">
        <v>361</v>
      </c>
      <c r="BV108" t="s">
        <v>361</v>
      </c>
      <c r="BW108" t="s">
        <v>361</v>
      </c>
      <c r="BX108" t="s">
        <v>361</v>
      </c>
      <c r="BY108" t="s">
        <v>370</v>
      </c>
      <c r="BZ108" t="s">
        <v>370</v>
      </c>
      <c r="CA108" t="s">
        <v>361</v>
      </c>
      <c r="CB108" t="s">
        <v>361</v>
      </c>
      <c r="CC108" t="s">
        <v>361</v>
      </c>
      <c r="CF108" t="s">
        <v>361</v>
      </c>
      <c r="CG108" t="s">
        <v>361</v>
      </c>
      <c r="CH108" t="s">
        <v>361</v>
      </c>
      <c r="CI108" t="s">
        <v>361</v>
      </c>
      <c r="CJ108" t="s">
        <v>361</v>
      </c>
      <c r="CK108" t="s">
        <v>361</v>
      </c>
      <c r="CL108" t="s">
        <v>361</v>
      </c>
      <c r="CM108" t="s">
        <v>361</v>
      </c>
      <c r="CN108" t="s">
        <v>361</v>
      </c>
      <c r="CO108" t="s">
        <v>361</v>
      </c>
      <c r="CP108" t="s">
        <v>361</v>
      </c>
      <c r="CQ108" t="s">
        <v>370</v>
      </c>
      <c r="CR108" t="s">
        <v>361</v>
      </c>
      <c r="CS108" t="s">
        <v>361</v>
      </c>
      <c r="CT108" t="s">
        <v>361</v>
      </c>
      <c r="CU108" t="s">
        <v>361</v>
      </c>
      <c r="CV108" t="s">
        <v>361</v>
      </c>
      <c r="CW108" t="s">
        <v>361</v>
      </c>
      <c r="CX108" t="s">
        <v>361</v>
      </c>
      <c r="CY108" t="s">
        <v>361</v>
      </c>
      <c r="CZ108" t="s">
        <v>361</v>
      </c>
      <c r="DA108" t="s">
        <v>361</v>
      </c>
      <c r="DE108" t="s">
        <v>385</v>
      </c>
      <c r="DH108" t="s">
        <v>361</v>
      </c>
      <c r="DI108" t="s">
        <v>361</v>
      </c>
      <c r="DJ108" t="s">
        <v>361</v>
      </c>
      <c r="DK108" t="s">
        <v>361</v>
      </c>
      <c r="DL108" t="s">
        <v>361</v>
      </c>
      <c r="DM108" t="s">
        <v>361</v>
      </c>
      <c r="DN108" t="s">
        <v>361</v>
      </c>
      <c r="DO108" t="s">
        <v>361</v>
      </c>
      <c r="DP108" t="s">
        <v>361</v>
      </c>
      <c r="DQ108" t="s">
        <v>361</v>
      </c>
      <c r="DR108" t="s">
        <v>361</v>
      </c>
      <c r="DT108" t="s">
        <v>361</v>
      </c>
      <c r="DU108" t="s">
        <v>361</v>
      </c>
      <c r="DV108" t="s">
        <v>361</v>
      </c>
      <c r="DW108" t="s">
        <v>361</v>
      </c>
      <c r="DX108" t="s">
        <v>361</v>
      </c>
      <c r="DY108" t="s">
        <v>361</v>
      </c>
      <c r="DZ108" t="s">
        <v>361</v>
      </c>
      <c r="EA108" t="s">
        <v>361</v>
      </c>
      <c r="EB108" t="s">
        <v>361</v>
      </c>
      <c r="EC108" t="s">
        <v>361</v>
      </c>
      <c r="ED108" t="s">
        <v>370</v>
      </c>
      <c r="EI108" t="s">
        <v>383</v>
      </c>
      <c r="EK108" t="s">
        <v>383</v>
      </c>
      <c r="EL108">
        <v>1</v>
      </c>
      <c r="EM108" t="s">
        <v>371</v>
      </c>
      <c r="EN108">
        <v>34</v>
      </c>
      <c r="FS108" t="s">
        <v>419</v>
      </c>
      <c r="FW108" t="s">
        <v>419</v>
      </c>
      <c r="GG108" t="s">
        <v>383</v>
      </c>
      <c r="GK108" t="s">
        <v>394</v>
      </c>
      <c r="GQ108">
        <v>2</v>
      </c>
      <c r="GS108" t="s">
        <v>395</v>
      </c>
      <c r="GU108" t="s">
        <v>396</v>
      </c>
      <c r="GY108" t="s">
        <v>397</v>
      </c>
      <c r="HC108" t="s">
        <v>385</v>
      </c>
      <c r="HE108" t="s">
        <v>385</v>
      </c>
      <c r="HO108" t="s">
        <v>385</v>
      </c>
      <c r="HP108" t="s">
        <v>385</v>
      </c>
      <c r="HQ108" t="s">
        <v>383</v>
      </c>
      <c r="HR108" t="s">
        <v>383</v>
      </c>
      <c r="HS108" t="s">
        <v>385</v>
      </c>
      <c r="HT108" t="s">
        <v>383</v>
      </c>
      <c r="HU108" t="s">
        <v>385</v>
      </c>
      <c r="HV108" t="s">
        <v>385</v>
      </c>
      <c r="HW108" t="s">
        <v>385</v>
      </c>
      <c r="IE108" t="s">
        <v>385</v>
      </c>
      <c r="IF108" t="s">
        <v>385</v>
      </c>
      <c r="IG108" t="s">
        <v>383</v>
      </c>
      <c r="IH108" t="s">
        <v>383</v>
      </c>
      <c r="II108" t="s">
        <v>383</v>
      </c>
      <c r="IJ108" t="s">
        <v>383</v>
      </c>
      <c r="IK108" t="s">
        <v>383</v>
      </c>
      <c r="IM108" t="s">
        <v>421</v>
      </c>
      <c r="IQ108" t="s">
        <v>380</v>
      </c>
      <c r="IU108" t="s">
        <v>399</v>
      </c>
      <c r="IW108" t="s">
        <v>399</v>
      </c>
      <c r="IY108" t="s">
        <v>399</v>
      </c>
      <c r="JA108" t="s">
        <v>385</v>
      </c>
      <c r="JC108" t="s">
        <v>430</v>
      </c>
      <c r="JE108" t="s">
        <v>385</v>
      </c>
      <c r="JI108" t="s">
        <v>431</v>
      </c>
      <c r="JJ108" t="s">
        <v>432</v>
      </c>
      <c r="JK108" t="s">
        <v>431</v>
      </c>
      <c r="JL108" t="s">
        <v>361</v>
      </c>
      <c r="JM108" t="s">
        <v>361</v>
      </c>
      <c r="JN108" t="s">
        <v>361</v>
      </c>
      <c r="JO108" t="s">
        <v>361</v>
      </c>
      <c r="JP108" t="s">
        <v>361</v>
      </c>
      <c r="JQ108" t="s">
        <v>361</v>
      </c>
      <c r="JR108" t="s">
        <v>370</v>
      </c>
      <c r="JS108" t="s">
        <v>370</v>
      </c>
      <c r="JT108" t="s">
        <v>370</v>
      </c>
      <c r="JU108" t="s">
        <v>370</v>
      </c>
      <c r="JV108" t="s">
        <v>370</v>
      </c>
      <c r="JW108" t="s">
        <v>361</v>
      </c>
      <c r="JY108" t="s">
        <v>474</v>
      </c>
      <c r="KA108" t="s">
        <v>433</v>
      </c>
      <c r="KB108" t="s">
        <v>8</v>
      </c>
    </row>
    <row r="109" spans="1:288" x14ac:dyDescent="0.3">
      <c r="A109">
        <v>108</v>
      </c>
      <c r="AV109" t="s">
        <v>361</v>
      </c>
      <c r="AW109" t="s">
        <v>361</v>
      </c>
      <c r="AX109" t="s">
        <v>361</v>
      </c>
      <c r="AY109" t="s">
        <v>361</v>
      </c>
      <c r="AZ109" t="s">
        <v>361</v>
      </c>
      <c r="BA109" t="s">
        <v>361</v>
      </c>
      <c r="BB109" t="s">
        <v>361</v>
      </c>
      <c r="BC109" t="s">
        <v>361</v>
      </c>
      <c r="BD109" t="s">
        <v>361</v>
      </c>
      <c r="BE109" t="s">
        <v>361</v>
      </c>
      <c r="BF109" t="s">
        <v>361</v>
      </c>
      <c r="BG109" t="s">
        <v>361</v>
      </c>
      <c r="BH109" t="s">
        <v>361</v>
      </c>
      <c r="BI109" t="s">
        <v>361</v>
      </c>
      <c r="BJ109" t="s">
        <v>361</v>
      </c>
      <c r="BK109" t="s">
        <v>361</v>
      </c>
      <c r="BL109" t="s">
        <v>361</v>
      </c>
      <c r="BM109" t="s">
        <v>361</v>
      </c>
      <c r="BP109" t="s">
        <v>361</v>
      </c>
      <c r="BQ109" t="s">
        <v>361</v>
      </c>
      <c r="BR109" t="s">
        <v>361</v>
      </c>
      <c r="BS109" t="s">
        <v>361</v>
      </c>
      <c r="BT109" t="s">
        <v>361</v>
      </c>
      <c r="BU109" t="s">
        <v>361</v>
      </c>
      <c r="BV109" t="s">
        <v>361</v>
      </c>
      <c r="BW109" t="s">
        <v>361</v>
      </c>
      <c r="BX109" t="s">
        <v>361</v>
      </c>
      <c r="BY109" t="s">
        <v>361</v>
      </c>
      <c r="BZ109" t="s">
        <v>361</v>
      </c>
      <c r="CA109" t="s">
        <v>361</v>
      </c>
      <c r="CB109" t="s">
        <v>361</v>
      </c>
      <c r="CC109" t="s">
        <v>361</v>
      </c>
      <c r="CF109" t="s">
        <v>361</v>
      </c>
      <c r="CG109" t="s">
        <v>361</v>
      </c>
      <c r="CH109" t="s">
        <v>361</v>
      </c>
      <c r="CI109" t="s">
        <v>361</v>
      </c>
      <c r="CJ109" t="s">
        <v>361</v>
      </c>
      <c r="CK109" t="s">
        <v>361</v>
      </c>
      <c r="CL109" t="s">
        <v>361</v>
      </c>
      <c r="CM109" t="s">
        <v>361</v>
      </c>
      <c r="CN109" t="s">
        <v>361</v>
      </c>
      <c r="CO109" t="s">
        <v>361</v>
      </c>
      <c r="CP109" t="s">
        <v>361</v>
      </c>
      <c r="CQ109" t="s">
        <v>361</v>
      </c>
      <c r="CR109" t="s">
        <v>361</v>
      </c>
      <c r="CS109" t="s">
        <v>361</v>
      </c>
      <c r="CT109" t="s">
        <v>361</v>
      </c>
      <c r="CU109" t="s">
        <v>361</v>
      </c>
      <c r="CV109" t="s">
        <v>361</v>
      </c>
      <c r="CW109" t="s">
        <v>361</v>
      </c>
      <c r="CX109" t="s">
        <v>361</v>
      </c>
      <c r="CY109" t="s">
        <v>361</v>
      </c>
      <c r="CZ109" t="s">
        <v>361</v>
      </c>
      <c r="DA109" t="s">
        <v>361</v>
      </c>
      <c r="DH109" t="s">
        <v>361</v>
      </c>
      <c r="DI109" t="s">
        <v>361</v>
      </c>
      <c r="DJ109" t="s">
        <v>361</v>
      </c>
      <c r="DK109" t="s">
        <v>361</v>
      </c>
      <c r="DL109" t="s">
        <v>361</v>
      </c>
      <c r="DM109" t="s">
        <v>361</v>
      </c>
      <c r="DN109" t="s">
        <v>361</v>
      </c>
      <c r="DO109" t="s">
        <v>361</v>
      </c>
      <c r="DP109" t="s">
        <v>361</v>
      </c>
      <c r="DQ109" t="s">
        <v>361</v>
      </c>
      <c r="DR109" t="s">
        <v>361</v>
      </c>
      <c r="DT109" t="s">
        <v>361</v>
      </c>
      <c r="DU109" t="s">
        <v>361</v>
      </c>
      <c r="DV109" t="s">
        <v>361</v>
      </c>
      <c r="DW109" t="s">
        <v>361</v>
      </c>
      <c r="DX109" t="s">
        <v>361</v>
      </c>
      <c r="DY109" t="s">
        <v>361</v>
      </c>
      <c r="DZ109" t="s">
        <v>361</v>
      </c>
      <c r="EA109" t="s">
        <v>361</v>
      </c>
      <c r="EB109" t="s">
        <v>361</v>
      </c>
      <c r="EC109" t="s">
        <v>361</v>
      </c>
      <c r="ED109" t="s">
        <v>361</v>
      </c>
      <c r="JL109" t="s">
        <v>361</v>
      </c>
      <c r="JM109" t="s">
        <v>361</v>
      </c>
      <c r="JN109" t="s">
        <v>361</v>
      </c>
      <c r="JO109" t="s">
        <v>361</v>
      </c>
      <c r="JP109" t="s">
        <v>361</v>
      </c>
      <c r="JQ109" t="s">
        <v>361</v>
      </c>
      <c r="JR109" t="s">
        <v>361</v>
      </c>
      <c r="JS109" t="s">
        <v>361</v>
      </c>
      <c r="JT109" t="s">
        <v>361</v>
      </c>
      <c r="JU109" t="s">
        <v>361</v>
      </c>
      <c r="JV109" t="s">
        <v>361</v>
      </c>
      <c r="JW109" t="s">
        <v>361</v>
      </c>
      <c r="KB109" t="s">
        <v>59</v>
      </c>
    </row>
    <row r="110" spans="1:288" x14ac:dyDescent="0.3">
      <c r="A110">
        <v>109</v>
      </c>
      <c r="AV110" t="s">
        <v>361</v>
      </c>
      <c r="AW110" t="s">
        <v>361</v>
      </c>
      <c r="AX110" t="s">
        <v>361</v>
      </c>
      <c r="AY110" t="s">
        <v>361</v>
      </c>
      <c r="AZ110" t="s">
        <v>361</v>
      </c>
      <c r="BA110" t="s">
        <v>361</v>
      </c>
      <c r="BB110" t="s">
        <v>361</v>
      </c>
      <c r="BC110" t="s">
        <v>361</v>
      </c>
      <c r="BD110" t="s">
        <v>361</v>
      </c>
      <c r="BE110" t="s">
        <v>361</v>
      </c>
      <c r="BF110" t="s">
        <v>361</v>
      </c>
      <c r="BG110" t="s">
        <v>361</v>
      </c>
      <c r="BH110" t="s">
        <v>361</v>
      </c>
      <c r="BI110" t="s">
        <v>361</v>
      </c>
      <c r="BJ110" t="s">
        <v>361</v>
      </c>
      <c r="BK110" t="s">
        <v>361</v>
      </c>
      <c r="BL110" t="s">
        <v>361</v>
      </c>
      <c r="BM110" t="s">
        <v>361</v>
      </c>
      <c r="BP110" t="s">
        <v>361</v>
      </c>
      <c r="BQ110" t="s">
        <v>361</v>
      </c>
      <c r="BR110" t="s">
        <v>361</v>
      </c>
      <c r="BS110" t="s">
        <v>361</v>
      </c>
      <c r="BT110" t="s">
        <v>361</v>
      </c>
      <c r="BU110" t="s">
        <v>361</v>
      </c>
      <c r="BV110" t="s">
        <v>361</v>
      </c>
      <c r="BW110" t="s">
        <v>361</v>
      </c>
      <c r="BX110" t="s">
        <v>361</v>
      </c>
      <c r="BY110" t="s">
        <v>361</v>
      </c>
      <c r="BZ110" t="s">
        <v>361</v>
      </c>
      <c r="CA110" t="s">
        <v>361</v>
      </c>
      <c r="CB110" t="s">
        <v>361</v>
      </c>
      <c r="CC110" t="s">
        <v>361</v>
      </c>
      <c r="CF110" t="s">
        <v>361</v>
      </c>
      <c r="CG110" t="s">
        <v>361</v>
      </c>
      <c r="CH110" t="s">
        <v>361</v>
      </c>
      <c r="CI110" t="s">
        <v>361</v>
      </c>
      <c r="CJ110" t="s">
        <v>361</v>
      </c>
      <c r="CK110" t="s">
        <v>361</v>
      </c>
      <c r="CL110" t="s">
        <v>361</v>
      </c>
      <c r="CM110" t="s">
        <v>361</v>
      </c>
      <c r="CN110" t="s">
        <v>361</v>
      </c>
      <c r="CO110" t="s">
        <v>361</v>
      </c>
      <c r="CP110" t="s">
        <v>361</v>
      </c>
      <c r="CQ110" t="s">
        <v>361</v>
      </c>
      <c r="CR110" t="s">
        <v>361</v>
      </c>
      <c r="CS110" t="s">
        <v>361</v>
      </c>
      <c r="CT110" t="s">
        <v>361</v>
      </c>
      <c r="CU110" t="s">
        <v>361</v>
      </c>
      <c r="CV110" t="s">
        <v>361</v>
      </c>
      <c r="CW110" t="s">
        <v>361</v>
      </c>
      <c r="CX110" t="s">
        <v>361</v>
      </c>
      <c r="CY110" t="s">
        <v>361</v>
      </c>
      <c r="CZ110" t="s">
        <v>361</v>
      </c>
      <c r="DA110" t="s">
        <v>361</v>
      </c>
      <c r="DH110" t="s">
        <v>361</v>
      </c>
      <c r="DI110" t="s">
        <v>361</v>
      </c>
      <c r="DJ110" t="s">
        <v>361</v>
      </c>
      <c r="DK110" t="s">
        <v>361</v>
      </c>
      <c r="DL110" t="s">
        <v>361</v>
      </c>
      <c r="DM110" t="s">
        <v>361</v>
      </c>
      <c r="DN110" t="s">
        <v>361</v>
      </c>
      <c r="DO110" t="s">
        <v>361</v>
      </c>
      <c r="DP110" t="s">
        <v>361</v>
      </c>
      <c r="DQ110" t="s">
        <v>361</v>
      </c>
      <c r="DR110" t="s">
        <v>361</v>
      </c>
      <c r="DT110" t="s">
        <v>361</v>
      </c>
      <c r="DU110" t="s">
        <v>361</v>
      </c>
      <c r="DV110" t="s">
        <v>361</v>
      </c>
      <c r="DW110" t="s">
        <v>361</v>
      </c>
      <c r="DX110" t="s">
        <v>361</v>
      </c>
      <c r="DY110" t="s">
        <v>361</v>
      </c>
      <c r="DZ110" t="s">
        <v>361</v>
      </c>
      <c r="EA110" t="s">
        <v>361</v>
      </c>
      <c r="EB110" t="s">
        <v>361</v>
      </c>
      <c r="EC110" t="s">
        <v>361</v>
      </c>
      <c r="ED110" t="s">
        <v>361</v>
      </c>
      <c r="JL110" t="s">
        <v>361</v>
      </c>
      <c r="JM110" t="s">
        <v>361</v>
      </c>
      <c r="JN110" t="s">
        <v>361</v>
      </c>
      <c r="JO110" t="s">
        <v>361</v>
      </c>
      <c r="JP110" t="s">
        <v>361</v>
      </c>
      <c r="JQ110" t="s">
        <v>361</v>
      </c>
      <c r="JR110" t="s">
        <v>361</v>
      </c>
      <c r="JS110" t="s">
        <v>361</v>
      </c>
      <c r="JT110" t="s">
        <v>361</v>
      </c>
      <c r="JU110" t="s">
        <v>361</v>
      </c>
      <c r="JV110" t="s">
        <v>361</v>
      </c>
      <c r="JW110" t="s">
        <v>361</v>
      </c>
      <c r="KB110" t="s">
        <v>59</v>
      </c>
    </row>
    <row r="111" spans="1:288" x14ac:dyDescent="0.3">
      <c r="A111">
        <v>110</v>
      </c>
      <c r="AV111" t="s">
        <v>361</v>
      </c>
      <c r="AW111" t="s">
        <v>361</v>
      </c>
      <c r="AX111" t="s">
        <v>361</v>
      </c>
      <c r="AY111" t="s">
        <v>361</v>
      </c>
      <c r="AZ111" t="s">
        <v>361</v>
      </c>
      <c r="BA111" t="s">
        <v>361</v>
      </c>
      <c r="BB111" t="s">
        <v>361</v>
      </c>
      <c r="BC111" t="s">
        <v>361</v>
      </c>
      <c r="BD111" t="s">
        <v>361</v>
      </c>
      <c r="BE111" t="s">
        <v>361</v>
      </c>
      <c r="BF111" t="s">
        <v>361</v>
      </c>
      <c r="BG111" t="s">
        <v>361</v>
      </c>
      <c r="BH111" t="s">
        <v>361</v>
      </c>
      <c r="BI111" t="s">
        <v>361</v>
      </c>
      <c r="BJ111" t="s">
        <v>361</v>
      </c>
      <c r="BK111" t="s">
        <v>361</v>
      </c>
      <c r="BL111" t="s">
        <v>361</v>
      </c>
      <c r="BM111" t="s">
        <v>361</v>
      </c>
      <c r="BP111" t="s">
        <v>361</v>
      </c>
      <c r="BQ111" t="s">
        <v>361</v>
      </c>
      <c r="BR111" t="s">
        <v>361</v>
      </c>
      <c r="BS111" t="s">
        <v>361</v>
      </c>
      <c r="BT111" t="s">
        <v>361</v>
      </c>
      <c r="BU111" t="s">
        <v>361</v>
      </c>
      <c r="BV111" t="s">
        <v>361</v>
      </c>
      <c r="BW111" t="s">
        <v>361</v>
      </c>
      <c r="BX111" t="s">
        <v>361</v>
      </c>
      <c r="BY111" t="s">
        <v>361</v>
      </c>
      <c r="BZ111" t="s">
        <v>361</v>
      </c>
      <c r="CA111" t="s">
        <v>361</v>
      </c>
      <c r="CB111" t="s">
        <v>361</v>
      </c>
      <c r="CC111" t="s">
        <v>361</v>
      </c>
      <c r="CF111" t="s">
        <v>361</v>
      </c>
      <c r="CG111" t="s">
        <v>361</v>
      </c>
      <c r="CH111" t="s">
        <v>361</v>
      </c>
      <c r="CI111" t="s">
        <v>361</v>
      </c>
      <c r="CJ111" t="s">
        <v>361</v>
      </c>
      <c r="CK111" t="s">
        <v>361</v>
      </c>
      <c r="CL111" t="s">
        <v>361</v>
      </c>
      <c r="CM111" t="s">
        <v>361</v>
      </c>
      <c r="CN111" t="s">
        <v>361</v>
      </c>
      <c r="CO111" t="s">
        <v>361</v>
      </c>
      <c r="CP111" t="s">
        <v>361</v>
      </c>
      <c r="CQ111" t="s">
        <v>361</v>
      </c>
      <c r="CR111" t="s">
        <v>361</v>
      </c>
      <c r="CS111" t="s">
        <v>361</v>
      </c>
      <c r="CT111" t="s">
        <v>361</v>
      </c>
      <c r="CU111" t="s">
        <v>361</v>
      </c>
      <c r="CV111" t="s">
        <v>361</v>
      </c>
      <c r="CW111" t="s">
        <v>361</v>
      </c>
      <c r="CX111" t="s">
        <v>361</v>
      </c>
      <c r="CY111" t="s">
        <v>361</v>
      </c>
      <c r="CZ111" t="s">
        <v>361</v>
      </c>
      <c r="DA111" t="s">
        <v>361</v>
      </c>
      <c r="DH111" t="s">
        <v>361</v>
      </c>
      <c r="DI111" t="s">
        <v>361</v>
      </c>
      <c r="DJ111" t="s">
        <v>361</v>
      </c>
      <c r="DK111" t="s">
        <v>361</v>
      </c>
      <c r="DL111" t="s">
        <v>361</v>
      </c>
      <c r="DM111" t="s">
        <v>361</v>
      </c>
      <c r="DN111" t="s">
        <v>361</v>
      </c>
      <c r="DO111" t="s">
        <v>361</v>
      </c>
      <c r="DP111" t="s">
        <v>361</v>
      </c>
      <c r="DQ111" t="s">
        <v>361</v>
      </c>
      <c r="DR111" t="s">
        <v>361</v>
      </c>
      <c r="DT111" t="s">
        <v>361</v>
      </c>
      <c r="DU111" t="s">
        <v>361</v>
      </c>
      <c r="DV111" t="s">
        <v>361</v>
      </c>
      <c r="DW111" t="s">
        <v>361</v>
      </c>
      <c r="DX111" t="s">
        <v>361</v>
      </c>
      <c r="DY111" t="s">
        <v>361</v>
      </c>
      <c r="DZ111" t="s">
        <v>361</v>
      </c>
      <c r="EA111" t="s">
        <v>361</v>
      </c>
      <c r="EB111" t="s">
        <v>361</v>
      </c>
      <c r="EC111" t="s">
        <v>361</v>
      </c>
      <c r="ED111" t="s">
        <v>361</v>
      </c>
      <c r="JL111" t="s">
        <v>361</v>
      </c>
      <c r="JM111" t="s">
        <v>361</v>
      </c>
      <c r="JN111" t="s">
        <v>361</v>
      </c>
      <c r="JO111" t="s">
        <v>361</v>
      </c>
      <c r="JP111" t="s">
        <v>361</v>
      </c>
      <c r="JQ111" t="s">
        <v>361</v>
      </c>
      <c r="JR111" t="s">
        <v>361</v>
      </c>
      <c r="JS111" t="s">
        <v>361</v>
      </c>
      <c r="JT111" t="s">
        <v>361</v>
      </c>
      <c r="JU111" t="s">
        <v>361</v>
      </c>
      <c r="JV111" t="s">
        <v>361</v>
      </c>
      <c r="JW111" t="s">
        <v>361</v>
      </c>
      <c r="KB111" t="s">
        <v>59</v>
      </c>
    </row>
    <row r="112" spans="1:288" x14ac:dyDescent="0.3">
      <c r="A112">
        <v>111</v>
      </c>
      <c r="D112" s="45">
        <v>44730</v>
      </c>
      <c r="E112" s="46">
        <v>0.47430555555555554</v>
      </c>
      <c r="F112" t="s">
        <v>27</v>
      </c>
      <c r="G112" t="s">
        <v>13</v>
      </c>
      <c r="H112" t="s">
        <v>7</v>
      </c>
      <c r="L112" t="s">
        <v>362</v>
      </c>
      <c r="P112" t="s">
        <v>9</v>
      </c>
      <c r="V112" t="s">
        <v>485</v>
      </c>
      <c r="Z112" t="s">
        <v>402</v>
      </c>
      <c r="AB112" t="s">
        <v>403</v>
      </c>
      <c r="AD112" t="s">
        <v>423</v>
      </c>
      <c r="AF112" t="s">
        <v>367</v>
      </c>
      <c r="AJ112" t="s">
        <v>367</v>
      </c>
      <c r="AN112" t="s">
        <v>7</v>
      </c>
      <c r="AP112" t="s">
        <v>424</v>
      </c>
      <c r="AR112" t="s">
        <v>7</v>
      </c>
      <c r="AT112" t="s">
        <v>9</v>
      </c>
      <c r="AV112" t="s">
        <v>361</v>
      </c>
      <c r="AW112" t="s">
        <v>361</v>
      </c>
      <c r="AX112" t="s">
        <v>361</v>
      </c>
      <c r="AY112" t="s">
        <v>370</v>
      </c>
      <c r="AZ112" t="s">
        <v>361</v>
      </c>
      <c r="BA112" t="s">
        <v>370</v>
      </c>
      <c r="BB112" t="s">
        <v>361</v>
      </c>
      <c r="BC112" t="s">
        <v>361</v>
      </c>
      <c r="BD112" t="s">
        <v>361</v>
      </c>
      <c r="BE112" t="s">
        <v>361</v>
      </c>
      <c r="BF112" t="s">
        <v>361</v>
      </c>
      <c r="BG112" t="s">
        <v>361</v>
      </c>
      <c r="BH112" t="s">
        <v>361</v>
      </c>
      <c r="BI112" t="s">
        <v>361</v>
      </c>
      <c r="BJ112" t="s">
        <v>361</v>
      </c>
      <c r="BK112" t="s">
        <v>361</v>
      </c>
      <c r="BL112" t="s">
        <v>361</v>
      </c>
      <c r="BM112" t="s">
        <v>361</v>
      </c>
      <c r="BP112" t="s">
        <v>361</v>
      </c>
      <c r="BQ112" t="s">
        <v>370</v>
      </c>
      <c r="BR112" t="s">
        <v>361</v>
      </c>
      <c r="BS112" t="s">
        <v>361</v>
      </c>
      <c r="BT112" t="s">
        <v>361</v>
      </c>
      <c r="BU112" t="s">
        <v>361</v>
      </c>
      <c r="BV112" t="s">
        <v>361</v>
      </c>
      <c r="BW112" t="s">
        <v>361</v>
      </c>
      <c r="BX112" t="s">
        <v>361</v>
      </c>
      <c r="BY112" t="s">
        <v>361</v>
      </c>
      <c r="BZ112" t="s">
        <v>361</v>
      </c>
      <c r="CA112" t="s">
        <v>361</v>
      </c>
      <c r="CB112" t="s">
        <v>361</v>
      </c>
      <c r="CC112" t="s">
        <v>361</v>
      </c>
      <c r="CF112" t="s">
        <v>361</v>
      </c>
      <c r="CG112" t="s">
        <v>361</v>
      </c>
      <c r="CH112" t="s">
        <v>370</v>
      </c>
      <c r="CI112" t="s">
        <v>361</v>
      </c>
      <c r="CJ112" t="s">
        <v>361</v>
      </c>
      <c r="CK112" t="s">
        <v>361</v>
      </c>
      <c r="CL112" t="s">
        <v>370</v>
      </c>
      <c r="CM112" t="s">
        <v>361</v>
      </c>
      <c r="CN112" t="s">
        <v>361</v>
      </c>
      <c r="CO112" t="s">
        <v>370</v>
      </c>
      <c r="CP112" t="s">
        <v>361</v>
      </c>
      <c r="CQ112" t="s">
        <v>361</v>
      </c>
      <c r="CR112" t="s">
        <v>361</v>
      </c>
      <c r="CS112" t="s">
        <v>361</v>
      </c>
      <c r="CT112" t="s">
        <v>361</v>
      </c>
      <c r="CU112" t="s">
        <v>361</v>
      </c>
      <c r="CV112" t="s">
        <v>361</v>
      </c>
      <c r="CW112" t="s">
        <v>361</v>
      </c>
      <c r="CX112" t="s">
        <v>361</v>
      </c>
      <c r="CY112" t="s">
        <v>361</v>
      </c>
      <c r="CZ112" t="s">
        <v>361</v>
      </c>
      <c r="DA112" t="s">
        <v>361</v>
      </c>
      <c r="DD112" t="s">
        <v>9</v>
      </c>
      <c r="DF112" t="s">
        <v>9</v>
      </c>
      <c r="DH112" t="s">
        <v>361</v>
      </c>
      <c r="DI112" t="s">
        <v>361</v>
      </c>
      <c r="DJ112" t="s">
        <v>361</v>
      </c>
      <c r="DK112" t="s">
        <v>361</v>
      </c>
      <c r="DL112" t="s">
        <v>361</v>
      </c>
      <c r="DM112" t="s">
        <v>361</v>
      </c>
      <c r="DN112" t="s">
        <v>361</v>
      </c>
      <c r="DO112" t="s">
        <v>361</v>
      </c>
      <c r="DP112" t="s">
        <v>361</v>
      </c>
      <c r="DQ112" t="s">
        <v>361</v>
      </c>
      <c r="DR112" t="s">
        <v>370</v>
      </c>
      <c r="DT112" t="s">
        <v>361</v>
      </c>
      <c r="DU112" t="s">
        <v>361</v>
      </c>
      <c r="DV112" t="s">
        <v>361</v>
      </c>
      <c r="DW112" t="s">
        <v>361</v>
      </c>
      <c r="DX112" t="s">
        <v>361</v>
      </c>
      <c r="DY112" t="s">
        <v>361</v>
      </c>
      <c r="DZ112" t="s">
        <v>361</v>
      </c>
      <c r="EA112" t="s">
        <v>361</v>
      </c>
      <c r="EB112" t="s">
        <v>361</v>
      </c>
      <c r="EC112" t="s">
        <v>361</v>
      </c>
      <c r="ED112" t="s">
        <v>361</v>
      </c>
      <c r="EH112" t="s">
        <v>9</v>
      </c>
      <c r="EJ112" t="s">
        <v>9</v>
      </c>
      <c r="EL112">
        <v>4</v>
      </c>
      <c r="EM112" t="s">
        <v>372</v>
      </c>
      <c r="EN112">
        <v>40</v>
      </c>
      <c r="EO112" t="s">
        <v>371</v>
      </c>
      <c r="EP112">
        <v>50</v>
      </c>
      <c r="EQ112" t="s">
        <v>372</v>
      </c>
      <c r="ER112">
        <v>15</v>
      </c>
      <c r="ES112" t="s">
        <v>372</v>
      </c>
      <c r="ET112">
        <v>14</v>
      </c>
      <c r="FQ112" t="s">
        <v>373</v>
      </c>
      <c r="FR112" t="s">
        <v>406</v>
      </c>
      <c r="FV112" t="s">
        <v>449</v>
      </c>
      <c r="GF112" t="s">
        <v>7</v>
      </c>
      <c r="GJ112" t="s">
        <v>425</v>
      </c>
      <c r="GP112">
        <v>2</v>
      </c>
      <c r="GR112" t="s">
        <v>376</v>
      </c>
      <c r="GT112" t="s">
        <v>377</v>
      </c>
      <c r="GX112" t="s">
        <v>378</v>
      </c>
      <c r="HB112" t="s">
        <v>7</v>
      </c>
      <c r="HD112" t="s">
        <v>9</v>
      </c>
      <c r="HF112" t="s">
        <v>9</v>
      </c>
      <c r="HG112" t="s">
        <v>9</v>
      </c>
      <c r="HH112" t="s">
        <v>7</v>
      </c>
      <c r="HI112" t="s">
        <v>9</v>
      </c>
      <c r="HJ112" t="s">
        <v>9</v>
      </c>
      <c r="HK112" t="s">
        <v>7</v>
      </c>
      <c r="HL112" t="s">
        <v>9</v>
      </c>
      <c r="HM112" t="s">
        <v>9</v>
      </c>
      <c r="HN112" t="s">
        <v>9</v>
      </c>
      <c r="HX112" t="s">
        <v>9</v>
      </c>
      <c r="HY112" t="s">
        <v>9</v>
      </c>
      <c r="HZ112" t="s">
        <v>7</v>
      </c>
      <c r="IA112" t="s">
        <v>7</v>
      </c>
      <c r="IB112" t="s">
        <v>7</v>
      </c>
      <c r="IC112" t="s">
        <v>7</v>
      </c>
      <c r="ID112" t="s">
        <v>7</v>
      </c>
      <c r="IL112" t="s">
        <v>379</v>
      </c>
      <c r="IP112" t="s">
        <v>457</v>
      </c>
      <c r="IT112" t="s">
        <v>511</v>
      </c>
      <c r="IV112" t="s">
        <v>511</v>
      </c>
      <c r="IX112" t="s">
        <v>381</v>
      </c>
      <c r="IZ112" t="s">
        <v>7</v>
      </c>
      <c r="JL112" t="s">
        <v>361</v>
      </c>
      <c r="JM112" t="s">
        <v>361</v>
      </c>
      <c r="JN112" t="s">
        <v>361</v>
      </c>
      <c r="JO112" t="s">
        <v>361</v>
      </c>
      <c r="JP112" t="s">
        <v>361</v>
      </c>
      <c r="JQ112" t="s">
        <v>361</v>
      </c>
      <c r="JR112" t="s">
        <v>361</v>
      </c>
      <c r="JS112" t="s">
        <v>361</v>
      </c>
      <c r="JT112" t="s">
        <v>361</v>
      </c>
      <c r="JU112" t="s">
        <v>361</v>
      </c>
      <c r="JV112" t="s">
        <v>361</v>
      </c>
      <c r="JW112" t="s">
        <v>361</v>
      </c>
      <c r="KB112" t="s">
        <v>8</v>
      </c>
    </row>
    <row r="113" spans="1:288" x14ac:dyDescent="0.3">
      <c r="A113">
        <v>112</v>
      </c>
      <c r="D113" s="45">
        <v>44730</v>
      </c>
      <c r="E113" s="46">
        <v>0.4826388888888889</v>
      </c>
      <c r="F113" t="s">
        <v>15</v>
      </c>
      <c r="G113" t="s">
        <v>382</v>
      </c>
      <c r="I113" t="s">
        <v>383</v>
      </c>
      <c r="N113" t="s">
        <v>384</v>
      </c>
      <c r="S113" t="s">
        <v>385</v>
      </c>
      <c r="W113" t="s">
        <v>386</v>
      </c>
      <c r="Y113" t="s">
        <v>383</v>
      </c>
      <c r="AA113" t="s">
        <v>387</v>
      </c>
      <c r="AC113" t="s">
        <v>512</v>
      </c>
      <c r="AE113" t="s">
        <v>525</v>
      </c>
      <c r="AG113" t="s">
        <v>390</v>
      </c>
      <c r="AK113" t="s">
        <v>502</v>
      </c>
      <c r="AL113" t="s">
        <v>417</v>
      </c>
      <c r="AO113" t="s">
        <v>385</v>
      </c>
      <c r="AQ113" t="s">
        <v>391</v>
      </c>
      <c r="AS113" t="s">
        <v>383</v>
      </c>
      <c r="AU113" t="s">
        <v>383</v>
      </c>
      <c r="AV113" t="s">
        <v>361</v>
      </c>
      <c r="AW113" t="s">
        <v>361</v>
      </c>
      <c r="AX113" t="s">
        <v>361</v>
      </c>
      <c r="AY113" t="s">
        <v>361</v>
      </c>
      <c r="AZ113" t="s">
        <v>361</v>
      </c>
      <c r="BA113" t="s">
        <v>361</v>
      </c>
      <c r="BB113" t="s">
        <v>361</v>
      </c>
      <c r="BC113" t="s">
        <v>361</v>
      </c>
      <c r="BD113" t="s">
        <v>361</v>
      </c>
      <c r="BE113" t="s">
        <v>361</v>
      </c>
      <c r="BF113" t="s">
        <v>370</v>
      </c>
      <c r="BG113" t="s">
        <v>361</v>
      </c>
      <c r="BH113" t="s">
        <v>370</v>
      </c>
      <c r="BI113" t="s">
        <v>370</v>
      </c>
      <c r="BJ113" t="s">
        <v>361</v>
      </c>
      <c r="BK113" t="s">
        <v>361</v>
      </c>
      <c r="BL113" t="s">
        <v>361</v>
      </c>
      <c r="BM113" t="s">
        <v>361</v>
      </c>
      <c r="BP113" t="s">
        <v>361</v>
      </c>
      <c r="BQ113" t="s">
        <v>361</v>
      </c>
      <c r="BR113" t="s">
        <v>361</v>
      </c>
      <c r="BS113" t="s">
        <v>361</v>
      </c>
      <c r="BT113" t="s">
        <v>361</v>
      </c>
      <c r="BU113" t="s">
        <v>361</v>
      </c>
      <c r="BV113" t="s">
        <v>361</v>
      </c>
      <c r="BW113" t="s">
        <v>361</v>
      </c>
      <c r="BX113" t="s">
        <v>361</v>
      </c>
      <c r="BY113" t="s">
        <v>361</v>
      </c>
      <c r="BZ113" t="s">
        <v>370</v>
      </c>
      <c r="CA113" t="s">
        <v>361</v>
      </c>
      <c r="CB113" t="s">
        <v>361</v>
      </c>
      <c r="CC113" t="s">
        <v>361</v>
      </c>
      <c r="CF113" t="s">
        <v>361</v>
      </c>
      <c r="CG113" t="s">
        <v>361</v>
      </c>
      <c r="CH113" t="s">
        <v>361</v>
      </c>
      <c r="CI113" t="s">
        <v>361</v>
      </c>
      <c r="CJ113" t="s">
        <v>361</v>
      </c>
      <c r="CK113" t="s">
        <v>361</v>
      </c>
      <c r="CL113" t="s">
        <v>361</v>
      </c>
      <c r="CM113" t="s">
        <v>361</v>
      </c>
      <c r="CN113" t="s">
        <v>361</v>
      </c>
      <c r="CO113" t="s">
        <v>361</v>
      </c>
      <c r="CP113" t="s">
        <v>361</v>
      </c>
      <c r="CQ113" t="s">
        <v>361</v>
      </c>
      <c r="CR113" t="s">
        <v>370</v>
      </c>
      <c r="CS113" t="s">
        <v>370</v>
      </c>
      <c r="CT113" t="s">
        <v>370</v>
      </c>
      <c r="CU113" t="s">
        <v>370</v>
      </c>
      <c r="CV113" t="s">
        <v>361</v>
      </c>
      <c r="CW113" t="s">
        <v>370</v>
      </c>
      <c r="CX113" t="s">
        <v>361</v>
      </c>
      <c r="CY113" t="s">
        <v>370</v>
      </c>
      <c r="CZ113" t="s">
        <v>361</v>
      </c>
      <c r="DA113" t="s">
        <v>361</v>
      </c>
      <c r="DE113" t="s">
        <v>385</v>
      </c>
      <c r="DG113" t="s">
        <v>385</v>
      </c>
      <c r="DH113" t="s">
        <v>361</v>
      </c>
      <c r="DI113" t="s">
        <v>361</v>
      </c>
      <c r="DJ113" t="s">
        <v>361</v>
      </c>
      <c r="DK113" t="s">
        <v>361</v>
      </c>
      <c r="DL113" t="s">
        <v>361</v>
      </c>
      <c r="DM113" t="s">
        <v>361</v>
      </c>
      <c r="DN113" t="s">
        <v>361</v>
      </c>
      <c r="DO113" t="s">
        <v>361</v>
      </c>
      <c r="DP113" t="s">
        <v>361</v>
      </c>
      <c r="DQ113" t="s">
        <v>361</v>
      </c>
      <c r="DR113" t="s">
        <v>361</v>
      </c>
      <c r="DT113" t="s">
        <v>361</v>
      </c>
      <c r="DU113" t="s">
        <v>361</v>
      </c>
      <c r="DV113" t="s">
        <v>361</v>
      </c>
      <c r="DW113" t="s">
        <v>361</v>
      </c>
      <c r="DX113" t="s">
        <v>361</v>
      </c>
      <c r="DY113" t="s">
        <v>361</v>
      </c>
      <c r="DZ113" t="s">
        <v>361</v>
      </c>
      <c r="EA113" t="s">
        <v>361</v>
      </c>
      <c r="EB113" t="s">
        <v>361</v>
      </c>
      <c r="EC113" t="s">
        <v>361</v>
      </c>
      <c r="ED113" t="s">
        <v>370</v>
      </c>
      <c r="EI113" t="s">
        <v>383</v>
      </c>
      <c r="EK113" t="s">
        <v>383</v>
      </c>
      <c r="EL113">
        <v>2</v>
      </c>
      <c r="EM113" t="s">
        <v>371</v>
      </c>
      <c r="EN113">
        <v>40</v>
      </c>
      <c r="EO113" t="s">
        <v>372</v>
      </c>
      <c r="EP113">
        <v>5</v>
      </c>
      <c r="FQ113" t="s">
        <v>373</v>
      </c>
      <c r="FS113" t="s">
        <v>387</v>
      </c>
      <c r="FW113" t="s">
        <v>387</v>
      </c>
      <c r="GG113" t="s">
        <v>383</v>
      </c>
      <c r="GK113" t="s">
        <v>394</v>
      </c>
      <c r="GQ113">
        <v>2</v>
      </c>
      <c r="GS113" t="s">
        <v>395</v>
      </c>
      <c r="GU113" t="s">
        <v>396</v>
      </c>
      <c r="GY113" t="s">
        <v>397</v>
      </c>
      <c r="HC113" t="s">
        <v>383</v>
      </c>
      <c r="HE113" t="s">
        <v>385</v>
      </c>
      <c r="HO113" t="s">
        <v>385</v>
      </c>
      <c r="HP113" t="s">
        <v>385</v>
      </c>
      <c r="HQ113" t="s">
        <v>383</v>
      </c>
      <c r="HR113" t="s">
        <v>385</v>
      </c>
      <c r="HS113" t="s">
        <v>385</v>
      </c>
      <c r="HT113" t="s">
        <v>383</v>
      </c>
      <c r="HU113" t="s">
        <v>385</v>
      </c>
      <c r="HV113" t="s">
        <v>385</v>
      </c>
      <c r="HW113" t="s">
        <v>385</v>
      </c>
      <c r="IE113" t="s">
        <v>385</v>
      </c>
      <c r="IF113" t="s">
        <v>385</v>
      </c>
      <c r="IG113" t="s">
        <v>383</v>
      </c>
      <c r="IH113" t="s">
        <v>383</v>
      </c>
      <c r="II113" t="s">
        <v>383</v>
      </c>
      <c r="IJ113" t="s">
        <v>385</v>
      </c>
      <c r="IK113" t="s">
        <v>383</v>
      </c>
      <c r="IM113" t="s">
        <v>421</v>
      </c>
      <c r="IQ113" t="s">
        <v>504</v>
      </c>
      <c r="IU113" t="s">
        <v>399</v>
      </c>
      <c r="IW113" t="s">
        <v>399</v>
      </c>
      <c r="IY113" t="s">
        <v>399</v>
      </c>
      <c r="JA113" t="s">
        <v>385</v>
      </c>
      <c r="JC113" t="s">
        <v>430</v>
      </c>
      <c r="JE113" t="s">
        <v>385</v>
      </c>
      <c r="JI113" t="s">
        <v>431</v>
      </c>
      <c r="JJ113" t="s">
        <v>432</v>
      </c>
      <c r="JK113" t="s">
        <v>431</v>
      </c>
      <c r="JL113" t="s">
        <v>361</v>
      </c>
      <c r="JM113" t="s">
        <v>361</v>
      </c>
      <c r="JN113" t="s">
        <v>361</v>
      </c>
      <c r="JO113" t="s">
        <v>361</v>
      </c>
      <c r="JP113" t="s">
        <v>361</v>
      </c>
      <c r="JQ113" t="s">
        <v>361</v>
      </c>
      <c r="JR113" t="s">
        <v>361</v>
      </c>
      <c r="JS113" t="s">
        <v>370</v>
      </c>
      <c r="JT113" t="s">
        <v>370</v>
      </c>
      <c r="JU113" t="s">
        <v>370</v>
      </c>
      <c r="JV113" t="s">
        <v>370</v>
      </c>
      <c r="JW113" t="s">
        <v>361</v>
      </c>
      <c r="JY113" t="s">
        <v>489</v>
      </c>
      <c r="KA113" t="s">
        <v>433</v>
      </c>
      <c r="KB113" t="s">
        <v>8</v>
      </c>
    </row>
    <row r="114" spans="1:288" x14ac:dyDescent="0.3">
      <c r="A114">
        <v>113</v>
      </c>
      <c r="D114" s="45">
        <v>44730</v>
      </c>
      <c r="E114" s="46">
        <v>0.49444444444444446</v>
      </c>
      <c r="F114" t="s">
        <v>26</v>
      </c>
      <c r="G114" t="s">
        <v>13</v>
      </c>
      <c r="H114" t="s">
        <v>7</v>
      </c>
      <c r="L114" t="s">
        <v>362</v>
      </c>
      <c r="P114" t="s">
        <v>9</v>
      </c>
      <c r="V114" t="s">
        <v>363</v>
      </c>
      <c r="Z114" t="s">
        <v>402</v>
      </c>
      <c r="AB114" t="s">
        <v>469</v>
      </c>
      <c r="AD114" t="s">
        <v>423</v>
      </c>
      <c r="AF114" t="s">
        <v>367</v>
      </c>
      <c r="AJ114" t="s">
        <v>367</v>
      </c>
      <c r="AN114" t="s">
        <v>7</v>
      </c>
      <c r="AP114" t="s">
        <v>369</v>
      </c>
      <c r="AR114" t="s">
        <v>7</v>
      </c>
      <c r="AT114" t="s">
        <v>7</v>
      </c>
      <c r="AV114" t="s">
        <v>361</v>
      </c>
      <c r="AW114" t="s">
        <v>361</v>
      </c>
      <c r="AX114" t="s">
        <v>361</v>
      </c>
      <c r="AY114" t="s">
        <v>361</v>
      </c>
      <c r="AZ114" t="s">
        <v>370</v>
      </c>
      <c r="BA114" t="s">
        <v>361</v>
      </c>
      <c r="BB114" t="s">
        <v>370</v>
      </c>
      <c r="BC114" t="s">
        <v>361</v>
      </c>
      <c r="BD114" t="s">
        <v>361</v>
      </c>
      <c r="BE114" t="s">
        <v>361</v>
      </c>
      <c r="BF114" t="s">
        <v>361</v>
      </c>
      <c r="BG114" t="s">
        <v>361</v>
      </c>
      <c r="BH114" t="s">
        <v>361</v>
      </c>
      <c r="BI114" t="s">
        <v>361</v>
      </c>
      <c r="BJ114" t="s">
        <v>361</v>
      </c>
      <c r="BK114" t="s">
        <v>361</v>
      </c>
      <c r="BL114" t="s">
        <v>361</v>
      </c>
      <c r="BM114" t="s">
        <v>361</v>
      </c>
      <c r="BP114" t="s">
        <v>361</v>
      </c>
      <c r="BQ114" t="s">
        <v>361</v>
      </c>
      <c r="BR114" t="s">
        <v>370</v>
      </c>
      <c r="BS114" t="s">
        <v>370</v>
      </c>
      <c r="BT114" t="s">
        <v>361</v>
      </c>
      <c r="BU114" t="s">
        <v>361</v>
      </c>
      <c r="BV114" t="s">
        <v>361</v>
      </c>
      <c r="BW114" t="s">
        <v>361</v>
      </c>
      <c r="BX114" t="s">
        <v>361</v>
      </c>
      <c r="BY114" t="s">
        <v>361</v>
      </c>
      <c r="BZ114" t="s">
        <v>361</v>
      </c>
      <c r="CA114" t="s">
        <v>361</v>
      </c>
      <c r="CB114" t="s">
        <v>361</v>
      </c>
      <c r="CC114" t="s">
        <v>361</v>
      </c>
      <c r="CF114" t="s">
        <v>361</v>
      </c>
      <c r="CG114" t="s">
        <v>370</v>
      </c>
      <c r="CH114" t="s">
        <v>370</v>
      </c>
      <c r="CI114" t="s">
        <v>361</v>
      </c>
      <c r="CJ114" t="s">
        <v>361</v>
      </c>
      <c r="CK114" t="s">
        <v>361</v>
      </c>
      <c r="CL114" t="s">
        <v>361</v>
      </c>
      <c r="CM114" t="s">
        <v>361</v>
      </c>
      <c r="CN114" t="s">
        <v>361</v>
      </c>
      <c r="CO114" t="s">
        <v>361</v>
      </c>
      <c r="CP114" t="s">
        <v>361</v>
      </c>
      <c r="CQ114" t="s">
        <v>361</v>
      </c>
      <c r="CR114" t="s">
        <v>361</v>
      </c>
      <c r="CS114" t="s">
        <v>361</v>
      </c>
      <c r="CT114" t="s">
        <v>361</v>
      </c>
      <c r="CU114" t="s">
        <v>361</v>
      </c>
      <c r="CV114" t="s">
        <v>361</v>
      </c>
      <c r="CW114" t="s">
        <v>361</v>
      </c>
      <c r="CX114" t="s">
        <v>361</v>
      </c>
      <c r="CY114" t="s">
        <v>361</v>
      </c>
      <c r="CZ114" t="s">
        <v>361</v>
      </c>
      <c r="DA114" t="s">
        <v>361</v>
      </c>
      <c r="DD114" t="s">
        <v>9</v>
      </c>
      <c r="DF114" t="s">
        <v>9</v>
      </c>
      <c r="DH114" t="s">
        <v>361</v>
      </c>
      <c r="DI114" t="s">
        <v>361</v>
      </c>
      <c r="DJ114" t="s">
        <v>361</v>
      </c>
      <c r="DK114" t="s">
        <v>361</v>
      </c>
      <c r="DL114" t="s">
        <v>361</v>
      </c>
      <c r="DM114" t="s">
        <v>361</v>
      </c>
      <c r="DN114" t="s">
        <v>361</v>
      </c>
      <c r="DO114" t="s">
        <v>361</v>
      </c>
      <c r="DP114" t="s">
        <v>361</v>
      </c>
      <c r="DQ114" t="s">
        <v>361</v>
      </c>
      <c r="DR114" t="s">
        <v>370</v>
      </c>
      <c r="DT114" t="s">
        <v>361</v>
      </c>
      <c r="DU114" t="s">
        <v>361</v>
      </c>
      <c r="DV114" t="s">
        <v>361</v>
      </c>
      <c r="DW114" t="s">
        <v>361</v>
      </c>
      <c r="DX114" t="s">
        <v>361</v>
      </c>
      <c r="DY114" t="s">
        <v>361</v>
      </c>
      <c r="DZ114" t="s">
        <v>361</v>
      </c>
      <c r="EA114" t="s">
        <v>361</v>
      </c>
      <c r="EB114" t="s">
        <v>361</v>
      </c>
      <c r="EC114" t="s">
        <v>361</v>
      </c>
      <c r="ED114" t="s">
        <v>361</v>
      </c>
      <c r="EH114" t="s">
        <v>9</v>
      </c>
      <c r="EJ114" t="s">
        <v>9</v>
      </c>
      <c r="EL114">
        <v>1</v>
      </c>
      <c r="EM114" t="s">
        <v>372</v>
      </c>
      <c r="EN114">
        <v>38</v>
      </c>
      <c r="FQ114" t="s">
        <v>373</v>
      </c>
      <c r="FR114" t="s">
        <v>406</v>
      </c>
      <c r="FV114" t="s">
        <v>406</v>
      </c>
      <c r="GF114" t="s">
        <v>7</v>
      </c>
      <c r="GJ114" t="s">
        <v>478</v>
      </c>
      <c r="GN114" t="s">
        <v>479</v>
      </c>
      <c r="GP114">
        <v>240</v>
      </c>
      <c r="GR114" t="s">
        <v>376</v>
      </c>
      <c r="GT114" t="s">
        <v>377</v>
      </c>
      <c r="GX114" t="s">
        <v>378</v>
      </c>
      <c r="HB114" t="s">
        <v>7</v>
      </c>
      <c r="HD114" t="s">
        <v>9</v>
      </c>
      <c r="HF114" t="s">
        <v>7</v>
      </c>
      <c r="HG114" t="s">
        <v>7</v>
      </c>
      <c r="HH114" t="s">
        <v>7</v>
      </c>
      <c r="HI114" t="s">
        <v>7</v>
      </c>
      <c r="HJ114" t="s">
        <v>9</v>
      </c>
      <c r="HK114" t="s">
        <v>7</v>
      </c>
      <c r="HL114" t="s">
        <v>9</v>
      </c>
      <c r="HM114" t="s">
        <v>7</v>
      </c>
      <c r="HN114" t="s">
        <v>7</v>
      </c>
      <c r="HX114" t="s">
        <v>7</v>
      </c>
      <c r="HY114" t="s">
        <v>9</v>
      </c>
      <c r="HZ114" t="s">
        <v>7</v>
      </c>
      <c r="IA114" t="s">
        <v>7</v>
      </c>
      <c r="IB114" t="s">
        <v>7</v>
      </c>
      <c r="IC114" t="s">
        <v>7</v>
      </c>
      <c r="ID114" t="s">
        <v>7</v>
      </c>
      <c r="IL114" t="s">
        <v>440</v>
      </c>
      <c r="IP114" t="s">
        <v>457</v>
      </c>
      <c r="IT114" t="s">
        <v>381</v>
      </c>
      <c r="IV114" t="s">
        <v>381</v>
      </c>
      <c r="IX114" t="s">
        <v>381</v>
      </c>
      <c r="IZ114" t="s">
        <v>9</v>
      </c>
      <c r="JB114" t="s">
        <v>11</v>
      </c>
      <c r="JD114" t="s">
        <v>9</v>
      </c>
      <c r="JF114" t="s">
        <v>446</v>
      </c>
      <c r="JG114" t="s">
        <v>410</v>
      </c>
      <c r="JH114" t="s">
        <v>410</v>
      </c>
      <c r="JL114" t="s">
        <v>370</v>
      </c>
      <c r="JM114" t="s">
        <v>370</v>
      </c>
      <c r="JN114" t="s">
        <v>370</v>
      </c>
      <c r="JO114" t="s">
        <v>370</v>
      </c>
      <c r="JP114" t="s">
        <v>370</v>
      </c>
      <c r="JQ114" t="s">
        <v>361</v>
      </c>
      <c r="JR114" t="s">
        <v>361</v>
      </c>
      <c r="JS114" t="s">
        <v>361</v>
      </c>
      <c r="JT114" t="s">
        <v>361</v>
      </c>
      <c r="JU114" t="s">
        <v>361</v>
      </c>
      <c r="JV114" t="s">
        <v>361</v>
      </c>
      <c r="JW114" t="s">
        <v>361</v>
      </c>
      <c r="JX114" t="s">
        <v>474</v>
      </c>
      <c r="JZ114" t="s">
        <v>412</v>
      </c>
      <c r="KB114" t="s">
        <v>8</v>
      </c>
    </row>
    <row r="115" spans="1:288" x14ac:dyDescent="0.3">
      <c r="A115">
        <v>114</v>
      </c>
      <c r="AV115" t="s">
        <v>361</v>
      </c>
      <c r="AW115" t="s">
        <v>361</v>
      </c>
      <c r="AX115" t="s">
        <v>361</v>
      </c>
      <c r="AY115" t="s">
        <v>361</v>
      </c>
      <c r="AZ115" t="s">
        <v>361</v>
      </c>
      <c r="BA115" t="s">
        <v>361</v>
      </c>
      <c r="BB115" t="s">
        <v>361</v>
      </c>
      <c r="BC115" t="s">
        <v>361</v>
      </c>
      <c r="BD115" t="s">
        <v>361</v>
      </c>
      <c r="BE115" t="s">
        <v>361</v>
      </c>
      <c r="BF115" t="s">
        <v>361</v>
      </c>
      <c r="BG115" t="s">
        <v>361</v>
      </c>
      <c r="BH115" t="s">
        <v>361</v>
      </c>
      <c r="BI115" t="s">
        <v>361</v>
      </c>
      <c r="BJ115" t="s">
        <v>361</v>
      </c>
      <c r="BK115" t="s">
        <v>361</v>
      </c>
      <c r="BL115" t="s">
        <v>361</v>
      </c>
      <c r="BM115" t="s">
        <v>361</v>
      </c>
      <c r="BP115" t="s">
        <v>361</v>
      </c>
      <c r="BQ115" t="s">
        <v>361</v>
      </c>
      <c r="BR115" t="s">
        <v>361</v>
      </c>
      <c r="BS115" t="s">
        <v>361</v>
      </c>
      <c r="BT115" t="s">
        <v>361</v>
      </c>
      <c r="BU115" t="s">
        <v>361</v>
      </c>
      <c r="BV115" t="s">
        <v>361</v>
      </c>
      <c r="BW115" t="s">
        <v>361</v>
      </c>
      <c r="BX115" t="s">
        <v>361</v>
      </c>
      <c r="BY115" t="s">
        <v>361</v>
      </c>
      <c r="BZ115" t="s">
        <v>361</v>
      </c>
      <c r="CA115" t="s">
        <v>361</v>
      </c>
      <c r="CB115" t="s">
        <v>361</v>
      </c>
      <c r="CC115" t="s">
        <v>361</v>
      </c>
      <c r="CF115" t="s">
        <v>361</v>
      </c>
      <c r="CG115" t="s">
        <v>361</v>
      </c>
      <c r="CH115" t="s">
        <v>361</v>
      </c>
      <c r="CI115" t="s">
        <v>361</v>
      </c>
      <c r="CJ115" t="s">
        <v>361</v>
      </c>
      <c r="CK115" t="s">
        <v>361</v>
      </c>
      <c r="CL115" t="s">
        <v>361</v>
      </c>
      <c r="CM115" t="s">
        <v>361</v>
      </c>
      <c r="CN115" t="s">
        <v>361</v>
      </c>
      <c r="CO115" t="s">
        <v>361</v>
      </c>
      <c r="CP115" t="s">
        <v>361</v>
      </c>
      <c r="CQ115" t="s">
        <v>361</v>
      </c>
      <c r="CR115" t="s">
        <v>361</v>
      </c>
      <c r="CS115" t="s">
        <v>361</v>
      </c>
      <c r="CT115" t="s">
        <v>361</v>
      </c>
      <c r="CU115" t="s">
        <v>361</v>
      </c>
      <c r="CV115" t="s">
        <v>361</v>
      </c>
      <c r="CW115" t="s">
        <v>361</v>
      </c>
      <c r="CX115" t="s">
        <v>361</v>
      </c>
      <c r="CY115" t="s">
        <v>361</v>
      </c>
      <c r="CZ115" t="s">
        <v>361</v>
      </c>
      <c r="DA115" t="s">
        <v>361</v>
      </c>
      <c r="DH115" t="s">
        <v>361</v>
      </c>
      <c r="DI115" t="s">
        <v>361</v>
      </c>
      <c r="DJ115" t="s">
        <v>361</v>
      </c>
      <c r="DK115" t="s">
        <v>361</v>
      </c>
      <c r="DL115" t="s">
        <v>361</v>
      </c>
      <c r="DM115" t="s">
        <v>361</v>
      </c>
      <c r="DN115" t="s">
        <v>361</v>
      </c>
      <c r="DO115" t="s">
        <v>361</v>
      </c>
      <c r="DP115" t="s">
        <v>361</v>
      </c>
      <c r="DQ115" t="s">
        <v>361</v>
      </c>
      <c r="DR115" t="s">
        <v>361</v>
      </c>
      <c r="DT115" t="s">
        <v>361</v>
      </c>
      <c r="DU115" t="s">
        <v>361</v>
      </c>
      <c r="DV115" t="s">
        <v>361</v>
      </c>
      <c r="DW115" t="s">
        <v>361</v>
      </c>
      <c r="DX115" t="s">
        <v>361</v>
      </c>
      <c r="DY115" t="s">
        <v>361</v>
      </c>
      <c r="DZ115" t="s">
        <v>361</v>
      </c>
      <c r="EA115" t="s">
        <v>361</v>
      </c>
      <c r="EB115" t="s">
        <v>361</v>
      </c>
      <c r="EC115" t="s">
        <v>361</v>
      </c>
      <c r="ED115" t="s">
        <v>361</v>
      </c>
      <c r="JL115" t="s">
        <v>361</v>
      </c>
      <c r="JM115" t="s">
        <v>361</v>
      </c>
      <c r="JN115" t="s">
        <v>361</v>
      </c>
      <c r="JO115" t="s">
        <v>361</v>
      </c>
      <c r="JP115" t="s">
        <v>361</v>
      </c>
      <c r="JQ115" t="s">
        <v>361</v>
      </c>
      <c r="JR115" t="s">
        <v>361</v>
      </c>
      <c r="JS115" t="s">
        <v>361</v>
      </c>
      <c r="JT115" t="s">
        <v>361</v>
      </c>
      <c r="JU115" t="s">
        <v>361</v>
      </c>
      <c r="JV115" t="s">
        <v>361</v>
      </c>
      <c r="JW115" t="s">
        <v>361</v>
      </c>
      <c r="KB115" t="s">
        <v>59</v>
      </c>
    </row>
    <row r="116" spans="1:288" x14ac:dyDescent="0.3">
      <c r="A116">
        <v>115</v>
      </c>
      <c r="D116" s="45">
        <v>44733</v>
      </c>
      <c r="E116" s="46">
        <v>0.54513888888888895</v>
      </c>
      <c r="F116" t="s">
        <v>18</v>
      </c>
      <c r="G116" t="s">
        <v>13</v>
      </c>
      <c r="H116" t="s">
        <v>7</v>
      </c>
      <c r="L116" t="s">
        <v>362</v>
      </c>
      <c r="P116" t="s">
        <v>9</v>
      </c>
      <c r="V116" t="s">
        <v>401</v>
      </c>
      <c r="X116" t="s">
        <v>9</v>
      </c>
      <c r="Z116" t="s">
        <v>402</v>
      </c>
      <c r="AB116" t="s">
        <v>365</v>
      </c>
      <c r="AD116" t="s">
        <v>506</v>
      </c>
      <c r="AF116" t="s">
        <v>367</v>
      </c>
      <c r="AJ116" t="s">
        <v>367</v>
      </c>
      <c r="AN116" t="s">
        <v>368</v>
      </c>
      <c r="AP116" t="s">
        <v>424</v>
      </c>
      <c r="AR116" t="s">
        <v>7</v>
      </c>
      <c r="AT116" t="s">
        <v>368</v>
      </c>
      <c r="AV116" t="s">
        <v>361</v>
      </c>
      <c r="AW116" t="s">
        <v>361</v>
      </c>
      <c r="AX116" t="s">
        <v>361</v>
      </c>
      <c r="AY116" t="s">
        <v>361</v>
      </c>
      <c r="AZ116" t="s">
        <v>361</v>
      </c>
      <c r="BA116" t="s">
        <v>370</v>
      </c>
      <c r="BB116" t="s">
        <v>361</v>
      </c>
      <c r="BC116" t="s">
        <v>361</v>
      </c>
      <c r="BD116" t="s">
        <v>361</v>
      </c>
      <c r="BE116" t="s">
        <v>361</v>
      </c>
      <c r="BF116" t="s">
        <v>361</v>
      </c>
      <c r="BG116" t="s">
        <v>361</v>
      </c>
      <c r="BH116" t="s">
        <v>361</v>
      </c>
      <c r="BI116" t="s">
        <v>361</v>
      </c>
      <c r="BJ116" t="s">
        <v>361</v>
      </c>
      <c r="BK116" t="s">
        <v>361</v>
      </c>
      <c r="BL116" t="s">
        <v>361</v>
      </c>
      <c r="BM116" t="s">
        <v>361</v>
      </c>
      <c r="BP116" t="s">
        <v>361</v>
      </c>
      <c r="BQ116" t="s">
        <v>370</v>
      </c>
      <c r="BR116" t="s">
        <v>361</v>
      </c>
      <c r="BS116" t="s">
        <v>370</v>
      </c>
      <c r="BT116" t="s">
        <v>361</v>
      </c>
      <c r="BU116" t="s">
        <v>361</v>
      </c>
      <c r="BV116" t="s">
        <v>361</v>
      </c>
      <c r="BW116" t="s">
        <v>361</v>
      </c>
      <c r="BX116" t="s">
        <v>361</v>
      </c>
      <c r="BY116" t="s">
        <v>361</v>
      </c>
      <c r="BZ116" t="s">
        <v>361</v>
      </c>
      <c r="CA116" t="s">
        <v>361</v>
      </c>
      <c r="CB116" t="s">
        <v>361</v>
      </c>
      <c r="CC116" t="s">
        <v>361</v>
      </c>
      <c r="CF116" t="s">
        <v>361</v>
      </c>
      <c r="CG116" t="s">
        <v>361</v>
      </c>
      <c r="CH116" t="s">
        <v>370</v>
      </c>
      <c r="CI116" t="s">
        <v>361</v>
      </c>
      <c r="CJ116" t="s">
        <v>361</v>
      </c>
      <c r="CK116" t="s">
        <v>361</v>
      </c>
      <c r="CL116" t="s">
        <v>370</v>
      </c>
      <c r="CM116" t="s">
        <v>361</v>
      </c>
      <c r="CN116" t="s">
        <v>361</v>
      </c>
      <c r="CO116" t="s">
        <v>361</v>
      </c>
      <c r="CP116" t="s">
        <v>361</v>
      </c>
      <c r="CQ116" t="s">
        <v>361</v>
      </c>
      <c r="CR116" t="s">
        <v>361</v>
      </c>
      <c r="CS116" t="s">
        <v>361</v>
      </c>
      <c r="CT116" t="s">
        <v>361</v>
      </c>
      <c r="CU116" t="s">
        <v>361</v>
      </c>
      <c r="CV116" t="s">
        <v>361</v>
      </c>
      <c r="CW116" t="s">
        <v>361</v>
      </c>
      <c r="CX116" t="s">
        <v>361</v>
      </c>
      <c r="CY116" t="s">
        <v>361</v>
      </c>
      <c r="CZ116" t="s">
        <v>361</v>
      </c>
      <c r="DA116" t="s">
        <v>361</v>
      </c>
      <c r="DD116" t="s">
        <v>9</v>
      </c>
      <c r="DF116" t="s">
        <v>368</v>
      </c>
      <c r="DH116" t="s">
        <v>361</v>
      </c>
      <c r="DI116" t="s">
        <v>361</v>
      </c>
      <c r="DJ116" t="s">
        <v>361</v>
      </c>
      <c r="DK116" t="s">
        <v>361</v>
      </c>
      <c r="DL116" t="s">
        <v>361</v>
      </c>
      <c r="DM116" t="s">
        <v>361</v>
      </c>
      <c r="DN116" t="s">
        <v>361</v>
      </c>
      <c r="DO116" t="s">
        <v>361</v>
      </c>
      <c r="DP116" t="s">
        <v>361</v>
      </c>
      <c r="DQ116" t="s">
        <v>361</v>
      </c>
      <c r="DR116" t="s">
        <v>370</v>
      </c>
      <c r="DT116" t="s">
        <v>361</v>
      </c>
      <c r="DU116" t="s">
        <v>361</v>
      </c>
      <c r="DV116" t="s">
        <v>361</v>
      </c>
      <c r="DW116" t="s">
        <v>361</v>
      </c>
      <c r="DX116" t="s">
        <v>361</v>
      </c>
      <c r="DY116" t="s">
        <v>361</v>
      </c>
      <c r="DZ116" t="s">
        <v>361</v>
      </c>
      <c r="EA116" t="s">
        <v>361</v>
      </c>
      <c r="EB116" t="s">
        <v>361</v>
      </c>
      <c r="EC116" t="s">
        <v>361</v>
      </c>
      <c r="ED116" t="s">
        <v>361</v>
      </c>
      <c r="EH116" t="s">
        <v>7</v>
      </c>
      <c r="EJ116" t="s">
        <v>7</v>
      </c>
      <c r="EL116">
        <v>4</v>
      </c>
      <c r="EM116" t="s">
        <v>371</v>
      </c>
      <c r="EN116">
        <v>60</v>
      </c>
      <c r="EO116" t="s">
        <v>372</v>
      </c>
      <c r="EP116">
        <v>35</v>
      </c>
      <c r="EQ116" t="s">
        <v>372</v>
      </c>
      <c r="ER116">
        <v>30</v>
      </c>
      <c r="ES116" t="s">
        <v>371</v>
      </c>
      <c r="ET116">
        <v>6</v>
      </c>
      <c r="FQ116" t="s">
        <v>392</v>
      </c>
      <c r="FR116" t="s">
        <v>374</v>
      </c>
      <c r="FV116" t="s">
        <v>449</v>
      </c>
      <c r="FZ116" t="s">
        <v>9</v>
      </c>
      <c r="GF116" t="s">
        <v>7</v>
      </c>
      <c r="GJ116" t="s">
        <v>425</v>
      </c>
      <c r="GP116">
        <v>2</v>
      </c>
      <c r="GR116" t="s">
        <v>376</v>
      </c>
      <c r="GT116" t="s">
        <v>377</v>
      </c>
      <c r="GX116" t="s">
        <v>378</v>
      </c>
      <c r="HB116" t="s">
        <v>7</v>
      </c>
      <c r="HD116" t="s">
        <v>9</v>
      </c>
      <c r="HF116" t="s">
        <v>9</v>
      </c>
      <c r="HG116" t="s">
        <v>9</v>
      </c>
      <c r="HH116" t="s">
        <v>7</v>
      </c>
      <c r="HI116" t="s">
        <v>9</v>
      </c>
      <c r="HJ116" t="s">
        <v>9</v>
      </c>
      <c r="HK116" t="s">
        <v>7</v>
      </c>
      <c r="HL116" t="s">
        <v>9</v>
      </c>
      <c r="HM116" t="s">
        <v>9</v>
      </c>
      <c r="HN116" t="s">
        <v>9</v>
      </c>
      <c r="HX116" t="s">
        <v>7</v>
      </c>
      <c r="HY116" t="s">
        <v>9</v>
      </c>
      <c r="HZ116" t="s">
        <v>7</v>
      </c>
      <c r="IA116" t="s">
        <v>7</v>
      </c>
      <c r="IB116" t="s">
        <v>7</v>
      </c>
      <c r="IC116" t="s">
        <v>9</v>
      </c>
      <c r="ID116" t="s">
        <v>7</v>
      </c>
      <c r="IL116" t="s">
        <v>379</v>
      </c>
      <c r="IP116" t="s">
        <v>441</v>
      </c>
      <c r="IT116" t="s">
        <v>445</v>
      </c>
      <c r="IV116" t="s">
        <v>445</v>
      </c>
      <c r="IX116" t="s">
        <v>445</v>
      </c>
      <c r="IZ116" t="s">
        <v>7</v>
      </c>
      <c r="JL116" t="s">
        <v>361</v>
      </c>
      <c r="JM116" t="s">
        <v>361</v>
      </c>
      <c r="JN116" t="s">
        <v>361</v>
      </c>
      <c r="JO116" t="s">
        <v>361</v>
      </c>
      <c r="JP116" t="s">
        <v>361</v>
      </c>
      <c r="JQ116" t="s">
        <v>361</v>
      </c>
      <c r="JR116" t="s">
        <v>361</v>
      </c>
      <c r="JS116" t="s">
        <v>361</v>
      </c>
      <c r="JT116" t="s">
        <v>361</v>
      </c>
      <c r="JU116" t="s">
        <v>361</v>
      </c>
      <c r="JV116" t="s">
        <v>361</v>
      </c>
      <c r="JW116" t="s">
        <v>361</v>
      </c>
      <c r="KB116" t="s">
        <v>8</v>
      </c>
    </row>
    <row r="117" spans="1:288" x14ac:dyDescent="0.3">
      <c r="A117">
        <v>116</v>
      </c>
      <c r="D117" s="45">
        <v>44733</v>
      </c>
      <c r="E117" s="46">
        <v>0.56111111111111112</v>
      </c>
      <c r="F117" t="s">
        <v>4</v>
      </c>
      <c r="G117" t="s">
        <v>13</v>
      </c>
      <c r="H117" t="s">
        <v>7</v>
      </c>
      <c r="L117" t="s">
        <v>362</v>
      </c>
      <c r="P117" t="s">
        <v>9</v>
      </c>
      <c r="V117" t="s">
        <v>363</v>
      </c>
      <c r="Z117" t="s">
        <v>443</v>
      </c>
      <c r="AB117" t="s">
        <v>403</v>
      </c>
      <c r="AD117" t="s">
        <v>423</v>
      </c>
      <c r="AF117" t="s">
        <v>367</v>
      </c>
      <c r="AJ117" t="s">
        <v>367</v>
      </c>
      <c r="AN117" t="s">
        <v>368</v>
      </c>
      <c r="AP117" t="s">
        <v>471</v>
      </c>
      <c r="AR117" t="s">
        <v>7</v>
      </c>
      <c r="AT117" t="s">
        <v>7</v>
      </c>
      <c r="AV117" t="s">
        <v>361</v>
      </c>
      <c r="AW117" t="s">
        <v>370</v>
      </c>
      <c r="AX117" t="s">
        <v>361</v>
      </c>
      <c r="AY117" t="s">
        <v>361</v>
      </c>
      <c r="AZ117" t="s">
        <v>370</v>
      </c>
      <c r="BA117" t="s">
        <v>361</v>
      </c>
      <c r="BB117" t="s">
        <v>370</v>
      </c>
      <c r="BC117" t="s">
        <v>361</v>
      </c>
      <c r="BD117" t="s">
        <v>361</v>
      </c>
      <c r="BE117" t="s">
        <v>361</v>
      </c>
      <c r="BF117" t="s">
        <v>361</v>
      </c>
      <c r="BG117" t="s">
        <v>361</v>
      </c>
      <c r="BH117" t="s">
        <v>361</v>
      </c>
      <c r="BI117" t="s">
        <v>361</v>
      </c>
      <c r="BJ117" t="s">
        <v>361</v>
      </c>
      <c r="BK117" t="s">
        <v>361</v>
      </c>
      <c r="BL117" t="s">
        <v>361</v>
      </c>
      <c r="BM117" t="s">
        <v>361</v>
      </c>
      <c r="BP117" t="s">
        <v>361</v>
      </c>
      <c r="BQ117" t="s">
        <v>370</v>
      </c>
      <c r="BR117" t="s">
        <v>361</v>
      </c>
      <c r="BS117" t="s">
        <v>370</v>
      </c>
      <c r="BT117" t="s">
        <v>361</v>
      </c>
      <c r="BU117" t="s">
        <v>361</v>
      </c>
      <c r="BV117" t="s">
        <v>361</v>
      </c>
      <c r="BW117" t="s">
        <v>361</v>
      </c>
      <c r="BX117" t="s">
        <v>361</v>
      </c>
      <c r="BY117" t="s">
        <v>361</v>
      </c>
      <c r="BZ117" t="s">
        <v>361</v>
      </c>
      <c r="CA117" t="s">
        <v>361</v>
      </c>
      <c r="CB117" t="s">
        <v>361</v>
      </c>
      <c r="CC117" t="s">
        <v>361</v>
      </c>
      <c r="CF117" t="s">
        <v>361</v>
      </c>
      <c r="CG117" t="s">
        <v>361</v>
      </c>
      <c r="CH117" t="s">
        <v>361</v>
      </c>
      <c r="CI117" t="s">
        <v>370</v>
      </c>
      <c r="CJ117" t="s">
        <v>370</v>
      </c>
      <c r="CK117" t="s">
        <v>370</v>
      </c>
      <c r="CL117" t="s">
        <v>370</v>
      </c>
      <c r="CM117" t="s">
        <v>361</v>
      </c>
      <c r="CN117" t="s">
        <v>361</v>
      </c>
      <c r="CO117" t="s">
        <v>361</v>
      </c>
      <c r="CP117" t="s">
        <v>361</v>
      </c>
      <c r="CQ117" t="s">
        <v>361</v>
      </c>
      <c r="CR117" t="s">
        <v>361</v>
      </c>
      <c r="CS117" t="s">
        <v>361</v>
      </c>
      <c r="CT117" t="s">
        <v>361</v>
      </c>
      <c r="CU117" t="s">
        <v>361</v>
      </c>
      <c r="CV117" t="s">
        <v>361</v>
      </c>
      <c r="CW117" t="s">
        <v>361</v>
      </c>
      <c r="CX117" t="s">
        <v>361</v>
      </c>
      <c r="CY117" t="s">
        <v>361</v>
      </c>
      <c r="CZ117" t="s">
        <v>361</v>
      </c>
      <c r="DA117" t="s">
        <v>361</v>
      </c>
      <c r="DD117" t="s">
        <v>9</v>
      </c>
      <c r="DF117" t="s">
        <v>9</v>
      </c>
      <c r="DH117" t="s">
        <v>361</v>
      </c>
      <c r="DI117" t="s">
        <v>361</v>
      </c>
      <c r="DJ117" t="s">
        <v>361</v>
      </c>
      <c r="DK117" t="s">
        <v>361</v>
      </c>
      <c r="DL117" t="s">
        <v>361</v>
      </c>
      <c r="DM117" t="s">
        <v>361</v>
      </c>
      <c r="DN117" t="s">
        <v>361</v>
      </c>
      <c r="DO117" t="s">
        <v>361</v>
      </c>
      <c r="DP117" t="s">
        <v>361</v>
      </c>
      <c r="DQ117" t="s">
        <v>361</v>
      </c>
      <c r="DR117" t="s">
        <v>370</v>
      </c>
      <c r="DT117" t="s">
        <v>361</v>
      </c>
      <c r="DU117" t="s">
        <v>361</v>
      </c>
      <c r="DV117" t="s">
        <v>361</v>
      </c>
      <c r="DW117" t="s">
        <v>361</v>
      </c>
      <c r="DX117" t="s">
        <v>361</v>
      </c>
      <c r="DY117" t="s">
        <v>361</v>
      </c>
      <c r="DZ117" t="s">
        <v>361</v>
      </c>
      <c r="EA117" t="s">
        <v>361</v>
      </c>
      <c r="EB117" t="s">
        <v>361</v>
      </c>
      <c r="EC117" t="s">
        <v>361</v>
      </c>
      <c r="ED117" t="s">
        <v>361</v>
      </c>
      <c r="EH117" t="s">
        <v>7</v>
      </c>
      <c r="EJ117" t="s">
        <v>7</v>
      </c>
      <c r="EL117">
        <v>3</v>
      </c>
      <c r="EM117" t="s">
        <v>371</v>
      </c>
      <c r="EN117">
        <v>3</v>
      </c>
      <c r="EO117" t="s">
        <v>371</v>
      </c>
      <c r="EP117">
        <v>12</v>
      </c>
      <c r="EQ117" t="s">
        <v>371</v>
      </c>
      <c r="ER117">
        <v>6</v>
      </c>
      <c r="FQ117" t="s">
        <v>392</v>
      </c>
      <c r="FR117" t="s">
        <v>374</v>
      </c>
      <c r="FV117" t="s">
        <v>374</v>
      </c>
      <c r="FZ117" t="s">
        <v>9</v>
      </c>
      <c r="GF117" t="s">
        <v>7</v>
      </c>
      <c r="GJ117" t="s">
        <v>478</v>
      </c>
      <c r="GN117" t="s">
        <v>479</v>
      </c>
      <c r="GP117">
        <v>2</v>
      </c>
      <c r="GR117" t="s">
        <v>376</v>
      </c>
      <c r="GT117" t="s">
        <v>532</v>
      </c>
      <c r="GX117" t="s">
        <v>378</v>
      </c>
      <c r="HB117" t="s">
        <v>7</v>
      </c>
      <c r="HD117" t="s">
        <v>7</v>
      </c>
      <c r="HF117" t="s">
        <v>9</v>
      </c>
      <c r="HG117" t="s">
        <v>9</v>
      </c>
      <c r="HH117" t="s">
        <v>7</v>
      </c>
      <c r="HI117" t="s">
        <v>7</v>
      </c>
      <c r="HJ117" t="s">
        <v>9</v>
      </c>
      <c r="HK117" t="s">
        <v>7</v>
      </c>
      <c r="HL117" t="s">
        <v>7</v>
      </c>
      <c r="HM117" t="s">
        <v>9</v>
      </c>
      <c r="HN117" t="s">
        <v>7</v>
      </c>
      <c r="HX117" t="s">
        <v>7</v>
      </c>
      <c r="HY117" t="s">
        <v>9</v>
      </c>
      <c r="HZ117" t="s">
        <v>7</v>
      </c>
      <c r="IA117" t="s">
        <v>7</v>
      </c>
      <c r="IB117" t="s">
        <v>7</v>
      </c>
      <c r="IC117" t="s">
        <v>7</v>
      </c>
      <c r="ID117" t="s">
        <v>7</v>
      </c>
      <c r="IL117" t="s">
        <v>473</v>
      </c>
      <c r="IP117" t="s">
        <v>457</v>
      </c>
      <c r="IT117" t="s">
        <v>381</v>
      </c>
      <c r="IV117" t="s">
        <v>381</v>
      </c>
      <c r="IX117" t="s">
        <v>381</v>
      </c>
      <c r="IZ117" t="s">
        <v>7</v>
      </c>
      <c r="JL117" t="s">
        <v>361</v>
      </c>
      <c r="JM117" t="s">
        <v>361</v>
      </c>
      <c r="JN117" t="s">
        <v>361</v>
      </c>
      <c r="JO117" t="s">
        <v>361</v>
      </c>
      <c r="JP117" t="s">
        <v>361</v>
      </c>
      <c r="JQ117" t="s">
        <v>361</v>
      </c>
      <c r="JR117" t="s">
        <v>361</v>
      </c>
      <c r="JS117" t="s">
        <v>361</v>
      </c>
      <c r="JT117" t="s">
        <v>361</v>
      </c>
      <c r="JU117" t="s">
        <v>361</v>
      </c>
      <c r="JV117" t="s">
        <v>361</v>
      </c>
      <c r="JW117" t="s">
        <v>361</v>
      </c>
      <c r="KB117" t="s">
        <v>8</v>
      </c>
    </row>
    <row r="118" spans="1:288" x14ac:dyDescent="0.3">
      <c r="A118">
        <v>117</v>
      </c>
      <c r="D118" s="45">
        <v>44730</v>
      </c>
      <c r="E118" s="46">
        <v>0.54583333333333328</v>
      </c>
      <c r="F118" t="s">
        <v>15</v>
      </c>
      <c r="G118" t="s">
        <v>13</v>
      </c>
      <c r="H118" t="s">
        <v>7</v>
      </c>
      <c r="L118" t="s">
        <v>362</v>
      </c>
      <c r="P118" t="s">
        <v>9</v>
      </c>
      <c r="V118" t="s">
        <v>363</v>
      </c>
      <c r="Z118" t="s">
        <v>443</v>
      </c>
      <c r="AB118" t="s">
        <v>365</v>
      </c>
      <c r="AD118" t="s">
        <v>423</v>
      </c>
      <c r="AF118" t="s">
        <v>470</v>
      </c>
      <c r="AH118" t="s">
        <v>14</v>
      </c>
      <c r="AI118" t="s">
        <v>533</v>
      </c>
      <c r="AJ118" t="s">
        <v>470</v>
      </c>
      <c r="AL118" t="s">
        <v>14</v>
      </c>
      <c r="AM118" t="s">
        <v>534</v>
      </c>
      <c r="AN118" t="s">
        <v>7</v>
      </c>
      <c r="AP118" t="s">
        <v>369</v>
      </c>
      <c r="AR118" t="s">
        <v>7</v>
      </c>
      <c r="AT118" t="s">
        <v>368</v>
      </c>
      <c r="AV118" t="s">
        <v>361</v>
      </c>
      <c r="AW118" t="s">
        <v>361</v>
      </c>
      <c r="AX118" t="s">
        <v>361</v>
      </c>
      <c r="AY118" t="s">
        <v>361</v>
      </c>
      <c r="AZ118" t="s">
        <v>361</v>
      </c>
      <c r="BA118" t="s">
        <v>370</v>
      </c>
      <c r="BB118" t="s">
        <v>361</v>
      </c>
      <c r="BC118" t="s">
        <v>361</v>
      </c>
      <c r="BD118" t="s">
        <v>361</v>
      </c>
      <c r="BE118" t="s">
        <v>361</v>
      </c>
      <c r="BF118" t="s">
        <v>361</v>
      </c>
      <c r="BG118" t="s">
        <v>361</v>
      </c>
      <c r="BH118" t="s">
        <v>361</v>
      </c>
      <c r="BI118" t="s">
        <v>361</v>
      </c>
      <c r="BJ118" t="s">
        <v>361</v>
      </c>
      <c r="BK118" t="s">
        <v>361</v>
      </c>
      <c r="BL118" t="s">
        <v>361</v>
      </c>
      <c r="BM118" t="s">
        <v>361</v>
      </c>
      <c r="BP118" t="s">
        <v>361</v>
      </c>
      <c r="BQ118" t="s">
        <v>361</v>
      </c>
      <c r="BR118" t="s">
        <v>361</v>
      </c>
      <c r="BS118" t="s">
        <v>370</v>
      </c>
      <c r="BT118" t="s">
        <v>361</v>
      </c>
      <c r="BU118" t="s">
        <v>361</v>
      </c>
      <c r="BV118" t="s">
        <v>361</v>
      </c>
      <c r="BW118" t="s">
        <v>361</v>
      </c>
      <c r="BX118" t="s">
        <v>361</v>
      </c>
      <c r="BY118" t="s">
        <v>361</v>
      </c>
      <c r="BZ118" t="s">
        <v>361</v>
      </c>
      <c r="CA118" t="s">
        <v>361</v>
      </c>
      <c r="CB118" t="s">
        <v>361</v>
      </c>
      <c r="CC118" t="s">
        <v>361</v>
      </c>
      <c r="CF118" t="s">
        <v>361</v>
      </c>
      <c r="CG118" t="s">
        <v>361</v>
      </c>
      <c r="CH118" t="s">
        <v>370</v>
      </c>
      <c r="CI118" t="s">
        <v>370</v>
      </c>
      <c r="CJ118" t="s">
        <v>361</v>
      </c>
      <c r="CK118" t="s">
        <v>370</v>
      </c>
      <c r="CL118" t="s">
        <v>361</v>
      </c>
      <c r="CM118" t="s">
        <v>370</v>
      </c>
      <c r="CN118" t="s">
        <v>361</v>
      </c>
      <c r="CO118" t="s">
        <v>361</v>
      </c>
      <c r="CP118" t="s">
        <v>361</v>
      </c>
      <c r="CQ118" t="s">
        <v>361</v>
      </c>
      <c r="CR118" t="s">
        <v>361</v>
      </c>
      <c r="CS118" t="s">
        <v>361</v>
      </c>
      <c r="CT118" t="s">
        <v>361</v>
      </c>
      <c r="CU118" t="s">
        <v>361</v>
      </c>
      <c r="CV118" t="s">
        <v>361</v>
      </c>
      <c r="CW118" t="s">
        <v>361</v>
      </c>
      <c r="CX118" t="s">
        <v>361</v>
      </c>
      <c r="CY118" t="s">
        <v>361</v>
      </c>
      <c r="CZ118" t="s">
        <v>361</v>
      </c>
      <c r="DA118" t="s">
        <v>361</v>
      </c>
      <c r="DD118" t="s">
        <v>9</v>
      </c>
      <c r="DF118" t="s">
        <v>9</v>
      </c>
      <c r="DH118" t="s">
        <v>370</v>
      </c>
      <c r="DI118" t="s">
        <v>361</v>
      </c>
      <c r="DJ118" t="s">
        <v>361</v>
      </c>
      <c r="DK118" t="s">
        <v>361</v>
      </c>
      <c r="DL118" t="s">
        <v>361</v>
      </c>
      <c r="DM118" t="s">
        <v>361</v>
      </c>
      <c r="DN118" t="s">
        <v>361</v>
      </c>
      <c r="DO118" t="s">
        <v>361</v>
      </c>
      <c r="DP118" t="s">
        <v>361</v>
      </c>
      <c r="DQ118" t="s">
        <v>361</v>
      </c>
      <c r="DR118" t="s">
        <v>361</v>
      </c>
      <c r="DT118" t="s">
        <v>361</v>
      </c>
      <c r="DU118" t="s">
        <v>361</v>
      </c>
      <c r="DV118" t="s">
        <v>361</v>
      </c>
      <c r="DW118" t="s">
        <v>361</v>
      </c>
      <c r="DX118" t="s">
        <v>361</v>
      </c>
      <c r="DY118" t="s">
        <v>361</v>
      </c>
      <c r="DZ118" t="s">
        <v>361</v>
      </c>
      <c r="EA118" t="s">
        <v>361</v>
      </c>
      <c r="EB118" t="s">
        <v>361</v>
      </c>
      <c r="EC118" t="s">
        <v>361</v>
      </c>
      <c r="ED118" t="s">
        <v>361</v>
      </c>
      <c r="EF118" t="s">
        <v>9</v>
      </c>
      <c r="EH118" t="s">
        <v>9</v>
      </c>
      <c r="EJ118" t="s">
        <v>9</v>
      </c>
      <c r="EL118">
        <v>1</v>
      </c>
      <c r="EM118" t="s">
        <v>371</v>
      </c>
      <c r="EN118">
        <v>80</v>
      </c>
      <c r="FQ118" t="s">
        <v>373</v>
      </c>
      <c r="FR118" t="s">
        <v>404</v>
      </c>
      <c r="FT118" t="s">
        <v>535</v>
      </c>
      <c r="FV118" t="s">
        <v>374</v>
      </c>
      <c r="GF118" t="s">
        <v>9</v>
      </c>
      <c r="GH118">
        <v>2</v>
      </c>
      <c r="GJ118" t="s">
        <v>425</v>
      </c>
      <c r="GP118">
        <v>2</v>
      </c>
      <c r="GR118" t="s">
        <v>376</v>
      </c>
      <c r="GT118" t="s">
        <v>377</v>
      </c>
      <c r="GX118" t="s">
        <v>378</v>
      </c>
      <c r="HB118" t="s">
        <v>7</v>
      </c>
      <c r="HD118" t="s">
        <v>9</v>
      </c>
      <c r="HF118" t="s">
        <v>9</v>
      </c>
      <c r="HG118" t="s">
        <v>9</v>
      </c>
      <c r="HH118" t="s">
        <v>7</v>
      </c>
      <c r="HI118" t="s">
        <v>7</v>
      </c>
      <c r="HJ118" t="s">
        <v>9</v>
      </c>
      <c r="HK118" t="s">
        <v>7</v>
      </c>
      <c r="HL118" t="s">
        <v>9</v>
      </c>
      <c r="HM118" t="s">
        <v>9</v>
      </c>
      <c r="HN118" t="s">
        <v>7</v>
      </c>
      <c r="HX118" t="s">
        <v>9</v>
      </c>
      <c r="HY118" t="s">
        <v>9</v>
      </c>
      <c r="HZ118" t="s">
        <v>7</v>
      </c>
      <c r="IA118" t="s">
        <v>7</v>
      </c>
      <c r="IB118" t="s">
        <v>7</v>
      </c>
      <c r="IC118" t="s">
        <v>7</v>
      </c>
      <c r="ID118" t="s">
        <v>7</v>
      </c>
      <c r="IL118" t="s">
        <v>440</v>
      </c>
      <c r="IP118" t="s">
        <v>441</v>
      </c>
      <c r="IT118" t="s">
        <v>381</v>
      </c>
      <c r="IV118" t="s">
        <v>381</v>
      </c>
      <c r="IX118" t="s">
        <v>381</v>
      </c>
      <c r="IZ118" t="s">
        <v>7</v>
      </c>
      <c r="JL118" t="s">
        <v>361</v>
      </c>
      <c r="JM118" t="s">
        <v>361</v>
      </c>
      <c r="JN118" t="s">
        <v>361</v>
      </c>
      <c r="JO118" t="s">
        <v>361</v>
      </c>
      <c r="JP118" t="s">
        <v>361</v>
      </c>
      <c r="JQ118" t="s">
        <v>361</v>
      </c>
      <c r="JR118" t="s">
        <v>361</v>
      </c>
      <c r="JS118" t="s">
        <v>361</v>
      </c>
      <c r="JT118" t="s">
        <v>361</v>
      </c>
      <c r="JU118" t="s">
        <v>361</v>
      </c>
      <c r="JV118" t="s">
        <v>361</v>
      </c>
      <c r="JW118" t="s">
        <v>361</v>
      </c>
      <c r="KB118" t="s">
        <v>8</v>
      </c>
    </row>
    <row r="119" spans="1:288" x14ac:dyDescent="0.3">
      <c r="A119">
        <v>118</v>
      </c>
      <c r="D119" s="45">
        <v>44733</v>
      </c>
      <c r="E119" s="46">
        <v>0.59722222222222221</v>
      </c>
      <c r="F119" t="s">
        <v>18</v>
      </c>
      <c r="G119" t="s">
        <v>13</v>
      </c>
      <c r="H119" t="s">
        <v>7</v>
      </c>
      <c r="L119" t="s">
        <v>362</v>
      </c>
      <c r="P119" t="s">
        <v>9</v>
      </c>
      <c r="V119" t="s">
        <v>485</v>
      </c>
      <c r="Z119" t="s">
        <v>402</v>
      </c>
      <c r="AB119" t="s">
        <v>403</v>
      </c>
      <c r="AD119" t="s">
        <v>423</v>
      </c>
      <c r="AF119" t="s">
        <v>367</v>
      </c>
      <c r="AJ119" t="s">
        <v>437</v>
      </c>
      <c r="AL119" t="s">
        <v>417</v>
      </c>
      <c r="AN119" t="s">
        <v>7</v>
      </c>
      <c r="AP119" t="s">
        <v>367</v>
      </c>
      <c r="AR119" t="s">
        <v>9</v>
      </c>
      <c r="AT119" t="s">
        <v>7</v>
      </c>
      <c r="AV119" t="s">
        <v>361</v>
      </c>
      <c r="AW119" t="s">
        <v>361</v>
      </c>
      <c r="AX119" t="s">
        <v>361</v>
      </c>
      <c r="AY119" t="s">
        <v>361</v>
      </c>
      <c r="AZ119" t="s">
        <v>361</v>
      </c>
      <c r="BA119" t="s">
        <v>361</v>
      </c>
      <c r="BB119" t="s">
        <v>370</v>
      </c>
      <c r="BC119" t="s">
        <v>361</v>
      </c>
      <c r="BD119" t="s">
        <v>361</v>
      </c>
      <c r="BE119" t="s">
        <v>361</v>
      </c>
      <c r="BF119" t="s">
        <v>361</v>
      </c>
      <c r="BG119" t="s">
        <v>361</v>
      </c>
      <c r="BH119" t="s">
        <v>361</v>
      </c>
      <c r="BI119" t="s">
        <v>361</v>
      </c>
      <c r="BJ119" t="s">
        <v>361</v>
      </c>
      <c r="BK119" t="s">
        <v>361</v>
      </c>
      <c r="BL119" t="s">
        <v>361</v>
      </c>
      <c r="BM119" t="s">
        <v>361</v>
      </c>
      <c r="BP119" t="s">
        <v>361</v>
      </c>
      <c r="BQ119" t="s">
        <v>361</v>
      </c>
      <c r="BR119" t="s">
        <v>361</v>
      </c>
      <c r="BS119" t="s">
        <v>370</v>
      </c>
      <c r="BT119" t="s">
        <v>361</v>
      </c>
      <c r="BU119" t="s">
        <v>361</v>
      </c>
      <c r="BV119" t="s">
        <v>361</v>
      </c>
      <c r="BW119" t="s">
        <v>361</v>
      </c>
      <c r="BX119" t="s">
        <v>361</v>
      </c>
      <c r="BY119" t="s">
        <v>361</v>
      </c>
      <c r="BZ119" t="s">
        <v>361</v>
      </c>
      <c r="CA119" t="s">
        <v>361</v>
      </c>
      <c r="CB119" t="s">
        <v>361</v>
      </c>
      <c r="CC119" t="s">
        <v>361</v>
      </c>
      <c r="CF119" t="s">
        <v>361</v>
      </c>
      <c r="CG119" t="s">
        <v>361</v>
      </c>
      <c r="CH119" t="s">
        <v>370</v>
      </c>
      <c r="CI119" t="s">
        <v>370</v>
      </c>
      <c r="CJ119" t="s">
        <v>361</v>
      </c>
      <c r="CK119" t="s">
        <v>370</v>
      </c>
      <c r="CL119" t="s">
        <v>370</v>
      </c>
      <c r="CM119" t="s">
        <v>370</v>
      </c>
      <c r="CN119" t="s">
        <v>361</v>
      </c>
      <c r="CO119" t="s">
        <v>370</v>
      </c>
      <c r="CP119" t="s">
        <v>361</v>
      </c>
      <c r="CQ119" t="s">
        <v>361</v>
      </c>
      <c r="CR119" t="s">
        <v>361</v>
      </c>
      <c r="CS119" t="s">
        <v>361</v>
      </c>
      <c r="CT119" t="s">
        <v>361</v>
      </c>
      <c r="CU119" t="s">
        <v>361</v>
      </c>
      <c r="CV119" t="s">
        <v>361</v>
      </c>
      <c r="CW119" t="s">
        <v>361</v>
      </c>
      <c r="CX119" t="s">
        <v>361</v>
      </c>
      <c r="CY119" t="s">
        <v>361</v>
      </c>
      <c r="CZ119" t="s">
        <v>361</v>
      </c>
      <c r="DA119" t="s">
        <v>361</v>
      </c>
      <c r="DD119" t="s">
        <v>9</v>
      </c>
      <c r="DF119" t="s">
        <v>9</v>
      </c>
      <c r="DH119" t="s">
        <v>361</v>
      </c>
      <c r="DI119" t="s">
        <v>361</v>
      </c>
      <c r="DJ119" t="s">
        <v>361</v>
      </c>
      <c r="DK119" t="s">
        <v>361</v>
      </c>
      <c r="DL119" t="s">
        <v>361</v>
      </c>
      <c r="DM119" t="s">
        <v>361</v>
      </c>
      <c r="DN119" t="s">
        <v>361</v>
      </c>
      <c r="DO119" t="s">
        <v>361</v>
      </c>
      <c r="DP119" t="s">
        <v>361</v>
      </c>
      <c r="DQ119" t="s">
        <v>361</v>
      </c>
      <c r="DR119" t="s">
        <v>370</v>
      </c>
      <c r="DT119" t="s">
        <v>361</v>
      </c>
      <c r="DU119" t="s">
        <v>361</v>
      </c>
      <c r="DV119" t="s">
        <v>361</v>
      </c>
      <c r="DW119" t="s">
        <v>361</v>
      </c>
      <c r="DX119" t="s">
        <v>361</v>
      </c>
      <c r="DY119" t="s">
        <v>361</v>
      </c>
      <c r="DZ119" t="s">
        <v>361</v>
      </c>
      <c r="EA119" t="s">
        <v>361</v>
      </c>
      <c r="EB119" t="s">
        <v>361</v>
      </c>
      <c r="EC119" t="s">
        <v>361</v>
      </c>
      <c r="ED119" t="s">
        <v>361</v>
      </c>
      <c r="EH119" t="s">
        <v>7</v>
      </c>
      <c r="EJ119" t="s">
        <v>7</v>
      </c>
      <c r="EL119">
        <v>7</v>
      </c>
      <c r="EM119" t="s">
        <v>371</v>
      </c>
      <c r="EN119">
        <v>58</v>
      </c>
      <c r="EO119" t="s">
        <v>372</v>
      </c>
      <c r="EP119">
        <v>43</v>
      </c>
      <c r="EQ119" t="s">
        <v>372</v>
      </c>
      <c r="ER119">
        <v>35</v>
      </c>
      <c r="ES119" t="s">
        <v>372</v>
      </c>
      <c r="ET119">
        <v>33</v>
      </c>
      <c r="EU119" t="s">
        <v>372</v>
      </c>
      <c r="EV119">
        <v>33</v>
      </c>
      <c r="EW119" t="s">
        <v>372</v>
      </c>
      <c r="EX119">
        <v>11</v>
      </c>
      <c r="EY119" t="s">
        <v>372</v>
      </c>
      <c r="EZ119">
        <v>7</v>
      </c>
      <c r="FQ119" t="s">
        <v>392</v>
      </c>
      <c r="FR119" t="s">
        <v>406</v>
      </c>
      <c r="FV119" t="s">
        <v>449</v>
      </c>
      <c r="FZ119" t="s">
        <v>9</v>
      </c>
      <c r="GF119" t="s">
        <v>7</v>
      </c>
      <c r="GJ119" t="s">
        <v>425</v>
      </c>
      <c r="GP119">
        <v>2</v>
      </c>
      <c r="GR119" t="s">
        <v>376</v>
      </c>
      <c r="GT119" t="s">
        <v>377</v>
      </c>
      <c r="GX119" t="s">
        <v>378</v>
      </c>
      <c r="HB119" t="s">
        <v>7</v>
      </c>
      <c r="HD119" t="s">
        <v>9</v>
      </c>
      <c r="HF119" t="s">
        <v>9</v>
      </c>
      <c r="HG119" t="s">
        <v>9</v>
      </c>
      <c r="HH119" t="s">
        <v>7</v>
      </c>
      <c r="HI119" t="s">
        <v>9</v>
      </c>
      <c r="HJ119" t="s">
        <v>9</v>
      </c>
      <c r="HK119" t="s">
        <v>7</v>
      </c>
      <c r="HL119" t="s">
        <v>9</v>
      </c>
      <c r="HM119" t="s">
        <v>9</v>
      </c>
      <c r="HN119" t="s">
        <v>9</v>
      </c>
      <c r="HX119" t="s">
        <v>7</v>
      </c>
      <c r="HY119" t="s">
        <v>9</v>
      </c>
      <c r="HZ119" t="s">
        <v>7</v>
      </c>
      <c r="IA119" t="s">
        <v>7</v>
      </c>
      <c r="IB119" t="s">
        <v>7</v>
      </c>
      <c r="IC119" t="s">
        <v>7</v>
      </c>
      <c r="ID119" t="s">
        <v>7</v>
      </c>
      <c r="IL119" t="s">
        <v>379</v>
      </c>
      <c r="IP119" t="s">
        <v>380</v>
      </c>
      <c r="IT119" t="s">
        <v>381</v>
      </c>
      <c r="IV119" t="s">
        <v>381</v>
      </c>
      <c r="IX119" t="s">
        <v>381</v>
      </c>
      <c r="IZ119" t="s">
        <v>7</v>
      </c>
      <c r="JL119" t="s">
        <v>361</v>
      </c>
      <c r="JM119" t="s">
        <v>361</v>
      </c>
      <c r="JN119" t="s">
        <v>361</v>
      </c>
      <c r="JO119" t="s">
        <v>361</v>
      </c>
      <c r="JP119" t="s">
        <v>361</v>
      </c>
      <c r="JQ119" t="s">
        <v>361</v>
      </c>
      <c r="JR119" t="s">
        <v>361</v>
      </c>
      <c r="JS119" t="s">
        <v>361</v>
      </c>
      <c r="JT119" t="s">
        <v>361</v>
      </c>
      <c r="JU119" t="s">
        <v>361</v>
      </c>
      <c r="JV119" t="s">
        <v>361</v>
      </c>
      <c r="JW119" t="s">
        <v>361</v>
      </c>
      <c r="KB119" t="s">
        <v>8</v>
      </c>
    </row>
    <row r="120" spans="1:288" x14ac:dyDescent="0.3">
      <c r="A120">
        <v>119</v>
      </c>
      <c r="D120" s="45">
        <v>44734</v>
      </c>
      <c r="E120" s="46">
        <v>0.61041666666666672</v>
      </c>
      <c r="F120" t="s">
        <v>27</v>
      </c>
      <c r="G120" t="s">
        <v>13</v>
      </c>
      <c r="H120" t="s">
        <v>7</v>
      </c>
      <c r="L120" t="s">
        <v>362</v>
      </c>
      <c r="P120" t="s">
        <v>9</v>
      </c>
      <c r="V120" t="s">
        <v>363</v>
      </c>
      <c r="Z120" t="s">
        <v>402</v>
      </c>
      <c r="AB120" t="s">
        <v>403</v>
      </c>
      <c r="AD120" t="s">
        <v>423</v>
      </c>
      <c r="AF120" t="s">
        <v>470</v>
      </c>
      <c r="AH120" t="s">
        <v>417</v>
      </c>
      <c r="AJ120" t="s">
        <v>470</v>
      </c>
      <c r="AL120" t="s">
        <v>417</v>
      </c>
      <c r="AN120" t="s">
        <v>9</v>
      </c>
      <c r="AP120" t="s">
        <v>424</v>
      </c>
      <c r="AR120" t="s">
        <v>7</v>
      </c>
      <c r="AT120" t="s">
        <v>9</v>
      </c>
      <c r="AV120" t="s">
        <v>361</v>
      </c>
      <c r="AW120" t="s">
        <v>361</v>
      </c>
      <c r="AX120" t="s">
        <v>361</v>
      </c>
      <c r="AY120" t="s">
        <v>361</v>
      </c>
      <c r="AZ120" t="s">
        <v>370</v>
      </c>
      <c r="BA120" t="s">
        <v>370</v>
      </c>
      <c r="BB120" t="s">
        <v>370</v>
      </c>
      <c r="BC120" t="s">
        <v>361</v>
      </c>
      <c r="BD120" t="s">
        <v>361</v>
      </c>
      <c r="BE120" t="s">
        <v>361</v>
      </c>
      <c r="BF120" t="s">
        <v>361</v>
      </c>
      <c r="BG120" t="s">
        <v>361</v>
      </c>
      <c r="BH120" t="s">
        <v>361</v>
      </c>
      <c r="BI120" t="s">
        <v>361</v>
      </c>
      <c r="BJ120" t="s">
        <v>361</v>
      </c>
      <c r="BK120" t="s">
        <v>361</v>
      </c>
      <c r="BL120" t="s">
        <v>361</v>
      </c>
      <c r="BM120" t="s">
        <v>361</v>
      </c>
      <c r="BP120" t="s">
        <v>361</v>
      </c>
      <c r="BQ120" t="s">
        <v>361</v>
      </c>
      <c r="BR120" t="s">
        <v>370</v>
      </c>
      <c r="BS120" t="s">
        <v>370</v>
      </c>
      <c r="BT120" t="s">
        <v>361</v>
      </c>
      <c r="BU120" t="s">
        <v>361</v>
      </c>
      <c r="BV120" t="s">
        <v>361</v>
      </c>
      <c r="BW120" t="s">
        <v>361</v>
      </c>
      <c r="BX120" t="s">
        <v>361</v>
      </c>
      <c r="BY120" t="s">
        <v>361</v>
      </c>
      <c r="BZ120" t="s">
        <v>361</v>
      </c>
      <c r="CA120" t="s">
        <v>361</v>
      </c>
      <c r="CB120" t="s">
        <v>361</v>
      </c>
      <c r="CC120" t="s">
        <v>361</v>
      </c>
      <c r="CF120" t="s">
        <v>361</v>
      </c>
      <c r="CG120" t="s">
        <v>361</v>
      </c>
      <c r="CH120" t="s">
        <v>361</v>
      </c>
      <c r="CI120" t="s">
        <v>370</v>
      </c>
      <c r="CJ120" t="s">
        <v>370</v>
      </c>
      <c r="CK120" t="s">
        <v>370</v>
      </c>
      <c r="CL120" t="s">
        <v>370</v>
      </c>
      <c r="CM120" t="s">
        <v>361</v>
      </c>
      <c r="CN120" t="s">
        <v>361</v>
      </c>
      <c r="CO120" t="s">
        <v>361</v>
      </c>
      <c r="CP120" t="s">
        <v>361</v>
      </c>
      <c r="CQ120" t="s">
        <v>361</v>
      </c>
      <c r="CR120" t="s">
        <v>361</v>
      </c>
      <c r="CS120" t="s">
        <v>361</v>
      </c>
      <c r="CT120" t="s">
        <v>361</v>
      </c>
      <c r="CU120" t="s">
        <v>361</v>
      </c>
      <c r="CV120" t="s">
        <v>361</v>
      </c>
      <c r="CW120" t="s">
        <v>361</v>
      </c>
      <c r="CX120" t="s">
        <v>361</v>
      </c>
      <c r="CY120" t="s">
        <v>361</v>
      </c>
      <c r="CZ120" t="s">
        <v>361</v>
      </c>
      <c r="DA120" t="s">
        <v>361</v>
      </c>
      <c r="DD120" t="s">
        <v>9</v>
      </c>
      <c r="DF120" t="s">
        <v>9</v>
      </c>
      <c r="DH120" t="s">
        <v>361</v>
      </c>
      <c r="DI120" t="s">
        <v>361</v>
      </c>
      <c r="DJ120" t="s">
        <v>361</v>
      </c>
      <c r="DK120" t="s">
        <v>361</v>
      </c>
      <c r="DL120" t="s">
        <v>361</v>
      </c>
      <c r="DM120" t="s">
        <v>361</v>
      </c>
      <c r="DN120" t="s">
        <v>361</v>
      </c>
      <c r="DO120" t="s">
        <v>361</v>
      </c>
      <c r="DP120" t="s">
        <v>361</v>
      </c>
      <c r="DQ120" t="s">
        <v>361</v>
      </c>
      <c r="DR120" t="s">
        <v>370</v>
      </c>
      <c r="DT120" t="s">
        <v>361</v>
      </c>
      <c r="DU120" t="s">
        <v>361</v>
      </c>
      <c r="DV120" t="s">
        <v>361</v>
      </c>
      <c r="DW120" t="s">
        <v>361</v>
      </c>
      <c r="DX120" t="s">
        <v>361</v>
      </c>
      <c r="DY120" t="s">
        <v>361</v>
      </c>
      <c r="DZ120" t="s">
        <v>361</v>
      </c>
      <c r="EA120" t="s">
        <v>361</v>
      </c>
      <c r="EB120" t="s">
        <v>361</v>
      </c>
      <c r="EC120" t="s">
        <v>361</v>
      </c>
      <c r="ED120" t="s">
        <v>361</v>
      </c>
      <c r="EH120" t="s">
        <v>7</v>
      </c>
      <c r="EJ120" t="s">
        <v>7</v>
      </c>
      <c r="EL120">
        <v>4</v>
      </c>
      <c r="EM120" t="s">
        <v>371</v>
      </c>
      <c r="EN120">
        <v>53</v>
      </c>
      <c r="EO120" t="s">
        <v>372</v>
      </c>
      <c r="EP120">
        <v>51</v>
      </c>
      <c r="EQ120" t="s">
        <v>372</v>
      </c>
      <c r="ER120">
        <v>62</v>
      </c>
      <c r="ES120" t="s">
        <v>372</v>
      </c>
      <c r="ET120">
        <v>33</v>
      </c>
      <c r="FQ120" t="s">
        <v>373</v>
      </c>
      <c r="FR120" t="s">
        <v>404</v>
      </c>
      <c r="FT120" t="s">
        <v>535</v>
      </c>
      <c r="FV120" t="s">
        <v>404</v>
      </c>
      <c r="FX120" t="s">
        <v>536</v>
      </c>
      <c r="GF120" t="s">
        <v>9</v>
      </c>
      <c r="GH120">
        <v>6</v>
      </c>
      <c r="GJ120" t="s">
        <v>425</v>
      </c>
      <c r="GP120">
        <v>1</v>
      </c>
      <c r="GR120" t="s">
        <v>376</v>
      </c>
      <c r="GT120" t="s">
        <v>377</v>
      </c>
      <c r="GX120" t="s">
        <v>378</v>
      </c>
      <c r="HB120" t="s">
        <v>9</v>
      </c>
      <c r="HD120" t="s">
        <v>9</v>
      </c>
      <c r="HF120" t="s">
        <v>7</v>
      </c>
      <c r="HG120" t="s">
        <v>9</v>
      </c>
      <c r="HH120" t="s">
        <v>7</v>
      </c>
      <c r="HI120" t="s">
        <v>7</v>
      </c>
      <c r="HJ120" t="s">
        <v>7</v>
      </c>
      <c r="HK120" t="s">
        <v>7</v>
      </c>
      <c r="HL120" t="s">
        <v>7</v>
      </c>
      <c r="HM120" t="s">
        <v>9</v>
      </c>
      <c r="HN120" t="s">
        <v>7</v>
      </c>
      <c r="HX120" t="s">
        <v>7</v>
      </c>
      <c r="HY120" t="s">
        <v>7</v>
      </c>
      <c r="HZ120" t="s">
        <v>7</v>
      </c>
      <c r="IA120" t="s">
        <v>7</v>
      </c>
      <c r="IB120" t="s">
        <v>7</v>
      </c>
      <c r="IC120" t="s">
        <v>7</v>
      </c>
      <c r="ID120" t="s">
        <v>7</v>
      </c>
      <c r="IL120" t="s">
        <v>379</v>
      </c>
      <c r="IP120" t="s">
        <v>380</v>
      </c>
      <c r="IT120" t="s">
        <v>445</v>
      </c>
      <c r="IV120" t="s">
        <v>445</v>
      </c>
      <c r="IX120" t="s">
        <v>445</v>
      </c>
      <c r="IZ120" t="s">
        <v>7</v>
      </c>
      <c r="JL120" t="s">
        <v>361</v>
      </c>
      <c r="JM120" t="s">
        <v>361</v>
      </c>
      <c r="JN120" t="s">
        <v>361</v>
      </c>
      <c r="JO120" t="s">
        <v>361</v>
      </c>
      <c r="JP120" t="s">
        <v>361</v>
      </c>
      <c r="JQ120" t="s">
        <v>361</v>
      </c>
      <c r="JR120" t="s">
        <v>361</v>
      </c>
      <c r="JS120" t="s">
        <v>361</v>
      </c>
      <c r="JT120" t="s">
        <v>361</v>
      </c>
      <c r="JU120" t="s">
        <v>361</v>
      </c>
      <c r="JV120" t="s">
        <v>361</v>
      </c>
      <c r="JW120" t="s">
        <v>361</v>
      </c>
      <c r="KB120" t="s">
        <v>8</v>
      </c>
    </row>
    <row r="121" spans="1:288" x14ac:dyDescent="0.3">
      <c r="A121">
        <v>120</v>
      </c>
      <c r="AV121" t="s">
        <v>361</v>
      </c>
      <c r="AW121" t="s">
        <v>361</v>
      </c>
      <c r="AX121" t="s">
        <v>361</v>
      </c>
      <c r="AY121" t="s">
        <v>361</v>
      </c>
      <c r="AZ121" t="s">
        <v>361</v>
      </c>
      <c r="BA121" t="s">
        <v>361</v>
      </c>
      <c r="BB121" t="s">
        <v>361</v>
      </c>
      <c r="BC121" t="s">
        <v>361</v>
      </c>
      <c r="BD121" t="s">
        <v>361</v>
      </c>
      <c r="BE121" t="s">
        <v>361</v>
      </c>
      <c r="BF121" t="s">
        <v>361</v>
      </c>
      <c r="BG121" t="s">
        <v>361</v>
      </c>
      <c r="BH121" t="s">
        <v>361</v>
      </c>
      <c r="BI121" t="s">
        <v>361</v>
      </c>
      <c r="BJ121" t="s">
        <v>361</v>
      </c>
      <c r="BK121" t="s">
        <v>361</v>
      </c>
      <c r="BL121" t="s">
        <v>361</v>
      </c>
      <c r="BM121" t="s">
        <v>361</v>
      </c>
      <c r="BP121" t="s">
        <v>361</v>
      </c>
      <c r="BQ121" t="s">
        <v>361</v>
      </c>
      <c r="BR121" t="s">
        <v>361</v>
      </c>
      <c r="BS121" t="s">
        <v>361</v>
      </c>
      <c r="BT121" t="s">
        <v>361</v>
      </c>
      <c r="BU121" t="s">
        <v>361</v>
      </c>
      <c r="BV121" t="s">
        <v>361</v>
      </c>
      <c r="BW121" t="s">
        <v>361</v>
      </c>
      <c r="BX121" t="s">
        <v>361</v>
      </c>
      <c r="BY121" t="s">
        <v>361</v>
      </c>
      <c r="BZ121" t="s">
        <v>361</v>
      </c>
      <c r="CA121" t="s">
        <v>361</v>
      </c>
      <c r="CB121" t="s">
        <v>361</v>
      </c>
      <c r="CC121" t="s">
        <v>361</v>
      </c>
      <c r="CF121" t="s">
        <v>361</v>
      </c>
      <c r="CG121" t="s">
        <v>361</v>
      </c>
      <c r="CH121" t="s">
        <v>361</v>
      </c>
      <c r="CI121" t="s">
        <v>361</v>
      </c>
      <c r="CJ121" t="s">
        <v>361</v>
      </c>
      <c r="CK121" t="s">
        <v>361</v>
      </c>
      <c r="CL121" t="s">
        <v>361</v>
      </c>
      <c r="CM121" t="s">
        <v>361</v>
      </c>
      <c r="CN121" t="s">
        <v>361</v>
      </c>
      <c r="CO121" t="s">
        <v>361</v>
      </c>
      <c r="CP121" t="s">
        <v>361</v>
      </c>
      <c r="CQ121" t="s">
        <v>361</v>
      </c>
      <c r="CR121" t="s">
        <v>361</v>
      </c>
      <c r="CS121" t="s">
        <v>361</v>
      </c>
      <c r="CT121" t="s">
        <v>361</v>
      </c>
      <c r="CU121" t="s">
        <v>361</v>
      </c>
      <c r="CV121" t="s">
        <v>361</v>
      </c>
      <c r="CW121" t="s">
        <v>361</v>
      </c>
      <c r="CX121" t="s">
        <v>361</v>
      </c>
      <c r="CY121" t="s">
        <v>361</v>
      </c>
      <c r="CZ121" t="s">
        <v>361</v>
      </c>
      <c r="DA121" t="s">
        <v>361</v>
      </c>
      <c r="DH121" t="s">
        <v>361</v>
      </c>
      <c r="DI121" t="s">
        <v>361</v>
      </c>
      <c r="DJ121" t="s">
        <v>361</v>
      </c>
      <c r="DK121" t="s">
        <v>361</v>
      </c>
      <c r="DL121" t="s">
        <v>361</v>
      </c>
      <c r="DM121" t="s">
        <v>361</v>
      </c>
      <c r="DN121" t="s">
        <v>361</v>
      </c>
      <c r="DO121" t="s">
        <v>361</v>
      </c>
      <c r="DP121" t="s">
        <v>361</v>
      </c>
      <c r="DQ121" t="s">
        <v>361</v>
      </c>
      <c r="DR121" t="s">
        <v>361</v>
      </c>
      <c r="DT121" t="s">
        <v>361</v>
      </c>
      <c r="DU121" t="s">
        <v>361</v>
      </c>
      <c r="DV121" t="s">
        <v>361</v>
      </c>
      <c r="DW121" t="s">
        <v>361</v>
      </c>
      <c r="DX121" t="s">
        <v>361</v>
      </c>
      <c r="DY121" t="s">
        <v>361</v>
      </c>
      <c r="DZ121" t="s">
        <v>361</v>
      </c>
      <c r="EA121" t="s">
        <v>361</v>
      </c>
      <c r="EB121" t="s">
        <v>361</v>
      </c>
      <c r="EC121" t="s">
        <v>361</v>
      </c>
      <c r="ED121" t="s">
        <v>361</v>
      </c>
      <c r="JL121" t="s">
        <v>361</v>
      </c>
      <c r="JM121" t="s">
        <v>361</v>
      </c>
      <c r="JN121" t="s">
        <v>361</v>
      </c>
      <c r="JO121" t="s">
        <v>361</v>
      </c>
      <c r="JP121" t="s">
        <v>361</v>
      </c>
      <c r="JQ121" t="s">
        <v>361</v>
      </c>
      <c r="JR121" t="s">
        <v>361</v>
      </c>
      <c r="JS121" t="s">
        <v>361</v>
      </c>
      <c r="JT121" t="s">
        <v>361</v>
      </c>
      <c r="JU121" t="s">
        <v>361</v>
      </c>
      <c r="JV121" t="s">
        <v>361</v>
      </c>
      <c r="JW121" t="s">
        <v>361</v>
      </c>
      <c r="KB121" t="s">
        <v>59</v>
      </c>
    </row>
    <row r="122" spans="1:288" x14ac:dyDescent="0.3">
      <c r="A122">
        <v>121</v>
      </c>
      <c r="D122" s="45">
        <v>44733</v>
      </c>
      <c r="E122" s="46">
        <v>0.52916666666666667</v>
      </c>
      <c r="F122" t="s">
        <v>4</v>
      </c>
      <c r="G122" t="s">
        <v>382</v>
      </c>
      <c r="I122" t="s">
        <v>383</v>
      </c>
      <c r="N122" t="s">
        <v>384</v>
      </c>
      <c r="S122" t="s">
        <v>385</v>
      </c>
      <c r="W122" t="s">
        <v>413</v>
      </c>
      <c r="AA122" t="s">
        <v>434</v>
      </c>
      <c r="AC122" t="s">
        <v>427</v>
      </c>
      <c r="AE122" t="s">
        <v>435</v>
      </c>
      <c r="AG122" t="s">
        <v>390</v>
      </c>
      <c r="AK122" t="s">
        <v>383</v>
      </c>
      <c r="AO122" t="s">
        <v>383</v>
      </c>
      <c r="AQ122" t="s">
        <v>460</v>
      </c>
      <c r="AS122" t="s">
        <v>383</v>
      </c>
      <c r="AU122" t="s">
        <v>436</v>
      </c>
      <c r="AV122" t="s">
        <v>361</v>
      </c>
      <c r="AW122" t="s">
        <v>361</v>
      </c>
      <c r="AX122" t="s">
        <v>361</v>
      </c>
      <c r="AY122" t="s">
        <v>361</v>
      </c>
      <c r="AZ122" t="s">
        <v>361</v>
      </c>
      <c r="BA122" t="s">
        <v>361</v>
      </c>
      <c r="BB122" t="s">
        <v>361</v>
      </c>
      <c r="BC122" t="s">
        <v>361</v>
      </c>
      <c r="BD122" t="s">
        <v>361</v>
      </c>
      <c r="BE122" t="s">
        <v>361</v>
      </c>
      <c r="BF122" t="s">
        <v>361</v>
      </c>
      <c r="BG122" t="s">
        <v>361</v>
      </c>
      <c r="BH122" t="s">
        <v>361</v>
      </c>
      <c r="BI122" t="s">
        <v>370</v>
      </c>
      <c r="BJ122" t="s">
        <v>370</v>
      </c>
      <c r="BK122" t="s">
        <v>370</v>
      </c>
      <c r="BL122" t="s">
        <v>361</v>
      </c>
      <c r="BM122" t="s">
        <v>361</v>
      </c>
      <c r="BP122" t="s">
        <v>361</v>
      </c>
      <c r="BQ122" t="s">
        <v>361</v>
      </c>
      <c r="BR122" t="s">
        <v>361</v>
      </c>
      <c r="BS122" t="s">
        <v>361</v>
      </c>
      <c r="BT122" t="s">
        <v>361</v>
      </c>
      <c r="BU122" t="s">
        <v>361</v>
      </c>
      <c r="BV122" t="s">
        <v>361</v>
      </c>
      <c r="BW122" t="s">
        <v>361</v>
      </c>
      <c r="BX122" t="s">
        <v>361</v>
      </c>
      <c r="BY122" t="s">
        <v>370</v>
      </c>
      <c r="BZ122" t="s">
        <v>370</v>
      </c>
      <c r="CA122" t="s">
        <v>361</v>
      </c>
      <c r="CB122" t="s">
        <v>361</v>
      </c>
      <c r="CC122" t="s">
        <v>361</v>
      </c>
      <c r="CF122" t="s">
        <v>361</v>
      </c>
      <c r="CG122" t="s">
        <v>361</v>
      </c>
      <c r="CH122" t="s">
        <v>361</v>
      </c>
      <c r="CI122" t="s">
        <v>361</v>
      </c>
      <c r="CJ122" t="s">
        <v>361</v>
      </c>
      <c r="CK122" t="s">
        <v>361</v>
      </c>
      <c r="CL122" t="s">
        <v>361</v>
      </c>
      <c r="CM122" t="s">
        <v>361</v>
      </c>
      <c r="CN122" t="s">
        <v>361</v>
      </c>
      <c r="CO122" t="s">
        <v>361</v>
      </c>
      <c r="CP122" t="s">
        <v>361</v>
      </c>
      <c r="CQ122" t="s">
        <v>361</v>
      </c>
      <c r="CR122" t="s">
        <v>370</v>
      </c>
      <c r="CS122" t="s">
        <v>370</v>
      </c>
      <c r="CT122" t="s">
        <v>370</v>
      </c>
      <c r="CU122" t="s">
        <v>361</v>
      </c>
      <c r="CV122" t="s">
        <v>361</v>
      </c>
      <c r="CW122" t="s">
        <v>361</v>
      </c>
      <c r="CX122" t="s">
        <v>361</v>
      </c>
      <c r="CY122" t="s">
        <v>361</v>
      </c>
      <c r="CZ122" t="s">
        <v>361</v>
      </c>
      <c r="DA122" t="s">
        <v>361</v>
      </c>
      <c r="DE122" t="s">
        <v>385</v>
      </c>
      <c r="DG122" t="s">
        <v>385</v>
      </c>
      <c r="DH122" t="s">
        <v>361</v>
      </c>
      <c r="DI122" t="s">
        <v>361</v>
      </c>
      <c r="DJ122" t="s">
        <v>361</v>
      </c>
      <c r="DK122" t="s">
        <v>361</v>
      </c>
      <c r="DL122" t="s">
        <v>361</v>
      </c>
      <c r="DM122" t="s">
        <v>361</v>
      </c>
      <c r="DN122" t="s">
        <v>361</v>
      </c>
      <c r="DO122" t="s">
        <v>361</v>
      </c>
      <c r="DP122" t="s">
        <v>361</v>
      </c>
      <c r="DQ122" t="s">
        <v>361</v>
      </c>
      <c r="DR122" t="s">
        <v>361</v>
      </c>
      <c r="DT122" t="s">
        <v>361</v>
      </c>
      <c r="DU122" t="s">
        <v>361</v>
      </c>
      <c r="DV122" t="s">
        <v>361</v>
      </c>
      <c r="DW122" t="s">
        <v>361</v>
      </c>
      <c r="DX122" t="s">
        <v>361</v>
      </c>
      <c r="DY122" t="s">
        <v>361</v>
      </c>
      <c r="DZ122" t="s">
        <v>361</v>
      </c>
      <c r="EA122" t="s">
        <v>361</v>
      </c>
      <c r="EB122" t="s">
        <v>361</v>
      </c>
      <c r="EC122" t="s">
        <v>361</v>
      </c>
      <c r="ED122" t="s">
        <v>370</v>
      </c>
      <c r="EI122" t="s">
        <v>383</v>
      </c>
      <c r="EK122" t="s">
        <v>383</v>
      </c>
      <c r="EL122">
        <v>3</v>
      </c>
      <c r="EM122" t="s">
        <v>372</v>
      </c>
      <c r="EN122">
        <v>7</v>
      </c>
      <c r="EO122" t="s">
        <v>372</v>
      </c>
      <c r="EP122">
        <v>13</v>
      </c>
      <c r="EQ122" t="s">
        <v>371</v>
      </c>
      <c r="ER122">
        <v>10</v>
      </c>
      <c r="FQ122" t="s">
        <v>392</v>
      </c>
      <c r="FS122" t="s">
        <v>393</v>
      </c>
      <c r="FW122" t="s">
        <v>419</v>
      </c>
      <c r="GA122" t="s">
        <v>385</v>
      </c>
      <c r="GG122" t="s">
        <v>383</v>
      </c>
      <c r="GK122" t="s">
        <v>537</v>
      </c>
      <c r="GQ122">
        <v>2</v>
      </c>
      <c r="GS122" t="s">
        <v>420</v>
      </c>
      <c r="GU122" t="s">
        <v>396</v>
      </c>
      <c r="GY122" t="s">
        <v>397</v>
      </c>
      <c r="HC122" t="s">
        <v>383</v>
      </c>
      <c r="HE122" t="s">
        <v>383</v>
      </c>
      <c r="HO122" t="s">
        <v>383</v>
      </c>
      <c r="HP122" t="s">
        <v>385</v>
      </c>
      <c r="HQ122" t="s">
        <v>383</v>
      </c>
      <c r="HR122" t="s">
        <v>385</v>
      </c>
      <c r="HS122" t="s">
        <v>385</v>
      </c>
      <c r="HT122" t="s">
        <v>383</v>
      </c>
      <c r="HU122" t="s">
        <v>385</v>
      </c>
      <c r="HV122" t="s">
        <v>383</v>
      </c>
      <c r="HW122" t="s">
        <v>383</v>
      </c>
      <c r="IE122" t="s">
        <v>383</v>
      </c>
      <c r="IF122" t="s">
        <v>385</v>
      </c>
      <c r="IG122" t="s">
        <v>383</v>
      </c>
      <c r="IH122" t="s">
        <v>383</v>
      </c>
      <c r="II122" t="s">
        <v>383</v>
      </c>
      <c r="IJ122" t="s">
        <v>383</v>
      </c>
      <c r="IK122" t="s">
        <v>383</v>
      </c>
      <c r="IM122" t="s">
        <v>453</v>
      </c>
      <c r="IQ122" t="s">
        <v>422</v>
      </c>
      <c r="IU122" t="s">
        <v>399</v>
      </c>
      <c r="IW122" t="s">
        <v>399</v>
      </c>
      <c r="IY122" t="s">
        <v>399</v>
      </c>
      <c r="JA122" t="s">
        <v>383</v>
      </c>
      <c r="JL122" t="s">
        <v>361</v>
      </c>
      <c r="JM122" t="s">
        <v>361</v>
      </c>
      <c r="JN122" t="s">
        <v>361</v>
      </c>
      <c r="JO122" t="s">
        <v>361</v>
      </c>
      <c r="JP122" t="s">
        <v>361</v>
      </c>
      <c r="JQ122" t="s">
        <v>361</v>
      </c>
      <c r="JR122" t="s">
        <v>361</v>
      </c>
      <c r="JS122" t="s">
        <v>361</v>
      </c>
      <c r="JT122" t="s">
        <v>361</v>
      </c>
      <c r="JU122" t="s">
        <v>361</v>
      </c>
      <c r="JV122" t="s">
        <v>361</v>
      </c>
      <c r="JW122" t="s">
        <v>361</v>
      </c>
      <c r="KB122" t="s">
        <v>8</v>
      </c>
    </row>
    <row r="123" spans="1:288" x14ac:dyDescent="0.3">
      <c r="A123">
        <v>122</v>
      </c>
      <c r="D123" s="45">
        <v>44733</v>
      </c>
      <c r="E123" s="46">
        <v>0.52708333333333335</v>
      </c>
      <c r="F123" t="s">
        <v>22</v>
      </c>
      <c r="G123" t="s">
        <v>382</v>
      </c>
      <c r="I123" t="s">
        <v>383</v>
      </c>
      <c r="N123" t="s">
        <v>384</v>
      </c>
      <c r="S123" t="s">
        <v>385</v>
      </c>
      <c r="W123" t="s">
        <v>386</v>
      </c>
      <c r="Y123" t="s">
        <v>383</v>
      </c>
      <c r="AA123" t="s">
        <v>414</v>
      </c>
      <c r="AC123" t="s">
        <v>388</v>
      </c>
      <c r="AE123" t="s">
        <v>435</v>
      </c>
      <c r="AG123" t="s">
        <v>390</v>
      </c>
      <c r="AK123" t="s">
        <v>416</v>
      </c>
      <c r="AL123" t="s">
        <v>417</v>
      </c>
      <c r="AO123" t="s">
        <v>385</v>
      </c>
      <c r="AQ123" t="s">
        <v>418</v>
      </c>
      <c r="AS123" t="s">
        <v>385</v>
      </c>
      <c r="AU123" t="s">
        <v>385</v>
      </c>
      <c r="AV123" t="s">
        <v>361</v>
      </c>
      <c r="AW123" t="s">
        <v>361</v>
      </c>
      <c r="AX123" t="s">
        <v>361</v>
      </c>
      <c r="AY123" t="s">
        <v>361</v>
      </c>
      <c r="AZ123" t="s">
        <v>361</v>
      </c>
      <c r="BA123" t="s">
        <v>361</v>
      </c>
      <c r="BB123" t="s">
        <v>361</v>
      </c>
      <c r="BC123" t="s">
        <v>361</v>
      </c>
      <c r="BD123" t="s">
        <v>361</v>
      </c>
      <c r="BE123" t="s">
        <v>361</v>
      </c>
      <c r="BF123" t="s">
        <v>361</v>
      </c>
      <c r="BG123" t="s">
        <v>361</v>
      </c>
      <c r="BH123" t="s">
        <v>370</v>
      </c>
      <c r="BI123" t="s">
        <v>370</v>
      </c>
      <c r="BJ123" t="s">
        <v>361</v>
      </c>
      <c r="BK123" t="s">
        <v>370</v>
      </c>
      <c r="BL123" t="s">
        <v>361</v>
      </c>
      <c r="BM123" t="s">
        <v>361</v>
      </c>
      <c r="BP123" t="s">
        <v>361</v>
      </c>
      <c r="BQ123" t="s">
        <v>361</v>
      </c>
      <c r="BR123" t="s">
        <v>361</v>
      </c>
      <c r="BS123" t="s">
        <v>361</v>
      </c>
      <c r="BT123" t="s">
        <v>361</v>
      </c>
      <c r="BU123" t="s">
        <v>361</v>
      </c>
      <c r="BV123" t="s">
        <v>361</v>
      </c>
      <c r="BW123" t="s">
        <v>361</v>
      </c>
      <c r="BX123" t="s">
        <v>361</v>
      </c>
      <c r="BY123" t="s">
        <v>361</v>
      </c>
      <c r="BZ123" t="s">
        <v>370</v>
      </c>
      <c r="CA123" t="s">
        <v>361</v>
      </c>
      <c r="CB123" t="s">
        <v>361</v>
      </c>
      <c r="CC123" t="s">
        <v>361</v>
      </c>
      <c r="CF123" t="s">
        <v>361</v>
      </c>
      <c r="CG123" t="s">
        <v>361</v>
      </c>
      <c r="CH123" t="s">
        <v>361</v>
      </c>
      <c r="CI123" t="s">
        <v>361</v>
      </c>
      <c r="CJ123" t="s">
        <v>361</v>
      </c>
      <c r="CK123" t="s">
        <v>361</v>
      </c>
      <c r="CL123" t="s">
        <v>361</v>
      </c>
      <c r="CM123" t="s">
        <v>361</v>
      </c>
      <c r="CN123" t="s">
        <v>361</v>
      </c>
      <c r="CO123" t="s">
        <v>361</v>
      </c>
      <c r="CP123" t="s">
        <v>361</v>
      </c>
      <c r="CQ123" t="s">
        <v>361</v>
      </c>
      <c r="CR123" t="s">
        <v>361</v>
      </c>
      <c r="CS123" t="s">
        <v>370</v>
      </c>
      <c r="CT123" t="s">
        <v>370</v>
      </c>
      <c r="CU123" t="s">
        <v>361</v>
      </c>
      <c r="CV123" t="s">
        <v>370</v>
      </c>
      <c r="CW123" t="s">
        <v>370</v>
      </c>
      <c r="CX123" t="s">
        <v>361</v>
      </c>
      <c r="CY123" t="s">
        <v>361</v>
      </c>
      <c r="CZ123" t="s">
        <v>361</v>
      </c>
      <c r="DA123" t="s">
        <v>361</v>
      </c>
      <c r="DE123" t="s">
        <v>385</v>
      </c>
      <c r="DG123" t="s">
        <v>385</v>
      </c>
      <c r="DH123" t="s">
        <v>361</v>
      </c>
      <c r="DI123" t="s">
        <v>361</v>
      </c>
      <c r="DJ123" t="s">
        <v>361</v>
      </c>
      <c r="DK123" t="s">
        <v>361</v>
      </c>
      <c r="DL123" t="s">
        <v>361</v>
      </c>
      <c r="DM123" t="s">
        <v>361</v>
      </c>
      <c r="DN123" t="s">
        <v>361</v>
      </c>
      <c r="DO123" t="s">
        <v>361</v>
      </c>
      <c r="DP123" t="s">
        <v>361</v>
      </c>
      <c r="DQ123" t="s">
        <v>361</v>
      </c>
      <c r="DR123" t="s">
        <v>361</v>
      </c>
      <c r="DT123" t="s">
        <v>361</v>
      </c>
      <c r="DU123" t="s">
        <v>361</v>
      </c>
      <c r="DV123" t="s">
        <v>361</v>
      </c>
      <c r="DW123" t="s">
        <v>361</v>
      </c>
      <c r="DX123" t="s">
        <v>361</v>
      </c>
      <c r="DY123" t="s">
        <v>361</v>
      </c>
      <c r="DZ123" t="s">
        <v>361</v>
      </c>
      <c r="EA123" t="s">
        <v>361</v>
      </c>
      <c r="EB123" t="s">
        <v>361</v>
      </c>
      <c r="EC123" t="s">
        <v>361</v>
      </c>
      <c r="ED123" t="s">
        <v>370</v>
      </c>
      <c r="EI123" t="s">
        <v>383</v>
      </c>
      <c r="EK123" t="s">
        <v>383</v>
      </c>
      <c r="EL123">
        <v>9</v>
      </c>
      <c r="EM123" t="s">
        <v>372</v>
      </c>
      <c r="EN123">
        <v>48</v>
      </c>
      <c r="EO123" t="s">
        <v>371</v>
      </c>
      <c r="EP123">
        <v>45</v>
      </c>
      <c r="EQ123" t="s">
        <v>371</v>
      </c>
      <c r="ER123">
        <v>35</v>
      </c>
      <c r="ES123" t="s">
        <v>372</v>
      </c>
      <c r="ET123">
        <v>18</v>
      </c>
      <c r="EU123" t="s">
        <v>372</v>
      </c>
      <c r="EV123">
        <v>16</v>
      </c>
      <c r="EW123" t="s">
        <v>371</v>
      </c>
      <c r="EX123">
        <v>25</v>
      </c>
      <c r="EY123" t="s">
        <v>371</v>
      </c>
      <c r="EZ123">
        <v>5</v>
      </c>
      <c r="FA123" t="s">
        <v>372</v>
      </c>
      <c r="FB123">
        <v>10</v>
      </c>
      <c r="FC123" t="s">
        <v>371</v>
      </c>
      <c r="FD123">
        <v>14</v>
      </c>
      <c r="FQ123" t="s">
        <v>392</v>
      </c>
      <c r="FS123" t="s">
        <v>419</v>
      </c>
      <c r="FW123" t="s">
        <v>463</v>
      </c>
      <c r="FY123" t="s">
        <v>483</v>
      </c>
      <c r="GA123" t="s">
        <v>385</v>
      </c>
      <c r="GG123" t="s">
        <v>383</v>
      </c>
      <c r="GK123" t="s">
        <v>394</v>
      </c>
      <c r="GQ123">
        <v>2</v>
      </c>
      <c r="GS123" t="s">
        <v>395</v>
      </c>
      <c r="GU123" t="s">
        <v>396</v>
      </c>
      <c r="GY123" t="s">
        <v>397</v>
      </c>
      <c r="HC123" t="s">
        <v>383</v>
      </c>
      <c r="HE123" t="s">
        <v>385</v>
      </c>
      <c r="HO123" t="s">
        <v>383</v>
      </c>
      <c r="HP123" t="s">
        <v>385</v>
      </c>
      <c r="HQ123" t="s">
        <v>385</v>
      </c>
      <c r="HR123" t="s">
        <v>383</v>
      </c>
      <c r="HS123" t="s">
        <v>385</v>
      </c>
      <c r="HT123" t="s">
        <v>383</v>
      </c>
      <c r="HU123" t="s">
        <v>383</v>
      </c>
      <c r="HV123" t="s">
        <v>385</v>
      </c>
      <c r="HW123" t="s">
        <v>383</v>
      </c>
      <c r="IE123" t="s">
        <v>383</v>
      </c>
      <c r="IF123" t="s">
        <v>385</v>
      </c>
      <c r="IG123" t="s">
        <v>383</v>
      </c>
      <c r="IH123" t="s">
        <v>383</v>
      </c>
      <c r="II123" t="s">
        <v>383</v>
      </c>
      <c r="IJ123" t="s">
        <v>383</v>
      </c>
      <c r="IK123" t="s">
        <v>383</v>
      </c>
      <c r="IM123" t="s">
        <v>398</v>
      </c>
      <c r="IQ123" t="s">
        <v>380</v>
      </c>
      <c r="IU123" t="s">
        <v>399</v>
      </c>
      <c r="IW123" t="s">
        <v>399</v>
      </c>
      <c r="IY123" t="s">
        <v>399</v>
      </c>
      <c r="JA123" t="s">
        <v>383</v>
      </c>
      <c r="JL123" t="s">
        <v>361</v>
      </c>
      <c r="JM123" t="s">
        <v>361</v>
      </c>
      <c r="JN123" t="s">
        <v>361</v>
      </c>
      <c r="JO123" t="s">
        <v>361</v>
      </c>
      <c r="JP123" t="s">
        <v>361</v>
      </c>
      <c r="JQ123" t="s">
        <v>361</v>
      </c>
      <c r="JR123" t="s">
        <v>361</v>
      </c>
      <c r="JS123" t="s">
        <v>361</v>
      </c>
      <c r="JT123" t="s">
        <v>361</v>
      </c>
      <c r="JU123" t="s">
        <v>361</v>
      </c>
      <c r="JV123" t="s">
        <v>361</v>
      </c>
      <c r="JW123" t="s">
        <v>361</v>
      </c>
      <c r="KB123" t="s">
        <v>8</v>
      </c>
    </row>
    <row r="124" spans="1:288" x14ac:dyDescent="0.3">
      <c r="A124">
        <v>123</v>
      </c>
      <c r="D124" s="45">
        <v>44734</v>
      </c>
      <c r="E124" s="46">
        <v>0.61875000000000002</v>
      </c>
      <c r="F124" t="s">
        <v>73</v>
      </c>
      <c r="G124" t="s">
        <v>13</v>
      </c>
      <c r="H124" t="s">
        <v>7</v>
      </c>
      <c r="L124" t="s">
        <v>362</v>
      </c>
      <c r="P124" t="s">
        <v>9</v>
      </c>
      <c r="V124" t="s">
        <v>363</v>
      </c>
      <c r="Z124" t="s">
        <v>443</v>
      </c>
      <c r="AB124" t="s">
        <v>475</v>
      </c>
      <c r="AD124" t="s">
        <v>423</v>
      </c>
      <c r="AF124" t="s">
        <v>367</v>
      </c>
      <c r="AJ124" t="s">
        <v>470</v>
      </c>
      <c r="AL124" t="s">
        <v>417</v>
      </c>
      <c r="AN124" t="s">
        <v>7</v>
      </c>
      <c r="AP124" t="s">
        <v>471</v>
      </c>
      <c r="AR124" t="s">
        <v>7</v>
      </c>
      <c r="AT124" t="s">
        <v>7</v>
      </c>
      <c r="AV124" t="s">
        <v>361</v>
      </c>
      <c r="AW124" t="s">
        <v>361</v>
      </c>
      <c r="AX124" t="s">
        <v>361</v>
      </c>
      <c r="AY124" t="s">
        <v>361</v>
      </c>
      <c r="AZ124" t="s">
        <v>370</v>
      </c>
      <c r="BA124" t="s">
        <v>370</v>
      </c>
      <c r="BB124" t="s">
        <v>361</v>
      </c>
      <c r="BC124" t="s">
        <v>361</v>
      </c>
      <c r="BD124" t="s">
        <v>361</v>
      </c>
      <c r="BE124" t="s">
        <v>361</v>
      </c>
      <c r="BF124" t="s">
        <v>361</v>
      </c>
      <c r="BG124" t="s">
        <v>361</v>
      </c>
      <c r="BH124" t="s">
        <v>361</v>
      </c>
      <c r="BI124" t="s">
        <v>361</v>
      </c>
      <c r="BJ124" t="s">
        <v>361</v>
      </c>
      <c r="BK124" t="s">
        <v>361</v>
      </c>
      <c r="BL124" t="s">
        <v>361</v>
      </c>
      <c r="BM124" t="s">
        <v>361</v>
      </c>
      <c r="BP124" t="s">
        <v>361</v>
      </c>
      <c r="BQ124" t="s">
        <v>361</v>
      </c>
      <c r="BR124" t="s">
        <v>361</v>
      </c>
      <c r="BS124" t="s">
        <v>370</v>
      </c>
      <c r="BT124" t="s">
        <v>361</v>
      </c>
      <c r="BU124" t="s">
        <v>361</v>
      </c>
      <c r="BV124" t="s">
        <v>361</v>
      </c>
      <c r="BW124" t="s">
        <v>361</v>
      </c>
      <c r="BX124" t="s">
        <v>361</v>
      </c>
      <c r="BY124" t="s">
        <v>361</v>
      </c>
      <c r="BZ124" t="s">
        <v>361</v>
      </c>
      <c r="CA124" t="s">
        <v>361</v>
      </c>
      <c r="CB124" t="s">
        <v>361</v>
      </c>
      <c r="CC124" t="s">
        <v>361</v>
      </c>
      <c r="CF124" t="s">
        <v>361</v>
      </c>
      <c r="CG124" t="s">
        <v>361</v>
      </c>
      <c r="CH124" t="s">
        <v>370</v>
      </c>
      <c r="CI124" t="s">
        <v>370</v>
      </c>
      <c r="CJ124" t="s">
        <v>370</v>
      </c>
      <c r="CK124" t="s">
        <v>370</v>
      </c>
      <c r="CL124" t="s">
        <v>361</v>
      </c>
      <c r="CM124" t="s">
        <v>361</v>
      </c>
      <c r="CN124" t="s">
        <v>361</v>
      </c>
      <c r="CO124" t="s">
        <v>361</v>
      </c>
      <c r="CP124" t="s">
        <v>361</v>
      </c>
      <c r="CQ124" t="s">
        <v>361</v>
      </c>
      <c r="CR124" t="s">
        <v>361</v>
      </c>
      <c r="CS124" t="s">
        <v>361</v>
      </c>
      <c r="CT124" t="s">
        <v>361</v>
      </c>
      <c r="CU124" t="s">
        <v>361</v>
      </c>
      <c r="CV124" t="s">
        <v>361</v>
      </c>
      <c r="CW124" t="s">
        <v>361</v>
      </c>
      <c r="CX124" t="s">
        <v>361</v>
      </c>
      <c r="CY124" t="s">
        <v>361</v>
      </c>
      <c r="CZ124" t="s">
        <v>361</v>
      </c>
      <c r="DA124" t="s">
        <v>361</v>
      </c>
      <c r="DD124" t="s">
        <v>9</v>
      </c>
      <c r="DF124" t="s">
        <v>9</v>
      </c>
      <c r="DH124" t="s">
        <v>361</v>
      </c>
      <c r="DI124" t="s">
        <v>361</v>
      </c>
      <c r="DJ124" t="s">
        <v>361</v>
      </c>
      <c r="DK124" t="s">
        <v>361</v>
      </c>
      <c r="DL124" t="s">
        <v>361</v>
      </c>
      <c r="DM124" t="s">
        <v>361</v>
      </c>
      <c r="DN124" t="s">
        <v>361</v>
      </c>
      <c r="DO124" t="s">
        <v>361</v>
      </c>
      <c r="DP124" t="s">
        <v>361</v>
      </c>
      <c r="DQ124" t="s">
        <v>361</v>
      </c>
      <c r="DR124" t="s">
        <v>370</v>
      </c>
      <c r="DT124" t="s">
        <v>361</v>
      </c>
      <c r="DU124" t="s">
        <v>361</v>
      </c>
      <c r="DV124" t="s">
        <v>361</v>
      </c>
      <c r="DW124" t="s">
        <v>361</v>
      </c>
      <c r="DX124" t="s">
        <v>361</v>
      </c>
      <c r="DY124" t="s">
        <v>361</v>
      </c>
      <c r="DZ124" t="s">
        <v>361</v>
      </c>
      <c r="EA124" t="s">
        <v>361</v>
      </c>
      <c r="EB124" t="s">
        <v>361</v>
      </c>
      <c r="EC124" t="s">
        <v>361</v>
      </c>
      <c r="ED124" t="s">
        <v>361</v>
      </c>
      <c r="EH124" t="s">
        <v>7</v>
      </c>
      <c r="EJ124" t="s">
        <v>7</v>
      </c>
      <c r="EL124">
        <v>1</v>
      </c>
      <c r="EM124" t="s">
        <v>371</v>
      </c>
      <c r="EN124">
        <v>35</v>
      </c>
      <c r="FQ124" t="s">
        <v>373</v>
      </c>
      <c r="FR124" t="s">
        <v>406</v>
      </c>
      <c r="FV124" t="s">
        <v>406</v>
      </c>
      <c r="GF124" t="s">
        <v>7</v>
      </c>
      <c r="GJ124" t="s">
        <v>375</v>
      </c>
      <c r="GP124">
        <v>3</v>
      </c>
      <c r="GR124" t="s">
        <v>538</v>
      </c>
      <c r="GT124" t="s">
        <v>377</v>
      </c>
      <c r="GX124" t="s">
        <v>378</v>
      </c>
      <c r="HB124" t="s">
        <v>7</v>
      </c>
      <c r="HD124" t="s">
        <v>9</v>
      </c>
      <c r="HF124" t="s">
        <v>9</v>
      </c>
      <c r="HG124" t="s">
        <v>9</v>
      </c>
      <c r="HH124" t="s">
        <v>7</v>
      </c>
      <c r="HI124" t="s">
        <v>7</v>
      </c>
      <c r="HJ124" t="s">
        <v>9</v>
      </c>
      <c r="HK124" t="s">
        <v>7</v>
      </c>
      <c r="HL124" t="s">
        <v>7</v>
      </c>
      <c r="HM124" t="s">
        <v>9</v>
      </c>
      <c r="HN124" t="s">
        <v>7</v>
      </c>
      <c r="HX124" t="s">
        <v>9</v>
      </c>
      <c r="HY124" t="s">
        <v>9</v>
      </c>
      <c r="HZ124" t="s">
        <v>7</v>
      </c>
      <c r="IA124" t="s">
        <v>7</v>
      </c>
      <c r="IB124" t="s">
        <v>7</v>
      </c>
      <c r="IC124" t="s">
        <v>7</v>
      </c>
      <c r="ID124" t="s">
        <v>7</v>
      </c>
      <c r="IL124" t="s">
        <v>473</v>
      </c>
      <c r="IP124" t="s">
        <v>14</v>
      </c>
      <c r="IR124" t="s">
        <v>539</v>
      </c>
      <c r="IT124" t="s">
        <v>381</v>
      </c>
      <c r="IV124" t="s">
        <v>381</v>
      </c>
      <c r="IX124" t="s">
        <v>381</v>
      </c>
      <c r="IZ124" t="s">
        <v>9</v>
      </c>
      <c r="JB124" t="s">
        <v>11</v>
      </c>
      <c r="JD124" t="s">
        <v>9</v>
      </c>
      <c r="JF124" t="s">
        <v>410</v>
      </c>
      <c r="JG124" t="s">
        <v>446</v>
      </c>
      <c r="JH124" t="s">
        <v>410</v>
      </c>
      <c r="JL124" t="s">
        <v>370</v>
      </c>
      <c r="JM124" t="s">
        <v>370</v>
      </c>
      <c r="JN124" t="s">
        <v>370</v>
      </c>
      <c r="JO124" t="s">
        <v>370</v>
      </c>
      <c r="JP124" t="s">
        <v>361</v>
      </c>
      <c r="JQ124" t="s">
        <v>361</v>
      </c>
      <c r="JR124" t="s">
        <v>361</v>
      </c>
      <c r="JS124" t="s">
        <v>361</v>
      </c>
      <c r="JT124" t="s">
        <v>361</v>
      </c>
      <c r="JU124" t="s">
        <v>361</v>
      </c>
      <c r="JV124" t="s">
        <v>361</v>
      </c>
      <c r="JW124" t="s">
        <v>361</v>
      </c>
      <c r="JX124" t="s">
        <v>14</v>
      </c>
      <c r="JZ124" t="s">
        <v>412</v>
      </c>
      <c r="KB124" t="s">
        <v>8</v>
      </c>
    </row>
    <row r="125" spans="1:288" x14ac:dyDescent="0.3">
      <c r="A125">
        <v>124</v>
      </c>
      <c r="D125" s="45">
        <v>44733</v>
      </c>
      <c r="E125" s="46">
        <v>0.54999999999999993</v>
      </c>
      <c r="F125" t="s">
        <v>15</v>
      </c>
      <c r="G125" t="s">
        <v>13</v>
      </c>
      <c r="H125" t="s">
        <v>7</v>
      </c>
      <c r="L125" t="s">
        <v>362</v>
      </c>
      <c r="P125" t="s">
        <v>9</v>
      </c>
      <c r="V125" t="s">
        <v>363</v>
      </c>
      <c r="Z125" t="s">
        <v>443</v>
      </c>
      <c r="AB125" t="s">
        <v>475</v>
      </c>
      <c r="AD125" t="s">
        <v>389</v>
      </c>
      <c r="AF125" t="s">
        <v>367</v>
      </c>
      <c r="AJ125" t="s">
        <v>367</v>
      </c>
      <c r="AN125" t="s">
        <v>9</v>
      </c>
      <c r="AP125" t="s">
        <v>424</v>
      </c>
      <c r="AR125" t="s">
        <v>7</v>
      </c>
      <c r="AT125" t="s">
        <v>7</v>
      </c>
      <c r="AV125" t="s">
        <v>361</v>
      </c>
      <c r="AW125" t="s">
        <v>361</v>
      </c>
      <c r="AX125" t="s">
        <v>361</v>
      </c>
      <c r="AY125" t="s">
        <v>361</v>
      </c>
      <c r="AZ125" t="s">
        <v>370</v>
      </c>
      <c r="BA125" t="s">
        <v>361</v>
      </c>
      <c r="BB125" t="s">
        <v>370</v>
      </c>
      <c r="BC125" t="s">
        <v>370</v>
      </c>
      <c r="BD125" t="s">
        <v>361</v>
      </c>
      <c r="BE125" t="s">
        <v>361</v>
      </c>
      <c r="BF125" t="s">
        <v>361</v>
      </c>
      <c r="BG125" t="s">
        <v>361</v>
      </c>
      <c r="BH125" t="s">
        <v>361</v>
      </c>
      <c r="BI125" t="s">
        <v>361</v>
      </c>
      <c r="BJ125" t="s">
        <v>361</v>
      </c>
      <c r="BK125" t="s">
        <v>361</v>
      </c>
      <c r="BL125" t="s">
        <v>361</v>
      </c>
      <c r="BM125" t="s">
        <v>361</v>
      </c>
      <c r="BP125" t="s">
        <v>361</v>
      </c>
      <c r="BQ125" t="s">
        <v>370</v>
      </c>
      <c r="BR125" t="s">
        <v>361</v>
      </c>
      <c r="BS125" t="s">
        <v>370</v>
      </c>
      <c r="BT125" t="s">
        <v>361</v>
      </c>
      <c r="BU125" t="s">
        <v>361</v>
      </c>
      <c r="BV125" t="s">
        <v>361</v>
      </c>
      <c r="BW125" t="s">
        <v>361</v>
      </c>
      <c r="BX125" t="s">
        <v>361</v>
      </c>
      <c r="BY125" t="s">
        <v>361</v>
      </c>
      <c r="BZ125" t="s">
        <v>361</v>
      </c>
      <c r="CA125" t="s">
        <v>361</v>
      </c>
      <c r="CB125" t="s">
        <v>361</v>
      </c>
      <c r="CC125" t="s">
        <v>361</v>
      </c>
      <c r="CF125" t="s">
        <v>361</v>
      </c>
      <c r="CG125" t="s">
        <v>361</v>
      </c>
      <c r="CH125" t="s">
        <v>361</v>
      </c>
      <c r="CI125" t="s">
        <v>370</v>
      </c>
      <c r="CJ125" t="s">
        <v>370</v>
      </c>
      <c r="CK125" t="s">
        <v>370</v>
      </c>
      <c r="CL125" t="s">
        <v>361</v>
      </c>
      <c r="CM125" t="s">
        <v>361</v>
      </c>
      <c r="CN125" t="s">
        <v>361</v>
      </c>
      <c r="CO125" t="s">
        <v>361</v>
      </c>
      <c r="CP125" t="s">
        <v>361</v>
      </c>
      <c r="CQ125" t="s">
        <v>361</v>
      </c>
      <c r="CR125" t="s">
        <v>361</v>
      </c>
      <c r="CS125" t="s">
        <v>361</v>
      </c>
      <c r="CT125" t="s">
        <v>361</v>
      </c>
      <c r="CU125" t="s">
        <v>361</v>
      </c>
      <c r="CV125" t="s">
        <v>361</v>
      </c>
      <c r="CW125" t="s">
        <v>361</v>
      </c>
      <c r="CX125" t="s">
        <v>361</v>
      </c>
      <c r="CY125" t="s">
        <v>361</v>
      </c>
      <c r="CZ125" t="s">
        <v>361</v>
      </c>
      <c r="DA125" t="s">
        <v>361</v>
      </c>
      <c r="DD125" t="s">
        <v>9</v>
      </c>
      <c r="DF125" t="s">
        <v>9</v>
      </c>
      <c r="DH125" t="s">
        <v>361</v>
      </c>
      <c r="DI125" t="s">
        <v>361</v>
      </c>
      <c r="DJ125" t="s">
        <v>361</v>
      </c>
      <c r="DK125" t="s">
        <v>361</v>
      </c>
      <c r="DL125" t="s">
        <v>361</v>
      </c>
      <c r="DM125" t="s">
        <v>361</v>
      </c>
      <c r="DN125" t="s">
        <v>361</v>
      </c>
      <c r="DO125" t="s">
        <v>361</v>
      </c>
      <c r="DP125" t="s">
        <v>361</v>
      </c>
      <c r="DQ125" t="s">
        <v>361</v>
      </c>
      <c r="DR125" t="s">
        <v>370</v>
      </c>
      <c r="DT125" t="s">
        <v>361</v>
      </c>
      <c r="DU125" t="s">
        <v>361</v>
      </c>
      <c r="DV125" t="s">
        <v>361</v>
      </c>
      <c r="DW125" t="s">
        <v>361</v>
      </c>
      <c r="DX125" t="s">
        <v>361</v>
      </c>
      <c r="DY125" t="s">
        <v>361</v>
      </c>
      <c r="DZ125" t="s">
        <v>361</v>
      </c>
      <c r="EA125" t="s">
        <v>361</v>
      </c>
      <c r="EB125" t="s">
        <v>361</v>
      </c>
      <c r="EC125" t="s">
        <v>361</v>
      </c>
      <c r="ED125" t="s">
        <v>361</v>
      </c>
      <c r="EH125" t="s">
        <v>7</v>
      </c>
      <c r="EJ125" t="s">
        <v>7</v>
      </c>
      <c r="EL125">
        <v>1</v>
      </c>
      <c r="EM125" t="s">
        <v>371</v>
      </c>
      <c r="EN125">
        <v>28</v>
      </c>
      <c r="FQ125" t="s">
        <v>373</v>
      </c>
      <c r="FR125" t="s">
        <v>374</v>
      </c>
      <c r="FV125" t="s">
        <v>374</v>
      </c>
      <c r="GF125" t="s">
        <v>7</v>
      </c>
      <c r="GJ125" t="s">
        <v>425</v>
      </c>
      <c r="GP125">
        <v>2</v>
      </c>
      <c r="GR125" t="s">
        <v>376</v>
      </c>
      <c r="GT125" t="s">
        <v>377</v>
      </c>
      <c r="GX125" t="s">
        <v>378</v>
      </c>
      <c r="HB125" t="s">
        <v>7</v>
      </c>
      <c r="HD125" t="s">
        <v>9</v>
      </c>
      <c r="HF125" t="s">
        <v>9</v>
      </c>
      <c r="HG125" t="s">
        <v>9</v>
      </c>
      <c r="HH125" t="s">
        <v>7</v>
      </c>
      <c r="HI125" t="s">
        <v>7</v>
      </c>
      <c r="HJ125" t="s">
        <v>9</v>
      </c>
      <c r="HK125" t="s">
        <v>7</v>
      </c>
      <c r="HL125" t="s">
        <v>9</v>
      </c>
      <c r="HM125" t="s">
        <v>9</v>
      </c>
      <c r="HN125" t="s">
        <v>9</v>
      </c>
      <c r="HX125" t="s">
        <v>9</v>
      </c>
      <c r="HY125" t="s">
        <v>9</v>
      </c>
      <c r="HZ125" t="s">
        <v>7</v>
      </c>
      <c r="IA125" t="s">
        <v>7</v>
      </c>
      <c r="IB125" t="s">
        <v>7</v>
      </c>
      <c r="IC125" t="s">
        <v>7</v>
      </c>
      <c r="ID125" t="s">
        <v>7</v>
      </c>
      <c r="IL125" t="s">
        <v>379</v>
      </c>
      <c r="IP125" t="s">
        <v>441</v>
      </c>
      <c r="IT125" t="s">
        <v>381</v>
      </c>
      <c r="IV125" t="s">
        <v>381</v>
      </c>
      <c r="IX125" t="s">
        <v>381</v>
      </c>
      <c r="IZ125" t="s">
        <v>7</v>
      </c>
      <c r="JL125" t="s">
        <v>361</v>
      </c>
      <c r="JM125" t="s">
        <v>361</v>
      </c>
      <c r="JN125" t="s">
        <v>361</v>
      </c>
      <c r="JO125" t="s">
        <v>361</v>
      </c>
      <c r="JP125" t="s">
        <v>361</v>
      </c>
      <c r="JQ125" t="s">
        <v>361</v>
      </c>
      <c r="JR125" t="s">
        <v>361</v>
      </c>
      <c r="JS125" t="s">
        <v>361</v>
      </c>
      <c r="JT125" t="s">
        <v>361</v>
      </c>
      <c r="JU125" t="s">
        <v>361</v>
      </c>
      <c r="JV125" t="s">
        <v>361</v>
      </c>
      <c r="JW125" t="s">
        <v>361</v>
      </c>
      <c r="KB125" t="s">
        <v>8</v>
      </c>
    </row>
    <row r="126" spans="1:288" x14ac:dyDescent="0.3">
      <c r="A126">
        <v>125</v>
      </c>
      <c r="D126" s="45">
        <v>44733</v>
      </c>
      <c r="E126" s="46">
        <v>0.57986111111111105</v>
      </c>
      <c r="F126" t="s">
        <v>15</v>
      </c>
      <c r="G126" t="s">
        <v>13</v>
      </c>
      <c r="H126" t="s">
        <v>7</v>
      </c>
      <c r="L126" t="s">
        <v>362</v>
      </c>
      <c r="P126" t="s">
        <v>9</v>
      </c>
      <c r="V126" t="s">
        <v>485</v>
      </c>
      <c r="Z126" t="s">
        <v>443</v>
      </c>
      <c r="AB126" t="s">
        <v>469</v>
      </c>
      <c r="AD126" t="s">
        <v>389</v>
      </c>
      <c r="AF126" t="s">
        <v>367</v>
      </c>
      <c r="AJ126" t="s">
        <v>470</v>
      </c>
      <c r="AL126" t="s">
        <v>417</v>
      </c>
      <c r="AN126" t="s">
        <v>7</v>
      </c>
      <c r="AP126" t="s">
        <v>471</v>
      </c>
      <c r="AR126" t="s">
        <v>9</v>
      </c>
      <c r="AT126" t="s">
        <v>368</v>
      </c>
      <c r="AV126" t="s">
        <v>361</v>
      </c>
      <c r="AW126" t="s">
        <v>370</v>
      </c>
      <c r="AX126" t="s">
        <v>361</v>
      </c>
      <c r="AY126" t="s">
        <v>370</v>
      </c>
      <c r="AZ126" t="s">
        <v>361</v>
      </c>
      <c r="BA126" t="s">
        <v>370</v>
      </c>
      <c r="BB126" t="s">
        <v>361</v>
      </c>
      <c r="BC126" t="s">
        <v>361</v>
      </c>
      <c r="BD126" t="s">
        <v>361</v>
      </c>
      <c r="BE126" t="s">
        <v>361</v>
      </c>
      <c r="BF126" t="s">
        <v>361</v>
      </c>
      <c r="BG126" t="s">
        <v>361</v>
      </c>
      <c r="BH126" t="s">
        <v>361</v>
      </c>
      <c r="BI126" t="s">
        <v>361</v>
      </c>
      <c r="BJ126" t="s">
        <v>361</v>
      </c>
      <c r="BK126" t="s">
        <v>361</v>
      </c>
      <c r="BL126" t="s">
        <v>361</v>
      </c>
      <c r="BM126" t="s">
        <v>361</v>
      </c>
      <c r="BP126" t="s">
        <v>361</v>
      </c>
      <c r="BQ126" t="s">
        <v>370</v>
      </c>
      <c r="BR126" t="s">
        <v>361</v>
      </c>
      <c r="BS126" t="s">
        <v>370</v>
      </c>
      <c r="BT126" t="s">
        <v>361</v>
      </c>
      <c r="BU126" t="s">
        <v>361</v>
      </c>
      <c r="BV126" t="s">
        <v>361</v>
      </c>
      <c r="BW126" t="s">
        <v>361</v>
      </c>
      <c r="BX126" t="s">
        <v>361</v>
      </c>
      <c r="BY126" t="s">
        <v>361</v>
      </c>
      <c r="BZ126" t="s">
        <v>361</v>
      </c>
      <c r="CA126" t="s">
        <v>361</v>
      </c>
      <c r="CB126" t="s">
        <v>361</v>
      </c>
      <c r="CC126" t="s">
        <v>361</v>
      </c>
      <c r="CF126" t="s">
        <v>361</v>
      </c>
      <c r="CG126" t="s">
        <v>370</v>
      </c>
      <c r="CH126" t="s">
        <v>361</v>
      </c>
      <c r="CI126" t="s">
        <v>361</v>
      </c>
      <c r="CJ126" t="s">
        <v>370</v>
      </c>
      <c r="CK126" t="s">
        <v>361</v>
      </c>
      <c r="CL126" t="s">
        <v>370</v>
      </c>
      <c r="CM126" t="s">
        <v>370</v>
      </c>
      <c r="CN126" t="s">
        <v>370</v>
      </c>
      <c r="CO126" t="s">
        <v>361</v>
      </c>
      <c r="CP126" t="s">
        <v>361</v>
      </c>
      <c r="CQ126" t="s">
        <v>361</v>
      </c>
      <c r="CR126" t="s">
        <v>361</v>
      </c>
      <c r="CS126" t="s">
        <v>361</v>
      </c>
      <c r="CT126" t="s">
        <v>361</v>
      </c>
      <c r="CU126" t="s">
        <v>361</v>
      </c>
      <c r="CV126" t="s">
        <v>361</v>
      </c>
      <c r="CW126" t="s">
        <v>361</v>
      </c>
      <c r="CX126" t="s">
        <v>361</v>
      </c>
      <c r="CY126" t="s">
        <v>361</v>
      </c>
      <c r="CZ126" t="s">
        <v>361</v>
      </c>
      <c r="DA126" t="s">
        <v>361</v>
      </c>
      <c r="DD126" t="s">
        <v>9</v>
      </c>
      <c r="DF126" t="s">
        <v>9</v>
      </c>
      <c r="DH126" t="s">
        <v>361</v>
      </c>
      <c r="DI126" t="s">
        <v>361</v>
      </c>
      <c r="DJ126" t="s">
        <v>361</v>
      </c>
      <c r="DK126" t="s">
        <v>361</v>
      </c>
      <c r="DL126" t="s">
        <v>361</v>
      </c>
      <c r="DM126" t="s">
        <v>361</v>
      </c>
      <c r="DN126" t="s">
        <v>361</v>
      </c>
      <c r="DO126" t="s">
        <v>361</v>
      </c>
      <c r="DP126" t="s">
        <v>361</v>
      </c>
      <c r="DQ126" t="s">
        <v>361</v>
      </c>
      <c r="DR126" t="s">
        <v>370</v>
      </c>
      <c r="DT126" t="s">
        <v>361</v>
      </c>
      <c r="DU126" t="s">
        <v>361</v>
      </c>
      <c r="DV126" t="s">
        <v>361</v>
      </c>
      <c r="DW126" t="s">
        <v>361</v>
      </c>
      <c r="DX126" t="s">
        <v>361</v>
      </c>
      <c r="DY126" t="s">
        <v>361</v>
      </c>
      <c r="DZ126" t="s">
        <v>361</v>
      </c>
      <c r="EA126" t="s">
        <v>361</v>
      </c>
      <c r="EB126" t="s">
        <v>361</v>
      </c>
      <c r="EC126" t="s">
        <v>361</v>
      </c>
      <c r="ED126" t="s">
        <v>361</v>
      </c>
      <c r="EH126" t="s">
        <v>7</v>
      </c>
      <c r="EJ126" t="s">
        <v>7</v>
      </c>
      <c r="EL126">
        <v>2</v>
      </c>
      <c r="EM126" t="s">
        <v>371</v>
      </c>
      <c r="EN126">
        <v>35</v>
      </c>
      <c r="EO126" t="s">
        <v>372</v>
      </c>
      <c r="EP126">
        <v>33</v>
      </c>
      <c r="FQ126" t="s">
        <v>373</v>
      </c>
      <c r="FR126" t="s">
        <v>374</v>
      </c>
      <c r="FV126" t="s">
        <v>374</v>
      </c>
      <c r="GF126" t="s">
        <v>7</v>
      </c>
      <c r="GJ126" t="s">
        <v>425</v>
      </c>
      <c r="GP126">
        <v>2</v>
      </c>
      <c r="GR126" t="s">
        <v>376</v>
      </c>
      <c r="GT126" t="s">
        <v>377</v>
      </c>
      <c r="GX126" t="s">
        <v>378</v>
      </c>
      <c r="HB126" t="s">
        <v>7</v>
      </c>
      <c r="HD126" t="s">
        <v>9</v>
      </c>
      <c r="HF126" t="s">
        <v>9</v>
      </c>
      <c r="HG126" t="s">
        <v>9</v>
      </c>
      <c r="HH126" t="s">
        <v>7</v>
      </c>
      <c r="HI126" t="s">
        <v>7</v>
      </c>
      <c r="HJ126" t="s">
        <v>9</v>
      </c>
      <c r="HK126" t="s">
        <v>7</v>
      </c>
      <c r="HL126" t="s">
        <v>9</v>
      </c>
      <c r="HM126" t="s">
        <v>9</v>
      </c>
      <c r="HN126" t="s">
        <v>9</v>
      </c>
      <c r="HX126" t="s">
        <v>9</v>
      </c>
      <c r="HY126" t="s">
        <v>9</v>
      </c>
      <c r="HZ126" t="s">
        <v>7</v>
      </c>
      <c r="IA126" t="s">
        <v>7</v>
      </c>
      <c r="IB126" t="s">
        <v>7</v>
      </c>
      <c r="IC126" t="s">
        <v>7</v>
      </c>
      <c r="ID126" t="s">
        <v>7</v>
      </c>
      <c r="IL126" t="s">
        <v>379</v>
      </c>
      <c r="IP126" t="s">
        <v>441</v>
      </c>
      <c r="IT126" t="s">
        <v>381</v>
      </c>
      <c r="IV126" t="s">
        <v>381</v>
      </c>
      <c r="IX126" t="s">
        <v>381</v>
      </c>
      <c r="IZ126" t="s">
        <v>7</v>
      </c>
      <c r="JL126" t="s">
        <v>361</v>
      </c>
      <c r="JM126" t="s">
        <v>361</v>
      </c>
      <c r="JN126" t="s">
        <v>361</v>
      </c>
      <c r="JO126" t="s">
        <v>361</v>
      </c>
      <c r="JP126" t="s">
        <v>361</v>
      </c>
      <c r="JQ126" t="s">
        <v>361</v>
      </c>
      <c r="JR126" t="s">
        <v>361</v>
      </c>
      <c r="JS126" t="s">
        <v>361</v>
      </c>
      <c r="JT126" t="s">
        <v>361</v>
      </c>
      <c r="JU126" t="s">
        <v>361</v>
      </c>
      <c r="JV126" t="s">
        <v>361</v>
      </c>
      <c r="JW126" t="s">
        <v>361</v>
      </c>
      <c r="KB126" t="s">
        <v>8</v>
      </c>
    </row>
    <row r="127" spans="1:288" x14ac:dyDescent="0.3">
      <c r="A127">
        <v>126</v>
      </c>
      <c r="D127" s="45">
        <v>44733</v>
      </c>
      <c r="E127" s="46">
        <v>0.60347222222222219</v>
      </c>
      <c r="F127" t="s">
        <v>15</v>
      </c>
      <c r="G127" t="s">
        <v>13</v>
      </c>
      <c r="H127" t="s">
        <v>7</v>
      </c>
      <c r="L127" t="s">
        <v>362</v>
      </c>
      <c r="P127" t="s">
        <v>9</v>
      </c>
      <c r="V127" t="s">
        <v>363</v>
      </c>
      <c r="Z127" t="s">
        <v>443</v>
      </c>
      <c r="AB127" t="s">
        <v>403</v>
      </c>
      <c r="AD127" t="s">
        <v>423</v>
      </c>
      <c r="AF127" t="s">
        <v>367</v>
      </c>
      <c r="AJ127" t="s">
        <v>437</v>
      </c>
      <c r="AL127" t="s">
        <v>501</v>
      </c>
      <c r="AN127" t="s">
        <v>9</v>
      </c>
      <c r="AP127" t="s">
        <v>369</v>
      </c>
      <c r="AR127" t="s">
        <v>7</v>
      </c>
      <c r="AT127" t="s">
        <v>368</v>
      </c>
      <c r="AV127" t="s">
        <v>361</v>
      </c>
      <c r="AW127" t="s">
        <v>370</v>
      </c>
      <c r="AX127" t="s">
        <v>361</v>
      </c>
      <c r="AY127" t="s">
        <v>370</v>
      </c>
      <c r="AZ127" t="s">
        <v>370</v>
      </c>
      <c r="BA127" t="s">
        <v>361</v>
      </c>
      <c r="BB127" t="s">
        <v>361</v>
      </c>
      <c r="BC127" t="s">
        <v>361</v>
      </c>
      <c r="BD127" t="s">
        <v>361</v>
      </c>
      <c r="BE127" t="s">
        <v>361</v>
      </c>
      <c r="BF127" t="s">
        <v>361</v>
      </c>
      <c r="BG127" t="s">
        <v>361</v>
      </c>
      <c r="BH127" t="s">
        <v>361</v>
      </c>
      <c r="BI127" t="s">
        <v>361</v>
      </c>
      <c r="BJ127" t="s">
        <v>361</v>
      </c>
      <c r="BK127" t="s">
        <v>361</v>
      </c>
      <c r="BL127" t="s">
        <v>361</v>
      </c>
      <c r="BM127" t="s">
        <v>361</v>
      </c>
      <c r="BP127" t="s">
        <v>361</v>
      </c>
      <c r="BQ127" t="s">
        <v>370</v>
      </c>
      <c r="BR127" t="s">
        <v>361</v>
      </c>
      <c r="BS127" t="s">
        <v>370</v>
      </c>
      <c r="BT127" t="s">
        <v>361</v>
      </c>
      <c r="BU127" t="s">
        <v>361</v>
      </c>
      <c r="BV127" t="s">
        <v>361</v>
      </c>
      <c r="BW127" t="s">
        <v>361</v>
      </c>
      <c r="BX127" t="s">
        <v>361</v>
      </c>
      <c r="BY127" t="s">
        <v>361</v>
      </c>
      <c r="BZ127" t="s">
        <v>361</v>
      </c>
      <c r="CA127" t="s">
        <v>361</v>
      </c>
      <c r="CB127" t="s">
        <v>361</v>
      </c>
      <c r="CC127" t="s">
        <v>361</v>
      </c>
      <c r="CF127" t="s">
        <v>361</v>
      </c>
      <c r="CG127" t="s">
        <v>370</v>
      </c>
      <c r="CH127" t="s">
        <v>370</v>
      </c>
      <c r="CI127" t="s">
        <v>370</v>
      </c>
      <c r="CJ127" t="s">
        <v>370</v>
      </c>
      <c r="CK127" t="s">
        <v>361</v>
      </c>
      <c r="CL127" t="s">
        <v>361</v>
      </c>
      <c r="CM127" t="s">
        <v>361</v>
      </c>
      <c r="CN127" t="s">
        <v>361</v>
      </c>
      <c r="CO127" t="s">
        <v>361</v>
      </c>
      <c r="CP127" t="s">
        <v>361</v>
      </c>
      <c r="CQ127" t="s">
        <v>361</v>
      </c>
      <c r="CR127" t="s">
        <v>361</v>
      </c>
      <c r="CS127" t="s">
        <v>361</v>
      </c>
      <c r="CT127" t="s">
        <v>361</v>
      </c>
      <c r="CU127" t="s">
        <v>361</v>
      </c>
      <c r="CV127" t="s">
        <v>361</v>
      </c>
      <c r="CW127" t="s">
        <v>361</v>
      </c>
      <c r="CX127" t="s">
        <v>361</v>
      </c>
      <c r="CY127" t="s">
        <v>361</v>
      </c>
      <c r="CZ127" t="s">
        <v>361</v>
      </c>
      <c r="DA127" t="s">
        <v>361</v>
      </c>
      <c r="DD127" t="s">
        <v>9</v>
      </c>
      <c r="DF127" t="s">
        <v>9</v>
      </c>
      <c r="DH127" t="s">
        <v>361</v>
      </c>
      <c r="DI127" t="s">
        <v>361</v>
      </c>
      <c r="DJ127" t="s">
        <v>361</v>
      </c>
      <c r="DK127" t="s">
        <v>361</v>
      </c>
      <c r="DL127" t="s">
        <v>361</v>
      </c>
      <c r="DM127" t="s">
        <v>361</v>
      </c>
      <c r="DN127" t="s">
        <v>361</v>
      </c>
      <c r="DO127" t="s">
        <v>361</v>
      </c>
      <c r="DP127" t="s">
        <v>361</v>
      </c>
      <c r="DQ127" t="s">
        <v>361</v>
      </c>
      <c r="DR127" t="s">
        <v>370</v>
      </c>
      <c r="DT127" t="s">
        <v>361</v>
      </c>
      <c r="DU127" t="s">
        <v>361</v>
      </c>
      <c r="DV127" t="s">
        <v>361</v>
      </c>
      <c r="DW127" t="s">
        <v>361</v>
      </c>
      <c r="DX127" t="s">
        <v>361</v>
      </c>
      <c r="DY127" t="s">
        <v>361</v>
      </c>
      <c r="DZ127" t="s">
        <v>361</v>
      </c>
      <c r="EA127" t="s">
        <v>361</v>
      </c>
      <c r="EB127" t="s">
        <v>361</v>
      </c>
      <c r="EC127" t="s">
        <v>361</v>
      </c>
      <c r="ED127" t="s">
        <v>361</v>
      </c>
      <c r="EH127" t="s">
        <v>7</v>
      </c>
      <c r="EJ127" t="s">
        <v>7</v>
      </c>
      <c r="EL127">
        <v>1</v>
      </c>
      <c r="EM127" t="s">
        <v>371</v>
      </c>
      <c r="EN127">
        <v>34</v>
      </c>
      <c r="FQ127" t="s">
        <v>373</v>
      </c>
      <c r="FR127" t="s">
        <v>374</v>
      </c>
      <c r="FV127" t="s">
        <v>374</v>
      </c>
      <c r="GF127" t="s">
        <v>7</v>
      </c>
      <c r="GJ127" t="s">
        <v>425</v>
      </c>
      <c r="GP127">
        <v>2</v>
      </c>
      <c r="GR127" t="s">
        <v>376</v>
      </c>
      <c r="GT127" t="s">
        <v>377</v>
      </c>
      <c r="GX127" t="s">
        <v>378</v>
      </c>
      <c r="HB127" t="s">
        <v>7</v>
      </c>
      <c r="HD127" t="s">
        <v>9</v>
      </c>
      <c r="HF127" t="s">
        <v>9</v>
      </c>
      <c r="HG127" t="s">
        <v>9</v>
      </c>
      <c r="HH127" t="s">
        <v>7</v>
      </c>
      <c r="HI127" t="s">
        <v>9</v>
      </c>
      <c r="HJ127" t="s">
        <v>9</v>
      </c>
      <c r="HK127" t="s">
        <v>7</v>
      </c>
      <c r="HL127" t="s">
        <v>9</v>
      </c>
      <c r="HM127" t="s">
        <v>9</v>
      </c>
      <c r="HN127" t="s">
        <v>7</v>
      </c>
      <c r="HX127" t="s">
        <v>9</v>
      </c>
      <c r="HY127" t="s">
        <v>9</v>
      </c>
      <c r="HZ127" t="s">
        <v>7</v>
      </c>
      <c r="IA127" t="s">
        <v>7</v>
      </c>
      <c r="IB127" t="s">
        <v>7</v>
      </c>
      <c r="IC127" t="s">
        <v>7</v>
      </c>
      <c r="ID127" t="s">
        <v>7</v>
      </c>
      <c r="IL127" t="s">
        <v>473</v>
      </c>
      <c r="IP127" t="s">
        <v>441</v>
      </c>
      <c r="IT127" t="s">
        <v>381</v>
      </c>
      <c r="IV127" t="s">
        <v>381</v>
      </c>
      <c r="IX127" t="s">
        <v>445</v>
      </c>
      <c r="IZ127" t="s">
        <v>9</v>
      </c>
      <c r="JB127" t="s">
        <v>11</v>
      </c>
      <c r="JD127" t="s">
        <v>9</v>
      </c>
      <c r="JF127" t="s">
        <v>446</v>
      </c>
      <c r="JG127" t="s">
        <v>410</v>
      </c>
      <c r="JH127" t="s">
        <v>446</v>
      </c>
      <c r="JL127" t="s">
        <v>370</v>
      </c>
      <c r="JM127" t="s">
        <v>370</v>
      </c>
      <c r="JN127" t="s">
        <v>370</v>
      </c>
      <c r="JO127" t="s">
        <v>370</v>
      </c>
      <c r="JP127" t="s">
        <v>361</v>
      </c>
      <c r="JQ127" t="s">
        <v>361</v>
      </c>
      <c r="JR127" t="s">
        <v>361</v>
      </c>
      <c r="JS127" t="s">
        <v>361</v>
      </c>
      <c r="JT127" t="s">
        <v>361</v>
      </c>
      <c r="JU127" t="s">
        <v>361</v>
      </c>
      <c r="JV127" t="s">
        <v>361</v>
      </c>
      <c r="JW127" t="s">
        <v>361</v>
      </c>
      <c r="JX127" t="s">
        <v>14</v>
      </c>
      <c r="JZ127" t="s">
        <v>412</v>
      </c>
      <c r="KB127" t="s">
        <v>8</v>
      </c>
    </row>
    <row r="128" spans="1:288" x14ac:dyDescent="0.3">
      <c r="A128">
        <v>127</v>
      </c>
      <c r="D128" s="45">
        <v>44733</v>
      </c>
      <c r="E128" s="46">
        <v>0.60555555555555551</v>
      </c>
      <c r="F128" t="s">
        <v>17</v>
      </c>
      <c r="G128" t="s">
        <v>13</v>
      </c>
      <c r="H128" t="s">
        <v>7</v>
      </c>
      <c r="L128" t="s">
        <v>362</v>
      </c>
      <c r="P128" t="s">
        <v>9</v>
      </c>
      <c r="V128" t="s">
        <v>487</v>
      </c>
      <c r="X128" t="s">
        <v>7</v>
      </c>
      <c r="Z128" t="s">
        <v>443</v>
      </c>
      <c r="AB128" t="s">
        <v>475</v>
      </c>
      <c r="AD128" t="s">
        <v>423</v>
      </c>
      <c r="AF128" t="s">
        <v>367</v>
      </c>
      <c r="AJ128" t="s">
        <v>367</v>
      </c>
      <c r="AN128" t="s">
        <v>7</v>
      </c>
      <c r="AP128" t="s">
        <v>367</v>
      </c>
      <c r="AR128" t="s">
        <v>9</v>
      </c>
      <c r="AT128" t="s">
        <v>7</v>
      </c>
      <c r="AV128" t="s">
        <v>361</v>
      </c>
      <c r="AW128" t="s">
        <v>361</v>
      </c>
      <c r="AX128" t="s">
        <v>370</v>
      </c>
      <c r="AY128" t="s">
        <v>370</v>
      </c>
      <c r="AZ128" t="s">
        <v>370</v>
      </c>
      <c r="BA128" t="s">
        <v>361</v>
      </c>
      <c r="BB128" t="s">
        <v>361</v>
      </c>
      <c r="BC128" t="s">
        <v>361</v>
      </c>
      <c r="BD128" t="s">
        <v>361</v>
      </c>
      <c r="BE128" t="s">
        <v>361</v>
      </c>
      <c r="BF128" t="s">
        <v>361</v>
      </c>
      <c r="BG128" t="s">
        <v>361</v>
      </c>
      <c r="BH128" t="s">
        <v>361</v>
      </c>
      <c r="BI128" t="s">
        <v>361</v>
      </c>
      <c r="BJ128" t="s">
        <v>361</v>
      </c>
      <c r="BK128" t="s">
        <v>361</v>
      </c>
      <c r="BL128" t="s">
        <v>361</v>
      </c>
      <c r="BM128" t="s">
        <v>361</v>
      </c>
      <c r="BP128" t="s">
        <v>361</v>
      </c>
      <c r="BQ128" t="s">
        <v>361</v>
      </c>
      <c r="BR128" t="s">
        <v>361</v>
      </c>
      <c r="BS128" t="s">
        <v>370</v>
      </c>
      <c r="BT128" t="s">
        <v>361</v>
      </c>
      <c r="BU128" t="s">
        <v>361</v>
      </c>
      <c r="BV128" t="s">
        <v>361</v>
      </c>
      <c r="BW128" t="s">
        <v>361</v>
      </c>
      <c r="BX128" t="s">
        <v>361</v>
      </c>
      <c r="BY128" t="s">
        <v>361</v>
      </c>
      <c r="BZ128" t="s">
        <v>361</v>
      </c>
      <c r="CA128" t="s">
        <v>361</v>
      </c>
      <c r="CB128" t="s">
        <v>361</v>
      </c>
      <c r="CC128" t="s">
        <v>361</v>
      </c>
      <c r="CF128" t="s">
        <v>361</v>
      </c>
      <c r="CG128" t="s">
        <v>370</v>
      </c>
      <c r="CH128" t="s">
        <v>370</v>
      </c>
      <c r="CI128" t="s">
        <v>370</v>
      </c>
      <c r="CJ128" t="s">
        <v>361</v>
      </c>
      <c r="CK128" t="s">
        <v>361</v>
      </c>
      <c r="CL128" t="s">
        <v>361</v>
      </c>
      <c r="CM128" t="s">
        <v>361</v>
      </c>
      <c r="CN128" t="s">
        <v>361</v>
      </c>
      <c r="CO128" t="s">
        <v>361</v>
      </c>
      <c r="CP128" t="s">
        <v>361</v>
      </c>
      <c r="CQ128" t="s">
        <v>361</v>
      </c>
      <c r="CR128" t="s">
        <v>361</v>
      </c>
      <c r="CS128" t="s">
        <v>361</v>
      </c>
      <c r="CT128" t="s">
        <v>361</v>
      </c>
      <c r="CU128" t="s">
        <v>361</v>
      </c>
      <c r="CV128" t="s">
        <v>361</v>
      </c>
      <c r="CW128" t="s">
        <v>361</v>
      </c>
      <c r="CX128" t="s">
        <v>361</v>
      </c>
      <c r="CY128" t="s">
        <v>361</v>
      </c>
      <c r="CZ128" t="s">
        <v>361</v>
      </c>
      <c r="DA128" t="s">
        <v>361</v>
      </c>
      <c r="DD128" t="s">
        <v>9</v>
      </c>
      <c r="DF128" t="s">
        <v>9</v>
      </c>
      <c r="DH128" t="s">
        <v>361</v>
      </c>
      <c r="DI128" t="s">
        <v>361</v>
      </c>
      <c r="DJ128" t="s">
        <v>361</v>
      </c>
      <c r="DK128" t="s">
        <v>361</v>
      </c>
      <c r="DL128" t="s">
        <v>361</v>
      </c>
      <c r="DM128" t="s">
        <v>361</v>
      </c>
      <c r="DN128" t="s">
        <v>361</v>
      </c>
      <c r="DO128" t="s">
        <v>361</v>
      </c>
      <c r="DP128" t="s">
        <v>361</v>
      </c>
      <c r="DQ128" t="s">
        <v>361</v>
      </c>
      <c r="DR128" t="s">
        <v>370</v>
      </c>
      <c r="DT128" t="s">
        <v>361</v>
      </c>
      <c r="DU128" t="s">
        <v>361</v>
      </c>
      <c r="DV128" t="s">
        <v>361</v>
      </c>
      <c r="DW128" t="s">
        <v>361</v>
      </c>
      <c r="DX128" t="s">
        <v>361</v>
      </c>
      <c r="DY128" t="s">
        <v>361</v>
      </c>
      <c r="DZ128" t="s">
        <v>361</v>
      </c>
      <c r="EA128" t="s">
        <v>361</v>
      </c>
      <c r="EB128" t="s">
        <v>361</v>
      </c>
      <c r="EC128" t="s">
        <v>361</v>
      </c>
      <c r="ED128" t="s">
        <v>361</v>
      </c>
      <c r="EH128" t="s">
        <v>7</v>
      </c>
      <c r="EJ128" t="s">
        <v>7</v>
      </c>
      <c r="EL128">
        <v>0</v>
      </c>
      <c r="FQ128" t="s">
        <v>373</v>
      </c>
      <c r="FR128" t="s">
        <v>374</v>
      </c>
      <c r="FV128" t="s">
        <v>374</v>
      </c>
      <c r="GF128" t="s">
        <v>7</v>
      </c>
      <c r="GJ128" t="s">
        <v>425</v>
      </c>
      <c r="GP128">
        <v>2</v>
      </c>
      <c r="GR128" t="s">
        <v>376</v>
      </c>
      <c r="GT128" t="s">
        <v>377</v>
      </c>
      <c r="GX128" t="s">
        <v>378</v>
      </c>
      <c r="HB128" t="s">
        <v>7</v>
      </c>
      <c r="HD128" t="s">
        <v>7</v>
      </c>
      <c r="HF128" t="s">
        <v>9</v>
      </c>
      <c r="HG128" t="s">
        <v>9</v>
      </c>
      <c r="HH128" t="s">
        <v>7</v>
      </c>
      <c r="HI128" t="s">
        <v>7</v>
      </c>
      <c r="HJ128" t="s">
        <v>7</v>
      </c>
      <c r="HK128" t="s">
        <v>7</v>
      </c>
      <c r="HL128" t="s">
        <v>7</v>
      </c>
      <c r="HM128" t="s">
        <v>7</v>
      </c>
      <c r="HN128" t="s">
        <v>7</v>
      </c>
      <c r="HX128" t="s">
        <v>9</v>
      </c>
      <c r="HY128" t="s">
        <v>7</v>
      </c>
      <c r="HZ128" t="s">
        <v>7</v>
      </c>
      <c r="IA128" t="s">
        <v>7</v>
      </c>
      <c r="IB128" t="s">
        <v>7</v>
      </c>
      <c r="IC128" t="s">
        <v>7</v>
      </c>
      <c r="ID128" t="s">
        <v>7</v>
      </c>
      <c r="IL128" t="s">
        <v>379</v>
      </c>
      <c r="IP128" t="s">
        <v>380</v>
      </c>
      <c r="IT128" t="s">
        <v>381</v>
      </c>
      <c r="IV128" t="s">
        <v>381</v>
      </c>
      <c r="IX128" t="s">
        <v>381</v>
      </c>
      <c r="IZ128" t="s">
        <v>7</v>
      </c>
      <c r="JL128" t="s">
        <v>361</v>
      </c>
      <c r="JM128" t="s">
        <v>361</v>
      </c>
      <c r="JN128" t="s">
        <v>361</v>
      </c>
      <c r="JO128" t="s">
        <v>361</v>
      </c>
      <c r="JP128" t="s">
        <v>361</v>
      </c>
      <c r="JQ128" t="s">
        <v>361</v>
      </c>
      <c r="JR128" t="s">
        <v>361</v>
      </c>
      <c r="JS128" t="s">
        <v>361</v>
      </c>
      <c r="JT128" t="s">
        <v>361</v>
      </c>
      <c r="JU128" t="s">
        <v>361</v>
      </c>
      <c r="JV128" t="s">
        <v>361</v>
      </c>
      <c r="JW128" t="s">
        <v>361</v>
      </c>
      <c r="KB128" t="s">
        <v>8</v>
      </c>
    </row>
    <row r="129" spans="1:288" x14ac:dyDescent="0.3">
      <c r="A129">
        <v>128</v>
      </c>
      <c r="D129" s="45">
        <v>44733</v>
      </c>
      <c r="E129" s="46">
        <v>0.61736111111111114</v>
      </c>
      <c r="F129" t="s">
        <v>25</v>
      </c>
      <c r="G129" t="s">
        <v>13</v>
      </c>
      <c r="H129" t="s">
        <v>7</v>
      </c>
      <c r="L129" t="s">
        <v>362</v>
      </c>
      <c r="P129" t="s">
        <v>9</v>
      </c>
      <c r="V129" t="s">
        <v>363</v>
      </c>
      <c r="Z129" t="s">
        <v>402</v>
      </c>
      <c r="AB129" t="s">
        <v>469</v>
      </c>
      <c r="AD129" t="s">
        <v>423</v>
      </c>
      <c r="AF129" t="s">
        <v>470</v>
      </c>
      <c r="AH129" t="s">
        <v>417</v>
      </c>
      <c r="AJ129" t="s">
        <v>437</v>
      </c>
      <c r="AL129" t="s">
        <v>417</v>
      </c>
      <c r="AN129" t="s">
        <v>368</v>
      </c>
      <c r="AP129" t="s">
        <v>471</v>
      </c>
      <c r="AR129" t="s">
        <v>7</v>
      </c>
      <c r="AT129" t="s">
        <v>368</v>
      </c>
      <c r="AV129" t="s">
        <v>361</v>
      </c>
      <c r="AW129" t="s">
        <v>361</v>
      </c>
      <c r="AX129" t="s">
        <v>361</v>
      </c>
      <c r="AY129" t="s">
        <v>370</v>
      </c>
      <c r="AZ129" t="s">
        <v>370</v>
      </c>
      <c r="BA129" t="s">
        <v>361</v>
      </c>
      <c r="BB129" t="s">
        <v>370</v>
      </c>
      <c r="BC129" t="s">
        <v>361</v>
      </c>
      <c r="BD129" t="s">
        <v>361</v>
      </c>
      <c r="BE129" t="s">
        <v>361</v>
      </c>
      <c r="BF129" t="s">
        <v>361</v>
      </c>
      <c r="BG129" t="s">
        <v>361</v>
      </c>
      <c r="BH129" t="s">
        <v>361</v>
      </c>
      <c r="BI129" t="s">
        <v>361</v>
      </c>
      <c r="BJ129" t="s">
        <v>361</v>
      </c>
      <c r="BK129" t="s">
        <v>361</v>
      </c>
      <c r="BL129" t="s">
        <v>361</v>
      </c>
      <c r="BM129" t="s">
        <v>361</v>
      </c>
      <c r="BP129" t="s">
        <v>361</v>
      </c>
      <c r="BQ129" t="s">
        <v>361</v>
      </c>
      <c r="BR129" t="s">
        <v>370</v>
      </c>
      <c r="BS129" t="s">
        <v>370</v>
      </c>
      <c r="BT129" t="s">
        <v>361</v>
      </c>
      <c r="BU129" t="s">
        <v>361</v>
      </c>
      <c r="BV129" t="s">
        <v>361</v>
      </c>
      <c r="BW129" t="s">
        <v>361</v>
      </c>
      <c r="BX129" t="s">
        <v>361</v>
      </c>
      <c r="BY129" t="s">
        <v>361</v>
      </c>
      <c r="BZ129" t="s">
        <v>361</v>
      </c>
      <c r="CA129" t="s">
        <v>361</v>
      </c>
      <c r="CB129" t="s">
        <v>361</v>
      </c>
      <c r="CC129" t="s">
        <v>361</v>
      </c>
      <c r="CF129" t="s">
        <v>361</v>
      </c>
      <c r="CG129" t="s">
        <v>361</v>
      </c>
      <c r="CH129" t="s">
        <v>370</v>
      </c>
      <c r="CI129" t="s">
        <v>370</v>
      </c>
      <c r="CJ129" t="s">
        <v>370</v>
      </c>
      <c r="CK129" t="s">
        <v>370</v>
      </c>
      <c r="CL129" t="s">
        <v>361</v>
      </c>
      <c r="CM129" t="s">
        <v>361</v>
      </c>
      <c r="CN129" t="s">
        <v>361</v>
      </c>
      <c r="CO129" t="s">
        <v>361</v>
      </c>
      <c r="CP129" t="s">
        <v>361</v>
      </c>
      <c r="CQ129" t="s">
        <v>361</v>
      </c>
      <c r="CR129" t="s">
        <v>361</v>
      </c>
      <c r="CS129" t="s">
        <v>361</v>
      </c>
      <c r="CT129" t="s">
        <v>361</v>
      </c>
      <c r="CU129" t="s">
        <v>361</v>
      </c>
      <c r="CV129" t="s">
        <v>361</v>
      </c>
      <c r="CW129" t="s">
        <v>361</v>
      </c>
      <c r="CX129" t="s">
        <v>361</v>
      </c>
      <c r="CY129" t="s">
        <v>361</v>
      </c>
      <c r="CZ129" t="s">
        <v>361</v>
      </c>
      <c r="DA129" t="s">
        <v>361</v>
      </c>
      <c r="DD129" t="s">
        <v>9</v>
      </c>
      <c r="DF129" t="s">
        <v>9</v>
      </c>
      <c r="DH129" t="s">
        <v>361</v>
      </c>
      <c r="DI129" t="s">
        <v>361</v>
      </c>
      <c r="DJ129" t="s">
        <v>361</v>
      </c>
      <c r="DK129" t="s">
        <v>361</v>
      </c>
      <c r="DL129" t="s">
        <v>361</v>
      </c>
      <c r="DM129" t="s">
        <v>361</v>
      </c>
      <c r="DN129" t="s">
        <v>361</v>
      </c>
      <c r="DO129" t="s">
        <v>361</v>
      </c>
      <c r="DP129" t="s">
        <v>361</v>
      </c>
      <c r="DQ129" t="s">
        <v>361</v>
      </c>
      <c r="DR129" t="s">
        <v>370</v>
      </c>
      <c r="DT129" t="s">
        <v>361</v>
      </c>
      <c r="DU129" t="s">
        <v>361</v>
      </c>
      <c r="DV129" t="s">
        <v>361</v>
      </c>
      <c r="DW129" t="s">
        <v>361</v>
      </c>
      <c r="DX129" t="s">
        <v>361</v>
      </c>
      <c r="DY129" t="s">
        <v>361</v>
      </c>
      <c r="DZ129" t="s">
        <v>361</v>
      </c>
      <c r="EA129" t="s">
        <v>361</v>
      </c>
      <c r="EB129" t="s">
        <v>361</v>
      </c>
      <c r="EC129" t="s">
        <v>361</v>
      </c>
      <c r="ED129" t="s">
        <v>361</v>
      </c>
      <c r="EH129" t="s">
        <v>7</v>
      </c>
      <c r="EJ129" t="s">
        <v>7</v>
      </c>
      <c r="EL129">
        <v>0</v>
      </c>
      <c r="FQ129" t="s">
        <v>373</v>
      </c>
      <c r="FR129" t="s">
        <v>404</v>
      </c>
      <c r="FT129" t="s">
        <v>535</v>
      </c>
      <c r="FV129" t="s">
        <v>404</v>
      </c>
      <c r="FX129" t="s">
        <v>535</v>
      </c>
      <c r="GF129" t="s">
        <v>7</v>
      </c>
      <c r="GJ129" t="s">
        <v>425</v>
      </c>
      <c r="GP129">
        <v>1</v>
      </c>
      <c r="GR129" t="s">
        <v>376</v>
      </c>
      <c r="GT129" t="s">
        <v>377</v>
      </c>
      <c r="GX129" t="s">
        <v>378</v>
      </c>
      <c r="HB129" t="s">
        <v>9</v>
      </c>
      <c r="HD129" t="s">
        <v>9</v>
      </c>
      <c r="HF129" t="s">
        <v>7</v>
      </c>
      <c r="HG129" t="s">
        <v>9</v>
      </c>
      <c r="HH129" t="s">
        <v>7</v>
      </c>
      <c r="HI129" t="s">
        <v>7</v>
      </c>
      <c r="HJ129" t="s">
        <v>7</v>
      </c>
      <c r="HK129" t="s">
        <v>7</v>
      </c>
      <c r="HL129" t="s">
        <v>7</v>
      </c>
      <c r="HM129" t="s">
        <v>7</v>
      </c>
      <c r="HN129" t="s">
        <v>7</v>
      </c>
      <c r="HX129" t="s">
        <v>7</v>
      </c>
      <c r="HY129" t="s">
        <v>9</v>
      </c>
      <c r="HZ129" t="s">
        <v>7</v>
      </c>
      <c r="IA129" t="s">
        <v>7</v>
      </c>
      <c r="IB129" t="s">
        <v>7</v>
      </c>
      <c r="IC129" t="s">
        <v>7</v>
      </c>
      <c r="ID129" t="s">
        <v>7</v>
      </c>
      <c r="IL129" t="s">
        <v>473</v>
      </c>
      <c r="IP129" t="s">
        <v>380</v>
      </c>
      <c r="IT129" t="s">
        <v>381</v>
      </c>
      <c r="IV129" t="s">
        <v>381</v>
      </c>
      <c r="IX129" t="s">
        <v>381</v>
      </c>
      <c r="IZ129" t="s">
        <v>7</v>
      </c>
      <c r="JL129" t="s">
        <v>361</v>
      </c>
      <c r="JM129" t="s">
        <v>361</v>
      </c>
      <c r="JN129" t="s">
        <v>361</v>
      </c>
      <c r="JO129" t="s">
        <v>361</v>
      </c>
      <c r="JP129" t="s">
        <v>361</v>
      </c>
      <c r="JQ129" t="s">
        <v>361</v>
      </c>
      <c r="JR129" t="s">
        <v>361</v>
      </c>
      <c r="JS129" t="s">
        <v>361</v>
      </c>
      <c r="JT129" t="s">
        <v>361</v>
      </c>
      <c r="JU129" t="s">
        <v>361</v>
      </c>
      <c r="JV129" t="s">
        <v>361</v>
      </c>
      <c r="JW129" t="s">
        <v>361</v>
      </c>
      <c r="KB129" t="s">
        <v>8</v>
      </c>
    </row>
    <row r="130" spans="1:288" x14ac:dyDescent="0.3">
      <c r="A130">
        <v>129</v>
      </c>
      <c r="D130" s="45">
        <v>44734</v>
      </c>
      <c r="E130" s="46">
        <v>0.55625000000000002</v>
      </c>
      <c r="F130" t="s">
        <v>12</v>
      </c>
      <c r="G130" t="s">
        <v>13</v>
      </c>
      <c r="H130" t="s">
        <v>7</v>
      </c>
      <c r="L130" t="s">
        <v>362</v>
      </c>
      <c r="P130" t="s">
        <v>9</v>
      </c>
      <c r="V130" t="s">
        <v>363</v>
      </c>
      <c r="Z130" t="s">
        <v>402</v>
      </c>
      <c r="AB130" t="s">
        <v>365</v>
      </c>
      <c r="AD130" t="s">
        <v>423</v>
      </c>
      <c r="AF130" t="s">
        <v>367</v>
      </c>
      <c r="AJ130" t="s">
        <v>367</v>
      </c>
      <c r="AN130" t="s">
        <v>7</v>
      </c>
      <c r="AP130" t="s">
        <v>471</v>
      </c>
      <c r="AR130" t="s">
        <v>7</v>
      </c>
      <c r="AT130" t="s">
        <v>368</v>
      </c>
      <c r="AV130" t="s">
        <v>361</v>
      </c>
      <c r="AW130" t="s">
        <v>361</v>
      </c>
      <c r="AX130" t="s">
        <v>361</v>
      </c>
      <c r="AY130" t="s">
        <v>370</v>
      </c>
      <c r="AZ130" t="s">
        <v>370</v>
      </c>
      <c r="BA130" t="s">
        <v>361</v>
      </c>
      <c r="BB130" t="s">
        <v>361</v>
      </c>
      <c r="BC130" t="s">
        <v>361</v>
      </c>
      <c r="BD130" t="s">
        <v>361</v>
      </c>
      <c r="BE130" t="s">
        <v>361</v>
      </c>
      <c r="BF130" t="s">
        <v>361</v>
      </c>
      <c r="BG130" t="s">
        <v>361</v>
      </c>
      <c r="BH130" t="s">
        <v>361</v>
      </c>
      <c r="BI130" t="s">
        <v>361</v>
      </c>
      <c r="BJ130" t="s">
        <v>361</v>
      </c>
      <c r="BK130" t="s">
        <v>361</v>
      </c>
      <c r="BL130" t="s">
        <v>361</v>
      </c>
      <c r="BM130" t="s">
        <v>361</v>
      </c>
      <c r="BP130" t="s">
        <v>361</v>
      </c>
      <c r="BQ130" t="s">
        <v>361</v>
      </c>
      <c r="BR130" t="s">
        <v>361</v>
      </c>
      <c r="BS130" t="s">
        <v>370</v>
      </c>
      <c r="BT130" t="s">
        <v>361</v>
      </c>
      <c r="BU130" t="s">
        <v>361</v>
      </c>
      <c r="BV130" t="s">
        <v>361</v>
      </c>
      <c r="BW130" t="s">
        <v>361</v>
      </c>
      <c r="BX130" t="s">
        <v>361</v>
      </c>
      <c r="BY130" t="s">
        <v>361</v>
      </c>
      <c r="BZ130" t="s">
        <v>361</v>
      </c>
      <c r="CA130" t="s">
        <v>361</v>
      </c>
      <c r="CB130" t="s">
        <v>361</v>
      </c>
      <c r="CC130" t="s">
        <v>361</v>
      </c>
      <c r="CF130" t="s">
        <v>361</v>
      </c>
      <c r="CG130" t="s">
        <v>361</v>
      </c>
      <c r="CH130" t="s">
        <v>370</v>
      </c>
      <c r="CI130" t="s">
        <v>361</v>
      </c>
      <c r="CJ130" t="s">
        <v>361</v>
      </c>
      <c r="CK130" t="s">
        <v>361</v>
      </c>
      <c r="CL130" t="s">
        <v>370</v>
      </c>
      <c r="CM130" t="s">
        <v>361</v>
      </c>
      <c r="CN130" t="s">
        <v>361</v>
      </c>
      <c r="CO130" t="s">
        <v>370</v>
      </c>
      <c r="CP130" t="s">
        <v>361</v>
      </c>
      <c r="CQ130" t="s">
        <v>361</v>
      </c>
      <c r="CR130" t="s">
        <v>361</v>
      </c>
      <c r="CS130" t="s">
        <v>361</v>
      </c>
      <c r="CT130" t="s">
        <v>361</v>
      </c>
      <c r="CU130" t="s">
        <v>361</v>
      </c>
      <c r="CV130" t="s">
        <v>361</v>
      </c>
      <c r="CW130" t="s">
        <v>361</v>
      </c>
      <c r="CX130" t="s">
        <v>361</v>
      </c>
      <c r="CY130" t="s">
        <v>361</v>
      </c>
      <c r="CZ130" t="s">
        <v>361</v>
      </c>
      <c r="DA130" t="s">
        <v>361</v>
      </c>
      <c r="DD130" t="s">
        <v>9</v>
      </c>
      <c r="DF130" t="s">
        <v>9</v>
      </c>
      <c r="DH130" t="s">
        <v>361</v>
      </c>
      <c r="DI130" t="s">
        <v>361</v>
      </c>
      <c r="DJ130" t="s">
        <v>361</v>
      </c>
      <c r="DK130" t="s">
        <v>361</v>
      </c>
      <c r="DL130" t="s">
        <v>361</v>
      </c>
      <c r="DM130" t="s">
        <v>361</v>
      </c>
      <c r="DN130" t="s">
        <v>361</v>
      </c>
      <c r="DO130" t="s">
        <v>361</v>
      </c>
      <c r="DP130" t="s">
        <v>361</v>
      </c>
      <c r="DQ130" t="s">
        <v>361</v>
      </c>
      <c r="DR130" t="s">
        <v>370</v>
      </c>
      <c r="DT130" t="s">
        <v>361</v>
      </c>
      <c r="DU130" t="s">
        <v>361</v>
      </c>
      <c r="DV130" t="s">
        <v>361</v>
      </c>
      <c r="DW130" t="s">
        <v>361</v>
      </c>
      <c r="DX130" t="s">
        <v>361</v>
      </c>
      <c r="DY130" t="s">
        <v>361</v>
      </c>
      <c r="DZ130" t="s">
        <v>361</v>
      </c>
      <c r="EA130" t="s">
        <v>361</v>
      </c>
      <c r="EB130" t="s">
        <v>361</v>
      </c>
      <c r="EC130" t="s">
        <v>361</v>
      </c>
      <c r="ED130" t="s">
        <v>361</v>
      </c>
      <c r="EH130" t="s">
        <v>7</v>
      </c>
      <c r="EJ130" t="s">
        <v>7</v>
      </c>
      <c r="EL130">
        <v>1</v>
      </c>
      <c r="EM130" t="s">
        <v>372</v>
      </c>
      <c r="EN130">
        <v>23</v>
      </c>
      <c r="FQ130" t="s">
        <v>373</v>
      </c>
      <c r="FR130" t="s">
        <v>406</v>
      </c>
      <c r="FV130" t="s">
        <v>406</v>
      </c>
      <c r="GF130" t="s">
        <v>7</v>
      </c>
      <c r="GJ130" t="s">
        <v>425</v>
      </c>
      <c r="GP130">
        <v>62</v>
      </c>
      <c r="GR130" t="s">
        <v>376</v>
      </c>
      <c r="GT130" t="s">
        <v>377</v>
      </c>
      <c r="GX130" t="s">
        <v>378</v>
      </c>
      <c r="HB130" t="s">
        <v>9</v>
      </c>
      <c r="HD130" t="s">
        <v>9</v>
      </c>
      <c r="HF130" t="s">
        <v>7</v>
      </c>
      <c r="HG130" t="s">
        <v>9</v>
      </c>
      <c r="HH130" t="s">
        <v>9</v>
      </c>
      <c r="HI130" t="s">
        <v>9</v>
      </c>
      <c r="HJ130" t="s">
        <v>9</v>
      </c>
      <c r="HK130" t="s">
        <v>9</v>
      </c>
      <c r="HL130" t="s">
        <v>9</v>
      </c>
      <c r="HM130" t="s">
        <v>9</v>
      </c>
      <c r="HN130" t="s">
        <v>9</v>
      </c>
      <c r="HX130" t="s">
        <v>9</v>
      </c>
      <c r="HY130" t="s">
        <v>9</v>
      </c>
      <c r="HZ130" t="s">
        <v>7</v>
      </c>
      <c r="IA130" t="s">
        <v>7</v>
      </c>
      <c r="IB130" t="s">
        <v>7</v>
      </c>
      <c r="IC130" t="s">
        <v>9</v>
      </c>
      <c r="ID130" t="s">
        <v>7</v>
      </c>
      <c r="IL130" t="s">
        <v>440</v>
      </c>
      <c r="IP130" t="s">
        <v>457</v>
      </c>
      <c r="IT130" t="s">
        <v>381</v>
      </c>
      <c r="IV130" t="s">
        <v>381</v>
      </c>
      <c r="IX130" t="s">
        <v>381</v>
      </c>
      <c r="IZ130" t="s">
        <v>9</v>
      </c>
      <c r="JB130" t="s">
        <v>11</v>
      </c>
      <c r="JD130" t="s">
        <v>9</v>
      </c>
      <c r="JF130" t="s">
        <v>410</v>
      </c>
      <c r="JG130" t="s">
        <v>409</v>
      </c>
      <c r="JH130" t="s">
        <v>446</v>
      </c>
      <c r="JL130" t="s">
        <v>370</v>
      </c>
      <c r="JM130" t="s">
        <v>370</v>
      </c>
      <c r="JN130" t="s">
        <v>370</v>
      </c>
      <c r="JO130" t="s">
        <v>370</v>
      </c>
      <c r="JP130" t="s">
        <v>370</v>
      </c>
      <c r="JQ130" t="s">
        <v>370</v>
      </c>
      <c r="JR130" t="s">
        <v>361</v>
      </c>
      <c r="JS130" t="s">
        <v>361</v>
      </c>
      <c r="JT130" t="s">
        <v>361</v>
      </c>
      <c r="JU130" t="s">
        <v>361</v>
      </c>
      <c r="JV130" t="s">
        <v>361</v>
      </c>
      <c r="JW130" t="s">
        <v>361</v>
      </c>
      <c r="JX130" t="s">
        <v>489</v>
      </c>
      <c r="JZ130" t="s">
        <v>412</v>
      </c>
      <c r="KB130" t="s">
        <v>8</v>
      </c>
    </row>
    <row r="131" spans="1:288" x14ac:dyDescent="0.3">
      <c r="A131">
        <v>130</v>
      </c>
      <c r="AV131" t="s">
        <v>361</v>
      </c>
      <c r="AW131" t="s">
        <v>361</v>
      </c>
      <c r="AX131" t="s">
        <v>361</v>
      </c>
      <c r="AY131" t="s">
        <v>361</v>
      </c>
      <c r="AZ131" t="s">
        <v>361</v>
      </c>
      <c r="BA131" t="s">
        <v>361</v>
      </c>
      <c r="BB131" t="s">
        <v>361</v>
      </c>
      <c r="BC131" t="s">
        <v>361</v>
      </c>
      <c r="BD131" t="s">
        <v>361</v>
      </c>
      <c r="BE131" t="s">
        <v>361</v>
      </c>
      <c r="BF131" t="s">
        <v>361</v>
      </c>
      <c r="BG131" t="s">
        <v>361</v>
      </c>
      <c r="BH131" t="s">
        <v>361</v>
      </c>
      <c r="BI131" t="s">
        <v>361</v>
      </c>
      <c r="BJ131" t="s">
        <v>361</v>
      </c>
      <c r="BK131" t="s">
        <v>361</v>
      </c>
      <c r="BL131" t="s">
        <v>361</v>
      </c>
      <c r="BM131" t="s">
        <v>361</v>
      </c>
      <c r="BP131" t="s">
        <v>361</v>
      </c>
      <c r="BQ131" t="s">
        <v>361</v>
      </c>
      <c r="BR131" t="s">
        <v>361</v>
      </c>
      <c r="BS131" t="s">
        <v>361</v>
      </c>
      <c r="BT131" t="s">
        <v>361</v>
      </c>
      <c r="BU131" t="s">
        <v>361</v>
      </c>
      <c r="BV131" t="s">
        <v>361</v>
      </c>
      <c r="BW131" t="s">
        <v>361</v>
      </c>
      <c r="BX131" t="s">
        <v>361</v>
      </c>
      <c r="BY131" t="s">
        <v>361</v>
      </c>
      <c r="BZ131" t="s">
        <v>361</v>
      </c>
      <c r="CA131" t="s">
        <v>361</v>
      </c>
      <c r="CB131" t="s">
        <v>361</v>
      </c>
      <c r="CC131" t="s">
        <v>361</v>
      </c>
      <c r="CF131" t="s">
        <v>361</v>
      </c>
      <c r="CG131" t="s">
        <v>361</v>
      </c>
      <c r="CH131" t="s">
        <v>361</v>
      </c>
      <c r="CI131" t="s">
        <v>361</v>
      </c>
      <c r="CJ131" t="s">
        <v>361</v>
      </c>
      <c r="CK131" t="s">
        <v>361</v>
      </c>
      <c r="CL131" t="s">
        <v>361</v>
      </c>
      <c r="CM131" t="s">
        <v>361</v>
      </c>
      <c r="CN131" t="s">
        <v>361</v>
      </c>
      <c r="CO131" t="s">
        <v>361</v>
      </c>
      <c r="CP131" t="s">
        <v>361</v>
      </c>
      <c r="CQ131" t="s">
        <v>361</v>
      </c>
      <c r="CR131" t="s">
        <v>361</v>
      </c>
      <c r="CS131" t="s">
        <v>361</v>
      </c>
      <c r="CT131" t="s">
        <v>361</v>
      </c>
      <c r="CU131" t="s">
        <v>361</v>
      </c>
      <c r="CV131" t="s">
        <v>361</v>
      </c>
      <c r="CW131" t="s">
        <v>361</v>
      </c>
      <c r="CX131" t="s">
        <v>361</v>
      </c>
      <c r="CY131" t="s">
        <v>361</v>
      </c>
      <c r="CZ131" t="s">
        <v>361</v>
      </c>
      <c r="DA131" t="s">
        <v>361</v>
      </c>
      <c r="DH131" t="s">
        <v>361</v>
      </c>
      <c r="DI131" t="s">
        <v>361</v>
      </c>
      <c r="DJ131" t="s">
        <v>361</v>
      </c>
      <c r="DK131" t="s">
        <v>361</v>
      </c>
      <c r="DL131" t="s">
        <v>361</v>
      </c>
      <c r="DM131" t="s">
        <v>361</v>
      </c>
      <c r="DN131" t="s">
        <v>361</v>
      </c>
      <c r="DO131" t="s">
        <v>361</v>
      </c>
      <c r="DP131" t="s">
        <v>361</v>
      </c>
      <c r="DQ131" t="s">
        <v>361</v>
      </c>
      <c r="DR131" t="s">
        <v>361</v>
      </c>
      <c r="DT131" t="s">
        <v>361</v>
      </c>
      <c r="DU131" t="s">
        <v>361</v>
      </c>
      <c r="DV131" t="s">
        <v>361</v>
      </c>
      <c r="DW131" t="s">
        <v>361</v>
      </c>
      <c r="DX131" t="s">
        <v>361</v>
      </c>
      <c r="DY131" t="s">
        <v>361</v>
      </c>
      <c r="DZ131" t="s">
        <v>361</v>
      </c>
      <c r="EA131" t="s">
        <v>361</v>
      </c>
      <c r="EB131" t="s">
        <v>361</v>
      </c>
      <c r="EC131" t="s">
        <v>361</v>
      </c>
      <c r="ED131" t="s">
        <v>361</v>
      </c>
      <c r="JL131" t="s">
        <v>361</v>
      </c>
      <c r="JM131" t="s">
        <v>361</v>
      </c>
      <c r="JN131" t="s">
        <v>361</v>
      </c>
      <c r="JO131" t="s">
        <v>361</v>
      </c>
      <c r="JP131" t="s">
        <v>361</v>
      </c>
      <c r="JQ131" t="s">
        <v>361</v>
      </c>
      <c r="JR131" t="s">
        <v>361</v>
      </c>
      <c r="JS131" t="s">
        <v>361</v>
      </c>
      <c r="JT131" t="s">
        <v>361</v>
      </c>
      <c r="JU131" t="s">
        <v>361</v>
      </c>
      <c r="JV131" t="s">
        <v>361</v>
      </c>
      <c r="JW131" t="s">
        <v>361</v>
      </c>
      <c r="KB131" t="s">
        <v>59</v>
      </c>
    </row>
    <row r="132" spans="1:288" x14ac:dyDescent="0.3">
      <c r="A132">
        <v>131</v>
      </c>
      <c r="D132" s="45">
        <v>44733</v>
      </c>
      <c r="E132" s="46">
        <v>0.64166666666666672</v>
      </c>
      <c r="F132" t="s">
        <v>15</v>
      </c>
      <c r="G132" t="s">
        <v>13</v>
      </c>
      <c r="H132" t="s">
        <v>7</v>
      </c>
      <c r="L132" t="s">
        <v>362</v>
      </c>
      <c r="P132" t="s">
        <v>9</v>
      </c>
      <c r="V132" t="s">
        <v>487</v>
      </c>
      <c r="X132" t="s">
        <v>9</v>
      </c>
      <c r="Z132" t="s">
        <v>364</v>
      </c>
      <c r="AB132" t="s">
        <v>403</v>
      </c>
      <c r="AD132" t="s">
        <v>423</v>
      </c>
      <c r="AF132" t="s">
        <v>367</v>
      </c>
      <c r="AJ132" t="s">
        <v>470</v>
      </c>
      <c r="AL132" t="s">
        <v>417</v>
      </c>
      <c r="AN132" t="s">
        <v>7</v>
      </c>
      <c r="AP132" t="s">
        <v>369</v>
      </c>
      <c r="AR132" t="s">
        <v>9</v>
      </c>
      <c r="AT132" t="s">
        <v>7</v>
      </c>
      <c r="AV132" t="s">
        <v>361</v>
      </c>
      <c r="AW132" t="s">
        <v>361</v>
      </c>
      <c r="AX132" t="s">
        <v>361</v>
      </c>
      <c r="AY132" t="s">
        <v>361</v>
      </c>
      <c r="AZ132" t="s">
        <v>370</v>
      </c>
      <c r="BA132" t="s">
        <v>370</v>
      </c>
      <c r="BB132" t="s">
        <v>361</v>
      </c>
      <c r="BC132" t="s">
        <v>361</v>
      </c>
      <c r="BD132" t="s">
        <v>361</v>
      </c>
      <c r="BE132" t="s">
        <v>361</v>
      </c>
      <c r="BF132" t="s">
        <v>361</v>
      </c>
      <c r="BG132" t="s">
        <v>361</v>
      </c>
      <c r="BH132" t="s">
        <v>361</v>
      </c>
      <c r="BI132" t="s">
        <v>361</v>
      </c>
      <c r="BJ132" t="s">
        <v>361</v>
      </c>
      <c r="BK132" t="s">
        <v>361</v>
      </c>
      <c r="BL132" t="s">
        <v>361</v>
      </c>
      <c r="BM132" t="s">
        <v>361</v>
      </c>
      <c r="BP132" t="s">
        <v>361</v>
      </c>
      <c r="BQ132" t="s">
        <v>361</v>
      </c>
      <c r="BR132" t="s">
        <v>361</v>
      </c>
      <c r="BS132" t="s">
        <v>370</v>
      </c>
      <c r="BT132" t="s">
        <v>361</v>
      </c>
      <c r="BU132" t="s">
        <v>361</v>
      </c>
      <c r="BV132" t="s">
        <v>361</v>
      </c>
      <c r="BW132" t="s">
        <v>361</v>
      </c>
      <c r="BX132" t="s">
        <v>361</v>
      </c>
      <c r="BY132" t="s">
        <v>361</v>
      </c>
      <c r="BZ132" t="s">
        <v>361</v>
      </c>
      <c r="CA132" t="s">
        <v>361</v>
      </c>
      <c r="CB132" t="s">
        <v>361</v>
      </c>
      <c r="CC132" t="s">
        <v>361</v>
      </c>
      <c r="CF132" t="s">
        <v>361</v>
      </c>
      <c r="CG132" t="s">
        <v>361</v>
      </c>
      <c r="CH132" t="s">
        <v>370</v>
      </c>
      <c r="CI132" t="s">
        <v>370</v>
      </c>
      <c r="CJ132" t="s">
        <v>361</v>
      </c>
      <c r="CK132" t="s">
        <v>361</v>
      </c>
      <c r="CL132" t="s">
        <v>361</v>
      </c>
      <c r="CM132" t="s">
        <v>361</v>
      </c>
      <c r="CN132" t="s">
        <v>361</v>
      </c>
      <c r="CO132" t="s">
        <v>361</v>
      </c>
      <c r="CP132" t="s">
        <v>370</v>
      </c>
      <c r="CQ132" t="s">
        <v>361</v>
      </c>
      <c r="CR132" t="s">
        <v>361</v>
      </c>
      <c r="CS132" t="s">
        <v>361</v>
      </c>
      <c r="CT132" t="s">
        <v>361</v>
      </c>
      <c r="CU132" t="s">
        <v>361</v>
      </c>
      <c r="CV132" t="s">
        <v>361</v>
      </c>
      <c r="CW132" t="s">
        <v>361</v>
      </c>
      <c r="CX132" t="s">
        <v>361</v>
      </c>
      <c r="CY132" t="s">
        <v>361</v>
      </c>
      <c r="CZ132" t="s">
        <v>361</v>
      </c>
      <c r="DA132" t="s">
        <v>361</v>
      </c>
      <c r="DB132" t="s">
        <v>540</v>
      </c>
      <c r="DD132" t="s">
        <v>9</v>
      </c>
      <c r="DF132" t="s">
        <v>9</v>
      </c>
      <c r="DH132" t="s">
        <v>361</v>
      </c>
      <c r="DI132" t="s">
        <v>361</v>
      </c>
      <c r="DJ132" t="s">
        <v>361</v>
      </c>
      <c r="DK132" t="s">
        <v>361</v>
      </c>
      <c r="DL132" t="s">
        <v>370</v>
      </c>
      <c r="DM132" t="s">
        <v>361</v>
      </c>
      <c r="DN132" t="s">
        <v>361</v>
      </c>
      <c r="DO132" t="s">
        <v>361</v>
      </c>
      <c r="DP132" t="s">
        <v>361</v>
      </c>
      <c r="DQ132" t="s">
        <v>361</v>
      </c>
      <c r="DR132" t="s">
        <v>361</v>
      </c>
      <c r="DT132" t="s">
        <v>361</v>
      </c>
      <c r="DU132" t="s">
        <v>361</v>
      </c>
      <c r="DV132" t="s">
        <v>361</v>
      </c>
      <c r="DW132" t="s">
        <v>361</v>
      </c>
      <c r="DX132" t="s">
        <v>361</v>
      </c>
      <c r="DY132" t="s">
        <v>361</v>
      </c>
      <c r="DZ132" t="s">
        <v>361</v>
      </c>
      <c r="EA132" t="s">
        <v>361</v>
      </c>
      <c r="EB132" t="s">
        <v>361</v>
      </c>
      <c r="EC132" t="s">
        <v>361</v>
      </c>
      <c r="ED132" t="s">
        <v>361</v>
      </c>
      <c r="EF132" t="s">
        <v>9</v>
      </c>
      <c r="EH132" t="s">
        <v>7</v>
      </c>
      <c r="EJ132" t="s">
        <v>7</v>
      </c>
      <c r="EL132">
        <v>1</v>
      </c>
      <c r="EM132" t="s">
        <v>372</v>
      </c>
      <c r="EN132">
        <v>48</v>
      </c>
      <c r="FQ132" t="s">
        <v>373</v>
      </c>
      <c r="FR132" t="s">
        <v>449</v>
      </c>
      <c r="FV132" t="s">
        <v>449</v>
      </c>
      <c r="GF132" t="s">
        <v>9</v>
      </c>
      <c r="GH132">
        <v>0</v>
      </c>
      <c r="GJ132" t="s">
        <v>425</v>
      </c>
      <c r="GP132">
        <v>2</v>
      </c>
      <c r="GR132" t="s">
        <v>376</v>
      </c>
      <c r="GT132" t="s">
        <v>377</v>
      </c>
      <c r="GX132" t="s">
        <v>378</v>
      </c>
      <c r="HB132" t="s">
        <v>7</v>
      </c>
      <c r="HD132" t="s">
        <v>9</v>
      </c>
      <c r="HF132" t="s">
        <v>9</v>
      </c>
      <c r="HG132" t="s">
        <v>9</v>
      </c>
      <c r="HH132" t="s">
        <v>7</v>
      </c>
      <c r="HI132" t="s">
        <v>7</v>
      </c>
      <c r="HJ132" t="s">
        <v>9</v>
      </c>
      <c r="HK132" t="s">
        <v>7</v>
      </c>
      <c r="HL132" t="s">
        <v>9</v>
      </c>
      <c r="HM132" t="s">
        <v>9</v>
      </c>
      <c r="HN132" t="s">
        <v>9</v>
      </c>
      <c r="HX132" t="s">
        <v>9</v>
      </c>
      <c r="HY132" t="s">
        <v>7</v>
      </c>
      <c r="HZ132" t="s">
        <v>7</v>
      </c>
      <c r="IA132" t="s">
        <v>7</v>
      </c>
      <c r="IB132" t="s">
        <v>7</v>
      </c>
      <c r="IC132" t="s">
        <v>7</v>
      </c>
      <c r="ID132" t="s">
        <v>7</v>
      </c>
      <c r="IL132" t="s">
        <v>440</v>
      </c>
      <c r="IP132" t="s">
        <v>441</v>
      </c>
      <c r="IT132" t="s">
        <v>381</v>
      </c>
      <c r="IV132" t="s">
        <v>381</v>
      </c>
      <c r="IX132" t="s">
        <v>381</v>
      </c>
      <c r="IZ132" t="s">
        <v>7</v>
      </c>
      <c r="JL132" t="s">
        <v>361</v>
      </c>
      <c r="JM132" t="s">
        <v>361</v>
      </c>
      <c r="JN132" t="s">
        <v>361</v>
      </c>
      <c r="JO132" t="s">
        <v>361</v>
      </c>
      <c r="JP132" t="s">
        <v>361</v>
      </c>
      <c r="JQ132" t="s">
        <v>361</v>
      </c>
      <c r="JR132" t="s">
        <v>361</v>
      </c>
      <c r="JS132" t="s">
        <v>361</v>
      </c>
      <c r="JT132" t="s">
        <v>361</v>
      </c>
      <c r="JU132" t="s">
        <v>361</v>
      </c>
      <c r="JV132" t="s">
        <v>361</v>
      </c>
      <c r="JW132" t="s">
        <v>361</v>
      </c>
      <c r="KB132" t="s">
        <v>8</v>
      </c>
    </row>
    <row r="133" spans="1:288" x14ac:dyDescent="0.3">
      <c r="A133">
        <v>132</v>
      </c>
      <c r="D133" s="45">
        <v>44734</v>
      </c>
      <c r="E133" s="46">
        <v>0.53819444444444442</v>
      </c>
      <c r="F133" t="s">
        <v>74</v>
      </c>
      <c r="G133" t="s">
        <v>13</v>
      </c>
      <c r="H133" t="s">
        <v>7</v>
      </c>
      <c r="L133" t="s">
        <v>362</v>
      </c>
      <c r="P133" t="s">
        <v>9</v>
      </c>
      <c r="V133" t="s">
        <v>401</v>
      </c>
      <c r="X133" t="s">
        <v>7</v>
      </c>
      <c r="Z133" t="s">
        <v>364</v>
      </c>
      <c r="AB133" t="s">
        <v>403</v>
      </c>
      <c r="AD133" t="s">
        <v>389</v>
      </c>
      <c r="AF133" t="s">
        <v>367</v>
      </c>
      <c r="AJ133" t="s">
        <v>367</v>
      </c>
      <c r="AN133" t="s">
        <v>9</v>
      </c>
      <c r="AP133" t="s">
        <v>367</v>
      </c>
      <c r="AR133" t="s">
        <v>7</v>
      </c>
      <c r="AT133" t="s">
        <v>368</v>
      </c>
      <c r="AV133" t="s">
        <v>361</v>
      </c>
      <c r="AW133" t="s">
        <v>370</v>
      </c>
      <c r="AX133" t="s">
        <v>361</v>
      </c>
      <c r="AY133" t="s">
        <v>361</v>
      </c>
      <c r="AZ133" t="s">
        <v>370</v>
      </c>
      <c r="BA133" t="s">
        <v>370</v>
      </c>
      <c r="BB133" t="s">
        <v>361</v>
      </c>
      <c r="BC133" t="s">
        <v>361</v>
      </c>
      <c r="BD133" t="s">
        <v>370</v>
      </c>
      <c r="BE133" t="s">
        <v>361</v>
      </c>
      <c r="BF133" t="s">
        <v>361</v>
      </c>
      <c r="BG133" t="s">
        <v>361</v>
      </c>
      <c r="BH133" t="s">
        <v>361</v>
      </c>
      <c r="BI133" t="s">
        <v>361</v>
      </c>
      <c r="BJ133" t="s">
        <v>361</v>
      </c>
      <c r="BK133" t="s">
        <v>361</v>
      </c>
      <c r="BL133" t="s">
        <v>361</v>
      </c>
      <c r="BM133" t="s">
        <v>361</v>
      </c>
      <c r="BN133" t="s">
        <v>541</v>
      </c>
      <c r="BP133" t="s">
        <v>361</v>
      </c>
      <c r="BQ133" t="s">
        <v>361</v>
      </c>
      <c r="BR133" t="s">
        <v>361</v>
      </c>
      <c r="BS133" t="s">
        <v>370</v>
      </c>
      <c r="BT133" t="s">
        <v>361</v>
      </c>
      <c r="BU133" t="s">
        <v>361</v>
      </c>
      <c r="BV133" t="s">
        <v>361</v>
      </c>
      <c r="BW133" t="s">
        <v>361</v>
      </c>
      <c r="BX133" t="s">
        <v>361</v>
      </c>
      <c r="BY133" t="s">
        <v>361</v>
      </c>
      <c r="BZ133" t="s">
        <v>361</v>
      </c>
      <c r="CA133" t="s">
        <v>361</v>
      </c>
      <c r="CB133" t="s">
        <v>361</v>
      </c>
      <c r="CC133" t="s">
        <v>361</v>
      </c>
      <c r="CF133" t="s">
        <v>361</v>
      </c>
      <c r="CG133" t="s">
        <v>361</v>
      </c>
      <c r="CH133" t="s">
        <v>370</v>
      </c>
      <c r="CI133" t="s">
        <v>370</v>
      </c>
      <c r="CJ133" t="s">
        <v>370</v>
      </c>
      <c r="CK133" t="s">
        <v>361</v>
      </c>
      <c r="CL133" t="s">
        <v>370</v>
      </c>
      <c r="CM133" t="s">
        <v>361</v>
      </c>
      <c r="CN133" t="s">
        <v>361</v>
      </c>
      <c r="CO133" t="s">
        <v>361</v>
      </c>
      <c r="CP133" t="s">
        <v>361</v>
      </c>
      <c r="CQ133" t="s">
        <v>361</v>
      </c>
      <c r="CR133" t="s">
        <v>361</v>
      </c>
      <c r="CS133" t="s">
        <v>361</v>
      </c>
      <c r="CT133" t="s">
        <v>361</v>
      </c>
      <c r="CU133" t="s">
        <v>361</v>
      </c>
      <c r="CV133" t="s">
        <v>361</v>
      </c>
      <c r="CW133" t="s">
        <v>361</v>
      </c>
      <c r="CX133" t="s">
        <v>361</v>
      </c>
      <c r="CY133" t="s">
        <v>361</v>
      </c>
      <c r="CZ133" t="s">
        <v>361</v>
      </c>
      <c r="DA133" t="s">
        <v>361</v>
      </c>
      <c r="DD133" t="s">
        <v>9</v>
      </c>
      <c r="DF133" t="s">
        <v>9</v>
      </c>
      <c r="DH133" t="s">
        <v>361</v>
      </c>
      <c r="DI133" t="s">
        <v>361</v>
      </c>
      <c r="DJ133" t="s">
        <v>361</v>
      </c>
      <c r="DK133" t="s">
        <v>361</v>
      </c>
      <c r="DL133" t="s">
        <v>361</v>
      </c>
      <c r="DM133" t="s">
        <v>361</v>
      </c>
      <c r="DN133" t="s">
        <v>361</v>
      </c>
      <c r="DO133" t="s">
        <v>361</v>
      </c>
      <c r="DP133" t="s">
        <v>361</v>
      </c>
      <c r="DQ133" t="s">
        <v>361</v>
      </c>
      <c r="DR133" t="s">
        <v>370</v>
      </c>
      <c r="DT133" t="s">
        <v>361</v>
      </c>
      <c r="DU133" t="s">
        <v>361</v>
      </c>
      <c r="DV133" t="s">
        <v>361</v>
      </c>
      <c r="DW133" t="s">
        <v>361</v>
      </c>
      <c r="DX133" t="s">
        <v>361</v>
      </c>
      <c r="DY133" t="s">
        <v>361</v>
      </c>
      <c r="DZ133" t="s">
        <v>361</v>
      </c>
      <c r="EA133" t="s">
        <v>361</v>
      </c>
      <c r="EB133" t="s">
        <v>361</v>
      </c>
      <c r="EC133" t="s">
        <v>361</v>
      </c>
      <c r="ED133" t="s">
        <v>361</v>
      </c>
      <c r="EH133" t="s">
        <v>7</v>
      </c>
      <c r="EJ133" t="s">
        <v>7</v>
      </c>
      <c r="EL133">
        <v>2</v>
      </c>
      <c r="EM133" t="s">
        <v>371</v>
      </c>
      <c r="EN133">
        <v>10</v>
      </c>
      <c r="EO133" t="s">
        <v>372</v>
      </c>
      <c r="EP133">
        <v>7</v>
      </c>
      <c r="FQ133" t="s">
        <v>392</v>
      </c>
      <c r="FR133" t="s">
        <v>449</v>
      </c>
      <c r="FV133" t="s">
        <v>449</v>
      </c>
      <c r="FZ133" t="s">
        <v>9</v>
      </c>
      <c r="GF133" t="s">
        <v>7</v>
      </c>
      <c r="GJ133" t="s">
        <v>425</v>
      </c>
      <c r="GP133">
        <v>2</v>
      </c>
      <c r="GR133" t="s">
        <v>376</v>
      </c>
      <c r="GT133" t="s">
        <v>377</v>
      </c>
      <c r="GX133" t="s">
        <v>378</v>
      </c>
      <c r="HB133" t="s">
        <v>7</v>
      </c>
      <c r="HD133" t="s">
        <v>9</v>
      </c>
      <c r="HF133" t="s">
        <v>7</v>
      </c>
      <c r="HG133" t="s">
        <v>9</v>
      </c>
      <c r="HH133" t="s">
        <v>7</v>
      </c>
      <c r="HI133" t="s">
        <v>7</v>
      </c>
      <c r="HJ133" t="s">
        <v>9</v>
      </c>
      <c r="HK133" t="s">
        <v>7</v>
      </c>
      <c r="HL133" t="s">
        <v>9</v>
      </c>
      <c r="HM133" t="s">
        <v>7</v>
      </c>
      <c r="HN133" t="s">
        <v>7</v>
      </c>
      <c r="HX133" t="s">
        <v>9</v>
      </c>
      <c r="HY133" t="s">
        <v>9</v>
      </c>
      <c r="HZ133" t="s">
        <v>7</v>
      </c>
      <c r="IA133" t="s">
        <v>7</v>
      </c>
      <c r="IB133" t="s">
        <v>7</v>
      </c>
      <c r="IC133" t="s">
        <v>7</v>
      </c>
      <c r="ID133" t="s">
        <v>7</v>
      </c>
      <c r="IL133" t="s">
        <v>379</v>
      </c>
      <c r="IP133" t="s">
        <v>380</v>
      </c>
      <c r="IT133" t="s">
        <v>381</v>
      </c>
      <c r="IV133" t="s">
        <v>381</v>
      </c>
      <c r="IX133" t="s">
        <v>381</v>
      </c>
      <c r="IZ133" t="s">
        <v>9</v>
      </c>
      <c r="JB133" t="s">
        <v>11</v>
      </c>
      <c r="JD133" t="s">
        <v>9</v>
      </c>
      <c r="JF133" t="s">
        <v>409</v>
      </c>
      <c r="JG133" t="s">
        <v>410</v>
      </c>
      <c r="JH133" t="s">
        <v>410</v>
      </c>
      <c r="JL133" t="s">
        <v>370</v>
      </c>
      <c r="JM133" t="s">
        <v>370</v>
      </c>
      <c r="JN133" t="s">
        <v>370</v>
      </c>
      <c r="JO133" t="s">
        <v>370</v>
      </c>
      <c r="JP133" t="s">
        <v>370</v>
      </c>
      <c r="JQ133" t="s">
        <v>370</v>
      </c>
      <c r="JR133" t="s">
        <v>361</v>
      </c>
      <c r="JS133" t="s">
        <v>361</v>
      </c>
      <c r="JT133" t="s">
        <v>361</v>
      </c>
      <c r="JU133" t="s">
        <v>361</v>
      </c>
      <c r="JV133" t="s">
        <v>361</v>
      </c>
      <c r="JW133" t="s">
        <v>361</v>
      </c>
      <c r="JX133" t="s">
        <v>411</v>
      </c>
      <c r="JZ133" t="s">
        <v>412</v>
      </c>
      <c r="KB133" t="s">
        <v>8</v>
      </c>
    </row>
    <row r="134" spans="1:288" x14ac:dyDescent="0.3">
      <c r="A134">
        <v>133</v>
      </c>
      <c r="AV134" t="s">
        <v>361</v>
      </c>
      <c r="AW134" t="s">
        <v>361</v>
      </c>
      <c r="AX134" t="s">
        <v>361</v>
      </c>
      <c r="AY134" t="s">
        <v>361</v>
      </c>
      <c r="AZ134" t="s">
        <v>361</v>
      </c>
      <c r="BA134" t="s">
        <v>361</v>
      </c>
      <c r="BB134" t="s">
        <v>361</v>
      </c>
      <c r="BC134" t="s">
        <v>361</v>
      </c>
      <c r="BD134" t="s">
        <v>361</v>
      </c>
      <c r="BE134" t="s">
        <v>361</v>
      </c>
      <c r="BF134" t="s">
        <v>361</v>
      </c>
      <c r="BG134" t="s">
        <v>361</v>
      </c>
      <c r="BH134" t="s">
        <v>361</v>
      </c>
      <c r="BI134" t="s">
        <v>361</v>
      </c>
      <c r="BJ134" t="s">
        <v>361</v>
      </c>
      <c r="BK134" t="s">
        <v>361</v>
      </c>
      <c r="BL134" t="s">
        <v>361</v>
      </c>
      <c r="BM134" t="s">
        <v>361</v>
      </c>
      <c r="BP134" t="s">
        <v>361</v>
      </c>
      <c r="BQ134" t="s">
        <v>361</v>
      </c>
      <c r="BR134" t="s">
        <v>361</v>
      </c>
      <c r="BS134" t="s">
        <v>361</v>
      </c>
      <c r="BT134" t="s">
        <v>361</v>
      </c>
      <c r="BU134" t="s">
        <v>361</v>
      </c>
      <c r="BV134" t="s">
        <v>361</v>
      </c>
      <c r="BW134" t="s">
        <v>361</v>
      </c>
      <c r="BX134" t="s">
        <v>361</v>
      </c>
      <c r="BY134" t="s">
        <v>361</v>
      </c>
      <c r="BZ134" t="s">
        <v>361</v>
      </c>
      <c r="CA134" t="s">
        <v>361</v>
      </c>
      <c r="CB134" t="s">
        <v>361</v>
      </c>
      <c r="CC134" t="s">
        <v>361</v>
      </c>
      <c r="CF134" t="s">
        <v>361</v>
      </c>
      <c r="CG134" t="s">
        <v>361</v>
      </c>
      <c r="CH134" t="s">
        <v>361</v>
      </c>
      <c r="CI134" t="s">
        <v>361</v>
      </c>
      <c r="CJ134" t="s">
        <v>361</v>
      </c>
      <c r="CK134" t="s">
        <v>361</v>
      </c>
      <c r="CL134" t="s">
        <v>361</v>
      </c>
      <c r="CM134" t="s">
        <v>361</v>
      </c>
      <c r="CN134" t="s">
        <v>361</v>
      </c>
      <c r="CO134" t="s">
        <v>361</v>
      </c>
      <c r="CP134" t="s">
        <v>361</v>
      </c>
      <c r="CQ134" t="s">
        <v>361</v>
      </c>
      <c r="CR134" t="s">
        <v>361</v>
      </c>
      <c r="CS134" t="s">
        <v>361</v>
      </c>
      <c r="CT134" t="s">
        <v>361</v>
      </c>
      <c r="CU134" t="s">
        <v>361</v>
      </c>
      <c r="CV134" t="s">
        <v>361</v>
      </c>
      <c r="CW134" t="s">
        <v>361</v>
      </c>
      <c r="CX134" t="s">
        <v>361</v>
      </c>
      <c r="CY134" t="s">
        <v>361</v>
      </c>
      <c r="CZ134" t="s">
        <v>361</v>
      </c>
      <c r="DA134" t="s">
        <v>361</v>
      </c>
      <c r="DH134" t="s">
        <v>361</v>
      </c>
      <c r="DI134" t="s">
        <v>361</v>
      </c>
      <c r="DJ134" t="s">
        <v>361</v>
      </c>
      <c r="DK134" t="s">
        <v>361</v>
      </c>
      <c r="DL134" t="s">
        <v>361</v>
      </c>
      <c r="DM134" t="s">
        <v>361</v>
      </c>
      <c r="DN134" t="s">
        <v>361</v>
      </c>
      <c r="DO134" t="s">
        <v>361</v>
      </c>
      <c r="DP134" t="s">
        <v>361</v>
      </c>
      <c r="DQ134" t="s">
        <v>361</v>
      </c>
      <c r="DR134" t="s">
        <v>361</v>
      </c>
      <c r="DT134" t="s">
        <v>361</v>
      </c>
      <c r="DU134" t="s">
        <v>361</v>
      </c>
      <c r="DV134" t="s">
        <v>361</v>
      </c>
      <c r="DW134" t="s">
        <v>361</v>
      </c>
      <c r="DX134" t="s">
        <v>361</v>
      </c>
      <c r="DY134" t="s">
        <v>361</v>
      </c>
      <c r="DZ134" t="s">
        <v>361</v>
      </c>
      <c r="EA134" t="s">
        <v>361</v>
      </c>
      <c r="EB134" t="s">
        <v>361</v>
      </c>
      <c r="EC134" t="s">
        <v>361</v>
      </c>
      <c r="ED134" t="s">
        <v>361</v>
      </c>
      <c r="JL134" t="s">
        <v>361</v>
      </c>
      <c r="JM134" t="s">
        <v>361</v>
      </c>
      <c r="JN134" t="s">
        <v>361</v>
      </c>
      <c r="JO134" t="s">
        <v>361</v>
      </c>
      <c r="JP134" t="s">
        <v>361</v>
      </c>
      <c r="JQ134" t="s">
        <v>361</v>
      </c>
      <c r="JR134" t="s">
        <v>361</v>
      </c>
      <c r="JS134" t="s">
        <v>361</v>
      </c>
      <c r="JT134" t="s">
        <v>361</v>
      </c>
      <c r="JU134" t="s">
        <v>361</v>
      </c>
      <c r="JV134" t="s">
        <v>361</v>
      </c>
      <c r="JW134" t="s">
        <v>361</v>
      </c>
      <c r="KB134" t="s">
        <v>59</v>
      </c>
    </row>
    <row r="135" spans="1:288" x14ac:dyDescent="0.3">
      <c r="A135">
        <v>134</v>
      </c>
      <c r="AV135" t="s">
        <v>361</v>
      </c>
      <c r="AW135" t="s">
        <v>361</v>
      </c>
      <c r="AX135" t="s">
        <v>361</v>
      </c>
      <c r="AY135" t="s">
        <v>361</v>
      </c>
      <c r="AZ135" t="s">
        <v>361</v>
      </c>
      <c r="BA135" t="s">
        <v>361</v>
      </c>
      <c r="BB135" t="s">
        <v>361</v>
      </c>
      <c r="BC135" t="s">
        <v>361</v>
      </c>
      <c r="BD135" t="s">
        <v>361</v>
      </c>
      <c r="BE135" t="s">
        <v>361</v>
      </c>
      <c r="BF135" t="s">
        <v>361</v>
      </c>
      <c r="BG135" t="s">
        <v>361</v>
      </c>
      <c r="BH135" t="s">
        <v>361</v>
      </c>
      <c r="BI135" t="s">
        <v>361</v>
      </c>
      <c r="BJ135" t="s">
        <v>361</v>
      </c>
      <c r="BK135" t="s">
        <v>361</v>
      </c>
      <c r="BL135" t="s">
        <v>361</v>
      </c>
      <c r="BM135" t="s">
        <v>361</v>
      </c>
      <c r="BP135" t="s">
        <v>361</v>
      </c>
      <c r="BQ135" t="s">
        <v>361</v>
      </c>
      <c r="BR135" t="s">
        <v>361</v>
      </c>
      <c r="BS135" t="s">
        <v>361</v>
      </c>
      <c r="BT135" t="s">
        <v>361</v>
      </c>
      <c r="BU135" t="s">
        <v>361</v>
      </c>
      <c r="BV135" t="s">
        <v>361</v>
      </c>
      <c r="BW135" t="s">
        <v>361</v>
      </c>
      <c r="BX135" t="s">
        <v>361</v>
      </c>
      <c r="BY135" t="s">
        <v>361</v>
      </c>
      <c r="BZ135" t="s">
        <v>361</v>
      </c>
      <c r="CA135" t="s">
        <v>361</v>
      </c>
      <c r="CB135" t="s">
        <v>361</v>
      </c>
      <c r="CC135" t="s">
        <v>361</v>
      </c>
      <c r="CF135" t="s">
        <v>361</v>
      </c>
      <c r="CG135" t="s">
        <v>361</v>
      </c>
      <c r="CH135" t="s">
        <v>361</v>
      </c>
      <c r="CI135" t="s">
        <v>361</v>
      </c>
      <c r="CJ135" t="s">
        <v>361</v>
      </c>
      <c r="CK135" t="s">
        <v>361</v>
      </c>
      <c r="CL135" t="s">
        <v>361</v>
      </c>
      <c r="CM135" t="s">
        <v>361</v>
      </c>
      <c r="CN135" t="s">
        <v>361</v>
      </c>
      <c r="CO135" t="s">
        <v>361</v>
      </c>
      <c r="CP135" t="s">
        <v>361</v>
      </c>
      <c r="CQ135" t="s">
        <v>361</v>
      </c>
      <c r="CR135" t="s">
        <v>361</v>
      </c>
      <c r="CS135" t="s">
        <v>361</v>
      </c>
      <c r="CT135" t="s">
        <v>361</v>
      </c>
      <c r="CU135" t="s">
        <v>361</v>
      </c>
      <c r="CV135" t="s">
        <v>361</v>
      </c>
      <c r="CW135" t="s">
        <v>361</v>
      </c>
      <c r="CX135" t="s">
        <v>361</v>
      </c>
      <c r="CY135" t="s">
        <v>361</v>
      </c>
      <c r="CZ135" t="s">
        <v>361</v>
      </c>
      <c r="DA135" t="s">
        <v>361</v>
      </c>
      <c r="DH135" t="s">
        <v>361</v>
      </c>
      <c r="DI135" t="s">
        <v>361</v>
      </c>
      <c r="DJ135" t="s">
        <v>361</v>
      </c>
      <c r="DK135" t="s">
        <v>361</v>
      </c>
      <c r="DL135" t="s">
        <v>361</v>
      </c>
      <c r="DM135" t="s">
        <v>361</v>
      </c>
      <c r="DN135" t="s">
        <v>361</v>
      </c>
      <c r="DO135" t="s">
        <v>361</v>
      </c>
      <c r="DP135" t="s">
        <v>361</v>
      </c>
      <c r="DQ135" t="s">
        <v>361</v>
      </c>
      <c r="DR135" t="s">
        <v>361</v>
      </c>
      <c r="DT135" t="s">
        <v>361</v>
      </c>
      <c r="DU135" t="s">
        <v>361</v>
      </c>
      <c r="DV135" t="s">
        <v>361</v>
      </c>
      <c r="DW135" t="s">
        <v>361</v>
      </c>
      <c r="DX135" t="s">
        <v>361</v>
      </c>
      <c r="DY135" t="s">
        <v>361</v>
      </c>
      <c r="DZ135" t="s">
        <v>361</v>
      </c>
      <c r="EA135" t="s">
        <v>361</v>
      </c>
      <c r="EB135" t="s">
        <v>361</v>
      </c>
      <c r="EC135" t="s">
        <v>361</v>
      </c>
      <c r="ED135" t="s">
        <v>361</v>
      </c>
      <c r="JL135" t="s">
        <v>361</v>
      </c>
      <c r="JM135" t="s">
        <v>361</v>
      </c>
      <c r="JN135" t="s">
        <v>361</v>
      </c>
      <c r="JO135" t="s">
        <v>361</v>
      </c>
      <c r="JP135" t="s">
        <v>361</v>
      </c>
      <c r="JQ135" t="s">
        <v>361</v>
      </c>
      <c r="JR135" t="s">
        <v>361</v>
      </c>
      <c r="JS135" t="s">
        <v>361</v>
      </c>
      <c r="JT135" t="s">
        <v>361</v>
      </c>
      <c r="JU135" t="s">
        <v>361</v>
      </c>
      <c r="JV135" t="s">
        <v>361</v>
      </c>
      <c r="JW135" t="s">
        <v>361</v>
      </c>
      <c r="KB135" t="s">
        <v>59</v>
      </c>
    </row>
    <row r="136" spans="1:288" x14ac:dyDescent="0.3">
      <c r="A136">
        <v>135</v>
      </c>
      <c r="D136" s="45">
        <v>44734</v>
      </c>
      <c r="E136" s="46">
        <v>0.54791666666666672</v>
      </c>
      <c r="F136" t="s">
        <v>27</v>
      </c>
      <c r="G136" t="s">
        <v>13</v>
      </c>
      <c r="H136" t="s">
        <v>9</v>
      </c>
      <c r="J136" t="s">
        <v>442</v>
      </c>
      <c r="L136" t="s">
        <v>362</v>
      </c>
      <c r="P136" t="s">
        <v>9</v>
      </c>
      <c r="V136" t="s">
        <v>487</v>
      </c>
      <c r="X136" t="s">
        <v>9</v>
      </c>
      <c r="Z136" t="s">
        <v>443</v>
      </c>
      <c r="AB136" t="s">
        <v>469</v>
      </c>
      <c r="AD136" t="s">
        <v>389</v>
      </c>
      <c r="AF136" t="s">
        <v>367</v>
      </c>
      <c r="AJ136" t="s">
        <v>367</v>
      </c>
      <c r="AN136" t="s">
        <v>9</v>
      </c>
      <c r="AP136" t="s">
        <v>369</v>
      </c>
      <c r="AR136" t="s">
        <v>7</v>
      </c>
      <c r="AT136" t="s">
        <v>9</v>
      </c>
      <c r="AV136" t="s">
        <v>361</v>
      </c>
      <c r="AW136" t="s">
        <v>361</v>
      </c>
      <c r="AX136" t="s">
        <v>361</v>
      </c>
      <c r="AY136" t="s">
        <v>361</v>
      </c>
      <c r="AZ136" t="s">
        <v>361</v>
      </c>
      <c r="BA136" t="s">
        <v>370</v>
      </c>
      <c r="BB136" t="s">
        <v>361</v>
      </c>
      <c r="BC136" t="s">
        <v>361</v>
      </c>
      <c r="BD136" t="s">
        <v>361</v>
      </c>
      <c r="BE136" t="s">
        <v>361</v>
      </c>
      <c r="BF136" t="s">
        <v>361</v>
      </c>
      <c r="BG136" t="s">
        <v>361</v>
      </c>
      <c r="BH136" t="s">
        <v>361</v>
      </c>
      <c r="BI136" t="s">
        <v>361</v>
      </c>
      <c r="BJ136" t="s">
        <v>361</v>
      </c>
      <c r="BK136" t="s">
        <v>361</v>
      </c>
      <c r="BL136" t="s">
        <v>361</v>
      </c>
      <c r="BM136" t="s">
        <v>361</v>
      </c>
      <c r="BP136" t="s">
        <v>361</v>
      </c>
      <c r="BQ136" t="s">
        <v>361</v>
      </c>
      <c r="BR136" t="s">
        <v>361</v>
      </c>
      <c r="BS136" t="s">
        <v>370</v>
      </c>
      <c r="BT136" t="s">
        <v>361</v>
      </c>
      <c r="BU136" t="s">
        <v>361</v>
      </c>
      <c r="BV136" t="s">
        <v>361</v>
      </c>
      <c r="BW136" t="s">
        <v>361</v>
      </c>
      <c r="BX136" t="s">
        <v>361</v>
      </c>
      <c r="BY136" t="s">
        <v>361</v>
      </c>
      <c r="BZ136" t="s">
        <v>361</v>
      </c>
      <c r="CA136" t="s">
        <v>361</v>
      </c>
      <c r="CB136" t="s">
        <v>361</v>
      </c>
      <c r="CC136" t="s">
        <v>361</v>
      </c>
      <c r="CF136" t="s">
        <v>361</v>
      </c>
      <c r="CG136" t="s">
        <v>361</v>
      </c>
      <c r="CH136" t="s">
        <v>370</v>
      </c>
      <c r="CI136" t="s">
        <v>361</v>
      </c>
      <c r="CJ136" t="s">
        <v>370</v>
      </c>
      <c r="CK136" t="s">
        <v>370</v>
      </c>
      <c r="CL136" t="s">
        <v>361</v>
      </c>
      <c r="CM136" t="s">
        <v>361</v>
      </c>
      <c r="CN136" t="s">
        <v>361</v>
      </c>
      <c r="CO136" t="s">
        <v>361</v>
      </c>
      <c r="CP136" t="s">
        <v>361</v>
      </c>
      <c r="CQ136" t="s">
        <v>361</v>
      </c>
      <c r="CR136" t="s">
        <v>361</v>
      </c>
      <c r="CS136" t="s">
        <v>361</v>
      </c>
      <c r="CT136" t="s">
        <v>361</v>
      </c>
      <c r="CU136" t="s">
        <v>361</v>
      </c>
      <c r="CV136" t="s">
        <v>361</v>
      </c>
      <c r="CW136" t="s">
        <v>361</v>
      </c>
      <c r="CX136" t="s">
        <v>361</v>
      </c>
      <c r="CY136" t="s">
        <v>361</v>
      </c>
      <c r="CZ136" t="s">
        <v>361</v>
      </c>
      <c r="DA136" t="s">
        <v>361</v>
      </c>
      <c r="DD136" t="s">
        <v>9</v>
      </c>
      <c r="DF136" t="s">
        <v>9</v>
      </c>
      <c r="DH136" t="s">
        <v>361</v>
      </c>
      <c r="DI136" t="s">
        <v>361</v>
      </c>
      <c r="DJ136" t="s">
        <v>361</v>
      </c>
      <c r="DK136" t="s">
        <v>361</v>
      </c>
      <c r="DL136" t="s">
        <v>361</v>
      </c>
      <c r="DM136" t="s">
        <v>361</v>
      </c>
      <c r="DN136" t="s">
        <v>361</v>
      </c>
      <c r="DO136" t="s">
        <v>361</v>
      </c>
      <c r="DP136" t="s">
        <v>361</v>
      </c>
      <c r="DQ136" t="s">
        <v>361</v>
      </c>
      <c r="DR136" t="s">
        <v>370</v>
      </c>
      <c r="DT136" t="s">
        <v>361</v>
      </c>
      <c r="DU136" t="s">
        <v>361</v>
      </c>
      <c r="DV136" t="s">
        <v>361</v>
      </c>
      <c r="DW136" t="s">
        <v>361</v>
      </c>
      <c r="DX136" t="s">
        <v>361</v>
      </c>
      <c r="DY136" t="s">
        <v>361</v>
      </c>
      <c r="DZ136" t="s">
        <v>361</v>
      </c>
      <c r="EA136" t="s">
        <v>361</v>
      </c>
      <c r="EB136" t="s">
        <v>361</v>
      </c>
      <c r="EC136" t="s">
        <v>361</v>
      </c>
      <c r="ED136" t="s">
        <v>361</v>
      </c>
      <c r="EH136" t="s">
        <v>7</v>
      </c>
      <c r="EJ136" t="s">
        <v>7</v>
      </c>
      <c r="EL136">
        <v>1</v>
      </c>
      <c r="EM136" t="s">
        <v>372</v>
      </c>
      <c r="EN136">
        <v>36</v>
      </c>
      <c r="FQ136" t="s">
        <v>373</v>
      </c>
      <c r="FR136" t="s">
        <v>374</v>
      </c>
      <c r="FV136" t="s">
        <v>374</v>
      </c>
      <c r="GF136" t="s">
        <v>7</v>
      </c>
      <c r="GJ136" t="s">
        <v>425</v>
      </c>
      <c r="GP136">
        <v>1</v>
      </c>
      <c r="GR136" t="s">
        <v>376</v>
      </c>
      <c r="GT136" t="s">
        <v>377</v>
      </c>
      <c r="GX136" t="s">
        <v>378</v>
      </c>
      <c r="HB136" t="s">
        <v>7</v>
      </c>
      <c r="HD136" t="s">
        <v>9</v>
      </c>
      <c r="HF136" t="s">
        <v>9</v>
      </c>
      <c r="HG136" t="s">
        <v>9</v>
      </c>
      <c r="HH136" t="s">
        <v>7</v>
      </c>
      <c r="HI136" t="s">
        <v>7</v>
      </c>
      <c r="HJ136" t="s">
        <v>7</v>
      </c>
      <c r="HK136" t="s">
        <v>7</v>
      </c>
      <c r="HL136" t="s">
        <v>7</v>
      </c>
      <c r="HM136" t="s">
        <v>9</v>
      </c>
      <c r="HN136" t="s">
        <v>7</v>
      </c>
      <c r="HX136" t="s">
        <v>7</v>
      </c>
      <c r="HY136" t="s">
        <v>9</v>
      </c>
      <c r="HZ136" t="s">
        <v>7</v>
      </c>
      <c r="IA136" t="s">
        <v>7</v>
      </c>
      <c r="IB136" t="s">
        <v>7</v>
      </c>
      <c r="IC136" t="s">
        <v>7</v>
      </c>
      <c r="ID136" t="s">
        <v>7</v>
      </c>
      <c r="IL136" t="s">
        <v>440</v>
      </c>
      <c r="IP136" t="s">
        <v>380</v>
      </c>
      <c r="IT136" t="s">
        <v>445</v>
      </c>
      <c r="IV136" t="s">
        <v>445</v>
      </c>
      <c r="IX136" t="s">
        <v>445</v>
      </c>
      <c r="IZ136" t="s">
        <v>9</v>
      </c>
      <c r="JB136" t="s">
        <v>11</v>
      </c>
      <c r="JD136" t="s">
        <v>9</v>
      </c>
      <c r="JF136" t="s">
        <v>409</v>
      </c>
      <c r="JG136" t="s">
        <v>410</v>
      </c>
      <c r="JH136" t="s">
        <v>410</v>
      </c>
      <c r="JL136" t="s">
        <v>370</v>
      </c>
      <c r="JM136" t="s">
        <v>361</v>
      </c>
      <c r="JN136" t="s">
        <v>361</v>
      </c>
      <c r="JO136" t="s">
        <v>370</v>
      </c>
      <c r="JP136" t="s">
        <v>370</v>
      </c>
      <c r="JQ136" t="s">
        <v>361</v>
      </c>
      <c r="JR136" t="s">
        <v>361</v>
      </c>
      <c r="JS136" t="s">
        <v>361</v>
      </c>
      <c r="JT136" t="s">
        <v>361</v>
      </c>
      <c r="JU136" t="s">
        <v>361</v>
      </c>
      <c r="JV136" t="s">
        <v>361</v>
      </c>
      <c r="JW136" t="s">
        <v>361</v>
      </c>
      <c r="JX136" t="s">
        <v>411</v>
      </c>
      <c r="JZ136" t="s">
        <v>412</v>
      </c>
      <c r="KB136" t="s">
        <v>8</v>
      </c>
    </row>
    <row r="137" spans="1:288" x14ac:dyDescent="0.3">
      <c r="A137">
        <v>136</v>
      </c>
      <c r="D137" s="45">
        <v>44734</v>
      </c>
      <c r="E137" s="46">
        <v>0.53541666666666665</v>
      </c>
      <c r="F137" t="s">
        <v>73</v>
      </c>
      <c r="G137" t="s">
        <v>13</v>
      </c>
      <c r="H137" t="s">
        <v>7</v>
      </c>
      <c r="L137" t="s">
        <v>362</v>
      </c>
      <c r="P137" t="s">
        <v>9</v>
      </c>
      <c r="V137" t="s">
        <v>363</v>
      </c>
      <c r="Z137" t="s">
        <v>443</v>
      </c>
      <c r="AB137" t="s">
        <v>403</v>
      </c>
      <c r="AD137" t="s">
        <v>423</v>
      </c>
      <c r="AF137" t="s">
        <v>367</v>
      </c>
      <c r="AJ137" t="s">
        <v>367</v>
      </c>
      <c r="AN137" t="s">
        <v>9</v>
      </c>
      <c r="AP137" t="s">
        <v>471</v>
      </c>
      <c r="AR137" t="s">
        <v>9</v>
      </c>
      <c r="AT137" t="s">
        <v>9</v>
      </c>
      <c r="AV137" t="s">
        <v>361</v>
      </c>
      <c r="AW137" t="s">
        <v>361</v>
      </c>
      <c r="AX137" t="s">
        <v>361</v>
      </c>
      <c r="AY137" t="s">
        <v>361</v>
      </c>
      <c r="AZ137" t="s">
        <v>361</v>
      </c>
      <c r="BA137" t="s">
        <v>370</v>
      </c>
      <c r="BB137" t="s">
        <v>361</v>
      </c>
      <c r="BC137" t="s">
        <v>361</v>
      </c>
      <c r="BD137" t="s">
        <v>361</v>
      </c>
      <c r="BE137" t="s">
        <v>361</v>
      </c>
      <c r="BF137" t="s">
        <v>361</v>
      </c>
      <c r="BG137" t="s">
        <v>361</v>
      </c>
      <c r="BH137" t="s">
        <v>361</v>
      </c>
      <c r="BI137" t="s">
        <v>361</v>
      </c>
      <c r="BJ137" t="s">
        <v>361</v>
      </c>
      <c r="BK137" t="s">
        <v>361</v>
      </c>
      <c r="BL137" t="s">
        <v>361</v>
      </c>
      <c r="BM137" t="s">
        <v>361</v>
      </c>
      <c r="BP137" t="s">
        <v>361</v>
      </c>
      <c r="BQ137" t="s">
        <v>361</v>
      </c>
      <c r="BR137" t="s">
        <v>361</v>
      </c>
      <c r="BS137" t="s">
        <v>370</v>
      </c>
      <c r="BT137" t="s">
        <v>361</v>
      </c>
      <c r="BU137" t="s">
        <v>361</v>
      </c>
      <c r="BV137" t="s">
        <v>361</v>
      </c>
      <c r="BW137" t="s">
        <v>361</v>
      </c>
      <c r="BX137" t="s">
        <v>361</v>
      </c>
      <c r="BY137" t="s">
        <v>361</v>
      </c>
      <c r="BZ137" t="s">
        <v>361</v>
      </c>
      <c r="CA137" t="s">
        <v>361</v>
      </c>
      <c r="CB137" t="s">
        <v>361</v>
      </c>
      <c r="CC137" t="s">
        <v>361</v>
      </c>
      <c r="CF137" t="s">
        <v>361</v>
      </c>
      <c r="CG137" t="s">
        <v>361</v>
      </c>
      <c r="CH137" t="s">
        <v>361</v>
      </c>
      <c r="CI137" t="s">
        <v>370</v>
      </c>
      <c r="CJ137" t="s">
        <v>361</v>
      </c>
      <c r="CK137" t="s">
        <v>370</v>
      </c>
      <c r="CL137" t="s">
        <v>361</v>
      </c>
      <c r="CM137" t="s">
        <v>361</v>
      </c>
      <c r="CN137" t="s">
        <v>361</v>
      </c>
      <c r="CO137" t="s">
        <v>361</v>
      </c>
      <c r="CP137" t="s">
        <v>361</v>
      </c>
      <c r="CQ137" t="s">
        <v>361</v>
      </c>
      <c r="CR137" t="s">
        <v>361</v>
      </c>
      <c r="CS137" t="s">
        <v>361</v>
      </c>
      <c r="CT137" t="s">
        <v>361</v>
      </c>
      <c r="CU137" t="s">
        <v>361</v>
      </c>
      <c r="CV137" t="s">
        <v>361</v>
      </c>
      <c r="CW137" t="s">
        <v>361</v>
      </c>
      <c r="CX137" t="s">
        <v>361</v>
      </c>
      <c r="CY137" t="s">
        <v>361</v>
      </c>
      <c r="CZ137" t="s">
        <v>361</v>
      </c>
      <c r="DA137" t="s">
        <v>361</v>
      </c>
      <c r="DD137" t="s">
        <v>9</v>
      </c>
      <c r="DF137" t="s">
        <v>9</v>
      </c>
      <c r="DH137" t="s">
        <v>361</v>
      </c>
      <c r="DI137" t="s">
        <v>361</v>
      </c>
      <c r="DJ137" t="s">
        <v>361</v>
      </c>
      <c r="DK137" t="s">
        <v>361</v>
      </c>
      <c r="DL137" t="s">
        <v>361</v>
      </c>
      <c r="DM137" t="s">
        <v>361</v>
      </c>
      <c r="DN137" t="s">
        <v>361</v>
      </c>
      <c r="DO137" t="s">
        <v>361</v>
      </c>
      <c r="DP137" t="s">
        <v>361</v>
      </c>
      <c r="DQ137" t="s">
        <v>361</v>
      </c>
      <c r="DR137" t="s">
        <v>370</v>
      </c>
      <c r="DT137" t="s">
        <v>361</v>
      </c>
      <c r="DU137" t="s">
        <v>361</v>
      </c>
      <c r="DV137" t="s">
        <v>361</v>
      </c>
      <c r="DW137" t="s">
        <v>361</v>
      </c>
      <c r="DX137" t="s">
        <v>361</v>
      </c>
      <c r="DY137" t="s">
        <v>361</v>
      </c>
      <c r="DZ137" t="s">
        <v>361</v>
      </c>
      <c r="EA137" t="s">
        <v>361</v>
      </c>
      <c r="EB137" t="s">
        <v>361</v>
      </c>
      <c r="EC137" t="s">
        <v>361</v>
      </c>
      <c r="ED137" t="s">
        <v>361</v>
      </c>
      <c r="EH137" t="s">
        <v>7</v>
      </c>
      <c r="EJ137" t="s">
        <v>7</v>
      </c>
      <c r="EL137">
        <v>2</v>
      </c>
      <c r="EM137" t="s">
        <v>371</v>
      </c>
      <c r="EN137">
        <v>25</v>
      </c>
      <c r="EO137" t="s">
        <v>371</v>
      </c>
      <c r="EP137">
        <v>30</v>
      </c>
      <c r="FQ137" t="s">
        <v>373</v>
      </c>
      <c r="FR137" t="s">
        <v>374</v>
      </c>
      <c r="FV137" t="s">
        <v>449</v>
      </c>
      <c r="GF137" t="s">
        <v>7</v>
      </c>
      <c r="GJ137" t="s">
        <v>425</v>
      </c>
      <c r="GP137">
        <v>2</v>
      </c>
      <c r="GR137" t="s">
        <v>376</v>
      </c>
      <c r="GT137" t="s">
        <v>377</v>
      </c>
      <c r="GX137" t="s">
        <v>378</v>
      </c>
      <c r="HB137" t="s">
        <v>7</v>
      </c>
      <c r="HD137" t="s">
        <v>9</v>
      </c>
      <c r="HF137" t="s">
        <v>9</v>
      </c>
      <c r="HG137" t="s">
        <v>9</v>
      </c>
      <c r="HH137" t="s">
        <v>7</v>
      </c>
      <c r="HI137" t="s">
        <v>7</v>
      </c>
      <c r="HJ137" t="s">
        <v>9</v>
      </c>
      <c r="HK137" t="s">
        <v>7</v>
      </c>
      <c r="HL137" t="s">
        <v>9</v>
      </c>
      <c r="HM137" t="s">
        <v>9</v>
      </c>
      <c r="HN137" t="s">
        <v>9</v>
      </c>
      <c r="HX137" t="s">
        <v>9</v>
      </c>
      <c r="HY137" t="s">
        <v>9</v>
      </c>
      <c r="HZ137" t="s">
        <v>7</v>
      </c>
      <c r="IA137" t="s">
        <v>7</v>
      </c>
      <c r="IB137" t="s">
        <v>7</v>
      </c>
      <c r="IC137" t="s">
        <v>7</v>
      </c>
      <c r="ID137" t="s">
        <v>7</v>
      </c>
      <c r="IL137" t="s">
        <v>379</v>
      </c>
      <c r="IP137" t="s">
        <v>441</v>
      </c>
      <c r="IT137" t="s">
        <v>381</v>
      </c>
      <c r="IV137" t="s">
        <v>381</v>
      </c>
      <c r="IX137" t="s">
        <v>381</v>
      </c>
      <c r="IZ137" t="s">
        <v>7</v>
      </c>
      <c r="JL137" t="s">
        <v>361</v>
      </c>
      <c r="JM137" t="s">
        <v>361</v>
      </c>
      <c r="JN137" t="s">
        <v>361</v>
      </c>
      <c r="JO137" t="s">
        <v>361</v>
      </c>
      <c r="JP137" t="s">
        <v>361</v>
      </c>
      <c r="JQ137" t="s">
        <v>361</v>
      </c>
      <c r="JR137" t="s">
        <v>361</v>
      </c>
      <c r="JS137" t="s">
        <v>361</v>
      </c>
      <c r="JT137" t="s">
        <v>361</v>
      </c>
      <c r="JU137" t="s">
        <v>361</v>
      </c>
      <c r="JV137" t="s">
        <v>361</v>
      </c>
      <c r="JW137" t="s">
        <v>361</v>
      </c>
      <c r="KB137" t="s">
        <v>8</v>
      </c>
    </row>
    <row r="138" spans="1:288" x14ac:dyDescent="0.3">
      <c r="A138">
        <v>137</v>
      </c>
      <c r="D138" s="45">
        <v>44734</v>
      </c>
      <c r="E138" s="46">
        <v>0.55694444444444446</v>
      </c>
      <c r="F138" t="s">
        <v>19</v>
      </c>
      <c r="G138" t="s">
        <v>13</v>
      </c>
      <c r="H138" t="s">
        <v>7</v>
      </c>
      <c r="L138" t="s">
        <v>362</v>
      </c>
      <c r="P138" t="s">
        <v>9</v>
      </c>
      <c r="V138" t="s">
        <v>363</v>
      </c>
      <c r="Z138" t="s">
        <v>443</v>
      </c>
      <c r="AB138" t="s">
        <v>403</v>
      </c>
      <c r="AD138" t="s">
        <v>366</v>
      </c>
      <c r="AF138" t="s">
        <v>367</v>
      </c>
      <c r="AJ138" t="s">
        <v>367</v>
      </c>
      <c r="AN138" t="s">
        <v>7</v>
      </c>
      <c r="AP138" t="s">
        <v>367</v>
      </c>
      <c r="AR138" t="s">
        <v>7</v>
      </c>
      <c r="AT138" t="s">
        <v>7</v>
      </c>
      <c r="AV138" t="s">
        <v>361</v>
      </c>
      <c r="AW138" t="s">
        <v>361</v>
      </c>
      <c r="AX138" t="s">
        <v>361</v>
      </c>
      <c r="AY138" t="s">
        <v>361</v>
      </c>
      <c r="AZ138" t="s">
        <v>370</v>
      </c>
      <c r="BA138" t="s">
        <v>361</v>
      </c>
      <c r="BB138" t="s">
        <v>361</v>
      </c>
      <c r="BC138" t="s">
        <v>361</v>
      </c>
      <c r="BD138" t="s">
        <v>361</v>
      </c>
      <c r="BE138" t="s">
        <v>361</v>
      </c>
      <c r="BF138" t="s">
        <v>361</v>
      </c>
      <c r="BG138" t="s">
        <v>361</v>
      </c>
      <c r="BH138" t="s">
        <v>361</v>
      </c>
      <c r="BI138" t="s">
        <v>361</v>
      </c>
      <c r="BJ138" t="s">
        <v>361</v>
      </c>
      <c r="BK138" t="s">
        <v>361</v>
      </c>
      <c r="BL138" t="s">
        <v>361</v>
      </c>
      <c r="BM138" t="s">
        <v>361</v>
      </c>
      <c r="BP138" t="s">
        <v>361</v>
      </c>
      <c r="BQ138" t="s">
        <v>361</v>
      </c>
      <c r="BR138" t="s">
        <v>361</v>
      </c>
      <c r="BS138" t="s">
        <v>370</v>
      </c>
      <c r="BT138" t="s">
        <v>361</v>
      </c>
      <c r="BU138" t="s">
        <v>361</v>
      </c>
      <c r="BV138" t="s">
        <v>361</v>
      </c>
      <c r="BW138" t="s">
        <v>361</v>
      </c>
      <c r="BX138" t="s">
        <v>361</v>
      </c>
      <c r="BY138" t="s">
        <v>361</v>
      </c>
      <c r="BZ138" t="s">
        <v>361</v>
      </c>
      <c r="CA138" t="s">
        <v>361</v>
      </c>
      <c r="CB138" t="s">
        <v>361</v>
      </c>
      <c r="CC138" t="s">
        <v>361</v>
      </c>
      <c r="CF138" t="s">
        <v>361</v>
      </c>
      <c r="CG138" t="s">
        <v>361</v>
      </c>
      <c r="CH138" t="s">
        <v>361</v>
      </c>
      <c r="CI138" t="s">
        <v>370</v>
      </c>
      <c r="CJ138" t="s">
        <v>370</v>
      </c>
      <c r="CK138" t="s">
        <v>361</v>
      </c>
      <c r="CL138" t="s">
        <v>361</v>
      </c>
      <c r="CM138" t="s">
        <v>361</v>
      </c>
      <c r="CN138" t="s">
        <v>361</v>
      </c>
      <c r="CO138" t="s">
        <v>361</v>
      </c>
      <c r="CP138" t="s">
        <v>361</v>
      </c>
      <c r="CQ138" t="s">
        <v>361</v>
      </c>
      <c r="CR138" t="s">
        <v>361</v>
      </c>
      <c r="CS138" t="s">
        <v>361</v>
      </c>
      <c r="CT138" t="s">
        <v>361</v>
      </c>
      <c r="CU138" t="s">
        <v>361</v>
      </c>
      <c r="CV138" t="s">
        <v>361</v>
      </c>
      <c r="CW138" t="s">
        <v>361</v>
      </c>
      <c r="CX138" t="s">
        <v>361</v>
      </c>
      <c r="CY138" t="s">
        <v>361</v>
      </c>
      <c r="CZ138" t="s">
        <v>361</v>
      </c>
      <c r="DA138" t="s">
        <v>361</v>
      </c>
      <c r="DD138" t="s">
        <v>9</v>
      </c>
      <c r="DF138" t="s">
        <v>9</v>
      </c>
      <c r="DH138" t="s">
        <v>361</v>
      </c>
      <c r="DI138" t="s">
        <v>361</v>
      </c>
      <c r="DJ138" t="s">
        <v>361</v>
      </c>
      <c r="DK138" t="s">
        <v>361</v>
      </c>
      <c r="DL138" t="s">
        <v>361</v>
      </c>
      <c r="DM138" t="s">
        <v>361</v>
      </c>
      <c r="DN138" t="s">
        <v>361</v>
      </c>
      <c r="DO138" t="s">
        <v>361</v>
      </c>
      <c r="DP138" t="s">
        <v>361</v>
      </c>
      <c r="DQ138" t="s">
        <v>361</v>
      </c>
      <c r="DR138" t="s">
        <v>370</v>
      </c>
      <c r="DT138" t="s">
        <v>361</v>
      </c>
      <c r="DU138" t="s">
        <v>361</v>
      </c>
      <c r="DV138" t="s">
        <v>361</v>
      </c>
      <c r="DW138" t="s">
        <v>361</v>
      </c>
      <c r="DX138" t="s">
        <v>361</v>
      </c>
      <c r="DY138" t="s">
        <v>361</v>
      </c>
      <c r="DZ138" t="s">
        <v>361</v>
      </c>
      <c r="EA138" t="s">
        <v>361</v>
      </c>
      <c r="EB138" t="s">
        <v>361</v>
      </c>
      <c r="EC138" t="s">
        <v>361</v>
      </c>
      <c r="ED138" t="s">
        <v>361</v>
      </c>
      <c r="EH138" t="s">
        <v>7</v>
      </c>
      <c r="EJ138" t="s">
        <v>7</v>
      </c>
      <c r="EL138">
        <v>2</v>
      </c>
      <c r="EM138" t="s">
        <v>372</v>
      </c>
      <c r="EN138">
        <v>24</v>
      </c>
      <c r="EO138" t="s">
        <v>372</v>
      </c>
      <c r="EP138">
        <v>15</v>
      </c>
      <c r="FQ138" t="s">
        <v>392</v>
      </c>
      <c r="FR138" t="s">
        <v>374</v>
      </c>
      <c r="FV138" t="s">
        <v>374</v>
      </c>
      <c r="FZ138" t="s">
        <v>9</v>
      </c>
      <c r="GF138" t="s">
        <v>7</v>
      </c>
      <c r="GJ138" t="s">
        <v>478</v>
      </c>
      <c r="GN138" t="s">
        <v>479</v>
      </c>
      <c r="GP138">
        <v>5</v>
      </c>
      <c r="GR138" t="s">
        <v>376</v>
      </c>
      <c r="GT138" t="s">
        <v>377</v>
      </c>
      <c r="GX138" t="s">
        <v>378</v>
      </c>
      <c r="HB138" t="s">
        <v>7</v>
      </c>
      <c r="HD138" t="s">
        <v>9</v>
      </c>
      <c r="HF138" t="s">
        <v>7</v>
      </c>
      <c r="HG138" t="s">
        <v>7</v>
      </c>
      <c r="HH138" t="s">
        <v>7</v>
      </c>
      <c r="HI138" t="s">
        <v>7</v>
      </c>
      <c r="HJ138" t="s">
        <v>7</v>
      </c>
      <c r="HK138" t="s">
        <v>7</v>
      </c>
      <c r="HL138" t="s">
        <v>7</v>
      </c>
      <c r="HM138" t="s">
        <v>9</v>
      </c>
      <c r="HN138" t="s">
        <v>7</v>
      </c>
      <c r="HX138" t="s">
        <v>7</v>
      </c>
      <c r="HY138" t="s">
        <v>9</v>
      </c>
      <c r="HZ138" t="s">
        <v>7</v>
      </c>
      <c r="IA138" t="s">
        <v>7</v>
      </c>
      <c r="IB138" t="s">
        <v>7</v>
      </c>
      <c r="IC138" t="s">
        <v>7</v>
      </c>
      <c r="ID138" t="s">
        <v>7</v>
      </c>
      <c r="IL138" t="s">
        <v>473</v>
      </c>
      <c r="IP138" t="s">
        <v>457</v>
      </c>
      <c r="IT138" t="s">
        <v>381</v>
      </c>
      <c r="IV138" t="s">
        <v>381</v>
      </c>
      <c r="IX138" t="s">
        <v>381</v>
      </c>
      <c r="IZ138" t="s">
        <v>9</v>
      </c>
      <c r="JB138" t="s">
        <v>11</v>
      </c>
      <c r="JD138" t="s">
        <v>9</v>
      </c>
      <c r="JF138" t="s">
        <v>410</v>
      </c>
      <c r="JG138" t="s">
        <v>410</v>
      </c>
      <c r="JH138" t="s">
        <v>410</v>
      </c>
      <c r="JL138" t="s">
        <v>370</v>
      </c>
      <c r="JM138" t="s">
        <v>370</v>
      </c>
      <c r="JN138" t="s">
        <v>370</v>
      </c>
      <c r="JO138" t="s">
        <v>361</v>
      </c>
      <c r="JP138" t="s">
        <v>361</v>
      </c>
      <c r="JQ138" t="s">
        <v>361</v>
      </c>
      <c r="JR138" t="s">
        <v>361</v>
      </c>
      <c r="JS138" t="s">
        <v>361</v>
      </c>
      <c r="JT138" t="s">
        <v>361</v>
      </c>
      <c r="JU138" t="s">
        <v>361</v>
      </c>
      <c r="JV138" t="s">
        <v>361</v>
      </c>
      <c r="JW138" t="s">
        <v>361</v>
      </c>
      <c r="JX138" t="s">
        <v>411</v>
      </c>
      <c r="JZ138" t="s">
        <v>412</v>
      </c>
      <c r="KB138" t="s">
        <v>8</v>
      </c>
    </row>
    <row r="139" spans="1:288" x14ac:dyDescent="0.3">
      <c r="A139">
        <v>138</v>
      </c>
      <c r="D139" s="45">
        <v>44734</v>
      </c>
      <c r="E139" s="46">
        <v>0.58680555555555558</v>
      </c>
      <c r="F139" t="s">
        <v>73</v>
      </c>
      <c r="G139" t="s">
        <v>13</v>
      </c>
      <c r="H139" t="s">
        <v>7</v>
      </c>
      <c r="L139" t="s">
        <v>362</v>
      </c>
      <c r="P139" t="s">
        <v>9</v>
      </c>
      <c r="V139" t="s">
        <v>526</v>
      </c>
      <c r="Z139" t="s">
        <v>443</v>
      </c>
      <c r="AB139" t="s">
        <v>403</v>
      </c>
      <c r="AD139" t="s">
        <v>423</v>
      </c>
      <c r="AF139" t="s">
        <v>437</v>
      </c>
      <c r="AH139" t="s">
        <v>14</v>
      </c>
      <c r="AI139" t="s">
        <v>542</v>
      </c>
      <c r="AJ139" t="s">
        <v>437</v>
      </c>
      <c r="AL139" t="s">
        <v>14</v>
      </c>
      <c r="AM139" t="s">
        <v>543</v>
      </c>
      <c r="AN139" t="s">
        <v>368</v>
      </c>
      <c r="AP139" t="s">
        <v>471</v>
      </c>
      <c r="AR139" t="s">
        <v>9</v>
      </c>
      <c r="AT139" t="s">
        <v>368</v>
      </c>
      <c r="AV139" t="s">
        <v>361</v>
      </c>
      <c r="AW139" t="s">
        <v>361</v>
      </c>
      <c r="AX139" t="s">
        <v>361</v>
      </c>
      <c r="AY139" t="s">
        <v>370</v>
      </c>
      <c r="AZ139" t="s">
        <v>370</v>
      </c>
      <c r="BA139" t="s">
        <v>361</v>
      </c>
      <c r="BB139" t="s">
        <v>370</v>
      </c>
      <c r="BC139" t="s">
        <v>361</v>
      </c>
      <c r="BD139" t="s">
        <v>361</v>
      </c>
      <c r="BE139" t="s">
        <v>361</v>
      </c>
      <c r="BF139" t="s">
        <v>361</v>
      </c>
      <c r="BG139" t="s">
        <v>361</v>
      </c>
      <c r="BH139" t="s">
        <v>361</v>
      </c>
      <c r="BI139" t="s">
        <v>361</v>
      </c>
      <c r="BJ139" t="s">
        <v>361</v>
      </c>
      <c r="BK139" t="s">
        <v>361</v>
      </c>
      <c r="BL139" t="s">
        <v>361</v>
      </c>
      <c r="BM139" t="s">
        <v>361</v>
      </c>
      <c r="BP139" t="s">
        <v>361</v>
      </c>
      <c r="BQ139" t="s">
        <v>361</v>
      </c>
      <c r="BR139" t="s">
        <v>370</v>
      </c>
      <c r="BS139" t="s">
        <v>370</v>
      </c>
      <c r="BT139" t="s">
        <v>361</v>
      </c>
      <c r="BU139" t="s">
        <v>361</v>
      </c>
      <c r="BV139" t="s">
        <v>361</v>
      </c>
      <c r="BW139" t="s">
        <v>361</v>
      </c>
      <c r="BX139" t="s">
        <v>361</v>
      </c>
      <c r="BY139" t="s">
        <v>361</v>
      </c>
      <c r="BZ139" t="s">
        <v>361</v>
      </c>
      <c r="CA139" t="s">
        <v>361</v>
      </c>
      <c r="CB139" t="s">
        <v>361</v>
      </c>
      <c r="CC139" t="s">
        <v>361</v>
      </c>
      <c r="CF139" t="s">
        <v>361</v>
      </c>
      <c r="CG139" t="s">
        <v>370</v>
      </c>
      <c r="CH139" t="s">
        <v>370</v>
      </c>
      <c r="CI139" t="s">
        <v>370</v>
      </c>
      <c r="CJ139" t="s">
        <v>361</v>
      </c>
      <c r="CK139" t="s">
        <v>370</v>
      </c>
      <c r="CL139" t="s">
        <v>370</v>
      </c>
      <c r="CM139" t="s">
        <v>370</v>
      </c>
      <c r="CN139" t="s">
        <v>361</v>
      </c>
      <c r="CO139" t="s">
        <v>361</v>
      </c>
      <c r="CP139" t="s">
        <v>361</v>
      </c>
      <c r="CQ139" t="s">
        <v>361</v>
      </c>
      <c r="CR139" t="s">
        <v>361</v>
      </c>
      <c r="CS139" t="s">
        <v>361</v>
      </c>
      <c r="CT139" t="s">
        <v>361</v>
      </c>
      <c r="CU139" t="s">
        <v>361</v>
      </c>
      <c r="CV139" t="s">
        <v>361</v>
      </c>
      <c r="CW139" t="s">
        <v>361</v>
      </c>
      <c r="CX139" t="s">
        <v>361</v>
      </c>
      <c r="CY139" t="s">
        <v>361</v>
      </c>
      <c r="CZ139" t="s">
        <v>361</v>
      </c>
      <c r="DA139" t="s">
        <v>361</v>
      </c>
      <c r="DD139" t="s">
        <v>9</v>
      </c>
      <c r="DF139" t="s">
        <v>9</v>
      </c>
      <c r="DH139" t="s">
        <v>361</v>
      </c>
      <c r="DI139" t="s">
        <v>370</v>
      </c>
      <c r="DJ139" t="s">
        <v>361</v>
      </c>
      <c r="DK139" t="s">
        <v>361</v>
      </c>
      <c r="DL139" t="s">
        <v>361</v>
      </c>
      <c r="DM139" t="s">
        <v>361</v>
      </c>
      <c r="DN139" t="s">
        <v>361</v>
      </c>
      <c r="DO139" t="s">
        <v>361</v>
      </c>
      <c r="DP139" t="s">
        <v>361</v>
      </c>
      <c r="DQ139" t="s">
        <v>361</v>
      </c>
      <c r="DR139" t="s">
        <v>370</v>
      </c>
      <c r="DT139" t="s">
        <v>361</v>
      </c>
      <c r="DU139" t="s">
        <v>361</v>
      </c>
      <c r="DV139" t="s">
        <v>361</v>
      </c>
      <c r="DW139" t="s">
        <v>361</v>
      </c>
      <c r="DX139" t="s">
        <v>361</v>
      </c>
      <c r="DY139" t="s">
        <v>361</v>
      </c>
      <c r="DZ139" t="s">
        <v>361</v>
      </c>
      <c r="EA139" t="s">
        <v>361</v>
      </c>
      <c r="EB139" t="s">
        <v>361</v>
      </c>
      <c r="EC139" t="s">
        <v>361</v>
      </c>
      <c r="ED139" t="s">
        <v>361</v>
      </c>
      <c r="EF139" t="s">
        <v>7</v>
      </c>
      <c r="EH139" t="s">
        <v>9</v>
      </c>
      <c r="EJ139" t="s">
        <v>9</v>
      </c>
      <c r="EL139">
        <v>3</v>
      </c>
      <c r="EM139" t="s">
        <v>371</v>
      </c>
      <c r="EN139">
        <v>19</v>
      </c>
      <c r="EO139" t="s">
        <v>372</v>
      </c>
      <c r="EP139">
        <v>26</v>
      </c>
      <c r="EQ139" t="s">
        <v>371</v>
      </c>
      <c r="ER139">
        <v>32</v>
      </c>
      <c r="FQ139" t="s">
        <v>373</v>
      </c>
      <c r="FR139" t="s">
        <v>374</v>
      </c>
      <c r="FV139" t="s">
        <v>449</v>
      </c>
      <c r="GF139" t="s">
        <v>7</v>
      </c>
      <c r="GJ139" t="s">
        <v>425</v>
      </c>
      <c r="GP139">
        <v>2</v>
      </c>
      <c r="GR139" t="s">
        <v>376</v>
      </c>
      <c r="GT139" t="s">
        <v>377</v>
      </c>
      <c r="GX139" t="s">
        <v>378</v>
      </c>
      <c r="HB139" t="s">
        <v>7</v>
      </c>
      <c r="HD139" t="s">
        <v>9</v>
      </c>
      <c r="HF139" t="s">
        <v>9</v>
      </c>
      <c r="HG139" t="s">
        <v>9</v>
      </c>
      <c r="HH139" t="s">
        <v>7</v>
      </c>
      <c r="HI139" t="s">
        <v>7</v>
      </c>
      <c r="HJ139" t="s">
        <v>9</v>
      </c>
      <c r="HK139" t="s">
        <v>7</v>
      </c>
      <c r="HL139" t="s">
        <v>7</v>
      </c>
      <c r="HM139" t="s">
        <v>9</v>
      </c>
      <c r="HN139" t="s">
        <v>9</v>
      </c>
      <c r="HX139" t="s">
        <v>9</v>
      </c>
      <c r="HY139" t="s">
        <v>9</v>
      </c>
      <c r="HZ139" t="s">
        <v>9</v>
      </c>
      <c r="IA139" t="s">
        <v>7</v>
      </c>
      <c r="IB139" t="s">
        <v>7</v>
      </c>
      <c r="IC139" t="s">
        <v>7</v>
      </c>
      <c r="ID139" t="s">
        <v>7</v>
      </c>
      <c r="IL139" t="s">
        <v>440</v>
      </c>
      <c r="IP139" t="s">
        <v>441</v>
      </c>
      <c r="IT139" t="s">
        <v>381</v>
      </c>
      <c r="IV139" t="s">
        <v>381</v>
      </c>
      <c r="IX139" t="s">
        <v>381</v>
      </c>
      <c r="IZ139" t="s">
        <v>7</v>
      </c>
      <c r="JL139" t="s">
        <v>361</v>
      </c>
      <c r="JM139" t="s">
        <v>361</v>
      </c>
      <c r="JN139" t="s">
        <v>361</v>
      </c>
      <c r="JO139" t="s">
        <v>361</v>
      </c>
      <c r="JP139" t="s">
        <v>361</v>
      </c>
      <c r="JQ139" t="s">
        <v>361</v>
      </c>
      <c r="JR139" t="s">
        <v>361</v>
      </c>
      <c r="JS139" t="s">
        <v>361</v>
      </c>
      <c r="JT139" t="s">
        <v>361</v>
      </c>
      <c r="JU139" t="s">
        <v>361</v>
      </c>
      <c r="JV139" t="s">
        <v>361</v>
      </c>
      <c r="JW139" t="s">
        <v>361</v>
      </c>
      <c r="KB139" t="s">
        <v>8</v>
      </c>
    </row>
    <row r="140" spans="1:288" x14ac:dyDescent="0.3">
      <c r="A140">
        <v>139</v>
      </c>
      <c r="D140" s="45">
        <v>44734</v>
      </c>
      <c r="E140" s="46">
        <v>0.6020833333333333</v>
      </c>
      <c r="F140" t="s">
        <v>16</v>
      </c>
      <c r="G140" t="s">
        <v>382</v>
      </c>
      <c r="I140" t="s">
        <v>383</v>
      </c>
      <c r="N140" t="s">
        <v>384</v>
      </c>
      <c r="S140" t="s">
        <v>385</v>
      </c>
      <c r="W140" t="s">
        <v>386</v>
      </c>
      <c r="Y140" t="s">
        <v>385</v>
      </c>
      <c r="AA140" t="s">
        <v>434</v>
      </c>
      <c r="AC140" t="s">
        <v>427</v>
      </c>
      <c r="AE140" t="s">
        <v>435</v>
      </c>
      <c r="AG140" t="s">
        <v>390</v>
      </c>
      <c r="AK140" t="s">
        <v>383</v>
      </c>
      <c r="AO140" t="s">
        <v>383</v>
      </c>
      <c r="AQ140" t="s">
        <v>418</v>
      </c>
      <c r="AS140" t="s">
        <v>385</v>
      </c>
      <c r="AU140" t="s">
        <v>383</v>
      </c>
      <c r="AV140" t="s">
        <v>361</v>
      </c>
      <c r="AW140" t="s">
        <v>361</v>
      </c>
      <c r="AX140" t="s">
        <v>361</v>
      </c>
      <c r="AY140" t="s">
        <v>361</v>
      </c>
      <c r="AZ140" t="s">
        <v>361</v>
      </c>
      <c r="BA140" t="s">
        <v>361</v>
      </c>
      <c r="BB140" t="s">
        <v>361</v>
      </c>
      <c r="BC140" t="s">
        <v>361</v>
      </c>
      <c r="BD140" t="s">
        <v>361</v>
      </c>
      <c r="BE140" t="s">
        <v>361</v>
      </c>
      <c r="BF140" t="s">
        <v>361</v>
      </c>
      <c r="BG140" t="s">
        <v>361</v>
      </c>
      <c r="BH140" t="s">
        <v>361</v>
      </c>
      <c r="BI140" t="s">
        <v>370</v>
      </c>
      <c r="BJ140" t="s">
        <v>361</v>
      </c>
      <c r="BK140" t="s">
        <v>361</v>
      </c>
      <c r="BL140" t="s">
        <v>361</v>
      </c>
      <c r="BM140" t="s">
        <v>361</v>
      </c>
      <c r="BP140" t="s">
        <v>361</v>
      </c>
      <c r="BQ140" t="s">
        <v>361</v>
      </c>
      <c r="BR140" t="s">
        <v>361</v>
      </c>
      <c r="BS140" t="s">
        <v>361</v>
      </c>
      <c r="BT140" t="s">
        <v>361</v>
      </c>
      <c r="BU140" t="s">
        <v>361</v>
      </c>
      <c r="BV140" t="s">
        <v>361</v>
      </c>
      <c r="BW140" t="s">
        <v>361</v>
      </c>
      <c r="BX140" t="s">
        <v>361</v>
      </c>
      <c r="BY140" t="s">
        <v>370</v>
      </c>
      <c r="BZ140" t="s">
        <v>370</v>
      </c>
      <c r="CA140" t="s">
        <v>361</v>
      </c>
      <c r="CB140" t="s">
        <v>361</v>
      </c>
      <c r="CC140" t="s">
        <v>361</v>
      </c>
      <c r="CF140" t="s">
        <v>361</v>
      </c>
      <c r="CG140" t="s">
        <v>361</v>
      </c>
      <c r="CH140" t="s">
        <v>361</v>
      </c>
      <c r="CI140" t="s">
        <v>361</v>
      </c>
      <c r="CJ140" t="s">
        <v>361</v>
      </c>
      <c r="CK140" t="s">
        <v>361</v>
      </c>
      <c r="CL140" t="s">
        <v>361</v>
      </c>
      <c r="CM140" t="s">
        <v>361</v>
      </c>
      <c r="CN140" t="s">
        <v>361</v>
      </c>
      <c r="CO140" t="s">
        <v>361</v>
      </c>
      <c r="CP140" t="s">
        <v>361</v>
      </c>
      <c r="CQ140" t="s">
        <v>361</v>
      </c>
      <c r="CR140" t="s">
        <v>361</v>
      </c>
      <c r="CS140" t="s">
        <v>361</v>
      </c>
      <c r="CT140" t="s">
        <v>370</v>
      </c>
      <c r="CU140" t="s">
        <v>361</v>
      </c>
      <c r="CV140" t="s">
        <v>361</v>
      </c>
      <c r="CW140" t="s">
        <v>361</v>
      </c>
      <c r="CX140" t="s">
        <v>361</v>
      </c>
      <c r="CY140" t="s">
        <v>361</v>
      </c>
      <c r="CZ140" t="s">
        <v>361</v>
      </c>
      <c r="DA140" t="s">
        <v>361</v>
      </c>
      <c r="DE140" t="s">
        <v>385</v>
      </c>
      <c r="DG140" t="s">
        <v>385</v>
      </c>
      <c r="DH140" t="s">
        <v>361</v>
      </c>
      <c r="DI140" t="s">
        <v>361</v>
      </c>
      <c r="DJ140" t="s">
        <v>361</v>
      </c>
      <c r="DK140" t="s">
        <v>361</v>
      </c>
      <c r="DL140" t="s">
        <v>361</v>
      </c>
      <c r="DM140" t="s">
        <v>361</v>
      </c>
      <c r="DN140" t="s">
        <v>361</v>
      </c>
      <c r="DO140" t="s">
        <v>361</v>
      </c>
      <c r="DP140" t="s">
        <v>361</v>
      </c>
      <c r="DQ140" t="s">
        <v>361</v>
      </c>
      <c r="DR140" t="s">
        <v>361</v>
      </c>
      <c r="DT140" t="s">
        <v>361</v>
      </c>
      <c r="DU140" t="s">
        <v>361</v>
      </c>
      <c r="DV140" t="s">
        <v>361</v>
      </c>
      <c r="DW140" t="s">
        <v>361</v>
      </c>
      <c r="DX140" t="s">
        <v>361</v>
      </c>
      <c r="DY140" t="s">
        <v>361</v>
      </c>
      <c r="DZ140" t="s">
        <v>361</v>
      </c>
      <c r="EA140" t="s">
        <v>361</v>
      </c>
      <c r="EB140" t="s">
        <v>361</v>
      </c>
      <c r="EC140" t="s">
        <v>361</v>
      </c>
      <c r="ED140" t="s">
        <v>370</v>
      </c>
      <c r="EI140" t="s">
        <v>383</v>
      </c>
      <c r="EK140" t="s">
        <v>383</v>
      </c>
      <c r="EL140">
        <v>4</v>
      </c>
      <c r="EM140" t="s">
        <v>372</v>
      </c>
      <c r="EN140">
        <v>16</v>
      </c>
      <c r="EO140" t="s">
        <v>372</v>
      </c>
      <c r="EP140">
        <v>11</v>
      </c>
      <c r="EQ140" t="s">
        <v>372</v>
      </c>
      <c r="ER140">
        <v>8</v>
      </c>
      <c r="ES140" t="s">
        <v>372</v>
      </c>
      <c r="ET140">
        <v>45</v>
      </c>
      <c r="FQ140" t="s">
        <v>392</v>
      </c>
      <c r="FS140" t="s">
        <v>419</v>
      </c>
      <c r="FW140" t="s">
        <v>419</v>
      </c>
      <c r="GA140" t="s">
        <v>385</v>
      </c>
      <c r="GG140" t="s">
        <v>385</v>
      </c>
      <c r="GI140">
        <v>5</v>
      </c>
      <c r="GK140" t="s">
        <v>394</v>
      </c>
      <c r="GQ140">
        <v>2</v>
      </c>
      <c r="GS140" t="s">
        <v>395</v>
      </c>
      <c r="GU140" t="s">
        <v>396</v>
      </c>
      <c r="GY140" t="s">
        <v>397</v>
      </c>
      <c r="HC140" t="s">
        <v>383</v>
      </c>
      <c r="HE140" t="s">
        <v>383</v>
      </c>
      <c r="HO140" t="s">
        <v>385</v>
      </c>
      <c r="HP140" t="s">
        <v>385</v>
      </c>
      <c r="HQ140" t="s">
        <v>383</v>
      </c>
      <c r="HR140" t="s">
        <v>383</v>
      </c>
      <c r="HS140" t="s">
        <v>385</v>
      </c>
      <c r="HT140" t="s">
        <v>383</v>
      </c>
      <c r="HU140" t="s">
        <v>385</v>
      </c>
      <c r="HV140" t="s">
        <v>385</v>
      </c>
      <c r="HW140" t="s">
        <v>385</v>
      </c>
      <c r="IE140" t="s">
        <v>385</v>
      </c>
      <c r="IF140" t="s">
        <v>385</v>
      </c>
      <c r="IG140" t="s">
        <v>383</v>
      </c>
      <c r="IH140" t="s">
        <v>383</v>
      </c>
      <c r="II140" t="s">
        <v>383</v>
      </c>
      <c r="IJ140" t="s">
        <v>383</v>
      </c>
      <c r="IK140" t="s">
        <v>383</v>
      </c>
      <c r="IM140" t="s">
        <v>421</v>
      </c>
      <c r="IQ140" t="s">
        <v>380</v>
      </c>
      <c r="IU140" t="s">
        <v>399</v>
      </c>
      <c r="IW140" t="s">
        <v>399</v>
      </c>
      <c r="IY140" t="s">
        <v>399</v>
      </c>
      <c r="JA140" t="s">
        <v>383</v>
      </c>
      <c r="JL140" t="s">
        <v>361</v>
      </c>
      <c r="JM140" t="s">
        <v>361</v>
      </c>
      <c r="JN140" t="s">
        <v>361</v>
      </c>
      <c r="JO140" t="s">
        <v>361</v>
      </c>
      <c r="JP140" t="s">
        <v>361</v>
      </c>
      <c r="JQ140" t="s">
        <v>361</v>
      </c>
      <c r="JR140" t="s">
        <v>361</v>
      </c>
      <c r="JS140" t="s">
        <v>361</v>
      </c>
      <c r="JT140" t="s">
        <v>361</v>
      </c>
      <c r="JU140" t="s">
        <v>361</v>
      </c>
      <c r="JV140" t="s">
        <v>361</v>
      </c>
      <c r="JW140" t="s">
        <v>361</v>
      </c>
      <c r="KB140" t="s">
        <v>8</v>
      </c>
    </row>
    <row r="141" spans="1:288" x14ac:dyDescent="0.3">
      <c r="A141">
        <v>140</v>
      </c>
      <c r="AV141" t="s">
        <v>361</v>
      </c>
      <c r="AW141" t="s">
        <v>361</v>
      </c>
      <c r="AX141" t="s">
        <v>361</v>
      </c>
      <c r="AY141" t="s">
        <v>361</v>
      </c>
      <c r="AZ141" t="s">
        <v>361</v>
      </c>
      <c r="BA141" t="s">
        <v>361</v>
      </c>
      <c r="BB141" t="s">
        <v>361</v>
      </c>
      <c r="BC141" t="s">
        <v>361</v>
      </c>
      <c r="BD141" t="s">
        <v>361</v>
      </c>
      <c r="BE141" t="s">
        <v>361</v>
      </c>
      <c r="BF141" t="s">
        <v>361</v>
      </c>
      <c r="BG141" t="s">
        <v>361</v>
      </c>
      <c r="BH141" t="s">
        <v>361</v>
      </c>
      <c r="BI141" t="s">
        <v>361</v>
      </c>
      <c r="BJ141" t="s">
        <v>361</v>
      </c>
      <c r="BK141" t="s">
        <v>361</v>
      </c>
      <c r="BL141" t="s">
        <v>361</v>
      </c>
      <c r="BM141" t="s">
        <v>361</v>
      </c>
      <c r="BP141" t="s">
        <v>361</v>
      </c>
      <c r="BQ141" t="s">
        <v>361</v>
      </c>
      <c r="BR141" t="s">
        <v>361</v>
      </c>
      <c r="BS141" t="s">
        <v>361</v>
      </c>
      <c r="BT141" t="s">
        <v>361</v>
      </c>
      <c r="BU141" t="s">
        <v>361</v>
      </c>
      <c r="BV141" t="s">
        <v>361</v>
      </c>
      <c r="BW141" t="s">
        <v>361</v>
      </c>
      <c r="BX141" t="s">
        <v>361</v>
      </c>
      <c r="BY141" t="s">
        <v>361</v>
      </c>
      <c r="BZ141" t="s">
        <v>361</v>
      </c>
      <c r="CA141" t="s">
        <v>361</v>
      </c>
      <c r="CB141" t="s">
        <v>361</v>
      </c>
      <c r="CC141" t="s">
        <v>361</v>
      </c>
      <c r="CF141" t="s">
        <v>361</v>
      </c>
      <c r="CG141" t="s">
        <v>361</v>
      </c>
      <c r="CH141" t="s">
        <v>361</v>
      </c>
      <c r="CI141" t="s">
        <v>361</v>
      </c>
      <c r="CJ141" t="s">
        <v>361</v>
      </c>
      <c r="CK141" t="s">
        <v>361</v>
      </c>
      <c r="CL141" t="s">
        <v>361</v>
      </c>
      <c r="CM141" t="s">
        <v>361</v>
      </c>
      <c r="CN141" t="s">
        <v>361</v>
      </c>
      <c r="CO141" t="s">
        <v>361</v>
      </c>
      <c r="CP141" t="s">
        <v>361</v>
      </c>
      <c r="CQ141" t="s">
        <v>361</v>
      </c>
      <c r="CR141" t="s">
        <v>361</v>
      </c>
      <c r="CS141" t="s">
        <v>361</v>
      </c>
      <c r="CT141" t="s">
        <v>361</v>
      </c>
      <c r="CU141" t="s">
        <v>361</v>
      </c>
      <c r="CV141" t="s">
        <v>361</v>
      </c>
      <c r="CW141" t="s">
        <v>361</v>
      </c>
      <c r="CX141" t="s">
        <v>361</v>
      </c>
      <c r="CY141" t="s">
        <v>361</v>
      </c>
      <c r="CZ141" t="s">
        <v>361</v>
      </c>
      <c r="DA141" t="s">
        <v>361</v>
      </c>
      <c r="DH141" t="s">
        <v>361</v>
      </c>
      <c r="DI141" t="s">
        <v>361</v>
      </c>
      <c r="DJ141" t="s">
        <v>361</v>
      </c>
      <c r="DK141" t="s">
        <v>361</v>
      </c>
      <c r="DL141" t="s">
        <v>361</v>
      </c>
      <c r="DM141" t="s">
        <v>361</v>
      </c>
      <c r="DN141" t="s">
        <v>361</v>
      </c>
      <c r="DO141" t="s">
        <v>361</v>
      </c>
      <c r="DP141" t="s">
        <v>361</v>
      </c>
      <c r="DQ141" t="s">
        <v>361</v>
      </c>
      <c r="DR141" t="s">
        <v>361</v>
      </c>
      <c r="DT141" t="s">
        <v>361</v>
      </c>
      <c r="DU141" t="s">
        <v>361</v>
      </c>
      <c r="DV141" t="s">
        <v>361</v>
      </c>
      <c r="DW141" t="s">
        <v>361</v>
      </c>
      <c r="DX141" t="s">
        <v>361</v>
      </c>
      <c r="DY141" t="s">
        <v>361</v>
      </c>
      <c r="DZ141" t="s">
        <v>361</v>
      </c>
      <c r="EA141" t="s">
        <v>361</v>
      </c>
      <c r="EB141" t="s">
        <v>361</v>
      </c>
      <c r="EC141" t="s">
        <v>361</v>
      </c>
      <c r="ED141" t="s">
        <v>361</v>
      </c>
      <c r="JL141" t="s">
        <v>361</v>
      </c>
      <c r="JM141" t="s">
        <v>361</v>
      </c>
      <c r="JN141" t="s">
        <v>361</v>
      </c>
      <c r="JO141" t="s">
        <v>361</v>
      </c>
      <c r="JP141" t="s">
        <v>361</v>
      </c>
      <c r="JQ141" t="s">
        <v>361</v>
      </c>
      <c r="JR141" t="s">
        <v>361</v>
      </c>
      <c r="JS141" t="s">
        <v>361</v>
      </c>
      <c r="JT141" t="s">
        <v>361</v>
      </c>
      <c r="JU141" t="s">
        <v>361</v>
      </c>
      <c r="JV141" t="s">
        <v>361</v>
      </c>
      <c r="JW141" t="s">
        <v>361</v>
      </c>
      <c r="KB141" t="s">
        <v>59</v>
      </c>
    </row>
    <row r="142" spans="1:288" x14ac:dyDescent="0.3">
      <c r="A142">
        <v>141</v>
      </c>
      <c r="AV142" t="s">
        <v>361</v>
      </c>
      <c r="AW142" t="s">
        <v>361</v>
      </c>
      <c r="AX142" t="s">
        <v>361</v>
      </c>
      <c r="AY142" t="s">
        <v>361</v>
      </c>
      <c r="AZ142" t="s">
        <v>361</v>
      </c>
      <c r="BA142" t="s">
        <v>361</v>
      </c>
      <c r="BB142" t="s">
        <v>361</v>
      </c>
      <c r="BC142" t="s">
        <v>361</v>
      </c>
      <c r="BD142" t="s">
        <v>361</v>
      </c>
      <c r="BE142" t="s">
        <v>361</v>
      </c>
      <c r="BF142" t="s">
        <v>361</v>
      </c>
      <c r="BG142" t="s">
        <v>361</v>
      </c>
      <c r="BH142" t="s">
        <v>361</v>
      </c>
      <c r="BI142" t="s">
        <v>361</v>
      </c>
      <c r="BJ142" t="s">
        <v>361</v>
      </c>
      <c r="BK142" t="s">
        <v>361</v>
      </c>
      <c r="BL142" t="s">
        <v>361</v>
      </c>
      <c r="BM142" t="s">
        <v>361</v>
      </c>
      <c r="BP142" t="s">
        <v>361</v>
      </c>
      <c r="BQ142" t="s">
        <v>361</v>
      </c>
      <c r="BR142" t="s">
        <v>361</v>
      </c>
      <c r="BS142" t="s">
        <v>361</v>
      </c>
      <c r="BT142" t="s">
        <v>361</v>
      </c>
      <c r="BU142" t="s">
        <v>361</v>
      </c>
      <c r="BV142" t="s">
        <v>361</v>
      </c>
      <c r="BW142" t="s">
        <v>361</v>
      </c>
      <c r="BX142" t="s">
        <v>361</v>
      </c>
      <c r="BY142" t="s">
        <v>361</v>
      </c>
      <c r="BZ142" t="s">
        <v>361</v>
      </c>
      <c r="CA142" t="s">
        <v>361</v>
      </c>
      <c r="CB142" t="s">
        <v>361</v>
      </c>
      <c r="CC142" t="s">
        <v>361</v>
      </c>
      <c r="CF142" t="s">
        <v>361</v>
      </c>
      <c r="CG142" t="s">
        <v>361</v>
      </c>
      <c r="CH142" t="s">
        <v>361</v>
      </c>
      <c r="CI142" t="s">
        <v>361</v>
      </c>
      <c r="CJ142" t="s">
        <v>361</v>
      </c>
      <c r="CK142" t="s">
        <v>361</v>
      </c>
      <c r="CL142" t="s">
        <v>361</v>
      </c>
      <c r="CM142" t="s">
        <v>361</v>
      </c>
      <c r="CN142" t="s">
        <v>361</v>
      </c>
      <c r="CO142" t="s">
        <v>361</v>
      </c>
      <c r="CP142" t="s">
        <v>361</v>
      </c>
      <c r="CQ142" t="s">
        <v>361</v>
      </c>
      <c r="CR142" t="s">
        <v>361</v>
      </c>
      <c r="CS142" t="s">
        <v>361</v>
      </c>
      <c r="CT142" t="s">
        <v>361</v>
      </c>
      <c r="CU142" t="s">
        <v>361</v>
      </c>
      <c r="CV142" t="s">
        <v>361</v>
      </c>
      <c r="CW142" t="s">
        <v>361</v>
      </c>
      <c r="CX142" t="s">
        <v>361</v>
      </c>
      <c r="CY142" t="s">
        <v>361</v>
      </c>
      <c r="CZ142" t="s">
        <v>361</v>
      </c>
      <c r="DA142" t="s">
        <v>361</v>
      </c>
      <c r="DH142" t="s">
        <v>361</v>
      </c>
      <c r="DI142" t="s">
        <v>361</v>
      </c>
      <c r="DJ142" t="s">
        <v>361</v>
      </c>
      <c r="DK142" t="s">
        <v>361</v>
      </c>
      <c r="DL142" t="s">
        <v>361</v>
      </c>
      <c r="DM142" t="s">
        <v>361</v>
      </c>
      <c r="DN142" t="s">
        <v>361</v>
      </c>
      <c r="DO142" t="s">
        <v>361</v>
      </c>
      <c r="DP142" t="s">
        <v>361</v>
      </c>
      <c r="DQ142" t="s">
        <v>361</v>
      </c>
      <c r="DR142" t="s">
        <v>361</v>
      </c>
      <c r="DT142" t="s">
        <v>361</v>
      </c>
      <c r="DU142" t="s">
        <v>361</v>
      </c>
      <c r="DV142" t="s">
        <v>361</v>
      </c>
      <c r="DW142" t="s">
        <v>361</v>
      </c>
      <c r="DX142" t="s">
        <v>361</v>
      </c>
      <c r="DY142" t="s">
        <v>361</v>
      </c>
      <c r="DZ142" t="s">
        <v>361</v>
      </c>
      <c r="EA142" t="s">
        <v>361</v>
      </c>
      <c r="EB142" t="s">
        <v>361</v>
      </c>
      <c r="EC142" t="s">
        <v>361</v>
      </c>
      <c r="ED142" t="s">
        <v>361</v>
      </c>
      <c r="JL142" t="s">
        <v>361</v>
      </c>
      <c r="JM142" t="s">
        <v>361</v>
      </c>
      <c r="JN142" t="s">
        <v>361</v>
      </c>
      <c r="JO142" t="s">
        <v>361</v>
      </c>
      <c r="JP142" t="s">
        <v>361</v>
      </c>
      <c r="JQ142" t="s">
        <v>361</v>
      </c>
      <c r="JR142" t="s">
        <v>361</v>
      </c>
      <c r="JS142" t="s">
        <v>361</v>
      </c>
      <c r="JT142" t="s">
        <v>361</v>
      </c>
      <c r="JU142" t="s">
        <v>361</v>
      </c>
      <c r="JV142" t="s">
        <v>361</v>
      </c>
      <c r="JW142" t="s">
        <v>361</v>
      </c>
      <c r="KB142" t="s">
        <v>59</v>
      </c>
    </row>
    <row r="143" spans="1:288" x14ac:dyDescent="0.3">
      <c r="A143">
        <v>142</v>
      </c>
      <c r="D143" s="45">
        <v>44734</v>
      </c>
      <c r="E143" s="46">
        <v>0.6430555555555556</v>
      </c>
      <c r="F143" t="s">
        <v>5</v>
      </c>
      <c r="G143" t="s">
        <v>13</v>
      </c>
      <c r="H143" t="s">
        <v>7</v>
      </c>
      <c r="L143" t="s">
        <v>362</v>
      </c>
      <c r="P143" t="s">
        <v>9</v>
      </c>
      <c r="V143" t="s">
        <v>401</v>
      </c>
      <c r="X143" t="s">
        <v>9</v>
      </c>
      <c r="Z143" t="s">
        <v>364</v>
      </c>
      <c r="AB143" t="s">
        <v>403</v>
      </c>
      <c r="AD143" t="s">
        <v>415</v>
      </c>
      <c r="AF143" t="s">
        <v>367</v>
      </c>
      <c r="AJ143" t="s">
        <v>470</v>
      </c>
      <c r="AL143" t="s">
        <v>417</v>
      </c>
      <c r="AN143" t="s">
        <v>9</v>
      </c>
      <c r="AP143" t="s">
        <v>471</v>
      </c>
      <c r="AR143" t="s">
        <v>7</v>
      </c>
      <c r="AT143" t="s">
        <v>7</v>
      </c>
      <c r="AV143" t="s">
        <v>361</v>
      </c>
      <c r="AW143" t="s">
        <v>370</v>
      </c>
      <c r="AX143" t="s">
        <v>361</v>
      </c>
      <c r="AY143" t="s">
        <v>361</v>
      </c>
      <c r="AZ143" t="s">
        <v>370</v>
      </c>
      <c r="BA143" t="s">
        <v>370</v>
      </c>
      <c r="BB143" t="s">
        <v>370</v>
      </c>
      <c r="BC143" t="s">
        <v>361</v>
      </c>
      <c r="BD143" t="s">
        <v>361</v>
      </c>
      <c r="BE143" t="s">
        <v>361</v>
      </c>
      <c r="BF143" t="s">
        <v>361</v>
      </c>
      <c r="BG143" t="s">
        <v>361</v>
      </c>
      <c r="BH143" t="s">
        <v>361</v>
      </c>
      <c r="BI143" t="s">
        <v>361</v>
      </c>
      <c r="BJ143" t="s">
        <v>361</v>
      </c>
      <c r="BK143" t="s">
        <v>361</v>
      </c>
      <c r="BL143" t="s">
        <v>361</v>
      </c>
      <c r="BM143" t="s">
        <v>361</v>
      </c>
      <c r="BP143" t="s">
        <v>361</v>
      </c>
      <c r="BQ143" t="s">
        <v>361</v>
      </c>
      <c r="BR143" t="s">
        <v>361</v>
      </c>
      <c r="BS143" t="s">
        <v>370</v>
      </c>
      <c r="BT143" t="s">
        <v>361</v>
      </c>
      <c r="BU143" t="s">
        <v>361</v>
      </c>
      <c r="BV143" t="s">
        <v>361</v>
      </c>
      <c r="BW143" t="s">
        <v>361</v>
      </c>
      <c r="BX143" t="s">
        <v>361</v>
      </c>
      <c r="BY143" t="s">
        <v>361</v>
      </c>
      <c r="BZ143" t="s">
        <v>361</v>
      </c>
      <c r="CA143" t="s">
        <v>361</v>
      </c>
      <c r="CB143" t="s">
        <v>361</v>
      </c>
      <c r="CC143" t="s">
        <v>361</v>
      </c>
      <c r="CF143" t="s">
        <v>361</v>
      </c>
      <c r="CG143" t="s">
        <v>361</v>
      </c>
      <c r="CH143" t="s">
        <v>361</v>
      </c>
      <c r="CI143" t="s">
        <v>370</v>
      </c>
      <c r="CJ143" t="s">
        <v>370</v>
      </c>
      <c r="CK143" t="s">
        <v>361</v>
      </c>
      <c r="CL143" t="s">
        <v>361</v>
      </c>
      <c r="CM143" t="s">
        <v>361</v>
      </c>
      <c r="CN143" t="s">
        <v>361</v>
      </c>
      <c r="CO143" t="s">
        <v>361</v>
      </c>
      <c r="CP143" t="s">
        <v>361</v>
      </c>
      <c r="CQ143" t="s">
        <v>361</v>
      </c>
      <c r="CR143" t="s">
        <v>361</v>
      </c>
      <c r="CS143" t="s">
        <v>361</v>
      </c>
      <c r="CT143" t="s">
        <v>361</v>
      </c>
      <c r="CU143" t="s">
        <v>361</v>
      </c>
      <c r="CV143" t="s">
        <v>361</v>
      </c>
      <c r="CW143" t="s">
        <v>361</v>
      </c>
      <c r="CX143" t="s">
        <v>361</v>
      </c>
      <c r="CY143" t="s">
        <v>361</v>
      </c>
      <c r="CZ143" t="s">
        <v>361</v>
      </c>
      <c r="DA143" t="s">
        <v>361</v>
      </c>
      <c r="DD143" t="s">
        <v>9</v>
      </c>
      <c r="DF143" t="s">
        <v>9</v>
      </c>
      <c r="DH143" t="s">
        <v>361</v>
      </c>
      <c r="DI143" t="s">
        <v>370</v>
      </c>
      <c r="DJ143" t="s">
        <v>361</v>
      </c>
      <c r="DK143" t="s">
        <v>361</v>
      </c>
      <c r="DL143" t="s">
        <v>361</v>
      </c>
      <c r="DM143" t="s">
        <v>361</v>
      </c>
      <c r="DN143" t="s">
        <v>361</v>
      </c>
      <c r="DO143" t="s">
        <v>361</v>
      </c>
      <c r="DP143" t="s">
        <v>361</v>
      </c>
      <c r="DQ143" t="s">
        <v>361</v>
      </c>
      <c r="DR143" t="s">
        <v>361</v>
      </c>
      <c r="DT143" t="s">
        <v>361</v>
      </c>
      <c r="DU143" t="s">
        <v>361</v>
      </c>
      <c r="DV143" t="s">
        <v>361</v>
      </c>
      <c r="DW143" t="s">
        <v>361</v>
      </c>
      <c r="DX143" t="s">
        <v>361</v>
      </c>
      <c r="DY143" t="s">
        <v>361</v>
      </c>
      <c r="DZ143" t="s">
        <v>361</v>
      </c>
      <c r="EA143" t="s">
        <v>361</v>
      </c>
      <c r="EB143" t="s">
        <v>361</v>
      </c>
      <c r="EC143" t="s">
        <v>361</v>
      </c>
      <c r="ED143" t="s">
        <v>361</v>
      </c>
      <c r="EF143" t="s">
        <v>9</v>
      </c>
      <c r="EH143" t="s">
        <v>7</v>
      </c>
      <c r="EJ143" t="s">
        <v>7</v>
      </c>
      <c r="EL143">
        <v>1</v>
      </c>
      <c r="EM143" t="s">
        <v>372</v>
      </c>
      <c r="EN143">
        <v>82</v>
      </c>
      <c r="FQ143" t="s">
        <v>373</v>
      </c>
      <c r="FR143" t="s">
        <v>449</v>
      </c>
      <c r="FV143" t="s">
        <v>449</v>
      </c>
      <c r="GF143" t="s">
        <v>7</v>
      </c>
      <c r="GJ143" t="s">
        <v>425</v>
      </c>
      <c r="GP143">
        <v>1</v>
      </c>
      <c r="GR143" t="s">
        <v>376</v>
      </c>
      <c r="GT143" t="s">
        <v>377</v>
      </c>
      <c r="GX143" t="s">
        <v>378</v>
      </c>
      <c r="HB143" t="s">
        <v>9</v>
      </c>
      <c r="HD143" t="s">
        <v>9</v>
      </c>
      <c r="HF143" t="s">
        <v>9</v>
      </c>
      <c r="HG143" t="s">
        <v>9</v>
      </c>
      <c r="HH143" t="s">
        <v>7</v>
      </c>
      <c r="HI143" t="s">
        <v>9</v>
      </c>
      <c r="HJ143" t="s">
        <v>9</v>
      </c>
      <c r="HK143" t="s">
        <v>9</v>
      </c>
      <c r="HL143" t="s">
        <v>9</v>
      </c>
      <c r="HM143" t="s">
        <v>9</v>
      </c>
      <c r="HN143" t="s">
        <v>9</v>
      </c>
      <c r="HX143" t="s">
        <v>9</v>
      </c>
      <c r="HY143" t="s">
        <v>9</v>
      </c>
      <c r="HZ143" t="s">
        <v>7</v>
      </c>
      <c r="IA143" t="s">
        <v>7</v>
      </c>
      <c r="IB143" t="s">
        <v>7</v>
      </c>
      <c r="IC143" t="s">
        <v>9</v>
      </c>
      <c r="ID143" t="s">
        <v>7</v>
      </c>
      <c r="IL143" t="s">
        <v>379</v>
      </c>
      <c r="IP143" t="s">
        <v>14</v>
      </c>
      <c r="IR143" t="s">
        <v>408</v>
      </c>
      <c r="IT143" t="s">
        <v>381</v>
      </c>
      <c r="IV143" t="s">
        <v>381</v>
      </c>
      <c r="IX143" t="s">
        <v>381</v>
      </c>
      <c r="IZ143" t="s">
        <v>7</v>
      </c>
      <c r="JL143" t="s">
        <v>361</v>
      </c>
      <c r="JM143" t="s">
        <v>361</v>
      </c>
      <c r="JN143" t="s">
        <v>361</v>
      </c>
      <c r="JO143" t="s">
        <v>361</v>
      </c>
      <c r="JP143" t="s">
        <v>361</v>
      </c>
      <c r="JQ143" t="s">
        <v>361</v>
      </c>
      <c r="JR143" t="s">
        <v>361</v>
      </c>
      <c r="JS143" t="s">
        <v>361</v>
      </c>
      <c r="JT143" t="s">
        <v>361</v>
      </c>
      <c r="JU143" t="s">
        <v>361</v>
      </c>
      <c r="JV143" t="s">
        <v>361</v>
      </c>
      <c r="JW143" t="s">
        <v>361</v>
      </c>
      <c r="KB143" t="s">
        <v>8</v>
      </c>
    </row>
    <row r="144" spans="1:288" x14ac:dyDescent="0.3">
      <c r="A144">
        <v>143</v>
      </c>
      <c r="D144" s="45">
        <v>44734</v>
      </c>
      <c r="E144" s="46">
        <v>0.65138888888888891</v>
      </c>
      <c r="F144" t="s">
        <v>62</v>
      </c>
      <c r="G144" t="s">
        <v>382</v>
      </c>
      <c r="I144" t="s">
        <v>383</v>
      </c>
      <c r="N144" t="s">
        <v>384</v>
      </c>
      <c r="S144" t="s">
        <v>385</v>
      </c>
      <c r="W144" t="s">
        <v>426</v>
      </c>
      <c r="Y144" t="s">
        <v>385</v>
      </c>
      <c r="AA144" t="s">
        <v>414</v>
      </c>
      <c r="AC144" t="s">
        <v>447</v>
      </c>
      <c r="AE144" t="s">
        <v>423</v>
      </c>
      <c r="AG144" t="s">
        <v>390</v>
      </c>
      <c r="AK144" t="s">
        <v>383</v>
      </c>
      <c r="AO144" t="s">
        <v>385</v>
      </c>
      <c r="AQ144" t="s">
        <v>418</v>
      </c>
      <c r="AS144" t="s">
        <v>383</v>
      </c>
      <c r="AU144" t="s">
        <v>383</v>
      </c>
      <c r="AV144" t="s">
        <v>361</v>
      </c>
      <c r="AW144" t="s">
        <v>361</v>
      </c>
      <c r="AX144" t="s">
        <v>361</v>
      </c>
      <c r="AY144" t="s">
        <v>361</v>
      </c>
      <c r="AZ144" t="s">
        <v>361</v>
      </c>
      <c r="BA144" t="s">
        <v>361</v>
      </c>
      <c r="BB144" t="s">
        <v>361</v>
      </c>
      <c r="BC144" t="s">
        <v>361</v>
      </c>
      <c r="BD144" t="s">
        <v>361</v>
      </c>
      <c r="BE144" t="s">
        <v>361</v>
      </c>
      <c r="BF144" t="s">
        <v>370</v>
      </c>
      <c r="BG144" t="s">
        <v>361</v>
      </c>
      <c r="BH144" t="s">
        <v>361</v>
      </c>
      <c r="BI144" t="s">
        <v>370</v>
      </c>
      <c r="BJ144" t="s">
        <v>361</v>
      </c>
      <c r="BK144" t="s">
        <v>361</v>
      </c>
      <c r="BL144" t="s">
        <v>370</v>
      </c>
      <c r="BM144" t="s">
        <v>361</v>
      </c>
      <c r="BP144" t="s">
        <v>361</v>
      </c>
      <c r="BQ144" t="s">
        <v>361</v>
      </c>
      <c r="BR144" t="s">
        <v>361</v>
      </c>
      <c r="BS144" t="s">
        <v>361</v>
      </c>
      <c r="BT144" t="s">
        <v>361</v>
      </c>
      <c r="BU144" t="s">
        <v>361</v>
      </c>
      <c r="BV144" t="s">
        <v>361</v>
      </c>
      <c r="BW144" t="s">
        <v>361</v>
      </c>
      <c r="BX144" t="s">
        <v>361</v>
      </c>
      <c r="BY144" t="s">
        <v>370</v>
      </c>
      <c r="BZ144" t="s">
        <v>370</v>
      </c>
      <c r="CA144" t="s">
        <v>370</v>
      </c>
      <c r="CB144" t="s">
        <v>361</v>
      </c>
      <c r="CC144" t="s">
        <v>361</v>
      </c>
      <c r="CF144" t="s">
        <v>361</v>
      </c>
      <c r="CG144" t="s">
        <v>361</v>
      </c>
      <c r="CH144" t="s">
        <v>361</v>
      </c>
      <c r="CI144" t="s">
        <v>361</v>
      </c>
      <c r="CJ144" t="s">
        <v>361</v>
      </c>
      <c r="CK144" t="s">
        <v>361</v>
      </c>
      <c r="CL144" t="s">
        <v>361</v>
      </c>
      <c r="CM144" t="s">
        <v>361</v>
      </c>
      <c r="CN144" t="s">
        <v>361</v>
      </c>
      <c r="CO144" t="s">
        <v>361</v>
      </c>
      <c r="CP144" t="s">
        <v>361</v>
      </c>
      <c r="CQ144" t="s">
        <v>361</v>
      </c>
      <c r="CR144" t="s">
        <v>361</v>
      </c>
      <c r="CS144" t="s">
        <v>361</v>
      </c>
      <c r="CT144" t="s">
        <v>370</v>
      </c>
      <c r="CU144" t="s">
        <v>370</v>
      </c>
      <c r="CV144" t="s">
        <v>361</v>
      </c>
      <c r="CW144" t="s">
        <v>361</v>
      </c>
      <c r="CX144" t="s">
        <v>361</v>
      </c>
      <c r="CY144" t="s">
        <v>361</v>
      </c>
      <c r="CZ144" t="s">
        <v>361</v>
      </c>
      <c r="DA144" t="s">
        <v>361</v>
      </c>
      <c r="DE144" t="s">
        <v>385</v>
      </c>
      <c r="DG144" t="s">
        <v>385</v>
      </c>
      <c r="DH144" t="s">
        <v>361</v>
      </c>
      <c r="DI144" t="s">
        <v>361</v>
      </c>
      <c r="DJ144" t="s">
        <v>361</v>
      </c>
      <c r="DK144" t="s">
        <v>361</v>
      </c>
      <c r="DL144" t="s">
        <v>361</v>
      </c>
      <c r="DM144" t="s">
        <v>361</v>
      </c>
      <c r="DN144" t="s">
        <v>361</v>
      </c>
      <c r="DO144" t="s">
        <v>361</v>
      </c>
      <c r="DP144" t="s">
        <v>361</v>
      </c>
      <c r="DQ144" t="s">
        <v>361</v>
      </c>
      <c r="DR144" t="s">
        <v>361</v>
      </c>
      <c r="DT144" t="s">
        <v>361</v>
      </c>
      <c r="DU144" t="s">
        <v>361</v>
      </c>
      <c r="DV144" t="s">
        <v>361</v>
      </c>
      <c r="DW144" t="s">
        <v>361</v>
      </c>
      <c r="DX144" t="s">
        <v>361</v>
      </c>
      <c r="DY144" t="s">
        <v>361</v>
      </c>
      <c r="DZ144" t="s">
        <v>361</v>
      </c>
      <c r="EA144" t="s">
        <v>361</v>
      </c>
      <c r="EB144" t="s">
        <v>361</v>
      </c>
      <c r="EC144" t="s">
        <v>361</v>
      </c>
      <c r="ED144" t="s">
        <v>370</v>
      </c>
      <c r="EI144" t="s">
        <v>385</v>
      </c>
      <c r="EK144" t="s">
        <v>385</v>
      </c>
      <c r="EL144">
        <v>1</v>
      </c>
      <c r="EM144" t="s">
        <v>371</v>
      </c>
      <c r="EN144">
        <v>27</v>
      </c>
      <c r="FQ144" t="s">
        <v>373</v>
      </c>
      <c r="FS144" t="s">
        <v>419</v>
      </c>
      <c r="FW144" t="s">
        <v>419</v>
      </c>
      <c r="GG144" t="s">
        <v>383</v>
      </c>
      <c r="GK144" t="s">
        <v>428</v>
      </c>
      <c r="GO144" t="s">
        <v>429</v>
      </c>
      <c r="GQ144">
        <v>3</v>
      </c>
      <c r="GS144" t="s">
        <v>544</v>
      </c>
      <c r="GU144" t="s">
        <v>396</v>
      </c>
      <c r="GY144" t="s">
        <v>397</v>
      </c>
      <c r="HC144" t="s">
        <v>383</v>
      </c>
      <c r="HE144" t="s">
        <v>385</v>
      </c>
      <c r="HO144" t="s">
        <v>383</v>
      </c>
      <c r="HP144" t="s">
        <v>385</v>
      </c>
      <c r="HQ144" t="s">
        <v>383</v>
      </c>
      <c r="HR144" t="s">
        <v>383</v>
      </c>
      <c r="HS144" t="s">
        <v>383</v>
      </c>
      <c r="HT144" t="s">
        <v>383</v>
      </c>
      <c r="HU144" t="s">
        <v>385</v>
      </c>
      <c r="HV144" t="s">
        <v>385</v>
      </c>
      <c r="HW144" t="s">
        <v>383</v>
      </c>
      <c r="IE144" t="s">
        <v>383</v>
      </c>
      <c r="IF144" t="s">
        <v>385</v>
      </c>
      <c r="IG144" t="s">
        <v>383</v>
      </c>
      <c r="IH144" t="s">
        <v>383</v>
      </c>
      <c r="II144" t="s">
        <v>383</v>
      </c>
      <c r="IJ144" t="s">
        <v>383</v>
      </c>
      <c r="IK144" t="s">
        <v>383</v>
      </c>
      <c r="IM144" t="s">
        <v>462</v>
      </c>
      <c r="IQ144" t="s">
        <v>422</v>
      </c>
      <c r="IU144" t="s">
        <v>516</v>
      </c>
      <c r="IW144" t="s">
        <v>516</v>
      </c>
      <c r="IY144" t="s">
        <v>516</v>
      </c>
      <c r="JA144" t="s">
        <v>383</v>
      </c>
      <c r="JL144" t="s">
        <v>361</v>
      </c>
      <c r="JM144" t="s">
        <v>361</v>
      </c>
      <c r="JN144" t="s">
        <v>361</v>
      </c>
      <c r="JO144" t="s">
        <v>361</v>
      </c>
      <c r="JP144" t="s">
        <v>361</v>
      </c>
      <c r="JQ144" t="s">
        <v>361</v>
      </c>
      <c r="JR144" t="s">
        <v>361</v>
      </c>
      <c r="JS144" t="s">
        <v>361</v>
      </c>
      <c r="JT144" t="s">
        <v>361</v>
      </c>
      <c r="JU144" t="s">
        <v>361</v>
      </c>
      <c r="JV144" t="s">
        <v>361</v>
      </c>
      <c r="JW144" t="s">
        <v>361</v>
      </c>
      <c r="KB144" t="s">
        <v>8</v>
      </c>
    </row>
    <row r="145" spans="1:288" x14ac:dyDescent="0.3">
      <c r="A145">
        <v>144</v>
      </c>
      <c r="D145" s="45">
        <v>44734</v>
      </c>
      <c r="E145" s="46">
        <v>0.65069444444444446</v>
      </c>
      <c r="F145" t="s">
        <v>22</v>
      </c>
      <c r="G145" t="s">
        <v>382</v>
      </c>
      <c r="I145" t="s">
        <v>383</v>
      </c>
      <c r="N145" t="s">
        <v>384</v>
      </c>
      <c r="S145" t="s">
        <v>385</v>
      </c>
      <c r="W145" t="s">
        <v>386</v>
      </c>
      <c r="Y145" t="s">
        <v>383</v>
      </c>
      <c r="AA145" t="s">
        <v>414</v>
      </c>
      <c r="AC145" t="s">
        <v>388</v>
      </c>
      <c r="AE145" t="s">
        <v>435</v>
      </c>
      <c r="AG145" t="s">
        <v>390</v>
      </c>
      <c r="AK145" t="s">
        <v>383</v>
      </c>
      <c r="AO145" t="s">
        <v>383</v>
      </c>
      <c r="AQ145" t="s">
        <v>418</v>
      </c>
      <c r="AS145" t="s">
        <v>383</v>
      </c>
      <c r="AU145" t="s">
        <v>383</v>
      </c>
      <c r="AV145" t="s">
        <v>361</v>
      </c>
      <c r="AW145" t="s">
        <v>361</v>
      </c>
      <c r="AX145" t="s">
        <v>361</v>
      </c>
      <c r="AY145" t="s">
        <v>361</v>
      </c>
      <c r="AZ145" t="s">
        <v>361</v>
      </c>
      <c r="BA145" t="s">
        <v>361</v>
      </c>
      <c r="BB145" t="s">
        <v>361</v>
      </c>
      <c r="BC145" t="s">
        <v>361</v>
      </c>
      <c r="BD145" t="s">
        <v>361</v>
      </c>
      <c r="BE145" t="s">
        <v>370</v>
      </c>
      <c r="BF145" t="s">
        <v>361</v>
      </c>
      <c r="BG145" t="s">
        <v>361</v>
      </c>
      <c r="BH145" t="s">
        <v>361</v>
      </c>
      <c r="BI145" t="s">
        <v>361</v>
      </c>
      <c r="BJ145" t="s">
        <v>361</v>
      </c>
      <c r="BK145" t="s">
        <v>361</v>
      </c>
      <c r="BL145" t="s">
        <v>361</v>
      </c>
      <c r="BM145" t="s">
        <v>361</v>
      </c>
      <c r="BP145" t="s">
        <v>361</v>
      </c>
      <c r="BQ145" t="s">
        <v>361</v>
      </c>
      <c r="BR145" t="s">
        <v>361</v>
      </c>
      <c r="BS145" t="s">
        <v>361</v>
      </c>
      <c r="BT145" t="s">
        <v>361</v>
      </c>
      <c r="BU145" t="s">
        <v>361</v>
      </c>
      <c r="BV145" t="s">
        <v>361</v>
      </c>
      <c r="BW145" t="s">
        <v>361</v>
      </c>
      <c r="BX145" t="s">
        <v>361</v>
      </c>
      <c r="BY145" t="s">
        <v>370</v>
      </c>
      <c r="BZ145" t="s">
        <v>361</v>
      </c>
      <c r="CA145" t="s">
        <v>361</v>
      </c>
      <c r="CB145" t="s">
        <v>361</v>
      </c>
      <c r="CC145" t="s">
        <v>361</v>
      </c>
      <c r="CF145" t="s">
        <v>361</v>
      </c>
      <c r="CG145" t="s">
        <v>361</v>
      </c>
      <c r="CH145" t="s">
        <v>361</v>
      </c>
      <c r="CI145" t="s">
        <v>361</v>
      </c>
      <c r="CJ145" t="s">
        <v>361</v>
      </c>
      <c r="CK145" t="s">
        <v>361</v>
      </c>
      <c r="CL145" t="s">
        <v>361</v>
      </c>
      <c r="CM145" t="s">
        <v>361</v>
      </c>
      <c r="CN145" t="s">
        <v>361</v>
      </c>
      <c r="CO145" t="s">
        <v>361</v>
      </c>
      <c r="CP145" t="s">
        <v>361</v>
      </c>
      <c r="CQ145" t="s">
        <v>361</v>
      </c>
      <c r="CR145" t="s">
        <v>361</v>
      </c>
      <c r="CS145" t="s">
        <v>361</v>
      </c>
      <c r="CT145" t="s">
        <v>370</v>
      </c>
      <c r="CU145" t="s">
        <v>370</v>
      </c>
      <c r="CV145" t="s">
        <v>361</v>
      </c>
      <c r="CW145" t="s">
        <v>361</v>
      </c>
      <c r="CX145" t="s">
        <v>361</v>
      </c>
      <c r="CY145" t="s">
        <v>361</v>
      </c>
      <c r="CZ145" t="s">
        <v>361</v>
      </c>
      <c r="DA145" t="s">
        <v>361</v>
      </c>
      <c r="DE145" t="s">
        <v>385</v>
      </c>
      <c r="DG145" t="s">
        <v>385</v>
      </c>
      <c r="DH145" t="s">
        <v>361</v>
      </c>
      <c r="DI145" t="s">
        <v>361</v>
      </c>
      <c r="DJ145" t="s">
        <v>361</v>
      </c>
      <c r="DK145" t="s">
        <v>361</v>
      </c>
      <c r="DL145" t="s">
        <v>361</v>
      </c>
      <c r="DM145" t="s">
        <v>361</v>
      </c>
      <c r="DN145" t="s">
        <v>361</v>
      </c>
      <c r="DO145" t="s">
        <v>361</v>
      </c>
      <c r="DP145" t="s">
        <v>361</v>
      </c>
      <c r="DQ145" t="s">
        <v>361</v>
      </c>
      <c r="DR145" t="s">
        <v>361</v>
      </c>
      <c r="DT145" t="s">
        <v>361</v>
      </c>
      <c r="DU145" t="s">
        <v>361</v>
      </c>
      <c r="DV145" t="s">
        <v>361</v>
      </c>
      <c r="DW145" t="s">
        <v>361</v>
      </c>
      <c r="DX145" t="s">
        <v>361</v>
      </c>
      <c r="DY145" t="s">
        <v>361</v>
      </c>
      <c r="DZ145" t="s">
        <v>361</v>
      </c>
      <c r="EA145" t="s">
        <v>361</v>
      </c>
      <c r="EB145" t="s">
        <v>361</v>
      </c>
      <c r="EC145" t="s">
        <v>361</v>
      </c>
      <c r="ED145" t="s">
        <v>370</v>
      </c>
      <c r="EI145" t="s">
        <v>383</v>
      </c>
      <c r="EK145" t="s">
        <v>383</v>
      </c>
      <c r="EL145">
        <v>0</v>
      </c>
      <c r="FQ145" t="s">
        <v>373</v>
      </c>
      <c r="FS145" t="s">
        <v>463</v>
      </c>
      <c r="FU145" t="s">
        <v>503</v>
      </c>
      <c r="FW145" t="s">
        <v>463</v>
      </c>
      <c r="FY145" t="s">
        <v>503</v>
      </c>
      <c r="GG145" t="s">
        <v>383</v>
      </c>
      <c r="GK145" t="s">
        <v>394</v>
      </c>
      <c r="GQ145">
        <v>2</v>
      </c>
      <c r="GS145" t="s">
        <v>395</v>
      </c>
      <c r="GU145" t="s">
        <v>396</v>
      </c>
      <c r="GY145" t="s">
        <v>397</v>
      </c>
      <c r="HC145" t="s">
        <v>383</v>
      </c>
      <c r="HE145" t="s">
        <v>385</v>
      </c>
      <c r="HO145" t="s">
        <v>385</v>
      </c>
      <c r="HP145" t="s">
        <v>385</v>
      </c>
      <c r="HQ145" t="s">
        <v>383</v>
      </c>
      <c r="HR145" t="s">
        <v>383</v>
      </c>
      <c r="HS145" t="s">
        <v>385</v>
      </c>
      <c r="HT145" t="s">
        <v>383</v>
      </c>
      <c r="HU145" t="s">
        <v>385</v>
      </c>
      <c r="HV145" t="s">
        <v>385</v>
      </c>
      <c r="HW145" t="s">
        <v>383</v>
      </c>
      <c r="IE145" t="s">
        <v>383</v>
      </c>
      <c r="IF145" t="s">
        <v>385</v>
      </c>
      <c r="IG145" t="s">
        <v>383</v>
      </c>
      <c r="IH145" t="s">
        <v>383</v>
      </c>
      <c r="II145" t="s">
        <v>383</v>
      </c>
      <c r="IJ145" t="s">
        <v>383</v>
      </c>
      <c r="IK145" t="s">
        <v>383</v>
      </c>
      <c r="IM145" t="s">
        <v>421</v>
      </c>
      <c r="IQ145" t="s">
        <v>380</v>
      </c>
      <c r="IU145" t="s">
        <v>399</v>
      </c>
      <c r="IW145" t="s">
        <v>399</v>
      </c>
      <c r="IY145" t="s">
        <v>399</v>
      </c>
      <c r="JA145" t="s">
        <v>383</v>
      </c>
      <c r="JL145" t="s">
        <v>361</v>
      </c>
      <c r="JM145" t="s">
        <v>361</v>
      </c>
      <c r="JN145" t="s">
        <v>361</v>
      </c>
      <c r="JO145" t="s">
        <v>361</v>
      </c>
      <c r="JP145" t="s">
        <v>361</v>
      </c>
      <c r="JQ145" t="s">
        <v>361</v>
      </c>
      <c r="JR145" t="s">
        <v>361</v>
      </c>
      <c r="JS145" t="s">
        <v>361</v>
      </c>
      <c r="JT145" t="s">
        <v>361</v>
      </c>
      <c r="JU145" t="s">
        <v>361</v>
      </c>
      <c r="JV145" t="s">
        <v>361</v>
      </c>
      <c r="JW145" t="s">
        <v>361</v>
      </c>
      <c r="KB145" t="s">
        <v>8</v>
      </c>
    </row>
    <row r="146" spans="1:288" x14ac:dyDescent="0.3">
      <c r="A146">
        <v>145</v>
      </c>
      <c r="D146" s="45">
        <v>44734</v>
      </c>
      <c r="E146" s="46">
        <v>0.66597222222222219</v>
      </c>
      <c r="F146" t="s">
        <v>26</v>
      </c>
      <c r="G146" t="s">
        <v>382</v>
      </c>
      <c r="I146" t="s">
        <v>385</v>
      </c>
      <c r="K146" t="s">
        <v>521</v>
      </c>
      <c r="N146" t="s">
        <v>384</v>
      </c>
      <c r="S146" t="s">
        <v>385</v>
      </c>
      <c r="W146" t="s">
        <v>386</v>
      </c>
      <c r="Y146" t="s">
        <v>383</v>
      </c>
      <c r="AA146" t="s">
        <v>434</v>
      </c>
      <c r="AC146" t="s">
        <v>447</v>
      </c>
      <c r="AE146" t="s">
        <v>389</v>
      </c>
      <c r="AG146" t="s">
        <v>545</v>
      </c>
      <c r="AH146" t="s">
        <v>14</v>
      </c>
      <c r="AI146" t="s">
        <v>546</v>
      </c>
      <c r="AK146" t="s">
        <v>383</v>
      </c>
      <c r="AO146" t="s">
        <v>383</v>
      </c>
      <c r="AQ146" t="s">
        <v>391</v>
      </c>
      <c r="AS146" t="s">
        <v>383</v>
      </c>
      <c r="AU146" t="s">
        <v>383</v>
      </c>
      <c r="AV146" t="s">
        <v>361</v>
      </c>
      <c r="AW146" t="s">
        <v>361</v>
      </c>
      <c r="AX146" t="s">
        <v>361</v>
      </c>
      <c r="AY146" t="s">
        <v>361</v>
      </c>
      <c r="AZ146" t="s">
        <v>361</v>
      </c>
      <c r="BA146" t="s">
        <v>361</v>
      </c>
      <c r="BB146" t="s">
        <v>361</v>
      </c>
      <c r="BC146" t="s">
        <v>361</v>
      </c>
      <c r="BD146" t="s">
        <v>361</v>
      </c>
      <c r="BE146" t="s">
        <v>361</v>
      </c>
      <c r="BF146" t="s">
        <v>361</v>
      </c>
      <c r="BG146" t="s">
        <v>361</v>
      </c>
      <c r="BH146" t="s">
        <v>361</v>
      </c>
      <c r="BI146" t="s">
        <v>361</v>
      </c>
      <c r="BJ146" t="s">
        <v>370</v>
      </c>
      <c r="BK146" t="s">
        <v>361</v>
      </c>
      <c r="BL146" t="s">
        <v>361</v>
      </c>
      <c r="BM146" t="s">
        <v>361</v>
      </c>
      <c r="BP146" t="s">
        <v>361</v>
      </c>
      <c r="BQ146" t="s">
        <v>361</v>
      </c>
      <c r="BR146" t="s">
        <v>361</v>
      </c>
      <c r="BS146" t="s">
        <v>361</v>
      </c>
      <c r="BT146" t="s">
        <v>361</v>
      </c>
      <c r="BU146" t="s">
        <v>361</v>
      </c>
      <c r="BV146" t="s">
        <v>361</v>
      </c>
      <c r="BW146" t="s">
        <v>361</v>
      </c>
      <c r="BX146" t="s">
        <v>361</v>
      </c>
      <c r="BY146" t="s">
        <v>361</v>
      </c>
      <c r="BZ146" t="s">
        <v>370</v>
      </c>
      <c r="CA146" t="s">
        <v>361</v>
      </c>
      <c r="CB146" t="s">
        <v>361</v>
      </c>
      <c r="CC146" t="s">
        <v>361</v>
      </c>
      <c r="CF146" t="s">
        <v>361</v>
      </c>
      <c r="CG146" t="s">
        <v>361</v>
      </c>
      <c r="CH146" t="s">
        <v>361</v>
      </c>
      <c r="CI146" t="s">
        <v>361</v>
      </c>
      <c r="CJ146" t="s">
        <v>361</v>
      </c>
      <c r="CK146" t="s">
        <v>361</v>
      </c>
      <c r="CL146" t="s">
        <v>361</v>
      </c>
      <c r="CM146" t="s">
        <v>361</v>
      </c>
      <c r="CN146" t="s">
        <v>361</v>
      </c>
      <c r="CO146" t="s">
        <v>361</v>
      </c>
      <c r="CP146" t="s">
        <v>361</v>
      </c>
      <c r="CQ146" t="s">
        <v>361</v>
      </c>
      <c r="CR146" t="s">
        <v>361</v>
      </c>
      <c r="CS146" t="s">
        <v>361</v>
      </c>
      <c r="CT146" t="s">
        <v>370</v>
      </c>
      <c r="CU146" t="s">
        <v>361</v>
      </c>
      <c r="CV146" t="s">
        <v>370</v>
      </c>
      <c r="CW146" t="s">
        <v>361</v>
      </c>
      <c r="CX146" t="s">
        <v>370</v>
      </c>
      <c r="CY146" t="s">
        <v>361</v>
      </c>
      <c r="CZ146" t="s">
        <v>361</v>
      </c>
      <c r="DA146" t="s">
        <v>361</v>
      </c>
      <c r="DE146" t="s">
        <v>385</v>
      </c>
      <c r="DG146" t="s">
        <v>385</v>
      </c>
      <c r="DH146" t="s">
        <v>361</v>
      </c>
      <c r="DI146" t="s">
        <v>361</v>
      </c>
      <c r="DJ146" t="s">
        <v>361</v>
      </c>
      <c r="DK146" t="s">
        <v>361</v>
      </c>
      <c r="DL146" t="s">
        <v>361</v>
      </c>
      <c r="DM146" t="s">
        <v>361</v>
      </c>
      <c r="DN146" t="s">
        <v>361</v>
      </c>
      <c r="DO146" t="s">
        <v>361</v>
      </c>
      <c r="DP146" t="s">
        <v>361</v>
      </c>
      <c r="DQ146" t="s">
        <v>361</v>
      </c>
      <c r="DR146" t="s">
        <v>361</v>
      </c>
      <c r="DT146" t="s">
        <v>361</v>
      </c>
      <c r="DU146" t="s">
        <v>361</v>
      </c>
      <c r="DV146" t="s">
        <v>361</v>
      </c>
      <c r="DW146" t="s">
        <v>361</v>
      </c>
      <c r="DX146" t="s">
        <v>361</v>
      </c>
      <c r="DY146" t="s">
        <v>361</v>
      </c>
      <c r="DZ146" t="s">
        <v>361</v>
      </c>
      <c r="EA146" t="s">
        <v>361</v>
      </c>
      <c r="EB146" t="s">
        <v>361</v>
      </c>
      <c r="EC146" t="s">
        <v>361</v>
      </c>
      <c r="ED146" t="s">
        <v>370</v>
      </c>
      <c r="EI146" t="s">
        <v>383</v>
      </c>
      <c r="EK146" t="s">
        <v>383</v>
      </c>
      <c r="EL146">
        <v>4</v>
      </c>
      <c r="EM146" t="s">
        <v>371</v>
      </c>
      <c r="EN146">
        <v>17</v>
      </c>
      <c r="EO146" t="s">
        <v>371</v>
      </c>
      <c r="EP146">
        <v>15</v>
      </c>
      <c r="EQ146" t="s">
        <v>371</v>
      </c>
      <c r="ER146">
        <v>11</v>
      </c>
      <c r="ES146" t="s">
        <v>372</v>
      </c>
      <c r="ET146">
        <v>48</v>
      </c>
      <c r="FQ146" t="s">
        <v>373</v>
      </c>
      <c r="FS146" t="s">
        <v>393</v>
      </c>
      <c r="FW146" t="s">
        <v>387</v>
      </c>
      <c r="GG146" t="s">
        <v>383</v>
      </c>
      <c r="GK146" t="s">
        <v>394</v>
      </c>
      <c r="GQ146">
        <v>44</v>
      </c>
      <c r="GS146" t="s">
        <v>395</v>
      </c>
      <c r="GU146" t="s">
        <v>396</v>
      </c>
      <c r="GY146" t="s">
        <v>397</v>
      </c>
      <c r="HC146" t="s">
        <v>385</v>
      </c>
      <c r="HE146" t="s">
        <v>385</v>
      </c>
      <c r="HO146" t="s">
        <v>385</v>
      </c>
      <c r="HP146" t="s">
        <v>385</v>
      </c>
      <c r="HQ146" t="s">
        <v>383</v>
      </c>
      <c r="HR146" t="s">
        <v>383</v>
      </c>
      <c r="HS146" t="s">
        <v>385</v>
      </c>
      <c r="HT146" t="s">
        <v>383</v>
      </c>
      <c r="HU146" t="s">
        <v>385</v>
      </c>
      <c r="HV146" t="s">
        <v>385</v>
      </c>
      <c r="HW146" t="s">
        <v>385</v>
      </c>
      <c r="IE146" t="s">
        <v>385</v>
      </c>
      <c r="IF146" t="s">
        <v>385</v>
      </c>
      <c r="IG146" t="s">
        <v>383</v>
      </c>
      <c r="IH146" t="s">
        <v>383</v>
      </c>
      <c r="II146" t="s">
        <v>383</v>
      </c>
      <c r="IJ146" t="s">
        <v>385</v>
      </c>
      <c r="IK146" t="s">
        <v>383</v>
      </c>
      <c r="IM146" t="s">
        <v>398</v>
      </c>
      <c r="IQ146" t="s">
        <v>422</v>
      </c>
      <c r="IU146" t="s">
        <v>399</v>
      </c>
      <c r="IW146" t="s">
        <v>399</v>
      </c>
      <c r="IY146" t="s">
        <v>399</v>
      </c>
      <c r="JA146" t="s">
        <v>383</v>
      </c>
      <c r="JL146" t="s">
        <v>361</v>
      </c>
      <c r="JM146" t="s">
        <v>361</v>
      </c>
      <c r="JN146" t="s">
        <v>361</v>
      </c>
      <c r="JO146" t="s">
        <v>361</v>
      </c>
      <c r="JP146" t="s">
        <v>361</v>
      </c>
      <c r="JQ146" t="s">
        <v>361</v>
      </c>
      <c r="JR146" t="s">
        <v>361</v>
      </c>
      <c r="JS146" t="s">
        <v>361</v>
      </c>
      <c r="JT146" t="s">
        <v>361</v>
      </c>
      <c r="JU146" t="s">
        <v>361</v>
      </c>
      <c r="JV146" t="s">
        <v>361</v>
      </c>
      <c r="JW146" t="s">
        <v>361</v>
      </c>
      <c r="KB146" t="s">
        <v>8</v>
      </c>
    </row>
    <row r="147" spans="1:288" x14ac:dyDescent="0.3">
      <c r="A147">
        <v>146</v>
      </c>
      <c r="D147" s="45">
        <v>44734</v>
      </c>
      <c r="E147" s="46">
        <v>0.6694444444444444</v>
      </c>
      <c r="F147" t="s">
        <v>73</v>
      </c>
      <c r="G147" t="s">
        <v>13</v>
      </c>
      <c r="H147" t="s">
        <v>9</v>
      </c>
      <c r="J147" t="s">
        <v>547</v>
      </c>
      <c r="L147" t="s">
        <v>362</v>
      </c>
      <c r="P147" t="s">
        <v>9</v>
      </c>
      <c r="V147" t="s">
        <v>401</v>
      </c>
      <c r="X147" t="s">
        <v>9</v>
      </c>
      <c r="Z147" t="s">
        <v>443</v>
      </c>
      <c r="AB147" t="s">
        <v>469</v>
      </c>
      <c r="AD147" t="s">
        <v>389</v>
      </c>
      <c r="AF147" t="s">
        <v>367</v>
      </c>
      <c r="AJ147" t="s">
        <v>367</v>
      </c>
      <c r="AN147" t="s">
        <v>7</v>
      </c>
      <c r="AP147" t="s">
        <v>471</v>
      </c>
      <c r="AR147" t="s">
        <v>7</v>
      </c>
      <c r="AT147" t="s">
        <v>368</v>
      </c>
      <c r="AV147" t="s">
        <v>361</v>
      </c>
      <c r="AW147" t="s">
        <v>361</v>
      </c>
      <c r="AX147" t="s">
        <v>361</v>
      </c>
      <c r="AY147" t="s">
        <v>361</v>
      </c>
      <c r="AZ147" t="s">
        <v>370</v>
      </c>
      <c r="BA147" t="s">
        <v>370</v>
      </c>
      <c r="BB147" t="s">
        <v>361</v>
      </c>
      <c r="BC147" t="s">
        <v>361</v>
      </c>
      <c r="BD147" t="s">
        <v>361</v>
      </c>
      <c r="BE147" t="s">
        <v>361</v>
      </c>
      <c r="BF147" t="s">
        <v>361</v>
      </c>
      <c r="BG147" t="s">
        <v>361</v>
      </c>
      <c r="BH147" t="s">
        <v>361</v>
      </c>
      <c r="BI147" t="s">
        <v>361</v>
      </c>
      <c r="BJ147" t="s">
        <v>361</v>
      </c>
      <c r="BK147" t="s">
        <v>361</v>
      </c>
      <c r="BL147" t="s">
        <v>361</v>
      </c>
      <c r="BM147" t="s">
        <v>361</v>
      </c>
      <c r="BP147" t="s">
        <v>361</v>
      </c>
      <c r="BQ147" t="s">
        <v>361</v>
      </c>
      <c r="BR147" t="s">
        <v>361</v>
      </c>
      <c r="BS147" t="s">
        <v>370</v>
      </c>
      <c r="BT147" t="s">
        <v>361</v>
      </c>
      <c r="BU147" t="s">
        <v>361</v>
      </c>
      <c r="BV147" t="s">
        <v>361</v>
      </c>
      <c r="BW147" t="s">
        <v>361</v>
      </c>
      <c r="BX147" t="s">
        <v>361</v>
      </c>
      <c r="BY147" t="s">
        <v>361</v>
      </c>
      <c r="BZ147" t="s">
        <v>361</v>
      </c>
      <c r="CA147" t="s">
        <v>361</v>
      </c>
      <c r="CB147" t="s">
        <v>361</v>
      </c>
      <c r="CC147" t="s">
        <v>361</v>
      </c>
      <c r="CF147" t="s">
        <v>361</v>
      </c>
      <c r="CG147" t="s">
        <v>361</v>
      </c>
      <c r="CH147" t="s">
        <v>370</v>
      </c>
      <c r="CI147" t="s">
        <v>370</v>
      </c>
      <c r="CJ147" t="s">
        <v>370</v>
      </c>
      <c r="CK147" t="s">
        <v>370</v>
      </c>
      <c r="CL147" t="s">
        <v>370</v>
      </c>
      <c r="CM147" t="s">
        <v>361</v>
      </c>
      <c r="CN147" t="s">
        <v>361</v>
      </c>
      <c r="CO147" t="s">
        <v>361</v>
      </c>
      <c r="CP147" t="s">
        <v>361</v>
      </c>
      <c r="CQ147" t="s">
        <v>361</v>
      </c>
      <c r="CR147" t="s">
        <v>361</v>
      </c>
      <c r="CS147" t="s">
        <v>361</v>
      </c>
      <c r="CT147" t="s">
        <v>361</v>
      </c>
      <c r="CU147" t="s">
        <v>361</v>
      </c>
      <c r="CV147" t="s">
        <v>361</v>
      </c>
      <c r="CW147" t="s">
        <v>361</v>
      </c>
      <c r="CX147" t="s">
        <v>361</v>
      </c>
      <c r="CY147" t="s">
        <v>361</v>
      </c>
      <c r="CZ147" t="s">
        <v>361</v>
      </c>
      <c r="DA147" t="s">
        <v>361</v>
      </c>
      <c r="DD147" t="s">
        <v>7</v>
      </c>
      <c r="DF147" t="s">
        <v>9</v>
      </c>
      <c r="DH147" t="s">
        <v>361</v>
      </c>
      <c r="DI147" t="s">
        <v>361</v>
      </c>
      <c r="DJ147" t="s">
        <v>361</v>
      </c>
      <c r="DK147" t="s">
        <v>361</v>
      </c>
      <c r="DL147" t="s">
        <v>361</v>
      </c>
      <c r="DM147" t="s">
        <v>361</v>
      </c>
      <c r="DN147" t="s">
        <v>361</v>
      </c>
      <c r="DO147" t="s">
        <v>361</v>
      </c>
      <c r="DP147" t="s">
        <v>361</v>
      </c>
      <c r="DQ147" t="s">
        <v>361</v>
      </c>
      <c r="DR147" t="s">
        <v>370</v>
      </c>
      <c r="DT147" t="s">
        <v>361</v>
      </c>
      <c r="DU147" t="s">
        <v>361</v>
      </c>
      <c r="DV147" t="s">
        <v>361</v>
      </c>
      <c r="DW147" t="s">
        <v>361</v>
      </c>
      <c r="DX147" t="s">
        <v>361</v>
      </c>
      <c r="DY147" t="s">
        <v>361</v>
      </c>
      <c r="DZ147" t="s">
        <v>361</v>
      </c>
      <c r="EA147" t="s">
        <v>361</v>
      </c>
      <c r="EB147" t="s">
        <v>361</v>
      </c>
      <c r="EC147" t="s">
        <v>361</v>
      </c>
      <c r="ED147" t="s">
        <v>361</v>
      </c>
      <c r="EH147" t="s">
        <v>9</v>
      </c>
      <c r="EJ147" t="s">
        <v>7</v>
      </c>
      <c r="EL147">
        <v>4</v>
      </c>
      <c r="EM147" t="s">
        <v>372</v>
      </c>
      <c r="EN147">
        <v>13</v>
      </c>
      <c r="EO147" t="s">
        <v>372</v>
      </c>
      <c r="EP147">
        <v>9</v>
      </c>
      <c r="EQ147" t="s">
        <v>371</v>
      </c>
      <c r="ER147">
        <v>15</v>
      </c>
      <c r="ES147" t="s">
        <v>372</v>
      </c>
      <c r="ET147">
        <v>43</v>
      </c>
      <c r="FQ147" t="s">
        <v>392</v>
      </c>
      <c r="FR147" t="s">
        <v>374</v>
      </c>
      <c r="FV147" t="s">
        <v>449</v>
      </c>
      <c r="FZ147" t="s">
        <v>9</v>
      </c>
      <c r="GF147" t="s">
        <v>7</v>
      </c>
      <c r="GJ147" t="s">
        <v>425</v>
      </c>
      <c r="GP147">
        <v>2</v>
      </c>
      <c r="GR147" t="s">
        <v>376</v>
      </c>
      <c r="GT147" t="s">
        <v>377</v>
      </c>
      <c r="GX147" t="s">
        <v>378</v>
      </c>
      <c r="HB147" t="s">
        <v>7</v>
      </c>
      <c r="HD147" t="s">
        <v>9</v>
      </c>
      <c r="HF147" t="s">
        <v>9</v>
      </c>
      <c r="HG147" t="s">
        <v>9</v>
      </c>
      <c r="HH147" t="s">
        <v>7</v>
      </c>
      <c r="HI147" t="s">
        <v>7</v>
      </c>
      <c r="HJ147" t="s">
        <v>9</v>
      </c>
      <c r="HK147" t="s">
        <v>7</v>
      </c>
      <c r="HL147" t="s">
        <v>9</v>
      </c>
      <c r="HM147" t="s">
        <v>9</v>
      </c>
      <c r="HN147" t="s">
        <v>7</v>
      </c>
      <c r="HX147" t="s">
        <v>9</v>
      </c>
      <c r="HY147" t="s">
        <v>9</v>
      </c>
      <c r="HZ147" t="s">
        <v>7</v>
      </c>
      <c r="IA147" t="s">
        <v>7</v>
      </c>
      <c r="IB147" t="s">
        <v>7</v>
      </c>
      <c r="IC147" t="s">
        <v>9</v>
      </c>
      <c r="ID147" t="s">
        <v>7</v>
      </c>
      <c r="IL147" t="s">
        <v>440</v>
      </c>
      <c r="IP147" t="s">
        <v>441</v>
      </c>
      <c r="IT147" t="s">
        <v>519</v>
      </c>
      <c r="IV147" t="s">
        <v>519</v>
      </c>
      <c r="IX147" t="s">
        <v>519</v>
      </c>
      <c r="IZ147" t="s">
        <v>9</v>
      </c>
      <c r="JB147" t="s">
        <v>11</v>
      </c>
      <c r="JD147" t="s">
        <v>9</v>
      </c>
      <c r="JF147" t="s">
        <v>446</v>
      </c>
      <c r="JG147" t="s">
        <v>410</v>
      </c>
      <c r="JH147" t="s">
        <v>410</v>
      </c>
      <c r="JL147" t="s">
        <v>370</v>
      </c>
      <c r="JM147" t="s">
        <v>370</v>
      </c>
      <c r="JN147" t="s">
        <v>370</v>
      </c>
      <c r="JO147" t="s">
        <v>370</v>
      </c>
      <c r="JP147" t="s">
        <v>370</v>
      </c>
      <c r="JQ147" t="s">
        <v>361</v>
      </c>
      <c r="JR147" t="s">
        <v>361</v>
      </c>
      <c r="JS147" t="s">
        <v>361</v>
      </c>
      <c r="JT147" t="s">
        <v>361</v>
      </c>
      <c r="JU147" t="s">
        <v>361</v>
      </c>
      <c r="JV147" t="s">
        <v>361</v>
      </c>
      <c r="JW147" t="s">
        <v>361</v>
      </c>
      <c r="JX147" t="s">
        <v>14</v>
      </c>
      <c r="JZ147" t="s">
        <v>412</v>
      </c>
      <c r="KB147" t="s">
        <v>8</v>
      </c>
    </row>
    <row r="148" spans="1:288" x14ac:dyDescent="0.3">
      <c r="A148">
        <v>147</v>
      </c>
      <c r="D148" s="45">
        <v>44735</v>
      </c>
      <c r="E148" s="46">
        <v>0.6479166666666667</v>
      </c>
      <c r="F148" t="s">
        <v>17</v>
      </c>
      <c r="G148" t="s">
        <v>13</v>
      </c>
      <c r="H148" t="s">
        <v>7</v>
      </c>
      <c r="L148" t="s">
        <v>362</v>
      </c>
      <c r="P148" t="s">
        <v>9</v>
      </c>
      <c r="V148" t="s">
        <v>485</v>
      </c>
      <c r="Z148" t="s">
        <v>364</v>
      </c>
      <c r="AB148" t="s">
        <v>365</v>
      </c>
      <c r="AD148" t="s">
        <v>525</v>
      </c>
      <c r="AF148" t="s">
        <v>367</v>
      </c>
      <c r="AJ148" t="s">
        <v>470</v>
      </c>
      <c r="AL148" t="s">
        <v>417</v>
      </c>
      <c r="AN148" t="s">
        <v>7</v>
      </c>
      <c r="AP148" t="s">
        <v>369</v>
      </c>
      <c r="AR148" t="s">
        <v>7</v>
      </c>
      <c r="AT148" t="s">
        <v>368</v>
      </c>
      <c r="AV148" t="s">
        <v>361</v>
      </c>
      <c r="AW148" t="s">
        <v>361</v>
      </c>
      <c r="AX148" t="s">
        <v>361</v>
      </c>
      <c r="AY148" t="s">
        <v>361</v>
      </c>
      <c r="AZ148" t="s">
        <v>361</v>
      </c>
      <c r="BA148" t="s">
        <v>370</v>
      </c>
      <c r="BB148" t="s">
        <v>361</v>
      </c>
      <c r="BC148" t="s">
        <v>361</v>
      </c>
      <c r="BD148" t="s">
        <v>361</v>
      </c>
      <c r="BE148" t="s">
        <v>361</v>
      </c>
      <c r="BF148" t="s">
        <v>361</v>
      </c>
      <c r="BG148" t="s">
        <v>361</v>
      </c>
      <c r="BH148" t="s">
        <v>361</v>
      </c>
      <c r="BI148" t="s">
        <v>361</v>
      </c>
      <c r="BJ148" t="s">
        <v>361</v>
      </c>
      <c r="BK148" t="s">
        <v>361</v>
      </c>
      <c r="BL148" t="s">
        <v>361</v>
      </c>
      <c r="BM148" t="s">
        <v>361</v>
      </c>
      <c r="BP148" t="s">
        <v>361</v>
      </c>
      <c r="BQ148" t="s">
        <v>361</v>
      </c>
      <c r="BR148" t="s">
        <v>370</v>
      </c>
      <c r="BS148" t="s">
        <v>370</v>
      </c>
      <c r="BT148" t="s">
        <v>361</v>
      </c>
      <c r="BU148" t="s">
        <v>361</v>
      </c>
      <c r="BV148" t="s">
        <v>361</v>
      </c>
      <c r="BW148" t="s">
        <v>361</v>
      </c>
      <c r="BX148" t="s">
        <v>361</v>
      </c>
      <c r="BY148" t="s">
        <v>361</v>
      </c>
      <c r="BZ148" t="s">
        <v>361</v>
      </c>
      <c r="CA148" t="s">
        <v>361</v>
      </c>
      <c r="CB148" t="s">
        <v>361</v>
      </c>
      <c r="CC148" t="s">
        <v>361</v>
      </c>
      <c r="CF148" t="s">
        <v>361</v>
      </c>
      <c r="CG148" t="s">
        <v>361</v>
      </c>
      <c r="CH148" t="s">
        <v>361</v>
      </c>
      <c r="CI148" t="s">
        <v>370</v>
      </c>
      <c r="CJ148" t="s">
        <v>370</v>
      </c>
      <c r="CK148" t="s">
        <v>361</v>
      </c>
      <c r="CL148" t="s">
        <v>370</v>
      </c>
      <c r="CM148" t="s">
        <v>361</v>
      </c>
      <c r="CN148" t="s">
        <v>361</v>
      </c>
      <c r="CO148" t="s">
        <v>361</v>
      </c>
      <c r="CP148" t="s">
        <v>361</v>
      </c>
      <c r="CQ148" t="s">
        <v>361</v>
      </c>
      <c r="CR148" t="s">
        <v>361</v>
      </c>
      <c r="CS148" t="s">
        <v>361</v>
      </c>
      <c r="CT148" t="s">
        <v>361</v>
      </c>
      <c r="CU148" t="s">
        <v>361</v>
      </c>
      <c r="CV148" t="s">
        <v>361</v>
      </c>
      <c r="CW148" t="s">
        <v>361</v>
      </c>
      <c r="CX148" t="s">
        <v>361</v>
      </c>
      <c r="CY148" t="s">
        <v>361</v>
      </c>
      <c r="CZ148" t="s">
        <v>361</v>
      </c>
      <c r="DA148" t="s">
        <v>361</v>
      </c>
      <c r="DD148" t="s">
        <v>9</v>
      </c>
      <c r="DF148" t="s">
        <v>9</v>
      </c>
      <c r="DH148" t="s">
        <v>361</v>
      </c>
      <c r="DI148" t="s">
        <v>361</v>
      </c>
      <c r="DJ148" t="s">
        <v>361</v>
      </c>
      <c r="DK148" t="s">
        <v>361</v>
      </c>
      <c r="DL148" t="s">
        <v>361</v>
      </c>
      <c r="DM148" t="s">
        <v>361</v>
      </c>
      <c r="DN148" t="s">
        <v>361</v>
      </c>
      <c r="DO148" t="s">
        <v>361</v>
      </c>
      <c r="DP148" t="s">
        <v>361</v>
      </c>
      <c r="DQ148" t="s">
        <v>361</v>
      </c>
      <c r="DR148" t="s">
        <v>370</v>
      </c>
      <c r="DT148" t="s">
        <v>361</v>
      </c>
      <c r="DU148" t="s">
        <v>361</v>
      </c>
      <c r="DV148" t="s">
        <v>361</v>
      </c>
      <c r="DW148" t="s">
        <v>361</v>
      </c>
      <c r="DX148" t="s">
        <v>361</v>
      </c>
      <c r="DY148" t="s">
        <v>361</v>
      </c>
      <c r="DZ148" t="s">
        <v>361</v>
      </c>
      <c r="EA148" t="s">
        <v>361</v>
      </c>
      <c r="EB148" t="s">
        <v>361</v>
      </c>
      <c r="EC148" t="s">
        <v>361</v>
      </c>
      <c r="ED148" t="s">
        <v>361</v>
      </c>
      <c r="EH148" t="s">
        <v>7</v>
      </c>
      <c r="EJ148" t="s">
        <v>7</v>
      </c>
      <c r="EL148">
        <v>1</v>
      </c>
      <c r="EM148" t="s">
        <v>371</v>
      </c>
      <c r="EN148">
        <v>30</v>
      </c>
      <c r="FQ148" t="s">
        <v>373</v>
      </c>
      <c r="FR148" t="s">
        <v>449</v>
      </c>
      <c r="FV148" t="s">
        <v>449</v>
      </c>
      <c r="GF148" t="s">
        <v>7</v>
      </c>
      <c r="GJ148" t="s">
        <v>425</v>
      </c>
      <c r="GP148">
        <v>2</v>
      </c>
      <c r="GR148" t="s">
        <v>376</v>
      </c>
      <c r="GT148" t="s">
        <v>377</v>
      </c>
      <c r="GX148" t="s">
        <v>378</v>
      </c>
      <c r="HB148" t="s">
        <v>7</v>
      </c>
      <c r="HD148" t="s">
        <v>9</v>
      </c>
      <c r="HF148" t="s">
        <v>7</v>
      </c>
      <c r="HG148" t="s">
        <v>9</v>
      </c>
      <c r="HH148" t="s">
        <v>7</v>
      </c>
      <c r="HI148" t="s">
        <v>9</v>
      </c>
      <c r="HJ148" t="s">
        <v>9</v>
      </c>
      <c r="HK148" t="s">
        <v>9</v>
      </c>
      <c r="HL148" t="s">
        <v>9</v>
      </c>
      <c r="HM148" t="s">
        <v>9</v>
      </c>
      <c r="HN148" t="s">
        <v>9</v>
      </c>
      <c r="HX148" t="s">
        <v>7</v>
      </c>
      <c r="HY148" t="s">
        <v>9</v>
      </c>
      <c r="HZ148" t="s">
        <v>7</v>
      </c>
      <c r="IA148" t="s">
        <v>7</v>
      </c>
      <c r="IB148" t="s">
        <v>7</v>
      </c>
      <c r="IC148" t="s">
        <v>7</v>
      </c>
      <c r="ID148" t="s">
        <v>7</v>
      </c>
      <c r="IL148" t="s">
        <v>456</v>
      </c>
      <c r="IP148" t="s">
        <v>380</v>
      </c>
      <c r="IT148" t="s">
        <v>381</v>
      </c>
      <c r="IV148" t="s">
        <v>381</v>
      </c>
      <c r="IX148" t="s">
        <v>381</v>
      </c>
      <c r="IZ148" t="s">
        <v>7</v>
      </c>
      <c r="JL148" t="s">
        <v>361</v>
      </c>
      <c r="JM148" t="s">
        <v>361</v>
      </c>
      <c r="JN148" t="s">
        <v>361</v>
      </c>
      <c r="JO148" t="s">
        <v>361</v>
      </c>
      <c r="JP148" t="s">
        <v>361</v>
      </c>
      <c r="JQ148" t="s">
        <v>361</v>
      </c>
      <c r="JR148" t="s">
        <v>361</v>
      </c>
      <c r="JS148" t="s">
        <v>361</v>
      </c>
      <c r="JT148" t="s">
        <v>361</v>
      </c>
      <c r="JU148" t="s">
        <v>361</v>
      </c>
      <c r="JV148" t="s">
        <v>361</v>
      </c>
      <c r="JW148" t="s">
        <v>361</v>
      </c>
      <c r="KB148" t="s">
        <v>8</v>
      </c>
    </row>
    <row r="149" spans="1:288" x14ac:dyDescent="0.3">
      <c r="A149">
        <v>148</v>
      </c>
      <c r="AV149" t="s">
        <v>361</v>
      </c>
      <c r="AW149" t="s">
        <v>361</v>
      </c>
      <c r="AX149" t="s">
        <v>361</v>
      </c>
      <c r="AY149" t="s">
        <v>361</v>
      </c>
      <c r="AZ149" t="s">
        <v>361</v>
      </c>
      <c r="BA149" t="s">
        <v>361</v>
      </c>
      <c r="BB149" t="s">
        <v>361</v>
      </c>
      <c r="BC149" t="s">
        <v>361</v>
      </c>
      <c r="BD149" t="s">
        <v>361</v>
      </c>
      <c r="BE149" t="s">
        <v>361</v>
      </c>
      <c r="BF149" t="s">
        <v>361</v>
      </c>
      <c r="BG149" t="s">
        <v>361</v>
      </c>
      <c r="BH149" t="s">
        <v>361</v>
      </c>
      <c r="BI149" t="s">
        <v>361</v>
      </c>
      <c r="BJ149" t="s">
        <v>361</v>
      </c>
      <c r="BK149" t="s">
        <v>361</v>
      </c>
      <c r="BL149" t="s">
        <v>361</v>
      </c>
      <c r="BM149" t="s">
        <v>361</v>
      </c>
      <c r="BP149" t="s">
        <v>361</v>
      </c>
      <c r="BQ149" t="s">
        <v>361</v>
      </c>
      <c r="BR149" t="s">
        <v>361</v>
      </c>
      <c r="BS149" t="s">
        <v>361</v>
      </c>
      <c r="BT149" t="s">
        <v>361</v>
      </c>
      <c r="BU149" t="s">
        <v>361</v>
      </c>
      <c r="BV149" t="s">
        <v>361</v>
      </c>
      <c r="BW149" t="s">
        <v>361</v>
      </c>
      <c r="BX149" t="s">
        <v>361</v>
      </c>
      <c r="BY149" t="s">
        <v>361</v>
      </c>
      <c r="BZ149" t="s">
        <v>361</v>
      </c>
      <c r="CA149" t="s">
        <v>361</v>
      </c>
      <c r="CB149" t="s">
        <v>361</v>
      </c>
      <c r="CC149" t="s">
        <v>361</v>
      </c>
      <c r="CF149" t="s">
        <v>361</v>
      </c>
      <c r="CG149" t="s">
        <v>361</v>
      </c>
      <c r="CH149" t="s">
        <v>361</v>
      </c>
      <c r="CI149" t="s">
        <v>361</v>
      </c>
      <c r="CJ149" t="s">
        <v>361</v>
      </c>
      <c r="CK149" t="s">
        <v>361</v>
      </c>
      <c r="CL149" t="s">
        <v>361</v>
      </c>
      <c r="CM149" t="s">
        <v>361</v>
      </c>
      <c r="CN149" t="s">
        <v>361</v>
      </c>
      <c r="CO149" t="s">
        <v>361</v>
      </c>
      <c r="CP149" t="s">
        <v>361</v>
      </c>
      <c r="CQ149" t="s">
        <v>361</v>
      </c>
      <c r="CR149" t="s">
        <v>361</v>
      </c>
      <c r="CS149" t="s">
        <v>361</v>
      </c>
      <c r="CT149" t="s">
        <v>361</v>
      </c>
      <c r="CU149" t="s">
        <v>361</v>
      </c>
      <c r="CV149" t="s">
        <v>361</v>
      </c>
      <c r="CW149" t="s">
        <v>361</v>
      </c>
      <c r="CX149" t="s">
        <v>361</v>
      </c>
      <c r="CY149" t="s">
        <v>361</v>
      </c>
      <c r="CZ149" t="s">
        <v>361</v>
      </c>
      <c r="DA149" t="s">
        <v>361</v>
      </c>
      <c r="DH149" t="s">
        <v>361</v>
      </c>
      <c r="DI149" t="s">
        <v>361</v>
      </c>
      <c r="DJ149" t="s">
        <v>361</v>
      </c>
      <c r="DK149" t="s">
        <v>361</v>
      </c>
      <c r="DL149" t="s">
        <v>361</v>
      </c>
      <c r="DM149" t="s">
        <v>361</v>
      </c>
      <c r="DN149" t="s">
        <v>361</v>
      </c>
      <c r="DO149" t="s">
        <v>361</v>
      </c>
      <c r="DP149" t="s">
        <v>361</v>
      </c>
      <c r="DQ149" t="s">
        <v>361</v>
      </c>
      <c r="DR149" t="s">
        <v>361</v>
      </c>
      <c r="DT149" t="s">
        <v>361</v>
      </c>
      <c r="DU149" t="s">
        <v>361</v>
      </c>
      <c r="DV149" t="s">
        <v>361</v>
      </c>
      <c r="DW149" t="s">
        <v>361</v>
      </c>
      <c r="DX149" t="s">
        <v>361</v>
      </c>
      <c r="DY149" t="s">
        <v>361</v>
      </c>
      <c r="DZ149" t="s">
        <v>361</v>
      </c>
      <c r="EA149" t="s">
        <v>361</v>
      </c>
      <c r="EB149" t="s">
        <v>361</v>
      </c>
      <c r="EC149" t="s">
        <v>361</v>
      </c>
      <c r="ED149" t="s">
        <v>361</v>
      </c>
      <c r="JL149" t="s">
        <v>361</v>
      </c>
      <c r="JM149" t="s">
        <v>361</v>
      </c>
      <c r="JN149" t="s">
        <v>361</v>
      </c>
      <c r="JO149" t="s">
        <v>361</v>
      </c>
      <c r="JP149" t="s">
        <v>361</v>
      </c>
      <c r="JQ149" t="s">
        <v>361</v>
      </c>
      <c r="JR149" t="s">
        <v>361</v>
      </c>
      <c r="JS149" t="s">
        <v>361</v>
      </c>
      <c r="JT149" t="s">
        <v>361</v>
      </c>
      <c r="JU149" t="s">
        <v>361</v>
      </c>
      <c r="JV149" t="s">
        <v>361</v>
      </c>
      <c r="JW149" t="s">
        <v>361</v>
      </c>
      <c r="KB149" t="s">
        <v>59</v>
      </c>
    </row>
    <row r="150" spans="1:288" x14ac:dyDescent="0.3">
      <c r="A150">
        <v>149</v>
      </c>
      <c r="AV150" t="s">
        <v>361</v>
      </c>
      <c r="AW150" t="s">
        <v>361</v>
      </c>
      <c r="AX150" t="s">
        <v>361</v>
      </c>
      <c r="AY150" t="s">
        <v>361</v>
      </c>
      <c r="AZ150" t="s">
        <v>361</v>
      </c>
      <c r="BA150" t="s">
        <v>361</v>
      </c>
      <c r="BB150" t="s">
        <v>361</v>
      </c>
      <c r="BC150" t="s">
        <v>361</v>
      </c>
      <c r="BD150" t="s">
        <v>361</v>
      </c>
      <c r="BE150" t="s">
        <v>361</v>
      </c>
      <c r="BF150" t="s">
        <v>361</v>
      </c>
      <c r="BG150" t="s">
        <v>361</v>
      </c>
      <c r="BH150" t="s">
        <v>361</v>
      </c>
      <c r="BI150" t="s">
        <v>361</v>
      </c>
      <c r="BJ150" t="s">
        <v>361</v>
      </c>
      <c r="BK150" t="s">
        <v>361</v>
      </c>
      <c r="BL150" t="s">
        <v>361</v>
      </c>
      <c r="BM150" t="s">
        <v>361</v>
      </c>
      <c r="BP150" t="s">
        <v>361</v>
      </c>
      <c r="BQ150" t="s">
        <v>361</v>
      </c>
      <c r="BR150" t="s">
        <v>361</v>
      </c>
      <c r="BS150" t="s">
        <v>361</v>
      </c>
      <c r="BT150" t="s">
        <v>361</v>
      </c>
      <c r="BU150" t="s">
        <v>361</v>
      </c>
      <c r="BV150" t="s">
        <v>361</v>
      </c>
      <c r="BW150" t="s">
        <v>361</v>
      </c>
      <c r="BX150" t="s">
        <v>361</v>
      </c>
      <c r="BY150" t="s">
        <v>361</v>
      </c>
      <c r="BZ150" t="s">
        <v>361</v>
      </c>
      <c r="CA150" t="s">
        <v>361</v>
      </c>
      <c r="CB150" t="s">
        <v>361</v>
      </c>
      <c r="CC150" t="s">
        <v>361</v>
      </c>
      <c r="CF150" t="s">
        <v>361</v>
      </c>
      <c r="CG150" t="s">
        <v>361</v>
      </c>
      <c r="CH150" t="s">
        <v>361</v>
      </c>
      <c r="CI150" t="s">
        <v>361</v>
      </c>
      <c r="CJ150" t="s">
        <v>361</v>
      </c>
      <c r="CK150" t="s">
        <v>361</v>
      </c>
      <c r="CL150" t="s">
        <v>361</v>
      </c>
      <c r="CM150" t="s">
        <v>361</v>
      </c>
      <c r="CN150" t="s">
        <v>361</v>
      </c>
      <c r="CO150" t="s">
        <v>361</v>
      </c>
      <c r="CP150" t="s">
        <v>361</v>
      </c>
      <c r="CQ150" t="s">
        <v>361</v>
      </c>
      <c r="CR150" t="s">
        <v>361</v>
      </c>
      <c r="CS150" t="s">
        <v>361</v>
      </c>
      <c r="CT150" t="s">
        <v>361</v>
      </c>
      <c r="CU150" t="s">
        <v>361</v>
      </c>
      <c r="CV150" t="s">
        <v>361</v>
      </c>
      <c r="CW150" t="s">
        <v>361</v>
      </c>
      <c r="CX150" t="s">
        <v>361</v>
      </c>
      <c r="CY150" t="s">
        <v>361</v>
      </c>
      <c r="CZ150" t="s">
        <v>361</v>
      </c>
      <c r="DA150" t="s">
        <v>361</v>
      </c>
      <c r="DH150" t="s">
        <v>361</v>
      </c>
      <c r="DI150" t="s">
        <v>361</v>
      </c>
      <c r="DJ150" t="s">
        <v>361</v>
      </c>
      <c r="DK150" t="s">
        <v>361</v>
      </c>
      <c r="DL150" t="s">
        <v>361</v>
      </c>
      <c r="DM150" t="s">
        <v>361</v>
      </c>
      <c r="DN150" t="s">
        <v>361</v>
      </c>
      <c r="DO150" t="s">
        <v>361</v>
      </c>
      <c r="DP150" t="s">
        <v>361</v>
      </c>
      <c r="DQ150" t="s">
        <v>361</v>
      </c>
      <c r="DR150" t="s">
        <v>361</v>
      </c>
      <c r="DT150" t="s">
        <v>361</v>
      </c>
      <c r="DU150" t="s">
        <v>361</v>
      </c>
      <c r="DV150" t="s">
        <v>361</v>
      </c>
      <c r="DW150" t="s">
        <v>361</v>
      </c>
      <c r="DX150" t="s">
        <v>361</v>
      </c>
      <c r="DY150" t="s">
        <v>361</v>
      </c>
      <c r="DZ150" t="s">
        <v>361</v>
      </c>
      <c r="EA150" t="s">
        <v>361</v>
      </c>
      <c r="EB150" t="s">
        <v>361</v>
      </c>
      <c r="EC150" t="s">
        <v>361</v>
      </c>
      <c r="ED150" t="s">
        <v>361</v>
      </c>
      <c r="JL150" t="s">
        <v>361</v>
      </c>
      <c r="JM150" t="s">
        <v>361</v>
      </c>
      <c r="JN150" t="s">
        <v>361</v>
      </c>
      <c r="JO150" t="s">
        <v>361</v>
      </c>
      <c r="JP150" t="s">
        <v>361</v>
      </c>
      <c r="JQ150" t="s">
        <v>361</v>
      </c>
      <c r="JR150" t="s">
        <v>361</v>
      </c>
      <c r="JS150" t="s">
        <v>361</v>
      </c>
      <c r="JT150" t="s">
        <v>361</v>
      </c>
      <c r="JU150" t="s">
        <v>361</v>
      </c>
      <c r="JV150" t="s">
        <v>361</v>
      </c>
      <c r="JW150" t="s">
        <v>361</v>
      </c>
      <c r="KB150" t="s">
        <v>59</v>
      </c>
    </row>
    <row r="151" spans="1:288" x14ac:dyDescent="0.3">
      <c r="A151">
        <v>150</v>
      </c>
      <c r="AV151" t="s">
        <v>361</v>
      </c>
      <c r="AW151" t="s">
        <v>361</v>
      </c>
      <c r="AX151" t="s">
        <v>361</v>
      </c>
      <c r="AY151" t="s">
        <v>361</v>
      </c>
      <c r="AZ151" t="s">
        <v>361</v>
      </c>
      <c r="BA151" t="s">
        <v>361</v>
      </c>
      <c r="BB151" t="s">
        <v>361</v>
      </c>
      <c r="BC151" t="s">
        <v>361</v>
      </c>
      <c r="BD151" t="s">
        <v>361</v>
      </c>
      <c r="BE151" t="s">
        <v>361</v>
      </c>
      <c r="BF151" t="s">
        <v>361</v>
      </c>
      <c r="BG151" t="s">
        <v>361</v>
      </c>
      <c r="BH151" t="s">
        <v>361</v>
      </c>
      <c r="BI151" t="s">
        <v>361</v>
      </c>
      <c r="BJ151" t="s">
        <v>361</v>
      </c>
      <c r="BK151" t="s">
        <v>361</v>
      </c>
      <c r="BL151" t="s">
        <v>361</v>
      </c>
      <c r="BM151" t="s">
        <v>361</v>
      </c>
      <c r="BP151" t="s">
        <v>361</v>
      </c>
      <c r="BQ151" t="s">
        <v>361</v>
      </c>
      <c r="BR151" t="s">
        <v>361</v>
      </c>
      <c r="BS151" t="s">
        <v>361</v>
      </c>
      <c r="BT151" t="s">
        <v>361</v>
      </c>
      <c r="BU151" t="s">
        <v>361</v>
      </c>
      <c r="BV151" t="s">
        <v>361</v>
      </c>
      <c r="BW151" t="s">
        <v>361</v>
      </c>
      <c r="BX151" t="s">
        <v>361</v>
      </c>
      <c r="BY151" t="s">
        <v>361</v>
      </c>
      <c r="BZ151" t="s">
        <v>361</v>
      </c>
      <c r="CA151" t="s">
        <v>361</v>
      </c>
      <c r="CB151" t="s">
        <v>361</v>
      </c>
      <c r="CC151" t="s">
        <v>361</v>
      </c>
      <c r="CF151" t="s">
        <v>361</v>
      </c>
      <c r="CG151" t="s">
        <v>361</v>
      </c>
      <c r="CH151" t="s">
        <v>361</v>
      </c>
      <c r="CI151" t="s">
        <v>361</v>
      </c>
      <c r="CJ151" t="s">
        <v>361</v>
      </c>
      <c r="CK151" t="s">
        <v>361</v>
      </c>
      <c r="CL151" t="s">
        <v>361</v>
      </c>
      <c r="CM151" t="s">
        <v>361</v>
      </c>
      <c r="CN151" t="s">
        <v>361</v>
      </c>
      <c r="CO151" t="s">
        <v>361</v>
      </c>
      <c r="CP151" t="s">
        <v>361</v>
      </c>
      <c r="CQ151" t="s">
        <v>361</v>
      </c>
      <c r="CR151" t="s">
        <v>361</v>
      </c>
      <c r="CS151" t="s">
        <v>361</v>
      </c>
      <c r="CT151" t="s">
        <v>361</v>
      </c>
      <c r="CU151" t="s">
        <v>361</v>
      </c>
      <c r="CV151" t="s">
        <v>361</v>
      </c>
      <c r="CW151" t="s">
        <v>361</v>
      </c>
      <c r="CX151" t="s">
        <v>361</v>
      </c>
      <c r="CY151" t="s">
        <v>361</v>
      </c>
      <c r="CZ151" t="s">
        <v>361</v>
      </c>
      <c r="DA151" t="s">
        <v>361</v>
      </c>
      <c r="DH151" t="s">
        <v>361</v>
      </c>
      <c r="DI151" t="s">
        <v>361</v>
      </c>
      <c r="DJ151" t="s">
        <v>361</v>
      </c>
      <c r="DK151" t="s">
        <v>361</v>
      </c>
      <c r="DL151" t="s">
        <v>361</v>
      </c>
      <c r="DM151" t="s">
        <v>361</v>
      </c>
      <c r="DN151" t="s">
        <v>361</v>
      </c>
      <c r="DO151" t="s">
        <v>361</v>
      </c>
      <c r="DP151" t="s">
        <v>361</v>
      </c>
      <c r="DQ151" t="s">
        <v>361</v>
      </c>
      <c r="DR151" t="s">
        <v>361</v>
      </c>
      <c r="DT151" t="s">
        <v>361</v>
      </c>
      <c r="DU151" t="s">
        <v>361</v>
      </c>
      <c r="DV151" t="s">
        <v>361</v>
      </c>
      <c r="DW151" t="s">
        <v>361</v>
      </c>
      <c r="DX151" t="s">
        <v>361</v>
      </c>
      <c r="DY151" t="s">
        <v>361</v>
      </c>
      <c r="DZ151" t="s">
        <v>361</v>
      </c>
      <c r="EA151" t="s">
        <v>361</v>
      </c>
      <c r="EB151" t="s">
        <v>361</v>
      </c>
      <c r="EC151" t="s">
        <v>361</v>
      </c>
      <c r="ED151" t="s">
        <v>361</v>
      </c>
      <c r="JL151" t="s">
        <v>361</v>
      </c>
      <c r="JM151" t="s">
        <v>361</v>
      </c>
      <c r="JN151" t="s">
        <v>361</v>
      </c>
      <c r="JO151" t="s">
        <v>361</v>
      </c>
      <c r="JP151" t="s">
        <v>361</v>
      </c>
      <c r="JQ151" t="s">
        <v>361</v>
      </c>
      <c r="JR151" t="s">
        <v>361</v>
      </c>
      <c r="JS151" t="s">
        <v>361</v>
      </c>
      <c r="JT151" t="s">
        <v>361</v>
      </c>
      <c r="JU151" t="s">
        <v>361</v>
      </c>
      <c r="JV151" t="s">
        <v>361</v>
      </c>
      <c r="JW151" t="s">
        <v>361</v>
      </c>
      <c r="KB151" t="s">
        <v>59</v>
      </c>
    </row>
    <row r="152" spans="1:288" x14ac:dyDescent="0.3">
      <c r="A152">
        <v>151</v>
      </c>
      <c r="D152" s="45">
        <v>44734</v>
      </c>
      <c r="E152" s="46">
        <v>0.67569444444444438</v>
      </c>
      <c r="F152" t="s">
        <v>17</v>
      </c>
      <c r="G152" t="s">
        <v>13</v>
      </c>
      <c r="H152" t="s">
        <v>7</v>
      </c>
      <c r="L152" t="s">
        <v>362</v>
      </c>
      <c r="P152" t="s">
        <v>9</v>
      </c>
      <c r="V152" t="s">
        <v>401</v>
      </c>
      <c r="X152" t="s">
        <v>9</v>
      </c>
      <c r="Z152" t="s">
        <v>443</v>
      </c>
      <c r="AB152" t="s">
        <v>365</v>
      </c>
      <c r="AD152" t="s">
        <v>389</v>
      </c>
      <c r="AF152" t="s">
        <v>367</v>
      </c>
      <c r="AJ152" t="s">
        <v>470</v>
      </c>
      <c r="AL152" t="s">
        <v>548</v>
      </c>
      <c r="AN152" t="s">
        <v>7</v>
      </c>
      <c r="AP152" t="s">
        <v>369</v>
      </c>
      <c r="AR152" t="s">
        <v>9</v>
      </c>
      <c r="AT152" t="s">
        <v>9</v>
      </c>
      <c r="AV152" t="s">
        <v>361</v>
      </c>
      <c r="AW152" t="s">
        <v>361</v>
      </c>
      <c r="AX152" t="s">
        <v>361</v>
      </c>
      <c r="AY152" t="s">
        <v>361</v>
      </c>
      <c r="AZ152" t="s">
        <v>361</v>
      </c>
      <c r="BA152" t="s">
        <v>370</v>
      </c>
      <c r="BB152" t="s">
        <v>361</v>
      </c>
      <c r="BC152" t="s">
        <v>361</v>
      </c>
      <c r="BD152" t="s">
        <v>370</v>
      </c>
      <c r="BE152" t="s">
        <v>361</v>
      </c>
      <c r="BF152" t="s">
        <v>361</v>
      </c>
      <c r="BG152" t="s">
        <v>361</v>
      </c>
      <c r="BH152" t="s">
        <v>361</v>
      </c>
      <c r="BI152" t="s">
        <v>361</v>
      </c>
      <c r="BJ152" t="s">
        <v>361</v>
      </c>
      <c r="BK152" t="s">
        <v>361</v>
      </c>
      <c r="BL152" t="s">
        <v>361</v>
      </c>
      <c r="BM152" t="s">
        <v>361</v>
      </c>
      <c r="BN152" t="s">
        <v>549</v>
      </c>
      <c r="BP152" t="s">
        <v>361</v>
      </c>
      <c r="BQ152" t="s">
        <v>361</v>
      </c>
      <c r="BR152" t="s">
        <v>361</v>
      </c>
      <c r="BS152" t="s">
        <v>370</v>
      </c>
      <c r="BT152" t="s">
        <v>361</v>
      </c>
      <c r="BU152" t="s">
        <v>361</v>
      </c>
      <c r="BV152" t="s">
        <v>361</v>
      </c>
      <c r="BW152" t="s">
        <v>361</v>
      </c>
      <c r="BX152" t="s">
        <v>361</v>
      </c>
      <c r="BY152" t="s">
        <v>361</v>
      </c>
      <c r="BZ152" t="s">
        <v>361</v>
      </c>
      <c r="CA152" t="s">
        <v>361</v>
      </c>
      <c r="CB152" t="s">
        <v>361</v>
      </c>
      <c r="CC152" t="s">
        <v>361</v>
      </c>
      <c r="CF152" t="s">
        <v>361</v>
      </c>
      <c r="CG152" t="s">
        <v>361</v>
      </c>
      <c r="CH152" t="s">
        <v>370</v>
      </c>
      <c r="CI152" t="s">
        <v>370</v>
      </c>
      <c r="CJ152" t="s">
        <v>370</v>
      </c>
      <c r="CK152" t="s">
        <v>370</v>
      </c>
      <c r="CL152" t="s">
        <v>370</v>
      </c>
      <c r="CM152" t="s">
        <v>361</v>
      </c>
      <c r="CN152" t="s">
        <v>361</v>
      </c>
      <c r="CO152" t="s">
        <v>361</v>
      </c>
      <c r="CP152" t="s">
        <v>361</v>
      </c>
      <c r="CQ152" t="s">
        <v>361</v>
      </c>
      <c r="CR152" t="s">
        <v>361</v>
      </c>
      <c r="CS152" t="s">
        <v>361</v>
      </c>
      <c r="CT152" t="s">
        <v>361</v>
      </c>
      <c r="CU152" t="s">
        <v>361</v>
      </c>
      <c r="CV152" t="s">
        <v>361</v>
      </c>
      <c r="CW152" t="s">
        <v>361</v>
      </c>
      <c r="CX152" t="s">
        <v>361</v>
      </c>
      <c r="CY152" t="s">
        <v>361</v>
      </c>
      <c r="CZ152" t="s">
        <v>361</v>
      </c>
      <c r="DA152" t="s">
        <v>361</v>
      </c>
      <c r="DD152" t="s">
        <v>9</v>
      </c>
      <c r="DF152" t="s">
        <v>9</v>
      </c>
      <c r="DH152" t="s">
        <v>361</v>
      </c>
      <c r="DI152" t="s">
        <v>361</v>
      </c>
      <c r="DJ152" t="s">
        <v>361</v>
      </c>
      <c r="DK152" t="s">
        <v>361</v>
      </c>
      <c r="DL152" t="s">
        <v>361</v>
      </c>
      <c r="DM152" t="s">
        <v>361</v>
      </c>
      <c r="DN152" t="s">
        <v>361</v>
      </c>
      <c r="DO152" t="s">
        <v>361</v>
      </c>
      <c r="DP152" t="s">
        <v>361</v>
      </c>
      <c r="DQ152" t="s">
        <v>361</v>
      </c>
      <c r="DR152" t="s">
        <v>370</v>
      </c>
      <c r="DT152" t="s">
        <v>361</v>
      </c>
      <c r="DU152" t="s">
        <v>361</v>
      </c>
      <c r="DV152" t="s">
        <v>361</v>
      </c>
      <c r="DW152" t="s">
        <v>361</v>
      </c>
      <c r="DX152" t="s">
        <v>361</v>
      </c>
      <c r="DY152" t="s">
        <v>361</v>
      </c>
      <c r="DZ152" t="s">
        <v>361</v>
      </c>
      <c r="EA152" t="s">
        <v>361</v>
      </c>
      <c r="EB152" t="s">
        <v>361</v>
      </c>
      <c r="EC152" t="s">
        <v>361</v>
      </c>
      <c r="ED152" t="s">
        <v>361</v>
      </c>
      <c r="EH152" t="s">
        <v>7</v>
      </c>
      <c r="EJ152" t="s">
        <v>7</v>
      </c>
      <c r="EL152">
        <v>3</v>
      </c>
      <c r="EM152" t="s">
        <v>371</v>
      </c>
      <c r="EN152">
        <v>14</v>
      </c>
      <c r="EO152" t="s">
        <v>371</v>
      </c>
      <c r="EP152">
        <v>11</v>
      </c>
      <c r="EQ152" t="s">
        <v>372</v>
      </c>
      <c r="ER152">
        <v>2</v>
      </c>
      <c r="FQ152" t="s">
        <v>392</v>
      </c>
      <c r="FR152" t="s">
        <v>374</v>
      </c>
      <c r="FV152" t="s">
        <v>406</v>
      </c>
      <c r="FZ152" t="s">
        <v>9</v>
      </c>
      <c r="GF152" t="s">
        <v>7</v>
      </c>
      <c r="GJ152" t="s">
        <v>509</v>
      </c>
      <c r="GP152">
        <v>5</v>
      </c>
      <c r="GR152" t="s">
        <v>376</v>
      </c>
      <c r="GT152" t="s">
        <v>377</v>
      </c>
      <c r="GX152" t="s">
        <v>378</v>
      </c>
      <c r="HB152" t="s">
        <v>7</v>
      </c>
      <c r="HD152" t="s">
        <v>9</v>
      </c>
      <c r="HF152" t="s">
        <v>7</v>
      </c>
      <c r="HG152" t="s">
        <v>9</v>
      </c>
      <c r="HH152" t="s">
        <v>7</v>
      </c>
      <c r="HI152" t="s">
        <v>9</v>
      </c>
      <c r="HJ152" t="s">
        <v>9</v>
      </c>
      <c r="HK152" t="s">
        <v>7</v>
      </c>
      <c r="HL152" t="s">
        <v>7</v>
      </c>
      <c r="HM152" t="s">
        <v>7</v>
      </c>
      <c r="HN152" t="s">
        <v>7</v>
      </c>
      <c r="HX152" t="s">
        <v>9</v>
      </c>
      <c r="HY152" t="s">
        <v>9</v>
      </c>
      <c r="HZ152" t="s">
        <v>7</v>
      </c>
      <c r="IA152" t="s">
        <v>7</v>
      </c>
      <c r="IB152" t="s">
        <v>7</v>
      </c>
      <c r="IC152" t="s">
        <v>7</v>
      </c>
      <c r="ID152" t="s">
        <v>7</v>
      </c>
      <c r="IL152" t="s">
        <v>379</v>
      </c>
      <c r="IP152" t="s">
        <v>380</v>
      </c>
      <c r="IT152" t="s">
        <v>381</v>
      </c>
      <c r="IV152" t="s">
        <v>381</v>
      </c>
      <c r="IX152" t="s">
        <v>381</v>
      </c>
      <c r="IZ152" t="s">
        <v>9</v>
      </c>
      <c r="JB152" t="s">
        <v>11</v>
      </c>
      <c r="JD152" t="s">
        <v>9</v>
      </c>
      <c r="JF152" t="s">
        <v>410</v>
      </c>
      <c r="JG152" t="s">
        <v>446</v>
      </c>
      <c r="JH152" t="s">
        <v>410</v>
      </c>
      <c r="JL152" t="s">
        <v>370</v>
      </c>
      <c r="JM152" t="s">
        <v>370</v>
      </c>
      <c r="JN152" t="s">
        <v>370</v>
      </c>
      <c r="JO152" t="s">
        <v>370</v>
      </c>
      <c r="JP152" t="s">
        <v>370</v>
      </c>
      <c r="JQ152" t="s">
        <v>361</v>
      </c>
      <c r="JR152" t="s">
        <v>361</v>
      </c>
      <c r="JS152" t="s">
        <v>361</v>
      </c>
      <c r="JT152" t="s">
        <v>361</v>
      </c>
      <c r="JU152" t="s">
        <v>361</v>
      </c>
      <c r="JV152" t="s">
        <v>361</v>
      </c>
      <c r="JW152" t="s">
        <v>361</v>
      </c>
      <c r="JX152" t="s">
        <v>411</v>
      </c>
      <c r="JZ152" t="s">
        <v>412</v>
      </c>
      <c r="KB152" t="s">
        <v>8</v>
      </c>
    </row>
    <row r="153" spans="1:288" x14ac:dyDescent="0.3">
      <c r="A153">
        <v>152</v>
      </c>
      <c r="AV153" t="s">
        <v>361</v>
      </c>
      <c r="AW153" t="s">
        <v>361</v>
      </c>
      <c r="AX153" t="s">
        <v>361</v>
      </c>
      <c r="AY153" t="s">
        <v>361</v>
      </c>
      <c r="AZ153" t="s">
        <v>361</v>
      </c>
      <c r="BA153" t="s">
        <v>361</v>
      </c>
      <c r="BB153" t="s">
        <v>361</v>
      </c>
      <c r="BC153" t="s">
        <v>361</v>
      </c>
      <c r="BD153" t="s">
        <v>361</v>
      </c>
      <c r="BE153" t="s">
        <v>361</v>
      </c>
      <c r="BF153" t="s">
        <v>361</v>
      </c>
      <c r="BG153" t="s">
        <v>361</v>
      </c>
      <c r="BH153" t="s">
        <v>361</v>
      </c>
      <c r="BI153" t="s">
        <v>361</v>
      </c>
      <c r="BJ153" t="s">
        <v>361</v>
      </c>
      <c r="BK153" t="s">
        <v>361</v>
      </c>
      <c r="BL153" t="s">
        <v>361</v>
      </c>
      <c r="BM153" t="s">
        <v>361</v>
      </c>
      <c r="BP153" t="s">
        <v>361</v>
      </c>
      <c r="BQ153" t="s">
        <v>361</v>
      </c>
      <c r="BR153" t="s">
        <v>361</v>
      </c>
      <c r="BS153" t="s">
        <v>361</v>
      </c>
      <c r="BT153" t="s">
        <v>361</v>
      </c>
      <c r="BU153" t="s">
        <v>361</v>
      </c>
      <c r="BV153" t="s">
        <v>361</v>
      </c>
      <c r="BW153" t="s">
        <v>361</v>
      </c>
      <c r="BX153" t="s">
        <v>361</v>
      </c>
      <c r="BY153" t="s">
        <v>361</v>
      </c>
      <c r="BZ153" t="s">
        <v>361</v>
      </c>
      <c r="CA153" t="s">
        <v>361</v>
      </c>
      <c r="CB153" t="s">
        <v>361</v>
      </c>
      <c r="CC153" t="s">
        <v>361</v>
      </c>
      <c r="CF153" t="s">
        <v>361</v>
      </c>
      <c r="CG153" t="s">
        <v>361</v>
      </c>
      <c r="CH153" t="s">
        <v>361</v>
      </c>
      <c r="CI153" t="s">
        <v>361</v>
      </c>
      <c r="CJ153" t="s">
        <v>361</v>
      </c>
      <c r="CK153" t="s">
        <v>361</v>
      </c>
      <c r="CL153" t="s">
        <v>361</v>
      </c>
      <c r="CM153" t="s">
        <v>361</v>
      </c>
      <c r="CN153" t="s">
        <v>361</v>
      </c>
      <c r="CO153" t="s">
        <v>361</v>
      </c>
      <c r="CP153" t="s">
        <v>361</v>
      </c>
      <c r="CQ153" t="s">
        <v>361</v>
      </c>
      <c r="CR153" t="s">
        <v>361</v>
      </c>
      <c r="CS153" t="s">
        <v>361</v>
      </c>
      <c r="CT153" t="s">
        <v>361</v>
      </c>
      <c r="CU153" t="s">
        <v>361</v>
      </c>
      <c r="CV153" t="s">
        <v>361</v>
      </c>
      <c r="CW153" t="s">
        <v>361</v>
      </c>
      <c r="CX153" t="s">
        <v>361</v>
      </c>
      <c r="CY153" t="s">
        <v>361</v>
      </c>
      <c r="CZ153" t="s">
        <v>361</v>
      </c>
      <c r="DA153" t="s">
        <v>361</v>
      </c>
      <c r="DH153" t="s">
        <v>361</v>
      </c>
      <c r="DI153" t="s">
        <v>361</v>
      </c>
      <c r="DJ153" t="s">
        <v>361</v>
      </c>
      <c r="DK153" t="s">
        <v>361</v>
      </c>
      <c r="DL153" t="s">
        <v>361</v>
      </c>
      <c r="DM153" t="s">
        <v>361</v>
      </c>
      <c r="DN153" t="s">
        <v>361</v>
      </c>
      <c r="DO153" t="s">
        <v>361</v>
      </c>
      <c r="DP153" t="s">
        <v>361</v>
      </c>
      <c r="DQ153" t="s">
        <v>361</v>
      </c>
      <c r="DR153" t="s">
        <v>361</v>
      </c>
      <c r="DT153" t="s">
        <v>361</v>
      </c>
      <c r="DU153" t="s">
        <v>361</v>
      </c>
      <c r="DV153" t="s">
        <v>361</v>
      </c>
      <c r="DW153" t="s">
        <v>361</v>
      </c>
      <c r="DX153" t="s">
        <v>361</v>
      </c>
      <c r="DY153" t="s">
        <v>361</v>
      </c>
      <c r="DZ153" t="s">
        <v>361</v>
      </c>
      <c r="EA153" t="s">
        <v>361</v>
      </c>
      <c r="EB153" t="s">
        <v>361</v>
      </c>
      <c r="EC153" t="s">
        <v>361</v>
      </c>
      <c r="ED153" t="s">
        <v>361</v>
      </c>
      <c r="JL153" t="s">
        <v>361</v>
      </c>
      <c r="JM153" t="s">
        <v>361</v>
      </c>
      <c r="JN153" t="s">
        <v>361</v>
      </c>
      <c r="JO153" t="s">
        <v>361</v>
      </c>
      <c r="JP153" t="s">
        <v>361</v>
      </c>
      <c r="JQ153" t="s">
        <v>361</v>
      </c>
      <c r="JR153" t="s">
        <v>361</v>
      </c>
      <c r="JS153" t="s">
        <v>361</v>
      </c>
      <c r="JT153" t="s">
        <v>361</v>
      </c>
      <c r="JU153" t="s">
        <v>361</v>
      </c>
      <c r="JV153" t="s">
        <v>361</v>
      </c>
      <c r="JW153" t="s">
        <v>361</v>
      </c>
      <c r="KB153" t="s">
        <v>59</v>
      </c>
    </row>
    <row r="154" spans="1:288" x14ac:dyDescent="0.3">
      <c r="A154">
        <v>153</v>
      </c>
      <c r="D154" s="45">
        <v>44734</v>
      </c>
      <c r="E154" s="46">
        <v>0.6875</v>
      </c>
      <c r="F154" t="s">
        <v>21</v>
      </c>
      <c r="G154" t="s">
        <v>382</v>
      </c>
      <c r="I154" t="s">
        <v>385</v>
      </c>
      <c r="K154" t="s">
        <v>521</v>
      </c>
      <c r="N154" t="s">
        <v>384</v>
      </c>
      <c r="S154" t="s">
        <v>385</v>
      </c>
      <c r="W154" t="s">
        <v>413</v>
      </c>
      <c r="AA154" t="s">
        <v>434</v>
      </c>
      <c r="AC154" t="s">
        <v>512</v>
      </c>
      <c r="AE154" t="s">
        <v>423</v>
      </c>
      <c r="AG154" t="s">
        <v>545</v>
      </c>
      <c r="AH154" t="s">
        <v>417</v>
      </c>
      <c r="AK154" t="s">
        <v>383</v>
      </c>
      <c r="AO154" t="s">
        <v>383</v>
      </c>
      <c r="AQ154" t="s">
        <v>418</v>
      </c>
      <c r="AS154" t="s">
        <v>383</v>
      </c>
      <c r="AU154" t="s">
        <v>383</v>
      </c>
      <c r="AV154" t="s">
        <v>361</v>
      </c>
      <c r="AW154" t="s">
        <v>361</v>
      </c>
      <c r="AX154" t="s">
        <v>361</v>
      </c>
      <c r="AY154" t="s">
        <v>361</v>
      </c>
      <c r="AZ154" t="s">
        <v>361</v>
      </c>
      <c r="BA154" t="s">
        <v>361</v>
      </c>
      <c r="BB154" t="s">
        <v>361</v>
      </c>
      <c r="BC154" t="s">
        <v>361</v>
      </c>
      <c r="BD154" t="s">
        <v>361</v>
      </c>
      <c r="BE154" t="s">
        <v>361</v>
      </c>
      <c r="BF154" t="s">
        <v>361</v>
      </c>
      <c r="BG154" t="s">
        <v>361</v>
      </c>
      <c r="BH154" t="s">
        <v>361</v>
      </c>
      <c r="BI154" t="s">
        <v>370</v>
      </c>
      <c r="BJ154" t="s">
        <v>370</v>
      </c>
      <c r="BK154" t="s">
        <v>370</v>
      </c>
      <c r="BL154" t="s">
        <v>370</v>
      </c>
      <c r="BM154" t="s">
        <v>361</v>
      </c>
      <c r="BP154" t="s">
        <v>361</v>
      </c>
      <c r="BQ154" t="s">
        <v>361</v>
      </c>
      <c r="BR154" t="s">
        <v>361</v>
      </c>
      <c r="BS154" t="s">
        <v>361</v>
      </c>
      <c r="BT154" t="s">
        <v>361</v>
      </c>
      <c r="BU154" t="s">
        <v>361</v>
      </c>
      <c r="BV154" t="s">
        <v>361</v>
      </c>
      <c r="BW154" t="s">
        <v>361</v>
      </c>
      <c r="BX154" t="s">
        <v>361</v>
      </c>
      <c r="BY154" t="s">
        <v>370</v>
      </c>
      <c r="BZ154" t="s">
        <v>370</v>
      </c>
      <c r="CA154" t="s">
        <v>370</v>
      </c>
      <c r="CB154" t="s">
        <v>361</v>
      </c>
      <c r="CC154" t="s">
        <v>361</v>
      </c>
      <c r="CF154" t="s">
        <v>361</v>
      </c>
      <c r="CG154" t="s">
        <v>361</v>
      </c>
      <c r="CH154" t="s">
        <v>361</v>
      </c>
      <c r="CI154" t="s">
        <v>361</v>
      </c>
      <c r="CJ154" t="s">
        <v>361</v>
      </c>
      <c r="CK154" t="s">
        <v>361</v>
      </c>
      <c r="CL154" t="s">
        <v>361</v>
      </c>
      <c r="CM154" t="s">
        <v>361</v>
      </c>
      <c r="CN154" t="s">
        <v>361</v>
      </c>
      <c r="CO154" t="s">
        <v>361</v>
      </c>
      <c r="CP154" t="s">
        <v>361</v>
      </c>
      <c r="CQ154" t="s">
        <v>361</v>
      </c>
      <c r="CR154" t="s">
        <v>370</v>
      </c>
      <c r="CS154" t="s">
        <v>370</v>
      </c>
      <c r="CT154" t="s">
        <v>370</v>
      </c>
      <c r="CU154" t="s">
        <v>370</v>
      </c>
      <c r="CV154" t="s">
        <v>370</v>
      </c>
      <c r="CW154" t="s">
        <v>370</v>
      </c>
      <c r="CX154" t="s">
        <v>370</v>
      </c>
      <c r="CY154" t="s">
        <v>370</v>
      </c>
      <c r="CZ154" t="s">
        <v>361</v>
      </c>
      <c r="DA154" t="s">
        <v>361</v>
      </c>
      <c r="DE154" t="s">
        <v>385</v>
      </c>
      <c r="DG154" t="s">
        <v>385</v>
      </c>
      <c r="DH154" t="s">
        <v>361</v>
      </c>
      <c r="DI154" t="s">
        <v>361</v>
      </c>
      <c r="DJ154" t="s">
        <v>361</v>
      </c>
      <c r="DK154" t="s">
        <v>361</v>
      </c>
      <c r="DL154" t="s">
        <v>361</v>
      </c>
      <c r="DM154" t="s">
        <v>361</v>
      </c>
      <c r="DN154" t="s">
        <v>361</v>
      </c>
      <c r="DO154" t="s">
        <v>361</v>
      </c>
      <c r="DP154" t="s">
        <v>361</v>
      </c>
      <c r="DQ154" t="s">
        <v>361</v>
      </c>
      <c r="DR154" t="s">
        <v>361</v>
      </c>
      <c r="DT154" t="s">
        <v>361</v>
      </c>
      <c r="DU154" t="s">
        <v>361</v>
      </c>
      <c r="DV154" t="s">
        <v>361</v>
      </c>
      <c r="DW154" t="s">
        <v>361</v>
      </c>
      <c r="DX154" t="s">
        <v>361</v>
      </c>
      <c r="DY154" t="s">
        <v>361</v>
      </c>
      <c r="DZ154" t="s">
        <v>361</v>
      </c>
      <c r="EA154" t="s">
        <v>361</v>
      </c>
      <c r="EB154" t="s">
        <v>361</v>
      </c>
      <c r="EC154" t="s">
        <v>361</v>
      </c>
      <c r="ED154" t="s">
        <v>370</v>
      </c>
      <c r="EI154" t="s">
        <v>383</v>
      </c>
      <c r="EK154" t="s">
        <v>383</v>
      </c>
      <c r="EL154">
        <v>2</v>
      </c>
      <c r="EM154" t="s">
        <v>371</v>
      </c>
      <c r="EN154">
        <v>45</v>
      </c>
      <c r="EO154" t="s">
        <v>372</v>
      </c>
      <c r="EP154">
        <v>45</v>
      </c>
      <c r="FS154" t="s">
        <v>463</v>
      </c>
      <c r="FU154" t="s">
        <v>464</v>
      </c>
      <c r="FW154" t="s">
        <v>419</v>
      </c>
      <c r="GG154" t="s">
        <v>383</v>
      </c>
      <c r="GK154" t="s">
        <v>394</v>
      </c>
      <c r="GQ154">
        <v>3</v>
      </c>
      <c r="GS154" t="s">
        <v>395</v>
      </c>
      <c r="GU154" t="s">
        <v>396</v>
      </c>
      <c r="GY154" t="s">
        <v>397</v>
      </c>
      <c r="HC154" t="s">
        <v>385</v>
      </c>
      <c r="HE154" t="s">
        <v>385</v>
      </c>
      <c r="HO154" t="s">
        <v>385</v>
      </c>
      <c r="HP154" t="s">
        <v>385</v>
      </c>
      <c r="HQ154" t="s">
        <v>383</v>
      </c>
      <c r="HR154" t="s">
        <v>383</v>
      </c>
      <c r="HS154" t="s">
        <v>385</v>
      </c>
      <c r="HT154" t="s">
        <v>383</v>
      </c>
      <c r="HU154" t="s">
        <v>385</v>
      </c>
      <c r="HV154" t="s">
        <v>385</v>
      </c>
      <c r="HW154" t="s">
        <v>385</v>
      </c>
      <c r="IE154" t="s">
        <v>385</v>
      </c>
      <c r="IF154" t="s">
        <v>385</v>
      </c>
      <c r="IG154" t="s">
        <v>383</v>
      </c>
      <c r="IH154" t="s">
        <v>383</v>
      </c>
      <c r="II154" t="s">
        <v>383</v>
      </c>
      <c r="IJ154" t="s">
        <v>383</v>
      </c>
      <c r="IK154" t="s">
        <v>383</v>
      </c>
      <c r="IM154" t="s">
        <v>453</v>
      </c>
      <c r="IQ154" t="s">
        <v>380</v>
      </c>
      <c r="IU154" t="s">
        <v>399</v>
      </c>
      <c r="IW154" t="s">
        <v>399</v>
      </c>
      <c r="IY154" t="s">
        <v>399</v>
      </c>
      <c r="JA154" t="s">
        <v>385</v>
      </c>
      <c r="JC154" t="s">
        <v>430</v>
      </c>
      <c r="JE154" t="s">
        <v>385</v>
      </c>
      <c r="JI154" t="s">
        <v>431</v>
      </c>
      <c r="JJ154" t="s">
        <v>431</v>
      </c>
      <c r="JK154" t="s">
        <v>431</v>
      </c>
      <c r="JL154" t="s">
        <v>361</v>
      </c>
      <c r="JM154" t="s">
        <v>361</v>
      </c>
      <c r="JN154" t="s">
        <v>361</v>
      </c>
      <c r="JO154" t="s">
        <v>361</v>
      </c>
      <c r="JP154" t="s">
        <v>361</v>
      </c>
      <c r="JQ154" t="s">
        <v>361</v>
      </c>
      <c r="JR154" t="s">
        <v>370</v>
      </c>
      <c r="JS154" t="s">
        <v>370</v>
      </c>
      <c r="JT154" t="s">
        <v>361</v>
      </c>
      <c r="JU154" t="s">
        <v>370</v>
      </c>
      <c r="JV154" t="s">
        <v>361</v>
      </c>
      <c r="JW154" t="s">
        <v>361</v>
      </c>
      <c r="JY154" t="s">
        <v>411</v>
      </c>
      <c r="KA154" t="s">
        <v>433</v>
      </c>
      <c r="KB154" t="s">
        <v>8</v>
      </c>
    </row>
    <row r="155" spans="1:288" x14ac:dyDescent="0.3">
      <c r="A155">
        <v>154</v>
      </c>
      <c r="AV155" t="s">
        <v>361</v>
      </c>
      <c r="AW155" t="s">
        <v>361</v>
      </c>
      <c r="AX155" t="s">
        <v>361</v>
      </c>
      <c r="AY155" t="s">
        <v>361</v>
      </c>
      <c r="AZ155" t="s">
        <v>361</v>
      </c>
      <c r="BA155" t="s">
        <v>361</v>
      </c>
      <c r="BB155" t="s">
        <v>361</v>
      </c>
      <c r="BC155" t="s">
        <v>361</v>
      </c>
      <c r="BD155" t="s">
        <v>361</v>
      </c>
      <c r="BE155" t="s">
        <v>361</v>
      </c>
      <c r="BF155" t="s">
        <v>361</v>
      </c>
      <c r="BG155" t="s">
        <v>361</v>
      </c>
      <c r="BH155" t="s">
        <v>361</v>
      </c>
      <c r="BI155" t="s">
        <v>361</v>
      </c>
      <c r="BJ155" t="s">
        <v>361</v>
      </c>
      <c r="BK155" t="s">
        <v>361</v>
      </c>
      <c r="BL155" t="s">
        <v>361</v>
      </c>
      <c r="BM155" t="s">
        <v>361</v>
      </c>
      <c r="BP155" t="s">
        <v>361</v>
      </c>
      <c r="BQ155" t="s">
        <v>361</v>
      </c>
      <c r="BR155" t="s">
        <v>361</v>
      </c>
      <c r="BS155" t="s">
        <v>361</v>
      </c>
      <c r="BT155" t="s">
        <v>361</v>
      </c>
      <c r="BU155" t="s">
        <v>361</v>
      </c>
      <c r="BV155" t="s">
        <v>361</v>
      </c>
      <c r="BW155" t="s">
        <v>361</v>
      </c>
      <c r="BX155" t="s">
        <v>361</v>
      </c>
      <c r="BY155" t="s">
        <v>361</v>
      </c>
      <c r="BZ155" t="s">
        <v>361</v>
      </c>
      <c r="CA155" t="s">
        <v>361</v>
      </c>
      <c r="CB155" t="s">
        <v>361</v>
      </c>
      <c r="CC155" t="s">
        <v>361</v>
      </c>
      <c r="CF155" t="s">
        <v>361</v>
      </c>
      <c r="CG155" t="s">
        <v>361</v>
      </c>
      <c r="CH155" t="s">
        <v>361</v>
      </c>
      <c r="CI155" t="s">
        <v>361</v>
      </c>
      <c r="CJ155" t="s">
        <v>361</v>
      </c>
      <c r="CK155" t="s">
        <v>361</v>
      </c>
      <c r="CL155" t="s">
        <v>361</v>
      </c>
      <c r="CM155" t="s">
        <v>361</v>
      </c>
      <c r="CN155" t="s">
        <v>361</v>
      </c>
      <c r="CO155" t="s">
        <v>361</v>
      </c>
      <c r="CP155" t="s">
        <v>361</v>
      </c>
      <c r="CQ155" t="s">
        <v>361</v>
      </c>
      <c r="CR155" t="s">
        <v>361</v>
      </c>
      <c r="CS155" t="s">
        <v>361</v>
      </c>
      <c r="CT155" t="s">
        <v>361</v>
      </c>
      <c r="CU155" t="s">
        <v>361</v>
      </c>
      <c r="CV155" t="s">
        <v>361</v>
      </c>
      <c r="CW155" t="s">
        <v>361</v>
      </c>
      <c r="CX155" t="s">
        <v>361</v>
      </c>
      <c r="CY155" t="s">
        <v>361</v>
      </c>
      <c r="CZ155" t="s">
        <v>361</v>
      </c>
      <c r="DA155" t="s">
        <v>361</v>
      </c>
      <c r="DH155" t="s">
        <v>361</v>
      </c>
      <c r="DI155" t="s">
        <v>361</v>
      </c>
      <c r="DJ155" t="s">
        <v>361</v>
      </c>
      <c r="DK155" t="s">
        <v>361</v>
      </c>
      <c r="DL155" t="s">
        <v>361</v>
      </c>
      <c r="DM155" t="s">
        <v>361</v>
      </c>
      <c r="DN155" t="s">
        <v>361</v>
      </c>
      <c r="DO155" t="s">
        <v>361</v>
      </c>
      <c r="DP155" t="s">
        <v>361</v>
      </c>
      <c r="DQ155" t="s">
        <v>361</v>
      </c>
      <c r="DR155" t="s">
        <v>361</v>
      </c>
      <c r="DT155" t="s">
        <v>361</v>
      </c>
      <c r="DU155" t="s">
        <v>361</v>
      </c>
      <c r="DV155" t="s">
        <v>361</v>
      </c>
      <c r="DW155" t="s">
        <v>361</v>
      </c>
      <c r="DX155" t="s">
        <v>361</v>
      </c>
      <c r="DY155" t="s">
        <v>361</v>
      </c>
      <c r="DZ155" t="s">
        <v>361</v>
      </c>
      <c r="EA155" t="s">
        <v>361</v>
      </c>
      <c r="EB155" t="s">
        <v>361</v>
      </c>
      <c r="EC155" t="s">
        <v>361</v>
      </c>
      <c r="ED155" t="s">
        <v>361</v>
      </c>
      <c r="JL155" t="s">
        <v>361</v>
      </c>
      <c r="JM155" t="s">
        <v>361</v>
      </c>
      <c r="JN155" t="s">
        <v>361</v>
      </c>
      <c r="JO155" t="s">
        <v>361</v>
      </c>
      <c r="JP155" t="s">
        <v>361</v>
      </c>
      <c r="JQ155" t="s">
        <v>361</v>
      </c>
      <c r="JR155" t="s">
        <v>361</v>
      </c>
      <c r="JS155" t="s">
        <v>361</v>
      </c>
      <c r="JT155" t="s">
        <v>361</v>
      </c>
      <c r="JU155" t="s">
        <v>361</v>
      </c>
      <c r="JV155" t="s">
        <v>361</v>
      </c>
      <c r="JW155" t="s">
        <v>361</v>
      </c>
      <c r="KB155" t="s">
        <v>59</v>
      </c>
    </row>
    <row r="156" spans="1:288" x14ac:dyDescent="0.3">
      <c r="A156">
        <v>155</v>
      </c>
      <c r="AV156" t="s">
        <v>361</v>
      </c>
      <c r="AW156" t="s">
        <v>361</v>
      </c>
      <c r="AX156" t="s">
        <v>361</v>
      </c>
      <c r="AY156" t="s">
        <v>361</v>
      </c>
      <c r="AZ156" t="s">
        <v>361</v>
      </c>
      <c r="BA156" t="s">
        <v>361</v>
      </c>
      <c r="BB156" t="s">
        <v>361</v>
      </c>
      <c r="BC156" t="s">
        <v>361</v>
      </c>
      <c r="BD156" t="s">
        <v>361</v>
      </c>
      <c r="BE156" t="s">
        <v>361</v>
      </c>
      <c r="BF156" t="s">
        <v>361</v>
      </c>
      <c r="BG156" t="s">
        <v>361</v>
      </c>
      <c r="BH156" t="s">
        <v>361</v>
      </c>
      <c r="BI156" t="s">
        <v>361</v>
      </c>
      <c r="BJ156" t="s">
        <v>361</v>
      </c>
      <c r="BK156" t="s">
        <v>361</v>
      </c>
      <c r="BL156" t="s">
        <v>361</v>
      </c>
      <c r="BM156" t="s">
        <v>361</v>
      </c>
      <c r="BP156" t="s">
        <v>361</v>
      </c>
      <c r="BQ156" t="s">
        <v>361</v>
      </c>
      <c r="BR156" t="s">
        <v>361</v>
      </c>
      <c r="BS156" t="s">
        <v>361</v>
      </c>
      <c r="BT156" t="s">
        <v>361</v>
      </c>
      <c r="BU156" t="s">
        <v>361</v>
      </c>
      <c r="BV156" t="s">
        <v>361</v>
      </c>
      <c r="BW156" t="s">
        <v>361</v>
      </c>
      <c r="BX156" t="s">
        <v>361</v>
      </c>
      <c r="BY156" t="s">
        <v>361</v>
      </c>
      <c r="BZ156" t="s">
        <v>361</v>
      </c>
      <c r="CA156" t="s">
        <v>361</v>
      </c>
      <c r="CB156" t="s">
        <v>361</v>
      </c>
      <c r="CC156" t="s">
        <v>361</v>
      </c>
      <c r="CF156" t="s">
        <v>361</v>
      </c>
      <c r="CG156" t="s">
        <v>361</v>
      </c>
      <c r="CH156" t="s">
        <v>361</v>
      </c>
      <c r="CI156" t="s">
        <v>361</v>
      </c>
      <c r="CJ156" t="s">
        <v>361</v>
      </c>
      <c r="CK156" t="s">
        <v>361</v>
      </c>
      <c r="CL156" t="s">
        <v>361</v>
      </c>
      <c r="CM156" t="s">
        <v>361</v>
      </c>
      <c r="CN156" t="s">
        <v>361</v>
      </c>
      <c r="CO156" t="s">
        <v>361</v>
      </c>
      <c r="CP156" t="s">
        <v>361</v>
      </c>
      <c r="CQ156" t="s">
        <v>361</v>
      </c>
      <c r="CR156" t="s">
        <v>361</v>
      </c>
      <c r="CS156" t="s">
        <v>361</v>
      </c>
      <c r="CT156" t="s">
        <v>361</v>
      </c>
      <c r="CU156" t="s">
        <v>361</v>
      </c>
      <c r="CV156" t="s">
        <v>361</v>
      </c>
      <c r="CW156" t="s">
        <v>361</v>
      </c>
      <c r="CX156" t="s">
        <v>361</v>
      </c>
      <c r="CY156" t="s">
        <v>361</v>
      </c>
      <c r="CZ156" t="s">
        <v>361</v>
      </c>
      <c r="DA156" t="s">
        <v>361</v>
      </c>
      <c r="DH156" t="s">
        <v>361</v>
      </c>
      <c r="DI156" t="s">
        <v>361</v>
      </c>
      <c r="DJ156" t="s">
        <v>361</v>
      </c>
      <c r="DK156" t="s">
        <v>361</v>
      </c>
      <c r="DL156" t="s">
        <v>361</v>
      </c>
      <c r="DM156" t="s">
        <v>361</v>
      </c>
      <c r="DN156" t="s">
        <v>361</v>
      </c>
      <c r="DO156" t="s">
        <v>361</v>
      </c>
      <c r="DP156" t="s">
        <v>361</v>
      </c>
      <c r="DQ156" t="s">
        <v>361</v>
      </c>
      <c r="DR156" t="s">
        <v>361</v>
      </c>
      <c r="DT156" t="s">
        <v>361</v>
      </c>
      <c r="DU156" t="s">
        <v>361</v>
      </c>
      <c r="DV156" t="s">
        <v>361</v>
      </c>
      <c r="DW156" t="s">
        <v>361</v>
      </c>
      <c r="DX156" t="s">
        <v>361</v>
      </c>
      <c r="DY156" t="s">
        <v>361</v>
      </c>
      <c r="DZ156" t="s">
        <v>361</v>
      </c>
      <c r="EA156" t="s">
        <v>361</v>
      </c>
      <c r="EB156" t="s">
        <v>361</v>
      </c>
      <c r="EC156" t="s">
        <v>361</v>
      </c>
      <c r="ED156" t="s">
        <v>361</v>
      </c>
      <c r="JL156" t="s">
        <v>361</v>
      </c>
      <c r="JM156" t="s">
        <v>361</v>
      </c>
      <c r="JN156" t="s">
        <v>361</v>
      </c>
      <c r="JO156" t="s">
        <v>361</v>
      </c>
      <c r="JP156" t="s">
        <v>361</v>
      </c>
      <c r="JQ156" t="s">
        <v>361</v>
      </c>
      <c r="JR156" t="s">
        <v>361</v>
      </c>
      <c r="JS156" t="s">
        <v>361</v>
      </c>
      <c r="JT156" t="s">
        <v>361</v>
      </c>
      <c r="JU156" t="s">
        <v>361</v>
      </c>
      <c r="JV156" t="s">
        <v>361</v>
      </c>
      <c r="JW156" t="s">
        <v>361</v>
      </c>
      <c r="KB156" t="s">
        <v>59</v>
      </c>
    </row>
    <row r="157" spans="1:288" x14ac:dyDescent="0.3">
      <c r="A157">
        <v>156</v>
      </c>
      <c r="AV157" t="s">
        <v>361</v>
      </c>
      <c r="AW157" t="s">
        <v>361</v>
      </c>
      <c r="AX157" t="s">
        <v>361</v>
      </c>
      <c r="AY157" t="s">
        <v>361</v>
      </c>
      <c r="AZ157" t="s">
        <v>361</v>
      </c>
      <c r="BA157" t="s">
        <v>361</v>
      </c>
      <c r="BB157" t="s">
        <v>361</v>
      </c>
      <c r="BC157" t="s">
        <v>361</v>
      </c>
      <c r="BD157" t="s">
        <v>361</v>
      </c>
      <c r="BE157" t="s">
        <v>361</v>
      </c>
      <c r="BF157" t="s">
        <v>361</v>
      </c>
      <c r="BG157" t="s">
        <v>361</v>
      </c>
      <c r="BH157" t="s">
        <v>361</v>
      </c>
      <c r="BI157" t="s">
        <v>361</v>
      </c>
      <c r="BJ157" t="s">
        <v>361</v>
      </c>
      <c r="BK157" t="s">
        <v>361</v>
      </c>
      <c r="BL157" t="s">
        <v>361</v>
      </c>
      <c r="BM157" t="s">
        <v>361</v>
      </c>
      <c r="BP157" t="s">
        <v>361</v>
      </c>
      <c r="BQ157" t="s">
        <v>361</v>
      </c>
      <c r="BR157" t="s">
        <v>361</v>
      </c>
      <c r="BS157" t="s">
        <v>361</v>
      </c>
      <c r="BT157" t="s">
        <v>361</v>
      </c>
      <c r="BU157" t="s">
        <v>361</v>
      </c>
      <c r="BV157" t="s">
        <v>361</v>
      </c>
      <c r="BW157" t="s">
        <v>361</v>
      </c>
      <c r="BX157" t="s">
        <v>361</v>
      </c>
      <c r="BY157" t="s">
        <v>361</v>
      </c>
      <c r="BZ157" t="s">
        <v>361</v>
      </c>
      <c r="CA157" t="s">
        <v>361</v>
      </c>
      <c r="CB157" t="s">
        <v>361</v>
      </c>
      <c r="CC157" t="s">
        <v>361</v>
      </c>
      <c r="CF157" t="s">
        <v>361</v>
      </c>
      <c r="CG157" t="s">
        <v>361</v>
      </c>
      <c r="CH157" t="s">
        <v>361</v>
      </c>
      <c r="CI157" t="s">
        <v>361</v>
      </c>
      <c r="CJ157" t="s">
        <v>361</v>
      </c>
      <c r="CK157" t="s">
        <v>361</v>
      </c>
      <c r="CL157" t="s">
        <v>361</v>
      </c>
      <c r="CM157" t="s">
        <v>361</v>
      </c>
      <c r="CN157" t="s">
        <v>361</v>
      </c>
      <c r="CO157" t="s">
        <v>361</v>
      </c>
      <c r="CP157" t="s">
        <v>361</v>
      </c>
      <c r="CQ157" t="s">
        <v>361</v>
      </c>
      <c r="CR157" t="s">
        <v>361</v>
      </c>
      <c r="CS157" t="s">
        <v>361</v>
      </c>
      <c r="CT157" t="s">
        <v>361</v>
      </c>
      <c r="CU157" t="s">
        <v>361</v>
      </c>
      <c r="CV157" t="s">
        <v>361</v>
      </c>
      <c r="CW157" t="s">
        <v>361</v>
      </c>
      <c r="CX157" t="s">
        <v>361</v>
      </c>
      <c r="CY157" t="s">
        <v>361</v>
      </c>
      <c r="CZ157" t="s">
        <v>361</v>
      </c>
      <c r="DA157" t="s">
        <v>361</v>
      </c>
      <c r="DH157" t="s">
        <v>361</v>
      </c>
      <c r="DI157" t="s">
        <v>361</v>
      </c>
      <c r="DJ157" t="s">
        <v>361</v>
      </c>
      <c r="DK157" t="s">
        <v>361</v>
      </c>
      <c r="DL157" t="s">
        <v>361</v>
      </c>
      <c r="DM157" t="s">
        <v>361</v>
      </c>
      <c r="DN157" t="s">
        <v>361</v>
      </c>
      <c r="DO157" t="s">
        <v>361</v>
      </c>
      <c r="DP157" t="s">
        <v>361</v>
      </c>
      <c r="DQ157" t="s">
        <v>361</v>
      </c>
      <c r="DR157" t="s">
        <v>361</v>
      </c>
      <c r="DT157" t="s">
        <v>361</v>
      </c>
      <c r="DU157" t="s">
        <v>361</v>
      </c>
      <c r="DV157" t="s">
        <v>361</v>
      </c>
      <c r="DW157" t="s">
        <v>361</v>
      </c>
      <c r="DX157" t="s">
        <v>361</v>
      </c>
      <c r="DY157" t="s">
        <v>361</v>
      </c>
      <c r="DZ157" t="s">
        <v>361</v>
      </c>
      <c r="EA157" t="s">
        <v>361</v>
      </c>
      <c r="EB157" t="s">
        <v>361</v>
      </c>
      <c r="EC157" t="s">
        <v>361</v>
      </c>
      <c r="ED157" t="s">
        <v>361</v>
      </c>
      <c r="JL157" t="s">
        <v>361</v>
      </c>
      <c r="JM157" t="s">
        <v>361</v>
      </c>
      <c r="JN157" t="s">
        <v>361</v>
      </c>
      <c r="JO157" t="s">
        <v>361</v>
      </c>
      <c r="JP157" t="s">
        <v>361</v>
      </c>
      <c r="JQ157" t="s">
        <v>361</v>
      </c>
      <c r="JR157" t="s">
        <v>361</v>
      </c>
      <c r="JS157" t="s">
        <v>361</v>
      </c>
      <c r="JT157" t="s">
        <v>361</v>
      </c>
      <c r="JU157" t="s">
        <v>361</v>
      </c>
      <c r="JV157" t="s">
        <v>361</v>
      </c>
      <c r="JW157" t="s">
        <v>361</v>
      </c>
      <c r="KB157" t="s">
        <v>59</v>
      </c>
    </row>
    <row r="158" spans="1:288" x14ac:dyDescent="0.3">
      <c r="A158">
        <v>157</v>
      </c>
      <c r="D158" s="45">
        <v>44734</v>
      </c>
      <c r="E158" s="46">
        <v>0.70347222222222217</v>
      </c>
      <c r="F158" t="s">
        <v>16</v>
      </c>
      <c r="G158" t="s">
        <v>382</v>
      </c>
      <c r="I158" t="s">
        <v>383</v>
      </c>
      <c r="N158" t="s">
        <v>384</v>
      </c>
      <c r="S158" t="s">
        <v>385</v>
      </c>
      <c r="W158" t="s">
        <v>386</v>
      </c>
      <c r="Y158" t="s">
        <v>383</v>
      </c>
      <c r="AA158" t="s">
        <v>414</v>
      </c>
      <c r="AC158" t="s">
        <v>388</v>
      </c>
      <c r="AE158" t="s">
        <v>435</v>
      </c>
      <c r="AG158" t="s">
        <v>390</v>
      </c>
      <c r="AK158" t="s">
        <v>383</v>
      </c>
      <c r="AO158" t="s">
        <v>383</v>
      </c>
      <c r="AQ158" t="s">
        <v>418</v>
      </c>
      <c r="AS158" t="s">
        <v>383</v>
      </c>
      <c r="AU158" t="s">
        <v>383</v>
      </c>
      <c r="AV158" t="s">
        <v>361</v>
      </c>
      <c r="AW158" t="s">
        <v>361</v>
      </c>
      <c r="AX158" t="s">
        <v>361</v>
      </c>
      <c r="AY158" t="s">
        <v>361</v>
      </c>
      <c r="AZ158" t="s">
        <v>361</v>
      </c>
      <c r="BA158" t="s">
        <v>361</v>
      </c>
      <c r="BB158" t="s">
        <v>361</v>
      </c>
      <c r="BC158" t="s">
        <v>361</v>
      </c>
      <c r="BD158" t="s">
        <v>361</v>
      </c>
      <c r="BE158" t="s">
        <v>370</v>
      </c>
      <c r="BF158" t="s">
        <v>361</v>
      </c>
      <c r="BG158" t="s">
        <v>361</v>
      </c>
      <c r="BH158" t="s">
        <v>361</v>
      </c>
      <c r="BI158" t="s">
        <v>361</v>
      </c>
      <c r="BJ158" t="s">
        <v>361</v>
      </c>
      <c r="BK158" t="s">
        <v>361</v>
      </c>
      <c r="BL158" t="s">
        <v>361</v>
      </c>
      <c r="BM158" t="s">
        <v>361</v>
      </c>
      <c r="BP158" t="s">
        <v>361</v>
      </c>
      <c r="BQ158" t="s">
        <v>361</v>
      </c>
      <c r="BR158" t="s">
        <v>361</v>
      </c>
      <c r="BS158" t="s">
        <v>361</v>
      </c>
      <c r="BT158" t="s">
        <v>361</v>
      </c>
      <c r="BU158" t="s">
        <v>361</v>
      </c>
      <c r="BV158" t="s">
        <v>361</v>
      </c>
      <c r="BW158" t="s">
        <v>361</v>
      </c>
      <c r="BX158" t="s">
        <v>361</v>
      </c>
      <c r="BY158" t="s">
        <v>361</v>
      </c>
      <c r="BZ158" t="s">
        <v>370</v>
      </c>
      <c r="CA158" t="s">
        <v>361</v>
      </c>
      <c r="CB158" t="s">
        <v>361</v>
      </c>
      <c r="CC158" t="s">
        <v>361</v>
      </c>
      <c r="CF158" t="s">
        <v>361</v>
      </c>
      <c r="CG158" t="s">
        <v>361</v>
      </c>
      <c r="CH158" t="s">
        <v>361</v>
      </c>
      <c r="CI158" t="s">
        <v>361</v>
      </c>
      <c r="CJ158" t="s">
        <v>361</v>
      </c>
      <c r="CK158" t="s">
        <v>361</v>
      </c>
      <c r="CL158" t="s">
        <v>361</v>
      </c>
      <c r="CM158" t="s">
        <v>361</v>
      </c>
      <c r="CN158" t="s">
        <v>361</v>
      </c>
      <c r="CO158" t="s">
        <v>361</v>
      </c>
      <c r="CP158" t="s">
        <v>361</v>
      </c>
      <c r="CQ158" t="s">
        <v>361</v>
      </c>
      <c r="CR158" t="s">
        <v>361</v>
      </c>
      <c r="CS158" t="s">
        <v>370</v>
      </c>
      <c r="CT158" t="s">
        <v>370</v>
      </c>
      <c r="CU158" t="s">
        <v>361</v>
      </c>
      <c r="CV158" t="s">
        <v>361</v>
      </c>
      <c r="CW158" t="s">
        <v>361</v>
      </c>
      <c r="CX158" t="s">
        <v>361</v>
      </c>
      <c r="CY158" t="s">
        <v>361</v>
      </c>
      <c r="CZ158" t="s">
        <v>361</v>
      </c>
      <c r="DA158" t="s">
        <v>361</v>
      </c>
      <c r="DE158" t="s">
        <v>385</v>
      </c>
      <c r="DG158" t="s">
        <v>383</v>
      </c>
      <c r="DH158" t="s">
        <v>361</v>
      </c>
      <c r="DI158" t="s">
        <v>361</v>
      </c>
      <c r="DJ158" t="s">
        <v>361</v>
      </c>
      <c r="DK158" t="s">
        <v>361</v>
      </c>
      <c r="DL158" t="s">
        <v>361</v>
      </c>
      <c r="DM158" t="s">
        <v>361</v>
      </c>
      <c r="DN158" t="s">
        <v>361</v>
      </c>
      <c r="DO158" t="s">
        <v>361</v>
      </c>
      <c r="DP158" t="s">
        <v>361</v>
      </c>
      <c r="DQ158" t="s">
        <v>361</v>
      </c>
      <c r="DR158" t="s">
        <v>361</v>
      </c>
      <c r="DT158" t="s">
        <v>361</v>
      </c>
      <c r="DU158" t="s">
        <v>361</v>
      </c>
      <c r="DV158" t="s">
        <v>361</v>
      </c>
      <c r="DW158" t="s">
        <v>361</v>
      </c>
      <c r="DX158" t="s">
        <v>361</v>
      </c>
      <c r="DY158" t="s">
        <v>361</v>
      </c>
      <c r="DZ158" t="s">
        <v>361</v>
      </c>
      <c r="EA158" t="s">
        <v>361</v>
      </c>
      <c r="EB158" t="s">
        <v>361</v>
      </c>
      <c r="EC158" t="s">
        <v>361</v>
      </c>
      <c r="ED158" t="s">
        <v>370</v>
      </c>
      <c r="EI158" t="s">
        <v>385</v>
      </c>
      <c r="EK158" t="s">
        <v>385</v>
      </c>
      <c r="EL158">
        <v>3</v>
      </c>
      <c r="EM158" t="s">
        <v>371</v>
      </c>
      <c r="EN158">
        <v>6</v>
      </c>
      <c r="EO158" t="s">
        <v>371</v>
      </c>
      <c r="EP158">
        <v>18</v>
      </c>
      <c r="EQ158" t="s">
        <v>372</v>
      </c>
      <c r="ER158">
        <v>1</v>
      </c>
      <c r="FQ158" t="s">
        <v>392</v>
      </c>
      <c r="FS158" t="s">
        <v>448</v>
      </c>
      <c r="FW158" t="s">
        <v>393</v>
      </c>
      <c r="GA158" t="s">
        <v>385</v>
      </c>
      <c r="GG158" t="s">
        <v>383</v>
      </c>
      <c r="GK158" t="s">
        <v>394</v>
      </c>
      <c r="GQ158">
        <v>3</v>
      </c>
      <c r="GS158" t="s">
        <v>395</v>
      </c>
      <c r="GU158" t="s">
        <v>396</v>
      </c>
      <c r="GY158" t="s">
        <v>397</v>
      </c>
      <c r="HC158" t="s">
        <v>383</v>
      </c>
      <c r="HE158" t="s">
        <v>385</v>
      </c>
      <c r="HO158" t="s">
        <v>385</v>
      </c>
      <c r="HP158" t="s">
        <v>385</v>
      </c>
      <c r="HQ158" t="s">
        <v>383</v>
      </c>
      <c r="HR158" t="s">
        <v>383</v>
      </c>
      <c r="HS158" t="s">
        <v>385</v>
      </c>
      <c r="HT158" t="s">
        <v>383</v>
      </c>
      <c r="HU158" t="s">
        <v>385</v>
      </c>
      <c r="HV158" t="s">
        <v>385</v>
      </c>
      <c r="HW158" t="s">
        <v>385</v>
      </c>
      <c r="IE158" t="s">
        <v>385</v>
      </c>
      <c r="IF158" t="s">
        <v>385</v>
      </c>
      <c r="IG158" t="s">
        <v>383</v>
      </c>
      <c r="IH158" t="s">
        <v>383</v>
      </c>
      <c r="II158" t="s">
        <v>383</v>
      </c>
      <c r="IJ158" t="s">
        <v>383</v>
      </c>
      <c r="IK158" t="s">
        <v>383</v>
      </c>
      <c r="IM158" t="s">
        <v>453</v>
      </c>
      <c r="IQ158" t="s">
        <v>380</v>
      </c>
      <c r="IU158" t="s">
        <v>399</v>
      </c>
      <c r="IW158" t="s">
        <v>399</v>
      </c>
      <c r="IY158" t="s">
        <v>399</v>
      </c>
      <c r="JA158" t="s">
        <v>383</v>
      </c>
      <c r="JL158" t="s">
        <v>361</v>
      </c>
      <c r="JM158" t="s">
        <v>361</v>
      </c>
      <c r="JN158" t="s">
        <v>361</v>
      </c>
      <c r="JO158" t="s">
        <v>361</v>
      </c>
      <c r="JP158" t="s">
        <v>361</v>
      </c>
      <c r="JQ158" t="s">
        <v>361</v>
      </c>
      <c r="JR158" t="s">
        <v>361</v>
      </c>
      <c r="JS158" t="s">
        <v>361</v>
      </c>
      <c r="JT158" t="s">
        <v>361</v>
      </c>
      <c r="JU158" t="s">
        <v>361</v>
      </c>
      <c r="JV158" t="s">
        <v>361</v>
      </c>
      <c r="JW158" t="s">
        <v>361</v>
      </c>
      <c r="KB158" t="s">
        <v>8</v>
      </c>
    </row>
    <row r="159" spans="1:288" x14ac:dyDescent="0.3">
      <c r="A159">
        <v>158</v>
      </c>
      <c r="AV159" t="s">
        <v>361</v>
      </c>
      <c r="AW159" t="s">
        <v>361</v>
      </c>
      <c r="AX159" t="s">
        <v>361</v>
      </c>
      <c r="AY159" t="s">
        <v>361</v>
      </c>
      <c r="AZ159" t="s">
        <v>361</v>
      </c>
      <c r="BA159" t="s">
        <v>361</v>
      </c>
      <c r="BB159" t="s">
        <v>361</v>
      </c>
      <c r="BC159" t="s">
        <v>361</v>
      </c>
      <c r="BD159" t="s">
        <v>361</v>
      </c>
      <c r="BE159" t="s">
        <v>361</v>
      </c>
      <c r="BF159" t="s">
        <v>361</v>
      </c>
      <c r="BG159" t="s">
        <v>361</v>
      </c>
      <c r="BH159" t="s">
        <v>361</v>
      </c>
      <c r="BI159" t="s">
        <v>361</v>
      </c>
      <c r="BJ159" t="s">
        <v>361</v>
      </c>
      <c r="BK159" t="s">
        <v>361</v>
      </c>
      <c r="BL159" t="s">
        <v>361</v>
      </c>
      <c r="BM159" t="s">
        <v>361</v>
      </c>
      <c r="BP159" t="s">
        <v>361</v>
      </c>
      <c r="BQ159" t="s">
        <v>361</v>
      </c>
      <c r="BR159" t="s">
        <v>361</v>
      </c>
      <c r="BS159" t="s">
        <v>361</v>
      </c>
      <c r="BT159" t="s">
        <v>361</v>
      </c>
      <c r="BU159" t="s">
        <v>361</v>
      </c>
      <c r="BV159" t="s">
        <v>361</v>
      </c>
      <c r="BW159" t="s">
        <v>361</v>
      </c>
      <c r="BX159" t="s">
        <v>361</v>
      </c>
      <c r="BY159" t="s">
        <v>361</v>
      </c>
      <c r="BZ159" t="s">
        <v>361</v>
      </c>
      <c r="CA159" t="s">
        <v>361</v>
      </c>
      <c r="CB159" t="s">
        <v>361</v>
      </c>
      <c r="CC159" t="s">
        <v>361</v>
      </c>
      <c r="CF159" t="s">
        <v>361</v>
      </c>
      <c r="CG159" t="s">
        <v>361</v>
      </c>
      <c r="CH159" t="s">
        <v>361</v>
      </c>
      <c r="CI159" t="s">
        <v>361</v>
      </c>
      <c r="CJ159" t="s">
        <v>361</v>
      </c>
      <c r="CK159" t="s">
        <v>361</v>
      </c>
      <c r="CL159" t="s">
        <v>361</v>
      </c>
      <c r="CM159" t="s">
        <v>361</v>
      </c>
      <c r="CN159" t="s">
        <v>361</v>
      </c>
      <c r="CO159" t="s">
        <v>361</v>
      </c>
      <c r="CP159" t="s">
        <v>361</v>
      </c>
      <c r="CQ159" t="s">
        <v>361</v>
      </c>
      <c r="CR159" t="s">
        <v>361</v>
      </c>
      <c r="CS159" t="s">
        <v>361</v>
      </c>
      <c r="CT159" t="s">
        <v>361</v>
      </c>
      <c r="CU159" t="s">
        <v>361</v>
      </c>
      <c r="CV159" t="s">
        <v>361</v>
      </c>
      <c r="CW159" t="s">
        <v>361</v>
      </c>
      <c r="CX159" t="s">
        <v>361</v>
      </c>
      <c r="CY159" t="s">
        <v>361</v>
      </c>
      <c r="CZ159" t="s">
        <v>361</v>
      </c>
      <c r="DA159" t="s">
        <v>361</v>
      </c>
      <c r="DH159" t="s">
        <v>361</v>
      </c>
      <c r="DI159" t="s">
        <v>361</v>
      </c>
      <c r="DJ159" t="s">
        <v>361</v>
      </c>
      <c r="DK159" t="s">
        <v>361</v>
      </c>
      <c r="DL159" t="s">
        <v>361</v>
      </c>
      <c r="DM159" t="s">
        <v>361</v>
      </c>
      <c r="DN159" t="s">
        <v>361</v>
      </c>
      <c r="DO159" t="s">
        <v>361</v>
      </c>
      <c r="DP159" t="s">
        <v>361</v>
      </c>
      <c r="DQ159" t="s">
        <v>361</v>
      </c>
      <c r="DR159" t="s">
        <v>361</v>
      </c>
      <c r="DT159" t="s">
        <v>361</v>
      </c>
      <c r="DU159" t="s">
        <v>361</v>
      </c>
      <c r="DV159" t="s">
        <v>361</v>
      </c>
      <c r="DW159" t="s">
        <v>361</v>
      </c>
      <c r="DX159" t="s">
        <v>361</v>
      </c>
      <c r="DY159" t="s">
        <v>361</v>
      </c>
      <c r="DZ159" t="s">
        <v>361</v>
      </c>
      <c r="EA159" t="s">
        <v>361</v>
      </c>
      <c r="EB159" t="s">
        <v>361</v>
      </c>
      <c r="EC159" t="s">
        <v>361</v>
      </c>
      <c r="ED159" t="s">
        <v>361</v>
      </c>
      <c r="JL159" t="s">
        <v>361</v>
      </c>
      <c r="JM159" t="s">
        <v>361</v>
      </c>
      <c r="JN159" t="s">
        <v>361</v>
      </c>
      <c r="JO159" t="s">
        <v>361</v>
      </c>
      <c r="JP159" t="s">
        <v>361</v>
      </c>
      <c r="JQ159" t="s">
        <v>361</v>
      </c>
      <c r="JR159" t="s">
        <v>361</v>
      </c>
      <c r="JS159" t="s">
        <v>361</v>
      </c>
      <c r="JT159" t="s">
        <v>361</v>
      </c>
      <c r="JU159" t="s">
        <v>361</v>
      </c>
      <c r="JV159" t="s">
        <v>361</v>
      </c>
      <c r="JW159" t="s">
        <v>361</v>
      </c>
      <c r="KB159" t="s">
        <v>59</v>
      </c>
    </row>
    <row r="160" spans="1:288" x14ac:dyDescent="0.3">
      <c r="A160">
        <v>159</v>
      </c>
      <c r="D160" s="45">
        <v>44740</v>
      </c>
      <c r="E160" s="46">
        <v>0.60625000000000007</v>
      </c>
      <c r="F160" t="s">
        <v>23</v>
      </c>
      <c r="G160" t="s">
        <v>13</v>
      </c>
      <c r="H160" t="s">
        <v>7</v>
      </c>
      <c r="L160" t="s">
        <v>362</v>
      </c>
      <c r="P160" t="s">
        <v>9</v>
      </c>
      <c r="V160" t="s">
        <v>485</v>
      </c>
      <c r="Z160" t="s">
        <v>364</v>
      </c>
      <c r="AB160" t="s">
        <v>403</v>
      </c>
      <c r="AD160" t="s">
        <v>550</v>
      </c>
      <c r="AF160" t="s">
        <v>367</v>
      </c>
      <c r="AJ160" t="s">
        <v>470</v>
      </c>
      <c r="AL160" t="s">
        <v>417</v>
      </c>
      <c r="AN160" t="s">
        <v>9</v>
      </c>
      <c r="AP160" t="s">
        <v>471</v>
      </c>
      <c r="AR160" t="s">
        <v>7</v>
      </c>
      <c r="AT160" t="s">
        <v>368</v>
      </c>
      <c r="AV160" t="s">
        <v>361</v>
      </c>
      <c r="AW160" t="s">
        <v>370</v>
      </c>
      <c r="AX160" t="s">
        <v>361</v>
      </c>
      <c r="AY160" t="s">
        <v>361</v>
      </c>
      <c r="AZ160" t="s">
        <v>370</v>
      </c>
      <c r="BA160" t="s">
        <v>370</v>
      </c>
      <c r="BB160" t="s">
        <v>370</v>
      </c>
      <c r="BC160" t="s">
        <v>361</v>
      </c>
      <c r="BD160" t="s">
        <v>361</v>
      </c>
      <c r="BE160" t="s">
        <v>361</v>
      </c>
      <c r="BF160" t="s">
        <v>361</v>
      </c>
      <c r="BG160" t="s">
        <v>361</v>
      </c>
      <c r="BH160" t="s">
        <v>361</v>
      </c>
      <c r="BI160" t="s">
        <v>361</v>
      </c>
      <c r="BJ160" t="s">
        <v>361</v>
      </c>
      <c r="BK160" t="s">
        <v>361</v>
      </c>
      <c r="BL160" t="s">
        <v>361</v>
      </c>
      <c r="BM160" t="s">
        <v>361</v>
      </c>
      <c r="BP160" t="s">
        <v>361</v>
      </c>
      <c r="BQ160" t="s">
        <v>370</v>
      </c>
      <c r="BR160" t="s">
        <v>361</v>
      </c>
      <c r="BS160" t="s">
        <v>370</v>
      </c>
      <c r="BT160" t="s">
        <v>361</v>
      </c>
      <c r="BU160" t="s">
        <v>361</v>
      </c>
      <c r="BV160" t="s">
        <v>361</v>
      </c>
      <c r="BW160" t="s">
        <v>361</v>
      </c>
      <c r="BX160" t="s">
        <v>361</v>
      </c>
      <c r="BY160" t="s">
        <v>361</v>
      </c>
      <c r="BZ160" t="s">
        <v>361</v>
      </c>
      <c r="CA160" t="s">
        <v>361</v>
      </c>
      <c r="CB160" t="s">
        <v>361</v>
      </c>
      <c r="CC160" t="s">
        <v>361</v>
      </c>
      <c r="CF160" t="s">
        <v>361</v>
      </c>
      <c r="CG160" t="s">
        <v>370</v>
      </c>
      <c r="CH160" t="s">
        <v>370</v>
      </c>
      <c r="CI160" t="s">
        <v>370</v>
      </c>
      <c r="CJ160" t="s">
        <v>370</v>
      </c>
      <c r="CK160" t="s">
        <v>361</v>
      </c>
      <c r="CL160" t="s">
        <v>370</v>
      </c>
      <c r="CM160" t="s">
        <v>370</v>
      </c>
      <c r="CN160" t="s">
        <v>370</v>
      </c>
      <c r="CO160" t="s">
        <v>361</v>
      </c>
      <c r="CP160" t="s">
        <v>361</v>
      </c>
      <c r="CQ160" t="s">
        <v>361</v>
      </c>
      <c r="CR160" t="s">
        <v>361</v>
      </c>
      <c r="CS160" t="s">
        <v>361</v>
      </c>
      <c r="CT160" t="s">
        <v>361</v>
      </c>
      <c r="CU160" t="s">
        <v>361</v>
      </c>
      <c r="CV160" t="s">
        <v>361</v>
      </c>
      <c r="CW160" t="s">
        <v>361</v>
      </c>
      <c r="CX160" t="s">
        <v>361</v>
      </c>
      <c r="CY160" t="s">
        <v>361</v>
      </c>
      <c r="CZ160" t="s">
        <v>361</v>
      </c>
      <c r="DA160" t="s">
        <v>361</v>
      </c>
      <c r="DD160" t="s">
        <v>9</v>
      </c>
      <c r="DF160" t="s">
        <v>9</v>
      </c>
      <c r="DH160" t="s">
        <v>361</v>
      </c>
      <c r="DI160" t="s">
        <v>361</v>
      </c>
      <c r="DJ160" t="s">
        <v>361</v>
      </c>
      <c r="DK160" t="s">
        <v>361</v>
      </c>
      <c r="DL160" t="s">
        <v>361</v>
      </c>
      <c r="DM160" t="s">
        <v>361</v>
      </c>
      <c r="DN160" t="s">
        <v>361</v>
      </c>
      <c r="DO160" t="s">
        <v>361</v>
      </c>
      <c r="DP160" t="s">
        <v>361</v>
      </c>
      <c r="DQ160" t="s">
        <v>361</v>
      </c>
      <c r="DR160" t="s">
        <v>370</v>
      </c>
      <c r="DT160" t="s">
        <v>361</v>
      </c>
      <c r="DU160" t="s">
        <v>361</v>
      </c>
      <c r="DV160" t="s">
        <v>361</v>
      </c>
      <c r="DW160" t="s">
        <v>361</v>
      </c>
      <c r="DX160" t="s">
        <v>361</v>
      </c>
      <c r="DY160" t="s">
        <v>361</v>
      </c>
      <c r="DZ160" t="s">
        <v>361</v>
      </c>
      <c r="EA160" t="s">
        <v>361</v>
      </c>
      <c r="EB160" t="s">
        <v>361</v>
      </c>
      <c r="EC160" t="s">
        <v>361</v>
      </c>
      <c r="ED160" t="s">
        <v>361</v>
      </c>
      <c r="EH160" t="s">
        <v>7</v>
      </c>
      <c r="EJ160" t="s">
        <v>9</v>
      </c>
      <c r="EL160">
        <v>2</v>
      </c>
      <c r="EM160" t="s">
        <v>371</v>
      </c>
      <c r="EN160">
        <v>30</v>
      </c>
      <c r="EO160" t="s">
        <v>372</v>
      </c>
      <c r="EP160">
        <v>24</v>
      </c>
      <c r="FQ160" t="s">
        <v>373</v>
      </c>
      <c r="FR160" t="s">
        <v>449</v>
      </c>
      <c r="FV160" t="s">
        <v>449</v>
      </c>
      <c r="GF160" t="s">
        <v>7</v>
      </c>
      <c r="GJ160" t="s">
        <v>425</v>
      </c>
      <c r="GP160">
        <v>1</v>
      </c>
      <c r="GR160" t="s">
        <v>376</v>
      </c>
      <c r="GT160" t="s">
        <v>377</v>
      </c>
      <c r="GX160" t="s">
        <v>378</v>
      </c>
      <c r="HB160" t="s">
        <v>9</v>
      </c>
      <c r="HD160" t="s">
        <v>9</v>
      </c>
      <c r="HF160" t="s">
        <v>9</v>
      </c>
      <c r="HG160" t="s">
        <v>9</v>
      </c>
      <c r="HH160" t="s">
        <v>7</v>
      </c>
      <c r="HI160" t="s">
        <v>9</v>
      </c>
      <c r="HJ160" t="s">
        <v>9</v>
      </c>
      <c r="HK160" t="s">
        <v>9</v>
      </c>
      <c r="HL160" t="s">
        <v>9</v>
      </c>
      <c r="HM160" t="s">
        <v>9</v>
      </c>
      <c r="HN160" t="s">
        <v>9</v>
      </c>
      <c r="HX160" t="s">
        <v>9</v>
      </c>
      <c r="HY160" t="s">
        <v>9</v>
      </c>
      <c r="HZ160" t="s">
        <v>7</v>
      </c>
      <c r="IA160" t="s">
        <v>7</v>
      </c>
      <c r="IB160" t="s">
        <v>7</v>
      </c>
      <c r="IC160" t="s">
        <v>9</v>
      </c>
      <c r="ID160" t="s">
        <v>7</v>
      </c>
      <c r="IL160" t="s">
        <v>551</v>
      </c>
      <c r="IP160" t="s">
        <v>441</v>
      </c>
      <c r="IT160" t="s">
        <v>381</v>
      </c>
      <c r="IV160" t="s">
        <v>381</v>
      </c>
      <c r="IX160" t="s">
        <v>381</v>
      </c>
      <c r="IZ160" t="s">
        <v>7</v>
      </c>
      <c r="JL160" t="s">
        <v>361</v>
      </c>
      <c r="JM160" t="s">
        <v>361</v>
      </c>
      <c r="JN160" t="s">
        <v>361</v>
      </c>
      <c r="JO160" t="s">
        <v>361</v>
      </c>
      <c r="JP160" t="s">
        <v>361</v>
      </c>
      <c r="JQ160" t="s">
        <v>361</v>
      </c>
      <c r="JR160" t="s">
        <v>361</v>
      </c>
      <c r="JS160" t="s">
        <v>361</v>
      </c>
      <c r="JT160" t="s">
        <v>361</v>
      </c>
      <c r="JU160" t="s">
        <v>361</v>
      </c>
      <c r="JV160" t="s">
        <v>361</v>
      </c>
      <c r="JW160" t="s">
        <v>361</v>
      </c>
      <c r="KB160" t="s">
        <v>8</v>
      </c>
    </row>
    <row r="161" spans="1:288" x14ac:dyDescent="0.3">
      <c r="A161">
        <v>160</v>
      </c>
      <c r="AV161" t="s">
        <v>361</v>
      </c>
      <c r="AW161" t="s">
        <v>361</v>
      </c>
      <c r="AX161" t="s">
        <v>361</v>
      </c>
      <c r="AY161" t="s">
        <v>361</v>
      </c>
      <c r="AZ161" t="s">
        <v>361</v>
      </c>
      <c r="BA161" t="s">
        <v>361</v>
      </c>
      <c r="BB161" t="s">
        <v>361</v>
      </c>
      <c r="BC161" t="s">
        <v>361</v>
      </c>
      <c r="BD161" t="s">
        <v>361</v>
      </c>
      <c r="BE161" t="s">
        <v>361</v>
      </c>
      <c r="BF161" t="s">
        <v>361</v>
      </c>
      <c r="BG161" t="s">
        <v>361</v>
      </c>
      <c r="BH161" t="s">
        <v>361</v>
      </c>
      <c r="BI161" t="s">
        <v>361</v>
      </c>
      <c r="BJ161" t="s">
        <v>361</v>
      </c>
      <c r="BK161" t="s">
        <v>361</v>
      </c>
      <c r="BL161" t="s">
        <v>361</v>
      </c>
      <c r="BM161" t="s">
        <v>361</v>
      </c>
      <c r="BP161" t="s">
        <v>361</v>
      </c>
      <c r="BQ161" t="s">
        <v>361</v>
      </c>
      <c r="BR161" t="s">
        <v>361</v>
      </c>
      <c r="BS161" t="s">
        <v>361</v>
      </c>
      <c r="BT161" t="s">
        <v>361</v>
      </c>
      <c r="BU161" t="s">
        <v>361</v>
      </c>
      <c r="BV161" t="s">
        <v>361</v>
      </c>
      <c r="BW161" t="s">
        <v>361</v>
      </c>
      <c r="BX161" t="s">
        <v>361</v>
      </c>
      <c r="BY161" t="s">
        <v>361</v>
      </c>
      <c r="BZ161" t="s">
        <v>361</v>
      </c>
      <c r="CA161" t="s">
        <v>361</v>
      </c>
      <c r="CB161" t="s">
        <v>361</v>
      </c>
      <c r="CC161" t="s">
        <v>361</v>
      </c>
      <c r="CF161" t="s">
        <v>361</v>
      </c>
      <c r="CG161" t="s">
        <v>361</v>
      </c>
      <c r="CH161" t="s">
        <v>361</v>
      </c>
      <c r="CI161" t="s">
        <v>361</v>
      </c>
      <c r="CJ161" t="s">
        <v>361</v>
      </c>
      <c r="CK161" t="s">
        <v>361</v>
      </c>
      <c r="CL161" t="s">
        <v>361</v>
      </c>
      <c r="CM161" t="s">
        <v>361</v>
      </c>
      <c r="CN161" t="s">
        <v>361</v>
      </c>
      <c r="CO161" t="s">
        <v>361</v>
      </c>
      <c r="CP161" t="s">
        <v>361</v>
      </c>
      <c r="CQ161" t="s">
        <v>361</v>
      </c>
      <c r="CR161" t="s">
        <v>361</v>
      </c>
      <c r="CS161" t="s">
        <v>361</v>
      </c>
      <c r="CT161" t="s">
        <v>361</v>
      </c>
      <c r="CU161" t="s">
        <v>361</v>
      </c>
      <c r="CV161" t="s">
        <v>361</v>
      </c>
      <c r="CW161" t="s">
        <v>361</v>
      </c>
      <c r="CX161" t="s">
        <v>361</v>
      </c>
      <c r="CY161" t="s">
        <v>361</v>
      </c>
      <c r="CZ161" t="s">
        <v>361</v>
      </c>
      <c r="DA161" t="s">
        <v>361</v>
      </c>
      <c r="DH161" t="s">
        <v>361</v>
      </c>
      <c r="DI161" t="s">
        <v>361</v>
      </c>
      <c r="DJ161" t="s">
        <v>361</v>
      </c>
      <c r="DK161" t="s">
        <v>361</v>
      </c>
      <c r="DL161" t="s">
        <v>361</v>
      </c>
      <c r="DM161" t="s">
        <v>361</v>
      </c>
      <c r="DN161" t="s">
        <v>361</v>
      </c>
      <c r="DO161" t="s">
        <v>361</v>
      </c>
      <c r="DP161" t="s">
        <v>361</v>
      </c>
      <c r="DQ161" t="s">
        <v>361</v>
      </c>
      <c r="DR161" t="s">
        <v>361</v>
      </c>
      <c r="DT161" t="s">
        <v>361</v>
      </c>
      <c r="DU161" t="s">
        <v>361</v>
      </c>
      <c r="DV161" t="s">
        <v>361</v>
      </c>
      <c r="DW161" t="s">
        <v>361</v>
      </c>
      <c r="DX161" t="s">
        <v>361</v>
      </c>
      <c r="DY161" t="s">
        <v>361</v>
      </c>
      <c r="DZ161" t="s">
        <v>361</v>
      </c>
      <c r="EA161" t="s">
        <v>361</v>
      </c>
      <c r="EB161" t="s">
        <v>361</v>
      </c>
      <c r="EC161" t="s">
        <v>361</v>
      </c>
      <c r="ED161" t="s">
        <v>361</v>
      </c>
      <c r="JL161" t="s">
        <v>361</v>
      </c>
      <c r="JM161" t="s">
        <v>361</v>
      </c>
      <c r="JN161" t="s">
        <v>361</v>
      </c>
      <c r="JO161" t="s">
        <v>361</v>
      </c>
      <c r="JP161" t="s">
        <v>361</v>
      </c>
      <c r="JQ161" t="s">
        <v>361</v>
      </c>
      <c r="JR161" t="s">
        <v>361</v>
      </c>
      <c r="JS161" t="s">
        <v>361</v>
      </c>
      <c r="JT161" t="s">
        <v>361</v>
      </c>
      <c r="JU161" t="s">
        <v>361</v>
      </c>
      <c r="JV161" t="s">
        <v>361</v>
      </c>
      <c r="JW161" t="s">
        <v>361</v>
      </c>
      <c r="KB161" t="s">
        <v>59</v>
      </c>
    </row>
    <row r="162" spans="1:288" x14ac:dyDescent="0.3">
      <c r="A162">
        <v>161</v>
      </c>
      <c r="AV162" t="s">
        <v>361</v>
      </c>
      <c r="AW162" t="s">
        <v>361</v>
      </c>
      <c r="AX162" t="s">
        <v>361</v>
      </c>
      <c r="AY162" t="s">
        <v>361</v>
      </c>
      <c r="AZ162" t="s">
        <v>361</v>
      </c>
      <c r="BA162" t="s">
        <v>361</v>
      </c>
      <c r="BB162" t="s">
        <v>361</v>
      </c>
      <c r="BC162" t="s">
        <v>361</v>
      </c>
      <c r="BD162" t="s">
        <v>361</v>
      </c>
      <c r="BE162" t="s">
        <v>361</v>
      </c>
      <c r="BF162" t="s">
        <v>361</v>
      </c>
      <c r="BG162" t="s">
        <v>361</v>
      </c>
      <c r="BH162" t="s">
        <v>361</v>
      </c>
      <c r="BI162" t="s">
        <v>361</v>
      </c>
      <c r="BJ162" t="s">
        <v>361</v>
      </c>
      <c r="BK162" t="s">
        <v>361</v>
      </c>
      <c r="BL162" t="s">
        <v>361</v>
      </c>
      <c r="BM162" t="s">
        <v>361</v>
      </c>
      <c r="BP162" t="s">
        <v>361</v>
      </c>
      <c r="BQ162" t="s">
        <v>361</v>
      </c>
      <c r="BR162" t="s">
        <v>361</v>
      </c>
      <c r="BS162" t="s">
        <v>361</v>
      </c>
      <c r="BT162" t="s">
        <v>361</v>
      </c>
      <c r="BU162" t="s">
        <v>361</v>
      </c>
      <c r="BV162" t="s">
        <v>361</v>
      </c>
      <c r="BW162" t="s">
        <v>361</v>
      </c>
      <c r="BX162" t="s">
        <v>361</v>
      </c>
      <c r="BY162" t="s">
        <v>361</v>
      </c>
      <c r="BZ162" t="s">
        <v>361</v>
      </c>
      <c r="CA162" t="s">
        <v>361</v>
      </c>
      <c r="CB162" t="s">
        <v>361</v>
      </c>
      <c r="CC162" t="s">
        <v>361</v>
      </c>
      <c r="CF162" t="s">
        <v>361</v>
      </c>
      <c r="CG162" t="s">
        <v>361</v>
      </c>
      <c r="CH162" t="s">
        <v>361</v>
      </c>
      <c r="CI162" t="s">
        <v>361</v>
      </c>
      <c r="CJ162" t="s">
        <v>361</v>
      </c>
      <c r="CK162" t="s">
        <v>361</v>
      </c>
      <c r="CL162" t="s">
        <v>361</v>
      </c>
      <c r="CM162" t="s">
        <v>361</v>
      </c>
      <c r="CN162" t="s">
        <v>361</v>
      </c>
      <c r="CO162" t="s">
        <v>361</v>
      </c>
      <c r="CP162" t="s">
        <v>361</v>
      </c>
      <c r="CQ162" t="s">
        <v>361</v>
      </c>
      <c r="CR162" t="s">
        <v>361</v>
      </c>
      <c r="CS162" t="s">
        <v>361</v>
      </c>
      <c r="CT162" t="s">
        <v>361</v>
      </c>
      <c r="CU162" t="s">
        <v>361</v>
      </c>
      <c r="CV162" t="s">
        <v>361</v>
      </c>
      <c r="CW162" t="s">
        <v>361</v>
      </c>
      <c r="CX162" t="s">
        <v>361</v>
      </c>
      <c r="CY162" t="s">
        <v>361</v>
      </c>
      <c r="CZ162" t="s">
        <v>361</v>
      </c>
      <c r="DA162" t="s">
        <v>361</v>
      </c>
      <c r="DH162" t="s">
        <v>361</v>
      </c>
      <c r="DI162" t="s">
        <v>361</v>
      </c>
      <c r="DJ162" t="s">
        <v>361</v>
      </c>
      <c r="DK162" t="s">
        <v>361</v>
      </c>
      <c r="DL162" t="s">
        <v>361</v>
      </c>
      <c r="DM162" t="s">
        <v>361</v>
      </c>
      <c r="DN162" t="s">
        <v>361</v>
      </c>
      <c r="DO162" t="s">
        <v>361</v>
      </c>
      <c r="DP162" t="s">
        <v>361</v>
      </c>
      <c r="DQ162" t="s">
        <v>361</v>
      </c>
      <c r="DR162" t="s">
        <v>361</v>
      </c>
      <c r="DT162" t="s">
        <v>361</v>
      </c>
      <c r="DU162" t="s">
        <v>361</v>
      </c>
      <c r="DV162" t="s">
        <v>361</v>
      </c>
      <c r="DW162" t="s">
        <v>361</v>
      </c>
      <c r="DX162" t="s">
        <v>361</v>
      </c>
      <c r="DY162" t="s">
        <v>361</v>
      </c>
      <c r="DZ162" t="s">
        <v>361</v>
      </c>
      <c r="EA162" t="s">
        <v>361</v>
      </c>
      <c r="EB162" t="s">
        <v>361</v>
      </c>
      <c r="EC162" t="s">
        <v>361</v>
      </c>
      <c r="ED162" t="s">
        <v>361</v>
      </c>
      <c r="JL162" t="s">
        <v>361</v>
      </c>
      <c r="JM162" t="s">
        <v>361</v>
      </c>
      <c r="JN162" t="s">
        <v>361</v>
      </c>
      <c r="JO162" t="s">
        <v>361</v>
      </c>
      <c r="JP162" t="s">
        <v>361</v>
      </c>
      <c r="JQ162" t="s">
        <v>361</v>
      </c>
      <c r="JR162" t="s">
        <v>361</v>
      </c>
      <c r="JS162" t="s">
        <v>361</v>
      </c>
      <c r="JT162" t="s">
        <v>361</v>
      </c>
      <c r="JU162" t="s">
        <v>361</v>
      </c>
      <c r="JV162" t="s">
        <v>361</v>
      </c>
      <c r="JW162" t="s">
        <v>361</v>
      </c>
      <c r="KB162" t="s">
        <v>59</v>
      </c>
    </row>
    <row r="163" spans="1:288" x14ac:dyDescent="0.3">
      <c r="A163">
        <v>162</v>
      </c>
      <c r="D163" s="45">
        <v>44735</v>
      </c>
      <c r="E163" s="46">
        <v>0.53055555555555556</v>
      </c>
      <c r="F163" t="s">
        <v>22</v>
      </c>
      <c r="G163" t="s">
        <v>13</v>
      </c>
      <c r="H163" t="s">
        <v>9</v>
      </c>
      <c r="J163" t="s">
        <v>547</v>
      </c>
      <c r="L163" t="s">
        <v>362</v>
      </c>
      <c r="P163" t="s">
        <v>9</v>
      </c>
      <c r="V163" t="s">
        <v>363</v>
      </c>
      <c r="Z163" t="s">
        <v>443</v>
      </c>
      <c r="AB163" t="s">
        <v>403</v>
      </c>
      <c r="AD163" t="s">
        <v>389</v>
      </c>
      <c r="AF163" t="s">
        <v>367</v>
      </c>
      <c r="AJ163" t="s">
        <v>367</v>
      </c>
      <c r="AN163" t="s">
        <v>7</v>
      </c>
      <c r="AP163" t="s">
        <v>471</v>
      </c>
      <c r="AR163" t="s">
        <v>7</v>
      </c>
      <c r="AT163" t="s">
        <v>7</v>
      </c>
      <c r="AV163" t="s">
        <v>361</v>
      </c>
      <c r="AW163" t="s">
        <v>361</v>
      </c>
      <c r="AX163" t="s">
        <v>361</v>
      </c>
      <c r="AY163" t="s">
        <v>361</v>
      </c>
      <c r="AZ163" t="s">
        <v>361</v>
      </c>
      <c r="BA163" t="s">
        <v>370</v>
      </c>
      <c r="BB163" t="s">
        <v>361</v>
      </c>
      <c r="BC163" t="s">
        <v>361</v>
      </c>
      <c r="BD163" t="s">
        <v>361</v>
      </c>
      <c r="BE163" t="s">
        <v>361</v>
      </c>
      <c r="BF163" t="s">
        <v>361</v>
      </c>
      <c r="BG163" t="s">
        <v>361</v>
      </c>
      <c r="BH163" t="s">
        <v>361</v>
      </c>
      <c r="BI163" t="s">
        <v>361</v>
      </c>
      <c r="BJ163" t="s">
        <v>361</v>
      </c>
      <c r="BK163" t="s">
        <v>361</v>
      </c>
      <c r="BL163" t="s">
        <v>361</v>
      </c>
      <c r="BM163" t="s">
        <v>361</v>
      </c>
      <c r="BP163" t="s">
        <v>361</v>
      </c>
      <c r="BQ163" t="s">
        <v>361</v>
      </c>
      <c r="BR163" t="s">
        <v>361</v>
      </c>
      <c r="BS163" t="s">
        <v>370</v>
      </c>
      <c r="BT163" t="s">
        <v>361</v>
      </c>
      <c r="BU163" t="s">
        <v>361</v>
      </c>
      <c r="BV163" t="s">
        <v>361</v>
      </c>
      <c r="BW163" t="s">
        <v>361</v>
      </c>
      <c r="BX163" t="s">
        <v>361</v>
      </c>
      <c r="BY163" t="s">
        <v>361</v>
      </c>
      <c r="BZ163" t="s">
        <v>361</v>
      </c>
      <c r="CA163" t="s">
        <v>361</v>
      </c>
      <c r="CB163" t="s">
        <v>361</v>
      </c>
      <c r="CC163" t="s">
        <v>361</v>
      </c>
      <c r="CF163" t="s">
        <v>361</v>
      </c>
      <c r="CG163" t="s">
        <v>361</v>
      </c>
      <c r="CH163" t="s">
        <v>370</v>
      </c>
      <c r="CI163" t="s">
        <v>370</v>
      </c>
      <c r="CJ163" t="s">
        <v>370</v>
      </c>
      <c r="CK163" t="s">
        <v>361</v>
      </c>
      <c r="CL163" t="s">
        <v>370</v>
      </c>
      <c r="CM163" t="s">
        <v>361</v>
      </c>
      <c r="CN163" t="s">
        <v>361</v>
      </c>
      <c r="CO163" t="s">
        <v>361</v>
      </c>
      <c r="CP163" t="s">
        <v>361</v>
      </c>
      <c r="CQ163" t="s">
        <v>361</v>
      </c>
      <c r="CR163" t="s">
        <v>361</v>
      </c>
      <c r="CS163" t="s">
        <v>361</v>
      </c>
      <c r="CT163" t="s">
        <v>361</v>
      </c>
      <c r="CU163" t="s">
        <v>361</v>
      </c>
      <c r="CV163" t="s">
        <v>361</v>
      </c>
      <c r="CW163" t="s">
        <v>361</v>
      </c>
      <c r="CX163" t="s">
        <v>361</v>
      </c>
      <c r="CY163" t="s">
        <v>361</v>
      </c>
      <c r="CZ163" t="s">
        <v>361</v>
      </c>
      <c r="DA163" t="s">
        <v>361</v>
      </c>
      <c r="DD163" t="s">
        <v>9</v>
      </c>
      <c r="DF163" t="s">
        <v>9</v>
      </c>
      <c r="DH163" t="s">
        <v>361</v>
      </c>
      <c r="DI163" t="s">
        <v>361</v>
      </c>
      <c r="DJ163" t="s">
        <v>361</v>
      </c>
      <c r="DK163" t="s">
        <v>361</v>
      </c>
      <c r="DL163" t="s">
        <v>361</v>
      </c>
      <c r="DM163" t="s">
        <v>361</v>
      </c>
      <c r="DN163" t="s">
        <v>361</v>
      </c>
      <c r="DO163" t="s">
        <v>361</v>
      </c>
      <c r="DP163" t="s">
        <v>361</v>
      </c>
      <c r="DQ163" t="s">
        <v>361</v>
      </c>
      <c r="DR163" t="s">
        <v>370</v>
      </c>
      <c r="DT163" t="s">
        <v>361</v>
      </c>
      <c r="DU163" t="s">
        <v>361</v>
      </c>
      <c r="DV163" t="s">
        <v>361</v>
      </c>
      <c r="DW163" t="s">
        <v>361</v>
      </c>
      <c r="DX163" t="s">
        <v>361</v>
      </c>
      <c r="DY163" t="s">
        <v>361</v>
      </c>
      <c r="DZ163" t="s">
        <v>361</v>
      </c>
      <c r="EA163" t="s">
        <v>361</v>
      </c>
      <c r="EB163" t="s">
        <v>361</v>
      </c>
      <c r="EC163" t="s">
        <v>361</v>
      </c>
      <c r="ED163" t="s">
        <v>361</v>
      </c>
      <c r="EH163" t="s">
        <v>7</v>
      </c>
      <c r="EJ163" t="s">
        <v>7</v>
      </c>
      <c r="EL163">
        <v>2</v>
      </c>
      <c r="EM163" t="s">
        <v>372</v>
      </c>
      <c r="EN163">
        <v>18</v>
      </c>
      <c r="EO163" t="s">
        <v>372</v>
      </c>
      <c r="EP163">
        <v>14</v>
      </c>
      <c r="FQ163" t="s">
        <v>373</v>
      </c>
      <c r="FR163" t="s">
        <v>374</v>
      </c>
      <c r="FV163" t="s">
        <v>406</v>
      </c>
      <c r="GF163" t="s">
        <v>7</v>
      </c>
      <c r="GJ163" t="s">
        <v>425</v>
      </c>
      <c r="GP163">
        <v>2</v>
      </c>
      <c r="GR163" t="s">
        <v>376</v>
      </c>
      <c r="GT163" t="s">
        <v>377</v>
      </c>
      <c r="GX163" t="s">
        <v>378</v>
      </c>
      <c r="HB163" t="s">
        <v>7</v>
      </c>
      <c r="HD163" t="s">
        <v>9</v>
      </c>
      <c r="HF163" t="s">
        <v>7</v>
      </c>
      <c r="HG163" t="s">
        <v>9</v>
      </c>
      <c r="HH163" t="s">
        <v>7</v>
      </c>
      <c r="HI163" t="s">
        <v>7</v>
      </c>
      <c r="HJ163" t="s">
        <v>9</v>
      </c>
      <c r="HK163" t="s">
        <v>9</v>
      </c>
      <c r="HL163" t="s">
        <v>9</v>
      </c>
      <c r="HM163" t="s">
        <v>9</v>
      </c>
      <c r="HN163" t="s">
        <v>9</v>
      </c>
      <c r="HX163" t="s">
        <v>7</v>
      </c>
      <c r="HY163" t="s">
        <v>9</v>
      </c>
      <c r="HZ163" t="s">
        <v>7</v>
      </c>
      <c r="IA163" t="s">
        <v>7</v>
      </c>
      <c r="IB163" t="s">
        <v>7</v>
      </c>
      <c r="IC163" t="s">
        <v>9</v>
      </c>
      <c r="ID163" t="s">
        <v>7</v>
      </c>
      <c r="IL163" t="s">
        <v>379</v>
      </c>
      <c r="IP163" t="s">
        <v>380</v>
      </c>
      <c r="IT163" t="s">
        <v>381</v>
      </c>
      <c r="IV163" t="s">
        <v>381</v>
      </c>
      <c r="IX163" t="s">
        <v>381</v>
      </c>
      <c r="IZ163" t="s">
        <v>9</v>
      </c>
      <c r="JB163" t="s">
        <v>11</v>
      </c>
      <c r="JD163" t="s">
        <v>9</v>
      </c>
      <c r="JF163" t="s">
        <v>409</v>
      </c>
      <c r="JG163" t="s">
        <v>409</v>
      </c>
      <c r="JH163" t="s">
        <v>446</v>
      </c>
      <c r="JL163" t="s">
        <v>370</v>
      </c>
      <c r="JM163" t="s">
        <v>370</v>
      </c>
      <c r="JN163" t="s">
        <v>370</v>
      </c>
      <c r="JO163" t="s">
        <v>370</v>
      </c>
      <c r="JP163" t="s">
        <v>370</v>
      </c>
      <c r="JQ163" t="s">
        <v>361</v>
      </c>
      <c r="JR163" t="s">
        <v>361</v>
      </c>
      <c r="JS163" t="s">
        <v>361</v>
      </c>
      <c r="JT163" t="s">
        <v>361</v>
      </c>
      <c r="JU163" t="s">
        <v>361</v>
      </c>
      <c r="JV163" t="s">
        <v>361</v>
      </c>
      <c r="JW163" t="s">
        <v>361</v>
      </c>
      <c r="JX163" t="s">
        <v>474</v>
      </c>
      <c r="JZ163" t="s">
        <v>412</v>
      </c>
      <c r="KB163" t="s">
        <v>8</v>
      </c>
    </row>
    <row r="164" spans="1:288" x14ac:dyDescent="0.3">
      <c r="A164">
        <v>163</v>
      </c>
      <c r="D164" s="45">
        <v>44735</v>
      </c>
      <c r="E164" s="46">
        <v>0.56805555555555554</v>
      </c>
      <c r="F164" t="s">
        <v>25</v>
      </c>
      <c r="G164" t="s">
        <v>13</v>
      </c>
      <c r="H164" t="s">
        <v>7</v>
      </c>
      <c r="L164" t="s">
        <v>362</v>
      </c>
      <c r="P164" t="s">
        <v>9</v>
      </c>
      <c r="V164" t="s">
        <v>363</v>
      </c>
      <c r="Z164" t="s">
        <v>402</v>
      </c>
      <c r="AB164" t="s">
        <v>403</v>
      </c>
      <c r="AD164" t="s">
        <v>423</v>
      </c>
      <c r="AF164" t="s">
        <v>367</v>
      </c>
      <c r="AJ164" t="s">
        <v>367</v>
      </c>
      <c r="AN164" t="s">
        <v>7</v>
      </c>
      <c r="AP164" t="s">
        <v>367</v>
      </c>
      <c r="AR164" t="s">
        <v>7</v>
      </c>
      <c r="AT164" t="s">
        <v>368</v>
      </c>
      <c r="AV164" t="s">
        <v>361</v>
      </c>
      <c r="AW164" t="s">
        <v>361</v>
      </c>
      <c r="AX164" t="s">
        <v>361</v>
      </c>
      <c r="AY164" t="s">
        <v>361</v>
      </c>
      <c r="AZ164" t="s">
        <v>370</v>
      </c>
      <c r="BA164" t="s">
        <v>370</v>
      </c>
      <c r="BB164" t="s">
        <v>370</v>
      </c>
      <c r="BC164" t="s">
        <v>361</v>
      </c>
      <c r="BD164" t="s">
        <v>361</v>
      </c>
      <c r="BE164" t="s">
        <v>361</v>
      </c>
      <c r="BF164" t="s">
        <v>361</v>
      </c>
      <c r="BG164" t="s">
        <v>361</v>
      </c>
      <c r="BH164" t="s">
        <v>361</v>
      </c>
      <c r="BI164" t="s">
        <v>361</v>
      </c>
      <c r="BJ164" t="s">
        <v>361</v>
      </c>
      <c r="BK164" t="s">
        <v>361</v>
      </c>
      <c r="BL164" t="s">
        <v>361</v>
      </c>
      <c r="BM164" t="s">
        <v>361</v>
      </c>
      <c r="BP164" t="s">
        <v>361</v>
      </c>
      <c r="BQ164" t="s">
        <v>361</v>
      </c>
      <c r="BR164" t="s">
        <v>370</v>
      </c>
      <c r="BS164" t="s">
        <v>370</v>
      </c>
      <c r="BT164" t="s">
        <v>361</v>
      </c>
      <c r="BU164" t="s">
        <v>361</v>
      </c>
      <c r="BV164" t="s">
        <v>361</v>
      </c>
      <c r="BW164" t="s">
        <v>361</v>
      </c>
      <c r="BX164" t="s">
        <v>361</v>
      </c>
      <c r="BY164" t="s">
        <v>361</v>
      </c>
      <c r="BZ164" t="s">
        <v>361</v>
      </c>
      <c r="CA164" t="s">
        <v>361</v>
      </c>
      <c r="CB164" t="s">
        <v>361</v>
      </c>
      <c r="CC164" t="s">
        <v>361</v>
      </c>
      <c r="CF164" t="s">
        <v>361</v>
      </c>
      <c r="CG164" t="s">
        <v>370</v>
      </c>
      <c r="CH164" t="s">
        <v>370</v>
      </c>
      <c r="CI164" t="s">
        <v>370</v>
      </c>
      <c r="CJ164" t="s">
        <v>361</v>
      </c>
      <c r="CK164" t="s">
        <v>370</v>
      </c>
      <c r="CL164" t="s">
        <v>361</v>
      </c>
      <c r="CM164" t="s">
        <v>361</v>
      </c>
      <c r="CN164" t="s">
        <v>361</v>
      </c>
      <c r="CO164" t="s">
        <v>361</v>
      </c>
      <c r="CP164" t="s">
        <v>361</v>
      </c>
      <c r="CQ164" t="s">
        <v>361</v>
      </c>
      <c r="CR164" t="s">
        <v>361</v>
      </c>
      <c r="CS164" t="s">
        <v>361</v>
      </c>
      <c r="CT164" t="s">
        <v>361</v>
      </c>
      <c r="CU164" t="s">
        <v>361</v>
      </c>
      <c r="CV164" t="s">
        <v>361</v>
      </c>
      <c r="CW164" t="s">
        <v>361</v>
      </c>
      <c r="CX164" t="s">
        <v>361</v>
      </c>
      <c r="CY164" t="s">
        <v>361</v>
      </c>
      <c r="CZ164" t="s">
        <v>361</v>
      </c>
      <c r="DA164" t="s">
        <v>361</v>
      </c>
      <c r="DD164" t="s">
        <v>9</v>
      </c>
      <c r="DF164" t="s">
        <v>9</v>
      </c>
      <c r="DH164" t="s">
        <v>361</v>
      </c>
      <c r="DI164" t="s">
        <v>361</v>
      </c>
      <c r="DJ164" t="s">
        <v>361</v>
      </c>
      <c r="DK164" t="s">
        <v>361</v>
      </c>
      <c r="DL164" t="s">
        <v>361</v>
      </c>
      <c r="DM164" t="s">
        <v>361</v>
      </c>
      <c r="DN164" t="s">
        <v>361</v>
      </c>
      <c r="DO164" t="s">
        <v>361</v>
      </c>
      <c r="DP164" t="s">
        <v>361</v>
      </c>
      <c r="DQ164" t="s">
        <v>361</v>
      </c>
      <c r="DR164" t="s">
        <v>370</v>
      </c>
      <c r="DT164" t="s">
        <v>361</v>
      </c>
      <c r="DU164" t="s">
        <v>361</v>
      </c>
      <c r="DV164" t="s">
        <v>361</v>
      </c>
      <c r="DW164" t="s">
        <v>361</v>
      </c>
      <c r="DX164" t="s">
        <v>361</v>
      </c>
      <c r="DY164" t="s">
        <v>361</v>
      </c>
      <c r="DZ164" t="s">
        <v>361</v>
      </c>
      <c r="EA164" t="s">
        <v>361</v>
      </c>
      <c r="EB164" t="s">
        <v>361</v>
      </c>
      <c r="EC164" t="s">
        <v>361</v>
      </c>
      <c r="ED164" t="s">
        <v>361</v>
      </c>
      <c r="EH164" t="s">
        <v>7</v>
      </c>
      <c r="EJ164" t="s">
        <v>7</v>
      </c>
      <c r="EL164">
        <v>4</v>
      </c>
      <c r="EM164" t="s">
        <v>371</v>
      </c>
      <c r="EN164">
        <v>12</v>
      </c>
      <c r="EO164" t="s">
        <v>371</v>
      </c>
      <c r="EP164">
        <v>20</v>
      </c>
      <c r="EQ164" t="s">
        <v>371</v>
      </c>
      <c r="ER164">
        <v>32</v>
      </c>
      <c r="ES164" t="s">
        <v>371</v>
      </c>
      <c r="ET164">
        <v>38</v>
      </c>
      <c r="FQ164" t="s">
        <v>373</v>
      </c>
      <c r="FR164" t="s">
        <v>374</v>
      </c>
      <c r="FV164" t="s">
        <v>374</v>
      </c>
      <c r="GF164" t="s">
        <v>7</v>
      </c>
      <c r="GJ164" t="s">
        <v>425</v>
      </c>
      <c r="GP164">
        <v>1</v>
      </c>
      <c r="GR164" t="s">
        <v>376</v>
      </c>
      <c r="GT164" t="s">
        <v>377</v>
      </c>
      <c r="GX164" t="s">
        <v>378</v>
      </c>
      <c r="HB164" t="s">
        <v>9</v>
      </c>
      <c r="HD164" t="s">
        <v>9</v>
      </c>
      <c r="HF164" t="s">
        <v>7</v>
      </c>
      <c r="HG164" t="s">
        <v>9</v>
      </c>
      <c r="HH164" t="s">
        <v>7</v>
      </c>
      <c r="HI164" t="s">
        <v>7</v>
      </c>
      <c r="HJ164" t="s">
        <v>7</v>
      </c>
      <c r="HK164" t="s">
        <v>7</v>
      </c>
      <c r="HL164" t="s">
        <v>9</v>
      </c>
      <c r="HM164" t="s">
        <v>9</v>
      </c>
      <c r="HN164" t="s">
        <v>7</v>
      </c>
      <c r="HX164" t="s">
        <v>9</v>
      </c>
      <c r="HY164" t="s">
        <v>9</v>
      </c>
      <c r="HZ164" t="s">
        <v>7</v>
      </c>
      <c r="IA164" t="s">
        <v>7</v>
      </c>
      <c r="IB164" t="s">
        <v>7</v>
      </c>
      <c r="IC164" t="s">
        <v>7</v>
      </c>
      <c r="ID164" t="s">
        <v>7</v>
      </c>
      <c r="IL164" t="s">
        <v>473</v>
      </c>
      <c r="IP164" t="s">
        <v>441</v>
      </c>
      <c r="IT164" t="s">
        <v>381</v>
      </c>
      <c r="IV164" t="s">
        <v>381</v>
      </c>
      <c r="IX164" t="s">
        <v>381</v>
      </c>
      <c r="IZ164" t="s">
        <v>7</v>
      </c>
      <c r="JL164" t="s">
        <v>361</v>
      </c>
      <c r="JM164" t="s">
        <v>361</v>
      </c>
      <c r="JN164" t="s">
        <v>361</v>
      </c>
      <c r="JO164" t="s">
        <v>361</v>
      </c>
      <c r="JP164" t="s">
        <v>361</v>
      </c>
      <c r="JQ164" t="s">
        <v>361</v>
      </c>
      <c r="JR164" t="s">
        <v>361</v>
      </c>
      <c r="JS164" t="s">
        <v>361</v>
      </c>
      <c r="JT164" t="s">
        <v>361</v>
      </c>
      <c r="JU164" t="s">
        <v>361</v>
      </c>
      <c r="JV164" t="s">
        <v>361</v>
      </c>
      <c r="JW164" t="s">
        <v>361</v>
      </c>
      <c r="KB164" t="s">
        <v>8</v>
      </c>
    </row>
    <row r="165" spans="1:288" x14ac:dyDescent="0.3">
      <c r="A165">
        <v>164</v>
      </c>
      <c r="D165" s="45">
        <v>44735</v>
      </c>
      <c r="E165" s="46">
        <v>0.57500000000000007</v>
      </c>
      <c r="F165" t="s">
        <v>60</v>
      </c>
      <c r="G165" t="s">
        <v>382</v>
      </c>
      <c r="I165" t="s">
        <v>383</v>
      </c>
      <c r="N165" t="s">
        <v>384</v>
      </c>
      <c r="S165" t="s">
        <v>385</v>
      </c>
      <c r="W165" t="s">
        <v>386</v>
      </c>
      <c r="Y165" t="s">
        <v>385</v>
      </c>
      <c r="AA165" t="s">
        <v>414</v>
      </c>
      <c r="AC165" t="s">
        <v>388</v>
      </c>
      <c r="AE165" t="s">
        <v>423</v>
      </c>
      <c r="AG165" t="s">
        <v>458</v>
      </c>
      <c r="AH165" t="s">
        <v>417</v>
      </c>
      <c r="AK165" t="s">
        <v>383</v>
      </c>
      <c r="AO165" t="s">
        <v>383</v>
      </c>
      <c r="AQ165" t="s">
        <v>418</v>
      </c>
      <c r="AS165" t="s">
        <v>383</v>
      </c>
      <c r="AU165" t="s">
        <v>383</v>
      </c>
      <c r="AV165" t="s">
        <v>361</v>
      </c>
      <c r="AW165" t="s">
        <v>361</v>
      </c>
      <c r="AX165" t="s">
        <v>361</v>
      </c>
      <c r="AY165" t="s">
        <v>361</v>
      </c>
      <c r="AZ165" t="s">
        <v>361</v>
      </c>
      <c r="BA165" t="s">
        <v>361</v>
      </c>
      <c r="BB165" t="s">
        <v>361</v>
      </c>
      <c r="BC165" t="s">
        <v>361</v>
      </c>
      <c r="BD165" t="s">
        <v>361</v>
      </c>
      <c r="BE165" t="s">
        <v>361</v>
      </c>
      <c r="BF165" t="s">
        <v>361</v>
      </c>
      <c r="BG165" t="s">
        <v>361</v>
      </c>
      <c r="BH165" t="s">
        <v>361</v>
      </c>
      <c r="BI165" t="s">
        <v>370</v>
      </c>
      <c r="BJ165" t="s">
        <v>361</v>
      </c>
      <c r="BK165" t="s">
        <v>370</v>
      </c>
      <c r="BL165" t="s">
        <v>361</v>
      </c>
      <c r="BM165" t="s">
        <v>361</v>
      </c>
      <c r="BP165" t="s">
        <v>361</v>
      </c>
      <c r="BQ165" t="s">
        <v>361</v>
      </c>
      <c r="BR165" t="s">
        <v>361</v>
      </c>
      <c r="BS165" t="s">
        <v>361</v>
      </c>
      <c r="BT165" t="s">
        <v>361</v>
      </c>
      <c r="BU165" t="s">
        <v>361</v>
      </c>
      <c r="BV165" t="s">
        <v>361</v>
      </c>
      <c r="BW165" t="s">
        <v>361</v>
      </c>
      <c r="BX165" t="s">
        <v>361</v>
      </c>
      <c r="BY165" t="s">
        <v>361</v>
      </c>
      <c r="BZ165" t="s">
        <v>370</v>
      </c>
      <c r="CA165" t="s">
        <v>370</v>
      </c>
      <c r="CB165" t="s">
        <v>361</v>
      </c>
      <c r="CC165" t="s">
        <v>361</v>
      </c>
      <c r="CF165" t="s">
        <v>361</v>
      </c>
      <c r="CG165" t="s">
        <v>361</v>
      </c>
      <c r="CH165" t="s">
        <v>361</v>
      </c>
      <c r="CI165" t="s">
        <v>361</v>
      </c>
      <c r="CJ165" t="s">
        <v>361</v>
      </c>
      <c r="CK165" t="s">
        <v>361</v>
      </c>
      <c r="CL165" t="s">
        <v>361</v>
      </c>
      <c r="CM165" t="s">
        <v>361</v>
      </c>
      <c r="CN165" t="s">
        <v>361</v>
      </c>
      <c r="CO165" t="s">
        <v>361</v>
      </c>
      <c r="CP165" t="s">
        <v>361</v>
      </c>
      <c r="CQ165" t="s">
        <v>361</v>
      </c>
      <c r="CR165" t="s">
        <v>361</v>
      </c>
      <c r="CS165" t="s">
        <v>370</v>
      </c>
      <c r="CT165" t="s">
        <v>361</v>
      </c>
      <c r="CU165" t="s">
        <v>370</v>
      </c>
      <c r="CV165" t="s">
        <v>361</v>
      </c>
      <c r="CW165" t="s">
        <v>370</v>
      </c>
      <c r="CX165" t="s">
        <v>361</v>
      </c>
      <c r="CY165" t="s">
        <v>361</v>
      </c>
      <c r="CZ165" t="s">
        <v>370</v>
      </c>
      <c r="DA165" t="s">
        <v>361</v>
      </c>
      <c r="DE165" t="s">
        <v>385</v>
      </c>
      <c r="DG165" t="s">
        <v>385</v>
      </c>
      <c r="DH165" t="s">
        <v>361</v>
      </c>
      <c r="DI165" t="s">
        <v>361</v>
      </c>
      <c r="DJ165" t="s">
        <v>361</v>
      </c>
      <c r="DK165" t="s">
        <v>361</v>
      </c>
      <c r="DL165" t="s">
        <v>361</v>
      </c>
      <c r="DM165" t="s">
        <v>361</v>
      </c>
      <c r="DN165" t="s">
        <v>361</v>
      </c>
      <c r="DO165" t="s">
        <v>361</v>
      </c>
      <c r="DP165" t="s">
        <v>361</v>
      </c>
      <c r="DQ165" t="s">
        <v>361</v>
      </c>
      <c r="DR165" t="s">
        <v>361</v>
      </c>
      <c r="DT165" t="s">
        <v>361</v>
      </c>
      <c r="DU165" t="s">
        <v>361</v>
      </c>
      <c r="DV165" t="s">
        <v>361</v>
      </c>
      <c r="DW165" t="s">
        <v>361</v>
      </c>
      <c r="DX165" t="s">
        <v>361</v>
      </c>
      <c r="DY165" t="s">
        <v>361</v>
      </c>
      <c r="DZ165" t="s">
        <v>361</v>
      </c>
      <c r="EA165" t="s">
        <v>361</v>
      </c>
      <c r="EB165" t="s">
        <v>361</v>
      </c>
      <c r="EC165" t="s">
        <v>361</v>
      </c>
      <c r="ED165" t="s">
        <v>370</v>
      </c>
      <c r="EI165" t="s">
        <v>383</v>
      </c>
      <c r="EK165" t="s">
        <v>383</v>
      </c>
      <c r="EL165">
        <v>1</v>
      </c>
      <c r="EM165" t="s">
        <v>371</v>
      </c>
      <c r="EN165">
        <v>63</v>
      </c>
      <c r="FQ165" t="s">
        <v>373</v>
      </c>
      <c r="FS165" t="s">
        <v>463</v>
      </c>
      <c r="FU165" t="s">
        <v>483</v>
      </c>
      <c r="FW165" t="s">
        <v>463</v>
      </c>
      <c r="FY165" t="s">
        <v>483</v>
      </c>
      <c r="GG165" t="s">
        <v>383</v>
      </c>
      <c r="GK165" t="s">
        <v>428</v>
      </c>
      <c r="GO165" t="s">
        <v>429</v>
      </c>
      <c r="GQ165">
        <v>10</v>
      </c>
      <c r="GS165" t="s">
        <v>420</v>
      </c>
      <c r="GU165" t="s">
        <v>514</v>
      </c>
      <c r="GY165" t="s">
        <v>397</v>
      </c>
      <c r="HC165" t="s">
        <v>383</v>
      </c>
      <c r="HE165" t="s">
        <v>385</v>
      </c>
      <c r="HO165" t="s">
        <v>385</v>
      </c>
      <c r="HP165" t="s">
        <v>385</v>
      </c>
      <c r="HQ165" t="s">
        <v>383</v>
      </c>
      <c r="HR165" t="s">
        <v>383</v>
      </c>
      <c r="HS165" t="s">
        <v>383</v>
      </c>
      <c r="HT165" t="s">
        <v>383</v>
      </c>
      <c r="HU165" t="s">
        <v>383</v>
      </c>
      <c r="HV165" t="s">
        <v>385</v>
      </c>
      <c r="HW165" t="s">
        <v>383</v>
      </c>
      <c r="IE165" t="s">
        <v>385</v>
      </c>
      <c r="IF165" t="s">
        <v>385</v>
      </c>
      <c r="IG165" t="s">
        <v>383</v>
      </c>
      <c r="IH165" t="s">
        <v>383</v>
      </c>
      <c r="II165" t="s">
        <v>383</v>
      </c>
      <c r="IJ165" t="s">
        <v>383</v>
      </c>
      <c r="IK165" t="s">
        <v>383</v>
      </c>
      <c r="IM165" t="s">
        <v>398</v>
      </c>
      <c r="IQ165" t="s">
        <v>422</v>
      </c>
      <c r="IU165" t="s">
        <v>399</v>
      </c>
      <c r="IW165" t="s">
        <v>400</v>
      </c>
      <c r="IY165" t="s">
        <v>516</v>
      </c>
      <c r="JA165" t="s">
        <v>383</v>
      </c>
      <c r="JL165" t="s">
        <v>361</v>
      </c>
      <c r="JM165" t="s">
        <v>361</v>
      </c>
      <c r="JN165" t="s">
        <v>361</v>
      </c>
      <c r="JO165" t="s">
        <v>361</v>
      </c>
      <c r="JP165" t="s">
        <v>361</v>
      </c>
      <c r="JQ165" t="s">
        <v>361</v>
      </c>
      <c r="JR165" t="s">
        <v>361</v>
      </c>
      <c r="JS165" t="s">
        <v>361</v>
      </c>
      <c r="JT165" t="s">
        <v>361</v>
      </c>
      <c r="JU165" t="s">
        <v>361</v>
      </c>
      <c r="JV165" t="s">
        <v>361</v>
      </c>
      <c r="JW165" t="s">
        <v>361</v>
      </c>
      <c r="KB165" t="s">
        <v>8</v>
      </c>
    </row>
    <row r="166" spans="1:288" x14ac:dyDescent="0.3">
      <c r="A166">
        <v>165</v>
      </c>
      <c r="D166" s="45">
        <v>44735</v>
      </c>
      <c r="E166" s="46">
        <v>0.58472222222222225</v>
      </c>
      <c r="F166" t="s">
        <v>27</v>
      </c>
      <c r="G166" t="s">
        <v>382</v>
      </c>
      <c r="I166" t="s">
        <v>383</v>
      </c>
      <c r="N166" t="s">
        <v>384</v>
      </c>
      <c r="S166" t="s">
        <v>385</v>
      </c>
      <c r="W166" t="s">
        <v>465</v>
      </c>
      <c r="AA166" t="s">
        <v>414</v>
      </c>
      <c r="AC166" t="s">
        <v>388</v>
      </c>
      <c r="AE166" t="s">
        <v>423</v>
      </c>
      <c r="AG166" t="s">
        <v>458</v>
      </c>
      <c r="AH166" t="s">
        <v>417</v>
      </c>
      <c r="AK166" t="s">
        <v>383</v>
      </c>
      <c r="AO166" t="s">
        <v>385</v>
      </c>
      <c r="AQ166" t="s">
        <v>460</v>
      </c>
      <c r="AS166" t="s">
        <v>385</v>
      </c>
      <c r="AU166" t="s">
        <v>385</v>
      </c>
      <c r="AV166" t="s">
        <v>361</v>
      </c>
      <c r="AW166" t="s">
        <v>361</v>
      </c>
      <c r="AX166" t="s">
        <v>361</v>
      </c>
      <c r="AY166" t="s">
        <v>361</v>
      </c>
      <c r="AZ166" t="s">
        <v>361</v>
      </c>
      <c r="BA166" t="s">
        <v>361</v>
      </c>
      <c r="BB166" t="s">
        <v>361</v>
      </c>
      <c r="BC166" t="s">
        <v>361</v>
      </c>
      <c r="BD166" t="s">
        <v>361</v>
      </c>
      <c r="BE166" t="s">
        <v>370</v>
      </c>
      <c r="BF166" t="s">
        <v>361</v>
      </c>
      <c r="BG166" t="s">
        <v>361</v>
      </c>
      <c r="BH166" t="s">
        <v>361</v>
      </c>
      <c r="BI166" t="s">
        <v>361</v>
      </c>
      <c r="BJ166" t="s">
        <v>361</v>
      </c>
      <c r="BK166" t="s">
        <v>361</v>
      </c>
      <c r="BL166" t="s">
        <v>361</v>
      </c>
      <c r="BM166" t="s">
        <v>361</v>
      </c>
      <c r="BP166" t="s">
        <v>361</v>
      </c>
      <c r="BQ166" t="s">
        <v>361</v>
      </c>
      <c r="BR166" t="s">
        <v>361</v>
      </c>
      <c r="BS166" t="s">
        <v>361</v>
      </c>
      <c r="BT166" t="s">
        <v>361</v>
      </c>
      <c r="BU166" t="s">
        <v>361</v>
      </c>
      <c r="BV166" t="s">
        <v>361</v>
      </c>
      <c r="BW166" t="s">
        <v>361</v>
      </c>
      <c r="BX166" t="s">
        <v>361</v>
      </c>
      <c r="BY166" t="s">
        <v>361</v>
      </c>
      <c r="BZ166" t="s">
        <v>370</v>
      </c>
      <c r="CA166" t="s">
        <v>361</v>
      </c>
      <c r="CB166" t="s">
        <v>361</v>
      </c>
      <c r="CC166" t="s">
        <v>361</v>
      </c>
      <c r="CF166" t="s">
        <v>361</v>
      </c>
      <c r="CG166" t="s">
        <v>361</v>
      </c>
      <c r="CH166" t="s">
        <v>361</v>
      </c>
      <c r="CI166" t="s">
        <v>361</v>
      </c>
      <c r="CJ166" t="s">
        <v>361</v>
      </c>
      <c r="CK166" t="s">
        <v>361</v>
      </c>
      <c r="CL166" t="s">
        <v>361</v>
      </c>
      <c r="CM166" t="s">
        <v>361</v>
      </c>
      <c r="CN166" t="s">
        <v>361</v>
      </c>
      <c r="CO166" t="s">
        <v>361</v>
      </c>
      <c r="CP166" t="s">
        <v>361</v>
      </c>
      <c r="CQ166" t="s">
        <v>361</v>
      </c>
      <c r="CR166" t="s">
        <v>361</v>
      </c>
      <c r="CS166" t="s">
        <v>370</v>
      </c>
      <c r="CT166" t="s">
        <v>361</v>
      </c>
      <c r="CU166" t="s">
        <v>361</v>
      </c>
      <c r="CV166" t="s">
        <v>361</v>
      </c>
      <c r="CW166" t="s">
        <v>361</v>
      </c>
      <c r="CX166" t="s">
        <v>361</v>
      </c>
      <c r="CY166" t="s">
        <v>361</v>
      </c>
      <c r="CZ166" t="s">
        <v>361</v>
      </c>
      <c r="DA166" t="s">
        <v>361</v>
      </c>
      <c r="DE166" t="s">
        <v>385</v>
      </c>
      <c r="DG166" t="s">
        <v>385</v>
      </c>
      <c r="DH166" t="s">
        <v>361</v>
      </c>
      <c r="DI166" t="s">
        <v>361</v>
      </c>
      <c r="DJ166" t="s">
        <v>361</v>
      </c>
      <c r="DK166" t="s">
        <v>361</v>
      </c>
      <c r="DL166" t="s">
        <v>361</v>
      </c>
      <c r="DM166" t="s">
        <v>361</v>
      </c>
      <c r="DN166" t="s">
        <v>361</v>
      </c>
      <c r="DO166" t="s">
        <v>361</v>
      </c>
      <c r="DP166" t="s">
        <v>361</v>
      </c>
      <c r="DQ166" t="s">
        <v>361</v>
      </c>
      <c r="DR166" t="s">
        <v>361</v>
      </c>
      <c r="DT166" t="s">
        <v>361</v>
      </c>
      <c r="DU166" t="s">
        <v>361</v>
      </c>
      <c r="DV166" t="s">
        <v>361</v>
      </c>
      <c r="DW166" t="s">
        <v>361</v>
      </c>
      <c r="DX166" t="s">
        <v>361</v>
      </c>
      <c r="DY166" t="s">
        <v>361</v>
      </c>
      <c r="DZ166" t="s">
        <v>361</v>
      </c>
      <c r="EA166" t="s">
        <v>361</v>
      </c>
      <c r="EB166" t="s">
        <v>361</v>
      </c>
      <c r="EC166" t="s">
        <v>370</v>
      </c>
      <c r="ED166" t="s">
        <v>361</v>
      </c>
      <c r="EE166" t="s">
        <v>552</v>
      </c>
      <c r="EG166" t="s">
        <v>385</v>
      </c>
      <c r="EI166" t="s">
        <v>383</v>
      </c>
      <c r="EK166" t="s">
        <v>383</v>
      </c>
      <c r="EL166">
        <v>4</v>
      </c>
      <c r="EM166" t="s">
        <v>372</v>
      </c>
      <c r="EN166">
        <v>16</v>
      </c>
      <c r="EO166" t="s">
        <v>371</v>
      </c>
      <c r="EP166">
        <v>12</v>
      </c>
      <c r="EQ166" t="s">
        <v>372</v>
      </c>
      <c r="ER166">
        <v>4</v>
      </c>
      <c r="ES166" t="s">
        <v>371</v>
      </c>
      <c r="ET166">
        <v>51</v>
      </c>
      <c r="FQ166" t="s">
        <v>392</v>
      </c>
      <c r="FS166" t="s">
        <v>419</v>
      </c>
      <c r="FW166" t="s">
        <v>419</v>
      </c>
      <c r="GA166" t="s">
        <v>385</v>
      </c>
      <c r="GG166" t="s">
        <v>383</v>
      </c>
      <c r="GK166" t="s">
        <v>517</v>
      </c>
      <c r="GQ166">
        <v>5</v>
      </c>
      <c r="GS166" t="s">
        <v>395</v>
      </c>
      <c r="GU166" t="s">
        <v>396</v>
      </c>
      <c r="GY166" t="s">
        <v>397</v>
      </c>
      <c r="HC166" t="s">
        <v>383</v>
      </c>
      <c r="HE166" t="s">
        <v>385</v>
      </c>
      <c r="HO166" t="s">
        <v>385</v>
      </c>
      <c r="HP166" t="s">
        <v>385</v>
      </c>
      <c r="HQ166" t="s">
        <v>383</v>
      </c>
      <c r="HR166" t="s">
        <v>383</v>
      </c>
      <c r="HS166" t="s">
        <v>385</v>
      </c>
      <c r="HT166" t="s">
        <v>383</v>
      </c>
      <c r="HU166" t="s">
        <v>383</v>
      </c>
      <c r="HV166" t="s">
        <v>385</v>
      </c>
      <c r="HW166" t="s">
        <v>383</v>
      </c>
      <c r="IE166" t="s">
        <v>383</v>
      </c>
      <c r="IF166" t="s">
        <v>385</v>
      </c>
      <c r="IG166" t="s">
        <v>383</v>
      </c>
      <c r="IH166" t="s">
        <v>383</v>
      </c>
      <c r="II166" t="s">
        <v>383</v>
      </c>
      <c r="IJ166" t="s">
        <v>383</v>
      </c>
      <c r="IK166" t="s">
        <v>383</v>
      </c>
      <c r="IM166" t="s">
        <v>421</v>
      </c>
      <c r="IQ166" t="s">
        <v>380</v>
      </c>
      <c r="IU166" t="s">
        <v>399</v>
      </c>
      <c r="IW166" t="s">
        <v>399</v>
      </c>
      <c r="IY166" t="s">
        <v>399</v>
      </c>
      <c r="JA166" t="s">
        <v>383</v>
      </c>
      <c r="JL166" t="s">
        <v>361</v>
      </c>
      <c r="JM166" t="s">
        <v>361</v>
      </c>
      <c r="JN166" t="s">
        <v>361</v>
      </c>
      <c r="JO166" t="s">
        <v>361</v>
      </c>
      <c r="JP166" t="s">
        <v>361</v>
      </c>
      <c r="JQ166" t="s">
        <v>361</v>
      </c>
      <c r="JR166" t="s">
        <v>361</v>
      </c>
      <c r="JS166" t="s">
        <v>361</v>
      </c>
      <c r="JT166" t="s">
        <v>361</v>
      </c>
      <c r="JU166" t="s">
        <v>361</v>
      </c>
      <c r="JV166" t="s">
        <v>361</v>
      </c>
      <c r="JW166" t="s">
        <v>361</v>
      </c>
      <c r="KB166" t="s">
        <v>8</v>
      </c>
    </row>
    <row r="167" spans="1:288" x14ac:dyDescent="0.3">
      <c r="A167">
        <v>166</v>
      </c>
      <c r="AV167" t="s">
        <v>361</v>
      </c>
      <c r="AW167" t="s">
        <v>361</v>
      </c>
      <c r="AX167" t="s">
        <v>361</v>
      </c>
      <c r="AY167" t="s">
        <v>361</v>
      </c>
      <c r="AZ167" t="s">
        <v>361</v>
      </c>
      <c r="BA167" t="s">
        <v>361</v>
      </c>
      <c r="BB167" t="s">
        <v>361</v>
      </c>
      <c r="BC167" t="s">
        <v>361</v>
      </c>
      <c r="BD167" t="s">
        <v>361</v>
      </c>
      <c r="BE167" t="s">
        <v>361</v>
      </c>
      <c r="BF167" t="s">
        <v>361</v>
      </c>
      <c r="BG167" t="s">
        <v>361</v>
      </c>
      <c r="BH167" t="s">
        <v>361</v>
      </c>
      <c r="BI167" t="s">
        <v>361</v>
      </c>
      <c r="BJ167" t="s">
        <v>361</v>
      </c>
      <c r="BK167" t="s">
        <v>361</v>
      </c>
      <c r="BL167" t="s">
        <v>361</v>
      </c>
      <c r="BM167" t="s">
        <v>361</v>
      </c>
      <c r="BP167" t="s">
        <v>361</v>
      </c>
      <c r="BQ167" t="s">
        <v>361</v>
      </c>
      <c r="BR167" t="s">
        <v>361</v>
      </c>
      <c r="BS167" t="s">
        <v>361</v>
      </c>
      <c r="BT167" t="s">
        <v>361</v>
      </c>
      <c r="BU167" t="s">
        <v>361</v>
      </c>
      <c r="BV167" t="s">
        <v>361</v>
      </c>
      <c r="BW167" t="s">
        <v>361</v>
      </c>
      <c r="BX167" t="s">
        <v>361</v>
      </c>
      <c r="BY167" t="s">
        <v>361</v>
      </c>
      <c r="BZ167" t="s">
        <v>361</v>
      </c>
      <c r="CA167" t="s">
        <v>361</v>
      </c>
      <c r="CB167" t="s">
        <v>361</v>
      </c>
      <c r="CC167" t="s">
        <v>361</v>
      </c>
      <c r="CF167" t="s">
        <v>361</v>
      </c>
      <c r="CG167" t="s">
        <v>361</v>
      </c>
      <c r="CH167" t="s">
        <v>361</v>
      </c>
      <c r="CI167" t="s">
        <v>361</v>
      </c>
      <c r="CJ167" t="s">
        <v>361</v>
      </c>
      <c r="CK167" t="s">
        <v>361</v>
      </c>
      <c r="CL167" t="s">
        <v>361</v>
      </c>
      <c r="CM167" t="s">
        <v>361</v>
      </c>
      <c r="CN167" t="s">
        <v>361</v>
      </c>
      <c r="CO167" t="s">
        <v>361</v>
      </c>
      <c r="CP167" t="s">
        <v>361</v>
      </c>
      <c r="CQ167" t="s">
        <v>361</v>
      </c>
      <c r="CR167" t="s">
        <v>361</v>
      </c>
      <c r="CS167" t="s">
        <v>361</v>
      </c>
      <c r="CT167" t="s">
        <v>361</v>
      </c>
      <c r="CU167" t="s">
        <v>361</v>
      </c>
      <c r="CV167" t="s">
        <v>361</v>
      </c>
      <c r="CW167" t="s">
        <v>361</v>
      </c>
      <c r="CX167" t="s">
        <v>361</v>
      </c>
      <c r="CY167" t="s">
        <v>361</v>
      </c>
      <c r="CZ167" t="s">
        <v>361</v>
      </c>
      <c r="DA167" t="s">
        <v>361</v>
      </c>
      <c r="DH167" t="s">
        <v>361</v>
      </c>
      <c r="DI167" t="s">
        <v>361</v>
      </c>
      <c r="DJ167" t="s">
        <v>361</v>
      </c>
      <c r="DK167" t="s">
        <v>361</v>
      </c>
      <c r="DL167" t="s">
        <v>361</v>
      </c>
      <c r="DM167" t="s">
        <v>361</v>
      </c>
      <c r="DN167" t="s">
        <v>361</v>
      </c>
      <c r="DO167" t="s">
        <v>361</v>
      </c>
      <c r="DP167" t="s">
        <v>361</v>
      </c>
      <c r="DQ167" t="s">
        <v>361</v>
      </c>
      <c r="DR167" t="s">
        <v>361</v>
      </c>
      <c r="DT167" t="s">
        <v>361</v>
      </c>
      <c r="DU167" t="s">
        <v>361</v>
      </c>
      <c r="DV167" t="s">
        <v>361</v>
      </c>
      <c r="DW167" t="s">
        <v>361</v>
      </c>
      <c r="DX167" t="s">
        <v>361</v>
      </c>
      <c r="DY167" t="s">
        <v>361</v>
      </c>
      <c r="DZ167" t="s">
        <v>361</v>
      </c>
      <c r="EA167" t="s">
        <v>361</v>
      </c>
      <c r="EB167" t="s">
        <v>361</v>
      </c>
      <c r="EC167" t="s">
        <v>361</v>
      </c>
      <c r="ED167" t="s">
        <v>361</v>
      </c>
      <c r="JL167" t="s">
        <v>361</v>
      </c>
      <c r="JM167" t="s">
        <v>361</v>
      </c>
      <c r="JN167" t="s">
        <v>361</v>
      </c>
      <c r="JO167" t="s">
        <v>361</v>
      </c>
      <c r="JP167" t="s">
        <v>361</v>
      </c>
      <c r="JQ167" t="s">
        <v>361</v>
      </c>
      <c r="JR167" t="s">
        <v>361</v>
      </c>
      <c r="JS167" t="s">
        <v>361</v>
      </c>
      <c r="JT167" t="s">
        <v>361</v>
      </c>
      <c r="JU167" t="s">
        <v>361</v>
      </c>
      <c r="JV167" t="s">
        <v>361</v>
      </c>
      <c r="JW167" t="s">
        <v>361</v>
      </c>
      <c r="KB167" t="s">
        <v>59</v>
      </c>
    </row>
    <row r="168" spans="1:288" x14ac:dyDescent="0.3">
      <c r="A168">
        <v>167</v>
      </c>
      <c r="D168" s="45">
        <v>44735</v>
      </c>
      <c r="E168" s="46">
        <v>0.60555555555555551</v>
      </c>
      <c r="F168" t="s">
        <v>25</v>
      </c>
      <c r="G168" t="s">
        <v>13</v>
      </c>
      <c r="H168" t="s">
        <v>7</v>
      </c>
      <c r="L168" t="s">
        <v>362</v>
      </c>
      <c r="P168" t="s">
        <v>9</v>
      </c>
      <c r="V168" t="s">
        <v>363</v>
      </c>
      <c r="Z168" t="s">
        <v>402</v>
      </c>
      <c r="AB168" t="s">
        <v>403</v>
      </c>
      <c r="AD168" t="s">
        <v>423</v>
      </c>
      <c r="AF168" t="s">
        <v>470</v>
      </c>
      <c r="AH168" t="s">
        <v>417</v>
      </c>
      <c r="AJ168" t="s">
        <v>470</v>
      </c>
      <c r="AL168" t="s">
        <v>417</v>
      </c>
      <c r="AN168" t="s">
        <v>368</v>
      </c>
      <c r="AP168" t="s">
        <v>424</v>
      </c>
      <c r="AR168" t="s">
        <v>7</v>
      </c>
      <c r="AT168" t="s">
        <v>368</v>
      </c>
      <c r="AV168" t="s">
        <v>361</v>
      </c>
      <c r="AW168" t="s">
        <v>361</v>
      </c>
      <c r="AX168" t="s">
        <v>361</v>
      </c>
      <c r="AY168" t="s">
        <v>370</v>
      </c>
      <c r="AZ168" t="s">
        <v>370</v>
      </c>
      <c r="BA168" t="s">
        <v>361</v>
      </c>
      <c r="BB168" t="s">
        <v>370</v>
      </c>
      <c r="BC168" t="s">
        <v>361</v>
      </c>
      <c r="BD168" t="s">
        <v>361</v>
      </c>
      <c r="BE168" t="s">
        <v>361</v>
      </c>
      <c r="BF168" t="s">
        <v>361</v>
      </c>
      <c r="BG168" t="s">
        <v>361</v>
      </c>
      <c r="BH168" t="s">
        <v>361</v>
      </c>
      <c r="BI168" t="s">
        <v>361</v>
      </c>
      <c r="BJ168" t="s">
        <v>361</v>
      </c>
      <c r="BK168" t="s">
        <v>361</v>
      </c>
      <c r="BL168" t="s">
        <v>361</v>
      </c>
      <c r="BM168" t="s">
        <v>361</v>
      </c>
      <c r="BP168" t="s">
        <v>361</v>
      </c>
      <c r="BQ168" t="s">
        <v>361</v>
      </c>
      <c r="BR168" t="s">
        <v>370</v>
      </c>
      <c r="BS168" t="s">
        <v>370</v>
      </c>
      <c r="BT168" t="s">
        <v>370</v>
      </c>
      <c r="BU168" t="s">
        <v>361</v>
      </c>
      <c r="BV168" t="s">
        <v>361</v>
      </c>
      <c r="BW168" t="s">
        <v>361</v>
      </c>
      <c r="BX168" t="s">
        <v>361</v>
      </c>
      <c r="BY168" t="s">
        <v>361</v>
      </c>
      <c r="BZ168" t="s">
        <v>361</v>
      </c>
      <c r="CA168" t="s">
        <v>361</v>
      </c>
      <c r="CB168" t="s">
        <v>361</v>
      </c>
      <c r="CC168" t="s">
        <v>361</v>
      </c>
      <c r="CF168" t="s">
        <v>361</v>
      </c>
      <c r="CG168" t="s">
        <v>361</v>
      </c>
      <c r="CH168" t="s">
        <v>370</v>
      </c>
      <c r="CI168" t="s">
        <v>370</v>
      </c>
      <c r="CJ168" t="s">
        <v>370</v>
      </c>
      <c r="CK168" t="s">
        <v>370</v>
      </c>
      <c r="CL168" t="s">
        <v>370</v>
      </c>
      <c r="CM168" t="s">
        <v>370</v>
      </c>
      <c r="CN168" t="s">
        <v>370</v>
      </c>
      <c r="CO168" t="s">
        <v>361</v>
      </c>
      <c r="CP168" t="s">
        <v>361</v>
      </c>
      <c r="CQ168" t="s">
        <v>361</v>
      </c>
      <c r="CR168" t="s">
        <v>361</v>
      </c>
      <c r="CS168" t="s">
        <v>361</v>
      </c>
      <c r="CT168" t="s">
        <v>361</v>
      </c>
      <c r="CU168" t="s">
        <v>361</v>
      </c>
      <c r="CV168" t="s">
        <v>361</v>
      </c>
      <c r="CW168" t="s">
        <v>361</v>
      </c>
      <c r="CX168" t="s">
        <v>361</v>
      </c>
      <c r="CY168" t="s">
        <v>361</v>
      </c>
      <c r="CZ168" t="s">
        <v>361</v>
      </c>
      <c r="DA168" t="s">
        <v>361</v>
      </c>
      <c r="DD168" t="s">
        <v>9</v>
      </c>
      <c r="DF168" t="s">
        <v>9</v>
      </c>
      <c r="DH168" t="s">
        <v>361</v>
      </c>
      <c r="DI168" t="s">
        <v>361</v>
      </c>
      <c r="DJ168" t="s">
        <v>361</v>
      </c>
      <c r="DK168" t="s">
        <v>361</v>
      </c>
      <c r="DL168" t="s">
        <v>361</v>
      </c>
      <c r="DM168" t="s">
        <v>361</v>
      </c>
      <c r="DN168" t="s">
        <v>361</v>
      </c>
      <c r="DO168" t="s">
        <v>361</v>
      </c>
      <c r="DP168" t="s">
        <v>361</v>
      </c>
      <c r="DQ168" t="s">
        <v>361</v>
      </c>
      <c r="DR168" t="s">
        <v>370</v>
      </c>
      <c r="DT168" t="s">
        <v>361</v>
      </c>
      <c r="DU168" t="s">
        <v>361</v>
      </c>
      <c r="DV168" t="s">
        <v>361</v>
      </c>
      <c r="DW168" t="s">
        <v>361</v>
      </c>
      <c r="DX168" t="s">
        <v>361</v>
      </c>
      <c r="DY168" t="s">
        <v>361</v>
      </c>
      <c r="DZ168" t="s">
        <v>361</v>
      </c>
      <c r="EA168" t="s">
        <v>361</v>
      </c>
      <c r="EB168" t="s">
        <v>361</v>
      </c>
      <c r="EC168" t="s">
        <v>361</v>
      </c>
      <c r="ED168" t="s">
        <v>361</v>
      </c>
      <c r="EH168" t="s">
        <v>7</v>
      </c>
      <c r="EJ168" t="s">
        <v>7</v>
      </c>
      <c r="EL168">
        <v>1</v>
      </c>
      <c r="EM168" t="s">
        <v>372</v>
      </c>
      <c r="EN168">
        <v>30</v>
      </c>
      <c r="FQ168" t="s">
        <v>373</v>
      </c>
      <c r="FR168" t="s">
        <v>374</v>
      </c>
      <c r="FV168" t="s">
        <v>374</v>
      </c>
      <c r="GF168" t="s">
        <v>7</v>
      </c>
      <c r="GJ168" t="s">
        <v>425</v>
      </c>
      <c r="GP168">
        <v>1</v>
      </c>
      <c r="GR168" t="s">
        <v>376</v>
      </c>
      <c r="GT168" t="s">
        <v>377</v>
      </c>
      <c r="GX168" t="s">
        <v>378</v>
      </c>
      <c r="HB168" t="s">
        <v>9</v>
      </c>
      <c r="HD168" t="s">
        <v>9</v>
      </c>
      <c r="HF168" t="s">
        <v>7</v>
      </c>
      <c r="HG168" t="s">
        <v>7</v>
      </c>
      <c r="HH168" t="s">
        <v>7</v>
      </c>
      <c r="HI168" t="s">
        <v>7</v>
      </c>
      <c r="HJ168" t="s">
        <v>7</v>
      </c>
      <c r="HK168" t="s">
        <v>7</v>
      </c>
      <c r="HL168" t="s">
        <v>7</v>
      </c>
      <c r="HM168" t="s">
        <v>7</v>
      </c>
      <c r="HN168" t="s">
        <v>7</v>
      </c>
      <c r="HX168" t="s">
        <v>7</v>
      </c>
      <c r="HY168" t="s">
        <v>9</v>
      </c>
      <c r="HZ168" t="s">
        <v>7</v>
      </c>
      <c r="IA168" t="s">
        <v>7</v>
      </c>
      <c r="IB168" t="s">
        <v>7</v>
      </c>
      <c r="IC168" t="s">
        <v>7</v>
      </c>
      <c r="ID168" t="s">
        <v>7</v>
      </c>
      <c r="IL168" t="s">
        <v>473</v>
      </c>
      <c r="IP168" t="s">
        <v>441</v>
      </c>
      <c r="IT168" t="s">
        <v>381</v>
      </c>
      <c r="IV168" t="s">
        <v>381</v>
      </c>
      <c r="IX168" t="s">
        <v>381</v>
      </c>
      <c r="IZ168" t="s">
        <v>7</v>
      </c>
      <c r="JL168" t="s">
        <v>361</v>
      </c>
      <c r="JM168" t="s">
        <v>361</v>
      </c>
      <c r="JN168" t="s">
        <v>361</v>
      </c>
      <c r="JO168" t="s">
        <v>361</v>
      </c>
      <c r="JP168" t="s">
        <v>361</v>
      </c>
      <c r="JQ168" t="s">
        <v>361</v>
      </c>
      <c r="JR168" t="s">
        <v>361</v>
      </c>
      <c r="JS168" t="s">
        <v>361</v>
      </c>
      <c r="JT168" t="s">
        <v>361</v>
      </c>
      <c r="JU168" t="s">
        <v>361</v>
      </c>
      <c r="JV168" t="s">
        <v>361</v>
      </c>
      <c r="JW168" t="s">
        <v>361</v>
      </c>
      <c r="KB168" t="s">
        <v>8</v>
      </c>
    </row>
    <row r="169" spans="1:288" x14ac:dyDescent="0.3">
      <c r="A169">
        <v>168</v>
      </c>
      <c r="D169" s="45">
        <v>44735</v>
      </c>
      <c r="E169" s="46">
        <v>0.61527777777777781</v>
      </c>
      <c r="F169" t="s">
        <v>5</v>
      </c>
      <c r="G169" t="s">
        <v>13</v>
      </c>
      <c r="H169" t="s">
        <v>7</v>
      </c>
      <c r="L169" t="s">
        <v>362</v>
      </c>
      <c r="P169" t="s">
        <v>9</v>
      </c>
      <c r="V169" t="s">
        <v>401</v>
      </c>
      <c r="X169" t="s">
        <v>9</v>
      </c>
      <c r="Z169" t="s">
        <v>364</v>
      </c>
      <c r="AB169" t="s">
        <v>365</v>
      </c>
      <c r="AD169" t="s">
        <v>550</v>
      </c>
      <c r="AF169" t="s">
        <v>367</v>
      </c>
      <c r="AJ169" t="s">
        <v>470</v>
      </c>
      <c r="AL169" t="s">
        <v>14</v>
      </c>
      <c r="AM169" t="s">
        <v>553</v>
      </c>
      <c r="AN169" t="s">
        <v>7</v>
      </c>
      <c r="AP169" t="s">
        <v>369</v>
      </c>
      <c r="AR169" t="s">
        <v>7</v>
      </c>
      <c r="AT169" t="s">
        <v>9</v>
      </c>
      <c r="AV169" t="s">
        <v>361</v>
      </c>
      <c r="AW169" t="s">
        <v>370</v>
      </c>
      <c r="AX169" t="s">
        <v>361</v>
      </c>
      <c r="AY169" t="s">
        <v>370</v>
      </c>
      <c r="AZ169" t="s">
        <v>370</v>
      </c>
      <c r="BA169" t="s">
        <v>370</v>
      </c>
      <c r="BB169" t="s">
        <v>361</v>
      </c>
      <c r="BC169" t="s">
        <v>361</v>
      </c>
      <c r="BD169" t="s">
        <v>361</v>
      </c>
      <c r="BE169" t="s">
        <v>361</v>
      </c>
      <c r="BF169" t="s">
        <v>361</v>
      </c>
      <c r="BG169" t="s">
        <v>361</v>
      </c>
      <c r="BH169" t="s">
        <v>361</v>
      </c>
      <c r="BI169" t="s">
        <v>361</v>
      </c>
      <c r="BJ169" t="s">
        <v>361</v>
      </c>
      <c r="BK169" t="s">
        <v>361</v>
      </c>
      <c r="BL169" t="s">
        <v>361</v>
      </c>
      <c r="BM169" t="s">
        <v>361</v>
      </c>
      <c r="BP169" t="s">
        <v>361</v>
      </c>
      <c r="BQ169" t="s">
        <v>361</v>
      </c>
      <c r="BR169" t="s">
        <v>361</v>
      </c>
      <c r="BS169" t="s">
        <v>370</v>
      </c>
      <c r="BT169" t="s">
        <v>361</v>
      </c>
      <c r="BU169" t="s">
        <v>361</v>
      </c>
      <c r="BV169" t="s">
        <v>361</v>
      </c>
      <c r="BW169" t="s">
        <v>361</v>
      </c>
      <c r="BX169" t="s">
        <v>361</v>
      </c>
      <c r="BY169" t="s">
        <v>361</v>
      </c>
      <c r="BZ169" t="s">
        <v>361</v>
      </c>
      <c r="CA169" t="s">
        <v>361</v>
      </c>
      <c r="CB169" t="s">
        <v>361</v>
      </c>
      <c r="CC169" t="s">
        <v>361</v>
      </c>
      <c r="CF169" t="s">
        <v>361</v>
      </c>
      <c r="CG169" t="s">
        <v>361</v>
      </c>
      <c r="CH169" t="s">
        <v>370</v>
      </c>
      <c r="CI169" t="s">
        <v>370</v>
      </c>
      <c r="CJ169" t="s">
        <v>370</v>
      </c>
      <c r="CK169" t="s">
        <v>370</v>
      </c>
      <c r="CL169" t="s">
        <v>370</v>
      </c>
      <c r="CM169" t="s">
        <v>370</v>
      </c>
      <c r="CN169" t="s">
        <v>370</v>
      </c>
      <c r="CO169" t="s">
        <v>370</v>
      </c>
      <c r="CP169" t="s">
        <v>361</v>
      </c>
      <c r="CQ169" t="s">
        <v>361</v>
      </c>
      <c r="CR169" t="s">
        <v>361</v>
      </c>
      <c r="CS169" t="s">
        <v>361</v>
      </c>
      <c r="CT169" t="s">
        <v>361</v>
      </c>
      <c r="CU169" t="s">
        <v>361</v>
      </c>
      <c r="CV169" t="s">
        <v>361</v>
      </c>
      <c r="CW169" t="s">
        <v>361</v>
      </c>
      <c r="CX169" t="s">
        <v>361</v>
      </c>
      <c r="CY169" t="s">
        <v>361</v>
      </c>
      <c r="CZ169" t="s">
        <v>361</v>
      </c>
      <c r="DA169" t="s">
        <v>361</v>
      </c>
      <c r="DD169" t="s">
        <v>9</v>
      </c>
      <c r="DF169" t="s">
        <v>9</v>
      </c>
      <c r="DH169" t="s">
        <v>361</v>
      </c>
      <c r="DI169" t="s">
        <v>370</v>
      </c>
      <c r="DJ169" t="s">
        <v>361</v>
      </c>
      <c r="DK169" t="s">
        <v>361</v>
      </c>
      <c r="DL169" t="s">
        <v>361</v>
      </c>
      <c r="DM169" t="s">
        <v>361</v>
      </c>
      <c r="DN169" t="s">
        <v>361</v>
      </c>
      <c r="DO169" t="s">
        <v>361</v>
      </c>
      <c r="DP169" t="s">
        <v>361</v>
      </c>
      <c r="DQ169" t="s">
        <v>361</v>
      </c>
      <c r="DR169" t="s">
        <v>361</v>
      </c>
      <c r="DT169" t="s">
        <v>361</v>
      </c>
      <c r="DU169" t="s">
        <v>361</v>
      </c>
      <c r="DV169" t="s">
        <v>361</v>
      </c>
      <c r="DW169" t="s">
        <v>361</v>
      </c>
      <c r="DX169" t="s">
        <v>361</v>
      </c>
      <c r="DY169" t="s">
        <v>361</v>
      </c>
      <c r="DZ169" t="s">
        <v>361</v>
      </c>
      <c r="EA169" t="s">
        <v>361</v>
      </c>
      <c r="EB169" t="s">
        <v>361</v>
      </c>
      <c r="EC169" t="s">
        <v>361</v>
      </c>
      <c r="ED169" t="s">
        <v>361</v>
      </c>
      <c r="EF169" t="s">
        <v>9</v>
      </c>
      <c r="EH169" t="s">
        <v>7</v>
      </c>
      <c r="EJ169" t="s">
        <v>7</v>
      </c>
      <c r="EL169">
        <v>1</v>
      </c>
      <c r="EM169" t="s">
        <v>371</v>
      </c>
      <c r="EN169">
        <v>39</v>
      </c>
      <c r="FQ169" t="s">
        <v>373</v>
      </c>
      <c r="FR169" t="s">
        <v>449</v>
      </c>
      <c r="FV169" t="s">
        <v>449</v>
      </c>
      <c r="GF169" t="s">
        <v>7</v>
      </c>
      <c r="GJ169" t="s">
        <v>425</v>
      </c>
      <c r="GP169">
        <v>1</v>
      </c>
      <c r="GR169" t="s">
        <v>376</v>
      </c>
      <c r="GT169" t="s">
        <v>377</v>
      </c>
      <c r="GX169" t="s">
        <v>378</v>
      </c>
      <c r="HB169" t="s">
        <v>9</v>
      </c>
      <c r="HD169" t="s">
        <v>9</v>
      </c>
      <c r="HF169" t="s">
        <v>9</v>
      </c>
      <c r="HG169" t="s">
        <v>9</v>
      </c>
      <c r="HH169" t="s">
        <v>7</v>
      </c>
      <c r="HI169" t="s">
        <v>9</v>
      </c>
      <c r="HJ169" t="s">
        <v>9</v>
      </c>
      <c r="HK169" t="s">
        <v>9</v>
      </c>
      <c r="HL169" t="s">
        <v>9</v>
      </c>
      <c r="HM169" t="s">
        <v>9</v>
      </c>
      <c r="HN169" t="s">
        <v>9</v>
      </c>
      <c r="HX169" t="s">
        <v>9</v>
      </c>
      <c r="HY169" t="s">
        <v>9</v>
      </c>
      <c r="HZ169" t="s">
        <v>9</v>
      </c>
      <c r="IA169" t="s">
        <v>7</v>
      </c>
      <c r="IB169" t="s">
        <v>7</v>
      </c>
      <c r="IC169" t="s">
        <v>9</v>
      </c>
      <c r="ID169" t="s">
        <v>7</v>
      </c>
      <c r="IL169" t="s">
        <v>379</v>
      </c>
      <c r="IP169" t="s">
        <v>441</v>
      </c>
      <c r="IT169" t="s">
        <v>445</v>
      </c>
      <c r="IV169" t="s">
        <v>445</v>
      </c>
      <c r="IX169" t="s">
        <v>445</v>
      </c>
      <c r="IZ169" t="s">
        <v>9</v>
      </c>
      <c r="JB169" t="s">
        <v>11</v>
      </c>
      <c r="JD169" t="s">
        <v>9</v>
      </c>
      <c r="JF169" t="s">
        <v>410</v>
      </c>
      <c r="JG169" t="s">
        <v>446</v>
      </c>
      <c r="JH169" t="s">
        <v>410</v>
      </c>
      <c r="JL169" t="s">
        <v>370</v>
      </c>
      <c r="JM169" t="s">
        <v>370</v>
      </c>
      <c r="JN169" t="s">
        <v>361</v>
      </c>
      <c r="JO169" t="s">
        <v>370</v>
      </c>
      <c r="JP169" t="s">
        <v>370</v>
      </c>
      <c r="JQ169" t="s">
        <v>370</v>
      </c>
      <c r="JR169" t="s">
        <v>361</v>
      </c>
      <c r="JS169" t="s">
        <v>361</v>
      </c>
      <c r="JT169" t="s">
        <v>361</v>
      </c>
      <c r="JU169" t="s">
        <v>361</v>
      </c>
      <c r="JV169" t="s">
        <v>361</v>
      </c>
      <c r="JW169" t="s">
        <v>361</v>
      </c>
      <c r="JX169" t="s">
        <v>489</v>
      </c>
      <c r="JZ169" t="s">
        <v>412</v>
      </c>
      <c r="KB169" t="s">
        <v>8</v>
      </c>
    </row>
    <row r="170" spans="1:288" x14ac:dyDescent="0.3">
      <c r="A170">
        <v>169</v>
      </c>
      <c r="D170" s="45">
        <v>44735</v>
      </c>
      <c r="E170" s="46">
        <v>0.61597222222222225</v>
      </c>
      <c r="F170" t="s">
        <v>26</v>
      </c>
      <c r="G170" t="s">
        <v>382</v>
      </c>
      <c r="I170" t="s">
        <v>383</v>
      </c>
      <c r="N170" t="s">
        <v>384</v>
      </c>
      <c r="S170" t="s">
        <v>385</v>
      </c>
      <c r="W170" t="s">
        <v>413</v>
      </c>
      <c r="AA170" t="s">
        <v>414</v>
      </c>
      <c r="AC170" t="s">
        <v>388</v>
      </c>
      <c r="AE170" t="s">
        <v>423</v>
      </c>
      <c r="AG170" t="s">
        <v>390</v>
      </c>
      <c r="AK170" t="s">
        <v>383</v>
      </c>
      <c r="AO170" t="s">
        <v>383</v>
      </c>
      <c r="AQ170" t="s">
        <v>418</v>
      </c>
      <c r="AS170" t="s">
        <v>383</v>
      </c>
      <c r="AU170" t="s">
        <v>385</v>
      </c>
      <c r="AV170" t="s">
        <v>361</v>
      </c>
      <c r="AW170" t="s">
        <v>361</v>
      </c>
      <c r="AX170" t="s">
        <v>361</v>
      </c>
      <c r="AY170" t="s">
        <v>361</v>
      </c>
      <c r="AZ170" t="s">
        <v>361</v>
      </c>
      <c r="BA170" t="s">
        <v>361</v>
      </c>
      <c r="BB170" t="s">
        <v>361</v>
      </c>
      <c r="BC170" t="s">
        <v>361</v>
      </c>
      <c r="BD170" t="s">
        <v>361</v>
      </c>
      <c r="BE170" t="s">
        <v>361</v>
      </c>
      <c r="BF170" t="s">
        <v>361</v>
      </c>
      <c r="BG170" t="s">
        <v>361</v>
      </c>
      <c r="BH170" t="s">
        <v>361</v>
      </c>
      <c r="BI170" t="s">
        <v>361</v>
      </c>
      <c r="BJ170" t="s">
        <v>370</v>
      </c>
      <c r="BK170" t="s">
        <v>361</v>
      </c>
      <c r="BL170" t="s">
        <v>361</v>
      </c>
      <c r="BM170" t="s">
        <v>361</v>
      </c>
      <c r="BP170" t="s">
        <v>361</v>
      </c>
      <c r="BQ170" t="s">
        <v>361</v>
      </c>
      <c r="BR170" t="s">
        <v>361</v>
      </c>
      <c r="BS170" t="s">
        <v>361</v>
      </c>
      <c r="BT170" t="s">
        <v>361</v>
      </c>
      <c r="BU170" t="s">
        <v>361</v>
      </c>
      <c r="BV170" t="s">
        <v>361</v>
      </c>
      <c r="BW170" t="s">
        <v>361</v>
      </c>
      <c r="BX170" t="s">
        <v>361</v>
      </c>
      <c r="BY170" t="s">
        <v>361</v>
      </c>
      <c r="BZ170" t="s">
        <v>370</v>
      </c>
      <c r="CA170" t="s">
        <v>361</v>
      </c>
      <c r="CB170" t="s">
        <v>361</v>
      </c>
      <c r="CC170" t="s">
        <v>361</v>
      </c>
      <c r="CF170" t="s">
        <v>361</v>
      </c>
      <c r="CG170" t="s">
        <v>361</v>
      </c>
      <c r="CH170" t="s">
        <v>361</v>
      </c>
      <c r="CI170" t="s">
        <v>361</v>
      </c>
      <c r="CJ170" t="s">
        <v>361</v>
      </c>
      <c r="CK170" t="s">
        <v>361</v>
      </c>
      <c r="CL170" t="s">
        <v>361</v>
      </c>
      <c r="CM170" t="s">
        <v>361</v>
      </c>
      <c r="CN170" t="s">
        <v>361</v>
      </c>
      <c r="CO170" t="s">
        <v>361</v>
      </c>
      <c r="CP170" t="s">
        <v>361</v>
      </c>
      <c r="CQ170" t="s">
        <v>361</v>
      </c>
      <c r="CR170" t="s">
        <v>361</v>
      </c>
      <c r="CS170" t="s">
        <v>361</v>
      </c>
      <c r="CT170" t="s">
        <v>370</v>
      </c>
      <c r="CU170" t="s">
        <v>361</v>
      </c>
      <c r="CV170" t="s">
        <v>361</v>
      </c>
      <c r="CW170" t="s">
        <v>370</v>
      </c>
      <c r="CX170" t="s">
        <v>361</v>
      </c>
      <c r="CY170" t="s">
        <v>370</v>
      </c>
      <c r="CZ170" t="s">
        <v>370</v>
      </c>
      <c r="DA170" t="s">
        <v>361</v>
      </c>
      <c r="DE170" t="s">
        <v>385</v>
      </c>
      <c r="DG170" t="s">
        <v>385</v>
      </c>
      <c r="DH170" t="s">
        <v>361</v>
      </c>
      <c r="DI170" t="s">
        <v>361</v>
      </c>
      <c r="DJ170" t="s">
        <v>361</v>
      </c>
      <c r="DK170" t="s">
        <v>361</v>
      </c>
      <c r="DL170" t="s">
        <v>361</v>
      </c>
      <c r="DM170" t="s">
        <v>361</v>
      </c>
      <c r="DN170" t="s">
        <v>361</v>
      </c>
      <c r="DO170" t="s">
        <v>361</v>
      </c>
      <c r="DP170" t="s">
        <v>361</v>
      </c>
      <c r="DQ170" t="s">
        <v>361</v>
      </c>
      <c r="DR170" t="s">
        <v>361</v>
      </c>
      <c r="DT170" t="s">
        <v>361</v>
      </c>
      <c r="DU170" t="s">
        <v>361</v>
      </c>
      <c r="DV170" t="s">
        <v>361</v>
      </c>
      <c r="DW170" t="s">
        <v>361</v>
      </c>
      <c r="DX170" t="s">
        <v>361</v>
      </c>
      <c r="DY170" t="s">
        <v>361</v>
      </c>
      <c r="DZ170" t="s">
        <v>361</v>
      </c>
      <c r="EA170" t="s">
        <v>361</v>
      </c>
      <c r="EB170" t="s">
        <v>361</v>
      </c>
      <c r="EC170" t="s">
        <v>361</v>
      </c>
      <c r="ED170" t="s">
        <v>370</v>
      </c>
      <c r="EI170" t="s">
        <v>383</v>
      </c>
      <c r="EK170" t="s">
        <v>383</v>
      </c>
      <c r="EL170">
        <v>3</v>
      </c>
      <c r="EM170" t="s">
        <v>372</v>
      </c>
      <c r="EN170">
        <v>46</v>
      </c>
      <c r="EO170" t="s">
        <v>371</v>
      </c>
      <c r="EP170">
        <v>22</v>
      </c>
      <c r="EQ170" t="s">
        <v>372</v>
      </c>
      <c r="ER170">
        <v>6</v>
      </c>
      <c r="FQ170" t="s">
        <v>392</v>
      </c>
      <c r="FS170" t="s">
        <v>463</v>
      </c>
      <c r="FU170" t="s">
        <v>480</v>
      </c>
      <c r="FW170" t="s">
        <v>387</v>
      </c>
      <c r="GA170" t="s">
        <v>385</v>
      </c>
      <c r="GG170" t="s">
        <v>383</v>
      </c>
      <c r="GK170" t="s">
        <v>517</v>
      </c>
      <c r="GQ170">
        <v>84</v>
      </c>
      <c r="GS170" t="s">
        <v>395</v>
      </c>
      <c r="GU170" t="s">
        <v>396</v>
      </c>
      <c r="GY170" t="s">
        <v>397</v>
      </c>
      <c r="HC170" t="s">
        <v>385</v>
      </c>
      <c r="HE170" t="s">
        <v>385</v>
      </c>
      <c r="HO170" t="s">
        <v>383</v>
      </c>
      <c r="HP170" t="s">
        <v>385</v>
      </c>
      <c r="HQ170" t="s">
        <v>383</v>
      </c>
      <c r="HR170" t="s">
        <v>383</v>
      </c>
      <c r="HS170" t="s">
        <v>385</v>
      </c>
      <c r="HT170" t="s">
        <v>383</v>
      </c>
      <c r="HU170" t="s">
        <v>385</v>
      </c>
      <c r="HV170" t="s">
        <v>385</v>
      </c>
      <c r="HW170" t="s">
        <v>385</v>
      </c>
      <c r="IE170" t="s">
        <v>383</v>
      </c>
      <c r="IF170" t="s">
        <v>385</v>
      </c>
      <c r="IG170" t="s">
        <v>383</v>
      </c>
      <c r="IH170" t="s">
        <v>383</v>
      </c>
      <c r="II170" t="s">
        <v>383</v>
      </c>
      <c r="IJ170" t="s">
        <v>383</v>
      </c>
      <c r="IK170" t="s">
        <v>383</v>
      </c>
      <c r="IM170" t="s">
        <v>398</v>
      </c>
      <c r="IQ170" t="s">
        <v>422</v>
      </c>
      <c r="IU170" t="s">
        <v>399</v>
      </c>
      <c r="IW170" t="s">
        <v>399</v>
      </c>
      <c r="IY170" t="s">
        <v>399</v>
      </c>
      <c r="JA170" t="s">
        <v>383</v>
      </c>
      <c r="JL170" t="s">
        <v>361</v>
      </c>
      <c r="JM170" t="s">
        <v>361</v>
      </c>
      <c r="JN170" t="s">
        <v>361</v>
      </c>
      <c r="JO170" t="s">
        <v>361</v>
      </c>
      <c r="JP170" t="s">
        <v>361</v>
      </c>
      <c r="JQ170" t="s">
        <v>361</v>
      </c>
      <c r="JR170" t="s">
        <v>361</v>
      </c>
      <c r="JS170" t="s">
        <v>361</v>
      </c>
      <c r="JT170" t="s">
        <v>361</v>
      </c>
      <c r="JU170" t="s">
        <v>361</v>
      </c>
      <c r="JV170" t="s">
        <v>361</v>
      </c>
      <c r="JW170" t="s">
        <v>361</v>
      </c>
      <c r="KB170" t="s">
        <v>8</v>
      </c>
    </row>
    <row r="171" spans="1:288" x14ac:dyDescent="0.3">
      <c r="A171">
        <v>170</v>
      </c>
      <c r="AV171" t="s">
        <v>361</v>
      </c>
      <c r="AW171" t="s">
        <v>361</v>
      </c>
      <c r="AX171" t="s">
        <v>361</v>
      </c>
      <c r="AY171" t="s">
        <v>361</v>
      </c>
      <c r="AZ171" t="s">
        <v>361</v>
      </c>
      <c r="BA171" t="s">
        <v>361</v>
      </c>
      <c r="BB171" t="s">
        <v>361</v>
      </c>
      <c r="BC171" t="s">
        <v>361</v>
      </c>
      <c r="BD171" t="s">
        <v>361</v>
      </c>
      <c r="BE171" t="s">
        <v>361</v>
      </c>
      <c r="BF171" t="s">
        <v>361</v>
      </c>
      <c r="BG171" t="s">
        <v>361</v>
      </c>
      <c r="BH171" t="s">
        <v>361</v>
      </c>
      <c r="BI171" t="s">
        <v>361</v>
      </c>
      <c r="BJ171" t="s">
        <v>361</v>
      </c>
      <c r="BK171" t="s">
        <v>361</v>
      </c>
      <c r="BL171" t="s">
        <v>361</v>
      </c>
      <c r="BM171" t="s">
        <v>361</v>
      </c>
      <c r="BP171" t="s">
        <v>361</v>
      </c>
      <c r="BQ171" t="s">
        <v>361</v>
      </c>
      <c r="BR171" t="s">
        <v>361</v>
      </c>
      <c r="BS171" t="s">
        <v>361</v>
      </c>
      <c r="BT171" t="s">
        <v>361</v>
      </c>
      <c r="BU171" t="s">
        <v>361</v>
      </c>
      <c r="BV171" t="s">
        <v>361</v>
      </c>
      <c r="BW171" t="s">
        <v>361</v>
      </c>
      <c r="BX171" t="s">
        <v>361</v>
      </c>
      <c r="BY171" t="s">
        <v>361</v>
      </c>
      <c r="BZ171" t="s">
        <v>361</v>
      </c>
      <c r="CA171" t="s">
        <v>361</v>
      </c>
      <c r="CB171" t="s">
        <v>361</v>
      </c>
      <c r="CC171" t="s">
        <v>361</v>
      </c>
      <c r="CF171" t="s">
        <v>361</v>
      </c>
      <c r="CG171" t="s">
        <v>361</v>
      </c>
      <c r="CH171" t="s">
        <v>361</v>
      </c>
      <c r="CI171" t="s">
        <v>361</v>
      </c>
      <c r="CJ171" t="s">
        <v>361</v>
      </c>
      <c r="CK171" t="s">
        <v>361</v>
      </c>
      <c r="CL171" t="s">
        <v>361</v>
      </c>
      <c r="CM171" t="s">
        <v>361</v>
      </c>
      <c r="CN171" t="s">
        <v>361</v>
      </c>
      <c r="CO171" t="s">
        <v>361</v>
      </c>
      <c r="CP171" t="s">
        <v>361</v>
      </c>
      <c r="CQ171" t="s">
        <v>361</v>
      </c>
      <c r="CR171" t="s">
        <v>361</v>
      </c>
      <c r="CS171" t="s">
        <v>361</v>
      </c>
      <c r="CT171" t="s">
        <v>361</v>
      </c>
      <c r="CU171" t="s">
        <v>361</v>
      </c>
      <c r="CV171" t="s">
        <v>361</v>
      </c>
      <c r="CW171" t="s">
        <v>361</v>
      </c>
      <c r="CX171" t="s">
        <v>361</v>
      </c>
      <c r="CY171" t="s">
        <v>361</v>
      </c>
      <c r="CZ171" t="s">
        <v>361</v>
      </c>
      <c r="DA171" t="s">
        <v>361</v>
      </c>
      <c r="DH171" t="s">
        <v>361</v>
      </c>
      <c r="DI171" t="s">
        <v>361</v>
      </c>
      <c r="DJ171" t="s">
        <v>361</v>
      </c>
      <c r="DK171" t="s">
        <v>361</v>
      </c>
      <c r="DL171" t="s">
        <v>361</v>
      </c>
      <c r="DM171" t="s">
        <v>361</v>
      </c>
      <c r="DN171" t="s">
        <v>361</v>
      </c>
      <c r="DO171" t="s">
        <v>361</v>
      </c>
      <c r="DP171" t="s">
        <v>361</v>
      </c>
      <c r="DQ171" t="s">
        <v>361</v>
      </c>
      <c r="DR171" t="s">
        <v>361</v>
      </c>
      <c r="DT171" t="s">
        <v>361</v>
      </c>
      <c r="DU171" t="s">
        <v>361</v>
      </c>
      <c r="DV171" t="s">
        <v>361</v>
      </c>
      <c r="DW171" t="s">
        <v>361</v>
      </c>
      <c r="DX171" t="s">
        <v>361</v>
      </c>
      <c r="DY171" t="s">
        <v>361</v>
      </c>
      <c r="DZ171" t="s">
        <v>361</v>
      </c>
      <c r="EA171" t="s">
        <v>361</v>
      </c>
      <c r="EB171" t="s">
        <v>361</v>
      </c>
      <c r="EC171" t="s">
        <v>361</v>
      </c>
      <c r="ED171" t="s">
        <v>361</v>
      </c>
      <c r="JL171" t="s">
        <v>361</v>
      </c>
      <c r="JM171" t="s">
        <v>361</v>
      </c>
      <c r="JN171" t="s">
        <v>361</v>
      </c>
      <c r="JO171" t="s">
        <v>361</v>
      </c>
      <c r="JP171" t="s">
        <v>361</v>
      </c>
      <c r="JQ171" t="s">
        <v>361</v>
      </c>
      <c r="JR171" t="s">
        <v>361</v>
      </c>
      <c r="JS171" t="s">
        <v>361</v>
      </c>
      <c r="JT171" t="s">
        <v>361</v>
      </c>
      <c r="JU171" t="s">
        <v>361</v>
      </c>
      <c r="JV171" t="s">
        <v>361</v>
      </c>
      <c r="JW171" t="s">
        <v>361</v>
      </c>
      <c r="KB171" t="s">
        <v>59</v>
      </c>
    </row>
    <row r="172" spans="1:288" x14ac:dyDescent="0.3">
      <c r="A172">
        <v>171</v>
      </c>
      <c r="D172" s="45">
        <v>44735</v>
      </c>
      <c r="E172" s="46">
        <v>0.63194444444444442</v>
      </c>
      <c r="F172" t="s">
        <v>21</v>
      </c>
      <c r="G172" t="s">
        <v>382</v>
      </c>
      <c r="I172" t="s">
        <v>383</v>
      </c>
      <c r="N172" t="s">
        <v>384</v>
      </c>
      <c r="S172" t="s">
        <v>385</v>
      </c>
      <c r="W172" t="s">
        <v>413</v>
      </c>
      <c r="AA172" t="s">
        <v>414</v>
      </c>
      <c r="AC172" t="s">
        <v>388</v>
      </c>
      <c r="AE172" t="s">
        <v>435</v>
      </c>
      <c r="AG172" t="s">
        <v>390</v>
      </c>
      <c r="AK172" t="s">
        <v>383</v>
      </c>
      <c r="AO172" t="s">
        <v>383</v>
      </c>
      <c r="AQ172" t="s">
        <v>418</v>
      </c>
      <c r="AS172" t="s">
        <v>383</v>
      </c>
      <c r="AU172" t="s">
        <v>385</v>
      </c>
      <c r="AV172" t="s">
        <v>361</v>
      </c>
      <c r="AW172" t="s">
        <v>361</v>
      </c>
      <c r="AX172" t="s">
        <v>361</v>
      </c>
      <c r="AY172" t="s">
        <v>361</v>
      </c>
      <c r="AZ172" t="s">
        <v>361</v>
      </c>
      <c r="BA172" t="s">
        <v>361</v>
      </c>
      <c r="BB172" t="s">
        <v>361</v>
      </c>
      <c r="BC172" t="s">
        <v>361</v>
      </c>
      <c r="BD172" t="s">
        <v>361</v>
      </c>
      <c r="BE172" t="s">
        <v>361</v>
      </c>
      <c r="BF172" t="s">
        <v>370</v>
      </c>
      <c r="BG172" t="s">
        <v>361</v>
      </c>
      <c r="BH172" t="s">
        <v>361</v>
      </c>
      <c r="BI172" t="s">
        <v>361</v>
      </c>
      <c r="BJ172" t="s">
        <v>370</v>
      </c>
      <c r="BK172" t="s">
        <v>361</v>
      </c>
      <c r="BL172" t="s">
        <v>361</v>
      </c>
      <c r="BM172" t="s">
        <v>361</v>
      </c>
      <c r="BP172" t="s">
        <v>361</v>
      </c>
      <c r="BQ172" t="s">
        <v>361</v>
      </c>
      <c r="BR172" t="s">
        <v>361</v>
      </c>
      <c r="BS172" t="s">
        <v>361</v>
      </c>
      <c r="BT172" t="s">
        <v>361</v>
      </c>
      <c r="BU172" t="s">
        <v>361</v>
      </c>
      <c r="BV172" t="s">
        <v>361</v>
      </c>
      <c r="BW172" t="s">
        <v>361</v>
      </c>
      <c r="BX172" t="s">
        <v>361</v>
      </c>
      <c r="BY172" t="s">
        <v>361</v>
      </c>
      <c r="BZ172" t="s">
        <v>370</v>
      </c>
      <c r="CA172" t="s">
        <v>370</v>
      </c>
      <c r="CB172" t="s">
        <v>361</v>
      </c>
      <c r="CC172" t="s">
        <v>361</v>
      </c>
      <c r="CF172" t="s">
        <v>361</v>
      </c>
      <c r="CG172" t="s">
        <v>361</v>
      </c>
      <c r="CH172" t="s">
        <v>361</v>
      </c>
      <c r="CI172" t="s">
        <v>361</v>
      </c>
      <c r="CJ172" t="s">
        <v>361</v>
      </c>
      <c r="CK172" t="s">
        <v>361</v>
      </c>
      <c r="CL172" t="s">
        <v>361</v>
      </c>
      <c r="CM172" t="s">
        <v>361</v>
      </c>
      <c r="CN172" t="s">
        <v>361</v>
      </c>
      <c r="CO172" t="s">
        <v>361</v>
      </c>
      <c r="CP172" t="s">
        <v>361</v>
      </c>
      <c r="CQ172" t="s">
        <v>361</v>
      </c>
      <c r="CR172" t="s">
        <v>361</v>
      </c>
      <c r="CS172" t="s">
        <v>370</v>
      </c>
      <c r="CT172" t="s">
        <v>361</v>
      </c>
      <c r="CU172" t="s">
        <v>370</v>
      </c>
      <c r="CV172" t="s">
        <v>370</v>
      </c>
      <c r="CW172" t="s">
        <v>361</v>
      </c>
      <c r="CX172" t="s">
        <v>361</v>
      </c>
      <c r="CY172" t="s">
        <v>361</v>
      </c>
      <c r="CZ172" t="s">
        <v>370</v>
      </c>
      <c r="DA172" t="s">
        <v>361</v>
      </c>
      <c r="DE172" t="s">
        <v>385</v>
      </c>
      <c r="DG172" t="s">
        <v>385</v>
      </c>
      <c r="DH172" t="s">
        <v>361</v>
      </c>
      <c r="DI172" t="s">
        <v>361</v>
      </c>
      <c r="DJ172" t="s">
        <v>361</v>
      </c>
      <c r="DK172" t="s">
        <v>361</v>
      </c>
      <c r="DL172" t="s">
        <v>361</v>
      </c>
      <c r="DM172" t="s">
        <v>361</v>
      </c>
      <c r="DN172" t="s">
        <v>361</v>
      </c>
      <c r="DO172" t="s">
        <v>361</v>
      </c>
      <c r="DP172" t="s">
        <v>361</v>
      </c>
      <c r="DQ172" t="s">
        <v>361</v>
      </c>
      <c r="DR172" t="s">
        <v>361</v>
      </c>
      <c r="DT172" t="s">
        <v>361</v>
      </c>
      <c r="DU172" t="s">
        <v>361</v>
      </c>
      <c r="DV172" t="s">
        <v>361</v>
      </c>
      <c r="DW172" t="s">
        <v>361</v>
      </c>
      <c r="DX172" t="s">
        <v>361</v>
      </c>
      <c r="DY172" t="s">
        <v>361</v>
      </c>
      <c r="DZ172" t="s">
        <v>361</v>
      </c>
      <c r="EA172" t="s">
        <v>361</v>
      </c>
      <c r="EB172" t="s">
        <v>361</v>
      </c>
      <c r="EC172" t="s">
        <v>361</v>
      </c>
      <c r="ED172" t="s">
        <v>370</v>
      </c>
      <c r="EI172" t="s">
        <v>383</v>
      </c>
      <c r="EK172" t="s">
        <v>385</v>
      </c>
      <c r="EL172">
        <v>2</v>
      </c>
      <c r="EM172" t="s">
        <v>371</v>
      </c>
      <c r="EN172">
        <v>30</v>
      </c>
      <c r="EO172" t="s">
        <v>372</v>
      </c>
      <c r="EP172">
        <v>22</v>
      </c>
      <c r="FS172" t="s">
        <v>448</v>
      </c>
      <c r="FW172" t="s">
        <v>419</v>
      </c>
      <c r="GG172" t="s">
        <v>383</v>
      </c>
      <c r="GK172" t="s">
        <v>394</v>
      </c>
      <c r="GQ172">
        <v>15</v>
      </c>
      <c r="GS172" t="s">
        <v>420</v>
      </c>
      <c r="GU172" t="s">
        <v>514</v>
      </c>
      <c r="GY172" t="s">
        <v>397</v>
      </c>
      <c r="HC172" t="s">
        <v>383</v>
      </c>
      <c r="HE172" t="s">
        <v>383</v>
      </c>
      <c r="HO172" t="s">
        <v>383</v>
      </c>
      <c r="HP172" t="s">
        <v>385</v>
      </c>
      <c r="HQ172" t="s">
        <v>383</v>
      </c>
      <c r="HR172" t="s">
        <v>383</v>
      </c>
      <c r="HS172" t="s">
        <v>383</v>
      </c>
      <c r="HT172" t="s">
        <v>383</v>
      </c>
      <c r="HU172" t="s">
        <v>383</v>
      </c>
      <c r="HV172" t="s">
        <v>383</v>
      </c>
      <c r="HW172" t="s">
        <v>383</v>
      </c>
      <c r="IE172" t="s">
        <v>385</v>
      </c>
      <c r="IF172" t="s">
        <v>385</v>
      </c>
      <c r="IG172" t="s">
        <v>383</v>
      </c>
      <c r="IH172" t="s">
        <v>383</v>
      </c>
      <c r="II172" t="s">
        <v>383</v>
      </c>
      <c r="IJ172" t="s">
        <v>383</v>
      </c>
      <c r="IK172" t="s">
        <v>383</v>
      </c>
      <c r="IM172" t="s">
        <v>453</v>
      </c>
      <c r="IQ172" t="s">
        <v>422</v>
      </c>
      <c r="IU172" t="s">
        <v>399</v>
      </c>
      <c r="IW172" t="s">
        <v>399</v>
      </c>
      <c r="IY172" t="s">
        <v>399</v>
      </c>
      <c r="JA172" t="s">
        <v>385</v>
      </c>
      <c r="JC172" t="s">
        <v>430</v>
      </c>
      <c r="JE172" t="s">
        <v>385</v>
      </c>
      <c r="JI172" t="s">
        <v>432</v>
      </c>
      <c r="JJ172" t="s">
        <v>431</v>
      </c>
      <c r="JK172" t="s">
        <v>431</v>
      </c>
      <c r="JL172" t="s">
        <v>361</v>
      </c>
      <c r="JM172" t="s">
        <v>361</v>
      </c>
      <c r="JN172" t="s">
        <v>361</v>
      </c>
      <c r="JO172" t="s">
        <v>361</v>
      </c>
      <c r="JP172" t="s">
        <v>361</v>
      </c>
      <c r="JQ172" t="s">
        <v>361</v>
      </c>
      <c r="JR172" t="s">
        <v>370</v>
      </c>
      <c r="JS172" t="s">
        <v>370</v>
      </c>
      <c r="JT172" t="s">
        <v>361</v>
      </c>
      <c r="JU172" t="s">
        <v>370</v>
      </c>
      <c r="JV172" t="s">
        <v>370</v>
      </c>
      <c r="JW172" t="s">
        <v>361</v>
      </c>
      <c r="JY172" t="s">
        <v>411</v>
      </c>
      <c r="KA172" t="s">
        <v>433</v>
      </c>
      <c r="KB172" t="s">
        <v>8</v>
      </c>
    </row>
    <row r="173" spans="1:288" x14ac:dyDescent="0.3">
      <c r="A173">
        <v>172</v>
      </c>
      <c r="AV173" t="s">
        <v>361</v>
      </c>
      <c r="AW173" t="s">
        <v>361</v>
      </c>
      <c r="AX173" t="s">
        <v>361</v>
      </c>
      <c r="AY173" t="s">
        <v>361</v>
      </c>
      <c r="AZ173" t="s">
        <v>361</v>
      </c>
      <c r="BA173" t="s">
        <v>361</v>
      </c>
      <c r="BB173" t="s">
        <v>361</v>
      </c>
      <c r="BC173" t="s">
        <v>361</v>
      </c>
      <c r="BD173" t="s">
        <v>361</v>
      </c>
      <c r="BE173" t="s">
        <v>361</v>
      </c>
      <c r="BF173" t="s">
        <v>361</v>
      </c>
      <c r="BG173" t="s">
        <v>361</v>
      </c>
      <c r="BH173" t="s">
        <v>361</v>
      </c>
      <c r="BI173" t="s">
        <v>361</v>
      </c>
      <c r="BJ173" t="s">
        <v>361</v>
      </c>
      <c r="BK173" t="s">
        <v>361</v>
      </c>
      <c r="BL173" t="s">
        <v>361</v>
      </c>
      <c r="BM173" t="s">
        <v>361</v>
      </c>
      <c r="BP173" t="s">
        <v>361</v>
      </c>
      <c r="BQ173" t="s">
        <v>361</v>
      </c>
      <c r="BR173" t="s">
        <v>361</v>
      </c>
      <c r="BS173" t="s">
        <v>361</v>
      </c>
      <c r="BT173" t="s">
        <v>361</v>
      </c>
      <c r="BU173" t="s">
        <v>361</v>
      </c>
      <c r="BV173" t="s">
        <v>361</v>
      </c>
      <c r="BW173" t="s">
        <v>361</v>
      </c>
      <c r="BX173" t="s">
        <v>361</v>
      </c>
      <c r="BY173" t="s">
        <v>361</v>
      </c>
      <c r="BZ173" t="s">
        <v>361</v>
      </c>
      <c r="CA173" t="s">
        <v>361</v>
      </c>
      <c r="CB173" t="s">
        <v>361</v>
      </c>
      <c r="CC173" t="s">
        <v>361</v>
      </c>
      <c r="CF173" t="s">
        <v>361</v>
      </c>
      <c r="CG173" t="s">
        <v>361</v>
      </c>
      <c r="CH173" t="s">
        <v>361</v>
      </c>
      <c r="CI173" t="s">
        <v>361</v>
      </c>
      <c r="CJ173" t="s">
        <v>361</v>
      </c>
      <c r="CK173" t="s">
        <v>361</v>
      </c>
      <c r="CL173" t="s">
        <v>361</v>
      </c>
      <c r="CM173" t="s">
        <v>361</v>
      </c>
      <c r="CN173" t="s">
        <v>361</v>
      </c>
      <c r="CO173" t="s">
        <v>361</v>
      </c>
      <c r="CP173" t="s">
        <v>361</v>
      </c>
      <c r="CQ173" t="s">
        <v>361</v>
      </c>
      <c r="CR173" t="s">
        <v>361</v>
      </c>
      <c r="CS173" t="s">
        <v>361</v>
      </c>
      <c r="CT173" t="s">
        <v>361</v>
      </c>
      <c r="CU173" t="s">
        <v>361</v>
      </c>
      <c r="CV173" t="s">
        <v>361</v>
      </c>
      <c r="CW173" t="s">
        <v>361</v>
      </c>
      <c r="CX173" t="s">
        <v>361</v>
      </c>
      <c r="CY173" t="s">
        <v>361</v>
      </c>
      <c r="CZ173" t="s">
        <v>361</v>
      </c>
      <c r="DA173" t="s">
        <v>361</v>
      </c>
      <c r="DH173" t="s">
        <v>361</v>
      </c>
      <c r="DI173" t="s">
        <v>361</v>
      </c>
      <c r="DJ173" t="s">
        <v>361</v>
      </c>
      <c r="DK173" t="s">
        <v>361</v>
      </c>
      <c r="DL173" t="s">
        <v>361</v>
      </c>
      <c r="DM173" t="s">
        <v>361</v>
      </c>
      <c r="DN173" t="s">
        <v>361</v>
      </c>
      <c r="DO173" t="s">
        <v>361</v>
      </c>
      <c r="DP173" t="s">
        <v>361</v>
      </c>
      <c r="DQ173" t="s">
        <v>361</v>
      </c>
      <c r="DR173" t="s">
        <v>361</v>
      </c>
      <c r="DT173" t="s">
        <v>361</v>
      </c>
      <c r="DU173" t="s">
        <v>361</v>
      </c>
      <c r="DV173" t="s">
        <v>361</v>
      </c>
      <c r="DW173" t="s">
        <v>361</v>
      </c>
      <c r="DX173" t="s">
        <v>361</v>
      </c>
      <c r="DY173" t="s">
        <v>361</v>
      </c>
      <c r="DZ173" t="s">
        <v>361</v>
      </c>
      <c r="EA173" t="s">
        <v>361</v>
      </c>
      <c r="EB173" t="s">
        <v>361</v>
      </c>
      <c r="EC173" t="s">
        <v>361</v>
      </c>
      <c r="ED173" t="s">
        <v>361</v>
      </c>
      <c r="JL173" t="s">
        <v>361</v>
      </c>
      <c r="JM173" t="s">
        <v>361</v>
      </c>
      <c r="JN173" t="s">
        <v>361</v>
      </c>
      <c r="JO173" t="s">
        <v>361</v>
      </c>
      <c r="JP173" t="s">
        <v>361</v>
      </c>
      <c r="JQ173" t="s">
        <v>361</v>
      </c>
      <c r="JR173" t="s">
        <v>361</v>
      </c>
      <c r="JS173" t="s">
        <v>361</v>
      </c>
      <c r="JT173" t="s">
        <v>361</v>
      </c>
      <c r="JU173" t="s">
        <v>361</v>
      </c>
      <c r="JV173" t="s">
        <v>361</v>
      </c>
      <c r="JW173" t="s">
        <v>361</v>
      </c>
      <c r="KB173" t="s">
        <v>59</v>
      </c>
    </row>
    <row r="174" spans="1:288" x14ac:dyDescent="0.3">
      <c r="A174">
        <v>173</v>
      </c>
      <c r="AV174" t="s">
        <v>361</v>
      </c>
      <c r="AW174" t="s">
        <v>361</v>
      </c>
      <c r="AX174" t="s">
        <v>361</v>
      </c>
      <c r="AY174" t="s">
        <v>361</v>
      </c>
      <c r="AZ174" t="s">
        <v>361</v>
      </c>
      <c r="BA174" t="s">
        <v>361</v>
      </c>
      <c r="BB174" t="s">
        <v>361</v>
      </c>
      <c r="BC174" t="s">
        <v>361</v>
      </c>
      <c r="BD174" t="s">
        <v>361</v>
      </c>
      <c r="BE174" t="s">
        <v>361</v>
      </c>
      <c r="BF174" t="s">
        <v>361</v>
      </c>
      <c r="BG174" t="s">
        <v>361</v>
      </c>
      <c r="BH174" t="s">
        <v>361</v>
      </c>
      <c r="BI174" t="s">
        <v>361</v>
      </c>
      <c r="BJ174" t="s">
        <v>361</v>
      </c>
      <c r="BK174" t="s">
        <v>361</v>
      </c>
      <c r="BL174" t="s">
        <v>361</v>
      </c>
      <c r="BM174" t="s">
        <v>361</v>
      </c>
      <c r="BP174" t="s">
        <v>361</v>
      </c>
      <c r="BQ174" t="s">
        <v>361</v>
      </c>
      <c r="BR174" t="s">
        <v>361</v>
      </c>
      <c r="BS174" t="s">
        <v>361</v>
      </c>
      <c r="BT174" t="s">
        <v>361</v>
      </c>
      <c r="BU174" t="s">
        <v>361</v>
      </c>
      <c r="BV174" t="s">
        <v>361</v>
      </c>
      <c r="BW174" t="s">
        <v>361</v>
      </c>
      <c r="BX174" t="s">
        <v>361</v>
      </c>
      <c r="BY174" t="s">
        <v>361</v>
      </c>
      <c r="BZ174" t="s">
        <v>361</v>
      </c>
      <c r="CA174" t="s">
        <v>361</v>
      </c>
      <c r="CB174" t="s">
        <v>361</v>
      </c>
      <c r="CC174" t="s">
        <v>361</v>
      </c>
      <c r="CF174" t="s">
        <v>361</v>
      </c>
      <c r="CG174" t="s">
        <v>361</v>
      </c>
      <c r="CH174" t="s">
        <v>361</v>
      </c>
      <c r="CI174" t="s">
        <v>361</v>
      </c>
      <c r="CJ174" t="s">
        <v>361</v>
      </c>
      <c r="CK174" t="s">
        <v>361</v>
      </c>
      <c r="CL174" t="s">
        <v>361</v>
      </c>
      <c r="CM174" t="s">
        <v>361</v>
      </c>
      <c r="CN174" t="s">
        <v>361</v>
      </c>
      <c r="CO174" t="s">
        <v>361</v>
      </c>
      <c r="CP174" t="s">
        <v>361</v>
      </c>
      <c r="CQ174" t="s">
        <v>361</v>
      </c>
      <c r="CR174" t="s">
        <v>361</v>
      </c>
      <c r="CS174" t="s">
        <v>361</v>
      </c>
      <c r="CT174" t="s">
        <v>361</v>
      </c>
      <c r="CU174" t="s">
        <v>361</v>
      </c>
      <c r="CV174" t="s">
        <v>361</v>
      </c>
      <c r="CW174" t="s">
        <v>361</v>
      </c>
      <c r="CX174" t="s">
        <v>361</v>
      </c>
      <c r="CY174" t="s">
        <v>361</v>
      </c>
      <c r="CZ174" t="s">
        <v>361</v>
      </c>
      <c r="DA174" t="s">
        <v>361</v>
      </c>
      <c r="DH174" t="s">
        <v>361</v>
      </c>
      <c r="DI174" t="s">
        <v>361</v>
      </c>
      <c r="DJ174" t="s">
        <v>361</v>
      </c>
      <c r="DK174" t="s">
        <v>361</v>
      </c>
      <c r="DL174" t="s">
        <v>361</v>
      </c>
      <c r="DM174" t="s">
        <v>361</v>
      </c>
      <c r="DN174" t="s">
        <v>361</v>
      </c>
      <c r="DO174" t="s">
        <v>361</v>
      </c>
      <c r="DP174" t="s">
        <v>361</v>
      </c>
      <c r="DQ174" t="s">
        <v>361</v>
      </c>
      <c r="DR174" t="s">
        <v>361</v>
      </c>
      <c r="DT174" t="s">
        <v>361</v>
      </c>
      <c r="DU174" t="s">
        <v>361</v>
      </c>
      <c r="DV174" t="s">
        <v>361</v>
      </c>
      <c r="DW174" t="s">
        <v>361</v>
      </c>
      <c r="DX174" t="s">
        <v>361</v>
      </c>
      <c r="DY174" t="s">
        <v>361</v>
      </c>
      <c r="DZ174" t="s">
        <v>361</v>
      </c>
      <c r="EA174" t="s">
        <v>361</v>
      </c>
      <c r="EB174" t="s">
        <v>361</v>
      </c>
      <c r="EC174" t="s">
        <v>361</v>
      </c>
      <c r="ED174" t="s">
        <v>361</v>
      </c>
      <c r="JL174" t="s">
        <v>361</v>
      </c>
      <c r="JM174" t="s">
        <v>361</v>
      </c>
      <c r="JN174" t="s">
        <v>361</v>
      </c>
      <c r="JO174" t="s">
        <v>361</v>
      </c>
      <c r="JP174" t="s">
        <v>361</v>
      </c>
      <c r="JQ174" t="s">
        <v>361</v>
      </c>
      <c r="JR174" t="s">
        <v>361</v>
      </c>
      <c r="JS174" t="s">
        <v>361</v>
      </c>
      <c r="JT174" t="s">
        <v>361</v>
      </c>
      <c r="JU174" t="s">
        <v>361</v>
      </c>
      <c r="JV174" t="s">
        <v>361</v>
      </c>
      <c r="JW174" t="s">
        <v>361</v>
      </c>
      <c r="KB174" t="s">
        <v>59</v>
      </c>
    </row>
    <row r="175" spans="1:288" x14ac:dyDescent="0.3">
      <c r="A175">
        <v>174</v>
      </c>
      <c r="D175" s="45">
        <v>44740</v>
      </c>
      <c r="E175" s="46">
        <v>0.55694444444444446</v>
      </c>
      <c r="F175" t="s">
        <v>23</v>
      </c>
      <c r="G175" t="s">
        <v>382</v>
      </c>
      <c r="I175" t="s">
        <v>383</v>
      </c>
      <c r="N175" t="s">
        <v>384</v>
      </c>
      <c r="S175" t="s">
        <v>385</v>
      </c>
      <c r="W175" t="s">
        <v>465</v>
      </c>
      <c r="AA175" t="s">
        <v>434</v>
      </c>
      <c r="AC175" t="s">
        <v>388</v>
      </c>
      <c r="AE175" t="s">
        <v>423</v>
      </c>
      <c r="AG175" t="s">
        <v>390</v>
      </c>
      <c r="AK175" t="s">
        <v>383</v>
      </c>
      <c r="AO175" t="s">
        <v>385</v>
      </c>
      <c r="AQ175" t="s">
        <v>418</v>
      </c>
      <c r="AS175" t="s">
        <v>385</v>
      </c>
      <c r="AU175" t="s">
        <v>385</v>
      </c>
      <c r="AV175" t="s">
        <v>361</v>
      </c>
      <c r="AW175" t="s">
        <v>361</v>
      </c>
      <c r="AX175" t="s">
        <v>361</v>
      </c>
      <c r="AY175" t="s">
        <v>361</v>
      </c>
      <c r="AZ175" t="s">
        <v>361</v>
      </c>
      <c r="BA175" t="s">
        <v>361</v>
      </c>
      <c r="BB175" t="s">
        <v>361</v>
      </c>
      <c r="BC175" t="s">
        <v>361</v>
      </c>
      <c r="BD175" t="s">
        <v>361</v>
      </c>
      <c r="BE175" t="s">
        <v>361</v>
      </c>
      <c r="BF175" t="s">
        <v>361</v>
      </c>
      <c r="BG175" t="s">
        <v>361</v>
      </c>
      <c r="BH175" t="s">
        <v>361</v>
      </c>
      <c r="BI175" t="s">
        <v>370</v>
      </c>
      <c r="BJ175" t="s">
        <v>370</v>
      </c>
      <c r="BK175" t="s">
        <v>370</v>
      </c>
      <c r="BL175" t="s">
        <v>361</v>
      </c>
      <c r="BM175" t="s">
        <v>361</v>
      </c>
      <c r="BP175" t="s">
        <v>361</v>
      </c>
      <c r="BQ175" t="s">
        <v>361</v>
      </c>
      <c r="BR175" t="s">
        <v>361</v>
      </c>
      <c r="BS175" t="s">
        <v>361</v>
      </c>
      <c r="BT175" t="s">
        <v>361</v>
      </c>
      <c r="BU175" t="s">
        <v>361</v>
      </c>
      <c r="BV175" t="s">
        <v>361</v>
      </c>
      <c r="BW175" t="s">
        <v>361</v>
      </c>
      <c r="BX175" t="s">
        <v>370</v>
      </c>
      <c r="BY175" t="s">
        <v>361</v>
      </c>
      <c r="BZ175" t="s">
        <v>370</v>
      </c>
      <c r="CA175" t="s">
        <v>361</v>
      </c>
      <c r="CB175" t="s">
        <v>361</v>
      </c>
      <c r="CC175" t="s">
        <v>361</v>
      </c>
      <c r="CF175" t="s">
        <v>361</v>
      </c>
      <c r="CG175" t="s">
        <v>361</v>
      </c>
      <c r="CH175" t="s">
        <v>361</v>
      </c>
      <c r="CI175" t="s">
        <v>361</v>
      </c>
      <c r="CJ175" t="s">
        <v>361</v>
      </c>
      <c r="CK175" t="s">
        <v>361</v>
      </c>
      <c r="CL175" t="s">
        <v>361</v>
      </c>
      <c r="CM175" t="s">
        <v>361</v>
      </c>
      <c r="CN175" t="s">
        <v>361</v>
      </c>
      <c r="CO175" t="s">
        <v>361</v>
      </c>
      <c r="CP175" t="s">
        <v>361</v>
      </c>
      <c r="CQ175" t="s">
        <v>361</v>
      </c>
      <c r="CR175" t="s">
        <v>370</v>
      </c>
      <c r="CS175" t="s">
        <v>370</v>
      </c>
      <c r="CT175" t="s">
        <v>370</v>
      </c>
      <c r="CU175" t="s">
        <v>370</v>
      </c>
      <c r="CV175" t="s">
        <v>361</v>
      </c>
      <c r="CW175" t="s">
        <v>370</v>
      </c>
      <c r="CX175" t="s">
        <v>361</v>
      </c>
      <c r="CY175" t="s">
        <v>361</v>
      </c>
      <c r="CZ175" t="s">
        <v>370</v>
      </c>
      <c r="DA175" t="s">
        <v>361</v>
      </c>
      <c r="DE175" t="s">
        <v>385</v>
      </c>
      <c r="DG175" t="s">
        <v>385</v>
      </c>
      <c r="DH175" t="s">
        <v>361</v>
      </c>
      <c r="DI175" t="s">
        <v>361</v>
      </c>
      <c r="DJ175" t="s">
        <v>361</v>
      </c>
      <c r="DK175" t="s">
        <v>361</v>
      </c>
      <c r="DL175" t="s">
        <v>361</v>
      </c>
      <c r="DM175" t="s">
        <v>361</v>
      </c>
      <c r="DN175" t="s">
        <v>361</v>
      </c>
      <c r="DO175" t="s">
        <v>361</v>
      </c>
      <c r="DP175" t="s">
        <v>361</v>
      </c>
      <c r="DQ175" t="s">
        <v>361</v>
      </c>
      <c r="DR175" t="s">
        <v>361</v>
      </c>
      <c r="DT175" t="s">
        <v>361</v>
      </c>
      <c r="DU175" t="s">
        <v>361</v>
      </c>
      <c r="DV175" t="s">
        <v>361</v>
      </c>
      <c r="DW175" t="s">
        <v>361</v>
      </c>
      <c r="DX175" t="s">
        <v>361</v>
      </c>
      <c r="DY175" t="s">
        <v>361</v>
      </c>
      <c r="DZ175" t="s">
        <v>370</v>
      </c>
      <c r="EA175" t="s">
        <v>361</v>
      </c>
      <c r="EB175" t="s">
        <v>361</v>
      </c>
      <c r="EC175" t="s">
        <v>361</v>
      </c>
      <c r="ED175" t="s">
        <v>361</v>
      </c>
      <c r="EG175" t="s">
        <v>385</v>
      </c>
      <c r="EI175" t="s">
        <v>383</v>
      </c>
      <c r="EK175" t="s">
        <v>383</v>
      </c>
      <c r="EL175">
        <v>3</v>
      </c>
      <c r="EM175" t="s">
        <v>372</v>
      </c>
      <c r="EN175">
        <v>23</v>
      </c>
      <c r="EO175" t="s">
        <v>371</v>
      </c>
      <c r="EP175">
        <v>28</v>
      </c>
      <c r="EQ175" t="s">
        <v>372</v>
      </c>
      <c r="ER175">
        <v>18</v>
      </c>
      <c r="FQ175" t="s">
        <v>373</v>
      </c>
      <c r="FS175" t="s">
        <v>387</v>
      </c>
      <c r="FW175" t="s">
        <v>387</v>
      </c>
      <c r="GG175" t="s">
        <v>383</v>
      </c>
      <c r="GK175" t="s">
        <v>394</v>
      </c>
      <c r="GQ175">
        <v>1</v>
      </c>
      <c r="GS175" t="s">
        <v>395</v>
      </c>
      <c r="GU175" t="s">
        <v>494</v>
      </c>
      <c r="GY175" t="s">
        <v>397</v>
      </c>
      <c r="HC175" t="s">
        <v>385</v>
      </c>
      <c r="HE175" t="s">
        <v>385</v>
      </c>
      <c r="HO175" t="s">
        <v>385</v>
      </c>
      <c r="HP175" t="s">
        <v>385</v>
      </c>
      <c r="HQ175" t="s">
        <v>383</v>
      </c>
      <c r="HR175" t="s">
        <v>383</v>
      </c>
      <c r="HS175" t="s">
        <v>385</v>
      </c>
      <c r="HT175" t="s">
        <v>385</v>
      </c>
      <c r="HU175" t="s">
        <v>385</v>
      </c>
      <c r="HV175" t="s">
        <v>385</v>
      </c>
      <c r="HW175" t="s">
        <v>385</v>
      </c>
      <c r="IE175" t="s">
        <v>383</v>
      </c>
      <c r="IF175" t="s">
        <v>385</v>
      </c>
      <c r="IG175" t="s">
        <v>383</v>
      </c>
      <c r="IH175" t="s">
        <v>383</v>
      </c>
      <c r="II175" t="s">
        <v>383</v>
      </c>
      <c r="IJ175" t="s">
        <v>385</v>
      </c>
      <c r="IK175" t="s">
        <v>383</v>
      </c>
      <c r="IM175" t="s">
        <v>421</v>
      </c>
      <c r="IQ175" t="s">
        <v>380</v>
      </c>
      <c r="IU175" t="s">
        <v>399</v>
      </c>
      <c r="IW175" t="s">
        <v>399</v>
      </c>
      <c r="IY175" t="s">
        <v>399</v>
      </c>
      <c r="JA175" t="s">
        <v>383</v>
      </c>
      <c r="JL175" t="s">
        <v>361</v>
      </c>
      <c r="JM175" t="s">
        <v>361</v>
      </c>
      <c r="JN175" t="s">
        <v>361</v>
      </c>
      <c r="JO175" t="s">
        <v>361</v>
      </c>
      <c r="JP175" t="s">
        <v>361</v>
      </c>
      <c r="JQ175" t="s">
        <v>361</v>
      </c>
      <c r="JR175" t="s">
        <v>361</v>
      </c>
      <c r="JS175" t="s">
        <v>361</v>
      </c>
      <c r="JT175" t="s">
        <v>361</v>
      </c>
      <c r="JU175" t="s">
        <v>361</v>
      </c>
      <c r="JV175" t="s">
        <v>361</v>
      </c>
      <c r="JW175" t="s">
        <v>361</v>
      </c>
      <c r="KB175" t="s">
        <v>8</v>
      </c>
    </row>
    <row r="176" spans="1:288" x14ac:dyDescent="0.3">
      <c r="A176">
        <v>175</v>
      </c>
      <c r="D176" s="45">
        <v>44735</v>
      </c>
      <c r="E176" s="46">
        <v>0.64166666666666672</v>
      </c>
      <c r="F176" t="s">
        <v>23</v>
      </c>
      <c r="G176" t="s">
        <v>382</v>
      </c>
      <c r="I176" t="s">
        <v>383</v>
      </c>
      <c r="N176" t="s">
        <v>384</v>
      </c>
      <c r="S176" t="s">
        <v>385</v>
      </c>
      <c r="W176" t="s">
        <v>413</v>
      </c>
      <c r="AA176" t="s">
        <v>387</v>
      </c>
      <c r="AC176" t="s">
        <v>512</v>
      </c>
      <c r="AE176" t="s">
        <v>435</v>
      </c>
      <c r="AG176" t="s">
        <v>390</v>
      </c>
      <c r="AK176" t="s">
        <v>383</v>
      </c>
      <c r="AO176" t="s">
        <v>385</v>
      </c>
      <c r="AQ176" t="s">
        <v>391</v>
      </c>
      <c r="AS176" t="s">
        <v>383</v>
      </c>
      <c r="AU176" t="s">
        <v>385</v>
      </c>
      <c r="AV176" t="s">
        <v>361</v>
      </c>
      <c r="AW176" t="s">
        <v>361</v>
      </c>
      <c r="AX176" t="s">
        <v>361</v>
      </c>
      <c r="AY176" t="s">
        <v>361</v>
      </c>
      <c r="AZ176" t="s">
        <v>361</v>
      </c>
      <c r="BA176" t="s">
        <v>361</v>
      </c>
      <c r="BB176" t="s">
        <v>361</v>
      </c>
      <c r="BC176" t="s">
        <v>361</v>
      </c>
      <c r="BD176" t="s">
        <v>361</v>
      </c>
      <c r="BE176" t="s">
        <v>361</v>
      </c>
      <c r="BF176" t="s">
        <v>361</v>
      </c>
      <c r="BG176" t="s">
        <v>361</v>
      </c>
      <c r="BH176" t="s">
        <v>361</v>
      </c>
      <c r="BI176" t="s">
        <v>370</v>
      </c>
      <c r="BJ176" t="s">
        <v>361</v>
      </c>
      <c r="BK176" t="s">
        <v>370</v>
      </c>
      <c r="BL176" t="s">
        <v>370</v>
      </c>
      <c r="BM176" t="s">
        <v>361</v>
      </c>
      <c r="BP176" t="s">
        <v>361</v>
      </c>
      <c r="BQ176" t="s">
        <v>361</v>
      </c>
      <c r="BR176" t="s">
        <v>361</v>
      </c>
      <c r="BS176" t="s">
        <v>361</v>
      </c>
      <c r="BT176" t="s">
        <v>361</v>
      </c>
      <c r="BU176" t="s">
        <v>361</v>
      </c>
      <c r="BV176" t="s">
        <v>361</v>
      </c>
      <c r="BW176" t="s">
        <v>361</v>
      </c>
      <c r="BX176" t="s">
        <v>361</v>
      </c>
      <c r="BY176" t="s">
        <v>370</v>
      </c>
      <c r="BZ176" t="s">
        <v>361</v>
      </c>
      <c r="CA176" t="s">
        <v>370</v>
      </c>
      <c r="CB176" t="s">
        <v>361</v>
      </c>
      <c r="CC176" t="s">
        <v>361</v>
      </c>
      <c r="CF176" t="s">
        <v>361</v>
      </c>
      <c r="CG176" t="s">
        <v>361</v>
      </c>
      <c r="CH176" t="s">
        <v>361</v>
      </c>
      <c r="CI176" t="s">
        <v>361</v>
      </c>
      <c r="CJ176" t="s">
        <v>361</v>
      </c>
      <c r="CK176" t="s">
        <v>361</v>
      </c>
      <c r="CL176" t="s">
        <v>361</v>
      </c>
      <c r="CM176" t="s">
        <v>361</v>
      </c>
      <c r="CN176" t="s">
        <v>361</v>
      </c>
      <c r="CO176" t="s">
        <v>361</v>
      </c>
      <c r="CP176" t="s">
        <v>361</v>
      </c>
      <c r="CQ176" t="s">
        <v>361</v>
      </c>
      <c r="CR176" t="s">
        <v>361</v>
      </c>
      <c r="CS176" t="s">
        <v>370</v>
      </c>
      <c r="CT176" t="s">
        <v>370</v>
      </c>
      <c r="CU176" t="s">
        <v>370</v>
      </c>
      <c r="CV176" t="s">
        <v>361</v>
      </c>
      <c r="CW176" t="s">
        <v>361</v>
      </c>
      <c r="CX176" t="s">
        <v>370</v>
      </c>
      <c r="CY176" t="s">
        <v>370</v>
      </c>
      <c r="CZ176" t="s">
        <v>361</v>
      </c>
      <c r="DA176" t="s">
        <v>361</v>
      </c>
      <c r="DE176" t="s">
        <v>385</v>
      </c>
      <c r="DG176" t="s">
        <v>385</v>
      </c>
      <c r="DH176" t="s">
        <v>361</v>
      </c>
      <c r="DI176" t="s">
        <v>361</v>
      </c>
      <c r="DJ176" t="s">
        <v>361</v>
      </c>
      <c r="DK176" t="s">
        <v>361</v>
      </c>
      <c r="DL176" t="s">
        <v>361</v>
      </c>
      <c r="DM176" t="s">
        <v>361</v>
      </c>
      <c r="DN176" t="s">
        <v>361</v>
      </c>
      <c r="DO176" t="s">
        <v>361</v>
      </c>
      <c r="DP176" t="s">
        <v>361</v>
      </c>
      <c r="DQ176" t="s">
        <v>361</v>
      </c>
      <c r="DR176" t="s">
        <v>361</v>
      </c>
      <c r="DT176" t="s">
        <v>361</v>
      </c>
      <c r="DU176" t="s">
        <v>361</v>
      </c>
      <c r="DV176" t="s">
        <v>361</v>
      </c>
      <c r="DW176" t="s">
        <v>361</v>
      </c>
      <c r="DX176" t="s">
        <v>370</v>
      </c>
      <c r="DY176" t="s">
        <v>361</v>
      </c>
      <c r="DZ176" t="s">
        <v>361</v>
      </c>
      <c r="EA176" t="s">
        <v>361</v>
      </c>
      <c r="EB176" t="s">
        <v>361</v>
      </c>
      <c r="EC176" t="s">
        <v>361</v>
      </c>
      <c r="ED176" t="s">
        <v>361</v>
      </c>
      <c r="EG176" t="s">
        <v>383</v>
      </c>
      <c r="EI176" t="s">
        <v>383</v>
      </c>
      <c r="EK176" t="s">
        <v>383</v>
      </c>
      <c r="EL176">
        <v>3</v>
      </c>
      <c r="EM176" t="s">
        <v>371</v>
      </c>
      <c r="EN176">
        <v>9</v>
      </c>
      <c r="EO176" t="s">
        <v>371</v>
      </c>
      <c r="EP176">
        <v>13</v>
      </c>
      <c r="EQ176" t="s">
        <v>372</v>
      </c>
      <c r="ER176">
        <v>42</v>
      </c>
      <c r="FQ176" t="s">
        <v>392</v>
      </c>
      <c r="FS176" t="s">
        <v>387</v>
      </c>
      <c r="FW176" t="s">
        <v>419</v>
      </c>
      <c r="GA176" t="s">
        <v>385</v>
      </c>
      <c r="GG176" t="s">
        <v>383</v>
      </c>
      <c r="GK176" t="s">
        <v>394</v>
      </c>
      <c r="GQ176">
        <v>1</v>
      </c>
      <c r="GS176" t="s">
        <v>395</v>
      </c>
      <c r="GU176" t="s">
        <v>396</v>
      </c>
      <c r="GY176" t="s">
        <v>397</v>
      </c>
      <c r="HC176" t="s">
        <v>385</v>
      </c>
      <c r="HE176" t="s">
        <v>385</v>
      </c>
      <c r="HO176" t="s">
        <v>385</v>
      </c>
      <c r="HP176" t="s">
        <v>385</v>
      </c>
      <c r="HQ176" t="s">
        <v>383</v>
      </c>
      <c r="HR176" t="s">
        <v>385</v>
      </c>
      <c r="HS176" t="s">
        <v>385</v>
      </c>
      <c r="HT176" t="s">
        <v>383</v>
      </c>
      <c r="HU176" t="s">
        <v>385</v>
      </c>
      <c r="HV176" t="s">
        <v>385</v>
      </c>
      <c r="HW176" t="s">
        <v>385</v>
      </c>
      <c r="IE176" t="s">
        <v>385</v>
      </c>
      <c r="IF176" t="s">
        <v>385</v>
      </c>
      <c r="IG176" t="s">
        <v>383</v>
      </c>
      <c r="IH176" t="s">
        <v>383</v>
      </c>
      <c r="II176" t="s">
        <v>383</v>
      </c>
      <c r="IJ176" t="s">
        <v>383</v>
      </c>
      <c r="IK176" t="s">
        <v>383</v>
      </c>
      <c r="IM176" t="s">
        <v>421</v>
      </c>
      <c r="IQ176" t="s">
        <v>380</v>
      </c>
      <c r="IU176" t="s">
        <v>399</v>
      </c>
      <c r="IW176" t="s">
        <v>399</v>
      </c>
      <c r="IY176" t="s">
        <v>399</v>
      </c>
      <c r="JA176" t="s">
        <v>385</v>
      </c>
      <c r="JC176" t="s">
        <v>430</v>
      </c>
      <c r="JE176" t="s">
        <v>385</v>
      </c>
      <c r="JI176" t="s">
        <v>432</v>
      </c>
      <c r="JJ176" t="s">
        <v>431</v>
      </c>
      <c r="JK176" t="s">
        <v>431</v>
      </c>
      <c r="JL176" t="s">
        <v>361</v>
      </c>
      <c r="JM176" t="s">
        <v>361</v>
      </c>
      <c r="JN176" t="s">
        <v>361</v>
      </c>
      <c r="JO176" t="s">
        <v>361</v>
      </c>
      <c r="JP176" t="s">
        <v>361</v>
      </c>
      <c r="JQ176" t="s">
        <v>361</v>
      </c>
      <c r="JR176" t="s">
        <v>361</v>
      </c>
      <c r="JS176" t="s">
        <v>370</v>
      </c>
      <c r="JT176" t="s">
        <v>361</v>
      </c>
      <c r="JU176" t="s">
        <v>361</v>
      </c>
      <c r="JV176" t="s">
        <v>361</v>
      </c>
      <c r="JW176" t="s">
        <v>361</v>
      </c>
      <c r="JY176" t="s">
        <v>14</v>
      </c>
      <c r="KA176" t="s">
        <v>433</v>
      </c>
      <c r="KB176" t="s">
        <v>8</v>
      </c>
    </row>
    <row r="177" spans="1:288" x14ac:dyDescent="0.3">
      <c r="A177">
        <v>176</v>
      </c>
      <c r="D177" s="45">
        <v>44740</v>
      </c>
      <c r="E177" s="46">
        <v>0.46666666666666662</v>
      </c>
      <c r="F177" t="s">
        <v>25</v>
      </c>
      <c r="G177" t="s">
        <v>13</v>
      </c>
      <c r="H177" t="s">
        <v>7</v>
      </c>
      <c r="L177" t="s">
        <v>362</v>
      </c>
      <c r="P177" t="s">
        <v>9</v>
      </c>
      <c r="V177" t="s">
        <v>363</v>
      </c>
      <c r="Z177" t="s">
        <v>443</v>
      </c>
      <c r="AB177" t="s">
        <v>403</v>
      </c>
      <c r="AD177" t="s">
        <v>366</v>
      </c>
      <c r="AF177" t="s">
        <v>367</v>
      </c>
      <c r="AJ177" t="s">
        <v>367</v>
      </c>
      <c r="AN177" t="s">
        <v>368</v>
      </c>
      <c r="AP177" t="s">
        <v>471</v>
      </c>
      <c r="AR177" t="s">
        <v>7</v>
      </c>
      <c r="AT177" t="s">
        <v>368</v>
      </c>
      <c r="AV177" t="s">
        <v>361</v>
      </c>
      <c r="AW177" t="s">
        <v>361</v>
      </c>
      <c r="AX177" t="s">
        <v>361</v>
      </c>
      <c r="AY177" t="s">
        <v>361</v>
      </c>
      <c r="AZ177" t="s">
        <v>370</v>
      </c>
      <c r="BA177" t="s">
        <v>370</v>
      </c>
      <c r="BB177" t="s">
        <v>370</v>
      </c>
      <c r="BC177" t="s">
        <v>361</v>
      </c>
      <c r="BD177" t="s">
        <v>361</v>
      </c>
      <c r="BE177" t="s">
        <v>361</v>
      </c>
      <c r="BF177" t="s">
        <v>361</v>
      </c>
      <c r="BG177" t="s">
        <v>361</v>
      </c>
      <c r="BH177" t="s">
        <v>361</v>
      </c>
      <c r="BI177" t="s">
        <v>361</v>
      </c>
      <c r="BJ177" t="s">
        <v>361</v>
      </c>
      <c r="BK177" t="s">
        <v>361</v>
      </c>
      <c r="BL177" t="s">
        <v>361</v>
      </c>
      <c r="BM177" t="s">
        <v>361</v>
      </c>
      <c r="BP177" t="s">
        <v>361</v>
      </c>
      <c r="BQ177" t="s">
        <v>361</v>
      </c>
      <c r="BR177" t="s">
        <v>370</v>
      </c>
      <c r="BS177" t="s">
        <v>370</v>
      </c>
      <c r="BT177" t="s">
        <v>370</v>
      </c>
      <c r="BU177" t="s">
        <v>361</v>
      </c>
      <c r="BV177" t="s">
        <v>361</v>
      </c>
      <c r="BW177" t="s">
        <v>361</v>
      </c>
      <c r="BX177" t="s">
        <v>361</v>
      </c>
      <c r="BY177" t="s">
        <v>361</v>
      </c>
      <c r="BZ177" t="s">
        <v>361</v>
      </c>
      <c r="CA177" t="s">
        <v>361</v>
      </c>
      <c r="CB177" t="s">
        <v>361</v>
      </c>
      <c r="CC177" t="s">
        <v>361</v>
      </c>
      <c r="CF177" t="s">
        <v>361</v>
      </c>
      <c r="CG177" t="s">
        <v>361</v>
      </c>
      <c r="CH177" t="s">
        <v>370</v>
      </c>
      <c r="CI177" t="s">
        <v>370</v>
      </c>
      <c r="CJ177" t="s">
        <v>370</v>
      </c>
      <c r="CK177" t="s">
        <v>370</v>
      </c>
      <c r="CL177" t="s">
        <v>370</v>
      </c>
      <c r="CM177" t="s">
        <v>361</v>
      </c>
      <c r="CN177" t="s">
        <v>361</v>
      </c>
      <c r="CO177" t="s">
        <v>361</v>
      </c>
      <c r="CP177" t="s">
        <v>361</v>
      </c>
      <c r="CQ177" t="s">
        <v>361</v>
      </c>
      <c r="CR177" t="s">
        <v>361</v>
      </c>
      <c r="CS177" t="s">
        <v>361</v>
      </c>
      <c r="CT177" t="s">
        <v>361</v>
      </c>
      <c r="CU177" t="s">
        <v>361</v>
      </c>
      <c r="CV177" t="s">
        <v>361</v>
      </c>
      <c r="CW177" t="s">
        <v>361</v>
      </c>
      <c r="CX177" t="s">
        <v>361</v>
      </c>
      <c r="CY177" t="s">
        <v>361</v>
      </c>
      <c r="CZ177" t="s">
        <v>361</v>
      </c>
      <c r="DA177" t="s">
        <v>361</v>
      </c>
      <c r="DD177" t="s">
        <v>9</v>
      </c>
      <c r="DF177" t="s">
        <v>9</v>
      </c>
      <c r="DH177" t="s">
        <v>361</v>
      </c>
      <c r="DI177" t="s">
        <v>361</v>
      </c>
      <c r="DJ177" t="s">
        <v>361</v>
      </c>
      <c r="DK177" t="s">
        <v>361</v>
      </c>
      <c r="DL177" t="s">
        <v>361</v>
      </c>
      <c r="DM177" t="s">
        <v>361</v>
      </c>
      <c r="DN177" t="s">
        <v>361</v>
      </c>
      <c r="DO177" t="s">
        <v>361</v>
      </c>
      <c r="DP177" t="s">
        <v>361</v>
      </c>
      <c r="DQ177" t="s">
        <v>361</v>
      </c>
      <c r="DR177" t="s">
        <v>370</v>
      </c>
      <c r="DT177" t="s">
        <v>361</v>
      </c>
      <c r="DU177" t="s">
        <v>361</v>
      </c>
      <c r="DV177" t="s">
        <v>361</v>
      </c>
      <c r="DW177" t="s">
        <v>361</v>
      </c>
      <c r="DX177" t="s">
        <v>361</v>
      </c>
      <c r="DY177" t="s">
        <v>361</v>
      </c>
      <c r="DZ177" t="s">
        <v>361</v>
      </c>
      <c r="EA177" t="s">
        <v>361</v>
      </c>
      <c r="EB177" t="s">
        <v>361</v>
      </c>
      <c r="EC177" t="s">
        <v>361</v>
      </c>
      <c r="ED177" t="s">
        <v>361</v>
      </c>
      <c r="EH177" t="s">
        <v>7</v>
      </c>
      <c r="EJ177" t="s">
        <v>7</v>
      </c>
      <c r="EL177">
        <v>0</v>
      </c>
      <c r="FQ177" t="s">
        <v>373</v>
      </c>
      <c r="FR177" t="s">
        <v>374</v>
      </c>
      <c r="FV177" t="s">
        <v>374</v>
      </c>
      <c r="GF177" t="s">
        <v>7</v>
      </c>
      <c r="GJ177" t="s">
        <v>425</v>
      </c>
      <c r="GP177">
        <v>1</v>
      </c>
      <c r="GR177" t="s">
        <v>376</v>
      </c>
      <c r="GT177" t="s">
        <v>377</v>
      </c>
      <c r="GX177" t="s">
        <v>378</v>
      </c>
      <c r="HB177" t="s">
        <v>9</v>
      </c>
      <c r="HD177" t="s">
        <v>9</v>
      </c>
      <c r="HF177" t="s">
        <v>9</v>
      </c>
      <c r="HG177" t="s">
        <v>9</v>
      </c>
      <c r="HH177" t="s">
        <v>7</v>
      </c>
      <c r="HI177" t="s">
        <v>7</v>
      </c>
      <c r="HJ177" t="s">
        <v>9</v>
      </c>
      <c r="HK177" t="s">
        <v>7</v>
      </c>
      <c r="HL177" t="s">
        <v>7</v>
      </c>
      <c r="HM177" t="s">
        <v>7</v>
      </c>
      <c r="HN177" t="s">
        <v>7</v>
      </c>
      <c r="HX177" t="s">
        <v>9</v>
      </c>
      <c r="HY177" t="s">
        <v>9</v>
      </c>
      <c r="HZ177" t="s">
        <v>7</v>
      </c>
      <c r="IA177" t="s">
        <v>7</v>
      </c>
      <c r="IB177" t="s">
        <v>7</v>
      </c>
      <c r="IC177" t="s">
        <v>7</v>
      </c>
      <c r="ID177" t="s">
        <v>7</v>
      </c>
      <c r="IL177" t="s">
        <v>379</v>
      </c>
      <c r="IP177" t="s">
        <v>441</v>
      </c>
      <c r="IT177" t="s">
        <v>381</v>
      </c>
      <c r="IV177" t="s">
        <v>381</v>
      </c>
      <c r="IX177" t="s">
        <v>381</v>
      </c>
      <c r="IZ177" t="s">
        <v>7</v>
      </c>
      <c r="JL177" t="s">
        <v>361</v>
      </c>
      <c r="JM177" t="s">
        <v>361</v>
      </c>
      <c r="JN177" t="s">
        <v>361</v>
      </c>
      <c r="JO177" t="s">
        <v>361</v>
      </c>
      <c r="JP177" t="s">
        <v>361</v>
      </c>
      <c r="JQ177" t="s">
        <v>361</v>
      </c>
      <c r="JR177" t="s">
        <v>361</v>
      </c>
      <c r="JS177" t="s">
        <v>361</v>
      </c>
      <c r="JT177" t="s">
        <v>361</v>
      </c>
      <c r="JU177" t="s">
        <v>361</v>
      </c>
      <c r="JV177" t="s">
        <v>361</v>
      </c>
      <c r="JW177" t="s">
        <v>361</v>
      </c>
      <c r="KB177" t="s">
        <v>8</v>
      </c>
    </row>
    <row r="178" spans="1:288" x14ac:dyDescent="0.3">
      <c r="A178">
        <v>177</v>
      </c>
      <c r="AV178" t="s">
        <v>361</v>
      </c>
      <c r="AW178" t="s">
        <v>361</v>
      </c>
      <c r="AX178" t="s">
        <v>361</v>
      </c>
      <c r="AY178" t="s">
        <v>361</v>
      </c>
      <c r="AZ178" t="s">
        <v>361</v>
      </c>
      <c r="BA178" t="s">
        <v>361</v>
      </c>
      <c r="BB178" t="s">
        <v>361</v>
      </c>
      <c r="BC178" t="s">
        <v>361</v>
      </c>
      <c r="BD178" t="s">
        <v>361</v>
      </c>
      <c r="BE178" t="s">
        <v>361</v>
      </c>
      <c r="BF178" t="s">
        <v>361</v>
      </c>
      <c r="BG178" t="s">
        <v>361</v>
      </c>
      <c r="BH178" t="s">
        <v>361</v>
      </c>
      <c r="BI178" t="s">
        <v>361</v>
      </c>
      <c r="BJ178" t="s">
        <v>361</v>
      </c>
      <c r="BK178" t="s">
        <v>361</v>
      </c>
      <c r="BL178" t="s">
        <v>361</v>
      </c>
      <c r="BM178" t="s">
        <v>361</v>
      </c>
      <c r="BP178" t="s">
        <v>361</v>
      </c>
      <c r="BQ178" t="s">
        <v>361</v>
      </c>
      <c r="BR178" t="s">
        <v>361</v>
      </c>
      <c r="BS178" t="s">
        <v>361</v>
      </c>
      <c r="BT178" t="s">
        <v>361</v>
      </c>
      <c r="BU178" t="s">
        <v>361</v>
      </c>
      <c r="BV178" t="s">
        <v>361</v>
      </c>
      <c r="BW178" t="s">
        <v>361</v>
      </c>
      <c r="BX178" t="s">
        <v>361</v>
      </c>
      <c r="BY178" t="s">
        <v>361</v>
      </c>
      <c r="BZ178" t="s">
        <v>361</v>
      </c>
      <c r="CA178" t="s">
        <v>361</v>
      </c>
      <c r="CB178" t="s">
        <v>361</v>
      </c>
      <c r="CC178" t="s">
        <v>361</v>
      </c>
      <c r="CF178" t="s">
        <v>361</v>
      </c>
      <c r="CG178" t="s">
        <v>361</v>
      </c>
      <c r="CH178" t="s">
        <v>361</v>
      </c>
      <c r="CI178" t="s">
        <v>361</v>
      </c>
      <c r="CJ178" t="s">
        <v>361</v>
      </c>
      <c r="CK178" t="s">
        <v>361</v>
      </c>
      <c r="CL178" t="s">
        <v>361</v>
      </c>
      <c r="CM178" t="s">
        <v>361</v>
      </c>
      <c r="CN178" t="s">
        <v>361</v>
      </c>
      <c r="CO178" t="s">
        <v>361</v>
      </c>
      <c r="CP178" t="s">
        <v>361</v>
      </c>
      <c r="CQ178" t="s">
        <v>361</v>
      </c>
      <c r="CR178" t="s">
        <v>361</v>
      </c>
      <c r="CS178" t="s">
        <v>361</v>
      </c>
      <c r="CT178" t="s">
        <v>361</v>
      </c>
      <c r="CU178" t="s">
        <v>361</v>
      </c>
      <c r="CV178" t="s">
        <v>361</v>
      </c>
      <c r="CW178" t="s">
        <v>361</v>
      </c>
      <c r="CX178" t="s">
        <v>361</v>
      </c>
      <c r="CY178" t="s">
        <v>361</v>
      </c>
      <c r="CZ178" t="s">
        <v>361</v>
      </c>
      <c r="DA178" t="s">
        <v>361</v>
      </c>
      <c r="DH178" t="s">
        <v>361</v>
      </c>
      <c r="DI178" t="s">
        <v>361</v>
      </c>
      <c r="DJ178" t="s">
        <v>361</v>
      </c>
      <c r="DK178" t="s">
        <v>361</v>
      </c>
      <c r="DL178" t="s">
        <v>361</v>
      </c>
      <c r="DM178" t="s">
        <v>361</v>
      </c>
      <c r="DN178" t="s">
        <v>361</v>
      </c>
      <c r="DO178" t="s">
        <v>361</v>
      </c>
      <c r="DP178" t="s">
        <v>361</v>
      </c>
      <c r="DQ178" t="s">
        <v>361</v>
      </c>
      <c r="DR178" t="s">
        <v>361</v>
      </c>
      <c r="DT178" t="s">
        <v>361</v>
      </c>
      <c r="DU178" t="s">
        <v>361</v>
      </c>
      <c r="DV178" t="s">
        <v>361</v>
      </c>
      <c r="DW178" t="s">
        <v>361</v>
      </c>
      <c r="DX178" t="s">
        <v>361</v>
      </c>
      <c r="DY178" t="s">
        <v>361</v>
      </c>
      <c r="DZ178" t="s">
        <v>361</v>
      </c>
      <c r="EA178" t="s">
        <v>361</v>
      </c>
      <c r="EB178" t="s">
        <v>361</v>
      </c>
      <c r="EC178" t="s">
        <v>361</v>
      </c>
      <c r="ED178" t="s">
        <v>361</v>
      </c>
      <c r="JL178" t="s">
        <v>361</v>
      </c>
      <c r="JM178" t="s">
        <v>361</v>
      </c>
      <c r="JN178" t="s">
        <v>361</v>
      </c>
      <c r="JO178" t="s">
        <v>361</v>
      </c>
      <c r="JP178" t="s">
        <v>361</v>
      </c>
      <c r="JQ178" t="s">
        <v>361</v>
      </c>
      <c r="JR178" t="s">
        <v>361</v>
      </c>
      <c r="JS178" t="s">
        <v>361</v>
      </c>
      <c r="JT178" t="s">
        <v>361</v>
      </c>
      <c r="JU178" t="s">
        <v>361</v>
      </c>
      <c r="JV178" t="s">
        <v>361</v>
      </c>
      <c r="JW178" t="s">
        <v>361</v>
      </c>
      <c r="KB178" t="s">
        <v>59</v>
      </c>
    </row>
    <row r="179" spans="1:288" x14ac:dyDescent="0.3">
      <c r="A179">
        <v>178</v>
      </c>
      <c r="D179" s="45">
        <v>44735</v>
      </c>
      <c r="E179" s="46">
        <v>0.64861111111111114</v>
      </c>
      <c r="F179" t="s">
        <v>27</v>
      </c>
      <c r="G179" t="s">
        <v>382</v>
      </c>
      <c r="I179" t="s">
        <v>383</v>
      </c>
      <c r="N179" t="s">
        <v>384</v>
      </c>
      <c r="S179" t="s">
        <v>385</v>
      </c>
      <c r="W179" t="s">
        <v>413</v>
      </c>
      <c r="AA179" t="s">
        <v>414</v>
      </c>
      <c r="AC179" t="s">
        <v>388</v>
      </c>
      <c r="AE179" t="s">
        <v>423</v>
      </c>
      <c r="AG179" t="s">
        <v>390</v>
      </c>
      <c r="AK179" t="s">
        <v>383</v>
      </c>
      <c r="AO179" t="s">
        <v>383</v>
      </c>
      <c r="AQ179" t="s">
        <v>460</v>
      </c>
      <c r="AS179" t="s">
        <v>385</v>
      </c>
      <c r="AU179" t="s">
        <v>385</v>
      </c>
      <c r="AV179" t="s">
        <v>361</v>
      </c>
      <c r="AW179" t="s">
        <v>361</v>
      </c>
      <c r="AX179" t="s">
        <v>361</v>
      </c>
      <c r="AY179" t="s">
        <v>361</v>
      </c>
      <c r="AZ179" t="s">
        <v>361</v>
      </c>
      <c r="BA179" t="s">
        <v>361</v>
      </c>
      <c r="BB179" t="s">
        <v>361</v>
      </c>
      <c r="BC179" t="s">
        <v>361</v>
      </c>
      <c r="BD179" t="s">
        <v>361</v>
      </c>
      <c r="BE179" t="s">
        <v>361</v>
      </c>
      <c r="BF179" t="s">
        <v>361</v>
      </c>
      <c r="BG179" t="s">
        <v>361</v>
      </c>
      <c r="BH179" t="s">
        <v>361</v>
      </c>
      <c r="BI179" t="s">
        <v>361</v>
      </c>
      <c r="BJ179" t="s">
        <v>370</v>
      </c>
      <c r="BK179" t="s">
        <v>361</v>
      </c>
      <c r="BL179" t="s">
        <v>361</v>
      </c>
      <c r="BM179" t="s">
        <v>361</v>
      </c>
      <c r="BP179" t="s">
        <v>361</v>
      </c>
      <c r="BQ179" t="s">
        <v>361</v>
      </c>
      <c r="BR179" t="s">
        <v>361</v>
      </c>
      <c r="BS179" t="s">
        <v>361</v>
      </c>
      <c r="BT179" t="s">
        <v>361</v>
      </c>
      <c r="BU179" t="s">
        <v>361</v>
      </c>
      <c r="BV179" t="s">
        <v>361</v>
      </c>
      <c r="BW179" t="s">
        <v>361</v>
      </c>
      <c r="BX179" t="s">
        <v>361</v>
      </c>
      <c r="BY179" t="s">
        <v>361</v>
      </c>
      <c r="BZ179" t="s">
        <v>370</v>
      </c>
      <c r="CA179" t="s">
        <v>361</v>
      </c>
      <c r="CB179" t="s">
        <v>361</v>
      </c>
      <c r="CC179" t="s">
        <v>361</v>
      </c>
      <c r="CF179" t="s">
        <v>361</v>
      </c>
      <c r="CG179" t="s">
        <v>361</v>
      </c>
      <c r="CH179" t="s">
        <v>361</v>
      </c>
      <c r="CI179" t="s">
        <v>361</v>
      </c>
      <c r="CJ179" t="s">
        <v>361</v>
      </c>
      <c r="CK179" t="s">
        <v>361</v>
      </c>
      <c r="CL179" t="s">
        <v>361</v>
      </c>
      <c r="CM179" t="s">
        <v>361</v>
      </c>
      <c r="CN179" t="s">
        <v>361</v>
      </c>
      <c r="CO179" t="s">
        <v>361</v>
      </c>
      <c r="CP179" t="s">
        <v>361</v>
      </c>
      <c r="CQ179" t="s">
        <v>361</v>
      </c>
      <c r="CR179" t="s">
        <v>361</v>
      </c>
      <c r="CS179" t="s">
        <v>370</v>
      </c>
      <c r="CT179" t="s">
        <v>370</v>
      </c>
      <c r="CU179" t="s">
        <v>370</v>
      </c>
      <c r="CV179" t="s">
        <v>361</v>
      </c>
      <c r="CW179" t="s">
        <v>361</v>
      </c>
      <c r="CX179" t="s">
        <v>361</v>
      </c>
      <c r="CY179" t="s">
        <v>361</v>
      </c>
      <c r="CZ179" t="s">
        <v>361</v>
      </c>
      <c r="DA179" t="s">
        <v>361</v>
      </c>
      <c r="DE179" t="s">
        <v>385</v>
      </c>
      <c r="DG179" t="s">
        <v>385</v>
      </c>
      <c r="DH179" t="s">
        <v>361</v>
      </c>
      <c r="DI179" t="s">
        <v>361</v>
      </c>
      <c r="DJ179" t="s">
        <v>361</v>
      </c>
      <c r="DK179" t="s">
        <v>361</v>
      </c>
      <c r="DL179" t="s">
        <v>361</v>
      </c>
      <c r="DM179" t="s">
        <v>361</v>
      </c>
      <c r="DN179" t="s">
        <v>361</v>
      </c>
      <c r="DO179" t="s">
        <v>361</v>
      </c>
      <c r="DP179" t="s">
        <v>361</v>
      </c>
      <c r="DQ179" t="s">
        <v>361</v>
      </c>
      <c r="DR179" t="s">
        <v>361</v>
      </c>
      <c r="DT179" t="s">
        <v>361</v>
      </c>
      <c r="DU179" t="s">
        <v>361</v>
      </c>
      <c r="DV179" t="s">
        <v>361</v>
      </c>
      <c r="DW179" t="s">
        <v>361</v>
      </c>
      <c r="DX179" t="s">
        <v>361</v>
      </c>
      <c r="DY179" t="s">
        <v>361</v>
      </c>
      <c r="DZ179" t="s">
        <v>361</v>
      </c>
      <c r="EA179" t="s">
        <v>361</v>
      </c>
      <c r="EB179" t="s">
        <v>361</v>
      </c>
      <c r="EC179" t="s">
        <v>361</v>
      </c>
      <c r="ED179" t="s">
        <v>370</v>
      </c>
      <c r="EI179" t="s">
        <v>383</v>
      </c>
      <c r="EK179" t="s">
        <v>383</v>
      </c>
      <c r="EL179">
        <v>1</v>
      </c>
      <c r="EM179" t="s">
        <v>371</v>
      </c>
      <c r="EN179">
        <v>8</v>
      </c>
      <c r="FQ179" t="s">
        <v>392</v>
      </c>
      <c r="FS179" t="s">
        <v>419</v>
      </c>
      <c r="FW179" t="s">
        <v>419</v>
      </c>
      <c r="GA179" t="s">
        <v>385</v>
      </c>
      <c r="GG179" t="s">
        <v>383</v>
      </c>
      <c r="GK179" t="s">
        <v>537</v>
      </c>
      <c r="GQ179">
        <v>5</v>
      </c>
      <c r="GS179" t="s">
        <v>544</v>
      </c>
      <c r="GU179" t="s">
        <v>554</v>
      </c>
      <c r="GY179" t="s">
        <v>397</v>
      </c>
      <c r="HC179" t="s">
        <v>383</v>
      </c>
      <c r="HE179" t="s">
        <v>383</v>
      </c>
      <c r="HO179" t="s">
        <v>385</v>
      </c>
      <c r="HP179" t="s">
        <v>385</v>
      </c>
      <c r="HQ179" t="s">
        <v>383</v>
      </c>
      <c r="HR179" t="s">
        <v>383</v>
      </c>
      <c r="HS179" t="s">
        <v>383</v>
      </c>
      <c r="HT179" t="s">
        <v>383</v>
      </c>
      <c r="HU179" t="s">
        <v>383</v>
      </c>
      <c r="HV179" t="s">
        <v>385</v>
      </c>
      <c r="HW179" t="s">
        <v>383</v>
      </c>
      <c r="IE179" t="s">
        <v>383</v>
      </c>
      <c r="IF179" t="s">
        <v>385</v>
      </c>
      <c r="IG179" t="s">
        <v>383</v>
      </c>
      <c r="IH179" t="s">
        <v>383</v>
      </c>
      <c r="II179" t="s">
        <v>383</v>
      </c>
      <c r="IJ179" t="s">
        <v>383</v>
      </c>
      <c r="IK179" t="s">
        <v>383</v>
      </c>
      <c r="IM179" t="s">
        <v>398</v>
      </c>
      <c r="IQ179" t="s">
        <v>422</v>
      </c>
      <c r="IU179" t="s">
        <v>399</v>
      </c>
      <c r="IW179" t="s">
        <v>399</v>
      </c>
      <c r="IY179" t="s">
        <v>399</v>
      </c>
      <c r="JA179" t="s">
        <v>383</v>
      </c>
      <c r="JL179" t="s">
        <v>361</v>
      </c>
      <c r="JM179" t="s">
        <v>361</v>
      </c>
      <c r="JN179" t="s">
        <v>361</v>
      </c>
      <c r="JO179" t="s">
        <v>361</v>
      </c>
      <c r="JP179" t="s">
        <v>361</v>
      </c>
      <c r="JQ179" t="s">
        <v>361</v>
      </c>
      <c r="JR179" t="s">
        <v>361</v>
      </c>
      <c r="JS179" t="s">
        <v>361</v>
      </c>
      <c r="JT179" t="s">
        <v>361</v>
      </c>
      <c r="JU179" t="s">
        <v>361</v>
      </c>
      <c r="JV179" t="s">
        <v>361</v>
      </c>
      <c r="JW179" t="s">
        <v>361</v>
      </c>
      <c r="KB179" t="s">
        <v>8</v>
      </c>
    </row>
    <row r="180" spans="1:288" x14ac:dyDescent="0.3">
      <c r="A180">
        <v>179</v>
      </c>
      <c r="D180" s="45">
        <v>44735</v>
      </c>
      <c r="E180" s="46">
        <v>0.64722222222222225</v>
      </c>
      <c r="F180" t="s">
        <v>26</v>
      </c>
      <c r="G180" t="s">
        <v>382</v>
      </c>
      <c r="I180" t="s">
        <v>383</v>
      </c>
      <c r="N180" t="s">
        <v>384</v>
      </c>
      <c r="S180" t="s">
        <v>385</v>
      </c>
      <c r="W180" t="s">
        <v>413</v>
      </c>
      <c r="AA180" t="s">
        <v>434</v>
      </c>
      <c r="AC180" t="s">
        <v>427</v>
      </c>
      <c r="AE180" t="s">
        <v>389</v>
      </c>
      <c r="AG180" t="s">
        <v>390</v>
      </c>
      <c r="AK180" t="s">
        <v>383</v>
      </c>
      <c r="AO180" t="s">
        <v>385</v>
      </c>
      <c r="AQ180" t="s">
        <v>418</v>
      </c>
      <c r="AS180" t="s">
        <v>385</v>
      </c>
      <c r="AU180" t="s">
        <v>385</v>
      </c>
      <c r="AV180" t="s">
        <v>361</v>
      </c>
      <c r="AW180" t="s">
        <v>361</v>
      </c>
      <c r="AX180" t="s">
        <v>361</v>
      </c>
      <c r="AY180" t="s">
        <v>361</v>
      </c>
      <c r="AZ180" t="s">
        <v>361</v>
      </c>
      <c r="BA180" t="s">
        <v>361</v>
      </c>
      <c r="BB180" t="s">
        <v>361</v>
      </c>
      <c r="BC180" t="s">
        <v>361</v>
      </c>
      <c r="BD180" t="s">
        <v>361</v>
      </c>
      <c r="BE180" t="s">
        <v>361</v>
      </c>
      <c r="BF180" t="s">
        <v>361</v>
      </c>
      <c r="BG180" t="s">
        <v>361</v>
      </c>
      <c r="BH180" t="s">
        <v>361</v>
      </c>
      <c r="BI180" t="s">
        <v>370</v>
      </c>
      <c r="BJ180" t="s">
        <v>370</v>
      </c>
      <c r="BK180" t="s">
        <v>361</v>
      </c>
      <c r="BL180" t="s">
        <v>361</v>
      </c>
      <c r="BM180" t="s">
        <v>361</v>
      </c>
      <c r="BP180" t="s">
        <v>361</v>
      </c>
      <c r="BQ180" t="s">
        <v>361</v>
      </c>
      <c r="BR180" t="s">
        <v>361</v>
      </c>
      <c r="BS180" t="s">
        <v>361</v>
      </c>
      <c r="BT180" t="s">
        <v>361</v>
      </c>
      <c r="BU180" t="s">
        <v>361</v>
      </c>
      <c r="BV180" t="s">
        <v>361</v>
      </c>
      <c r="BW180" t="s">
        <v>361</v>
      </c>
      <c r="BX180" t="s">
        <v>361</v>
      </c>
      <c r="BY180" t="s">
        <v>361</v>
      </c>
      <c r="BZ180" t="s">
        <v>370</v>
      </c>
      <c r="CA180" t="s">
        <v>361</v>
      </c>
      <c r="CB180" t="s">
        <v>361</v>
      </c>
      <c r="CC180" t="s">
        <v>361</v>
      </c>
      <c r="CF180" t="s">
        <v>361</v>
      </c>
      <c r="CG180" t="s">
        <v>361</v>
      </c>
      <c r="CH180" t="s">
        <v>361</v>
      </c>
      <c r="CI180" t="s">
        <v>361</v>
      </c>
      <c r="CJ180" t="s">
        <v>361</v>
      </c>
      <c r="CK180" t="s">
        <v>361</v>
      </c>
      <c r="CL180" t="s">
        <v>361</v>
      </c>
      <c r="CM180" t="s">
        <v>361</v>
      </c>
      <c r="CN180" t="s">
        <v>361</v>
      </c>
      <c r="CO180" t="s">
        <v>361</v>
      </c>
      <c r="CP180" t="s">
        <v>361</v>
      </c>
      <c r="CQ180" t="s">
        <v>361</v>
      </c>
      <c r="CR180" t="s">
        <v>361</v>
      </c>
      <c r="CS180" t="s">
        <v>361</v>
      </c>
      <c r="CT180" t="s">
        <v>370</v>
      </c>
      <c r="CU180" t="s">
        <v>361</v>
      </c>
      <c r="CV180" t="s">
        <v>370</v>
      </c>
      <c r="CW180" t="s">
        <v>361</v>
      </c>
      <c r="CX180" t="s">
        <v>370</v>
      </c>
      <c r="CY180" t="s">
        <v>361</v>
      </c>
      <c r="CZ180" t="s">
        <v>370</v>
      </c>
      <c r="DA180" t="s">
        <v>361</v>
      </c>
      <c r="DE180" t="s">
        <v>385</v>
      </c>
      <c r="DG180" t="s">
        <v>385</v>
      </c>
      <c r="DH180" t="s">
        <v>361</v>
      </c>
      <c r="DI180" t="s">
        <v>361</v>
      </c>
      <c r="DJ180" t="s">
        <v>361</v>
      </c>
      <c r="DK180" t="s">
        <v>361</v>
      </c>
      <c r="DL180" t="s">
        <v>361</v>
      </c>
      <c r="DM180" t="s">
        <v>361</v>
      </c>
      <c r="DN180" t="s">
        <v>361</v>
      </c>
      <c r="DO180" t="s">
        <v>361</v>
      </c>
      <c r="DP180" t="s">
        <v>361</v>
      </c>
      <c r="DQ180" t="s">
        <v>361</v>
      </c>
      <c r="DR180" t="s">
        <v>361</v>
      </c>
      <c r="DT180" t="s">
        <v>361</v>
      </c>
      <c r="DU180" t="s">
        <v>361</v>
      </c>
      <c r="DV180" t="s">
        <v>361</v>
      </c>
      <c r="DW180" t="s">
        <v>361</v>
      </c>
      <c r="DX180" t="s">
        <v>361</v>
      </c>
      <c r="DY180" t="s">
        <v>361</v>
      </c>
      <c r="DZ180" t="s">
        <v>361</v>
      </c>
      <c r="EA180" t="s">
        <v>361</v>
      </c>
      <c r="EB180" t="s">
        <v>361</v>
      </c>
      <c r="EC180" t="s">
        <v>361</v>
      </c>
      <c r="ED180" t="s">
        <v>370</v>
      </c>
      <c r="EI180" t="s">
        <v>383</v>
      </c>
      <c r="EK180" t="s">
        <v>383</v>
      </c>
      <c r="EL180">
        <v>6</v>
      </c>
      <c r="EM180" t="s">
        <v>372</v>
      </c>
      <c r="EN180">
        <v>54</v>
      </c>
      <c r="EO180" t="s">
        <v>371</v>
      </c>
      <c r="EP180">
        <v>33</v>
      </c>
      <c r="EQ180" t="s">
        <v>371</v>
      </c>
      <c r="ER180">
        <v>30</v>
      </c>
      <c r="ES180" t="s">
        <v>372</v>
      </c>
      <c r="ET180">
        <v>14</v>
      </c>
      <c r="EU180" t="s">
        <v>371</v>
      </c>
      <c r="EV180">
        <v>9</v>
      </c>
      <c r="EW180" t="s">
        <v>372</v>
      </c>
      <c r="EX180">
        <v>8</v>
      </c>
      <c r="FQ180" t="s">
        <v>373</v>
      </c>
      <c r="FS180" t="s">
        <v>387</v>
      </c>
      <c r="FW180" t="s">
        <v>387</v>
      </c>
      <c r="GG180" t="s">
        <v>383</v>
      </c>
      <c r="GK180" t="s">
        <v>394</v>
      </c>
      <c r="GQ180">
        <v>102</v>
      </c>
      <c r="GS180" t="s">
        <v>395</v>
      </c>
      <c r="GU180" t="s">
        <v>396</v>
      </c>
      <c r="GY180" t="s">
        <v>397</v>
      </c>
      <c r="HC180" t="s">
        <v>385</v>
      </c>
      <c r="HE180" t="s">
        <v>385</v>
      </c>
      <c r="HO180" t="s">
        <v>385</v>
      </c>
      <c r="HP180" t="s">
        <v>385</v>
      </c>
      <c r="HQ180" t="s">
        <v>385</v>
      </c>
      <c r="HR180" t="s">
        <v>385</v>
      </c>
      <c r="HS180" t="s">
        <v>385</v>
      </c>
      <c r="HT180" t="s">
        <v>385</v>
      </c>
      <c r="HU180" t="s">
        <v>385</v>
      </c>
      <c r="HV180" t="s">
        <v>385</v>
      </c>
      <c r="HW180" t="s">
        <v>385</v>
      </c>
      <c r="IE180" t="s">
        <v>385</v>
      </c>
      <c r="IF180" t="s">
        <v>385</v>
      </c>
      <c r="IG180" t="s">
        <v>383</v>
      </c>
      <c r="IH180" t="s">
        <v>385</v>
      </c>
      <c r="II180" t="s">
        <v>383</v>
      </c>
      <c r="IJ180" t="s">
        <v>385</v>
      </c>
      <c r="IK180" t="s">
        <v>383</v>
      </c>
      <c r="IM180" t="s">
        <v>398</v>
      </c>
      <c r="IQ180" t="s">
        <v>422</v>
      </c>
      <c r="IU180" t="s">
        <v>516</v>
      </c>
      <c r="IW180" t="s">
        <v>516</v>
      </c>
      <c r="IY180" t="s">
        <v>516</v>
      </c>
      <c r="JA180" t="s">
        <v>385</v>
      </c>
      <c r="JC180" t="s">
        <v>430</v>
      </c>
      <c r="JE180" t="s">
        <v>385</v>
      </c>
      <c r="JI180" t="s">
        <v>496</v>
      </c>
      <c r="JJ180" t="s">
        <v>431</v>
      </c>
      <c r="JK180" t="s">
        <v>431</v>
      </c>
      <c r="JL180" t="s">
        <v>361</v>
      </c>
      <c r="JM180" t="s">
        <v>361</v>
      </c>
      <c r="JN180" t="s">
        <v>361</v>
      </c>
      <c r="JO180" t="s">
        <v>361</v>
      </c>
      <c r="JP180" t="s">
        <v>361</v>
      </c>
      <c r="JQ180" t="s">
        <v>361</v>
      </c>
      <c r="JR180" t="s">
        <v>370</v>
      </c>
      <c r="JS180" t="s">
        <v>370</v>
      </c>
      <c r="JT180" t="s">
        <v>370</v>
      </c>
      <c r="JU180" t="s">
        <v>370</v>
      </c>
      <c r="JV180" t="s">
        <v>370</v>
      </c>
      <c r="JW180" t="s">
        <v>361</v>
      </c>
      <c r="JY180" t="s">
        <v>490</v>
      </c>
      <c r="KA180" t="s">
        <v>433</v>
      </c>
      <c r="KB180" t="s">
        <v>8</v>
      </c>
    </row>
    <row r="181" spans="1:288" x14ac:dyDescent="0.3">
      <c r="A181">
        <v>180</v>
      </c>
      <c r="D181" s="45">
        <v>44735</v>
      </c>
      <c r="E181" s="46">
        <v>0.64861111111111114</v>
      </c>
      <c r="F181" t="s">
        <v>25</v>
      </c>
      <c r="G181" t="s">
        <v>13</v>
      </c>
      <c r="H181" t="s">
        <v>7</v>
      </c>
      <c r="L181" t="s">
        <v>362</v>
      </c>
      <c r="P181" t="s">
        <v>9</v>
      </c>
      <c r="V181" t="s">
        <v>363</v>
      </c>
      <c r="Z181" t="s">
        <v>402</v>
      </c>
      <c r="AB181" t="s">
        <v>469</v>
      </c>
      <c r="AD181" t="s">
        <v>423</v>
      </c>
      <c r="AF181" t="s">
        <v>367</v>
      </c>
      <c r="AJ181" t="s">
        <v>367</v>
      </c>
      <c r="AN181" t="s">
        <v>368</v>
      </c>
      <c r="AP181" t="s">
        <v>471</v>
      </c>
      <c r="AR181" t="s">
        <v>7</v>
      </c>
      <c r="AT181" t="s">
        <v>368</v>
      </c>
      <c r="AV181" t="s">
        <v>361</v>
      </c>
      <c r="AW181" t="s">
        <v>361</v>
      </c>
      <c r="AX181" t="s">
        <v>361</v>
      </c>
      <c r="AY181" t="s">
        <v>361</v>
      </c>
      <c r="AZ181" t="s">
        <v>370</v>
      </c>
      <c r="BA181" t="s">
        <v>370</v>
      </c>
      <c r="BB181" t="s">
        <v>370</v>
      </c>
      <c r="BC181" t="s">
        <v>361</v>
      </c>
      <c r="BD181" t="s">
        <v>361</v>
      </c>
      <c r="BE181" t="s">
        <v>361</v>
      </c>
      <c r="BF181" t="s">
        <v>361</v>
      </c>
      <c r="BG181" t="s">
        <v>361</v>
      </c>
      <c r="BH181" t="s">
        <v>361</v>
      </c>
      <c r="BI181" t="s">
        <v>361</v>
      </c>
      <c r="BJ181" t="s">
        <v>361</v>
      </c>
      <c r="BK181" t="s">
        <v>361</v>
      </c>
      <c r="BL181" t="s">
        <v>361</v>
      </c>
      <c r="BM181" t="s">
        <v>361</v>
      </c>
      <c r="BP181" t="s">
        <v>361</v>
      </c>
      <c r="BQ181" t="s">
        <v>361</v>
      </c>
      <c r="BR181" t="s">
        <v>370</v>
      </c>
      <c r="BS181" t="s">
        <v>370</v>
      </c>
      <c r="BT181" t="s">
        <v>370</v>
      </c>
      <c r="BU181" t="s">
        <v>361</v>
      </c>
      <c r="BV181" t="s">
        <v>361</v>
      </c>
      <c r="BW181" t="s">
        <v>361</v>
      </c>
      <c r="BX181" t="s">
        <v>361</v>
      </c>
      <c r="BY181" t="s">
        <v>361</v>
      </c>
      <c r="BZ181" t="s">
        <v>361</v>
      </c>
      <c r="CA181" t="s">
        <v>361</v>
      </c>
      <c r="CB181" t="s">
        <v>361</v>
      </c>
      <c r="CC181" t="s">
        <v>361</v>
      </c>
      <c r="CF181" t="s">
        <v>361</v>
      </c>
      <c r="CG181" t="s">
        <v>361</v>
      </c>
      <c r="CH181" t="s">
        <v>370</v>
      </c>
      <c r="CI181" t="s">
        <v>370</v>
      </c>
      <c r="CJ181" t="s">
        <v>370</v>
      </c>
      <c r="CK181" t="s">
        <v>370</v>
      </c>
      <c r="CL181" t="s">
        <v>370</v>
      </c>
      <c r="CM181" t="s">
        <v>361</v>
      </c>
      <c r="CN181" t="s">
        <v>361</v>
      </c>
      <c r="CO181" t="s">
        <v>361</v>
      </c>
      <c r="CP181" t="s">
        <v>361</v>
      </c>
      <c r="CQ181" t="s">
        <v>361</v>
      </c>
      <c r="CR181" t="s">
        <v>361</v>
      </c>
      <c r="CS181" t="s">
        <v>361</v>
      </c>
      <c r="CT181" t="s">
        <v>361</v>
      </c>
      <c r="CU181" t="s">
        <v>361</v>
      </c>
      <c r="CV181" t="s">
        <v>361</v>
      </c>
      <c r="CW181" t="s">
        <v>361</v>
      </c>
      <c r="CX181" t="s">
        <v>361</v>
      </c>
      <c r="CY181" t="s">
        <v>361</v>
      </c>
      <c r="CZ181" t="s">
        <v>361</v>
      </c>
      <c r="DA181" t="s">
        <v>361</v>
      </c>
      <c r="DD181" t="s">
        <v>9</v>
      </c>
      <c r="DF181" t="s">
        <v>9</v>
      </c>
      <c r="DH181" t="s">
        <v>361</v>
      </c>
      <c r="DI181" t="s">
        <v>361</v>
      </c>
      <c r="DJ181" t="s">
        <v>361</v>
      </c>
      <c r="DK181" t="s">
        <v>361</v>
      </c>
      <c r="DL181" t="s">
        <v>361</v>
      </c>
      <c r="DM181" t="s">
        <v>361</v>
      </c>
      <c r="DN181" t="s">
        <v>361</v>
      </c>
      <c r="DO181" t="s">
        <v>361</v>
      </c>
      <c r="DP181" t="s">
        <v>361</v>
      </c>
      <c r="DQ181" t="s">
        <v>361</v>
      </c>
      <c r="DR181" t="s">
        <v>370</v>
      </c>
      <c r="DT181" t="s">
        <v>361</v>
      </c>
      <c r="DU181" t="s">
        <v>361</v>
      </c>
      <c r="DV181" t="s">
        <v>361</v>
      </c>
      <c r="DW181" t="s">
        <v>361</v>
      </c>
      <c r="DX181" t="s">
        <v>361</v>
      </c>
      <c r="DY181" t="s">
        <v>361</v>
      </c>
      <c r="DZ181" t="s">
        <v>361</v>
      </c>
      <c r="EA181" t="s">
        <v>361</v>
      </c>
      <c r="EB181" t="s">
        <v>361</v>
      </c>
      <c r="EC181" t="s">
        <v>361</v>
      </c>
      <c r="ED181" t="s">
        <v>361</v>
      </c>
      <c r="EH181" t="s">
        <v>7</v>
      </c>
      <c r="EJ181" t="s">
        <v>7</v>
      </c>
      <c r="EL181">
        <v>1</v>
      </c>
      <c r="EM181" t="s">
        <v>371</v>
      </c>
      <c r="EN181">
        <v>16</v>
      </c>
      <c r="FQ181" t="s">
        <v>373</v>
      </c>
      <c r="FR181" t="s">
        <v>406</v>
      </c>
      <c r="FV181" t="s">
        <v>406</v>
      </c>
      <c r="GF181" t="s">
        <v>7</v>
      </c>
      <c r="GJ181" t="s">
        <v>425</v>
      </c>
      <c r="GP181">
        <v>1</v>
      </c>
      <c r="GR181" t="s">
        <v>376</v>
      </c>
      <c r="GT181" t="s">
        <v>377</v>
      </c>
      <c r="GX181" t="s">
        <v>378</v>
      </c>
      <c r="HB181" t="s">
        <v>9</v>
      </c>
      <c r="HD181" t="s">
        <v>9</v>
      </c>
      <c r="HF181" t="s">
        <v>9</v>
      </c>
      <c r="HG181" t="s">
        <v>9</v>
      </c>
      <c r="HH181" t="s">
        <v>7</v>
      </c>
      <c r="HI181" t="s">
        <v>7</v>
      </c>
      <c r="HJ181" t="s">
        <v>7</v>
      </c>
      <c r="HK181" t="s">
        <v>7</v>
      </c>
      <c r="HL181" t="s">
        <v>9</v>
      </c>
      <c r="HM181" t="s">
        <v>9</v>
      </c>
      <c r="HN181" t="s">
        <v>9</v>
      </c>
      <c r="HX181" t="s">
        <v>7</v>
      </c>
      <c r="HY181" t="s">
        <v>7</v>
      </c>
      <c r="HZ181" t="s">
        <v>7</v>
      </c>
      <c r="IA181" t="s">
        <v>7</v>
      </c>
      <c r="IB181" t="s">
        <v>7</v>
      </c>
      <c r="IC181" t="s">
        <v>7</v>
      </c>
      <c r="ID181" t="s">
        <v>7</v>
      </c>
      <c r="IL181" t="s">
        <v>379</v>
      </c>
      <c r="IP181" t="s">
        <v>441</v>
      </c>
      <c r="IT181" t="s">
        <v>381</v>
      </c>
      <c r="IV181" t="s">
        <v>381</v>
      </c>
      <c r="IX181" t="s">
        <v>381</v>
      </c>
      <c r="IZ181" t="s">
        <v>7</v>
      </c>
      <c r="JL181" t="s">
        <v>361</v>
      </c>
      <c r="JM181" t="s">
        <v>361</v>
      </c>
      <c r="JN181" t="s">
        <v>361</v>
      </c>
      <c r="JO181" t="s">
        <v>361</v>
      </c>
      <c r="JP181" t="s">
        <v>361</v>
      </c>
      <c r="JQ181" t="s">
        <v>361</v>
      </c>
      <c r="JR181" t="s">
        <v>361</v>
      </c>
      <c r="JS181" t="s">
        <v>361</v>
      </c>
      <c r="JT181" t="s">
        <v>361</v>
      </c>
      <c r="JU181" t="s">
        <v>361</v>
      </c>
      <c r="JV181" t="s">
        <v>361</v>
      </c>
      <c r="JW181" t="s">
        <v>361</v>
      </c>
      <c r="KB181" t="s">
        <v>8</v>
      </c>
    </row>
    <row r="182" spans="1:288" x14ac:dyDescent="0.3">
      <c r="A182">
        <v>181</v>
      </c>
      <c r="AV182" t="s">
        <v>361</v>
      </c>
      <c r="AW182" t="s">
        <v>361</v>
      </c>
      <c r="AX182" t="s">
        <v>361</v>
      </c>
      <c r="AY182" t="s">
        <v>361</v>
      </c>
      <c r="AZ182" t="s">
        <v>361</v>
      </c>
      <c r="BA182" t="s">
        <v>361</v>
      </c>
      <c r="BB182" t="s">
        <v>361</v>
      </c>
      <c r="BC182" t="s">
        <v>361</v>
      </c>
      <c r="BD182" t="s">
        <v>361</v>
      </c>
      <c r="BE182" t="s">
        <v>361</v>
      </c>
      <c r="BF182" t="s">
        <v>361</v>
      </c>
      <c r="BG182" t="s">
        <v>361</v>
      </c>
      <c r="BH182" t="s">
        <v>361</v>
      </c>
      <c r="BI182" t="s">
        <v>361</v>
      </c>
      <c r="BJ182" t="s">
        <v>361</v>
      </c>
      <c r="BK182" t="s">
        <v>361</v>
      </c>
      <c r="BL182" t="s">
        <v>361</v>
      </c>
      <c r="BM182" t="s">
        <v>361</v>
      </c>
      <c r="BP182" t="s">
        <v>361</v>
      </c>
      <c r="BQ182" t="s">
        <v>361</v>
      </c>
      <c r="BR182" t="s">
        <v>361</v>
      </c>
      <c r="BS182" t="s">
        <v>361</v>
      </c>
      <c r="BT182" t="s">
        <v>361</v>
      </c>
      <c r="BU182" t="s">
        <v>361</v>
      </c>
      <c r="BV182" t="s">
        <v>361</v>
      </c>
      <c r="BW182" t="s">
        <v>361</v>
      </c>
      <c r="BX182" t="s">
        <v>361</v>
      </c>
      <c r="BY182" t="s">
        <v>361</v>
      </c>
      <c r="BZ182" t="s">
        <v>361</v>
      </c>
      <c r="CA182" t="s">
        <v>361</v>
      </c>
      <c r="CB182" t="s">
        <v>361</v>
      </c>
      <c r="CC182" t="s">
        <v>361</v>
      </c>
      <c r="CF182" t="s">
        <v>361</v>
      </c>
      <c r="CG182" t="s">
        <v>361</v>
      </c>
      <c r="CH182" t="s">
        <v>361</v>
      </c>
      <c r="CI182" t="s">
        <v>361</v>
      </c>
      <c r="CJ182" t="s">
        <v>361</v>
      </c>
      <c r="CK182" t="s">
        <v>361</v>
      </c>
      <c r="CL182" t="s">
        <v>361</v>
      </c>
      <c r="CM182" t="s">
        <v>361</v>
      </c>
      <c r="CN182" t="s">
        <v>361</v>
      </c>
      <c r="CO182" t="s">
        <v>361</v>
      </c>
      <c r="CP182" t="s">
        <v>361</v>
      </c>
      <c r="CQ182" t="s">
        <v>361</v>
      </c>
      <c r="CR182" t="s">
        <v>361</v>
      </c>
      <c r="CS182" t="s">
        <v>361</v>
      </c>
      <c r="CT182" t="s">
        <v>361</v>
      </c>
      <c r="CU182" t="s">
        <v>361</v>
      </c>
      <c r="CV182" t="s">
        <v>361</v>
      </c>
      <c r="CW182" t="s">
        <v>361</v>
      </c>
      <c r="CX182" t="s">
        <v>361</v>
      </c>
      <c r="CY182" t="s">
        <v>361</v>
      </c>
      <c r="CZ182" t="s">
        <v>361</v>
      </c>
      <c r="DA182" t="s">
        <v>361</v>
      </c>
      <c r="DH182" t="s">
        <v>361</v>
      </c>
      <c r="DI182" t="s">
        <v>361</v>
      </c>
      <c r="DJ182" t="s">
        <v>361</v>
      </c>
      <c r="DK182" t="s">
        <v>361</v>
      </c>
      <c r="DL182" t="s">
        <v>361</v>
      </c>
      <c r="DM182" t="s">
        <v>361</v>
      </c>
      <c r="DN182" t="s">
        <v>361</v>
      </c>
      <c r="DO182" t="s">
        <v>361</v>
      </c>
      <c r="DP182" t="s">
        <v>361</v>
      </c>
      <c r="DQ182" t="s">
        <v>361</v>
      </c>
      <c r="DR182" t="s">
        <v>361</v>
      </c>
      <c r="DT182" t="s">
        <v>361</v>
      </c>
      <c r="DU182" t="s">
        <v>361</v>
      </c>
      <c r="DV182" t="s">
        <v>361</v>
      </c>
      <c r="DW182" t="s">
        <v>361</v>
      </c>
      <c r="DX182" t="s">
        <v>361</v>
      </c>
      <c r="DY182" t="s">
        <v>361</v>
      </c>
      <c r="DZ182" t="s">
        <v>361</v>
      </c>
      <c r="EA182" t="s">
        <v>361</v>
      </c>
      <c r="EB182" t="s">
        <v>361</v>
      </c>
      <c r="EC182" t="s">
        <v>361</v>
      </c>
      <c r="ED182" t="s">
        <v>361</v>
      </c>
      <c r="JL182" t="s">
        <v>361</v>
      </c>
      <c r="JM182" t="s">
        <v>361</v>
      </c>
      <c r="JN182" t="s">
        <v>361</v>
      </c>
      <c r="JO182" t="s">
        <v>361</v>
      </c>
      <c r="JP182" t="s">
        <v>361</v>
      </c>
      <c r="JQ182" t="s">
        <v>361</v>
      </c>
      <c r="JR182" t="s">
        <v>361</v>
      </c>
      <c r="JS182" t="s">
        <v>361</v>
      </c>
      <c r="JT182" t="s">
        <v>361</v>
      </c>
      <c r="JU182" t="s">
        <v>361</v>
      </c>
      <c r="JV182" t="s">
        <v>361</v>
      </c>
      <c r="JW182" t="s">
        <v>361</v>
      </c>
      <c r="KB182" t="s">
        <v>59</v>
      </c>
    </row>
    <row r="183" spans="1:288" x14ac:dyDescent="0.3">
      <c r="A183">
        <v>182</v>
      </c>
      <c r="D183" s="45">
        <v>44735</v>
      </c>
      <c r="E183" s="46">
        <v>0.65486111111111112</v>
      </c>
      <c r="F183" t="s">
        <v>5</v>
      </c>
      <c r="G183" t="s">
        <v>13</v>
      </c>
      <c r="H183" t="s">
        <v>7</v>
      </c>
      <c r="L183" t="s">
        <v>362</v>
      </c>
      <c r="P183" t="s">
        <v>9</v>
      </c>
      <c r="V183" t="s">
        <v>487</v>
      </c>
      <c r="X183" t="s">
        <v>9</v>
      </c>
      <c r="Z183" t="s">
        <v>364</v>
      </c>
      <c r="AB183" t="s">
        <v>365</v>
      </c>
      <c r="AD183" t="s">
        <v>389</v>
      </c>
      <c r="AF183" t="s">
        <v>367</v>
      </c>
      <c r="AJ183" t="s">
        <v>367</v>
      </c>
      <c r="AN183" t="s">
        <v>7</v>
      </c>
      <c r="AP183" t="s">
        <v>369</v>
      </c>
      <c r="AR183" t="s">
        <v>7</v>
      </c>
      <c r="AT183" t="s">
        <v>7</v>
      </c>
      <c r="AV183" t="s">
        <v>370</v>
      </c>
      <c r="AW183" t="s">
        <v>361</v>
      </c>
      <c r="AX183" t="s">
        <v>361</v>
      </c>
      <c r="AY183" t="s">
        <v>361</v>
      </c>
      <c r="AZ183" t="s">
        <v>361</v>
      </c>
      <c r="BA183" t="s">
        <v>361</v>
      </c>
      <c r="BB183" t="s">
        <v>361</v>
      </c>
      <c r="BC183" t="s">
        <v>361</v>
      </c>
      <c r="BD183" t="s">
        <v>361</v>
      </c>
      <c r="BE183" t="s">
        <v>361</v>
      </c>
      <c r="BF183" t="s">
        <v>361</v>
      </c>
      <c r="BG183" t="s">
        <v>361</v>
      </c>
      <c r="BH183" t="s">
        <v>361</v>
      </c>
      <c r="BI183" t="s">
        <v>361</v>
      </c>
      <c r="BJ183" t="s">
        <v>361</v>
      </c>
      <c r="BK183" t="s">
        <v>361</v>
      </c>
      <c r="BL183" t="s">
        <v>361</v>
      </c>
      <c r="BM183" t="s">
        <v>361</v>
      </c>
      <c r="BP183" t="s">
        <v>361</v>
      </c>
      <c r="BQ183" t="s">
        <v>361</v>
      </c>
      <c r="BR183" t="s">
        <v>370</v>
      </c>
      <c r="BS183" t="s">
        <v>370</v>
      </c>
      <c r="BT183" t="s">
        <v>370</v>
      </c>
      <c r="BU183" t="s">
        <v>361</v>
      </c>
      <c r="BV183" t="s">
        <v>361</v>
      </c>
      <c r="BW183" t="s">
        <v>361</v>
      </c>
      <c r="BX183" t="s">
        <v>361</v>
      </c>
      <c r="BY183" t="s">
        <v>361</v>
      </c>
      <c r="BZ183" t="s">
        <v>361</v>
      </c>
      <c r="CA183" t="s">
        <v>361</v>
      </c>
      <c r="CB183" t="s">
        <v>361</v>
      </c>
      <c r="CC183" t="s">
        <v>361</v>
      </c>
      <c r="CF183" t="s">
        <v>361</v>
      </c>
      <c r="CG183" t="s">
        <v>361</v>
      </c>
      <c r="CH183" t="s">
        <v>361</v>
      </c>
      <c r="CI183" t="s">
        <v>370</v>
      </c>
      <c r="CJ183" t="s">
        <v>370</v>
      </c>
      <c r="CK183" t="s">
        <v>370</v>
      </c>
      <c r="CL183" t="s">
        <v>370</v>
      </c>
      <c r="CM183" t="s">
        <v>361</v>
      </c>
      <c r="CN183" t="s">
        <v>370</v>
      </c>
      <c r="CO183" t="s">
        <v>361</v>
      </c>
      <c r="CP183" t="s">
        <v>361</v>
      </c>
      <c r="CQ183" t="s">
        <v>361</v>
      </c>
      <c r="CR183" t="s">
        <v>361</v>
      </c>
      <c r="CS183" t="s">
        <v>361</v>
      </c>
      <c r="CT183" t="s">
        <v>361</v>
      </c>
      <c r="CU183" t="s">
        <v>361</v>
      </c>
      <c r="CV183" t="s">
        <v>361</v>
      </c>
      <c r="CW183" t="s">
        <v>361</v>
      </c>
      <c r="CX183" t="s">
        <v>361</v>
      </c>
      <c r="CY183" t="s">
        <v>361</v>
      </c>
      <c r="CZ183" t="s">
        <v>361</v>
      </c>
      <c r="DA183" t="s">
        <v>361</v>
      </c>
      <c r="DD183" t="s">
        <v>9</v>
      </c>
      <c r="DF183" t="s">
        <v>9</v>
      </c>
      <c r="DH183" t="s">
        <v>361</v>
      </c>
      <c r="DI183" t="s">
        <v>361</v>
      </c>
      <c r="DJ183" t="s">
        <v>361</v>
      </c>
      <c r="DK183" t="s">
        <v>361</v>
      </c>
      <c r="DL183" t="s">
        <v>361</v>
      </c>
      <c r="DM183" t="s">
        <v>361</v>
      </c>
      <c r="DN183" t="s">
        <v>361</v>
      </c>
      <c r="DO183" t="s">
        <v>361</v>
      </c>
      <c r="DP183" t="s">
        <v>361</v>
      </c>
      <c r="DQ183" t="s">
        <v>361</v>
      </c>
      <c r="DR183" t="s">
        <v>370</v>
      </c>
      <c r="DT183" t="s">
        <v>361</v>
      </c>
      <c r="DU183" t="s">
        <v>361</v>
      </c>
      <c r="DV183" t="s">
        <v>361</v>
      </c>
      <c r="DW183" t="s">
        <v>361</v>
      </c>
      <c r="DX183" t="s">
        <v>361</v>
      </c>
      <c r="DY183" t="s">
        <v>361</v>
      </c>
      <c r="DZ183" t="s">
        <v>361</v>
      </c>
      <c r="EA183" t="s">
        <v>361</v>
      </c>
      <c r="EB183" t="s">
        <v>361</v>
      </c>
      <c r="EC183" t="s">
        <v>361</v>
      </c>
      <c r="ED183" t="s">
        <v>361</v>
      </c>
      <c r="EH183" t="s">
        <v>7</v>
      </c>
      <c r="EJ183" t="s">
        <v>7</v>
      </c>
      <c r="EL183">
        <v>2</v>
      </c>
      <c r="EM183" t="s">
        <v>372</v>
      </c>
      <c r="EN183">
        <v>44</v>
      </c>
      <c r="EO183" t="s">
        <v>371</v>
      </c>
      <c r="EP183">
        <v>14</v>
      </c>
      <c r="FQ183" t="s">
        <v>373</v>
      </c>
      <c r="FR183" t="s">
        <v>449</v>
      </c>
      <c r="FV183" t="s">
        <v>449</v>
      </c>
      <c r="GF183" t="s">
        <v>7</v>
      </c>
      <c r="GJ183" t="s">
        <v>425</v>
      </c>
      <c r="GP183">
        <v>2</v>
      </c>
      <c r="GR183" t="s">
        <v>376</v>
      </c>
      <c r="GT183" t="s">
        <v>377</v>
      </c>
      <c r="GX183" t="s">
        <v>378</v>
      </c>
      <c r="HB183" t="s">
        <v>9</v>
      </c>
      <c r="HD183" t="s">
        <v>9</v>
      </c>
      <c r="HF183" t="s">
        <v>9</v>
      </c>
      <c r="HG183" t="s">
        <v>9</v>
      </c>
      <c r="HH183" t="s">
        <v>7</v>
      </c>
      <c r="HI183" t="s">
        <v>9</v>
      </c>
      <c r="HJ183" t="s">
        <v>9</v>
      </c>
      <c r="HK183" t="s">
        <v>7</v>
      </c>
      <c r="HL183" t="s">
        <v>9</v>
      </c>
      <c r="HM183" t="s">
        <v>9</v>
      </c>
      <c r="HN183" t="s">
        <v>9</v>
      </c>
      <c r="HX183" t="s">
        <v>9</v>
      </c>
      <c r="HY183" t="s">
        <v>9</v>
      </c>
      <c r="HZ183" t="s">
        <v>7</v>
      </c>
      <c r="IA183" t="s">
        <v>7</v>
      </c>
      <c r="IB183" t="s">
        <v>7</v>
      </c>
      <c r="IC183" t="s">
        <v>7</v>
      </c>
      <c r="ID183" t="s">
        <v>7</v>
      </c>
      <c r="IL183" t="s">
        <v>379</v>
      </c>
      <c r="IP183" t="s">
        <v>14</v>
      </c>
      <c r="IR183" t="s">
        <v>408</v>
      </c>
      <c r="IT183" t="s">
        <v>519</v>
      </c>
      <c r="IV183" t="s">
        <v>519</v>
      </c>
      <c r="IX183" t="s">
        <v>381</v>
      </c>
      <c r="IZ183" t="s">
        <v>9</v>
      </c>
      <c r="JB183" t="s">
        <v>11</v>
      </c>
      <c r="JD183" t="s">
        <v>9</v>
      </c>
      <c r="JF183" t="s">
        <v>409</v>
      </c>
      <c r="JG183" t="s">
        <v>446</v>
      </c>
      <c r="JH183" t="s">
        <v>410</v>
      </c>
      <c r="JL183" t="s">
        <v>370</v>
      </c>
      <c r="JM183" t="s">
        <v>370</v>
      </c>
      <c r="JN183" t="s">
        <v>361</v>
      </c>
      <c r="JO183" t="s">
        <v>370</v>
      </c>
      <c r="JP183" t="s">
        <v>370</v>
      </c>
      <c r="JQ183" t="s">
        <v>361</v>
      </c>
      <c r="JR183" t="s">
        <v>361</v>
      </c>
      <c r="JS183" t="s">
        <v>361</v>
      </c>
      <c r="JT183" t="s">
        <v>361</v>
      </c>
      <c r="JU183" t="s">
        <v>361</v>
      </c>
      <c r="JV183" t="s">
        <v>361</v>
      </c>
      <c r="JW183" t="s">
        <v>361</v>
      </c>
      <c r="JX183" t="s">
        <v>489</v>
      </c>
      <c r="JZ183" t="s">
        <v>412</v>
      </c>
      <c r="KB183" t="s">
        <v>8</v>
      </c>
    </row>
    <row r="184" spans="1:288" x14ac:dyDescent="0.3">
      <c r="A184">
        <v>183</v>
      </c>
      <c r="AV184" t="s">
        <v>361</v>
      </c>
      <c r="AW184" t="s">
        <v>361</v>
      </c>
      <c r="AX184" t="s">
        <v>361</v>
      </c>
      <c r="AY184" t="s">
        <v>361</v>
      </c>
      <c r="AZ184" t="s">
        <v>361</v>
      </c>
      <c r="BA184" t="s">
        <v>361</v>
      </c>
      <c r="BB184" t="s">
        <v>361</v>
      </c>
      <c r="BC184" t="s">
        <v>361</v>
      </c>
      <c r="BD184" t="s">
        <v>361</v>
      </c>
      <c r="BE184" t="s">
        <v>361</v>
      </c>
      <c r="BF184" t="s">
        <v>361</v>
      </c>
      <c r="BG184" t="s">
        <v>361</v>
      </c>
      <c r="BH184" t="s">
        <v>361</v>
      </c>
      <c r="BI184" t="s">
        <v>361</v>
      </c>
      <c r="BJ184" t="s">
        <v>361</v>
      </c>
      <c r="BK184" t="s">
        <v>361</v>
      </c>
      <c r="BL184" t="s">
        <v>361</v>
      </c>
      <c r="BM184" t="s">
        <v>361</v>
      </c>
      <c r="BP184" t="s">
        <v>361</v>
      </c>
      <c r="BQ184" t="s">
        <v>361</v>
      </c>
      <c r="BR184" t="s">
        <v>361</v>
      </c>
      <c r="BS184" t="s">
        <v>361</v>
      </c>
      <c r="BT184" t="s">
        <v>361</v>
      </c>
      <c r="BU184" t="s">
        <v>361</v>
      </c>
      <c r="BV184" t="s">
        <v>361</v>
      </c>
      <c r="BW184" t="s">
        <v>361</v>
      </c>
      <c r="BX184" t="s">
        <v>361</v>
      </c>
      <c r="BY184" t="s">
        <v>361</v>
      </c>
      <c r="BZ184" t="s">
        <v>361</v>
      </c>
      <c r="CA184" t="s">
        <v>361</v>
      </c>
      <c r="CB184" t="s">
        <v>361</v>
      </c>
      <c r="CC184" t="s">
        <v>361</v>
      </c>
      <c r="CF184" t="s">
        <v>361</v>
      </c>
      <c r="CG184" t="s">
        <v>361</v>
      </c>
      <c r="CH184" t="s">
        <v>361</v>
      </c>
      <c r="CI184" t="s">
        <v>361</v>
      </c>
      <c r="CJ184" t="s">
        <v>361</v>
      </c>
      <c r="CK184" t="s">
        <v>361</v>
      </c>
      <c r="CL184" t="s">
        <v>361</v>
      </c>
      <c r="CM184" t="s">
        <v>361</v>
      </c>
      <c r="CN184" t="s">
        <v>361</v>
      </c>
      <c r="CO184" t="s">
        <v>361</v>
      </c>
      <c r="CP184" t="s">
        <v>361</v>
      </c>
      <c r="CQ184" t="s">
        <v>361</v>
      </c>
      <c r="CR184" t="s">
        <v>361</v>
      </c>
      <c r="CS184" t="s">
        <v>361</v>
      </c>
      <c r="CT184" t="s">
        <v>361</v>
      </c>
      <c r="CU184" t="s">
        <v>361</v>
      </c>
      <c r="CV184" t="s">
        <v>361</v>
      </c>
      <c r="CW184" t="s">
        <v>361</v>
      </c>
      <c r="CX184" t="s">
        <v>361</v>
      </c>
      <c r="CY184" t="s">
        <v>361</v>
      </c>
      <c r="CZ184" t="s">
        <v>361</v>
      </c>
      <c r="DA184" t="s">
        <v>361</v>
      </c>
      <c r="DH184" t="s">
        <v>361</v>
      </c>
      <c r="DI184" t="s">
        <v>361</v>
      </c>
      <c r="DJ184" t="s">
        <v>361</v>
      </c>
      <c r="DK184" t="s">
        <v>361</v>
      </c>
      <c r="DL184" t="s">
        <v>361</v>
      </c>
      <c r="DM184" t="s">
        <v>361</v>
      </c>
      <c r="DN184" t="s">
        <v>361</v>
      </c>
      <c r="DO184" t="s">
        <v>361</v>
      </c>
      <c r="DP184" t="s">
        <v>361</v>
      </c>
      <c r="DQ184" t="s">
        <v>361</v>
      </c>
      <c r="DR184" t="s">
        <v>361</v>
      </c>
      <c r="DT184" t="s">
        <v>361</v>
      </c>
      <c r="DU184" t="s">
        <v>361</v>
      </c>
      <c r="DV184" t="s">
        <v>361</v>
      </c>
      <c r="DW184" t="s">
        <v>361</v>
      </c>
      <c r="DX184" t="s">
        <v>361</v>
      </c>
      <c r="DY184" t="s">
        <v>361</v>
      </c>
      <c r="DZ184" t="s">
        <v>361</v>
      </c>
      <c r="EA184" t="s">
        <v>361</v>
      </c>
      <c r="EB184" t="s">
        <v>361</v>
      </c>
      <c r="EC184" t="s">
        <v>361</v>
      </c>
      <c r="ED184" t="s">
        <v>361</v>
      </c>
      <c r="JL184" t="s">
        <v>361</v>
      </c>
      <c r="JM184" t="s">
        <v>361</v>
      </c>
      <c r="JN184" t="s">
        <v>361</v>
      </c>
      <c r="JO184" t="s">
        <v>361</v>
      </c>
      <c r="JP184" t="s">
        <v>361</v>
      </c>
      <c r="JQ184" t="s">
        <v>361</v>
      </c>
      <c r="JR184" t="s">
        <v>361</v>
      </c>
      <c r="JS184" t="s">
        <v>361</v>
      </c>
      <c r="JT184" t="s">
        <v>361</v>
      </c>
      <c r="JU184" t="s">
        <v>361</v>
      </c>
      <c r="JV184" t="s">
        <v>361</v>
      </c>
      <c r="JW184" t="s">
        <v>361</v>
      </c>
      <c r="KB184" t="s">
        <v>59</v>
      </c>
    </row>
    <row r="185" spans="1:288" x14ac:dyDescent="0.3">
      <c r="A185">
        <v>184</v>
      </c>
      <c r="D185" s="45">
        <v>44740</v>
      </c>
      <c r="E185" s="46">
        <v>0.59444444444444444</v>
      </c>
      <c r="F185" t="s">
        <v>4</v>
      </c>
      <c r="G185" t="s">
        <v>13</v>
      </c>
      <c r="H185" t="s">
        <v>7</v>
      </c>
      <c r="L185" t="s">
        <v>362</v>
      </c>
      <c r="P185" t="s">
        <v>9</v>
      </c>
      <c r="V185" t="s">
        <v>363</v>
      </c>
      <c r="Z185" t="s">
        <v>402</v>
      </c>
      <c r="AB185" t="s">
        <v>365</v>
      </c>
      <c r="AD185" t="s">
        <v>366</v>
      </c>
      <c r="AF185" t="s">
        <v>367</v>
      </c>
      <c r="AJ185" t="s">
        <v>367</v>
      </c>
      <c r="AN185" t="s">
        <v>7</v>
      </c>
      <c r="AP185" t="s">
        <v>369</v>
      </c>
      <c r="AR185" t="s">
        <v>7</v>
      </c>
      <c r="AT185" t="s">
        <v>368</v>
      </c>
      <c r="AV185" t="s">
        <v>361</v>
      </c>
      <c r="AW185" t="s">
        <v>361</v>
      </c>
      <c r="AX185" t="s">
        <v>361</v>
      </c>
      <c r="AY185" t="s">
        <v>370</v>
      </c>
      <c r="AZ185" t="s">
        <v>370</v>
      </c>
      <c r="BA185" t="s">
        <v>370</v>
      </c>
      <c r="BB185" t="s">
        <v>370</v>
      </c>
      <c r="BC185" t="s">
        <v>361</v>
      </c>
      <c r="BD185" t="s">
        <v>361</v>
      </c>
      <c r="BE185" t="s">
        <v>361</v>
      </c>
      <c r="BF185" t="s">
        <v>361</v>
      </c>
      <c r="BG185" t="s">
        <v>361</v>
      </c>
      <c r="BH185" t="s">
        <v>361</v>
      </c>
      <c r="BI185" t="s">
        <v>361</v>
      </c>
      <c r="BJ185" t="s">
        <v>361</v>
      </c>
      <c r="BK185" t="s">
        <v>361</v>
      </c>
      <c r="BL185" t="s">
        <v>361</v>
      </c>
      <c r="BM185" t="s">
        <v>361</v>
      </c>
      <c r="BP185" t="s">
        <v>361</v>
      </c>
      <c r="BQ185" t="s">
        <v>361</v>
      </c>
      <c r="BR185" t="s">
        <v>370</v>
      </c>
      <c r="BS185" t="s">
        <v>370</v>
      </c>
      <c r="BT185" t="s">
        <v>370</v>
      </c>
      <c r="BU185" t="s">
        <v>361</v>
      </c>
      <c r="BV185" t="s">
        <v>361</v>
      </c>
      <c r="BW185" t="s">
        <v>361</v>
      </c>
      <c r="BX185" t="s">
        <v>361</v>
      </c>
      <c r="BY185" t="s">
        <v>361</v>
      </c>
      <c r="BZ185" t="s">
        <v>361</v>
      </c>
      <c r="CA185" t="s">
        <v>361</v>
      </c>
      <c r="CB185" t="s">
        <v>361</v>
      </c>
      <c r="CC185" t="s">
        <v>361</v>
      </c>
      <c r="CF185" t="s">
        <v>361</v>
      </c>
      <c r="CG185" t="s">
        <v>361</v>
      </c>
      <c r="CH185" t="s">
        <v>370</v>
      </c>
      <c r="CI185" t="s">
        <v>370</v>
      </c>
      <c r="CJ185" t="s">
        <v>370</v>
      </c>
      <c r="CK185" t="s">
        <v>370</v>
      </c>
      <c r="CL185" t="s">
        <v>370</v>
      </c>
      <c r="CM185" t="s">
        <v>370</v>
      </c>
      <c r="CN185" t="s">
        <v>370</v>
      </c>
      <c r="CO185" t="s">
        <v>361</v>
      </c>
      <c r="CP185" t="s">
        <v>361</v>
      </c>
      <c r="CQ185" t="s">
        <v>361</v>
      </c>
      <c r="CR185" t="s">
        <v>361</v>
      </c>
      <c r="CS185" t="s">
        <v>361</v>
      </c>
      <c r="CT185" t="s">
        <v>361</v>
      </c>
      <c r="CU185" t="s">
        <v>361</v>
      </c>
      <c r="CV185" t="s">
        <v>361</v>
      </c>
      <c r="CW185" t="s">
        <v>361</v>
      </c>
      <c r="CX185" t="s">
        <v>361</v>
      </c>
      <c r="CY185" t="s">
        <v>361</v>
      </c>
      <c r="CZ185" t="s">
        <v>361</v>
      </c>
      <c r="DA185" t="s">
        <v>361</v>
      </c>
      <c r="DD185" t="s">
        <v>9</v>
      </c>
      <c r="DF185" t="s">
        <v>368</v>
      </c>
      <c r="DH185" t="s">
        <v>361</v>
      </c>
      <c r="DI185" t="s">
        <v>361</v>
      </c>
      <c r="DJ185" t="s">
        <v>361</v>
      </c>
      <c r="DK185" t="s">
        <v>361</v>
      </c>
      <c r="DL185" t="s">
        <v>361</v>
      </c>
      <c r="DM185" t="s">
        <v>361</v>
      </c>
      <c r="DN185" t="s">
        <v>361</v>
      </c>
      <c r="DO185" t="s">
        <v>361</v>
      </c>
      <c r="DP185" t="s">
        <v>361</v>
      </c>
      <c r="DQ185" t="s">
        <v>361</v>
      </c>
      <c r="DR185" t="s">
        <v>370</v>
      </c>
      <c r="DT185" t="s">
        <v>361</v>
      </c>
      <c r="DU185" t="s">
        <v>361</v>
      </c>
      <c r="DV185" t="s">
        <v>361</v>
      </c>
      <c r="DW185" t="s">
        <v>361</v>
      </c>
      <c r="DX185" t="s">
        <v>361</v>
      </c>
      <c r="DY185" t="s">
        <v>361</v>
      </c>
      <c r="DZ185" t="s">
        <v>361</v>
      </c>
      <c r="EA185" t="s">
        <v>361</v>
      </c>
      <c r="EB185" t="s">
        <v>361</v>
      </c>
      <c r="EC185" t="s">
        <v>361</v>
      </c>
      <c r="ED185" t="s">
        <v>361</v>
      </c>
      <c r="EH185" t="s">
        <v>7</v>
      </c>
      <c r="EJ185" t="s">
        <v>7</v>
      </c>
      <c r="EL185">
        <v>0</v>
      </c>
      <c r="FQ185" t="s">
        <v>373</v>
      </c>
      <c r="FR185" t="s">
        <v>406</v>
      </c>
      <c r="FV185" t="s">
        <v>406</v>
      </c>
      <c r="GF185" t="s">
        <v>7</v>
      </c>
      <c r="GJ185" t="s">
        <v>425</v>
      </c>
      <c r="GP185">
        <v>1</v>
      </c>
      <c r="GR185" t="s">
        <v>376</v>
      </c>
      <c r="GT185" t="s">
        <v>377</v>
      </c>
      <c r="GX185" t="s">
        <v>378</v>
      </c>
      <c r="HB185" t="s">
        <v>9</v>
      </c>
      <c r="HD185" t="s">
        <v>9</v>
      </c>
      <c r="HF185" t="s">
        <v>9</v>
      </c>
      <c r="HG185" t="s">
        <v>9</v>
      </c>
      <c r="HH185" t="s">
        <v>7</v>
      </c>
      <c r="HI185" t="s">
        <v>7</v>
      </c>
      <c r="HJ185" t="s">
        <v>9</v>
      </c>
      <c r="HK185" t="s">
        <v>7</v>
      </c>
      <c r="HL185" t="s">
        <v>9</v>
      </c>
      <c r="HM185" t="s">
        <v>7</v>
      </c>
      <c r="HN185" t="s">
        <v>7</v>
      </c>
      <c r="HX185" t="s">
        <v>9</v>
      </c>
      <c r="HY185" t="s">
        <v>9</v>
      </c>
      <c r="HZ185" t="s">
        <v>7</v>
      </c>
      <c r="IA185" t="s">
        <v>7</v>
      </c>
      <c r="IB185" t="s">
        <v>7</v>
      </c>
      <c r="IC185" t="s">
        <v>7</v>
      </c>
      <c r="ID185" t="s">
        <v>7</v>
      </c>
      <c r="IL185" t="s">
        <v>473</v>
      </c>
      <c r="IP185" t="s">
        <v>441</v>
      </c>
      <c r="IT185" t="s">
        <v>381</v>
      </c>
      <c r="IV185" t="s">
        <v>381</v>
      </c>
      <c r="IX185" t="s">
        <v>381</v>
      </c>
      <c r="IZ185" t="s">
        <v>7</v>
      </c>
      <c r="JL185" t="s">
        <v>361</v>
      </c>
      <c r="JM185" t="s">
        <v>361</v>
      </c>
      <c r="JN185" t="s">
        <v>361</v>
      </c>
      <c r="JO185" t="s">
        <v>361</v>
      </c>
      <c r="JP185" t="s">
        <v>361</v>
      </c>
      <c r="JQ185" t="s">
        <v>361</v>
      </c>
      <c r="JR185" t="s">
        <v>361</v>
      </c>
      <c r="JS185" t="s">
        <v>361</v>
      </c>
      <c r="JT185" t="s">
        <v>361</v>
      </c>
      <c r="JU185" t="s">
        <v>361</v>
      </c>
      <c r="JV185" t="s">
        <v>361</v>
      </c>
      <c r="JW185" t="s">
        <v>361</v>
      </c>
      <c r="KB185" t="s">
        <v>8</v>
      </c>
    </row>
    <row r="186" spans="1:288" x14ac:dyDescent="0.3">
      <c r="A186">
        <v>185</v>
      </c>
      <c r="D186" s="45">
        <v>44735</v>
      </c>
      <c r="E186" s="46">
        <v>0.67499999999999993</v>
      </c>
      <c r="F186" t="s">
        <v>12</v>
      </c>
      <c r="G186" t="s">
        <v>13</v>
      </c>
      <c r="H186" t="s">
        <v>7</v>
      </c>
      <c r="L186" t="s">
        <v>362</v>
      </c>
      <c r="P186" t="s">
        <v>9</v>
      </c>
      <c r="V186" t="s">
        <v>363</v>
      </c>
      <c r="Z186" t="s">
        <v>443</v>
      </c>
      <c r="AB186" t="s">
        <v>403</v>
      </c>
      <c r="AD186" t="s">
        <v>423</v>
      </c>
      <c r="AF186" t="s">
        <v>367</v>
      </c>
      <c r="AJ186" t="s">
        <v>470</v>
      </c>
      <c r="AL186" t="s">
        <v>417</v>
      </c>
      <c r="AN186" t="s">
        <v>7</v>
      </c>
      <c r="AP186" t="s">
        <v>369</v>
      </c>
      <c r="AR186" t="s">
        <v>7</v>
      </c>
      <c r="AT186" t="s">
        <v>9</v>
      </c>
      <c r="AV186" t="s">
        <v>361</v>
      </c>
      <c r="AW186" t="s">
        <v>361</v>
      </c>
      <c r="AX186" t="s">
        <v>361</v>
      </c>
      <c r="AY186" t="s">
        <v>361</v>
      </c>
      <c r="AZ186" t="s">
        <v>370</v>
      </c>
      <c r="BA186" t="s">
        <v>370</v>
      </c>
      <c r="BB186" t="s">
        <v>361</v>
      </c>
      <c r="BC186" t="s">
        <v>361</v>
      </c>
      <c r="BD186" t="s">
        <v>361</v>
      </c>
      <c r="BE186" t="s">
        <v>361</v>
      </c>
      <c r="BF186" t="s">
        <v>361</v>
      </c>
      <c r="BG186" t="s">
        <v>361</v>
      </c>
      <c r="BH186" t="s">
        <v>361</v>
      </c>
      <c r="BI186" t="s">
        <v>361</v>
      </c>
      <c r="BJ186" t="s">
        <v>361</v>
      </c>
      <c r="BK186" t="s">
        <v>361</v>
      </c>
      <c r="BL186" t="s">
        <v>361</v>
      </c>
      <c r="BM186" t="s">
        <v>361</v>
      </c>
      <c r="BP186" t="s">
        <v>361</v>
      </c>
      <c r="BQ186" t="s">
        <v>361</v>
      </c>
      <c r="BR186" t="s">
        <v>361</v>
      </c>
      <c r="BS186" t="s">
        <v>370</v>
      </c>
      <c r="BT186" t="s">
        <v>361</v>
      </c>
      <c r="BU186" t="s">
        <v>361</v>
      </c>
      <c r="BV186" t="s">
        <v>361</v>
      </c>
      <c r="BW186" t="s">
        <v>361</v>
      </c>
      <c r="BX186" t="s">
        <v>361</v>
      </c>
      <c r="BY186" t="s">
        <v>361</v>
      </c>
      <c r="BZ186" t="s">
        <v>361</v>
      </c>
      <c r="CA186" t="s">
        <v>361</v>
      </c>
      <c r="CB186" t="s">
        <v>361</v>
      </c>
      <c r="CC186" t="s">
        <v>361</v>
      </c>
      <c r="CF186" t="s">
        <v>361</v>
      </c>
      <c r="CG186" t="s">
        <v>361</v>
      </c>
      <c r="CH186" t="s">
        <v>361</v>
      </c>
      <c r="CI186" t="s">
        <v>361</v>
      </c>
      <c r="CJ186" t="s">
        <v>370</v>
      </c>
      <c r="CK186" t="s">
        <v>361</v>
      </c>
      <c r="CL186" t="s">
        <v>361</v>
      </c>
      <c r="CM186" t="s">
        <v>361</v>
      </c>
      <c r="CN186" t="s">
        <v>361</v>
      </c>
      <c r="CO186" t="s">
        <v>370</v>
      </c>
      <c r="CP186" t="s">
        <v>361</v>
      </c>
      <c r="CQ186" t="s">
        <v>361</v>
      </c>
      <c r="CR186" t="s">
        <v>361</v>
      </c>
      <c r="CS186" t="s">
        <v>361</v>
      </c>
      <c r="CT186" t="s">
        <v>361</v>
      </c>
      <c r="CU186" t="s">
        <v>361</v>
      </c>
      <c r="CV186" t="s">
        <v>361</v>
      </c>
      <c r="CW186" t="s">
        <v>361</v>
      </c>
      <c r="CX186" t="s">
        <v>361</v>
      </c>
      <c r="CY186" t="s">
        <v>361</v>
      </c>
      <c r="CZ186" t="s">
        <v>361</v>
      </c>
      <c r="DA186" t="s">
        <v>361</v>
      </c>
      <c r="DD186" t="s">
        <v>9</v>
      </c>
      <c r="DF186" t="s">
        <v>9</v>
      </c>
      <c r="DH186" t="s">
        <v>361</v>
      </c>
      <c r="DI186" t="s">
        <v>361</v>
      </c>
      <c r="DJ186" t="s">
        <v>361</v>
      </c>
      <c r="DK186" t="s">
        <v>361</v>
      </c>
      <c r="DL186" t="s">
        <v>361</v>
      </c>
      <c r="DM186" t="s">
        <v>361</v>
      </c>
      <c r="DN186" t="s">
        <v>361</v>
      </c>
      <c r="DO186" t="s">
        <v>361</v>
      </c>
      <c r="DP186" t="s">
        <v>361</v>
      </c>
      <c r="DQ186" t="s">
        <v>361</v>
      </c>
      <c r="DR186" t="s">
        <v>370</v>
      </c>
      <c r="DT186" t="s">
        <v>361</v>
      </c>
      <c r="DU186" t="s">
        <v>361</v>
      </c>
      <c r="DV186" t="s">
        <v>361</v>
      </c>
      <c r="DW186" t="s">
        <v>361</v>
      </c>
      <c r="DX186" t="s">
        <v>361</v>
      </c>
      <c r="DY186" t="s">
        <v>361</v>
      </c>
      <c r="DZ186" t="s">
        <v>361</v>
      </c>
      <c r="EA186" t="s">
        <v>361</v>
      </c>
      <c r="EB186" t="s">
        <v>361</v>
      </c>
      <c r="EC186" t="s">
        <v>361</v>
      </c>
      <c r="ED186" t="s">
        <v>361</v>
      </c>
      <c r="EH186" t="s">
        <v>9</v>
      </c>
      <c r="EJ186" t="s">
        <v>9</v>
      </c>
      <c r="EL186">
        <v>5</v>
      </c>
      <c r="EM186" t="s">
        <v>372</v>
      </c>
      <c r="EN186">
        <v>49</v>
      </c>
      <c r="EO186" t="s">
        <v>372</v>
      </c>
      <c r="EP186">
        <v>35</v>
      </c>
      <c r="EQ186" t="s">
        <v>371</v>
      </c>
      <c r="ER186">
        <v>32</v>
      </c>
      <c r="ES186" t="s">
        <v>372</v>
      </c>
      <c r="ET186">
        <v>9</v>
      </c>
      <c r="EU186" t="s">
        <v>371</v>
      </c>
      <c r="EV186">
        <v>5</v>
      </c>
      <c r="FQ186" t="s">
        <v>392</v>
      </c>
      <c r="FR186" t="s">
        <v>374</v>
      </c>
      <c r="FV186" t="s">
        <v>449</v>
      </c>
      <c r="FZ186" t="s">
        <v>9</v>
      </c>
      <c r="GF186" t="s">
        <v>7</v>
      </c>
      <c r="GJ186" t="s">
        <v>425</v>
      </c>
      <c r="GP186">
        <v>72</v>
      </c>
      <c r="GR186" t="s">
        <v>376</v>
      </c>
      <c r="GT186" t="s">
        <v>377</v>
      </c>
      <c r="GX186" t="s">
        <v>378</v>
      </c>
      <c r="HB186" t="s">
        <v>9</v>
      </c>
      <c r="HD186" t="s">
        <v>9</v>
      </c>
      <c r="HF186" t="s">
        <v>7</v>
      </c>
      <c r="HG186" t="s">
        <v>9</v>
      </c>
      <c r="HH186" t="s">
        <v>7</v>
      </c>
      <c r="HI186" t="s">
        <v>9</v>
      </c>
      <c r="HJ186" t="s">
        <v>9</v>
      </c>
      <c r="HK186" t="s">
        <v>7</v>
      </c>
      <c r="HL186" t="s">
        <v>9</v>
      </c>
      <c r="HM186" t="s">
        <v>9</v>
      </c>
      <c r="HN186" t="s">
        <v>9</v>
      </c>
      <c r="HX186" t="s">
        <v>7</v>
      </c>
      <c r="HY186" t="s">
        <v>9</v>
      </c>
      <c r="HZ186" t="s">
        <v>7</v>
      </c>
      <c r="IA186" t="s">
        <v>7</v>
      </c>
      <c r="IB186" t="s">
        <v>7</v>
      </c>
      <c r="IC186" t="s">
        <v>9</v>
      </c>
      <c r="ID186" t="s">
        <v>7</v>
      </c>
      <c r="IL186" t="s">
        <v>379</v>
      </c>
      <c r="IP186" t="s">
        <v>457</v>
      </c>
      <c r="IT186" t="s">
        <v>381</v>
      </c>
      <c r="IV186" t="s">
        <v>381</v>
      </c>
      <c r="IX186" t="s">
        <v>381</v>
      </c>
      <c r="IZ186" t="s">
        <v>9</v>
      </c>
      <c r="JB186" t="s">
        <v>11</v>
      </c>
      <c r="JD186" t="s">
        <v>9</v>
      </c>
      <c r="JF186" t="s">
        <v>409</v>
      </c>
      <c r="JG186" t="s">
        <v>410</v>
      </c>
      <c r="JH186" t="s">
        <v>410</v>
      </c>
      <c r="JL186" t="s">
        <v>370</v>
      </c>
      <c r="JM186" t="s">
        <v>370</v>
      </c>
      <c r="JN186" t="s">
        <v>370</v>
      </c>
      <c r="JO186" t="s">
        <v>370</v>
      </c>
      <c r="JP186" t="s">
        <v>370</v>
      </c>
      <c r="JQ186" t="s">
        <v>361</v>
      </c>
      <c r="JR186" t="s">
        <v>361</v>
      </c>
      <c r="JS186" t="s">
        <v>361</v>
      </c>
      <c r="JT186" t="s">
        <v>361</v>
      </c>
      <c r="JU186" t="s">
        <v>361</v>
      </c>
      <c r="JV186" t="s">
        <v>361</v>
      </c>
      <c r="JW186" t="s">
        <v>361</v>
      </c>
      <c r="JX186" t="s">
        <v>14</v>
      </c>
      <c r="JZ186" t="s">
        <v>412</v>
      </c>
      <c r="KB186" t="s">
        <v>8</v>
      </c>
    </row>
    <row r="187" spans="1:288" x14ac:dyDescent="0.3">
      <c r="A187">
        <v>186</v>
      </c>
      <c r="D187" s="45">
        <v>44742</v>
      </c>
      <c r="E187" s="46">
        <v>0.43194444444444446</v>
      </c>
      <c r="F187" t="s">
        <v>12</v>
      </c>
      <c r="G187" t="s">
        <v>382</v>
      </c>
      <c r="I187" t="s">
        <v>383</v>
      </c>
      <c r="N187" t="s">
        <v>384</v>
      </c>
      <c r="S187" t="s">
        <v>385</v>
      </c>
      <c r="W187" t="s">
        <v>413</v>
      </c>
      <c r="AA187" t="s">
        <v>414</v>
      </c>
      <c r="AC187" t="s">
        <v>388</v>
      </c>
      <c r="AE187" t="s">
        <v>423</v>
      </c>
      <c r="AG187" t="s">
        <v>545</v>
      </c>
      <c r="AH187" t="s">
        <v>417</v>
      </c>
      <c r="AK187" t="s">
        <v>416</v>
      </c>
      <c r="AL187" t="s">
        <v>14</v>
      </c>
      <c r="AM187" t="s">
        <v>555</v>
      </c>
      <c r="AO187" t="s">
        <v>383</v>
      </c>
      <c r="AQ187" t="s">
        <v>418</v>
      </c>
      <c r="AS187" t="s">
        <v>383</v>
      </c>
      <c r="AU187" t="s">
        <v>436</v>
      </c>
      <c r="AV187" t="s">
        <v>361</v>
      </c>
      <c r="AW187" t="s">
        <v>361</v>
      </c>
      <c r="AX187" t="s">
        <v>361</v>
      </c>
      <c r="AY187" t="s">
        <v>361</v>
      </c>
      <c r="AZ187" t="s">
        <v>361</v>
      </c>
      <c r="BA187" t="s">
        <v>361</v>
      </c>
      <c r="BB187" t="s">
        <v>361</v>
      </c>
      <c r="BC187" t="s">
        <v>361</v>
      </c>
      <c r="BD187" t="s">
        <v>361</v>
      </c>
      <c r="BE187" t="s">
        <v>361</v>
      </c>
      <c r="BF187" t="s">
        <v>361</v>
      </c>
      <c r="BG187" t="s">
        <v>361</v>
      </c>
      <c r="BH187" t="s">
        <v>361</v>
      </c>
      <c r="BI187" t="s">
        <v>361</v>
      </c>
      <c r="BJ187" t="s">
        <v>370</v>
      </c>
      <c r="BK187" t="s">
        <v>361</v>
      </c>
      <c r="BL187" t="s">
        <v>361</v>
      </c>
      <c r="BM187" t="s">
        <v>361</v>
      </c>
      <c r="BP187" t="s">
        <v>361</v>
      </c>
      <c r="BQ187" t="s">
        <v>361</v>
      </c>
      <c r="BR187" t="s">
        <v>361</v>
      </c>
      <c r="BS187" t="s">
        <v>361</v>
      </c>
      <c r="BT187" t="s">
        <v>361</v>
      </c>
      <c r="BU187" t="s">
        <v>361</v>
      </c>
      <c r="BV187" t="s">
        <v>361</v>
      </c>
      <c r="BW187" t="s">
        <v>361</v>
      </c>
      <c r="BX187" t="s">
        <v>361</v>
      </c>
      <c r="BY187" t="s">
        <v>370</v>
      </c>
      <c r="BZ187" t="s">
        <v>361</v>
      </c>
      <c r="CA187" t="s">
        <v>361</v>
      </c>
      <c r="CB187" t="s">
        <v>361</v>
      </c>
      <c r="CC187" t="s">
        <v>361</v>
      </c>
      <c r="CF187" t="s">
        <v>361</v>
      </c>
      <c r="CG187" t="s">
        <v>361</v>
      </c>
      <c r="CH187" t="s">
        <v>361</v>
      </c>
      <c r="CI187" t="s">
        <v>361</v>
      </c>
      <c r="CJ187" t="s">
        <v>361</v>
      </c>
      <c r="CK187" t="s">
        <v>361</v>
      </c>
      <c r="CL187" t="s">
        <v>361</v>
      </c>
      <c r="CM187" t="s">
        <v>361</v>
      </c>
      <c r="CN187" t="s">
        <v>361</v>
      </c>
      <c r="CO187" t="s">
        <v>361</v>
      </c>
      <c r="CP187" t="s">
        <v>361</v>
      </c>
      <c r="CQ187" t="s">
        <v>361</v>
      </c>
      <c r="CR187" t="s">
        <v>361</v>
      </c>
      <c r="CS187" t="s">
        <v>361</v>
      </c>
      <c r="CT187" t="s">
        <v>361</v>
      </c>
      <c r="CU187" t="s">
        <v>370</v>
      </c>
      <c r="CV187" t="s">
        <v>361</v>
      </c>
      <c r="CW187" t="s">
        <v>361</v>
      </c>
      <c r="CX187" t="s">
        <v>361</v>
      </c>
      <c r="CY187" t="s">
        <v>370</v>
      </c>
      <c r="CZ187" t="s">
        <v>361</v>
      </c>
      <c r="DA187" t="s">
        <v>361</v>
      </c>
      <c r="DE187" t="s">
        <v>385</v>
      </c>
      <c r="DG187" t="s">
        <v>385</v>
      </c>
      <c r="DH187" t="s">
        <v>361</v>
      </c>
      <c r="DI187" t="s">
        <v>361</v>
      </c>
      <c r="DJ187" t="s">
        <v>361</v>
      </c>
      <c r="DK187" t="s">
        <v>361</v>
      </c>
      <c r="DL187" t="s">
        <v>361</v>
      </c>
      <c r="DM187" t="s">
        <v>361</v>
      </c>
      <c r="DN187" t="s">
        <v>361</v>
      </c>
      <c r="DO187" t="s">
        <v>361</v>
      </c>
      <c r="DP187" t="s">
        <v>361</v>
      </c>
      <c r="DQ187" t="s">
        <v>361</v>
      </c>
      <c r="DR187" t="s">
        <v>361</v>
      </c>
      <c r="DT187" t="s">
        <v>361</v>
      </c>
      <c r="DU187" t="s">
        <v>361</v>
      </c>
      <c r="DV187" t="s">
        <v>361</v>
      </c>
      <c r="DW187" t="s">
        <v>361</v>
      </c>
      <c r="DX187" t="s">
        <v>361</v>
      </c>
      <c r="DY187" t="s">
        <v>361</v>
      </c>
      <c r="DZ187" t="s">
        <v>361</v>
      </c>
      <c r="EA187" t="s">
        <v>361</v>
      </c>
      <c r="EB187" t="s">
        <v>361</v>
      </c>
      <c r="EC187" t="s">
        <v>361</v>
      </c>
      <c r="ED187" t="s">
        <v>370</v>
      </c>
      <c r="EI187" t="s">
        <v>383</v>
      </c>
      <c r="EK187" t="s">
        <v>383</v>
      </c>
      <c r="EL187">
        <v>0</v>
      </c>
      <c r="FQ187" t="s">
        <v>373</v>
      </c>
      <c r="FS187" t="s">
        <v>419</v>
      </c>
      <c r="FW187" t="s">
        <v>419</v>
      </c>
      <c r="GG187" t="s">
        <v>383</v>
      </c>
      <c r="GK187" t="s">
        <v>394</v>
      </c>
      <c r="GQ187">
        <v>23</v>
      </c>
      <c r="GS187" t="s">
        <v>395</v>
      </c>
      <c r="GU187" t="s">
        <v>396</v>
      </c>
      <c r="GY187" t="s">
        <v>397</v>
      </c>
      <c r="HC187" t="s">
        <v>385</v>
      </c>
      <c r="HE187" t="s">
        <v>385</v>
      </c>
      <c r="HO187" t="s">
        <v>383</v>
      </c>
      <c r="HP187" t="s">
        <v>383</v>
      </c>
      <c r="HQ187" t="s">
        <v>383</v>
      </c>
      <c r="HR187" t="s">
        <v>383</v>
      </c>
      <c r="HS187" t="s">
        <v>385</v>
      </c>
      <c r="HT187" t="s">
        <v>383</v>
      </c>
      <c r="HU187" t="s">
        <v>385</v>
      </c>
      <c r="HV187" t="s">
        <v>385</v>
      </c>
      <c r="HW187" t="s">
        <v>383</v>
      </c>
      <c r="IE187" t="s">
        <v>383</v>
      </c>
      <c r="IF187" t="s">
        <v>385</v>
      </c>
      <c r="IG187" t="s">
        <v>383</v>
      </c>
      <c r="IH187" t="s">
        <v>383</v>
      </c>
      <c r="II187" t="s">
        <v>383</v>
      </c>
      <c r="IJ187" t="s">
        <v>383</v>
      </c>
      <c r="IK187" t="s">
        <v>383</v>
      </c>
      <c r="IM187" t="s">
        <v>421</v>
      </c>
      <c r="IQ187" t="s">
        <v>380</v>
      </c>
      <c r="IU187" t="s">
        <v>399</v>
      </c>
      <c r="IW187" t="s">
        <v>399</v>
      </c>
      <c r="IY187" t="s">
        <v>399</v>
      </c>
      <c r="JA187" t="s">
        <v>383</v>
      </c>
      <c r="JL187" t="s">
        <v>361</v>
      </c>
      <c r="JM187" t="s">
        <v>361</v>
      </c>
      <c r="JN187" t="s">
        <v>361</v>
      </c>
      <c r="JO187" t="s">
        <v>361</v>
      </c>
      <c r="JP187" t="s">
        <v>361</v>
      </c>
      <c r="JQ187" t="s">
        <v>361</v>
      </c>
      <c r="JR187" t="s">
        <v>361</v>
      </c>
      <c r="JS187" t="s">
        <v>361</v>
      </c>
      <c r="JT187" t="s">
        <v>361</v>
      </c>
      <c r="JU187" t="s">
        <v>361</v>
      </c>
      <c r="JV187" t="s">
        <v>361</v>
      </c>
      <c r="JW187" t="s">
        <v>361</v>
      </c>
      <c r="KB187" t="s">
        <v>8</v>
      </c>
    </row>
    <row r="188" spans="1:288" x14ac:dyDescent="0.3">
      <c r="A188">
        <v>187</v>
      </c>
      <c r="D188" s="45">
        <v>44740</v>
      </c>
      <c r="E188" s="46">
        <v>0.45555555555555555</v>
      </c>
      <c r="F188" t="s">
        <v>12</v>
      </c>
      <c r="G188" t="s">
        <v>382</v>
      </c>
      <c r="I188" t="s">
        <v>383</v>
      </c>
      <c r="N188" t="s">
        <v>384</v>
      </c>
      <c r="S188" t="s">
        <v>385</v>
      </c>
      <c r="W188" t="s">
        <v>413</v>
      </c>
      <c r="AA188" t="s">
        <v>414</v>
      </c>
      <c r="AC188" t="s">
        <v>388</v>
      </c>
      <c r="AE188" t="s">
        <v>389</v>
      </c>
      <c r="AG188" t="s">
        <v>545</v>
      </c>
      <c r="AH188" t="s">
        <v>417</v>
      </c>
      <c r="AK188" t="s">
        <v>383</v>
      </c>
      <c r="AO188" t="s">
        <v>383</v>
      </c>
      <c r="AQ188" t="s">
        <v>418</v>
      </c>
      <c r="AS188" t="s">
        <v>383</v>
      </c>
      <c r="AU188" t="s">
        <v>383</v>
      </c>
      <c r="AV188" t="s">
        <v>361</v>
      </c>
      <c r="AW188" t="s">
        <v>361</v>
      </c>
      <c r="AX188" t="s">
        <v>361</v>
      </c>
      <c r="AY188" t="s">
        <v>361</v>
      </c>
      <c r="AZ188" t="s">
        <v>361</v>
      </c>
      <c r="BA188" t="s">
        <v>361</v>
      </c>
      <c r="BB188" t="s">
        <v>361</v>
      </c>
      <c r="BC188" t="s">
        <v>361</v>
      </c>
      <c r="BD188" t="s">
        <v>361</v>
      </c>
      <c r="BE188" t="s">
        <v>361</v>
      </c>
      <c r="BF188" t="s">
        <v>361</v>
      </c>
      <c r="BG188" t="s">
        <v>361</v>
      </c>
      <c r="BH188" t="s">
        <v>361</v>
      </c>
      <c r="BI188" t="s">
        <v>361</v>
      </c>
      <c r="BJ188" t="s">
        <v>370</v>
      </c>
      <c r="BK188" t="s">
        <v>361</v>
      </c>
      <c r="BL188" t="s">
        <v>361</v>
      </c>
      <c r="BM188" t="s">
        <v>361</v>
      </c>
      <c r="BP188" t="s">
        <v>361</v>
      </c>
      <c r="BQ188" t="s">
        <v>361</v>
      </c>
      <c r="BR188" t="s">
        <v>361</v>
      </c>
      <c r="BS188" t="s">
        <v>361</v>
      </c>
      <c r="BT188" t="s">
        <v>361</v>
      </c>
      <c r="BU188" t="s">
        <v>361</v>
      </c>
      <c r="BV188" t="s">
        <v>361</v>
      </c>
      <c r="BW188" t="s">
        <v>361</v>
      </c>
      <c r="BX188" t="s">
        <v>361</v>
      </c>
      <c r="BY188" t="s">
        <v>361</v>
      </c>
      <c r="BZ188" t="s">
        <v>370</v>
      </c>
      <c r="CA188" t="s">
        <v>361</v>
      </c>
      <c r="CB188" t="s">
        <v>361</v>
      </c>
      <c r="CC188" t="s">
        <v>361</v>
      </c>
      <c r="CF188" t="s">
        <v>361</v>
      </c>
      <c r="CG188" t="s">
        <v>361</v>
      </c>
      <c r="CH188" t="s">
        <v>361</v>
      </c>
      <c r="CI188" t="s">
        <v>361</v>
      </c>
      <c r="CJ188" t="s">
        <v>361</v>
      </c>
      <c r="CK188" t="s">
        <v>361</v>
      </c>
      <c r="CL188" t="s">
        <v>361</v>
      </c>
      <c r="CM188" t="s">
        <v>361</v>
      </c>
      <c r="CN188" t="s">
        <v>361</v>
      </c>
      <c r="CO188" t="s">
        <v>361</v>
      </c>
      <c r="CP188" t="s">
        <v>361</v>
      </c>
      <c r="CQ188" t="s">
        <v>361</v>
      </c>
      <c r="CR188" t="s">
        <v>361</v>
      </c>
      <c r="CS188" t="s">
        <v>361</v>
      </c>
      <c r="CT188" t="s">
        <v>370</v>
      </c>
      <c r="CU188" t="s">
        <v>361</v>
      </c>
      <c r="CV188" t="s">
        <v>370</v>
      </c>
      <c r="CW188" t="s">
        <v>361</v>
      </c>
      <c r="CX188" t="s">
        <v>361</v>
      </c>
      <c r="CY188" t="s">
        <v>361</v>
      </c>
      <c r="CZ188" t="s">
        <v>370</v>
      </c>
      <c r="DA188" t="s">
        <v>361</v>
      </c>
      <c r="DE188" t="s">
        <v>385</v>
      </c>
      <c r="DG188" t="s">
        <v>383</v>
      </c>
      <c r="DH188" t="s">
        <v>361</v>
      </c>
      <c r="DI188" t="s">
        <v>361</v>
      </c>
      <c r="DJ188" t="s">
        <v>361</v>
      </c>
      <c r="DK188" t="s">
        <v>361</v>
      </c>
      <c r="DL188" t="s">
        <v>361</v>
      </c>
      <c r="DM188" t="s">
        <v>361</v>
      </c>
      <c r="DN188" t="s">
        <v>361</v>
      </c>
      <c r="DO188" t="s">
        <v>361</v>
      </c>
      <c r="DP188" t="s">
        <v>361</v>
      </c>
      <c r="DQ188" t="s">
        <v>361</v>
      </c>
      <c r="DR188" t="s">
        <v>361</v>
      </c>
      <c r="DT188" t="s">
        <v>361</v>
      </c>
      <c r="DU188" t="s">
        <v>361</v>
      </c>
      <c r="DV188" t="s">
        <v>361</v>
      </c>
      <c r="DW188" t="s">
        <v>361</v>
      </c>
      <c r="DX188" t="s">
        <v>361</v>
      </c>
      <c r="DY188" t="s">
        <v>361</v>
      </c>
      <c r="DZ188" t="s">
        <v>361</v>
      </c>
      <c r="EA188" t="s">
        <v>361</v>
      </c>
      <c r="EB188" t="s">
        <v>361</v>
      </c>
      <c r="EC188" t="s">
        <v>361</v>
      </c>
      <c r="ED188" t="s">
        <v>370</v>
      </c>
      <c r="EI188" t="s">
        <v>383</v>
      </c>
      <c r="EK188" t="s">
        <v>383</v>
      </c>
      <c r="EL188">
        <v>3</v>
      </c>
      <c r="EM188" t="s">
        <v>372</v>
      </c>
      <c r="EN188">
        <v>27</v>
      </c>
      <c r="EO188" t="s">
        <v>372</v>
      </c>
      <c r="EP188">
        <v>4</v>
      </c>
      <c r="EQ188" t="s">
        <v>372</v>
      </c>
      <c r="ER188">
        <v>2</v>
      </c>
      <c r="FQ188" t="s">
        <v>392</v>
      </c>
      <c r="FS188" t="s">
        <v>419</v>
      </c>
      <c r="FW188" t="s">
        <v>419</v>
      </c>
      <c r="GA188" t="s">
        <v>385</v>
      </c>
      <c r="GG188" t="s">
        <v>385</v>
      </c>
      <c r="GI188">
        <v>9</v>
      </c>
      <c r="GK188" t="s">
        <v>517</v>
      </c>
      <c r="GQ188">
        <v>72</v>
      </c>
      <c r="GS188" t="s">
        <v>395</v>
      </c>
      <c r="GU188" t="s">
        <v>396</v>
      </c>
      <c r="GY188" t="s">
        <v>397</v>
      </c>
      <c r="HC188" t="s">
        <v>383</v>
      </c>
      <c r="HE188" t="s">
        <v>385</v>
      </c>
      <c r="HO188" t="s">
        <v>383</v>
      </c>
      <c r="HP188" t="s">
        <v>383</v>
      </c>
      <c r="HQ188" t="s">
        <v>383</v>
      </c>
      <c r="HR188" t="s">
        <v>383</v>
      </c>
      <c r="HS188" t="s">
        <v>383</v>
      </c>
      <c r="HT188" t="s">
        <v>383</v>
      </c>
      <c r="HU188" t="s">
        <v>385</v>
      </c>
      <c r="HV188" t="s">
        <v>385</v>
      </c>
      <c r="HW188" t="s">
        <v>383</v>
      </c>
      <c r="IE188" t="s">
        <v>383</v>
      </c>
      <c r="IF188" t="s">
        <v>385</v>
      </c>
      <c r="IG188" t="s">
        <v>383</v>
      </c>
      <c r="IH188" t="s">
        <v>383</v>
      </c>
      <c r="II188" t="s">
        <v>383</v>
      </c>
      <c r="IJ188" t="s">
        <v>383</v>
      </c>
      <c r="IK188" t="s">
        <v>383</v>
      </c>
      <c r="IM188" t="s">
        <v>398</v>
      </c>
      <c r="IQ188" t="s">
        <v>422</v>
      </c>
      <c r="IU188" t="s">
        <v>516</v>
      </c>
      <c r="IW188" t="s">
        <v>516</v>
      </c>
      <c r="IY188" t="s">
        <v>516</v>
      </c>
      <c r="JA188" t="s">
        <v>383</v>
      </c>
      <c r="JL188" t="s">
        <v>361</v>
      </c>
      <c r="JM188" t="s">
        <v>361</v>
      </c>
      <c r="JN188" t="s">
        <v>361</v>
      </c>
      <c r="JO188" t="s">
        <v>361</v>
      </c>
      <c r="JP188" t="s">
        <v>361</v>
      </c>
      <c r="JQ188" t="s">
        <v>361</v>
      </c>
      <c r="JR188" t="s">
        <v>361</v>
      </c>
      <c r="JS188" t="s">
        <v>361</v>
      </c>
      <c r="JT188" t="s">
        <v>361</v>
      </c>
      <c r="JU188" t="s">
        <v>361</v>
      </c>
      <c r="JV188" t="s">
        <v>361</v>
      </c>
      <c r="JW188" t="s">
        <v>361</v>
      </c>
      <c r="KB188" t="s">
        <v>8</v>
      </c>
    </row>
    <row r="189" spans="1:288" x14ac:dyDescent="0.3">
      <c r="A189">
        <v>188</v>
      </c>
      <c r="D189" s="45">
        <v>44740</v>
      </c>
      <c r="E189" s="46">
        <v>0.46666666666666662</v>
      </c>
      <c r="F189" t="s">
        <v>18</v>
      </c>
      <c r="G189" t="s">
        <v>13</v>
      </c>
      <c r="H189" t="s">
        <v>7</v>
      </c>
      <c r="L189" t="s">
        <v>362</v>
      </c>
      <c r="P189" t="s">
        <v>9</v>
      </c>
      <c r="V189" t="s">
        <v>363</v>
      </c>
      <c r="Z189" t="s">
        <v>402</v>
      </c>
      <c r="AB189" t="s">
        <v>403</v>
      </c>
      <c r="AD189" t="s">
        <v>389</v>
      </c>
      <c r="AF189" t="s">
        <v>367</v>
      </c>
      <c r="AJ189" t="s">
        <v>367</v>
      </c>
      <c r="AN189" t="s">
        <v>7</v>
      </c>
      <c r="AP189" t="s">
        <v>369</v>
      </c>
      <c r="AR189" t="s">
        <v>7</v>
      </c>
      <c r="AT189" t="s">
        <v>9</v>
      </c>
      <c r="AV189" t="s">
        <v>370</v>
      </c>
      <c r="AW189" t="s">
        <v>361</v>
      </c>
      <c r="AX189" t="s">
        <v>361</v>
      </c>
      <c r="AY189" t="s">
        <v>361</v>
      </c>
      <c r="AZ189" t="s">
        <v>361</v>
      </c>
      <c r="BA189" t="s">
        <v>361</v>
      </c>
      <c r="BB189" t="s">
        <v>361</v>
      </c>
      <c r="BC189" t="s">
        <v>361</v>
      </c>
      <c r="BD189" t="s">
        <v>361</v>
      </c>
      <c r="BE189" t="s">
        <v>361</v>
      </c>
      <c r="BF189" t="s">
        <v>361</v>
      </c>
      <c r="BG189" t="s">
        <v>361</v>
      </c>
      <c r="BH189" t="s">
        <v>361</v>
      </c>
      <c r="BI189" t="s">
        <v>361</v>
      </c>
      <c r="BJ189" t="s">
        <v>361</v>
      </c>
      <c r="BK189" t="s">
        <v>361</v>
      </c>
      <c r="BL189" t="s">
        <v>361</v>
      </c>
      <c r="BM189" t="s">
        <v>361</v>
      </c>
      <c r="BP189" t="s">
        <v>361</v>
      </c>
      <c r="BQ189" t="s">
        <v>361</v>
      </c>
      <c r="BR189" t="s">
        <v>361</v>
      </c>
      <c r="BS189" t="s">
        <v>370</v>
      </c>
      <c r="BT189" t="s">
        <v>361</v>
      </c>
      <c r="BU189" t="s">
        <v>361</v>
      </c>
      <c r="BV189" t="s">
        <v>361</v>
      </c>
      <c r="BW189" t="s">
        <v>361</v>
      </c>
      <c r="BX189" t="s">
        <v>361</v>
      </c>
      <c r="BY189" t="s">
        <v>361</v>
      </c>
      <c r="BZ189" t="s">
        <v>361</v>
      </c>
      <c r="CA189" t="s">
        <v>361</v>
      </c>
      <c r="CB189" t="s">
        <v>361</v>
      </c>
      <c r="CC189" t="s">
        <v>361</v>
      </c>
      <c r="CF189" t="s">
        <v>361</v>
      </c>
      <c r="CG189" t="s">
        <v>361</v>
      </c>
      <c r="CH189" t="s">
        <v>361</v>
      </c>
      <c r="CI189" t="s">
        <v>370</v>
      </c>
      <c r="CJ189" t="s">
        <v>361</v>
      </c>
      <c r="CK189" t="s">
        <v>361</v>
      </c>
      <c r="CL189" t="s">
        <v>361</v>
      </c>
      <c r="CM189" t="s">
        <v>361</v>
      </c>
      <c r="CN189" t="s">
        <v>361</v>
      </c>
      <c r="CO189" t="s">
        <v>361</v>
      </c>
      <c r="CP189" t="s">
        <v>361</v>
      </c>
      <c r="CQ189" t="s">
        <v>361</v>
      </c>
      <c r="CR189" t="s">
        <v>361</v>
      </c>
      <c r="CS189" t="s">
        <v>361</v>
      </c>
      <c r="CT189" t="s">
        <v>361</v>
      </c>
      <c r="CU189" t="s">
        <v>361</v>
      </c>
      <c r="CV189" t="s">
        <v>361</v>
      </c>
      <c r="CW189" t="s">
        <v>361</v>
      </c>
      <c r="CX189" t="s">
        <v>361</v>
      </c>
      <c r="CY189" t="s">
        <v>361</v>
      </c>
      <c r="CZ189" t="s">
        <v>361</v>
      </c>
      <c r="DA189" t="s">
        <v>361</v>
      </c>
      <c r="DD189" t="s">
        <v>9</v>
      </c>
      <c r="DF189" t="s">
        <v>9</v>
      </c>
      <c r="DH189" t="s">
        <v>361</v>
      </c>
      <c r="DI189" t="s">
        <v>361</v>
      </c>
      <c r="DJ189" t="s">
        <v>361</v>
      </c>
      <c r="DK189" t="s">
        <v>361</v>
      </c>
      <c r="DL189" t="s">
        <v>361</v>
      </c>
      <c r="DM189" t="s">
        <v>361</v>
      </c>
      <c r="DN189" t="s">
        <v>361</v>
      </c>
      <c r="DO189" t="s">
        <v>361</v>
      </c>
      <c r="DP189" t="s">
        <v>361</v>
      </c>
      <c r="DQ189" t="s">
        <v>361</v>
      </c>
      <c r="DR189" t="s">
        <v>370</v>
      </c>
      <c r="DT189" t="s">
        <v>361</v>
      </c>
      <c r="DU189" t="s">
        <v>361</v>
      </c>
      <c r="DV189" t="s">
        <v>361</v>
      </c>
      <c r="DW189" t="s">
        <v>361</v>
      </c>
      <c r="DX189" t="s">
        <v>361</v>
      </c>
      <c r="DY189" t="s">
        <v>361</v>
      </c>
      <c r="DZ189" t="s">
        <v>361</v>
      </c>
      <c r="EA189" t="s">
        <v>361</v>
      </c>
      <c r="EB189" t="s">
        <v>361</v>
      </c>
      <c r="EC189" t="s">
        <v>361</v>
      </c>
      <c r="ED189" t="s">
        <v>361</v>
      </c>
      <c r="EH189" t="s">
        <v>7</v>
      </c>
      <c r="EJ189" t="s">
        <v>7</v>
      </c>
      <c r="EL189">
        <v>3</v>
      </c>
      <c r="EM189" t="s">
        <v>372</v>
      </c>
      <c r="EN189">
        <v>6</v>
      </c>
      <c r="EO189" t="s">
        <v>372</v>
      </c>
      <c r="EP189">
        <v>10</v>
      </c>
      <c r="EQ189" t="s">
        <v>372</v>
      </c>
      <c r="ER189">
        <v>40</v>
      </c>
      <c r="FQ189" t="s">
        <v>392</v>
      </c>
      <c r="FR189" t="s">
        <v>406</v>
      </c>
      <c r="FV189" t="s">
        <v>374</v>
      </c>
      <c r="FZ189" t="s">
        <v>9</v>
      </c>
      <c r="GF189" t="s">
        <v>7</v>
      </c>
      <c r="GJ189" t="s">
        <v>478</v>
      </c>
      <c r="GN189" t="s">
        <v>479</v>
      </c>
      <c r="GP189">
        <v>5</v>
      </c>
      <c r="GR189" t="s">
        <v>376</v>
      </c>
      <c r="GT189" t="s">
        <v>14</v>
      </c>
      <c r="GV189" t="s">
        <v>556</v>
      </c>
      <c r="GX189" t="s">
        <v>378</v>
      </c>
      <c r="HB189" t="s">
        <v>7</v>
      </c>
      <c r="HD189" t="s">
        <v>7</v>
      </c>
      <c r="HF189" t="s">
        <v>9</v>
      </c>
      <c r="HG189" t="s">
        <v>9</v>
      </c>
      <c r="HH189" t="s">
        <v>7</v>
      </c>
      <c r="HI189" t="s">
        <v>9</v>
      </c>
      <c r="HJ189" t="s">
        <v>9</v>
      </c>
      <c r="HK189" t="s">
        <v>7</v>
      </c>
      <c r="HL189" t="s">
        <v>9</v>
      </c>
      <c r="HM189" t="s">
        <v>9</v>
      </c>
      <c r="HN189" t="s">
        <v>9</v>
      </c>
      <c r="HX189" t="s">
        <v>7</v>
      </c>
      <c r="HY189" t="s">
        <v>9</v>
      </c>
      <c r="HZ189" t="s">
        <v>7</v>
      </c>
      <c r="IA189" t="s">
        <v>7</v>
      </c>
      <c r="IB189" t="s">
        <v>7</v>
      </c>
      <c r="IC189" t="s">
        <v>7</v>
      </c>
      <c r="ID189" t="s">
        <v>7</v>
      </c>
      <c r="IL189" t="s">
        <v>473</v>
      </c>
      <c r="IP189" t="s">
        <v>457</v>
      </c>
      <c r="IT189" t="s">
        <v>381</v>
      </c>
      <c r="IV189" t="s">
        <v>381</v>
      </c>
      <c r="IX189" t="s">
        <v>381</v>
      </c>
      <c r="IZ189" t="s">
        <v>7</v>
      </c>
      <c r="JL189" t="s">
        <v>361</v>
      </c>
      <c r="JM189" t="s">
        <v>361</v>
      </c>
      <c r="JN189" t="s">
        <v>361</v>
      </c>
      <c r="JO189" t="s">
        <v>361</v>
      </c>
      <c r="JP189" t="s">
        <v>361</v>
      </c>
      <c r="JQ189" t="s">
        <v>361</v>
      </c>
      <c r="JR189" t="s">
        <v>361</v>
      </c>
      <c r="JS189" t="s">
        <v>361</v>
      </c>
      <c r="JT189" t="s">
        <v>361</v>
      </c>
      <c r="JU189" t="s">
        <v>361</v>
      </c>
      <c r="JV189" t="s">
        <v>361</v>
      </c>
      <c r="JW189" t="s">
        <v>361</v>
      </c>
      <c r="KB189" t="s">
        <v>8</v>
      </c>
    </row>
    <row r="190" spans="1:288" x14ac:dyDescent="0.3">
      <c r="A190">
        <v>189</v>
      </c>
      <c r="D190" s="45">
        <v>44741</v>
      </c>
      <c r="E190" s="46">
        <v>0.40138888888888885</v>
      </c>
      <c r="F190" t="s">
        <v>26</v>
      </c>
      <c r="G190" t="s">
        <v>382</v>
      </c>
      <c r="I190" t="s">
        <v>383</v>
      </c>
      <c r="N190" t="s">
        <v>384</v>
      </c>
      <c r="S190" t="s">
        <v>385</v>
      </c>
      <c r="W190" t="s">
        <v>413</v>
      </c>
      <c r="AA190" t="s">
        <v>414</v>
      </c>
      <c r="AC190" t="s">
        <v>388</v>
      </c>
      <c r="AE190" t="s">
        <v>435</v>
      </c>
      <c r="AG190" t="s">
        <v>545</v>
      </c>
      <c r="AH190" t="s">
        <v>417</v>
      </c>
      <c r="AK190" t="s">
        <v>416</v>
      </c>
      <c r="AL190" t="s">
        <v>417</v>
      </c>
      <c r="AO190" t="s">
        <v>385</v>
      </c>
      <c r="AQ190" t="s">
        <v>418</v>
      </c>
      <c r="AS190" t="s">
        <v>383</v>
      </c>
      <c r="AU190" t="s">
        <v>383</v>
      </c>
      <c r="AV190" t="s">
        <v>361</v>
      </c>
      <c r="AW190" t="s">
        <v>361</v>
      </c>
      <c r="AX190" t="s">
        <v>361</v>
      </c>
      <c r="AY190" t="s">
        <v>361</v>
      </c>
      <c r="AZ190" t="s">
        <v>361</v>
      </c>
      <c r="BA190" t="s">
        <v>361</v>
      </c>
      <c r="BB190" t="s">
        <v>361</v>
      </c>
      <c r="BC190" t="s">
        <v>361</v>
      </c>
      <c r="BD190" t="s">
        <v>361</v>
      </c>
      <c r="BE190" t="s">
        <v>361</v>
      </c>
      <c r="BF190" t="s">
        <v>361</v>
      </c>
      <c r="BG190" t="s">
        <v>361</v>
      </c>
      <c r="BH190" t="s">
        <v>361</v>
      </c>
      <c r="BI190" t="s">
        <v>370</v>
      </c>
      <c r="BJ190" t="s">
        <v>370</v>
      </c>
      <c r="BK190" t="s">
        <v>361</v>
      </c>
      <c r="BL190" t="s">
        <v>361</v>
      </c>
      <c r="BM190" t="s">
        <v>361</v>
      </c>
      <c r="BP190" t="s">
        <v>361</v>
      </c>
      <c r="BQ190" t="s">
        <v>361</v>
      </c>
      <c r="BR190" t="s">
        <v>361</v>
      </c>
      <c r="BS190" t="s">
        <v>361</v>
      </c>
      <c r="BT190" t="s">
        <v>361</v>
      </c>
      <c r="BU190" t="s">
        <v>361</v>
      </c>
      <c r="BV190" t="s">
        <v>361</v>
      </c>
      <c r="BW190" t="s">
        <v>361</v>
      </c>
      <c r="BX190" t="s">
        <v>370</v>
      </c>
      <c r="BY190" t="s">
        <v>361</v>
      </c>
      <c r="BZ190" t="s">
        <v>370</v>
      </c>
      <c r="CA190" t="s">
        <v>361</v>
      </c>
      <c r="CB190" t="s">
        <v>361</v>
      </c>
      <c r="CC190" t="s">
        <v>361</v>
      </c>
      <c r="CF190" t="s">
        <v>361</v>
      </c>
      <c r="CG190" t="s">
        <v>361</v>
      </c>
      <c r="CH190" t="s">
        <v>361</v>
      </c>
      <c r="CI190" t="s">
        <v>361</v>
      </c>
      <c r="CJ190" t="s">
        <v>361</v>
      </c>
      <c r="CK190" t="s">
        <v>361</v>
      </c>
      <c r="CL190" t="s">
        <v>361</v>
      </c>
      <c r="CM190" t="s">
        <v>361</v>
      </c>
      <c r="CN190" t="s">
        <v>361</v>
      </c>
      <c r="CO190" t="s">
        <v>361</v>
      </c>
      <c r="CP190" t="s">
        <v>361</v>
      </c>
      <c r="CQ190" t="s">
        <v>361</v>
      </c>
      <c r="CR190" t="s">
        <v>361</v>
      </c>
      <c r="CS190" t="s">
        <v>361</v>
      </c>
      <c r="CT190" t="s">
        <v>370</v>
      </c>
      <c r="CU190" t="s">
        <v>361</v>
      </c>
      <c r="CV190" t="s">
        <v>370</v>
      </c>
      <c r="CW190" t="s">
        <v>361</v>
      </c>
      <c r="CX190" t="s">
        <v>361</v>
      </c>
      <c r="CY190" t="s">
        <v>370</v>
      </c>
      <c r="CZ190" t="s">
        <v>361</v>
      </c>
      <c r="DA190" t="s">
        <v>361</v>
      </c>
      <c r="DE190" t="s">
        <v>385</v>
      </c>
      <c r="DG190" t="s">
        <v>385</v>
      </c>
      <c r="DH190" t="s">
        <v>361</v>
      </c>
      <c r="DI190" t="s">
        <v>361</v>
      </c>
      <c r="DJ190" t="s">
        <v>361</v>
      </c>
      <c r="DK190" t="s">
        <v>361</v>
      </c>
      <c r="DL190" t="s">
        <v>361</v>
      </c>
      <c r="DM190" t="s">
        <v>361</v>
      </c>
      <c r="DN190" t="s">
        <v>361</v>
      </c>
      <c r="DO190" t="s">
        <v>361</v>
      </c>
      <c r="DP190" t="s">
        <v>361</v>
      </c>
      <c r="DQ190" t="s">
        <v>361</v>
      </c>
      <c r="DR190" t="s">
        <v>361</v>
      </c>
      <c r="DT190" t="s">
        <v>361</v>
      </c>
      <c r="DU190" t="s">
        <v>361</v>
      </c>
      <c r="DV190" t="s">
        <v>361</v>
      </c>
      <c r="DW190" t="s">
        <v>361</v>
      </c>
      <c r="DX190" t="s">
        <v>361</v>
      </c>
      <c r="DY190" t="s">
        <v>361</v>
      </c>
      <c r="DZ190" t="s">
        <v>361</v>
      </c>
      <c r="EA190" t="s">
        <v>361</v>
      </c>
      <c r="EB190" t="s">
        <v>361</v>
      </c>
      <c r="EC190" t="s">
        <v>361</v>
      </c>
      <c r="ED190" t="s">
        <v>370</v>
      </c>
      <c r="EI190" t="s">
        <v>383</v>
      </c>
      <c r="EK190" t="s">
        <v>383</v>
      </c>
      <c r="EL190">
        <v>2</v>
      </c>
      <c r="EM190" t="s">
        <v>372</v>
      </c>
      <c r="EN190">
        <v>73</v>
      </c>
      <c r="EO190" t="s">
        <v>372</v>
      </c>
      <c r="EP190">
        <v>38</v>
      </c>
      <c r="FQ190" t="s">
        <v>373</v>
      </c>
      <c r="FS190" t="s">
        <v>419</v>
      </c>
      <c r="FW190" t="s">
        <v>419</v>
      </c>
      <c r="GG190" t="s">
        <v>383</v>
      </c>
      <c r="GK190" t="s">
        <v>517</v>
      </c>
      <c r="GQ190">
        <v>36</v>
      </c>
      <c r="GS190" t="s">
        <v>395</v>
      </c>
      <c r="GU190" t="s">
        <v>396</v>
      </c>
      <c r="GY190" t="s">
        <v>397</v>
      </c>
      <c r="HC190" t="s">
        <v>385</v>
      </c>
      <c r="HE190" t="s">
        <v>385</v>
      </c>
      <c r="HO190" t="s">
        <v>385</v>
      </c>
      <c r="HP190" t="s">
        <v>385</v>
      </c>
      <c r="HQ190" t="s">
        <v>383</v>
      </c>
      <c r="HR190" t="s">
        <v>383</v>
      </c>
      <c r="HS190" t="s">
        <v>383</v>
      </c>
      <c r="HT190" t="s">
        <v>383</v>
      </c>
      <c r="HU190" t="s">
        <v>385</v>
      </c>
      <c r="HV190" t="s">
        <v>385</v>
      </c>
      <c r="HW190" t="s">
        <v>383</v>
      </c>
      <c r="IE190" t="s">
        <v>385</v>
      </c>
      <c r="IF190" t="s">
        <v>385</v>
      </c>
      <c r="IG190" t="s">
        <v>383</v>
      </c>
      <c r="IH190" t="s">
        <v>383</v>
      </c>
      <c r="II190" t="s">
        <v>383</v>
      </c>
      <c r="IJ190" t="s">
        <v>383</v>
      </c>
      <c r="IK190" t="s">
        <v>383</v>
      </c>
      <c r="IM190" t="s">
        <v>398</v>
      </c>
      <c r="IQ190" t="s">
        <v>380</v>
      </c>
      <c r="IU190" t="s">
        <v>399</v>
      </c>
      <c r="IW190" t="s">
        <v>399</v>
      </c>
      <c r="IY190" t="s">
        <v>399</v>
      </c>
      <c r="JA190" t="s">
        <v>383</v>
      </c>
      <c r="JL190" t="s">
        <v>361</v>
      </c>
      <c r="JM190" t="s">
        <v>361</v>
      </c>
      <c r="JN190" t="s">
        <v>361</v>
      </c>
      <c r="JO190" t="s">
        <v>361</v>
      </c>
      <c r="JP190" t="s">
        <v>361</v>
      </c>
      <c r="JQ190" t="s">
        <v>361</v>
      </c>
      <c r="JR190" t="s">
        <v>361</v>
      </c>
      <c r="JS190" t="s">
        <v>361</v>
      </c>
      <c r="JT190" t="s">
        <v>361</v>
      </c>
      <c r="JU190" t="s">
        <v>361</v>
      </c>
      <c r="JV190" t="s">
        <v>361</v>
      </c>
      <c r="JW190" t="s">
        <v>361</v>
      </c>
      <c r="KB190" t="s">
        <v>8</v>
      </c>
    </row>
    <row r="191" spans="1:288" x14ac:dyDescent="0.3">
      <c r="A191">
        <v>190</v>
      </c>
      <c r="AV191" t="s">
        <v>361</v>
      </c>
      <c r="AW191" t="s">
        <v>361</v>
      </c>
      <c r="AX191" t="s">
        <v>361</v>
      </c>
      <c r="AY191" t="s">
        <v>361</v>
      </c>
      <c r="AZ191" t="s">
        <v>361</v>
      </c>
      <c r="BA191" t="s">
        <v>361</v>
      </c>
      <c r="BB191" t="s">
        <v>361</v>
      </c>
      <c r="BC191" t="s">
        <v>361</v>
      </c>
      <c r="BD191" t="s">
        <v>361</v>
      </c>
      <c r="BE191" t="s">
        <v>361</v>
      </c>
      <c r="BF191" t="s">
        <v>361</v>
      </c>
      <c r="BG191" t="s">
        <v>361</v>
      </c>
      <c r="BH191" t="s">
        <v>361</v>
      </c>
      <c r="BI191" t="s">
        <v>361</v>
      </c>
      <c r="BJ191" t="s">
        <v>361</v>
      </c>
      <c r="BK191" t="s">
        <v>361</v>
      </c>
      <c r="BL191" t="s">
        <v>361</v>
      </c>
      <c r="BM191" t="s">
        <v>361</v>
      </c>
      <c r="BP191" t="s">
        <v>361</v>
      </c>
      <c r="BQ191" t="s">
        <v>361</v>
      </c>
      <c r="BR191" t="s">
        <v>361</v>
      </c>
      <c r="BS191" t="s">
        <v>361</v>
      </c>
      <c r="BT191" t="s">
        <v>361</v>
      </c>
      <c r="BU191" t="s">
        <v>361</v>
      </c>
      <c r="BV191" t="s">
        <v>361</v>
      </c>
      <c r="BW191" t="s">
        <v>361</v>
      </c>
      <c r="BX191" t="s">
        <v>361</v>
      </c>
      <c r="BY191" t="s">
        <v>361</v>
      </c>
      <c r="BZ191" t="s">
        <v>361</v>
      </c>
      <c r="CA191" t="s">
        <v>361</v>
      </c>
      <c r="CB191" t="s">
        <v>361</v>
      </c>
      <c r="CC191" t="s">
        <v>361</v>
      </c>
      <c r="CF191" t="s">
        <v>361</v>
      </c>
      <c r="CG191" t="s">
        <v>361</v>
      </c>
      <c r="CH191" t="s">
        <v>361</v>
      </c>
      <c r="CI191" t="s">
        <v>361</v>
      </c>
      <c r="CJ191" t="s">
        <v>361</v>
      </c>
      <c r="CK191" t="s">
        <v>361</v>
      </c>
      <c r="CL191" t="s">
        <v>361</v>
      </c>
      <c r="CM191" t="s">
        <v>361</v>
      </c>
      <c r="CN191" t="s">
        <v>361</v>
      </c>
      <c r="CO191" t="s">
        <v>361</v>
      </c>
      <c r="CP191" t="s">
        <v>361</v>
      </c>
      <c r="CQ191" t="s">
        <v>361</v>
      </c>
      <c r="CR191" t="s">
        <v>361</v>
      </c>
      <c r="CS191" t="s">
        <v>361</v>
      </c>
      <c r="CT191" t="s">
        <v>361</v>
      </c>
      <c r="CU191" t="s">
        <v>361</v>
      </c>
      <c r="CV191" t="s">
        <v>361</v>
      </c>
      <c r="CW191" t="s">
        <v>361</v>
      </c>
      <c r="CX191" t="s">
        <v>361</v>
      </c>
      <c r="CY191" t="s">
        <v>361</v>
      </c>
      <c r="CZ191" t="s">
        <v>361</v>
      </c>
      <c r="DA191" t="s">
        <v>361</v>
      </c>
      <c r="DH191" t="s">
        <v>361</v>
      </c>
      <c r="DI191" t="s">
        <v>361</v>
      </c>
      <c r="DJ191" t="s">
        <v>361</v>
      </c>
      <c r="DK191" t="s">
        <v>361</v>
      </c>
      <c r="DL191" t="s">
        <v>361</v>
      </c>
      <c r="DM191" t="s">
        <v>361</v>
      </c>
      <c r="DN191" t="s">
        <v>361</v>
      </c>
      <c r="DO191" t="s">
        <v>361</v>
      </c>
      <c r="DP191" t="s">
        <v>361</v>
      </c>
      <c r="DQ191" t="s">
        <v>361</v>
      </c>
      <c r="DR191" t="s">
        <v>361</v>
      </c>
      <c r="DT191" t="s">
        <v>361</v>
      </c>
      <c r="DU191" t="s">
        <v>361</v>
      </c>
      <c r="DV191" t="s">
        <v>361</v>
      </c>
      <c r="DW191" t="s">
        <v>361</v>
      </c>
      <c r="DX191" t="s">
        <v>361</v>
      </c>
      <c r="DY191" t="s">
        <v>361</v>
      </c>
      <c r="DZ191" t="s">
        <v>361</v>
      </c>
      <c r="EA191" t="s">
        <v>361</v>
      </c>
      <c r="EB191" t="s">
        <v>361</v>
      </c>
      <c r="EC191" t="s">
        <v>361</v>
      </c>
      <c r="ED191" t="s">
        <v>361</v>
      </c>
      <c r="JL191" t="s">
        <v>361</v>
      </c>
      <c r="JM191" t="s">
        <v>361</v>
      </c>
      <c r="JN191" t="s">
        <v>361</v>
      </c>
      <c r="JO191" t="s">
        <v>361</v>
      </c>
      <c r="JP191" t="s">
        <v>361</v>
      </c>
      <c r="JQ191" t="s">
        <v>361</v>
      </c>
      <c r="JR191" t="s">
        <v>361</v>
      </c>
      <c r="JS191" t="s">
        <v>361</v>
      </c>
      <c r="JT191" t="s">
        <v>361</v>
      </c>
      <c r="JU191" t="s">
        <v>361</v>
      </c>
      <c r="JV191" t="s">
        <v>361</v>
      </c>
      <c r="JW191" t="s">
        <v>361</v>
      </c>
      <c r="KB191" t="s">
        <v>59</v>
      </c>
    </row>
    <row r="192" spans="1:288" x14ac:dyDescent="0.3">
      <c r="A192">
        <v>191</v>
      </c>
      <c r="D192" s="45">
        <v>44740</v>
      </c>
      <c r="E192" s="46">
        <v>0.5131944444444444</v>
      </c>
      <c r="F192" t="s">
        <v>25</v>
      </c>
      <c r="G192" t="s">
        <v>13</v>
      </c>
      <c r="H192" t="s">
        <v>7</v>
      </c>
      <c r="L192" t="s">
        <v>362</v>
      </c>
      <c r="P192" t="s">
        <v>9</v>
      </c>
      <c r="V192" t="s">
        <v>401</v>
      </c>
      <c r="X192" t="s">
        <v>9</v>
      </c>
      <c r="Z192" t="s">
        <v>402</v>
      </c>
      <c r="AB192" t="s">
        <v>475</v>
      </c>
      <c r="AD192" t="s">
        <v>423</v>
      </c>
      <c r="AF192" t="s">
        <v>367</v>
      </c>
      <c r="AJ192" t="s">
        <v>367</v>
      </c>
      <c r="AN192" t="s">
        <v>368</v>
      </c>
      <c r="AP192" t="s">
        <v>369</v>
      </c>
      <c r="AR192" t="s">
        <v>7</v>
      </c>
      <c r="AT192" t="s">
        <v>368</v>
      </c>
      <c r="AV192" t="s">
        <v>361</v>
      </c>
      <c r="AW192" t="s">
        <v>361</v>
      </c>
      <c r="AX192" t="s">
        <v>361</v>
      </c>
      <c r="AY192" t="s">
        <v>361</v>
      </c>
      <c r="AZ192" t="s">
        <v>370</v>
      </c>
      <c r="BA192" t="s">
        <v>370</v>
      </c>
      <c r="BB192" t="s">
        <v>370</v>
      </c>
      <c r="BC192" t="s">
        <v>361</v>
      </c>
      <c r="BD192" t="s">
        <v>361</v>
      </c>
      <c r="BE192" t="s">
        <v>361</v>
      </c>
      <c r="BF192" t="s">
        <v>361</v>
      </c>
      <c r="BG192" t="s">
        <v>361</v>
      </c>
      <c r="BH192" t="s">
        <v>361</v>
      </c>
      <c r="BI192" t="s">
        <v>361</v>
      </c>
      <c r="BJ192" t="s">
        <v>361</v>
      </c>
      <c r="BK192" t="s">
        <v>361</v>
      </c>
      <c r="BL192" t="s">
        <v>361</v>
      </c>
      <c r="BM192" t="s">
        <v>361</v>
      </c>
      <c r="BP192" t="s">
        <v>361</v>
      </c>
      <c r="BQ192" t="s">
        <v>361</v>
      </c>
      <c r="BR192" t="s">
        <v>370</v>
      </c>
      <c r="BS192" t="s">
        <v>370</v>
      </c>
      <c r="BT192" t="s">
        <v>370</v>
      </c>
      <c r="BU192" t="s">
        <v>361</v>
      </c>
      <c r="BV192" t="s">
        <v>361</v>
      </c>
      <c r="BW192" t="s">
        <v>361</v>
      </c>
      <c r="BX192" t="s">
        <v>361</v>
      </c>
      <c r="BY192" t="s">
        <v>361</v>
      </c>
      <c r="BZ192" t="s">
        <v>361</v>
      </c>
      <c r="CA192" t="s">
        <v>361</v>
      </c>
      <c r="CB192" t="s">
        <v>361</v>
      </c>
      <c r="CC192" t="s">
        <v>361</v>
      </c>
      <c r="CF192" t="s">
        <v>361</v>
      </c>
      <c r="CG192" t="s">
        <v>370</v>
      </c>
      <c r="CH192" t="s">
        <v>370</v>
      </c>
      <c r="CI192" t="s">
        <v>370</v>
      </c>
      <c r="CJ192" t="s">
        <v>370</v>
      </c>
      <c r="CK192" t="s">
        <v>370</v>
      </c>
      <c r="CL192" t="s">
        <v>361</v>
      </c>
      <c r="CM192" t="s">
        <v>361</v>
      </c>
      <c r="CN192" t="s">
        <v>361</v>
      </c>
      <c r="CO192" t="s">
        <v>361</v>
      </c>
      <c r="CP192" t="s">
        <v>361</v>
      </c>
      <c r="CQ192" t="s">
        <v>361</v>
      </c>
      <c r="CR192" t="s">
        <v>361</v>
      </c>
      <c r="CS192" t="s">
        <v>361</v>
      </c>
      <c r="CT192" t="s">
        <v>361</v>
      </c>
      <c r="CU192" t="s">
        <v>361</v>
      </c>
      <c r="CV192" t="s">
        <v>361</v>
      </c>
      <c r="CW192" t="s">
        <v>361</v>
      </c>
      <c r="CX192" t="s">
        <v>361</v>
      </c>
      <c r="CY192" t="s">
        <v>361</v>
      </c>
      <c r="CZ192" t="s">
        <v>361</v>
      </c>
      <c r="DA192" t="s">
        <v>361</v>
      </c>
      <c r="DD192" t="s">
        <v>9</v>
      </c>
      <c r="DF192" t="s">
        <v>9</v>
      </c>
      <c r="DH192" t="s">
        <v>361</v>
      </c>
      <c r="DI192" t="s">
        <v>361</v>
      </c>
      <c r="DJ192" t="s">
        <v>361</v>
      </c>
      <c r="DK192" t="s">
        <v>361</v>
      </c>
      <c r="DL192" t="s">
        <v>370</v>
      </c>
      <c r="DM192" t="s">
        <v>361</v>
      </c>
      <c r="DN192" t="s">
        <v>361</v>
      </c>
      <c r="DO192" t="s">
        <v>361</v>
      </c>
      <c r="DP192" t="s">
        <v>361</v>
      </c>
      <c r="DQ192" t="s">
        <v>361</v>
      </c>
      <c r="DR192" t="s">
        <v>361</v>
      </c>
      <c r="DT192" t="s">
        <v>361</v>
      </c>
      <c r="DU192" t="s">
        <v>361</v>
      </c>
      <c r="DV192" t="s">
        <v>361</v>
      </c>
      <c r="DW192" t="s">
        <v>361</v>
      </c>
      <c r="DX192" t="s">
        <v>361</v>
      </c>
      <c r="DY192" t="s">
        <v>361</v>
      </c>
      <c r="DZ192" t="s">
        <v>361</v>
      </c>
      <c r="EA192" t="s">
        <v>361</v>
      </c>
      <c r="EB192" t="s">
        <v>361</v>
      </c>
      <c r="EC192" t="s">
        <v>361</v>
      </c>
      <c r="ED192" t="s">
        <v>361</v>
      </c>
      <c r="EF192" t="s">
        <v>9</v>
      </c>
      <c r="EH192" t="s">
        <v>9</v>
      </c>
      <c r="EJ192" t="s">
        <v>9</v>
      </c>
      <c r="EL192">
        <v>4</v>
      </c>
      <c r="EM192" t="s">
        <v>372</v>
      </c>
      <c r="EN192">
        <v>58</v>
      </c>
      <c r="EO192" t="s">
        <v>371</v>
      </c>
      <c r="EP192">
        <v>15</v>
      </c>
      <c r="EQ192" t="s">
        <v>372</v>
      </c>
      <c r="ER192">
        <v>52</v>
      </c>
      <c r="ES192" t="s">
        <v>371</v>
      </c>
      <c r="ET192">
        <v>39</v>
      </c>
      <c r="FQ192" t="s">
        <v>373</v>
      </c>
      <c r="FR192" t="s">
        <v>406</v>
      </c>
      <c r="FV192" t="s">
        <v>406</v>
      </c>
      <c r="GF192" t="s">
        <v>9</v>
      </c>
      <c r="GH192">
        <v>0</v>
      </c>
      <c r="GJ192" t="s">
        <v>425</v>
      </c>
      <c r="GP192">
        <v>1</v>
      </c>
      <c r="GR192" t="s">
        <v>376</v>
      </c>
      <c r="GT192" t="s">
        <v>377</v>
      </c>
      <c r="GX192" t="s">
        <v>378</v>
      </c>
      <c r="HB192" t="s">
        <v>9</v>
      </c>
      <c r="HD192" t="s">
        <v>9</v>
      </c>
      <c r="HF192" t="s">
        <v>9</v>
      </c>
      <c r="HG192" t="s">
        <v>9</v>
      </c>
      <c r="HH192" t="s">
        <v>7</v>
      </c>
      <c r="HI192" t="s">
        <v>7</v>
      </c>
      <c r="HJ192" t="s">
        <v>9</v>
      </c>
      <c r="HK192" t="s">
        <v>7</v>
      </c>
      <c r="HL192" t="s">
        <v>7</v>
      </c>
      <c r="HM192" t="s">
        <v>7</v>
      </c>
      <c r="HN192" t="s">
        <v>7</v>
      </c>
      <c r="HX192" t="s">
        <v>9</v>
      </c>
      <c r="HY192" t="s">
        <v>9</v>
      </c>
      <c r="HZ192" t="s">
        <v>7</v>
      </c>
      <c r="IA192" t="s">
        <v>7</v>
      </c>
      <c r="IB192" t="s">
        <v>7</v>
      </c>
      <c r="IC192" t="s">
        <v>7</v>
      </c>
      <c r="ID192" t="s">
        <v>7</v>
      </c>
      <c r="IL192" t="s">
        <v>473</v>
      </c>
      <c r="IP192" t="s">
        <v>441</v>
      </c>
      <c r="IT192" t="s">
        <v>381</v>
      </c>
      <c r="IV192" t="s">
        <v>381</v>
      </c>
      <c r="IX192" t="s">
        <v>381</v>
      </c>
      <c r="IZ192" t="s">
        <v>7</v>
      </c>
      <c r="JL192" t="s">
        <v>361</v>
      </c>
      <c r="JM192" t="s">
        <v>361</v>
      </c>
      <c r="JN192" t="s">
        <v>361</v>
      </c>
      <c r="JO192" t="s">
        <v>361</v>
      </c>
      <c r="JP192" t="s">
        <v>361</v>
      </c>
      <c r="JQ192" t="s">
        <v>361</v>
      </c>
      <c r="JR192" t="s">
        <v>361</v>
      </c>
      <c r="JS192" t="s">
        <v>361</v>
      </c>
      <c r="JT192" t="s">
        <v>361</v>
      </c>
      <c r="JU192" t="s">
        <v>361</v>
      </c>
      <c r="JV192" t="s">
        <v>361</v>
      </c>
      <c r="JW192" t="s">
        <v>361</v>
      </c>
      <c r="KB192" t="s">
        <v>8</v>
      </c>
    </row>
    <row r="193" spans="1:288" x14ac:dyDescent="0.3">
      <c r="A193">
        <v>192</v>
      </c>
      <c r="D193" s="45">
        <v>44740</v>
      </c>
      <c r="E193" s="46">
        <v>0.51736111111111105</v>
      </c>
      <c r="F193" t="s">
        <v>26</v>
      </c>
      <c r="G193" t="s">
        <v>382</v>
      </c>
      <c r="I193" t="s">
        <v>383</v>
      </c>
      <c r="N193" t="s">
        <v>384</v>
      </c>
      <c r="S193" t="s">
        <v>385</v>
      </c>
      <c r="W193" t="s">
        <v>386</v>
      </c>
      <c r="Y193" t="s">
        <v>385</v>
      </c>
      <c r="AA193" t="s">
        <v>414</v>
      </c>
      <c r="AC193" t="s">
        <v>388</v>
      </c>
      <c r="AE193" t="s">
        <v>389</v>
      </c>
      <c r="AG193" t="s">
        <v>390</v>
      </c>
      <c r="AK193" t="s">
        <v>416</v>
      </c>
      <c r="AL193" t="s">
        <v>417</v>
      </c>
      <c r="AO193" t="s">
        <v>383</v>
      </c>
      <c r="AQ193" t="s">
        <v>418</v>
      </c>
      <c r="AS193" t="s">
        <v>383</v>
      </c>
      <c r="AU193" t="s">
        <v>383</v>
      </c>
      <c r="AV193" t="s">
        <v>361</v>
      </c>
      <c r="AW193" t="s">
        <v>361</v>
      </c>
      <c r="AX193" t="s">
        <v>361</v>
      </c>
      <c r="AY193" t="s">
        <v>361</v>
      </c>
      <c r="AZ193" t="s">
        <v>361</v>
      </c>
      <c r="BA193" t="s">
        <v>361</v>
      </c>
      <c r="BB193" t="s">
        <v>361</v>
      </c>
      <c r="BC193" t="s">
        <v>361</v>
      </c>
      <c r="BD193" t="s">
        <v>361</v>
      </c>
      <c r="BE193" t="s">
        <v>361</v>
      </c>
      <c r="BF193" t="s">
        <v>361</v>
      </c>
      <c r="BG193" t="s">
        <v>361</v>
      </c>
      <c r="BH193" t="s">
        <v>361</v>
      </c>
      <c r="BI193" t="s">
        <v>361</v>
      </c>
      <c r="BJ193" t="s">
        <v>370</v>
      </c>
      <c r="BK193" t="s">
        <v>361</v>
      </c>
      <c r="BL193" t="s">
        <v>361</v>
      </c>
      <c r="BM193" t="s">
        <v>361</v>
      </c>
      <c r="BP193" t="s">
        <v>361</v>
      </c>
      <c r="BQ193" t="s">
        <v>361</v>
      </c>
      <c r="BR193" t="s">
        <v>361</v>
      </c>
      <c r="BS193" t="s">
        <v>361</v>
      </c>
      <c r="BT193" t="s">
        <v>361</v>
      </c>
      <c r="BU193" t="s">
        <v>361</v>
      </c>
      <c r="BV193" t="s">
        <v>361</v>
      </c>
      <c r="BW193" t="s">
        <v>361</v>
      </c>
      <c r="BX193" t="s">
        <v>361</v>
      </c>
      <c r="BY193" t="s">
        <v>361</v>
      </c>
      <c r="BZ193" t="s">
        <v>370</v>
      </c>
      <c r="CA193" t="s">
        <v>361</v>
      </c>
      <c r="CB193" t="s">
        <v>361</v>
      </c>
      <c r="CC193" t="s">
        <v>361</v>
      </c>
      <c r="CF193" t="s">
        <v>361</v>
      </c>
      <c r="CG193" t="s">
        <v>361</v>
      </c>
      <c r="CH193" t="s">
        <v>361</v>
      </c>
      <c r="CI193" t="s">
        <v>361</v>
      </c>
      <c r="CJ193" t="s">
        <v>361</v>
      </c>
      <c r="CK193" t="s">
        <v>361</v>
      </c>
      <c r="CL193" t="s">
        <v>361</v>
      </c>
      <c r="CM193" t="s">
        <v>361</v>
      </c>
      <c r="CN193" t="s">
        <v>361</v>
      </c>
      <c r="CO193" t="s">
        <v>361</v>
      </c>
      <c r="CP193" t="s">
        <v>361</v>
      </c>
      <c r="CQ193" t="s">
        <v>361</v>
      </c>
      <c r="CR193" t="s">
        <v>361</v>
      </c>
      <c r="CS193" t="s">
        <v>361</v>
      </c>
      <c r="CT193" t="s">
        <v>361</v>
      </c>
      <c r="CU193" t="s">
        <v>370</v>
      </c>
      <c r="CV193" t="s">
        <v>361</v>
      </c>
      <c r="CW193" t="s">
        <v>370</v>
      </c>
      <c r="CX193" t="s">
        <v>361</v>
      </c>
      <c r="CY193" t="s">
        <v>370</v>
      </c>
      <c r="CZ193" t="s">
        <v>361</v>
      </c>
      <c r="DA193" t="s">
        <v>361</v>
      </c>
      <c r="DE193" t="s">
        <v>385</v>
      </c>
      <c r="DG193" t="s">
        <v>385</v>
      </c>
      <c r="DH193" t="s">
        <v>361</v>
      </c>
      <c r="DI193" t="s">
        <v>361</v>
      </c>
      <c r="DJ193" t="s">
        <v>361</v>
      </c>
      <c r="DK193" t="s">
        <v>361</v>
      </c>
      <c r="DL193" t="s">
        <v>361</v>
      </c>
      <c r="DM193" t="s">
        <v>361</v>
      </c>
      <c r="DN193" t="s">
        <v>361</v>
      </c>
      <c r="DO193" t="s">
        <v>361</v>
      </c>
      <c r="DP193" t="s">
        <v>361</v>
      </c>
      <c r="DQ193" t="s">
        <v>361</v>
      </c>
      <c r="DR193" t="s">
        <v>361</v>
      </c>
      <c r="DT193" t="s">
        <v>361</v>
      </c>
      <c r="DU193" t="s">
        <v>361</v>
      </c>
      <c r="DV193" t="s">
        <v>361</v>
      </c>
      <c r="DW193" t="s">
        <v>361</v>
      </c>
      <c r="DX193" t="s">
        <v>361</v>
      </c>
      <c r="DY193" t="s">
        <v>361</v>
      </c>
      <c r="DZ193" t="s">
        <v>361</v>
      </c>
      <c r="EA193" t="s">
        <v>361</v>
      </c>
      <c r="EB193" t="s">
        <v>361</v>
      </c>
      <c r="EC193" t="s">
        <v>361</v>
      </c>
      <c r="ED193" t="s">
        <v>370</v>
      </c>
      <c r="EI193" t="s">
        <v>383</v>
      </c>
      <c r="EK193" t="s">
        <v>383</v>
      </c>
      <c r="EL193">
        <v>2</v>
      </c>
      <c r="EM193" t="s">
        <v>371</v>
      </c>
      <c r="EN193">
        <v>30</v>
      </c>
      <c r="EO193" t="s">
        <v>372</v>
      </c>
      <c r="EP193">
        <v>20</v>
      </c>
      <c r="FQ193" t="s">
        <v>373</v>
      </c>
      <c r="FS193" t="s">
        <v>387</v>
      </c>
      <c r="FW193" t="s">
        <v>387</v>
      </c>
      <c r="GG193" t="s">
        <v>383</v>
      </c>
      <c r="GK193" t="s">
        <v>394</v>
      </c>
      <c r="GQ193">
        <v>30</v>
      </c>
      <c r="GS193" t="s">
        <v>395</v>
      </c>
      <c r="GU193" t="s">
        <v>396</v>
      </c>
      <c r="GY193" t="s">
        <v>397</v>
      </c>
      <c r="HC193" t="s">
        <v>385</v>
      </c>
      <c r="HE193" t="s">
        <v>385</v>
      </c>
      <c r="HO193" t="s">
        <v>385</v>
      </c>
      <c r="HP193" t="s">
        <v>385</v>
      </c>
      <c r="HQ193" t="s">
        <v>383</v>
      </c>
      <c r="HR193" t="s">
        <v>383</v>
      </c>
      <c r="HS193" t="s">
        <v>385</v>
      </c>
      <c r="HT193" t="s">
        <v>383</v>
      </c>
      <c r="HU193" t="s">
        <v>385</v>
      </c>
      <c r="HV193" t="s">
        <v>385</v>
      </c>
      <c r="HW193" t="s">
        <v>385</v>
      </c>
      <c r="IE193" t="s">
        <v>385</v>
      </c>
      <c r="IF193" t="s">
        <v>385</v>
      </c>
      <c r="IG193" t="s">
        <v>383</v>
      </c>
      <c r="IH193" t="s">
        <v>383</v>
      </c>
      <c r="II193" t="s">
        <v>383</v>
      </c>
      <c r="IJ193" t="s">
        <v>385</v>
      </c>
      <c r="IK193" t="s">
        <v>383</v>
      </c>
      <c r="IM193" t="s">
        <v>421</v>
      </c>
      <c r="IQ193" t="s">
        <v>422</v>
      </c>
      <c r="IU193" t="s">
        <v>516</v>
      </c>
      <c r="IW193" t="s">
        <v>516</v>
      </c>
      <c r="IY193" t="s">
        <v>516</v>
      </c>
      <c r="JA193" t="s">
        <v>383</v>
      </c>
      <c r="JL193" t="s">
        <v>361</v>
      </c>
      <c r="JM193" t="s">
        <v>361</v>
      </c>
      <c r="JN193" t="s">
        <v>361</v>
      </c>
      <c r="JO193" t="s">
        <v>361</v>
      </c>
      <c r="JP193" t="s">
        <v>361</v>
      </c>
      <c r="JQ193" t="s">
        <v>361</v>
      </c>
      <c r="JR193" t="s">
        <v>361</v>
      </c>
      <c r="JS193" t="s">
        <v>361</v>
      </c>
      <c r="JT193" t="s">
        <v>361</v>
      </c>
      <c r="JU193" t="s">
        <v>361</v>
      </c>
      <c r="JV193" t="s">
        <v>361</v>
      </c>
      <c r="JW193" t="s">
        <v>361</v>
      </c>
      <c r="KB193" t="s">
        <v>8</v>
      </c>
    </row>
    <row r="194" spans="1:288" x14ac:dyDescent="0.3">
      <c r="A194">
        <v>193</v>
      </c>
      <c r="D194" s="45">
        <v>44742</v>
      </c>
      <c r="E194" s="46">
        <v>0.5083333333333333</v>
      </c>
      <c r="F194" t="s">
        <v>27</v>
      </c>
      <c r="G194" t="s">
        <v>382</v>
      </c>
      <c r="I194" t="s">
        <v>383</v>
      </c>
      <c r="N194" t="s">
        <v>384</v>
      </c>
      <c r="S194" t="s">
        <v>385</v>
      </c>
      <c r="W194" t="s">
        <v>413</v>
      </c>
      <c r="AA194" t="s">
        <v>414</v>
      </c>
      <c r="AC194" t="s">
        <v>388</v>
      </c>
      <c r="AE194" t="s">
        <v>435</v>
      </c>
      <c r="AG194" t="s">
        <v>390</v>
      </c>
      <c r="AK194" t="s">
        <v>383</v>
      </c>
      <c r="AO194" t="s">
        <v>385</v>
      </c>
      <c r="AQ194" t="s">
        <v>383</v>
      </c>
      <c r="AS194" t="s">
        <v>383</v>
      </c>
      <c r="AU194" t="s">
        <v>385</v>
      </c>
      <c r="AV194" t="s">
        <v>361</v>
      </c>
      <c r="AW194" t="s">
        <v>361</v>
      </c>
      <c r="AX194" t="s">
        <v>361</v>
      </c>
      <c r="AY194" t="s">
        <v>361</v>
      </c>
      <c r="AZ194" t="s">
        <v>361</v>
      </c>
      <c r="BA194" t="s">
        <v>361</v>
      </c>
      <c r="BB194" t="s">
        <v>361</v>
      </c>
      <c r="BC194" t="s">
        <v>361</v>
      </c>
      <c r="BD194" t="s">
        <v>361</v>
      </c>
      <c r="BE194" t="s">
        <v>370</v>
      </c>
      <c r="BF194" t="s">
        <v>361</v>
      </c>
      <c r="BG194" t="s">
        <v>361</v>
      </c>
      <c r="BH194" t="s">
        <v>361</v>
      </c>
      <c r="BI194" t="s">
        <v>361</v>
      </c>
      <c r="BJ194" t="s">
        <v>361</v>
      </c>
      <c r="BK194" t="s">
        <v>361</v>
      </c>
      <c r="BL194" t="s">
        <v>361</v>
      </c>
      <c r="BM194" t="s">
        <v>361</v>
      </c>
      <c r="BP194" t="s">
        <v>361</v>
      </c>
      <c r="BQ194" t="s">
        <v>361</v>
      </c>
      <c r="BR194" t="s">
        <v>361</v>
      </c>
      <c r="BS194" t="s">
        <v>361</v>
      </c>
      <c r="BT194" t="s">
        <v>361</v>
      </c>
      <c r="BU194" t="s">
        <v>361</v>
      </c>
      <c r="BV194" t="s">
        <v>361</v>
      </c>
      <c r="BW194" t="s">
        <v>361</v>
      </c>
      <c r="BX194" t="s">
        <v>361</v>
      </c>
      <c r="BY194" t="s">
        <v>361</v>
      </c>
      <c r="BZ194" t="s">
        <v>370</v>
      </c>
      <c r="CA194" t="s">
        <v>361</v>
      </c>
      <c r="CB194" t="s">
        <v>361</v>
      </c>
      <c r="CC194" t="s">
        <v>361</v>
      </c>
      <c r="CF194" t="s">
        <v>361</v>
      </c>
      <c r="CG194" t="s">
        <v>361</v>
      </c>
      <c r="CH194" t="s">
        <v>361</v>
      </c>
      <c r="CI194" t="s">
        <v>361</v>
      </c>
      <c r="CJ194" t="s">
        <v>361</v>
      </c>
      <c r="CK194" t="s">
        <v>361</v>
      </c>
      <c r="CL194" t="s">
        <v>361</v>
      </c>
      <c r="CM194" t="s">
        <v>361</v>
      </c>
      <c r="CN194" t="s">
        <v>361</v>
      </c>
      <c r="CO194" t="s">
        <v>361</v>
      </c>
      <c r="CP194" t="s">
        <v>361</v>
      </c>
      <c r="CQ194" t="s">
        <v>361</v>
      </c>
      <c r="CR194" t="s">
        <v>361</v>
      </c>
      <c r="CS194" t="s">
        <v>370</v>
      </c>
      <c r="CT194" t="s">
        <v>361</v>
      </c>
      <c r="CU194" t="s">
        <v>361</v>
      </c>
      <c r="CV194" t="s">
        <v>361</v>
      </c>
      <c r="CW194" t="s">
        <v>361</v>
      </c>
      <c r="CX194" t="s">
        <v>361</v>
      </c>
      <c r="CY194" t="s">
        <v>361</v>
      </c>
      <c r="CZ194" t="s">
        <v>361</v>
      </c>
      <c r="DA194" t="s">
        <v>370</v>
      </c>
      <c r="DC194" t="s">
        <v>557</v>
      </c>
      <c r="DE194" t="s">
        <v>385</v>
      </c>
      <c r="DG194" t="s">
        <v>385</v>
      </c>
      <c r="DH194" t="s">
        <v>361</v>
      </c>
      <c r="DI194" t="s">
        <v>361</v>
      </c>
      <c r="DJ194" t="s">
        <v>361</v>
      </c>
      <c r="DK194" t="s">
        <v>361</v>
      </c>
      <c r="DL194" t="s">
        <v>361</v>
      </c>
      <c r="DM194" t="s">
        <v>361</v>
      </c>
      <c r="DN194" t="s">
        <v>361</v>
      </c>
      <c r="DO194" t="s">
        <v>361</v>
      </c>
      <c r="DP194" t="s">
        <v>361</v>
      </c>
      <c r="DQ194" t="s">
        <v>361</v>
      </c>
      <c r="DR194" t="s">
        <v>361</v>
      </c>
      <c r="DT194" t="s">
        <v>361</v>
      </c>
      <c r="DU194" t="s">
        <v>361</v>
      </c>
      <c r="DV194" t="s">
        <v>361</v>
      </c>
      <c r="DW194" t="s">
        <v>361</v>
      </c>
      <c r="DX194" t="s">
        <v>361</v>
      </c>
      <c r="DY194" t="s">
        <v>361</v>
      </c>
      <c r="DZ194" t="s">
        <v>361</v>
      </c>
      <c r="EA194" t="s">
        <v>361</v>
      </c>
      <c r="EB194" t="s">
        <v>361</v>
      </c>
      <c r="EC194" t="s">
        <v>361</v>
      </c>
      <c r="ED194" t="s">
        <v>370</v>
      </c>
      <c r="EI194" t="s">
        <v>385</v>
      </c>
      <c r="EK194" t="s">
        <v>385</v>
      </c>
      <c r="EL194">
        <v>0</v>
      </c>
      <c r="FQ194" t="s">
        <v>373</v>
      </c>
      <c r="FS194" t="s">
        <v>448</v>
      </c>
      <c r="FW194" t="s">
        <v>448</v>
      </c>
      <c r="GG194" t="s">
        <v>383</v>
      </c>
      <c r="GK194" t="s">
        <v>537</v>
      </c>
      <c r="GQ194">
        <v>5</v>
      </c>
      <c r="GS194" t="s">
        <v>544</v>
      </c>
      <c r="GU194" t="s">
        <v>554</v>
      </c>
      <c r="GY194" t="s">
        <v>397</v>
      </c>
      <c r="HC194" t="s">
        <v>383</v>
      </c>
      <c r="HE194" t="s">
        <v>383</v>
      </c>
      <c r="HO194" t="s">
        <v>383</v>
      </c>
      <c r="HP194" t="s">
        <v>385</v>
      </c>
      <c r="HQ194" t="s">
        <v>383</v>
      </c>
      <c r="HR194" t="s">
        <v>383</v>
      </c>
      <c r="HS194" t="s">
        <v>383</v>
      </c>
      <c r="HT194" t="s">
        <v>383</v>
      </c>
      <c r="HU194" t="s">
        <v>383</v>
      </c>
      <c r="HV194" t="s">
        <v>383</v>
      </c>
      <c r="HW194" t="s">
        <v>383</v>
      </c>
      <c r="IE194" t="s">
        <v>383</v>
      </c>
      <c r="IF194" t="s">
        <v>385</v>
      </c>
      <c r="IG194" t="s">
        <v>383</v>
      </c>
      <c r="IH194" t="s">
        <v>383</v>
      </c>
      <c r="II194" t="s">
        <v>383</v>
      </c>
      <c r="IJ194" t="s">
        <v>383</v>
      </c>
      <c r="IK194" t="s">
        <v>383</v>
      </c>
      <c r="IM194" t="s">
        <v>462</v>
      </c>
      <c r="IQ194" t="s">
        <v>422</v>
      </c>
      <c r="IU194" t="s">
        <v>399</v>
      </c>
      <c r="IW194" t="s">
        <v>399</v>
      </c>
      <c r="IY194" t="s">
        <v>399</v>
      </c>
      <c r="JA194" t="s">
        <v>383</v>
      </c>
      <c r="JL194" t="s">
        <v>361</v>
      </c>
      <c r="JM194" t="s">
        <v>361</v>
      </c>
      <c r="JN194" t="s">
        <v>361</v>
      </c>
      <c r="JO194" t="s">
        <v>361</v>
      </c>
      <c r="JP194" t="s">
        <v>361</v>
      </c>
      <c r="JQ194" t="s">
        <v>361</v>
      </c>
      <c r="JR194" t="s">
        <v>361</v>
      </c>
      <c r="JS194" t="s">
        <v>361</v>
      </c>
      <c r="JT194" t="s">
        <v>361</v>
      </c>
      <c r="JU194" t="s">
        <v>361</v>
      </c>
      <c r="JV194" t="s">
        <v>361</v>
      </c>
      <c r="JW194" t="s">
        <v>361</v>
      </c>
      <c r="KB194" t="s">
        <v>8</v>
      </c>
    </row>
    <row r="195" spans="1:288" x14ac:dyDescent="0.3">
      <c r="A195">
        <v>194</v>
      </c>
      <c r="D195" s="45">
        <v>44740</v>
      </c>
      <c r="E195" s="46">
        <v>0.52986111111111112</v>
      </c>
      <c r="F195" t="s">
        <v>18</v>
      </c>
      <c r="G195" t="s">
        <v>13</v>
      </c>
      <c r="H195" t="s">
        <v>7</v>
      </c>
      <c r="L195" t="s">
        <v>362</v>
      </c>
      <c r="P195" t="s">
        <v>9</v>
      </c>
      <c r="V195" t="s">
        <v>363</v>
      </c>
      <c r="Z195" t="s">
        <v>402</v>
      </c>
      <c r="AB195" t="s">
        <v>403</v>
      </c>
      <c r="AD195" t="s">
        <v>366</v>
      </c>
      <c r="AF195" t="s">
        <v>367</v>
      </c>
      <c r="AJ195" t="s">
        <v>367</v>
      </c>
      <c r="AN195" t="s">
        <v>368</v>
      </c>
      <c r="AP195" t="s">
        <v>367</v>
      </c>
      <c r="AR195" t="s">
        <v>7</v>
      </c>
      <c r="AT195" t="s">
        <v>368</v>
      </c>
      <c r="AV195" t="s">
        <v>361</v>
      </c>
      <c r="AW195" t="s">
        <v>370</v>
      </c>
      <c r="AX195" t="s">
        <v>361</v>
      </c>
      <c r="AY195" t="s">
        <v>361</v>
      </c>
      <c r="AZ195" t="s">
        <v>361</v>
      </c>
      <c r="BA195" t="s">
        <v>370</v>
      </c>
      <c r="BB195" t="s">
        <v>361</v>
      </c>
      <c r="BC195" t="s">
        <v>361</v>
      </c>
      <c r="BD195" t="s">
        <v>361</v>
      </c>
      <c r="BE195" t="s">
        <v>361</v>
      </c>
      <c r="BF195" t="s">
        <v>361</v>
      </c>
      <c r="BG195" t="s">
        <v>361</v>
      </c>
      <c r="BH195" t="s">
        <v>361</v>
      </c>
      <c r="BI195" t="s">
        <v>361</v>
      </c>
      <c r="BJ195" t="s">
        <v>361</v>
      </c>
      <c r="BK195" t="s">
        <v>361</v>
      </c>
      <c r="BL195" t="s">
        <v>361</v>
      </c>
      <c r="BM195" t="s">
        <v>361</v>
      </c>
      <c r="BP195" t="s">
        <v>361</v>
      </c>
      <c r="BQ195" t="s">
        <v>370</v>
      </c>
      <c r="BR195" t="s">
        <v>370</v>
      </c>
      <c r="BS195" t="s">
        <v>370</v>
      </c>
      <c r="BT195" t="s">
        <v>361</v>
      </c>
      <c r="BU195" t="s">
        <v>361</v>
      </c>
      <c r="BV195" t="s">
        <v>361</v>
      </c>
      <c r="BW195" t="s">
        <v>361</v>
      </c>
      <c r="BX195" t="s">
        <v>361</v>
      </c>
      <c r="BY195" t="s">
        <v>361</v>
      </c>
      <c r="BZ195" t="s">
        <v>361</v>
      </c>
      <c r="CA195" t="s">
        <v>361</v>
      </c>
      <c r="CB195" t="s">
        <v>361</v>
      </c>
      <c r="CC195" t="s">
        <v>361</v>
      </c>
      <c r="CF195" t="s">
        <v>361</v>
      </c>
      <c r="CG195" t="s">
        <v>370</v>
      </c>
      <c r="CH195" t="s">
        <v>361</v>
      </c>
      <c r="CI195" t="s">
        <v>370</v>
      </c>
      <c r="CJ195" t="s">
        <v>361</v>
      </c>
      <c r="CK195" t="s">
        <v>361</v>
      </c>
      <c r="CL195" t="s">
        <v>361</v>
      </c>
      <c r="CM195" t="s">
        <v>361</v>
      </c>
      <c r="CN195" t="s">
        <v>361</v>
      </c>
      <c r="CO195" t="s">
        <v>361</v>
      </c>
      <c r="CP195" t="s">
        <v>361</v>
      </c>
      <c r="CQ195" t="s">
        <v>361</v>
      </c>
      <c r="CR195" t="s">
        <v>361</v>
      </c>
      <c r="CS195" t="s">
        <v>361</v>
      </c>
      <c r="CT195" t="s">
        <v>361</v>
      </c>
      <c r="CU195" t="s">
        <v>361</v>
      </c>
      <c r="CV195" t="s">
        <v>361</v>
      </c>
      <c r="CW195" t="s">
        <v>361</v>
      </c>
      <c r="CX195" t="s">
        <v>361</v>
      </c>
      <c r="CY195" t="s">
        <v>361</v>
      </c>
      <c r="CZ195" t="s">
        <v>361</v>
      </c>
      <c r="DA195" t="s">
        <v>361</v>
      </c>
      <c r="DD195" t="s">
        <v>7</v>
      </c>
      <c r="DF195" t="s">
        <v>9</v>
      </c>
      <c r="DH195" t="s">
        <v>361</v>
      </c>
      <c r="DI195" t="s">
        <v>361</v>
      </c>
      <c r="DJ195" t="s">
        <v>361</v>
      </c>
      <c r="DK195" t="s">
        <v>361</v>
      </c>
      <c r="DL195" t="s">
        <v>361</v>
      </c>
      <c r="DM195" t="s">
        <v>361</v>
      </c>
      <c r="DN195" t="s">
        <v>361</v>
      </c>
      <c r="DO195" t="s">
        <v>361</v>
      </c>
      <c r="DP195" t="s">
        <v>361</v>
      </c>
      <c r="DQ195" t="s">
        <v>361</v>
      </c>
      <c r="DR195" t="s">
        <v>370</v>
      </c>
      <c r="DT195" t="s">
        <v>361</v>
      </c>
      <c r="DU195" t="s">
        <v>361</v>
      </c>
      <c r="DV195" t="s">
        <v>361</v>
      </c>
      <c r="DW195" t="s">
        <v>361</v>
      </c>
      <c r="DX195" t="s">
        <v>361</v>
      </c>
      <c r="DY195" t="s">
        <v>361</v>
      </c>
      <c r="DZ195" t="s">
        <v>361</v>
      </c>
      <c r="EA195" t="s">
        <v>361</v>
      </c>
      <c r="EB195" t="s">
        <v>361</v>
      </c>
      <c r="EC195" t="s">
        <v>361</v>
      </c>
      <c r="ED195" t="s">
        <v>361</v>
      </c>
      <c r="EH195" t="s">
        <v>9</v>
      </c>
      <c r="EJ195" t="s">
        <v>9</v>
      </c>
      <c r="EL195">
        <v>0</v>
      </c>
      <c r="FQ195" t="s">
        <v>373</v>
      </c>
      <c r="FR195" t="s">
        <v>406</v>
      </c>
      <c r="FV195" t="s">
        <v>455</v>
      </c>
      <c r="GF195" t="s">
        <v>7</v>
      </c>
      <c r="GJ195" t="s">
        <v>478</v>
      </c>
      <c r="GN195" t="s">
        <v>479</v>
      </c>
      <c r="GP195">
        <v>5</v>
      </c>
      <c r="GR195" t="s">
        <v>376</v>
      </c>
      <c r="GT195" t="s">
        <v>472</v>
      </c>
      <c r="GX195" t="s">
        <v>378</v>
      </c>
      <c r="HB195" t="s">
        <v>7</v>
      </c>
      <c r="HD195" t="s">
        <v>7</v>
      </c>
      <c r="HF195" t="s">
        <v>9</v>
      </c>
      <c r="HG195" t="s">
        <v>9</v>
      </c>
      <c r="HH195" t="s">
        <v>7</v>
      </c>
      <c r="HI195" t="s">
        <v>7</v>
      </c>
      <c r="HJ195" t="s">
        <v>7</v>
      </c>
      <c r="HK195" t="s">
        <v>7</v>
      </c>
      <c r="HL195" t="s">
        <v>7</v>
      </c>
      <c r="HM195" t="s">
        <v>9</v>
      </c>
      <c r="HN195" t="s">
        <v>7</v>
      </c>
      <c r="HX195" t="s">
        <v>9</v>
      </c>
      <c r="HY195" t="s">
        <v>9</v>
      </c>
      <c r="HZ195" t="s">
        <v>7</v>
      </c>
      <c r="IA195" t="s">
        <v>7</v>
      </c>
      <c r="IB195" t="s">
        <v>7</v>
      </c>
      <c r="IC195" t="s">
        <v>7</v>
      </c>
      <c r="ID195" t="s">
        <v>7</v>
      </c>
      <c r="IL195" t="s">
        <v>473</v>
      </c>
      <c r="IP195" t="s">
        <v>457</v>
      </c>
      <c r="IT195" t="s">
        <v>381</v>
      </c>
      <c r="IV195" t="s">
        <v>381</v>
      </c>
      <c r="IX195" t="s">
        <v>381</v>
      </c>
      <c r="IZ195" t="s">
        <v>9</v>
      </c>
      <c r="JB195" t="s">
        <v>11</v>
      </c>
      <c r="JD195" t="s">
        <v>9</v>
      </c>
      <c r="JF195" t="s">
        <v>410</v>
      </c>
      <c r="JG195" t="s">
        <v>446</v>
      </c>
      <c r="JH195" t="s">
        <v>410</v>
      </c>
      <c r="JL195" t="s">
        <v>370</v>
      </c>
      <c r="JM195" t="s">
        <v>370</v>
      </c>
      <c r="JN195" t="s">
        <v>370</v>
      </c>
      <c r="JO195" t="s">
        <v>370</v>
      </c>
      <c r="JP195" t="s">
        <v>370</v>
      </c>
      <c r="JQ195" t="s">
        <v>370</v>
      </c>
      <c r="JR195" t="s">
        <v>361</v>
      </c>
      <c r="JS195" t="s">
        <v>361</v>
      </c>
      <c r="JT195" t="s">
        <v>361</v>
      </c>
      <c r="JU195" t="s">
        <v>361</v>
      </c>
      <c r="JV195" t="s">
        <v>361</v>
      </c>
      <c r="JW195" t="s">
        <v>361</v>
      </c>
      <c r="JX195" t="s">
        <v>411</v>
      </c>
      <c r="JZ195" t="s">
        <v>412</v>
      </c>
      <c r="KB195" t="s">
        <v>8</v>
      </c>
    </row>
    <row r="196" spans="1:288" x14ac:dyDescent="0.3">
      <c r="A196">
        <v>195</v>
      </c>
      <c r="D196" s="45">
        <v>44740</v>
      </c>
      <c r="E196" s="46">
        <v>0.53611111111111109</v>
      </c>
      <c r="F196" t="s">
        <v>74</v>
      </c>
      <c r="G196" t="s">
        <v>13</v>
      </c>
      <c r="H196" t="s">
        <v>7</v>
      </c>
      <c r="L196" t="s">
        <v>362</v>
      </c>
      <c r="P196" t="s">
        <v>9</v>
      </c>
      <c r="V196" t="s">
        <v>363</v>
      </c>
      <c r="Z196" t="s">
        <v>402</v>
      </c>
      <c r="AB196" t="s">
        <v>365</v>
      </c>
      <c r="AD196" t="s">
        <v>423</v>
      </c>
      <c r="AF196" t="s">
        <v>367</v>
      </c>
      <c r="AJ196" t="s">
        <v>367</v>
      </c>
      <c r="AN196" t="s">
        <v>7</v>
      </c>
      <c r="AP196" t="s">
        <v>471</v>
      </c>
      <c r="AR196" t="s">
        <v>7</v>
      </c>
      <c r="AT196" t="s">
        <v>368</v>
      </c>
      <c r="AV196" t="s">
        <v>361</v>
      </c>
      <c r="AW196" t="s">
        <v>361</v>
      </c>
      <c r="AX196" t="s">
        <v>361</v>
      </c>
      <c r="AY196" t="s">
        <v>361</v>
      </c>
      <c r="AZ196" t="s">
        <v>361</v>
      </c>
      <c r="BA196" t="s">
        <v>370</v>
      </c>
      <c r="BB196" t="s">
        <v>361</v>
      </c>
      <c r="BC196" t="s">
        <v>361</v>
      </c>
      <c r="BD196" t="s">
        <v>361</v>
      </c>
      <c r="BE196" t="s">
        <v>361</v>
      </c>
      <c r="BF196" t="s">
        <v>361</v>
      </c>
      <c r="BG196" t="s">
        <v>361</v>
      </c>
      <c r="BH196" t="s">
        <v>361</v>
      </c>
      <c r="BI196" t="s">
        <v>361</v>
      </c>
      <c r="BJ196" t="s">
        <v>361</v>
      </c>
      <c r="BK196" t="s">
        <v>361</v>
      </c>
      <c r="BL196" t="s">
        <v>361</v>
      </c>
      <c r="BM196" t="s">
        <v>361</v>
      </c>
      <c r="BP196" t="s">
        <v>361</v>
      </c>
      <c r="BQ196" t="s">
        <v>361</v>
      </c>
      <c r="BR196" t="s">
        <v>361</v>
      </c>
      <c r="BS196" t="s">
        <v>361</v>
      </c>
      <c r="BT196" t="s">
        <v>361</v>
      </c>
      <c r="BU196" t="s">
        <v>361</v>
      </c>
      <c r="BV196" t="s">
        <v>370</v>
      </c>
      <c r="BW196" t="s">
        <v>361</v>
      </c>
      <c r="BX196" t="s">
        <v>361</v>
      </c>
      <c r="BY196" t="s">
        <v>361</v>
      </c>
      <c r="BZ196" t="s">
        <v>361</v>
      </c>
      <c r="CA196" t="s">
        <v>361</v>
      </c>
      <c r="CB196" t="s">
        <v>361</v>
      </c>
      <c r="CC196" t="s">
        <v>361</v>
      </c>
      <c r="CD196" t="s">
        <v>558</v>
      </c>
      <c r="CF196" t="s">
        <v>361</v>
      </c>
      <c r="CG196" t="s">
        <v>361</v>
      </c>
      <c r="CH196" t="s">
        <v>361</v>
      </c>
      <c r="CI196" t="s">
        <v>370</v>
      </c>
      <c r="CJ196" t="s">
        <v>361</v>
      </c>
      <c r="CK196" t="s">
        <v>361</v>
      </c>
      <c r="CL196" t="s">
        <v>361</v>
      </c>
      <c r="CM196" t="s">
        <v>361</v>
      </c>
      <c r="CN196" t="s">
        <v>370</v>
      </c>
      <c r="CO196" t="s">
        <v>361</v>
      </c>
      <c r="CP196" t="s">
        <v>361</v>
      </c>
      <c r="CQ196" t="s">
        <v>361</v>
      </c>
      <c r="CR196" t="s">
        <v>361</v>
      </c>
      <c r="CS196" t="s">
        <v>361</v>
      </c>
      <c r="CT196" t="s">
        <v>361</v>
      </c>
      <c r="CU196" t="s">
        <v>361</v>
      </c>
      <c r="CV196" t="s">
        <v>361</v>
      </c>
      <c r="CW196" t="s">
        <v>361</v>
      </c>
      <c r="CX196" t="s">
        <v>361</v>
      </c>
      <c r="CY196" t="s">
        <v>361</v>
      </c>
      <c r="CZ196" t="s">
        <v>361</v>
      </c>
      <c r="DA196" t="s">
        <v>361</v>
      </c>
      <c r="DD196" t="s">
        <v>9</v>
      </c>
      <c r="DF196" t="s">
        <v>9</v>
      </c>
      <c r="DH196" t="s">
        <v>361</v>
      </c>
      <c r="DI196" t="s">
        <v>361</v>
      </c>
      <c r="DJ196" t="s">
        <v>361</v>
      </c>
      <c r="DK196" t="s">
        <v>361</v>
      </c>
      <c r="DL196" t="s">
        <v>361</v>
      </c>
      <c r="DM196" t="s">
        <v>361</v>
      </c>
      <c r="DN196" t="s">
        <v>361</v>
      </c>
      <c r="DO196" t="s">
        <v>361</v>
      </c>
      <c r="DP196" t="s">
        <v>361</v>
      </c>
      <c r="DQ196" t="s">
        <v>361</v>
      </c>
      <c r="DR196" t="s">
        <v>370</v>
      </c>
      <c r="DT196" t="s">
        <v>361</v>
      </c>
      <c r="DU196" t="s">
        <v>361</v>
      </c>
      <c r="DV196" t="s">
        <v>361</v>
      </c>
      <c r="DW196" t="s">
        <v>361</v>
      </c>
      <c r="DX196" t="s">
        <v>361</v>
      </c>
      <c r="DY196" t="s">
        <v>361</v>
      </c>
      <c r="DZ196" t="s">
        <v>361</v>
      </c>
      <c r="EA196" t="s">
        <v>361</v>
      </c>
      <c r="EB196" t="s">
        <v>361</v>
      </c>
      <c r="EC196" t="s">
        <v>361</v>
      </c>
      <c r="ED196" t="s">
        <v>361</v>
      </c>
      <c r="EH196" t="s">
        <v>7</v>
      </c>
      <c r="EJ196" t="s">
        <v>7</v>
      </c>
      <c r="EL196">
        <v>0</v>
      </c>
      <c r="FQ196" t="s">
        <v>373</v>
      </c>
      <c r="FR196" t="s">
        <v>406</v>
      </c>
      <c r="FV196" t="s">
        <v>406</v>
      </c>
      <c r="GF196" t="s">
        <v>7</v>
      </c>
      <c r="GJ196" t="s">
        <v>478</v>
      </c>
      <c r="GN196" t="s">
        <v>479</v>
      </c>
      <c r="GP196">
        <v>10</v>
      </c>
      <c r="GR196" t="s">
        <v>559</v>
      </c>
      <c r="GT196" t="s">
        <v>532</v>
      </c>
      <c r="GX196" t="s">
        <v>378</v>
      </c>
      <c r="HB196" t="s">
        <v>7</v>
      </c>
      <c r="HD196" t="s">
        <v>9</v>
      </c>
      <c r="HF196" t="s">
        <v>7</v>
      </c>
      <c r="HG196" t="s">
        <v>7</v>
      </c>
      <c r="HH196" t="s">
        <v>7</v>
      </c>
      <c r="HI196" t="s">
        <v>7</v>
      </c>
      <c r="HJ196" t="s">
        <v>7</v>
      </c>
      <c r="HK196" t="s">
        <v>7</v>
      </c>
      <c r="HL196" t="s">
        <v>7</v>
      </c>
      <c r="HM196" t="s">
        <v>7</v>
      </c>
      <c r="HN196" t="s">
        <v>7</v>
      </c>
      <c r="HX196" t="s">
        <v>7</v>
      </c>
      <c r="HY196" t="s">
        <v>7</v>
      </c>
      <c r="HZ196" t="s">
        <v>7</v>
      </c>
      <c r="IA196" t="s">
        <v>7</v>
      </c>
      <c r="IB196" t="s">
        <v>7</v>
      </c>
      <c r="IC196" t="s">
        <v>7</v>
      </c>
      <c r="ID196" t="s">
        <v>7</v>
      </c>
      <c r="IL196" t="s">
        <v>473</v>
      </c>
      <c r="IP196" t="s">
        <v>14</v>
      </c>
      <c r="IR196" t="s">
        <v>408</v>
      </c>
      <c r="IT196" t="s">
        <v>381</v>
      </c>
      <c r="IV196" t="s">
        <v>381</v>
      </c>
      <c r="IX196" t="s">
        <v>381</v>
      </c>
      <c r="IZ196" t="s">
        <v>9</v>
      </c>
      <c r="JB196" t="s">
        <v>11</v>
      </c>
      <c r="JD196" t="s">
        <v>9</v>
      </c>
      <c r="JF196" t="s">
        <v>409</v>
      </c>
      <c r="JG196" t="s">
        <v>410</v>
      </c>
      <c r="JH196" t="s">
        <v>410</v>
      </c>
      <c r="JL196" t="s">
        <v>370</v>
      </c>
      <c r="JM196" t="s">
        <v>370</v>
      </c>
      <c r="JN196" t="s">
        <v>370</v>
      </c>
      <c r="JO196" t="s">
        <v>370</v>
      </c>
      <c r="JP196" t="s">
        <v>370</v>
      </c>
      <c r="JQ196" t="s">
        <v>361</v>
      </c>
      <c r="JR196" t="s">
        <v>361</v>
      </c>
      <c r="JS196" t="s">
        <v>361</v>
      </c>
      <c r="JT196" t="s">
        <v>361</v>
      </c>
      <c r="JU196" t="s">
        <v>361</v>
      </c>
      <c r="JV196" t="s">
        <v>361</v>
      </c>
      <c r="JW196" t="s">
        <v>361</v>
      </c>
      <c r="JX196" t="s">
        <v>474</v>
      </c>
      <c r="JZ196" t="s">
        <v>412</v>
      </c>
      <c r="KB196" t="s">
        <v>8</v>
      </c>
    </row>
    <row r="197" spans="1:288" x14ac:dyDescent="0.3">
      <c r="A197">
        <v>196</v>
      </c>
      <c r="D197" s="45">
        <v>44740</v>
      </c>
      <c r="E197" s="46">
        <v>0.54652777777777783</v>
      </c>
      <c r="F197" t="s">
        <v>75</v>
      </c>
      <c r="G197" t="s">
        <v>13</v>
      </c>
      <c r="H197" t="s">
        <v>7</v>
      </c>
      <c r="L197" t="s">
        <v>362</v>
      </c>
      <c r="P197" t="s">
        <v>9</v>
      </c>
      <c r="V197" t="s">
        <v>363</v>
      </c>
      <c r="Z197" t="s">
        <v>443</v>
      </c>
      <c r="AB197" t="s">
        <v>469</v>
      </c>
      <c r="AD197" t="s">
        <v>423</v>
      </c>
      <c r="AF197" t="s">
        <v>367</v>
      </c>
      <c r="AJ197" t="s">
        <v>367</v>
      </c>
      <c r="AN197" t="s">
        <v>7</v>
      </c>
      <c r="AP197" t="s">
        <v>471</v>
      </c>
      <c r="AR197" t="s">
        <v>7</v>
      </c>
      <c r="AT197" t="s">
        <v>7</v>
      </c>
      <c r="AV197" t="s">
        <v>361</v>
      </c>
      <c r="AW197" t="s">
        <v>370</v>
      </c>
      <c r="AX197" t="s">
        <v>361</v>
      </c>
      <c r="AY197" t="s">
        <v>370</v>
      </c>
      <c r="AZ197" t="s">
        <v>361</v>
      </c>
      <c r="BA197" t="s">
        <v>370</v>
      </c>
      <c r="BB197" t="s">
        <v>361</v>
      </c>
      <c r="BC197" t="s">
        <v>361</v>
      </c>
      <c r="BD197" t="s">
        <v>361</v>
      </c>
      <c r="BE197" t="s">
        <v>361</v>
      </c>
      <c r="BF197" t="s">
        <v>361</v>
      </c>
      <c r="BG197" t="s">
        <v>361</v>
      </c>
      <c r="BH197" t="s">
        <v>361</v>
      </c>
      <c r="BI197" t="s">
        <v>361</v>
      </c>
      <c r="BJ197" t="s">
        <v>361</v>
      </c>
      <c r="BK197" t="s">
        <v>361</v>
      </c>
      <c r="BL197" t="s">
        <v>361</v>
      </c>
      <c r="BM197" t="s">
        <v>361</v>
      </c>
      <c r="BP197" t="s">
        <v>361</v>
      </c>
      <c r="BQ197" t="s">
        <v>361</v>
      </c>
      <c r="BR197" t="s">
        <v>370</v>
      </c>
      <c r="BS197" t="s">
        <v>370</v>
      </c>
      <c r="BT197" t="s">
        <v>370</v>
      </c>
      <c r="BU197" t="s">
        <v>361</v>
      </c>
      <c r="BV197" t="s">
        <v>361</v>
      </c>
      <c r="BW197" t="s">
        <v>361</v>
      </c>
      <c r="BX197" t="s">
        <v>361</v>
      </c>
      <c r="BY197" t="s">
        <v>361</v>
      </c>
      <c r="BZ197" t="s">
        <v>361</v>
      </c>
      <c r="CA197" t="s">
        <v>361</v>
      </c>
      <c r="CB197" t="s">
        <v>361</v>
      </c>
      <c r="CC197" t="s">
        <v>361</v>
      </c>
      <c r="CF197" t="s">
        <v>361</v>
      </c>
      <c r="CG197" t="s">
        <v>361</v>
      </c>
      <c r="CH197" t="s">
        <v>370</v>
      </c>
      <c r="CI197" t="s">
        <v>370</v>
      </c>
      <c r="CJ197" t="s">
        <v>370</v>
      </c>
      <c r="CK197" t="s">
        <v>361</v>
      </c>
      <c r="CL197" t="s">
        <v>361</v>
      </c>
      <c r="CM197" t="s">
        <v>361</v>
      </c>
      <c r="CN197" t="s">
        <v>361</v>
      </c>
      <c r="CO197" t="s">
        <v>361</v>
      </c>
      <c r="CP197" t="s">
        <v>361</v>
      </c>
      <c r="CQ197" t="s">
        <v>361</v>
      </c>
      <c r="CR197" t="s">
        <v>361</v>
      </c>
      <c r="CS197" t="s">
        <v>361</v>
      </c>
      <c r="CT197" t="s">
        <v>361</v>
      </c>
      <c r="CU197" t="s">
        <v>361</v>
      </c>
      <c r="CV197" t="s">
        <v>361</v>
      </c>
      <c r="CW197" t="s">
        <v>361</v>
      </c>
      <c r="CX197" t="s">
        <v>361</v>
      </c>
      <c r="CY197" t="s">
        <v>361</v>
      </c>
      <c r="CZ197" t="s">
        <v>361</v>
      </c>
      <c r="DA197" t="s">
        <v>361</v>
      </c>
      <c r="DD197" t="s">
        <v>9</v>
      </c>
      <c r="DF197" t="s">
        <v>9</v>
      </c>
      <c r="DH197" t="s">
        <v>370</v>
      </c>
      <c r="DI197" t="s">
        <v>361</v>
      </c>
      <c r="DJ197" t="s">
        <v>361</v>
      </c>
      <c r="DK197" t="s">
        <v>361</v>
      </c>
      <c r="DL197" t="s">
        <v>361</v>
      </c>
      <c r="DM197" t="s">
        <v>361</v>
      </c>
      <c r="DN197" t="s">
        <v>361</v>
      </c>
      <c r="DO197" t="s">
        <v>361</v>
      </c>
      <c r="DP197" t="s">
        <v>361</v>
      </c>
      <c r="DQ197" t="s">
        <v>361</v>
      </c>
      <c r="DR197" t="s">
        <v>361</v>
      </c>
      <c r="DT197" t="s">
        <v>361</v>
      </c>
      <c r="DU197" t="s">
        <v>361</v>
      </c>
      <c r="DV197" t="s">
        <v>361</v>
      </c>
      <c r="DW197" t="s">
        <v>361</v>
      </c>
      <c r="DX197" t="s">
        <v>361</v>
      </c>
      <c r="DY197" t="s">
        <v>361</v>
      </c>
      <c r="DZ197" t="s">
        <v>361</v>
      </c>
      <c r="EA197" t="s">
        <v>361</v>
      </c>
      <c r="EB197" t="s">
        <v>361</v>
      </c>
      <c r="EC197" t="s">
        <v>361</v>
      </c>
      <c r="ED197" t="s">
        <v>361</v>
      </c>
      <c r="EF197" t="s">
        <v>7</v>
      </c>
      <c r="EH197" t="s">
        <v>7</v>
      </c>
      <c r="EJ197" t="s">
        <v>7</v>
      </c>
      <c r="EL197">
        <v>2</v>
      </c>
      <c r="EM197" t="s">
        <v>372</v>
      </c>
      <c r="EN197">
        <v>25</v>
      </c>
      <c r="EO197" t="s">
        <v>371</v>
      </c>
      <c r="EP197">
        <v>5</v>
      </c>
      <c r="FQ197" t="s">
        <v>392</v>
      </c>
      <c r="FR197" t="s">
        <v>374</v>
      </c>
      <c r="FV197" t="s">
        <v>374</v>
      </c>
      <c r="FZ197" t="s">
        <v>9</v>
      </c>
      <c r="GF197" t="s">
        <v>7</v>
      </c>
      <c r="GJ197" t="s">
        <v>425</v>
      </c>
      <c r="GP197">
        <v>1</v>
      </c>
      <c r="GR197" t="s">
        <v>376</v>
      </c>
      <c r="GT197" t="s">
        <v>377</v>
      </c>
      <c r="GX197" t="s">
        <v>378</v>
      </c>
      <c r="HB197" t="s">
        <v>7</v>
      </c>
      <c r="HD197" t="s">
        <v>9</v>
      </c>
      <c r="HF197" t="s">
        <v>7</v>
      </c>
      <c r="HG197" t="s">
        <v>7</v>
      </c>
      <c r="HH197" t="s">
        <v>7</v>
      </c>
      <c r="HI197" t="s">
        <v>7</v>
      </c>
      <c r="HJ197" t="s">
        <v>7</v>
      </c>
      <c r="HK197" t="s">
        <v>7</v>
      </c>
      <c r="HL197" t="s">
        <v>7</v>
      </c>
      <c r="HM197" t="s">
        <v>9</v>
      </c>
      <c r="HN197" t="s">
        <v>7</v>
      </c>
      <c r="HX197" t="s">
        <v>7</v>
      </c>
      <c r="HY197" t="s">
        <v>9</v>
      </c>
      <c r="HZ197" t="s">
        <v>7</v>
      </c>
      <c r="IA197" t="s">
        <v>7</v>
      </c>
      <c r="IB197" t="s">
        <v>7</v>
      </c>
      <c r="IC197" t="s">
        <v>7</v>
      </c>
      <c r="ID197" t="s">
        <v>7</v>
      </c>
      <c r="IL197" t="s">
        <v>440</v>
      </c>
      <c r="IP197" t="s">
        <v>380</v>
      </c>
      <c r="IT197" t="s">
        <v>381</v>
      </c>
      <c r="IV197" t="s">
        <v>381</v>
      </c>
      <c r="IX197" t="s">
        <v>381</v>
      </c>
      <c r="IZ197" t="s">
        <v>9</v>
      </c>
      <c r="JB197" t="s">
        <v>11</v>
      </c>
      <c r="JD197" t="s">
        <v>9</v>
      </c>
      <c r="JF197" t="s">
        <v>446</v>
      </c>
      <c r="JG197" t="s">
        <v>410</v>
      </c>
      <c r="JH197" t="s">
        <v>410</v>
      </c>
      <c r="JL197" t="s">
        <v>370</v>
      </c>
      <c r="JM197" t="s">
        <v>370</v>
      </c>
      <c r="JN197" t="s">
        <v>370</v>
      </c>
      <c r="JO197" t="s">
        <v>361</v>
      </c>
      <c r="JP197" t="s">
        <v>361</v>
      </c>
      <c r="JQ197" t="s">
        <v>361</v>
      </c>
      <c r="JR197" t="s">
        <v>361</v>
      </c>
      <c r="JS197" t="s">
        <v>361</v>
      </c>
      <c r="JT197" t="s">
        <v>361</v>
      </c>
      <c r="JU197" t="s">
        <v>361</v>
      </c>
      <c r="JV197" t="s">
        <v>361</v>
      </c>
      <c r="JW197" t="s">
        <v>361</v>
      </c>
      <c r="JX197" t="s">
        <v>490</v>
      </c>
      <c r="JZ197" t="s">
        <v>412</v>
      </c>
      <c r="KB197" t="s">
        <v>8</v>
      </c>
    </row>
    <row r="198" spans="1:288" x14ac:dyDescent="0.3">
      <c r="A198">
        <v>197</v>
      </c>
      <c r="AV198" t="s">
        <v>361</v>
      </c>
      <c r="AW198" t="s">
        <v>361</v>
      </c>
      <c r="AX198" t="s">
        <v>361</v>
      </c>
      <c r="AY198" t="s">
        <v>361</v>
      </c>
      <c r="AZ198" t="s">
        <v>361</v>
      </c>
      <c r="BA198" t="s">
        <v>361</v>
      </c>
      <c r="BB198" t="s">
        <v>361</v>
      </c>
      <c r="BC198" t="s">
        <v>361</v>
      </c>
      <c r="BD198" t="s">
        <v>361</v>
      </c>
      <c r="BE198" t="s">
        <v>361</v>
      </c>
      <c r="BF198" t="s">
        <v>361</v>
      </c>
      <c r="BG198" t="s">
        <v>361</v>
      </c>
      <c r="BH198" t="s">
        <v>361</v>
      </c>
      <c r="BI198" t="s">
        <v>361</v>
      </c>
      <c r="BJ198" t="s">
        <v>361</v>
      </c>
      <c r="BK198" t="s">
        <v>361</v>
      </c>
      <c r="BL198" t="s">
        <v>361</v>
      </c>
      <c r="BM198" t="s">
        <v>361</v>
      </c>
      <c r="BP198" t="s">
        <v>361</v>
      </c>
      <c r="BQ198" t="s">
        <v>361</v>
      </c>
      <c r="BR198" t="s">
        <v>361</v>
      </c>
      <c r="BS198" t="s">
        <v>361</v>
      </c>
      <c r="BT198" t="s">
        <v>361</v>
      </c>
      <c r="BU198" t="s">
        <v>361</v>
      </c>
      <c r="BV198" t="s">
        <v>361</v>
      </c>
      <c r="BW198" t="s">
        <v>361</v>
      </c>
      <c r="BX198" t="s">
        <v>361</v>
      </c>
      <c r="BY198" t="s">
        <v>361</v>
      </c>
      <c r="BZ198" t="s">
        <v>361</v>
      </c>
      <c r="CA198" t="s">
        <v>361</v>
      </c>
      <c r="CB198" t="s">
        <v>361</v>
      </c>
      <c r="CC198" t="s">
        <v>361</v>
      </c>
      <c r="CF198" t="s">
        <v>361</v>
      </c>
      <c r="CG198" t="s">
        <v>361</v>
      </c>
      <c r="CH198" t="s">
        <v>361</v>
      </c>
      <c r="CI198" t="s">
        <v>361</v>
      </c>
      <c r="CJ198" t="s">
        <v>361</v>
      </c>
      <c r="CK198" t="s">
        <v>361</v>
      </c>
      <c r="CL198" t="s">
        <v>361</v>
      </c>
      <c r="CM198" t="s">
        <v>361</v>
      </c>
      <c r="CN198" t="s">
        <v>361</v>
      </c>
      <c r="CO198" t="s">
        <v>361</v>
      </c>
      <c r="CP198" t="s">
        <v>361</v>
      </c>
      <c r="CQ198" t="s">
        <v>361</v>
      </c>
      <c r="CR198" t="s">
        <v>361</v>
      </c>
      <c r="CS198" t="s">
        <v>361</v>
      </c>
      <c r="CT198" t="s">
        <v>361</v>
      </c>
      <c r="CU198" t="s">
        <v>361</v>
      </c>
      <c r="CV198" t="s">
        <v>361</v>
      </c>
      <c r="CW198" t="s">
        <v>361</v>
      </c>
      <c r="CX198" t="s">
        <v>361</v>
      </c>
      <c r="CY198" t="s">
        <v>361</v>
      </c>
      <c r="CZ198" t="s">
        <v>361</v>
      </c>
      <c r="DA198" t="s">
        <v>361</v>
      </c>
      <c r="DH198" t="s">
        <v>361</v>
      </c>
      <c r="DI198" t="s">
        <v>361</v>
      </c>
      <c r="DJ198" t="s">
        <v>361</v>
      </c>
      <c r="DK198" t="s">
        <v>361</v>
      </c>
      <c r="DL198" t="s">
        <v>361</v>
      </c>
      <c r="DM198" t="s">
        <v>361</v>
      </c>
      <c r="DN198" t="s">
        <v>361</v>
      </c>
      <c r="DO198" t="s">
        <v>361</v>
      </c>
      <c r="DP198" t="s">
        <v>361</v>
      </c>
      <c r="DQ198" t="s">
        <v>361</v>
      </c>
      <c r="DR198" t="s">
        <v>361</v>
      </c>
      <c r="DT198" t="s">
        <v>361</v>
      </c>
      <c r="DU198" t="s">
        <v>361</v>
      </c>
      <c r="DV198" t="s">
        <v>361</v>
      </c>
      <c r="DW198" t="s">
        <v>361</v>
      </c>
      <c r="DX198" t="s">
        <v>361</v>
      </c>
      <c r="DY198" t="s">
        <v>361</v>
      </c>
      <c r="DZ198" t="s">
        <v>361</v>
      </c>
      <c r="EA198" t="s">
        <v>361</v>
      </c>
      <c r="EB198" t="s">
        <v>361</v>
      </c>
      <c r="EC198" t="s">
        <v>361</v>
      </c>
      <c r="ED198" t="s">
        <v>361</v>
      </c>
      <c r="JL198" t="s">
        <v>361</v>
      </c>
      <c r="JM198" t="s">
        <v>361</v>
      </c>
      <c r="JN198" t="s">
        <v>361</v>
      </c>
      <c r="JO198" t="s">
        <v>361</v>
      </c>
      <c r="JP198" t="s">
        <v>361</v>
      </c>
      <c r="JQ198" t="s">
        <v>361</v>
      </c>
      <c r="JR198" t="s">
        <v>361</v>
      </c>
      <c r="JS198" t="s">
        <v>361</v>
      </c>
      <c r="JT198" t="s">
        <v>361</v>
      </c>
      <c r="JU198" t="s">
        <v>361</v>
      </c>
      <c r="JV198" t="s">
        <v>361</v>
      </c>
      <c r="JW198" t="s">
        <v>361</v>
      </c>
      <c r="KB198" t="s">
        <v>59</v>
      </c>
    </row>
    <row r="199" spans="1:288" x14ac:dyDescent="0.3">
      <c r="A199">
        <v>198</v>
      </c>
      <c r="D199" s="45">
        <v>44740</v>
      </c>
      <c r="E199" s="46">
        <v>0.55138888888888882</v>
      </c>
      <c r="F199" t="s">
        <v>12</v>
      </c>
      <c r="G199" t="s">
        <v>382</v>
      </c>
      <c r="I199" t="s">
        <v>383</v>
      </c>
      <c r="N199" t="s">
        <v>384</v>
      </c>
      <c r="S199" t="s">
        <v>385</v>
      </c>
      <c r="W199" t="s">
        <v>413</v>
      </c>
      <c r="AA199" t="s">
        <v>414</v>
      </c>
      <c r="AC199" t="s">
        <v>388</v>
      </c>
      <c r="AE199" t="s">
        <v>389</v>
      </c>
      <c r="AG199" t="s">
        <v>390</v>
      </c>
      <c r="AK199" t="s">
        <v>383</v>
      </c>
      <c r="AO199" t="s">
        <v>383</v>
      </c>
      <c r="AQ199" t="s">
        <v>418</v>
      </c>
      <c r="AS199" t="s">
        <v>383</v>
      </c>
      <c r="AU199" t="s">
        <v>383</v>
      </c>
      <c r="AV199" t="s">
        <v>361</v>
      </c>
      <c r="AW199" t="s">
        <v>361</v>
      </c>
      <c r="AX199" t="s">
        <v>361</v>
      </c>
      <c r="AY199" t="s">
        <v>361</v>
      </c>
      <c r="AZ199" t="s">
        <v>361</v>
      </c>
      <c r="BA199" t="s">
        <v>361</v>
      </c>
      <c r="BB199" t="s">
        <v>361</v>
      </c>
      <c r="BC199" t="s">
        <v>361</v>
      </c>
      <c r="BD199" t="s">
        <v>361</v>
      </c>
      <c r="BE199" t="s">
        <v>361</v>
      </c>
      <c r="BF199" t="s">
        <v>361</v>
      </c>
      <c r="BG199" t="s">
        <v>361</v>
      </c>
      <c r="BH199" t="s">
        <v>361</v>
      </c>
      <c r="BI199" t="s">
        <v>361</v>
      </c>
      <c r="BJ199" t="s">
        <v>370</v>
      </c>
      <c r="BK199" t="s">
        <v>370</v>
      </c>
      <c r="BL199" t="s">
        <v>361</v>
      </c>
      <c r="BM199" t="s">
        <v>361</v>
      </c>
      <c r="BP199" t="s">
        <v>361</v>
      </c>
      <c r="BQ199" t="s">
        <v>361</v>
      </c>
      <c r="BR199" t="s">
        <v>361</v>
      </c>
      <c r="BS199" t="s">
        <v>361</v>
      </c>
      <c r="BT199" t="s">
        <v>361</v>
      </c>
      <c r="BU199" t="s">
        <v>361</v>
      </c>
      <c r="BV199" t="s">
        <v>361</v>
      </c>
      <c r="BW199" t="s">
        <v>361</v>
      </c>
      <c r="BX199" t="s">
        <v>361</v>
      </c>
      <c r="BY199" t="s">
        <v>361</v>
      </c>
      <c r="BZ199" t="s">
        <v>370</v>
      </c>
      <c r="CA199" t="s">
        <v>361</v>
      </c>
      <c r="CB199" t="s">
        <v>361</v>
      </c>
      <c r="CC199" t="s">
        <v>361</v>
      </c>
      <c r="CF199" t="s">
        <v>361</v>
      </c>
      <c r="CG199" t="s">
        <v>361</v>
      </c>
      <c r="CH199" t="s">
        <v>361</v>
      </c>
      <c r="CI199" t="s">
        <v>361</v>
      </c>
      <c r="CJ199" t="s">
        <v>361</v>
      </c>
      <c r="CK199" t="s">
        <v>361</v>
      </c>
      <c r="CL199" t="s">
        <v>361</v>
      </c>
      <c r="CM199" t="s">
        <v>361</v>
      </c>
      <c r="CN199" t="s">
        <v>361</v>
      </c>
      <c r="CO199" t="s">
        <v>361</v>
      </c>
      <c r="CP199" t="s">
        <v>361</v>
      </c>
      <c r="CQ199" t="s">
        <v>361</v>
      </c>
      <c r="CR199" t="s">
        <v>361</v>
      </c>
      <c r="CS199" t="s">
        <v>361</v>
      </c>
      <c r="CT199" t="s">
        <v>361</v>
      </c>
      <c r="CU199" t="s">
        <v>370</v>
      </c>
      <c r="CV199" t="s">
        <v>361</v>
      </c>
      <c r="CW199" t="s">
        <v>361</v>
      </c>
      <c r="CX199" t="s">
        <v>370</v>
      </c>
      <c r="CY199" t="s">
        <v>361</v>
      </c>
      <c r="CZ199" t="s">
        <v>370</v>
      </c>
      <c r="DA199" t="s">
        <v>361</v>
      </c>
      <c r="DE199" t="s">
        <v>385</v>
      </c>
      <c r="DG199" t="s">
        <v>385</v>
      </c>
      <c r="DH199" t="s">
        <v>361</v>
      </c>
      <c r="DI199" t="s">
        <v>361</v>
      </c>
      <c r="DJ199" t="s">
        <v>361</v>
      </c>
      <c r="DK199" t="s">
        <v>361</v>
      </c>
      <c r="DL199" t="s">
        <v>361</v>
      </c>
      <c r="DM199" t="s">
        <v>361</v>
      </c>
      <c r="DN199" t="s">
        <v>361</v>
      </c>
      <c r="DO199" t="s">
        <v>361</v>
      </c>
      <c r="DP199" t="s">
        <v>361</v>
      </c>
      <c r="DQ199" t="s">
        <v>361</v>
      </c>
      <c r="DR199" t="s">
        <v>361</v>
      </c>
      <c r="DT199" t="s">
        <v>361</v>
      </c>
      <c r="DU199" t="s">
        <v>361</v>
      </c>
      <c r="DV199" t="s">
        <v>361</v>
      </c>
      <c r="DW199" t="s">
        <v>361</v>
      </c>
      <c r="DX199" t="s">
        <v>361</v>
      </c>
      <c r="DY199" t="s">
        <v>361</v>
      </c>
      <c r="DZ199" t="s">
        <v>361</v>
      </c>
      <c r="EA199" t="s">
        <v>361</v>
      </c>
      <c r="EB199" t="s">
        <v>361</v>
      </c>
      <c r="EC199" t="s">
        <v>361</v>
      </c>
      <c r="ED199" t="s">
        <v>370</v>
      </c>
      <c r="EI199" t="s">
        <v>383</v>
      </c>
      <c r="EK199" t="s">
        <v>383</v>
      </c>
      <c r="EL199">
        <v>5</v>
      </c>
      <c r="EM199" t="s">
        <v>372</v>
      </c>
      <c r="EN199">
        <v>75</v>
      </c>
      <c r="EO199" t="s">
        <v>372</v>
      </c>
      <c r="EP199">
        <v>33</v>
      </c>
      <c r="EQ199" t="s">
        <v>371</v>
      </c>
      <c r="ER199">
        <v>26</v>
      </c>
      <c r="ES199" t="s">
        <v>371</v>
      </c>
      <c r="ET199">
        <v>12</v>
      </c>
      <c r="EU199" t="s">
        <v>372</v>
      </c>
      <c r="EV199">
        <v>7</v>
      </c>
      <c r="FQ199" t="s">
        <v>373</v>
      </c>
      <c r="FS199" t="s">
        <v>419</v>
      </c>
      <c r="FW199" t="s">
        <v>419</v>
      </c>
      <c r="GG199" t="s">
        <v>383</v>
      </c>
      <c r="GK199" t="s">
        <v>394</v>
      </c>
      <c r="GQ199">
        <v>36</v>
      </c>
      <c r="GS199" t="s">
        <v>395</v>
      </c>
      <c r="GU199" t="s">
        <v>396</v>
      </c>
      <c r="GY199" t="s">
        <v>397</v>
      </c>
      <c r="HC199" t="s">
        <v>385</v>
      </c>
      <c r="HE199" t="s">
        <v>385</v>
      </c>
      <c r="HO199" t="s">
        <v>385</v>
      </c>
      <c r="HP199" t="s">
        <v>385</v>
      </c>
      <c r="HQ199" t="s">
        <v>383</v>
      </c>
      <c r="HR199" t="s">
        <v>383</v>
      </c>
      <c r="HS199" t="s">
        <v>385</v>
      </c>
      <c r="HT199" t="s">
        <v>383</v>
      </c>
      <c r="HU199" t="s">
        <v>385</v>
      </c>
      <c r="HV199" t="s">
        <v>385</v>
      </c>
      <c r="HW199" t="s">
        <v>383</v>
      </c>
      <c r="IE199" t="s">
        <v>383</v>
      </c>
      <c r="IF199" t="s">
        <v>385</v>
      </c>
      <c r="IG199" t="s">
        <v>383</v>
      </c>
      <c r="IH199" t="s">
        <v>383</v>
      </c>
      <c r="II199" t="s">
        <v>383</v>
      </c>
      <c r="IJ199" t="s">
        <v>383</v>
      </c>
      <c r="IK199" t="s">
        <v>383</v>
      </c>
      <c r="IM199" t="s">
        <v>421</v>
      </c>
      <c r="IQ199" t="s">
        <v>422</v>
      </c>
      <c r="IU199" t="s">
        <v>399</v>
      </c>
      <c r="IW199" t="s">
        <v>399</v>
      </c>
      <c r="IY199" t="s">
        <v>399</v>
      </c>
      <c r="JA199" t="s">
        <v>383</v>
      </c>
      <c r="JL199" t="s">
        <v>361</v>
      </c>
      <c r="JM199" t="s">
        <v>361</v>
      </c>
      <c r="JN199" t="s">
        <v>361</v>
      </c>
      <c r="JO199" t="s">
        <v>361</v>
      </c>
      <c r="JP199" t="s">
        <v>361</v>
      </c>
      <c r="JQ199" t="s">
        <v>361</v>
      </c>
      <c r="JR199" t="s">
        <v>361</v>
      </c>
      <c r="JS199" t="s">
        <v>361</v>
      </c>
      <c r="JT199" t="s">
        <v>361</v>
      </c>
      <c r="JU199" t="s">
        <v>361</v>
      </c>
      <c r="JV199" t="s">
        <v>361</v>
      </c>
      <c r="JW199" t="s">
        <v>361</v>
      </c>
      <c r="KB199" t="s">
        <v>8</v>
      </c>
    </row>
    <row r="200" spans="1:288" x14ac:dyDescent="0.3">
      <c r="A200">
        <v>199</v>
      </c>
      <c r="D200" s="45">
        <v>44740</v>
      </c>
      <c r="E200" s="46">
        <v>0.55694444444444446</v>
      </c>
      <c r="F200" t="s">
        <v>16</v>
      </c>
      <c r="G200" t="s">
        <v>382</v>
      </c>
      <c r="I200" t="s">
        <v>383</v>
      </c>
      <c r="N200" t="s">
        <v>384</v>
      </c>
      <c r="S200" t="s">
        <v>385</v>
      </c>
      <c r="W200" t="s">
        <v>386</v>
      </c>
      <c r="Y200" t="s">
        <v>383</v>
      </c>
      <c r="AA200" t="s">
        <v>414</v>
      </c>
      <c r="AC200" t="s">
        <v>388</v>
      </c>
      <c r="AE200" t="s">
        <v>423</v>
      </c>
      <c r="AG200" t="s">
        <v>390</v>
      </c>
      <c r="AK200" t="s">
        <v>383</v>
      </c>
      <c r="AO200" t="s">
        <v>383</v>
      </c>
      <c r="AQ200" t="s">
        <v>418</v>
      </c>
      <c r="AS200" t="s">
        <v>383</v>
      </c>
      <c r="AU200" t="s">
        <v>436</v>
      </c>
      <c r="AV200" t="s">
        <v>361</v>
      </c>
      <c r="AW200" t="s">
        <v>361</v>
      </c>
      <c r="AX200" t="s">
        <v>361</v>
      </c>
      <c r="AY200" t="s">
        <v>361</v>
      </c>
      <c r="AZ200" t="s">
        <v>361</v>
      </c>
      <c r="BA200" t="s">
        <v>361</v>
      </c>
      <c r="BB200" t="s">
        <v>361</v>
      </c>
      <c r="BC200" t="s">
        <v>361</v>
      </c>
      <c r="BD200" t="s">
        <v>361</v>
      </c>
      <c r="BE200" t="s">
        <v>361</v>
      </c>
      <c r="BF200" t="s">
        <v>361</v>
      </c>
      <c r="BG200" t="s">
        <v>361</v>
      </c>
      <c r="BH200" t="s">
        <v>361</v>
      </c>
      <c r="BI200" t="s">
        <v>361</v>
      </c>
      <c r="BJ200" t="s">
        <v>361</v>
      </c>
      <c r="BK200" t="s">
        <v>370</v>
      </c>
      <c r="BL200" t="s">
        <v>361</v>
      </c>
      <c r="BM200" t="s">
        <v>361</v>
      </c>
      <c r="BP200" t="s">
        <v>361</v>
      </c>
      <c r="BQ200" t="s">
        <v>361</v>
      </c>
      <c r="BR200" t="s">
        <v>361</v>
      </c>
      <c r="BS200" t="s">
        <v>361</v>
      </c>
      <c r="BT200" t="s">
        <v>361</v>
      </c>
      <c r="BU200" t="s">
        <v>361</v>
      </c>
      <c r="BV200" t="s">
        <v>361</v>
      </c>
      <c r="BW200" t="s">
        <v>361</v>
      </c>
      <c r="BX200" t="s">
        <v>361</v>
      </c>
      <c r="BY200" t="s">
        <v>370</v>
      </c>
      <c r="BZ200" t="s">
        <v>361</v>
      </c>
      <c r="CA200" t="s">
        <v>361</v>
      </c>
      <c r="CB200" t="s">
        <v>361</v>
      </c>
      <c r="CC200" t="s">
        <v>361</v>
      </c>
      <c r="CF200" t="s">
        <v>361</v>
      </c>
      <c r="CG200" t="s">
        <v>361</v>
      </c>
      <c r="CH200" t="s">
        <v>361</v>
      </c>
      <c r="CI200" t="s">
        <v>361</v>
      </c>
      <c r="CJ200" t="s">
        <v>361</v>
      </c>
      <c r="CK200" t="s">
        <v>361</v>
      </c>
      <c r="CL200" t="s">
        <v>361</v>
      </c>
      <c r="CM200" t="s">
        <v>361</v>
      </c>
      <c r="CN200" t="s">
        <v>361</v>
      </c>
      <c r="CO200" t="s">
        <v>361</v>
      </c>
      <c r="CP200" t="s">
        <v>361</v>
      </c>
      <c r="CQ200" t="s">
        <v>361</v>
      </c>
      <c r="CR200" t="s">
        <v>361</v>
      </c>
      <c r="CS200" t="s">
        <v>361</v>
      </c>
      <c r="CT200" t="s">
        <v>361</v>
      </c>
      <c r="CU200" t="s">
        <v>370</v>
      </c>
      <c r="CV200" t="s">
        <v>361</v>
      </c>
      <c r="CW200" t="s">
        <v>361</v>
      </c>
      <c r="CX200" t="s">
        <v>361</v>
      </c>
      <c r="CY200" t="s">
        <v>361</v>
      </c>
      <c r="CZ200" t="s">
        <v>361</v>
      </c>
      <c r="DA200" t="s">
        <v>361</v>
      </c>
      <c r="DE200" t="s">
        <v>385</v>
      </c>
      <c r="DG200" t="s">
        <v>383</v>
      </c>
      <c r="DH200" t="s">
        <v>361</v>
      </c>
      <c r="DI200" t="s">
        <v>361</v>
      </c>
      <c r="DJ200" t="s">
        <v>361</v>
      </c>
      <c r="DK200" t="s">
        <v>361</v>
      </c>
      <c r="DL200" t="s">
        <v>361</v>
      </c>
      <c r="DM200" t="s">
        <v>361</v>
      </c>
      <c r="DN200" t="s">
        <v>361</v>
      </c>
      <c r="DO200" t="s">
        <v>361</v>
      </c>
      <c r="DP200" t="s">
        <v>361</v>
      </c>
      <c r="DQ200" t="s">
        <v>361</v>
      </c>
      <c r="DR200" t="s">
        <v>361</v>
      </c>
      <c r="DT200" t="s">
        <v>361</v>
      </c>
      <c r="DU200" t="s">
        <v>361</v>
      </c>
      <c r="DV200" t="s">
        <v>361</v>
      </c>
      <c r="DW200" t="s">
        <v>361</v>
      </c>
      <c r="DX200" t="s">
        <v>361</v>
      </c>
      <c r="DY200" t="s">
        <v>361</v>
      </c>
      <c r="DZ200" t="s">
        <v>361</v>
      </c>
      <c r="EA200" t="s">
        <v>361</v>
      </c>
      <c r="EB200" t="s">
        <v>361</v>
      </c>
      <c r="EC200" t="s">
        <v>361</v>
      </c>
      <c r="ED200" t="s">
        <v>370</v>
      </c>
      <c r="EI200" t="s">
        <v>385</v>
      </c>
      <c r="EK200" t="s">
        <v>385</v>
      </c>
      <c r="EL200">
        <v>4</v>
      </c>
      <c r="EM200" t="s">
        <v>371</v>
      </c>
      <c r="EN200">
        <v>27</v>
      </c>
      <c r="EO200" t="s">
        <v>372</v>
      </c>
      <c r="EP200">
        <v>42</v>
      </c>
      <c r="EQ200" t="s">
        <v>372</v>
      </c>
      <c r="ER200">
        <v>32</v>
      </c>
      <c r="ES200" t="s">
        <v>371</v>
      </c>
      <c r="ET200">
        <v>11</v>
      </c>
      <c r="FQ200" t="s">
        <v>373</v>
      </c>
      <c r="FS200" t="s">
        <v>448</v>
      </c>
      <c r="FW200" t="s">
        <v>419</v>
      </c>
      <c r="GG200" t="s">
        <v>383</v>
      </c>
      <c r="GK200" t="s">
        <v>428</v>
      </c>
      <c r="GO200" t="s">
        <v>484</v>
      </c>
      <c r="GQ200">
        <v>15</v>
      </c>
      <c r="GS200" t="s">
        <v>395</v>
      </c>
      <c r="GU200" t="s">
        <v>396</v>
      </c>
      <c r="GY200" t="s">
        <v>397</v>
      </c>
      <c r="HC200" t="s">
        <v>383</v>
      </c>
      <c r="HE200" t="s">
        <v>385</v>
      </c>
      <c r="HO200" t="s">
        <v>385</v>
      </c>
      <c r="HP200" t="s">
        <v>385</v>
      </c>
      <c r="HQ200" t="s">
        <v>383</v>
      </c>
      <c r="HR200" t="s">
        <v>383</v>
      </c>
      <c r="HS200" t="s">
        <v>385</v>
      </c>
      <c r="HT200" t="s">
        <v>383</v>
      </c>
      <c r="HU200" t="s">
        <v>385</v>
      </c>
      <c r="HV200" t="s">
        <v>385</v>
      </c>
      <c r="HW200" t="s">
        <v>383</v>
      </c>
      <c r="IE200" t="s">
        <v>385</v>
      </c>
      <c r="IF200" t="s">
        <v>385</v>
      </c>
      <c r="IG200" t="s">
        <v>383</v>
      </c>
      <c r="IH200" t="s">
        <v>383</v>
      </c>
      <c r="II200" t="s">
        <v>383</v>
      </c>
      <c r="IJ200" t="s">
        <v>383</v>
      </c>
      <c r="IK200" t="s">
        <v>383</v>
      </c>
      <c r="IM200" t="s">
        <v>453</v>
      </c>
      <c r="IQ200" t="s">
        <v>422</v>
      </c>
      <c r="IU200" t="s">
        <v>399</v>
      </c>
      <c r="IW200" t="s">
        <v>399</v>
      </c>
      <c r="IY200" t="s">
        <v>399</v>
      </c>
      <c r="JA200" t="s">
        <v>383</v>
      </c>
      <c r="JL200" t="s">
        <v>361</v>
      </c>
      <c r="JM200" t="s">
        <v>361</v>
      </c>
      <c r="JN200" t="s">
        <v>361</v>
      </c>
      <c r="JO200" t="s">
        <v>361</v>
      </c>
      <c r="JP200" t="s">
        <v>361</v>
      </c>
      <c r="JQ200" t="s">
        <v>361</v>
      </c>
      <c r="JR200" t="s">
        <v>361</v>
      </c>
      <c r="JS200" t="s">
        <v>361</v>
      </c>
      <c r="JT200" t="s">
        <v>361</v>
      </c>
      <c r="JU200" t="s">
        <v>361</v>
      </c>
      <c r="JV200" t="s">
        <v>361</v>
      </c>
      <c r="JW200" t="s">
        <v>361</v>
      </c>
      <c r="KB200" t="s">
        <v>8</v>
      </c>
    </row>
    <row r="201" spans="1:288" x14ac:dyDescent="0.3">
      <c r="A201">
        <v>200</v>
      </c>
      <c r="D201" s="45">
        <v>44740</v>
      </c>
      <c r="E201" s="46">
        <v>0.625</v>
      </c>
      <c r="F201" t="s">
        <v>61</v>
      </c>
      <c r="G201" t="s">
        <v>382</v>
      </c>
      <c r="I201" t="s">
        <v>383</v>
      </c>
      <c r="N201" t="s">
        <v>384</v>
      </c>
      <c r="S201" t="s">
        <v>385</v>
      </c>
      <c r="W201" t="s">
        <v>413</v>
      </c>
      <c r="AA201" t="s">
        <v>414</v>
      </c>
      <c r="AC201" t="s">
        <v>388</v>
      </c>
      <c r="AE201" t="s">
        <v>423</v>
      </c>
      <c r="AG201" t="s">
        <v>390</v>
      </c>
      <c r="AK201" t="s">
        <v>383</v>
      </c>
      <c r="AO201" t="s">
        <v>383</v>
      </c>
      <c r="AQ201" t="s">
        <v>383</v>
      </c>
      <c r="AS201" t="s">
        <v>383</v>
      </c>
      <c r="AU201" t="s">
        <v>436</v>
      </c>
      <c r="AV201" t="s">
        <v>361</v>
      </c>
      <c r="AW201" t="s">
        <v>361</v>
      </c>
      <c r="AX201" t="s">
        <v>361</v>
      </c>
      <c r="AY201" t="s">
        <v>361</v>
      </c>
      <c r="AZ201" t="s">
        <v>361</v>
      </c>
      <c r="BA201" t="s">
        <v>361</v>
      </c>
      <c r="BB201" t="s">
        <v>361</v>
      </c>
      <c r="BC201" t="s">
        <v>361</v>
      </c>
      <c r="BD201" t="s">
        <v>361</v>
      </c>
      <c r="BE201" t="s">
        <v>361</v>
      </c>
      <c r="BF201" t="s">
        <v>361</v>
      </c>
      <c r="BG201" t="s">
        <v>361</v>
      </c>
      <c r="BH201" t="s">
        <v>361</v>
      </c>
      <c r="BI201" t="s">
        <v>370</v>
      </c>
      <c r="BJ201" t="s">
        <v>361</v>
      </c>
      <c r="BK201" t="s">
        <v>370</v>
      </c>
      <c r="BL201" t="s">
        <v>370</v>
      </c>
      <c r="BM201" t="s">
        <v>361</v>
      </c>
      <c r="BP201" t="s">
        <v>361</v>
      </c>
      <c r="BQ201" t="s">
        <v>361</v>
      </c>
      <c r="BR201" t="s">
        <v>361</v>
      </c>
      <c r="BS201" t="s">
        <v>361</v>
      </c>
      <c r="BT201" t="s">
        <v>361</v>
      </c>
      <c r="BU201" t="s">
        <v>361</v>
      </c>
      <c r="BV201" t="s">
        <v>361</v>
      </c>
      <c r="BW201" t="s">
        <v>361</v>
      </c>
      <c r="BX201" t="s">
        <v>361</v>
      </c>
      <c r="BY201" t="s">
        <v>361</v>
      </c>
      <c r="BZ201" t="s">
        <v>370</v>
      </c>
      <c r="CA201" t="s">
        <v>361</v>
      </c>
      <c r="CB201" t="s">
        <v>361</v>
      </c>
      <c r="CC201" t="s">
        <v>361</v>
      </c>
      <c r="CF201" t="s">
        <v>361</v>
      </c>
      <c r="CG201" t="s">
        <v>361</v>
      </c>
      <c r="CH201" t="s">
        <v>361</v>
      </c>
      <c r="CI201" t="s">
        <v>361</v>
      </c>
      <c r="CJ201" t="s">
        <v>361</v>
      </c>
      <c r="CK201" t="s">
        <v>361</v>
      </c>
      <c r="CL201" t="s">
        <v>361</v>
      </c>
      <c r="CM201" t="s">
        <v>361</v>
      </c>
      <c r="CN201" t="s">
        <v>361</v>
      </c>
      <c r="CO201" t="s">
        <v>361</v>
      </c>
      <c r="CP201" t="s">
        <v>361</v>
      </c>
      <c r="CQ201" t="s">
        <v>361</v>
      </c>
      <c r="CR201" t="s">
        <v>370</v>
      </c>
      <c r="CS201" t="s">
        <v>361</v>
      </c>
      <c r="CT201" t="s">
        <v>370</v>
      </c>
      <c r="CU201" t="s">
        <v>361</v>
      </c>
      <c r="CV201" t="s">
        <v>361</v>
      </c>
      <c r="CW201" t="s">
        <v>361</v>
      </c>
      <c r="CX201" t="s">
        <v>370</v>
      </c>
      <c r="CY201" t="s">
        <v>361</v>
      </c>
      <c r="CZ201" t="s">
        <v>361</v>
      </c>
      <c r="DA201" t="s">
        <v>361</v>
      </c>
      <c r="DE201" t="s">
        <v>385</v>
      </c>
      <c r="DG201" t="s">
        <v>383</v>
      </c>
      <c r="DH201" t="s">
        <v>361</v>
      </c>
      <c r="DI201" t="s">
        <v>361</v>
      </c>
      <c r="DJ201" t="s">
        <v>361</v>
      </c>
      <c r="DK201" t="s">
        <v>361</v>
      </c>
      <c r="DL201" t="s">
        <v>361</v>
      </c>
      <c r="DM201" t="s">
        <v>361</v>
      </c>
      <c r="DN201" t="s">
        <v>361</v>
      </c>
      <c r="DO201" t="s">
        <v>361</v>
      </c>
      <c r="DP201" t="s">
        <v>361</v>
      </c>
      <c r="DQ201" t="s">
        <v>361</v>
      </c>
      <c r="DR201" t="s">
        <v>361</v>
      </c>
      <c r="DT201" t="s">
        <v>361</v>
      </c>
      <c r="DU201" t="s">
        <v>361</v>
      </c>
      <c r="DV201" t="s">
        <v>361</v>
      </c>
      <c r="DW201" t="s">
        <v>361</v>
      </c>
      <c r="DX201" t="s">
        <v>361</v>
      </c>
      <c r="DY201" t="s">
        <v>361</v>
      </c>
      <c r="DZ201" t="s">
        <v>361</v>
      </c>
      <c r="EA201" t="s">
        <v>361</v>
      </c>
      <c r="EB201" t="s">
        <v>361</v>
      </c>
      <c r="EC201" t="s">
        <v>361</v>
      </c>
      <c r="ED201" t="s">
        <v>370</v>
      </c>
      <c r="EI201" t="s">
        <v>383</v>
      </c>
      <c r="EK201" t="s">
        <v>383</v>
      </c>
      <c r="EL201">
        <v>0</v>
      </c>
      <c r="FQ201" t="s">
        <v>373</v>
      </c>
      <c r="FS201" t="s">
        <v>467</v>
      </c>
      <c r="FW201" t="s">
        <v>518</v>
      </c>
      <c r="GG201" t="s">
        <v>383</v>
      </c>
      <c r="GK201" t="s">
        <v>517</v>
      </c>
      <c r="GQ201">
        <v>2</v>
      </c>
      <c r="GS201" t="s">
        <v>461</v>
      </c>
      <c r="GU201" t="s">
        <v>396</v>
      </c>
      <c r="GY201" t="s">
        <v>397</v>
      </c>
      <c r="HC201" t="s">
        <v>383</v>
      </c>
      <c r="HE201" t="s">
        <v>385</v>
      </c>
      <c r="HO201" t="s">
        <v>385</v>
      </c>
      <c r="HP201" t="s">
        <v>383</v>
      </c>
      <c r="HQ201" t="s">
        <v>383</v>
      </c>
      <c r="HR201" t="s">
        <v>383</v>
      </c>
      <c r="HS201" t="s">
        <v>383</v>
      </c>
      <c r="HT201" t="s">
        <v>383</v>
      </c>
      <c r="HU201" t="s">
        <v>383</v>
      </c>
      <c r="HV201" t="s">
        <v>385</v>
      </c>
      <c r="HW201" t="s">
        <v>383</v>
      </c>
      <c r="IE201" t="s">
        <v>383</v>
      </c>
      <c r="IF201" t="s">
        <v>385</v>
      </c>
      <c r="IG201" t="s">
        <v>383</v>
      </c>
      <c r="IH201" t="s">
        <v>383</v>
      </c>
      <c r="II201" t="s">
        <v>383</v>
      </c>
      <c r="IJ201" t="s">
        <v>383</v>
      </c>
      <c r="IK201" t="s">
        <v>383</v>
      </c>
      <c r="IM201" t="s">
        <v>462</v>
      </c>
      <c r="IQ201" t="s">
        <v>380</v>
      </c>
      <c r="IU201" t="s">
        <v>399</v>
      </c>
      <c r="IW201" t="s">
        <v>399</v>
      </c>
      <c r="IY201" t="s">
        <v>399</v>
      </c>
      <c r="JA201" t="s">
        <v>383</v>
      </c>
      <c r="JL201" t="s">
        <v>361</v>
      </c>
      <c r="JM201" t="s">
        <v>361</v>
      </c>
      <c r="JN201" t="s">
        <v>361</v>
      </c>
      <c r="JO201" t="s">
        <v>361</v>
      </c>
      <c r="JP201" t="s">
        <v>361</v>
      </c>
      <c r="JQ201" t="s">
        <v>361</v>
      </c>
      <c r="JR201" t="s">
        <v>361</v>
      </c>
      <c r="JS201" t="s">
        <v>361</v>
      </c>
      <c r="JT201" t="s">
        <v>361</v>
      </c>
      <c r="JU201" t="s">
        <v>361</v>
      </c>
      <c r="JV201" t="s">
        <v>361</v>
      </c>
      <c r="JW201" t="s">
        <v>361</v>
      </c>
      <c r="KB201" t="s">
        <v>8</v>
      </c>
    </row>
    <row r="202" spans="1:288" x14ac:dyDescent="0.3">
      <c r="A202">
        <v>201</v>
      </c>
      <c r="AV202" t="s">
        <v>361</v>
      </c>
      <c r="AW202" t="s">
        <v>361</v>
      </c>
      <c r="AX202" t="s">
        <v>361</v>
      </c>
      <c r="AY202" t="s">
        <v>361</v>
      </c>
      <c r="AZ202" t="s">
        <v>361</v>
      </c>
      <c r="BA202" t="s">
        <v>361</v>
      </c>
      <c r="BB202" t="s">
        <v>361</v>
      </c>
      <c r="BC202" t="s">
        <v>361</v>
      </c>
      <c r="BD202" t="s">
        <v>361</v>
      </c>
      <c r="BE202" t="s">
        <v>361</v>
      </c>
      <c r="BF202" t="s">
        <v>361</v>
      </c>
      <c r="BG202" t="s">
        <v>361</v>
      </c>
      <c r="BH202" t="s">
        <v>361</v>
      </c>
      <c r="BI202" t="s">
        <v>361</v>
      </c>
      <c r="BJ202" t="s">
        <v>361</v>
      </c>
      <c r="BK202" t="s">
        <v>361</v>
      </c>
      <c r="BL202" t="s">
        <v>361</v>
      </c>
      <c r="BM202" t="s">
        <v>361</v>
      </c>
      <c r="BP202" t="s">
        <v>361</v>
      </c>
      <c r="BQ202" t="s">
        <v>361</v>
      </c>
      <c r="BR202" t="s">
        <v>361</v>
      </c>
      <c r="BS202" t="s">
        <v>361</v>
      </c>
      <c r="BT202" t="s">
        <v>361</v>
      </c>
      <c r="BU202" t="s">
        <v>361</v>
      </c>
      <c r="BV202" t="s">
        <v>361</v>
      </c>
      <c r="BW202" t="s">
        <v>361</v>
      </c>
      <c r="BX202" t="s">
        <v>361</v>
      </c>
      <c r="BY202" t="s">
        <v>361</v>
      </c>
      <c r="BZ202" t="s">
        <v>361</v>
      </c>
      <c r="CA202" t="s">
        <v>361</v>
      </c>
      <c r="CB202" t="s">
        <v>361</v>
      </c>
      <c r="CC202" t="s">
        <v>361</v>
      </c>
      <c r="CF202" t="s">
        <v>361</v>
      </c>
      <c r="CG202" t="s">
        <v>361</v>
      </c>
      <c r="CH202" t="s">
        <v>361</v>
      </c>
      <c r="CI202" t="s">
        <v>361</v>
      </c>
      <c r="CJ202" t="s">
        <v>361</v>
      </c>
      <c r="CK202" t="s">
        <v>361</v>
      </c>
      <c r="CL202" t="s">
        <v>361</v>
      </c>
      <c r="CM202" t="s">
        <v>361</v>
      </c>
      <c r="CN202" t="s">
        <v>361</v>
      </c>
      <c r="CO202" t="s">
        <v>361</v>
      </c>
      <c r="CP202" t="s">
        <v>361</v>
      </c>
      <c r="CQ202" t="s">
        <v>361</v>
      </c>
      <c r="CR202" t="s">
        <v>361</v>
      </c>
      <c r="CS202" t="s">
        <v>361</v>
      </c>
      <c r="CT202" t="s">
        <v>361</v>
      </c>
      <c r="CU202" t="s">
        <v>361</v>
      </c>
      <c r="CV202" t="s">
        <v>361</v>
      </c>
      <c r="CW202" t="s">
        <v>361</v>
      </c>
      <c r="CX202" t="s">
        <v>361</v>
      </c>
      <c r="CY202" t="s">
        <v>361</v>
      </c>
      <c r="CZ202" t="s">
        <v>361</v>
      </c>
      <c r="DA202" t="s">
        <v>361</v>
      </c>
      <c r="DH202" t="s">
        <v>361</v>
      </c>
      <c r="DI202" t="s">
        <v>361</v>
      </c>
      <c r="DJ202" t="s">
        <v>361</v>
      </c>
      <c r="DK202" t="s">
        <v>361</v>
      </c>
      <c r="DL202" t="s">
        <v>361</v>
      </c>
      <c r="DM202" t="s">
        <v>361</v>
      </c>
      <c r="DN202" t="s">
        <v>361</v>
      </c>
      <c r="DO202" t="s">
        <v>361</v>
      </c>
      <c r="DP202" t="s">
        <v>361</v>
      </c>
      <c r="DQ202" t="s">
        <v>361</v>
      </c>
      <c r="DR202" t="s">
        <v>361</v>
      </c>
      <c r="DT202" t="s">
        <v>361</v>
      </c>
      <c r="DU202" t="s">
        <v>361</v>
      </c>
      <c r="DV202" t="s">
        <v>361</v>
      </c>
      <c r="DW202" t="s">
        <v>361</v>
      </c>
      <c r="DX202" t="s">
        <v>361</v>
      </c>
      <c r="DY202" t="s">
        <v>361</v>
      </c>
      <c r="DZ202" t="s">
        <v>361</v>
      </c>
      <c r="EA202" t="s">
        <v>361</v>
      </c>
      <c r="EB202" t="s">
        <v>361</v>
      </c>
      <c r="EC202" t="s">
        <v>361</v>
      </c>
      <c r="ED202" t="s">
        <v>361</v>
      </c>
      <c r="JL202" t="s">
        <v>361</v>
      </c>
      <c r="JM202" t="s">
        <v>361</v>
      </c>
      <c r="JN202" t="s">
        <v>361</v>
      </c>
      <c r="JO202" t="s">
        <v>361</v>
      </c>
      <c r="JP202" t="s">
        <v>361</v>
      </c>
      <c r="JQ202" t="s">
        <v>361</v>
      </c>
      <c r="JR202" t="s">
        <v>361</v>
      </c>
      <c r="JS202" t="s">
        <v>361</v>
      </c>
      <c r="JT202" t="s">
        <v>361</v>
      </c>
      <c r="JU202" t="s">
        <v>361</v>
      </c>
      <c r="JV202" t="s">
        <v>361</v>
      </c>
      <c r="JW202" t="s">
        <v>361</v>
      </c>
      <c r="KB202" t="s">
        <v>59</v>
      </c>
    </row>
    <row r="203" spans="1:288" x14ac:dyDescent="0.3">
      <c r="A203">
        <v>202</v>
      </c>
      <c r="AV203" t="s">
        <v>361</v>
      </c>
      <c r="AW203" t="s">
        <v>361</v>
      </c>
      <c r="AX203" t="s">
        <v>361</v>
      </c>
      <c r="AY203" t="s">
        <v>361</v>
      </c>
      <c r="AZ203" t="s">
        <v>361</v>
      </c>
      <c r="BA203" t="s">
        <v>361</v>
      </c>
      <c r="BB203" t="s">
        <v>361</v>
      </c>
      <c r="BC203" t="s">
        <v>361</v>
      </c>
      <c r="BD203" t="s">
        <v>361</v>
      </c>
      <c r="BE203" t="s">
        <v>361</v>
      </c>
      <c r="BF203" t="s">
        <v>361</v>
      </c>
      <c r="BG203" t="s">
        <v>361</v>
      </c>
      <c r="BH203" t="s">
        <v>361</v>
      </c>
      <c r="BI203" t="s">
        <v>361</v>
      </c>
      <c r="BJ203" t="s">
        <v>361</v>
      </c>
      <c r="BK203" t="s">
        <v>361</v>
      </c>
      <c r="BL203" t="s">
        <v>361</v>
      </c>
      <c r="BM203" t="s">
        <v>361</v>
      </c>
      <c r="BP203" t="s">
        <v>361</v>
      </c>
      <c r="BQ203" t="s">
        <v>361</v>
      </c>
      <c r="BR203" t="s">
        <v>361</v>
      </c>
      <c r="BS203" t="s">
        <v>361</v>
      </c>
      <c r="BT203" t="s">
        <v>361</v>
      </c>
      <c r="BU203" t="s">
        <v>361</v>
      </c>
      <c r="BV203" t="s">
        <v>361</v>
      </c>
      <c r="BW203" t="s">
        <v>361</v>
      </c>
      <c r="BX203" t="s">
        <v>361</v>
      </c>
      <c r="BY203" t="s">
        <v>361</v>
      </c>
      <c r="BZ203" t="s">
        <v>361</v>
      </c>
      <c r="CA203" t="s">
        <v>361</v>
      </c>
      <c r="CB203" t="s">
        <v>361</v>
      </c>
      <c r="CC203" t="s">
        <v>361</v>
      </c>
      <c r="CF203" t="s">
        <v>361</v>
      </c>
      <c r="CG203" t="s">
        <v>361</v>
      </c>
      <c r="CH203" t="s">
        <v>361</v>
      </c>
      <c r="CI203" t="s">
        <v>361</v>
      </c>
      <c r="CJ203" t="s">
        <v>361</v>
      </c>
      <c r="CK203" t="s">
        <v>361</v>
      </c>
      <c r="CL203" t="s">
        <v>361</v>
      </c>
      <c r="CM203" t="s">
        <v>361</v>
      </c>
      <c r="CN203" t="s">
        <v>361</v>
      </c>
      <c r="CO203" t="s">
        <v>361</v>
      </c>
      <c r="CP203" t="s">
        <v>361</v>
      </c>
      <c r="CQ203" t="s">
        <v>361</v>
      </c>
      <c r="CR203" t="s">
        <v>361</v>
      </c>
      <c r="CS203" t="s">
        <v>361</v>
      </c>
      <c r="CT203" t="s">
        <v>361</v>
      </c>
      <c r="CU203" t="s">
        <v>361</v>
      </c>
      <c r="CV203" t="s">
        <v>361</v>
      </c>
      <c r="CW203" t="s">
        <v>361</v>
      </c>
      <c r="CX203" t="s">
        <v>361</v>
      </c>
      <c r="CY203" t="s">
        <v>361</v>
      </c>
      <c r="CZ203" t="s">
        <v>361</v>
      </c>
      <c r="DA203" t="s">
        <v>361</v>
      </c>
      <c r="DH203" t="s">
        <v>361</v>
      </c>
      <c r="DI203" t="s">
        <v>361</v>
      </c>
      <c r="DJ203" t="s">
        <v>361</v>
      </c>
      <c r="DK203" t="s">
        <v>361</v>
      </c>
      <c r="DL203" t="s">
        <v>361</v>
      </c>
      <c r="DM203" t="s">
        <v>361</v>
      </c>
      <c r="DN203" t="s">
        <v>361</v>
      </c>
      <c r="DO203" t="s">
        <v>361</v>
      </c>
      <c r="DP203" t="s">
        <v>361</v>
      </c>
      <c r="DQ203" t="s">
        <v>361</v>
      </c>
      <c r="DR203" t="s">
        <v>361</v>
      </c>
      <c r="DT203" t="s">
        <v>361</v>
      </c>
      <c r="DU203" t="s">
        <v>361</v>
      </c>
      <c r="DV203" t="s">
        <v>361</v>
      </c>
      <c r="DW203" t="s">
        <v>361</v>
      </c>
      <c r="DX203" t="s">
        <v>361</v>
      </c>
      <c r="DY203" t="s">
        <v>361</v>
      </c>
      <c r="DZ203" t="s">
        <v>361</v>
      </c>
      <c r="EA203" t="s">
        <v>361</v>
      </c>
      <c r="EB203" t="s">
        <v>361</v>
      </c>
      <c r="EC203" t="s">
        <v>361</v>
      </c>
      <c r="ED203" t="s">
        <v>361</v>
      </c>
      <c r="JL203" t="s">
        <v>361</v>
      </c>
      <c r="JM203" t="s">
        <v>361</v>
      </c>
      <c r="JN203" t="s">
        <v>361</v>
      </c>
      <c r="JO203" t="s">
        <v>361</v>
      </c>
      <c r="JP203" t="s">
        <v>361</v>
      </c>
      <c r="JQ203" t="s">
        <v>361</v>
      </c>
      <c r="JR203" t="s">
        <v>361</v>
      </c>
      <c r="JS203" t="s">
        <v>361</v>
      </c>
      <c r="JT203" t="s">
        <v>361</v>
      </c>
      <c r="JU203" t="s">
        <v>361</v>
      </c>
      <c r="JV203" t="s">
        <v>361</v>
      </c>
      <c r="JW203" t="s">
        <v>361</v>
      </c>
      <c r="KB203" t="s">
        <v>59</v>
      </c>
    </row>
    <row r="204" spans="1:288" x14ac:dyDescent="0.3">
      <c r="A204">
        <v>203</v>
      </c>
      <c r="D204" s="45">
        <v>44740</v>
      </c>
      <c r="E204" s="46">
        <v>0.5708333333333333</v>
      </c>
      <c r="F204" t="s">
        <v>24</v>
      </c>
      <c r="G204" t="s">
        <v>382</v>
      </c>
      <c r="I204" t="s">
        <v>383</v>
      </c>
      <c r="N204" t="s">
        <v>384</v>
      </c>
      <c r="S204" t="s">
        <v>385</v>
      </c>
      <c r="W204" t="s">
        <v>426</v>
      </c>
      <c r="Y204" t="s">
        <v>385</v>
      </c>
      <c r="AA204" t="s">
        <v>414</v>
      </c>
      <c r="AC204" t="s">
        <v>388</v>
      </c>
      <c r="AE204" t="s">
        <v>423</v>
      </c>
      <c r="AG204" t="s">
        <v>390</v>
      </c>
      <c r="AK204" t="s">
        <v>383</v>
      </c>
      <c r="AO204" t="s">
        <v>385</v>
      </c>
      <c r="AQ204" t="s">
        <v>391</v>
      </c>
      <c r="AS204" t="s">
        <v>385</v>
      </c>
      <c r="AU204" t="s">
        <v>385</v>
      </c>
      <c r="AV204" t="s">
        <v>361</v>
      </c>
      <c r="AW204" t="s">
        <v>361</v>
      </c>
      <c r="AX204" t="s">
        <v>361</v>
      </c>
      <c r="AY204" t="s">
        <v>361</v>
      </c>
      <c r="AZ204" t="s">
        <v>361</v>
      </c>
      <c r="BA204" t="s">
        <v>361</v>
      </c>
      <c r="BB204" t="s">
        <v>361</v>
      </c>
      <c r="BC204" t="s">
        <v>361</v>
      </c>
      <c r="BD204" t="s">
        <v>361</v>
      </c>
      <c r="BE204" t="s">
        <v>370</v>
      </c>
      <c r="BF204" t="s">
        <v>361</v>
      </c>
      <c r="BG204" t="s">
        <v>361</v>
      </c>
      <c r="BH204" t="s">
        <v>361</v>
      </c>
      <c r="BI204" t="s">
        <v>361</v>
      </c>
      <c r="BJ204" t="s">
        <v>361</v>
      </c>
      <c r="BK204" t="s">
        <v>361</v>
      </c>
      <c r="BL204" t="s">
        <v>361</v>
      </c>
      <c r="BM204" t="s">
        <v>361</v>
      </c>
      <c r="BP204" t="s">
        <v>361</v>
      </c>
      <c r="BQ204" t="s">
        <v>361</v>
      </c>
      <c r="BR204" t="s">
        <v>361</v>
      </c>
      <c r="BS204" t="s">
        <v>361</v>
      </c>
      <c r="BT204" t="s">
        <v>361</v>
      </c>
      <c r="BU204" t="s">
        <v>361</v>
      </c>
      <c r="BV204" t="s">
        <v>361</v>
      </c>
      <c r="BW204" t="s">
        <v>370</v>
      </c>
      <c r="BX204" t="s">
        <v>361</v>
      </c>
      <c r="BY204" t="s">
        <v>361</v>
      </c>
      <c r="BZ204" t="s">
        <v>361</v>
      </c>
      <c r="CA204" t="s">
        <v>361</v>
      </c>
      <c r="CB204" t="s">
        <v>361</v>
      </c>
      <c r="CC204" t="s">
        <v>361</v>
      </c>
      <c r="CF204" t="s">
        <v>361</v>
      </c>
      <c r="CG204" t="s">
        <v>361</v>
      </c>
      <c r="CH204" t="s">
        <v>361</v>
      </c>
      <c r="CI204" t="s">
        <v>361</v>
      </c>
      <c r="CJ204" t="s">
        <v>361</v>
      </c>
      <c r="CK204" t="s">
        <v>361</v>
      </c>
      <c r="CL204" t="s">
        <v>361</v>
      </c>
      <c r="CM204" t="s">
        <v>361</v>
      </c>
      <c r="CN204" t="s">
        <v>361</v>
      </c>
      <c r="CO204" t="s">
        <v>361</v>
      </c>
      <c r="CP204" t="s">
        <v>361</v>
      </c>
      <c r="CQ204" t="s">
        <v>361</v>
      </c>
      <c r="CR204" t="s">
        <v>361</v>
      </c>
      <c r="CS204" t="s">
        <v>361</v>
      </c>
      <c r="CT204" t="s">
        <v>370</v>
      </c>
      <c r="CU204" t="s">
        <v>361</v>
      </c>
      <c r="CV204" t="s">
        <v>361</v>
      </c>
      <c r="CW204" t="s">
        <v>361</v>
      </c>
      <c r="CX204" t="s">
        <v>361</v>
      </c>
      <c r="CY204" t="s">
        <v>361</v>
      </c>
      <c r="CZ204" t="s">
        <v>361</v>
      </c>
      <c r="DA204" t="s">
        <v>361</v>
      </c>
      <c r="DE204" t="s">
        <v>385</v>
      </c>
      <c r="DG204" t="s">
        <v>385</v>
      </c>
      <c r="DH204" t="s">
        <v>361</v>
      </c>
      <c r="DI204" t="s">
        <v>361</v>
      </c>
      <c r="DJ204" t="s">
        <v>361</v>
      </c>
      <c r="DK204" t="s">
        <v>361</v>
      </c>
      <c r="DL204" t="s">
        <v>361</v>
      </c>
      <c r="DM204" t="s">
        <v>361</v>
      </c>
      <c r="DN204" t="s">
        <v>361</v>
      </c>
      <c r="DO204" t="s">
        <v>361</v>
      </c>
      <c r="DP204" t="s">
        <v>361</v>
      </c>
      <c r="DQ204" t="s">
        <v>361</v>
      </c>
      <c r="DR204" t="s">
        <v>361</v>
      </c>
      <c r="DT204" t="s">
        <v>361</v>
      </c>
      <c r="DU204" t="s">
        <v>361</v>
      </c>
      <c r="DV204" t="s">
        <v>361</v>
      </c>
      <c r="DW204" t="s">
        <v>361</v>
      </c>
      <c r="DX204" t="s">
        <v>361</v>
      </c>
      <c r="DY204" t="s">
        <v>361</v>
      </c>
      <c r="DZ204" t="s">
        <v>361</v>
      </c>
      <c r="EA204" t="s">
        <v>361</v>
      </c>
      <c r="EB204" t="s">
        <v>361</v>
      </c>
      <c r="EC204" t="s">
        <v>361</v>
      </c>
      <c r="ED204" t="s">
        <v>370</v>
      </c>
      <c r="EK204" t="s">
        <v>383</v>
      </c>
      <c r="EL204">
        <v>3</v>
      </c>
      <c r="EM204" t="s">
        <v>372</v>
      </c>
      <c r="EN204">
        <v>9</v>
      </c>
      <c r="EO204" t="s">
        <v>372</v>
      </c>
      <c r="EP204">
        <v>8</v>
      </c>
      <c r="EQ204" t="s">
        <v>372</v>
      </c>
      <c r="ER204">
        <v>36</v>
      </c>
      <c r="FQ204" t="s">
        <v>392</v>
      </c>
      <c r="FS204" t="s">
        <v>419</v>
      </c>
      <c r="FW204" t="s">
        <v>419</v>
      </c>
      <c r="GA204" t="s">
        <v>385</v>
      </c>
      <c r="GG204" t="s">
        <v>383</v>
      </c>
      <c r="GK204" t="s">
        <v>517</v>
      </c>
      <c r="GQ204">
        <v>2</v>
      </c>
      <c r="GS204" t="s">
        <v>395</v>
      </c>
      <c r="GU204" t="s">
        <v>396</v>
      </c>
      <c r="GY204" t="s">
        <v>397</v>
      </c>
      <c r="HC204" t="s">
        <v>385</v>
      </c>
      <c r="HE204" t="s">
        <v>385</v>
      </c>
      <c r="HO204" t="s">
        <v>383</v>
      </c>
      <c r="HP204" t="s">
        <v>385</v>
      </c>
      <c r="HQ204" t="s">
        <v>383</v>
      </c>
      <c r="HR204" t="s">
        <v>383</v>
      </c>
      <c r="HS204" t="s">
        <v>383</v>
      </c>
      <c r="HT204" t="s">
        <v>383</v>
      </c>
      <c r="HU204" t="s">
        <v>383</v>
      </c>
      <c r="HV204" t="s">
        <v>385</v>
      </c>
      <c r="HW204" t="s">
        <v>383</v>
      </c>
      <c r="IE204" t="s">
        <v>385</v>
      </c>
      <c r="IF204" t="s">
        <v>385</v>
      </c>
      <c r="IG204" t="s">
        <v>383</v>
      </c>
      <c r="IH204" t="s">
        <v>383</v>
      </c>
      <c r="II204" t="s">
        <v>383</v>
      </c>
      <c r="IJ204" t="s">
        <v>383</v>
      </c>
      <c r="IK204" t="s">
        <v>383</v>
      </c>
      <c r="IM204" t="s">
        <v>398</v>
      </c>
      <c r="IQ204" t="s">
        <v>422</v>
      </c>
      <c r="IU204" t="s">
        <v>516</v>
      </c>
      <c r="IW204" t="s">
        <v>516</v>
      </c>
      <c r="IY204" t="s">
        <v>516</v>
      </c>
      <c r="JA204" t="s">
        <v>383</v>
      </c>
      <c r="JL204" t="s">
        <v>361</v>
      </c>
      <c r="JM204" t="s">
        <v>361</v>
      </c>
      <c r="JN204" t="s">
        <v>361</v>
      </c>
      <c r="JO204" t="s">
        <v>361</v>
      </c>
      <c r="JP204" t="s">
        <v>361</v>
      </c>
      <c r="JQ204" t="s">
        <v>361</v>
      </c>
      <c r="JR204" t="s">
        <v>361</v>
      </c>
      <c r="JS204" t="s">
        <v>361</v>
      </c>
      <c r="JT204" t="s">
        <v>361</v>
      </c>
      <c r="JU204" t="s">
        <v>361</v>
      </c>
      <c r="JV204" t="s">
        <v>361</v>
      </c>
      <c r="JW204" t="s">
        <v>361</v>
      </c>
      <c r="KB204" t="s">
        <v>8</v>
      </c>
    </row>
    <row r="205" spans="1:288" x14ac:dyDescent="0.3">
      <c r="A205">
        <v>204</v>
      </c>
      <c r="D205" s="45">
        <v>44740</v>
      </c>
      <c r="E205" s="46">
        <v>0.56458333333333333</v>
      </c>
      <c r="F205" t="s">
        <v>4</v>
      </c>
      <c r="G205" t="s">
        <v>13</v>
      </c>
      <c r="H205" t="s">
        <v>7</v>
      </c>
      <c r="L205" t="s">
        <v>362</v>
      </c>
      <c r="P205" t="s">
        <v>9</v>
      </c>
      <c r="V205" t="s">
        <v>487</v>
      </c>
      <c r="X205" t="s">
        <v>9</v>
      </c>
      <c r="Z205" t="s">
        <v>402</v>
      </c>
      <c r="AB205" t="s">
        <v>475</v>
      </c>
      <c r="AD205" t="s">
        <v>389</v>
      </c>
      <c r="AF205" t="s">
        <v>367</v>
      </c>
      <c r="AJ205" t="s">
        <v>367</v>
      </c>
      <c r="AN205" t="s">
        <v>368</v>
      </c>
      <c r="AP205" t="s">
        <v>367</v>
      </c>
      <c r="AR205" t="s">
        <v>7</v>
      </c>
      <c r="AT205" t="s">
        <v>368</v>
      </c>
      <c r="AV205" t="s">
        <v>361</v>
      </c>
      <c r="AW205" t="s">
        <v>361</v>
      </c>
      <c r="AX205" t="s">
        <v>361</v>
      </c>
      <c r="AY205" t="s">
        <v>361</v>
      </c>
      <c r="AZ205" t="s">
        <v>370</v>
      </c>
      <c r="BA205" t="s">
        <v>370</v>
      </c>
      <c r="BB205" t="s">
        <v>370</v>
      </c>
      <c r="BC205" t="s">
        <v>361</v>
      </c>
      <c r="BD205" t="s">
        <v>361</v>
      </c>
      <c r="BE205" t="s">
        <v>361</v>
      </c>
      <c r="BF205" t="s">
        <v>361</v>
      </c>
      <c r="BG205" t="s">
        <v>361</v>
      </c>
      <c r="BH205" t="s">
        <v>361</v>
      </c>
      <c r="BI205" t="s">
        <v>361</v>
      </c>
      <c r="BJ205" t="s">
        <v>361</v>
      </c>
      <c r="BK205" t="s">
        <v>361</v>
      </c>
      <c r="BL205" t="s">
        <v>361</v>
      </c>
      <c r="BM205" t="s">
        <v>361</v>
      </c>
      <c r="BP205" t="s">
        <v>361</v>
      </c>
      <c r="BQ205" t="s">
        <v>361</v>
      </c>
      <c r="BR205" t="s">
        <v>370</v>
      </c>
      <c r="BS205" t="s">
        <v>370</v>
      </c>
      <c r="BT205" t="s">
        <v>370</v>
      </c>
      <c r="BU205" t="s">
        <v>361</v>
      </c>
      <c r="BV205" t="s">
        <v>361</v>
      </c>
      <c r="BW205" t="s">
        <v>361</v>
      </c>
      <c r="BX205" t="s">
        <v>361</v>
      </c>
      <c r="BY205" t="s">
        <v>361</v>
      </c>
      <c r="BZ205" t="s">
        <v>361</v>
      </c>
      <c r="CA205" t="s">
        <v>361</v>
      </c>
      <c r="CB205" t="s">
        <v>361</v>
      </c>
      <c r="CC205" t="s">
        <v>361</v>
      </c>
      <c r="CF205" t="s">
        <v>361</v>
      </c>
      <c r="CG205" t="s">
        <v>361</v>
      </c>
      <c r="CH205" t="s">
        <v>370</v>
      </c>
      <c r="CI205" t="s">
        <v>370</v>
      </c>
      <c r="CJ205" t="s">
        <v>370</v>
      </c>
      <c r="CK205" t="s">
        <v>370</v>
      </c>
      <c r="CL205" t="s">
        <v>370</v>
      </c>
      <c r="CM205" t="s">
        <v>361</v>
      </c>
      <c r="CN205" t="s">
        <v>361</v>
      </c>
      <c r="CO205" t="s">
        <v>361</v>
      </c>
      <c r="CP205" t="s">
        <v>361</v>
      </c>
      <c r="CQ205" t="s">
        <v>361</v>
      </c>
      <c r="CR205" t="s">
        <v>361</v>
      </c>
      <c r="CS205" t="s">
        <v>361</v>
      </c>
      <c r="CT205" t="s">
        <v>361</v>
      </c>
      <c r="CU205" t="s">
        <v>361</v>
      </c>
      <c r="CV205" t="s">
        <v>361</v>
      </c>
      <c r="CW205" t="s">
        <v>361</v>
      </c>
      <c r="CX205" t="s">
        <v>361</v>
      </c>
      <c r="CY205" t="s">
        <v>361</v>
      </c>
      <c r="CZ205" t="s">
        <v>361</v>
      </c>
      <c r="DA205" t="s">
        <v>361</v>
      </c>
      <c r="DD205" t="s">
        <v>9</v>
      </c>
      <c r="DF205" t="s">
        <v>9</v>
      </c>
      <c r="DH205" t="s">
        <v>361</v>
      </c>
      <c r="DI205" t="s">
        <v>361</v>
      </c>
      <c r="DJ205" t="s">
        <v>361</v>
      </c>
      <c r="DK205" t="s">
        <v>361</v>
      </c>
      <c r="DL205" t="s">
        <v>361</v>
      </c>
      <c r="DM205" t="s">
        <v>361</v>
      </c>
      <c r="DN205" t="s">
        <v>361</v>
      </c>
      <c r="DO205" t="s">
        <v>361</v>
      </c>
      <c r="DP205" t="s">
        <v>361</v>
      </c>
      <c r="DQ205" t="s">
        <v>361</v>
      </c>
      <c r="DR205" t="s">
        <v>370</v>
      </c>
      <c r="DT205" t="s">
        <v>361</v>
      </c>
      <c r="DU205" t="s">
        <v>361</v>
      </c>
      <c r="DV205" t="s">
        <v>361</v>
      </c>
      <c r="DW205" t="s">
        <v>361</v>
      </c>
      <c r="DX205" t="s">
        <v>361</v>
      </c>
      <c r="DY205" t="s">
        <v>361</v>
      </c>
      <c r="DZ205" t="s">
        <v>361</v>
      </c>
      <c r="EA205" t="s">
        <v>361</v>
      </c>
      <c r="EB205" t="s">
        <v>361</v>
      </c>
      <c r="EC205" t="s">
        <v>361</v>
      </c>
      <c r="ED205" t="s">
        <v>361</v>
      </c>
      <c r="EH205" t="s">
        <v>7</v>
      </c>
      <c r="EJ205" t="s">
        <v>7</v>
      </c>
      <c r="EL205">
        <v>1</v>
      </c>
      <c r="EM205" t="s">
        <v>372</v>
      </c>
      <c r="EN205">
        <v>45</v>
      </c>
      <c r="FQ205" t="s">
        <v>373</v>
      </c>
      <c r="FR205" t="s">
        <v>406</v>
      </c>
      <c r="FV205" t="s">
        <v>406</v>
      </c>
      <c r="GF205" t="s">
        <v>7</v>
      </c>
      <c r="GJ205" t="s">
        <v>425</v>
      </c>
      <c r="GP205">
        <v>1</v>
      </c>
      <c r="GR205" t="s">
        <v>376</v>
      </c>
      <c r="GT205" t="s">
        <v>377</v>
      </c>
      <c r="GX205" t="s">
        <v>378</v>
      </c>
      <c r="HB205" t="s">
        <v>9</v>
      </c>
      <c r="HD205" t="s">
        <v>9</v>
      </c>
      <c r="HF205" t="s">
        <v>9</v>
      </c>
      <c r="HG205" t="s">
        <v>7</v>
      </c>
      <c r="HH205" t="s">
        <v>7</v>
      </c>
      <c r="HI205" t="s">
        <v>7</v>
      </c>
      <c r="HJ205" t="s">
        <v>9</v>
      </c>
      <c r="HK205" t="s">
        <v>7</v>
      </c>
      <c r="HL205" t="s">
        <v>7</v>
      </c>
      <c r="HM205" t="s">
        <v>7</v>
      </c>
      <c r="HN205" t="s">
        <v>7</v>
      </c>
      <c r="HX205" t="s">
        <v>9</v>
      </c>
      <c r="HY205" t="s">
        <v>9</v>
      </c>
      <c r="HZ205" t="s">
        <v>7</v>
      </c>
      <c r="IA205" t="s">
        <v>7</v>
      </c>
      <c r="IB205" t="s">
        <v>7</v>
      </c>
      <c r="IC205" t="s">
        <v>7</v>
      </c>
      <c r="ID205" t="s">
        <v>7</v>
      </c>
      <c r="IL205" t="s">
        <v>379</v>
      </c>
      <c r="IP205" t="s">
        <v>441</v>
      </c>
      <c r="IT205" t="s">
        <v>381</v>
      </c>
      <c r="IV205" t="s">
        <v>381</v>
      </c>
      <c r="IX205" t="s">
        <v>381</v>
      </c>
      <c r="IZ205" t="s">
        <v>7</v>
      </c>
      <c r="JL205" t="s">
        <v>361</v>
      </c>
      <c r="JM205" t="s">
        <v>361</v>
      </c>
      <c r="JN205" t="s">
        <v>361</v>
      </c>
      <c r="JO205" t="s">
        <v>361</v>
      </c>
      <c r="JP205" t="s">
        <v>361</v>
      </c>
      <c r="JQ205" t="s">
        <v>361</v>
      </c>
      <c r="JR205" t="s">
        <v>361</v>
      </c>
      <c r="JS205" t="s">
        <v>361</v>
      </c>
      <c r="JT205" t="s">
        <v>361</v>
      </c>
      <c r="JU205" t="s">
        <v>361</v>
      </c>
      <c r="JV205" t="s">
        <v>361</v>
      </c>
      <c r="JW205" t="s">
        <v>361</v>
      </c>
      <c r="KB205" t="s">
        <v>8</v>
      </c>
    </row>
    <row r="206" spans="1:288" x14ac:dyDescent="0.3">
      <c r="A206">
        <v>205</v>
      </c>
      <c r="D206" s="45">
        <v>44740</v>
      </c>
      <c r="E206" s="46">
        <v>0.56458333333333333</v>
      </c>
      <c r="F206" t="s">
        <v>61</v>
      </c>
      <c r="G206" t="s">
        <v>13</v>
      </c>
      <c r="H206" t="s">
        <v>7</v>
      </c>
      <c r="L206" t="s">
        <v>362</v>
      </c>
      <c r="P206" t="s">
        <v>9</v>
      </c>
      <c r="V206" t="s">
        <v>363</v>
      </c>
      <c r="Z206" t="s">
        <v>364</v>
      </c>
      <c r="AB206" t="s">
        <v>365</v>
      </c>
      <c r="AD206" t="s">
        <v>525</v>
      </c>
      <c r="AF206" t="s">
        <v>367</v>
      </c>
      <c r="AJ206" t="s">
        <v>367</v>
      </c>
      <c r="AN206" t="s">
        <v>7</v>
      </c>
      <c r="AP206" t="s">
        <v>369</v>
      </c>
      <c r="AR206" t="s">
        <v>7</v>
      </c>
      <c r="AT206" t="s">
        <v>7</v>
      </c>
      <c r="AV206" t="s">
        <v>361</v>
      </c>
      <c r="AW206" t="s">
        <v>361</v>
      </c>
      <c r="AX206" t="s">
        <v>361</v>
      </c>
      <c r="AY206" t="s">
        <v>361</v>
      </c>
      <c r="AZ206" t="s">
        <v>370</v>
      </c>
      <c r="BA206" t="s">
        <v>370</v>
      </c>
      <c r="BB206" t="s">
        <v>361</v>
      </c>
      <c r="BC206" t="s">
        <v>361</v>
      </c>
      <c r="BD206" t="s">
        <v>361</v>
      </c>
      <c r="BE206" t="s">
        <v>361</v>
      </c>
      <c r="BF206" t="s">
        <v>361</v>
      </c>
      <c r="BG206" t="s">
        <v>361</v>
      </c>
      <c r="BH206" t="s">
        <v>361</v>
      </c>
      <c r="BI206" t="s">
        <v>361</v>
      </c>
      <c r="BJ206" t="s">
        <v>361</v>
      </c>
      <c r="BK206" t="s">
        <v>361</v>
      </c>
      <c r="BL206" t="s">
        <v>361</v>
      </c>
      <c r="BM206" t="s">
        <v>361</v>
      </c>
      <c r="BP206" t="s">
        <v>361</v>
      </c>
      <c r="BQ206" t="s">
        <v>361</v>
      </c>
      <c r="BR206" t="s">
        <v>361</v>
      </c>
      <c r="BS206" t="s">
        <v>370</v>
      </c>
      <c r="BT206" t="s">
        <v>361</v>
      </c>
      <c r="BU206" t="s">
        <v>361</v>
      </c>
      <c r="BV206" t="s">
        <v>361</v>
      </c>
      <c r="BW206" t="s">
        <v>361</v>
      </c>
      <c r="BX206" t="s">
        <v>361</v>
      </c>
      <c r="BY206" t="s">
        <v>361</v>
      </c>
      <c r="BZ206" t="s">
        <v>361</v>
      </c>
      <c r="CA206" t="s">
        <v>361</v>
      </c>
      <c r="CB206" t="s">
        <v>361</v>
      </c>
      <c r="CC206" t="s">
        <v>361</v>
      </c>
      <c r="CF206" t="s">
        <v>361</v>
      </c>
      <c r="CG206" t="s">
        <v>361</v>
      </c>
      <c r="CH206" t="s">
        <v>370</v>
      </c>
      <c r="CI206" t="s">
        <v>370</v>
      </c>
      <c r="CJ206" t="s">
        <v>361</v>
      </c>
      <c r="CK206" t="s">
        <v>370</v>
      </c>
      <c r="CL206" t="s">
        <v>361</v>
      </c>
      <c r="CM206" t="s">
        <v>361</v>
      </c>
      <c r="CN206" t="s">
        <v>361</v>
      </c>
      <c r="CO206" t="s">
        <v>361</v>
      </c>
      <c r="CP206" t="s">
        <v>361</v>
      </c>
      <c r="CQ206" t="s">
        <v>361</v>
      </c>
      <c r="CR206" t="s">
        <v>361</v>
      </c>
      <c r="CS206" t="s">
        <v>361</v>
      </c>
      <c r="CT206" t="s">
        <v>361</v>
      </c>
      <c r="CU206" t="s">
        <v>361</v>
      </c>
      <c r="CV206" t="s">
        <v>361</v>
      </c>
      <c r="CW206" t="s">
        <v>361</v>
      </c>
      <c r="CX206" t="s">
        <v>361</v>
      </c>
      <c r="CY206" t="s">
        <v>361</v>
      </c>
      <c r="CZ206" t="s">
        <v>361</v>
      </c>
      <c r="DA206" t="s">
        <v>361</v>
      </c>
      <c r="DD206" t="s">
        <v>9</v>
      </c>
      <c r="DF206" t="s">
        <v>9</v>
      </c>
      <c r="DH206" t="s">
        <v>361</v>
      </c>
      <c r="DI206" t="s">
        <v>361</v>
      </c>
      <c r="DJ206" t="s">
        <v>361</v>
      </c>
      <c r="DK206" t="s">
        <v>361</v>
      </c>
      <c r="DL206" t="s">
        <v>361</v>
      </c>
      <c r="DM206" t="s">
        <v>361</v>
      </c>
      <c r="DN206" t="s">
        <v>361</v>
      </c>
      <c r="DO206" t="s">
        <v>361</v>
      </c>
      <c r="DP206" t="s">
        <v>361</v>
      </c>
      <c r="DQ206" t="s">
        <v>361</v>
      </c>
      <c r="DR206" t="s">
        <v>370</v>
      </c>
      <c r="DT206" t="s">
        <v>361</v>
      </c>
      <c r="DU206" t="s">
        <v>361</v>
      </c>
      <c r="DV206" t="s">
        <v>361</v>
      </c>
      <c r="DW206" t="s">
        <v>361</v>
      </c>
      <c r="DX206" t="s">
        <v>361</v>
      </c>
      <c r="DY206" t="s">
        <v>361</v>
      </c>
      <c r="DZ206" t="s">
        <v>361</v>
      </c>
      <c r="EA206" t="s">
        <v>361</v>
      </c>
      <c r="EB206" t="s">
        <v>361</v>
      </c>
      <c r="EC206" t="s">
        <v>361</v>
      </c>
      <c r="ED206" t="s">
        <v>361</v>
      </c>
      <c r="EH206" t="s">
        <v>7</v>
      </c>
      <c r="EJ206" t="s">
        <v>7</v>
      </c>
      <c r="EL206">
        <v>1</v>
      </c>
      <c r="EM206" t="s">
        <v>371</v>
      </c>
      <c r="EN206">
        <v>32</v>
      </c>
      <c r="FQ206" t="s">
        <v>373</v>
      </c>
      <c r="FR206" t="s">
        <v>449</v>
      </c>
      <c r="FV206" t="s">
        <v>449</v>
      </c>
      <c r="GF206" t="s">
        <v>7</v>
      </c>
      <c r="GJ206" t="s">
        <v>375</v>
      </c>
      <c r="GP206">
        <v>1</v>
      </c>
      <c r="GR206" t="s">
        <v>510</v>
      </c>
      <c r="GT206" t="s">
        <v>377</v>
      </c>
      <c r="GX206" t="s">
        <v>378</v>
      </c>
      <c r="HB206" t="s">
        <v>9</v>
      </c>
      <c r="HD206" t="s">
        <v>9</v>
      </c>
      <c r="HF206" t="s">
        <v>9</v>
      </c>
      <c r="HG206" t="s">
        <v>9</v>
      </c>
      <c r="HH206" t="s">
        <v>7</v>
      </c>
      <c r="HI206" t="s">
        <v>9</v>
      </c>
      <c r="HJ206" t="s">
        <v>9</v>
      </c>
      <c r="HK206" t="s">
        <v>7</v>
      </c>
      <c r="HL206" t="s">
        <v>9</v>
      </c>
      <c r="HM206" t="s">
        <v>9</v>
      </c>
      <c r="HN206" t="s">
        <v>9</v>
      </c>
      <c r="HX206" t="s">
        <v>9</v>
      </c>
      <c r="HY206" t="s">
        <v>9</v>
      </c>
      <c r="HZ206" t="s">
        <v>7</v>
      </c>
      <c r="IA206" t="s">
        <v>7</v>
      </c>
      <c r="IB206" t="s">
        <v>7</v>
      </c>
      <c r="IC206" t="s">
        <v>7</v>
      </c>
      <c r="ID206" t="s">
        <v>7</v>
      </c>
      <c r="IL206" t="s">
        <v>450</v>
      </c>
      <c r="IP206" t="s">
        <v>380</v>
      </c>
      <c r="IT206" t="s">
        <v>381</v>
      </c>
      <c r="IV206" t="s">
        <v>381</v>
      </c>
      <c r="IX206" t="s">
        <v>381</v>
      </c>
      <c r="IZ206" t="s">
        <v>9</v>
      </c>
      <c r="JB206" t="s">
        <v>11</v>
      </c>
      <c r="JD206" t="s">
        <v>7</v>
      </c>
      <c r="JL206" t="s">
        <v>361</v>
      </c>
      <c r="JM206" t="s">
        <v>361</v>
      </c>
      <c r="JN206" t="s">
        <v>361</v>
      </c>
      <c r="JO206" t="s">
        <v>361</v>
      </c>
      <c r="JP206" t="s">
        <v>361</v>
      </c>
      <c r="JQ206" t="s">
        <v>361</v>
      </c>
      <c r="JR206" t="s">
        <v>361</v>
      </c>
      <c r="JS206" t="s">
        <v>361</v>
      </c>
      <c r="JT206" t="s">
        <v>361</v>
      </c>
      <c r="JU206" t="s">
        <v>361</v>
      </c>
      <c r="JV206" t="s">
        <v>361</v>
      </c>
      <c r="JW206" t="s">
        <v>361</v>
      </c>
      <c r="KB206" t="s">
        <v>8</v>
      </c>
    </row>
    <row r="207" spans="1:288" x14ac:dyDescent="0.3">
      <c r="A207">
        <v>206</v>
      </c>
      <c r="AV207" t="s">
        <v>361</v>
      </c>
      <c r="AW207" t="s">
        <v>361</v>
      </c>
      <c r="AX207" t="s">
        <v>361</v>
      </c>
      <c r="AY207" t="s">
        <v>361</v>
      </c>
      <c r="AZ207" t="s">
        <v>361</v>
      </c>
      <c r="BA207" t="s">
        <v>361</v>
      </c>
      <c r="BB207" t="s">
        <v>361</v>
      </c>
      <c r="BC207" t="s">
        <v>361</v>
      </c>
      <c r="BD207" t="s">
        <v>361</v>
      </c>
      <c r="BE207" t="s">
        <v>361</v>
      </c>
      <c r="BF207" t="s">
        <v>361</v>
      </c>
      <c r="BG207" t="s">
        <v>361</v>
      </c>
      <c r="BH207" t="s">
        <v>361</v>
      </c>
      <c r="BI207" t="s">
        <v>361</v>
      </c>
      <c r="BJ207" t="s">
        <v>361</v>
      </c>
      <c r="BK207" t="s">
        <v>361</v>
      </c>
      <c r="BL207" t="s">
        <v>361</v>
      </c>
      <c r="BM207" t="s">
        <v>361</v>
      </c>
      <c r="BP207" t="s">
        <v>361</v>
      </c>
      <c r="BQ207" t="s">
        <v>361</v>
      </c>
      <c r="BR207" t="s">
        <v>361</v>
      </c>
      <c r="BS207" t="s">
        <v>361</v>
      </c>
      <c r="BT207" t="s">
        <v>361</v>
      </c>
      <c r="BU207" t="s">
        <v>361</v>
      </c>
      <c r="BV207" t="s">
        <v>361</v>
      </c>
      <c r="BW207" t="s">
        <v>361</v>
      </c>
      <c r="BX207" t="s">
        <v>361</v>
      </c>
      <c r="BY207" t="s">
        <v>361</v>
      </c>
      <c r="BZ207" t="s">
        <v>361</v>
      </c>
      <c r="CA207" t="s">
        <v>361</v>
      </c>
      <c r="CB207" t="s">
        <v>361</v>
      </c>
      <c r="CC207" t="s">
        <v>361</v>
      </c>
      <c r="CF207" t="s">
        <v>361</v>
      </c>
      <c r="CG207" t="s">
        <v>361</v>
      </c>
      <c r="CH207" t="s">
        <v>361</v>
      </c>
      <c r="CI207" t="s">
        <v>361</v>
      </c>
      <c r="CJ207" t="s">
        <v>361</v>
      </c>
      <c r="CK207" t="s">
        <v>361</v>
      </c>
      <c r="CL207" t="s">
        <v>361</v>
      </c>
      <c r="CM207" t="s">
        <v>361</v>
      </c>
      <c r="CN207" t="s">
        <v>361</v>
      </c>
      <c r="CO207" t="s">
        <v>361</v>
      </c>
      <c r="CP207" t="s">
        <v>361</v>
      </c>
      <c r="CQ207" t="s">
        <v>361</v>
      </c>
      <c r="CR207" t="s">
        <v>361</v>
      </c>
      <c r="CS207" t="s">
        <v>361</v>
      </c>
      <c r="CT207" t="s">
        <v>361</v>
      </c>
      <c r="CU207" t="s">
        <v>361</v>
      </c>
      <c r="CV207" t="s">
        <v>361</v>
      </c>
      <c r="CW207" t="s">
        <v>361</v>
      </c>
      <c r="CX207" t="s">
        <v>361</v>
      </c>
      <c r="CY207" t="s">
        <v>361</v>
      </c>
      <c r="CZ207" t="s">
        <v>361</v>
      </c>
      <c r="DA207" t="s">
        <v>361</v>
      </c>
      <c r="DH207" t="s">
        <v>361</v>
      </c>
      <c r="DI207" t="s">
        <v>361</v>
      </c>
      <c r="DJ207" t="s">
        <v>361</v>
      </c>
      <c r="DK207" t="s">
        <v>361</v>
      </c>
      <c r="DL207" t="s">
        <v>361</v>
      </c>
      <c r="DM207" t="s">
        <v>361</v>
      </c>
      <c r="DN207" t="s">
        <v>361</v>
      </c>
      <c r="DO207" t="s">
        <v>361</v>
      </c>
      <c r="DP207" t="s">
        <v>361</v>
      </c>
      <c r="DQ207" t="s">
        <v>361</v>
      </c>
      <c r="DR207" t="s">
        <v>361</v>
      </c>
      <c r="DT207" t="s">
        <v>361</v>
      </c>
      <c r="DU207" t="s">
        <v>361</v>
      </c>
      <c r="DV207" t="s">
        <v>361</v>
      </c>
      <c r="DW207" t="s">
        <v>361</v>
      </c>
      <c r="DX207" t="s">
        <v>361</v>
      </c>
      <c r="DY207" t="s">
        <v>361</v>
      </c>
      <c r="DZ207" t="s">
        <v>361</v>
      </c>
      <c r="EA207" t="s">
        <v>361</v>
      </c>
      <c r="EB207" t="s">
        <v>361</v>
      </c>
      <c r="EC207" t="s">
        <v>361</v>
      </c>
      <c r="ED207" t="s">
        <v>361</v>
      </c>
      <c r="JL207" t="s">
        <v>361</v>
      </c>
      <c r="JM207" t="s">
        <v>361</v>
      </c>
      <c r="JN207" t="s">
        <v>361</v>
      </c>
      <c r="JO207" t="s">
        <v>361</v>
      </c>
      <c r="JP207" t="s">
        <v>361</v>
      </c>
      <c r="JQ207" t="s">
        <v>361</v>
      </c>
      <c r="JR207" t="s">
        <v>361</v>
      </c>
      <c r="JS207" t="s">
        <v>361</v>
      </c>
      <c r="JT207" t="s">
        <v>361</v>
      </c>
      <c r="JU207" t="s">
        <v>361</v>
      </c>
      <c r="JV207" t="s">
        <v>361</v>
      </c>
      <c r="JW207" t="s">
        <v>361</v>
      </c>
      <c r="KB207" t="s">
        <v>59</v>
      </c>
    </row>
    <row r="208" spans="1:288" x14ac:dyDescent="0.3">
      <c r="A208">
        <v>207</v>
      </c>
      <c r="D208" s="45">
        <v>44740</v>
      </c>
      <c r="E208" s="46">
        <v>0.5708333333333333</v>
      </c>
      <c r="F208" t="s">
        <v>74</v>
      </c>
      <c r="G208" t="s">
        <v>13</v>
      </c>
      <c r="H208" t="s">
        <v>7</v>
      </c>
      <c r="L208" t="s">
        <v>362</v>
      </c>
      <c r="P208" t="s">
        <v>9</v>
      </c>
      <c r="V208" t="s">
        <v>487</v>
      </c>
      <c r="X208" t="s">
        <v>7</v>
      </c>
      <c r="Z208" t="s">
        <v>443</v>
      </c>
      <c r="AB208" t="s">
        <v>469</v>
      </c>
      <c r="AD208" t="s">
        <v>389</v>
      </c>
      <c r="AF208" t="s">
        <v>367</v>
      </c>
      <c r="AJ208" t="s">
        <v>367</v>
      </c>
      <c r="AN208" t="s">
        <v>7</v>
      </c>
      <c r="AP208" t="s">
        <v>367</v>
      </c>
      <c r="AR208" t="s">
        <v>7</v>
      </c>
      <c r="AT208" t="s">
        <v>7</v>
      </c>
      <c r="AV208" t="s">
        <v>361</v>
      </c>
      <c r="AW208" t="s">
        <v>370</v>
      </c>
      <c r="AX208" t="s">
        <v>370</v>
      </c>
      <c r="AY208" t="s">
        <v>370</v>
      </c>
      <c r="AZ208" t="s">
        <v>370</v>
      </c>
      <c r="BA208" t="s">
        <v>370</v>
      </c>
      <c r="BB208" t="s">
        <v>370</v>
      </c>
      <c r="BC208" t="s">
        <v>370</v>
      </c>
      <c r="BD208" t="s">
        <v>370</v>
      </c>
      <c r="BE208" t="s">
        <v>361</v>
      </c>
      <c r="BF208" t="s">
        <v>361</v>
      </c>
      <c r="BG208" t="s">
        <v>361</v>
      </c>
      <c r="BH208" t="s">
        <v>361</v>
      </c>
      <c r="BI208" t="s">
        <v>361</v>
      </c>
      <c r="BJ208" t="s">
        <v>361</v>
      </c>
      <c r="BK208" t="s">
        <v>361</v>
      </c>
      <c r="BL208" t="s">
        <v>361</v>
      </c>
      <c r="BM208" t="s">
        <v>361</v>
      </c>
      <c r="BN208" t="s">
        <v>560</v>
      </c>
      <c r="BP208" t="s">
        <v>361</v>
      </c>
      <c r="BQ208" t="s">
        <v>361</v>
      </c>
      <c r="BR208" t="s">
        <v>361</v>
      </c>
      <c r="BS208" t="s">
        <v>370</v>
      </c>
      <c r="BT208" t="s">
        <v>370</v>
      </c>
      <c r="BU208" t="s">
        <v>370</v>
      </c>
      <c r="BV208" t="s">
        <v>361</v>
      </c>
      <c r="BW208" t="s">
        <v>361</v>
      </c>
      <c r="BX208" t="s">
        <v>361</v>
      </c>
      <c r="BY208" t="s">
        <v>361</v>
      </c>
      <c r="BZ208" t="s">
        <v>361</v>
      </c>
      <c r="CA208" t="s">
        <v>361</v>
      </c>
      <c r="CB208" t="s">
        <v>361</v>
      </c>
      <c r="CC208" t="s">
        <v>361</v>
      </c>
      <c r="CF208" t="s">
        <v>361</v>
      </c>
      <c r="CG208" t="s">
        <v>370</v>
      </c>
      <c r="CH208" t="s">
        <v>370</v>
      </c>
      <c r="CI208" t="s">
        <v>370</v>
      </c>
      <c r="CJ208" t="s">
        <v>370</v>
      </c>
      <c r="CK208" t="s">
        <v>361</v>
      </c>
      <c r="CL208" t="s">
        <v>370</v>
      </c>
      <c r="CM208" t="s">
        <v>361</v>
      </c>
      <c r="CN208" t="s">
        <v>361</v>
      </c>
      <c r="CO208" t="s">
        <v>361</v>
      </c>
      <c r="CP208" t="s">
        <v>361</v>
      </c>
      <c r="CQ208" t="s">
        <v>361</v>
      </c>
      <c r="CR208" t="s">
        <v>361</v>
      </c>
      <c r="CS208" t="s">
        <v>361</v>
      </c>
      <c r="CT208" t="s">
        <v>361</v>
      </c>
      <c r="CU208" t="s">
        <v>361</v>
      </c>
      <c r="CV208" t="s">
        <v>361</v>
      </c>
      <c r="CW208" t="s">
        <v>361</v>
      </c>
      <c r="CX208" t="s">
        <v>361</v>
      </c>
      <c r="CY208" t="s">
        <v>361</v>
      </c>
      <c r="CZ208" t="s">
        <v>361</v>
      </c>
      <c r="DA208" t="s">
        <v>361</v>
      </c>
      <c r="DD208" t="s">
        <v>9</v>
      </c>
      <c r="DF208" t="s">
        <v>9</v>
      </c>
      <c r="DH208" t="s">
        <v>361</v>
      </c>
      <c r="DI208" t="s">
        <v>361</v>
      </c>
      <c r="DJ208" t="s">
        <v>361</v>
      </c>
      <c r="DK208" t="s">
        <v>361</v>
      </c>
      <c r="DL208" t="s">
        <v>361</v>
      </c>
      <c r="DM208" t="s">
        <v>361</v>
      </c>
      <c r="DN208" t="s">
        <v>361</v>
      </c>
      <c r="DO208" t="s">
        <v>361</v>
      </c>
      <c r="DP208" t="s">
        <v>361</v>
      </c>
      <c r="DQ208" t="s">
        <v>361</v>
      </c>
      <c r="DR208" t="s">
        <v>370</v>
      </c>
      <c r="DT208" t="s">
        <v>361</v>
      </c>
      <c r="DU208" t="s">
        <v>361</v>
      </c>
      <c r="DV208" t="s">
        <v>361</v>
      </c>
      <c r="DW208" t="s">
        <v>361</v>
      </c>
      <c r="DX208" t="s">
        <v>361</v>
      </c>
      <c r="DY208" t="s">
        <v>361</v>
      </c>
      <c r="DZ208" t="s">
        <v>361</v>
      </c>
      <c r="EA208" t="s">
        <v>361</v>
      </c>
      <c r="EB208" t="s">
        <v>361</v>
      </c>
      <c r="EC208" t="s">
        <v>361</v>
      </c>
      <c r="ED208" t="s">
        <v>361</v>
      </c>
      <c r="EH208" t="s">
        <v>7</v>
      </c>
      <c r="EJ208" t="s">
        <v>7</v>
      </c>
      <c r="EL208">
        <v>0</v>
      </c>
      <c r="FQ208" t="s">
        <v>373</v>
      </c>
      <c r="FR208" t="s">
        <v>374</v>
      </c>
      <c r="FV208" t="s">
        <v>374</v>
      </c>
      <c r="GF208" t="s">
        <v>7</v>
      </c>
      <c r="GJ208" t="s">
        <v>478</v>
      </c>
      <c r="GN208" t="s">
        <v>479</v>
      </c>
      <c r="GP208">
        <v>10</v>
      </c>
      <c r="GR208" t="s">
        <v>538</v>
      </c>
      <c r="GT208" t="s">
        <v>532</v>
      </c>
      <c r="GX208" t="s">
        <v>378</v>
      </c>
      <c r="HB208" t="s">
        <v>7</v>
      </c>
      <c r="HD208" t="s">
        <v>7</v>
      </c>
      <c r="HF208" t="s">
        <v>9</v>
      </c>
      <c r="HG208" t="s">
        <v>9</v>
      </c>
      <c r="HH208" t="s">
        <v>7</v>
      </c>
      <c r="HI208" t="s">
        <v>7</v>
      </c>
      <c r="HJ208" t="s">
        <v>7</v>
      </c>
      <c r="HK208" t="s">
        <v>7</v>
      </c>
      <c r="HL208" t="s">
        <v>7</v>
      </c>
      <c r="HM208" t="s">
        <v>7</v>
      </c>
      <c r="HN208" t="s">
        <v>7</v>
      </c>
      <c r="HX208" t="s">
        <v>7</v>
      </c>
      <c r="HY208" t="s">
        <v>9</v>
      </c>
      <c r="HZ208" t="s">
        <v>7</v>
      </c>
      <c r="IA208" t="s">
        <v>7</v>
      </c>
      <c r="IB208" t="s">
        <v>7</v>
      </c>
      <c r="IC208" t="s">
        <v>7</v>
      </c>
      <c r="ID208" t="s">
        <v>7</v>
      </c>
      <c r="IL208" t="s">
        <v>473</v>
      </c>
      <c r="IP208" t="s">
        <v>14</v>
      </c>
      <c r="IR208" t="s">
        <v>408</v>
      </c>
      <c r="IT208" t="s">
        <v>381</v>
      </c>
      <c r="IV208" t="s">
        <v>381</v>
      </c>
      <c r="IX208" t="s">
        <v>381</v>
      </c>
      <c r="IZ208" t="s">
        <v>9</v>
      </c>
      <c r="JB208" t="s">
        <v>11</v>
      </c>
      <c r="JD208" t="s">
        <v>9</v>
      </c>
      <c r="JF208" t="s">
        <v>410</v>
      </c>
      <c r="JG208" t="s">
        <v>409</v>
      </c>
      <c r="JH208" t="s">
        <v>410</v>
      </c>
      <c r="JL208" t="s">
        <v>370</v>
      </c>
      <c r="JM208" t="s">
        <v>370</v>
      </c>
      <c r="JN208" t="s">
        <v>370</v>
      </c>
      <c r="JO208" t="s">
        <v>361</v>
      </c>
      <c r="JP208" t="s">
        <v>361</v>
      </c>
      <c r="JQ208" t="s">
        <v>361</v>
      </c>
      <c r="JR208" t="s">
        <v>361</v>
      </c>
      <c r="JS208" t="s">
        <v>361</v>
      </c>
      <c r="JT208" t="s">
        <v>361</v>
      </c>
      <c r="JU208" t="s">
        <v>361</v>
      </c>
      <c r="JV208" t="s">
        <v>361</v>
      </c>
      <c r="JW208" t="s">
        <v>361</v>
      </c>
      <c r="JX208" t="s">
        <v>411</v>
      </c>
      <c r="JZ208" t="s">
        <v>412</v>
      </c>
      <c r="KB208" t="s">
        <v>8</v>
      </c>
    </row>
    <row r="209" spans="1:288" x14ac:dyDescent="0.3">
      <c r="A209">
        <v>208</v>
      </c>
      <c r="D209" s="45">
        <v>44740</v>
      </c>
      <c r="E209" s="46">
        <v>0.57361111111111118</v>
      </c>
      <c r="F209" t="s">
        <v>75</v>
      </c>
      <c r="G209" t="s">
        <v>13</v>
      </c>
      <c r="H209" t="s">
        <v>7</v>
      </c>
      <c r="L209" t="s">
        <v>362</v>
      </c>
      <c r="P209" t="s">
        <v>9</v>
      </c>
      <c r="V209" t="s">
        <v>363</v>
      </c>
      <c r="Z209" t="s">
        <v>402</v>
      </c>
      <c r="AB209" t="s">
        <v>403</v>
      </c>
      <c r="AD209" t="s">
        <v>366</v>
      </c>
      <c r="AF209" t="s">
        <v>367</v>
      </c>
      <c r="AJ209" t="s">
        <v>367</v>
      </c>
      <c r="AN209" t="s">
        <v>7</v>
      </c>
      <c r="AP209" t="s">
        <v>369</v>
      </c>
      <c r="AR209" t="s">
        <v>7</v>
      </c>
      <c r="AT209" t="s">
        <v>7</v>
      </c>
      <c r="AV209" t="s">
        <v>361</v>
      </c>
      <c r="AW209" t="s">
        <v>361</v>
      </c>
      <c r="AX209" t="s">
        <v>361</v>
      </c>
      <c r="AY209" t="s">
        <v>361</v>
      </c>
      <c r="AZ209" t="s">
        <v>370</v>
      </c>
      <c r="BA209" t="s">
        <v>370</v>
      </c>
      <c r="BB209" t="s">
        <v>370</v>
      </c>
      <c r="BC209" t="s">
        <v>361</v>
      </c>
      <c r="BD209" t="s">
        <v>361</v>
      </c>
      <c r="BE209" t="s">
        <v>361</v>
      </c>
      <c r="BF209" t="s">
        <v>361</v>
      </c>
      <c r="BG209" t="s">
        <v>361</v>
      </c>
      <c r="BH209" t="s">
        <v>361</v>
      </c>
      <c r="BI209" t="s">
        <v>361</v>
      </c>
      <c r="BJ209" t="s">
        <v>361</v>
      </c>
      <c r="BK209" t="s">
        <v>361</v>
      </c>
      <c r="BL209" t="s">
        <v>361</v>
      </c>
      <c r="BM209" t="s">
        <v>361</v>
      </c>
      <c r="BP209" t="s">
        <v>361</v>
      </c>
      <c r="BQ209" t="s">
        <v>370</v>
      </c>
      <c r="BR209" t="s">
        <v>370</v>
      </c>
      <c r="BS209" t="s">
        <v>370</v>
      </c>
      <c r="BT209" t="s">
        <v>361</v>
      </c>
      <c r="BU209" t="s">
        <v>361</v>
      </c>
      <c r="BV209" t="s">
        <v>361</v>
      </c>
      <c r="BW209" t="s">
        <v>361</v>
      </c>
      <c r="BX209" t="s">
        <v>361</v>
      </c>
      <c r="BY209" t="s">
        <v>361</v>
      </c>
      <c r="BZ209" t="s">
        <v>361</v>
      </c>
      <c r="CA209" t="s">
        <v>361</v>
      </c>
      <c r="CB209" t="s">
        <v>361</v>
      </c>
      <c r="CC209" t="s">
        <v>361</v>
      </c>
      <c r="CF209" t="s">
        <v>361</v>
      </c>
      <c r="CG209" t="s">
        <v>370</v>
      </c>
      <c r="CH209" t="s">
        <v>370</v>
      </c>
      <c r="CI209" t="s">
        <v>370</v>
      </c>
      <c r="CJ209" t="s">
        <v>361</v>
      </c>
      <c r="CK209" t="s">
        <v>370</v>
      </c>
      <c r="CL209" t="s">
        <v>361</v>
      </c>
      <c r="CM209" t="s">
        <v>361</v>
      </c>
      <c r="CN209" t="s">
        <v>361</v>
      </c>
      <c r="CO209" t="s">
        <v>361</v>
      </c>
      <c r="CP209" t="s">
        <v>361</v>
      </c>
      <c r="CQ209" t="s">
        <v>361</v>
      </c>
      <c r="CR209" t="s">
        <v>361</v>
      </c>
      <c r="CS209" t="s">
        <v>361</v>
      </c>
      <c r="CT209" t="s">
        <v>361</v>
      </c>
      <c r="CU209" t="s">
        <v>361</v>
      </c>
      <c r="CV209" t="s">
        <v>361</v>
      </c>
      <c r="CW209" t="s">
        <v>361</v>
      </c>
      <c r="CX209" t="s">
        <v>361</v>
      </c>
      <c r="CY209" t="s">
        <v>361</v>
      </c>
      <c r="CZ209" t="s">
        <v>361</v>
      </c>
      <c r="DA209" t="s">
        <v>361</v>
      </c>
      <c r="DD209" t="s">
        <v>9</v>
      </c>
      <c r="DF209" t="s">
        <v>9</v>
      </c>
      <c r="DH209" t="s">
        <v>361</v>
      </c>
      <c r="DI209" t="s">
        <v>361</v>
      </c>
      <c r="DJ209" t="s">
        <v>361</v>
      </c>
      <c r="DK209" t="s">
        <v>361</v>
      </c>
      <c r="DL209" t="s">
        <v>361</v>
      </c>
      <c r="DM209" t="s">
        <v>361</v>
      </c>
      <c r="DN209" t="s">
        <v>361</v>
      </c>
      <c r="DO209" t="s">
        <v>361</v>
      </c>
      <c r="DP209" t="s">
        <v>361</v>
      </c>
      <c r="DQ209" t="s">
        <v>361</v>
      </c>
      <c r="DR209" t="s">
        <v>370</v>
      </c>
      <c r="DT209" t="s">
        <v>361</v>
      </c>
      <c r="DU209" t="s">
        <v>361</v>
      </c>
      <c r="DV209" t="s">
        <v>361</v>
      </c>
      <c r="DW209" t="s">
        <v>361</v>
      </c>
      <c r="DX209" t="s">
        <v>361</v>
      </c>
      <c r="DY209" t="s">
        <v>361</v>
      </c>
      <c r="DZ209" t="s">
        <v>361</v>
      </c>
      <c r="EA209" t="s">
        <v>361</v>
      </c>
      <c r="EB209" t="s">
        <v>361</v>
      </c>
      <c r="EC209" t="s">
        <v>361</v>
      </c>
      <c r="ED209" t="s">
        <v>361</v>
      </c>
      <c r="EH209" t="s">
        <v>7</v>
      </c>
      <c r="EJ209" t="s">
        <v>7</v>
      </c>
      <c r="EL209">
        <v>1</v>
      </c>
      <c r="EM209" t="s">
        <v>371</v>
      </c>
      <c r="EN209">
        <v>6</v>
      </c>
      <c r="FQ209" t="s">
        <v>392</v>
      </c>
      <c r="FR209" t="s">
        <v>406</v>
      </c>
      <c r="FV209" t="s">
        <v>406</v>
      </c>
      <c r="FZ209" t="s">
        <v>9</v>
      </c>
      <c r="GF209" t="s">
        <v>7</v>
      </c>
      <c r="GJ209" t="s">
        <v>375</v>
      </c>
      <c r="GP209">
        <v>2</v>
      </c>
      <c r="GR209" t="s">
        <v>376</v>
      </c>
      <c r="GT209" t="s">
        <v>377</v>
      </c>
      <c r="GX209" t="s">
        <v>378</v>
      </c>
      <c r="HB209" t="s">
        <v>7</v>
      </c>
      <c r="HD209" t="s">
        <v>9</v>
      </c>
      <c r="HF209" t="s">
        <v>7</v>
      </c>
      <c r="HG209" t="s">
        <v>9</v>
      </c>
      <c r="HH209" t="s">
        <v>7</v>
      </c>
      <c r="HI209" t="s">
        <v>7</v>
      </c>
      <c r="HJ209" t="s">
        <v>9</v>
      </c>
      <c r="HK209" t="s">
        <v>7</v>
      </c>
      <c r="HL209" t="s">
        <v>7</v>
      </c>
      <c r="HM209" t="s">
        <v>7</v>
      </c>
      <c r="HN209" t="s">
        <v>7</v>
      </c>
      <c r="HX209" t="s">
        <v>7</v>
      </c>
      <c r="HY209" t="s">
        <v>9</v>
      </c>
      <c r="HZ209" t="s">
        <v>7</v>
      </c>
      <c r="IA209" t="s">
        <v>7</v>
      </c>
      <c r="IB209" t="s">
        <v>7</v>
      </c>
      <c r="IC209" t="s">
        <v>7</v>
      </c>
      <c r="ID209" t="s">
        <v>7</v>
      </c>
      <c r="IL209" t="s">
        <v>473</v>
      </c>
      <c r="IP209" t="s">
        <v>457</v>
      </c>
      <c r="IT209" t="s">
        <v>381</v>
      </c>
      <c r="IV209" t="s">
        <v>381</v>
      </c>
      <c r="IX209" t="s">
        <v>381</v>
      </c>
      <c r="IZ209" t="s">
        <v>9</v>
      </c>
      <c r="JB209" t="s">
        <v>11</v>
      </c>
      <c r="JD209" t="s">
        <v>9</v>
      </c>
      <c r="JF209" t="s">
        <v>409</v>
      </c>
      <c r="JG209" t="s">
        <v>446</v>
      </c>
      <c r="JH209" t="s">
        <v>446</v>
      </c>
      <c r="JL209" t="s">
        <v>370</v>
      </c>
      <c r="JM209" t="s">
        <v>370</v>
      </c>
      <c r="JN209" t="s">
        <v>370</v>
      </c>
      <c r="JO209" t="s">
        <v>361</v>
      </c>
      <c r="JP209" t="s">
        <v>361</v>
      </c>
      <c r="JQ209" t="s">
        <v>361</v>
      </c>
      <c r="JR209" t="s">
        <v>361</v>
      </c>
      <c r="JS209" t="s">
        <v>361</v>
      </c>
      <c r="JT209" t="s">
        <v>361</v>
      </c>
      <c r="JU209" t="s">
        <v>361</v>
      </c>
      <c r="JV209" t="s">
        <v>361</v>
      </c>
      <c r="JW209" t="s">
        <v>361</v>
      </c>
      <c r="JX209" t="s">
        <v>474</v>
      </c>
      <c r="JZ209" t="s">
        <v>412</v>
      </c>
      <c r="KB209" t="s">
        <v>8</v>
      </c>
    </row>
    <row r="210" spans="1:288" x14ac:dyDescent="0.3">
      <c r="A210">
        <v>209</v>
      </c>
      <c r="AV210" t="s">
        <v>361</v>
      </c>
      <c r="AW210" t="s">
        <v>361</v>
      </c>
      <c r="AX210" t="s">
        <v>361</v>
      </c>
      <c r="AY210" t="s">
        <v>361</v>
      </c>
      <c r="AZ210" t="s">
        <v>361</v>
      </c>
      <c r="BA210" t="s">
        <v>361</v>
      </c>
      <c r="BB210" t="s">
        <v>361</v>
      </c>
      <c r="BC210" t="s">
        <v>361</v>
      </c>
      <c r="BD210" t="s">
        <v>361</v>
      </c>
      <c r="BE210" t="s">
        <v>361</v>
      </c>
      <c r="BF210" t="s">
        <v>361</v>
      </c>
      <c r="BG210" t="s">
        <v>361</v>
      </c>
      <c r="BH210" t="s">
        <v>361</v>
      </c>
      <c r="BI210" t="s">
        <v>361</v>
      </c>
      <c r="BJ210" t="s">
        <v>361</v>
      </c>
      <c r="BK210" t="s">
        <v>361</v>
      </c>
      <c r="BL210" t="s">
        <v>361</v>
      </c>
      <c r="BM210" t="s">
        <v>361</v>
      </c>
      <c r="BP210" t="s">
        <v>361</v>
      </c>
      <c r="BQ210" t="s">
        <v>361</v>
      </c>
      <c r="BR210" t="s">
        <v>361</v>
      </c>
      <c r="BS210" t="s">
        <v>361</v>
      </c>
      <c r="BT210" t="s">
        <v>361</v>
      </c>
      <c r="BU210" t="s">
        <v>361</v>
      </c>
      <c r="BV210" t="s">
        <v>361</v>
      </c>
      <c r="BW210" t="s">
        <v>361</v>
      </c>
      <c r="BX210" t="s">
        <v>361</v>
      </c>
      <c r="BY210" t="s">
        <v>361</v>
      </c>
      <c r="BZ210" t="s">
        <v>361</v>
      </c>
      <c r="CA210" t="s">
        <v>361</v>
      </c>
      <c r="CB210" t="s">
        <v>361</v>
      </c>
      <c r="CC210" t="s">
        <v>361</v>
      </c>
      <c r="CF210" t="s">
        <v>361</v>
      </c>
      <c r="CG210" t="s">
        <v>361</v>
      </c>
      <c r="CH210" t="s">
        <v>361</v>
      </c>
      <c r="CI210" t="s">
        <v>361</v>
      </c>
      <c r="CJ210" t="s">
        <v>361</v>
      </c>
      <c r="CK210" t="s">
        <v>361</v>
      </c>
      <c r="CL210" t="s">
        <v>361</v>
      </c>
      <c r="CM210" t="s">
        <v>361</v>
      </c>
      <c r="CN210" t="s">
        <v>361</v>
      </c>
      <c r="CO210" t="s">
        <v>361</v>
      </c>
      <c r="CP210" t="s">
        <v>361</v>
      </c>
      <c r="CQ210" t="s">
        <v>361</v>
      </c>
      <c r="CR210" t="s">
        <v>361</v>
      </c>
      <c r="CS210" t="s">
        <v>361</v>
      </c>
      <c r="CT210" t="s">
        <v>361</v>
      </c>
      <c r="CU210" t="s">
        <v>361</v>
      </c>
      <c r="CV210" t="s">
        <v>361</v>
      </c>
      <c r="CW210" t="s">
        <v>361</v>
      </c>
      <c r="CX210" t="s">
        <v>361</v>
      </c>
      <c r="CY210" t="s">
        <v>361</v>
      </c>
      <c r="CZ210" t="s">
        <v>361</v>
      </c>
      <c r="DA210" t="s">
        <v>361</v>
      </c>
      <c r="DH210" t="s">
        <v>361</v>
      </c>
      <c r="DI210" t="s">
        <v>361</v>
      </c>
      <c r="DJ210" t="s">
        <v>361</v>
      </c>
      <c r="DK210" t="s">
        <v>361</v>
      </c>
      <c r="DL210" t="s">
        <v>361</v>
      </c>
      <c r="DM210" t="s">
        <v>361</v>
      </c>
      <c r="DN210" t="s">
        <v>361</v>
      </c>
      <c r="DO210" t="s">
        <v>361</v>
      </c>
      <c r="DP210" t="s">
        <v>361</v>
      </c>
      <c r="DQ210" t="s">
        <v>361</v>
      </c>
      <c r="DR210" t="s">
        <v>361</v>
      </c>
      <c r="DT210" t="s">
        <v>361</v>
      </c>
      <c r="DU210" t="s">
        <v>361</v>
      </c>
      <c r="DV210" t="s">
        <v>361</v>
      </c>
      <c r="DW210" t="s">
        <v>361</v>
      </c>
      <c r="DX210" t="s">
        <v>361</v>
      </c>
      <c r="DY210" t="s">
        <v>361</v>
      </c>
      <c r="DZ210" t="s">
        <v>361</v>
      </c>
      <c r="EA210" t="s">
        <v>361</v>
      </c>
      <c r="EB210" t="s">
        <v>361</v>
      </c>
      <c r="EC210" t="s">
        <v>361</v>
      </c>
      <c r="ED210" t="s">
        <v>361</v>
      </c>
      <c r="JL210" t="s">
        <v>361</v>
      </c>
      <c r="JM210" t="s">
        <v>361</v>
      </c>
      <c r="JN210" t="s">
        <v>361</v>
      </c>
      <c r="JO210" t="s">
        <v>361</v>
      </c>
      <c r="JP210" t="s">
        <v>361</v>
      </c>
      <c r="JQ210" t="s">
        <v>361</v>
      </c>
      <c r="JR210" t="s">
        <v>361</v>
      </c>
      <c r="JS210" t="s">
        <v>361</v>
      </c>
      <c r="JT210" t="s">
        <v>361</v>
      </c>
      <c r="JU210" t="s">
        <v>361</v>
      </c>
      <c r="JV210" t="s">
        <v>361</v>
      </c>
      <c r="JW210" t="s">
        <v>361</v>
      </c>
      <c r="KB210" t="s">
        <v>59</v>
      </c>
    </row>
    <row r="211" spans="1:288" x14ac:dyDescent="0.3">
      <c r="A211">
        <v>210</v>
      </c>
      <c r="D211" s="45">
        <v>44740</v>
      </c>
      <c r="E211" s="46">
        <v>0.59166666666666667</v>
      </c>
      <c r="F211" t="s">
        <v>74</v>
      </c>
      <c r="G211" t="s">
        <v>13</v>
      </c>
      <c r="H211" t="s">
        <v>7</v>
      </c>
      <c r="L211" t="s">
        <v>362</v>
      </c>
      <c r="P211" t="s">
        <v>9</v>
      </c>
      <c r="V211" t="s">
        <v>485</v>
      </c>
      <c r="Z211" t="s">
        <v>402</v>
      </c>
      <c r="AB211" t="s">
        <v>403</v>
      </c>
      <c r="AD211" t="s">
        <v>423</v>
      </c>
      <c r="AF211" t="s">
        <v>367</v>
      </c>
      <c r="AJ211" t="s">
        <v>367</v>
      </c>
      <c r="AN211" t="s">
        <v>7</v>
      </c>
      <c r="AP211" t="s">
        <v>367</v>
      </c>
      <c r="AR211" t="s">
        <v>7</v>
      </c>
      <c r="AT211" t="s">
        <v>368</v>
      </c>
      <c r="AV211" t="s">
        <v>370</v>
      </c>
      <c r="AW211" t="s">
        <v>361</v>
      </c>
      <c r="AX211" t="s">
        <v>361</v>
      </c>
      <c r="AY211" t="s">
        <v>361</v>
      </c>
      <c r="AZ211" t="s">
        <v>361</v>
      </c>
      <c r="BA211" t="s">
        <v>361</v>
      </c>
      <c r="BB211" t="s">
        <v>361</v>
      </c>
      <c r="BC211" t="s">
        <v>361</v>
      </c>
      <c r="BD211" t="s">
        <v>361</v>
      </c>
      <c r="BE211" t="s">
        <v>361</v>
      </c>
      <c r="BF211" t="s">
        <v>361</v>
      </c>
      <c r="BG211" t="s">
        <v>361</v>
      </c>
      <c r="BH211" t="s">
        <v>361</v>
      </c>
      <c r="BI211" t="s">
        <v>361</v>
      </c>
      <c r="BJ211" t="s">
        <v>361</v>
      </c>
      <c r="BK211" t="s">
        <v>361</v>
      </c>
      <c r="BL211" t="s">
        <v>361</v>
      </c>
      <c r="BM211" t="s">
        <v>361</v>
      </c>
      <c r="BP211" t="s">
        <v>370</v>
      </c>
      <c r="BQ211" t="s">
        <v>361</v>
      </c>
      <c r="BR211" t="s">
        <v>361</v>
      </c>
      <c r="BS211" t="s">
        <v>361</v>
      </c>
      <c r="BT211" t="s">
        <v>361</v>
      </c>
      <c r="BU211" t="s">
        <v>361</v>
      </c>
      <c r="BV211" t="s">
        <v>361</v>
      </c>
      <c r="BW211" t="s">
        <v>361</v>
      </c>
      <c r="BX211" t="s">
        <v>361</v>
      </c>
      <c r="BY211" t="s">
        <v>361</v>
      </c>
      <c r="BZ211" t="s">
        <v>361</v>
      </c>
      <c r="CA211" t="s">
        <v>361</v>
      </c>
      <c r="CB211" t="s">
        <v>361</v>
      </c>
      <c r="CC211" t="s">
        <v>361</v>
      </c>
      <c r="CF211" t="s">
        <v>361</v>
      </c>
      <c r="CG211" t="s">
        <v>361</v>
      </c>
      <c r="CH211" t="s">
        <v>361</v>
      </c>
      <c r="CI211" t="s">
        <v>370</v>
      </c>
      <c r="CJ211" t="s">
        <v>361</v>
      </c>
      <c r="CK211" t="s">
        <v>361</v>
      </c>
      <c r="CL211" t="s">
        <v>361</v>
      </c>
      <c r="CM211" t="s">
        <v>361</v>
      </c>
      <c r="CN211" t="s">
        <v>361</v>
      </c>
      <c r="CO211" t="s">
        <v>361</v>
      </c>
      <c r="CP211" t="s">
        <v>361</v>
      </c>
      <c r="CQ211" t="s">
        <v>361</v>
      </c>
      <c r="CR211" t="s">
        <v>361</v>
      </c>
      <c r="CS211" t="s">
        <v>361</v>
      </c>
      <c r="CT211" t="s">
        <v>361</v>
      </c>
      <c r="CU211" t="s">
        <v>361</v>
      </c>
      <c r="CV211" t="s">
        <v>361</v>
      </c>
      <c r="CW211" t="s">
        <v>361</v>
      </c>
      <c r="CX211" t="s">
        <v>361</v>
      </c>
      <c r="CY211" t="s">
        <v>361</v>
      </c>
      <c r="CZ211" t="s">
        <v>361</v>
      </c>
      <c r="DA211" t="s">
        <v>361</v>
      </c>
      <c r="DD211" t="s">
        <v>7</v>
      </c>
      <c r="DF211" t="s">
        <v>9</v>
      </c>
      <c r="DH211" t="s">
        <v>361</v>
      </c>
      <c r="DI211" t="s">
        <v>361</v>
      </c>
      <c r="DJ211" t="s">
        <v>361</v>
      </c>
      <c r="DK211" t="s">
        <v>361</v>
      </c>
      <c r="DL211" t="s">
        <v>361</v>
      </c>
      <c r="DM211" t="s">
        <v>361</v>
      </c>
      <c r="DN211" t="s">
        <v>361</v>
      </c>
      <c r="DO211" t="s">
        <v>361</v>
      </c>
      <c r="DP211" t="s">
        <v>361</v>
      </c>
      <c r="DQ211" t="s">
        <v>361</v>
      </c>
      <c r="DR211" t="s">
        <v>370</v>
      </c>
      <c r="DT211" t="s">
        <v>361</v>
      </c>
      <c r="DU211" t="s">
        <v>361</v>
      </c>
      <c r="DV211" t="s">
        <v>361</v>
      </c>
      <c r="DW211" t="s">
        <v>361</v>
      </c>
      <c r="DX211" t="s">
        <v>361</v>
      </c>
      <c r="DY211" t="s">
        <v>361</v>
      </c>
      <c r="DZ211" t="s">
        <v>361</v>
      </c>
      <c r="EA211" t="s">
        <v>361</v>
      </c>
      <c r="EB211" t="s">
        <v>361</v>
      </c>
      <c r="EC211" t="s">
        <v>361</v>
      </c>
      <c r="ED211" t="s">
        <v>361</v>
      </c>
      <c r="EH211" t="s">
        <v>7</v>
      </c>
      <c r="EJ211" t="s">
        <v>7</v>
      </c>
      <c r="EL211">
        <v>0</v>
      </c>
      <c r="FQ211" t="s">
        <v>373</v>
      </c>
      <c r="FR211" t="s">
        <v>455</v>
      </c>
      <c r="FV211" t="s">
        <v>455</v>
      </c>
      <c r="GF211" t="s">
        <v>7</v>
      </c>
      <c r="GJ211" t="s">
        <v>478</v>
      </c>
      <c r="GN211" t="s">
        <v>479</v>
      </c>
      <c r="GP211">
        <v>10</v>
      </c>
      <c r="GR211" t="s">
        <v>559</v>
      </c>
      <c r="GT211" t="s">
        <v>472</v>
      </c>
      <c r="GX211" t="s">
        <v>378</v>
      </c>
      <c r="HB211" t="s">
        <v>7</v>
      </c>
      <c r="HD211" t="s">
        <v>7</v>
      </c>
      <c r="HF211" t="s">
        <v>7</v>
      </c>
      <c r="HG211" t="s">
        <v>7</v>
      </c>
      <c r="HH211" t="s">
        <v>7</v>
      </c>
      <c r="HI211" t="s">
        <v>7</v>
      </c>
      <c r="HJ211" t="s">
        <v>7</v>
      </c>
      <c r="HK211" t="s">
        <v>7</v>
      </c>
      <c r="HL211" t="s">
        <v>7</v>
      </c>
      <c r="HM211" t="s">
        <v>7</v>
      </c>
      <c r="HN211" t="s">
        <v>7</v>
      </c>
      <c r="HX211" t="s">
        <v>7</v>
      </c>
      <c r="HY211" t="s">
        <v>9</v>
      </c>
      <c r="HZ211" t="s">
        <v>7</v>
      </c>
      <c r="IA211" t="s">
        <v>7</v>
      </c>
      <c r="IB211" t="s">
        <v>7</v>
      </c>
      <c r="IC211" t="s">
        <v>7</v>
      </c>
      <c r="ID211" t="s">
        <v>7</v>
      </c>
      <c r="IL211" t="s">
        <v>407</v>
      </c>
      <c r="IP211" t="s">
        <v>14</v>
      </c>
      <c r="IR211" t="s">
        <v>408</v>
      </c>
      <c r="IT211" t="s">
        <v>381</v>
      </c>
      <c r="IV211" t="s">
        <v>381</v>
      </c>
      <c r="IX211" t="s">
        <v>381</v>
      </c>
      <c r="IZ211" t="s">
        <v>7</v>
      </c>
      <c r="JL211" t="s">
        <v>361</v>
      </c>
      <c r="JM211" t="s">
        <v>361</v>
      </c>
      <c r="JN211" t="s">
        <v>361</v>
      </c>
      <c r="JO211" t="s">
        <v>361</v>
      </c>
      <c r="JP211" t="s">
        <v>361</v>
      </c>
      <c r="JQ211" t="s">
        <v>361</v>
      </c>
      <c r="JR211" t="s">
        <v>361</v>
      </c>
      <c r="JS211" t="s">
        <v>361</v>
      </c>
      <c r="JT211" t="s">
        <v>361</v>
      </c>
      <c r="JU211" t="s">
        <v>361</v>
      </c>
      <c r="JV211" t="s">
        <v>361</v>
      </c>
      <c r="JW211" t="s">
        <v>361</v>
      </c>
      <c r="KB211" t="s">
        <v>8</v>
      </c>
    </row>
    <row r="212" spans="1:288" x14ac:dyDescent="0.3">
      <c r="A212">
        <v>211</v>
      </c>
      <c r="D212" s="45">
        <v>44740</v>
      </c>
      <c r="E212" s="46">
        <v>0.59236111111111112</v>
      </c>
      <c r="F212" t="s">
        <v>12</v>
      </c>
      <c r="G212" t="s">
        <v>13</v>
      </c>
      <c r="H212" t="s">
        <v>7</v>
      </c>
      <c r="L212" t="s">
        <v>362</v>
      </c>
      <c r="P212" t="s">
        <v>9</v>
      </c>
      <c r="V212" t="s">
        <v>363</v>
      </c>
      <c r="Z212" t="s">
        <v>443</v>
      </c>
      <c r="AB212" t="s">
        <v>403</v>
      </c>
      <c r="AD212" t="s">
        <v>389</v>
      </c>
      <c r="AF212" t="s">
        <v>367</v>
      </c>
      <c r="AJ212" t="s">
        <v>367</v>
      </c>
      <c r="AN212" t="s">
        <v>7</v>
      </c>
      <c r="AP212" t="s">
        <v>369</v>
      </c>
      <c r="AR212" t="s">
        <v>9</v>
      </c>
      <c r="AT212" t="s">
        <v>9</v>
      </c>
      <c r="AV212" t="s">
        <v>361</v>
      </c>
      <c r="AW212" t="s">
        <v>361</v>
      </c>
      <c r="AX212" t="s">
        <v>361</v>
      </c>
      <c r="AY212" t="s">
        <v>361</v>
      </c>
      <c r="AZ212" t="s">
        <v>361</v>
      </c>
      <c r="BA212" t="s">
        <v>370</v>
      </c>
      <c r="BB212" t="s">
        <v>361</v>
      </c>
      <c r="BC212" t="s">
        <v>361</v>
      </c>
      <c r="BD212" t="s">
        <v>361</v>
      </c>
      <c r="BE212" t="s">
        <v>361</v>
      </c>
      <c r="BF212" t="s">
        <v>361</v>
      </c>
      <c r="BG212" t="s">
        <v>361</v>
      </c>
      <c r="BH212" t="s">
        <v>361</v>
      </c>
      <c r="BI212" t="s">
        <v>361</v>
      </c>
      <c r="BJ212" t="s">
        <v>361</v>
      </c>
      <c r="BK212" t="s">
        <v>361</v>
      </c>
      <c r="BL212" t="s">
        <v>361</v>
      </c>
      <c r="BM212" t="s">
        <v>361</v>
      </c>
      <c r="BP212" t="s">
        <v>361</v>
      </c>
      <c r="BQ212" t="s">
        <v>361</v>
      </c>
      <c r="BR212" t="s">
        <v>361</v>
      </c>
      <c r="BS212" t="s">
        <v>370</v>
      </c>
      <c r="BT212" t="s">
        <v>361</v>
      </c>
      <c r="BU212" t="s">
        <v>361</v>
      </c>
      <c r="BV212" t="s">
        <v>361</v>
      </c>
      <c r="BW212" t="s">
        <v>361</v>
      </c>
      <c r="BX212" t="s">
        <v>361</v>
      </c>
      <c r="BY212" t="s">
        <v>361</v>
      </c>
      <c r="BZ212" t="s">
        <v>361</v>
      </c>
      <c r="CA212" t="s">
        <v>361</v>
      </c>
      <c r="CB212" t="s">
        <v>361</v>
      </c>
      <c r="CC212" t="s">
        <v>361</v>
      </c>
      <c r="CF212" t="s">
        <v>361</v>
      </c>
      <c r="CG212" t="s">
        <v>361</v>
      </c>
      <c r="CH212" t="s">
        <v>361</v>
      </c>
      <c r="CI212" t="s">
        <v>370</v>
      </c>
      <c r="CJ212" t="s">
        <v>361</v>
      </c>
      <c r="CK212" t="s">
        <v>370</v>
      </c>
      <c r="CL212" t="s">
        <v>361</v>
      </c>
      <c r="CM212" t="s">
        <v>370</v>
      </c>
      <c r="CN212" t="s">
        <v>361</v>
      </c>
      <c r="CO212" t="s">
        <v>361</v>
      </c>
      <c r="CP212" t="s">
        <v>361</v>
      </c>
      <c r="CQ212" t="s">
        <v>361</v>
      </c>
      <c r="CR212" t="s">
        <v>361</v>
      </c>
      <c r="CS212" t="s">
        <v>361</v>
      </c>
      <c r="CT212" t="s">
        <v>361</v>
      </c>
      <c r="CU212" t="s">
        <v>361</v>
      </c>
      <c r="CV212" t="s">
        <v>361</v>
      </c>
      <c r="CW212" t="s">
        <v>361</v>
      </c>
      <c r="CX212" t="s">
        <v>361</v>
      </c>
      <c r="CY212" t="s">
        <v>361</v>
      </c>
      <c r="CZ212" t="s">
        <v>361</v>
      </c>
      <c r="DA212" t="s">
        <v>361</v>
      </c>
      <c r="DD212" t="s">
        <v>9</v>
      </c>
      <c r="DF212" t="s">
        <v>9</v>
      </c>
      <c r="DH212" t="s">
        <v>361</v>
      </c>
      <c r="DI212" t="s">
        <v>361</v>
      </c>
      <c r="DJ212" t="s">
        <v>361</v>
      </c>
      <c r="DK212" t="s">
        <v>361</v>
      </c>
      <c r="DL212" t="s">
        <v>361</v>
      </c>
      <c r="DM212" t="s">
        <v>361</v>
      </c>
      <c r="DN212" t="s">
        <v>361</v>
      </c>
      <c r="DO212" t="s">
        <v>361</v>
      </c>
      <c r="DP212" t="s">
        <v>361</v>
      </c>
      <c r="DQ212" t="s">
        <v>361</v>
      </c>
      <c r="DR212" t="s">
        <v>370</v>
      </c>
      <c r="DT212" t="s">
        <v>361</v>
      </c>
      <c r="DU212" t="s">
        <v>361</v>
      </c>
      <c r="DV212" t="s">
        <v>361</v>
      </c>
      <c r="DW212" t="s">
        <v>361</v>
      </c>
      <c r="DX212" t="s">
        <v>361</v>
      </c>
      <c r="DY212" t="s">
        <v>361</v>
      </c>
      <c r="DZ212" t="s">
        <v>361</v>
      </c>
      <c r="EA212" t="s">
        <v>361</v>
      </c>
      <c r="EB212" t="s">
        <v>361</v>
      </c>
      <c r="EC212" t="s">
        <v>361</v>
      </c>
      <c r="ED212" t="s">
        <v>361</v>
      </c>
      <c r="EH212" t="s">
        <v>7</v>
      </c>
      <c r="EJ212" t="s">
        <v>7</v>
      </c>
      <c r="EL212">
        <v>4</v>
      </c>
      <c r="EM212" t="s">
        <v>371</v>
      </c>
      <c r="EN212">
        <v>56</v>
      </c>
      <c r="EO212" t="s">
        <v>371</v>
      </c>
      <c r="EP212">
        <v>15</v>
      </c>
      <c r="EQ212" t="s">
        <v>371</v>
      </c>
      <c r="ER212">
        <v>3</v>
      </c>
      <c r="ES212" t="s">
        <v>372</v>
      </c>
      <c r="ET212">
        <v>24</v>
      </c>
      <c r="FQ212" t="s">
        <v>392</v>
      </c>
      <c r="FR212" t="s">
        <v>374</v>
      </c>
      <c r="FV212" t="s">
        <v>374</v>
      </c>
      <c r="FZ212" t="s">
        <v>9</v>
      </c>
      <c r="GF212" t="s">
        <v>7</v>
      </c>
      <c r="GJ212" t="s">
        <v>375</v>
      </c>
      <c r="GP212">
        <v>63</v>
      </c>
      <c r="GR212" t="s">
        <v>376</v>
      </c>
      <c r="GT212" t="s">
        <v>377</v>
      </c>
      <c r="GX212" t="s">
        <v>378</v>
      </c>
      <c r="HB212" t="s">
        <v>9</v>
      </c>
      <c r="HD212" t="s">
        <v>9</v>
      </c>
      <c r="HF212" t="s">
        <v>7</v>
      </c>
      <c r="HG212" t="s">
        <v>9</v>
      </c>
      <c r="HH212" t="s">
        <v>7</v>
      </c>
      <c r="HI212" t="s">
        <v>7</v>
      </c>
      <c r="HJ212" t="s">
        <v>9</v>
      </c>
      <c r="HK212" t="s">
        <v>7</v>
      </c>
      <c r="HL212" t="s">
        <v>9</v>
      </c>
      <c r="HM212" t="s">
        <v>9</v>
      </c>
      <c r="HN212" t="s">
        <v>9</v>
      </c>
      <c r="HX212" t="s">
        <v>7</v>
      </c>
      <c r="HY212" t="s">
        <v>9</v>
      </c>
      <c r="HZ212" t="s">
        <v>7</v>
      </c>
      <c r="IA212" t="s">
        <v>7</v>
      </c>
      <c r="IB212" t="s">
        <v>7</v>
      </c>
      <c r="IC212" t="s">
        <v>7</v>
      </c>
      <c r="ID212" t="s">
        <v>7</v>
      </c>
      <c r="IL212" t="s">
        <v>379</v>
      </c>
      <c r="IP212" t="s">
        <v>457</v>
      </c>
      <c r="IT212" t="s">
        <v>381</v>
      </c>
      <c r="IV212" t="s">
        <v>381</v>
      </c>
      <c r="IX212" t="s">
        <v>381</v>
      </c>
      <c r="IZ212" t="s">
        <v>9</v>
      </c>
      <c r="JB212" t="s">
        <v>11</v>
      </c>
      <c r="JD212" t="s">
        <v>9</v>
      </c>
      <c r="JF212" t="s">
        <v>409</v>
      </c>
      <c r="JG212" t="s">
        <v>410</v>
      </c>
      <c r="JH212" t="s">
        <v>410</v>
      </c>
      <c r="JL212" t="s">
        <v>370</v>
      </c>
      <c r="JM212" t="s">
        <v>370</v>
      </c>
      <c r="JN212" t="s">
        <v>370</v>
      </c>
      <c r="JO212" t="s">
        <v>370</v>
      </c>
      <c r="JP212" t="s">
        <v>370</v>
      </c>
      <c r="JQ212" t="s">
        <v>361</v>
      </c>
      <c r="JR212" t="s">
        <v>361</v>
      </c>
      <c r="JS212" t="s">
        <v>361</v>
      </c>
      <c r="JT212" t="s">
        <v>361</v>
      </c>
      <c r="JU212" t="s">
        <v>361</v>
      </c>
      <c r="JV212" t="s">
        <v>361</v>
      </c>
      <c r="JW212" t="s">
        <v>361</v>
      </c>
      <c r="JX212" t="s">
        <v>14</v>
      </c>
      <c r="JZ212" t="s">
        <v>412</v>
      </c>
      <c r="KB212" t="s">
        <v>8</v>
      </c>
    </row>
    <row r="213" spans="1:288" x14ac:dyDescent="0.3">
      <c r="A213">
        <v>212</v>
      </c>
      <c r="AV213" t="s">
        <v>361</v>
      </c>
      <c r="AW213" t="s">
        <v>361</v>
      </c>
      <c r="AX213" t="s">
        <v>361</v>
      </c>
      <c r="AY213" t="s">
        <v>361</v>
      </c>
      <c r="AZ213" t="s">
        <v>361</v>
      </c>
      <c r="BA213" t="s">
        <v>361</v>
      </c>
      <c r="BB213" t="s">
        <v>361</v>
      </c>
      <c r="BC213" t="s">
        <v>361</v>
      </c>
      <c r="BD213" t="s">
        <v>361</v>
      </c>
      <c r="BE213" t="s">
        <v>361</v>
      </c>
      <c r="BF213" t="s">
        <v>361</v>
      </c>
      <c r="BG213" t="s">
        <v>361</v>
      </c>
      <c r="BH213" t="s">
        <v>361</v>
      </c>
      <c r="BI213" t="s">
        <v>361</v>
      </c>
      <c r="BJ213" t="s">
        <v>361</v>
      </c>
      <c r="BK213" t="s">
        <v>361</v>
      </c>
      <c r="BL213" t="s">
        <v>361</v>
      </c>
      <c r="BM213" t="s">
        <v>361</v>
      </c>
      <c r="BP213" t="s">
        <v>361</v>
      </c>
      <c r="BQ213" t="s">
        <v>361</v>
      </c>
      <c r="BR213" t="s">
        <v>361</v>
      </c>
      <c r="BS213" t="s">
        <v>361</v>
      </c>
      <c r="BT213" t="s">
        <v>361</v>
      </c>
      <c r="BU213" t="s">
        <v>361</v>
      </c>
      <c r="BV213" t="s">
        <v>361</v>
      </c>
      <c r="BW213" t="s">
        <v>361</v>
      </c>
      <c r="BX213" t="s">
        <v>361</v>
      </c>
      <c r="BY213" t="s">
        <v>361</v>
      </c>
      <c r="BZ213" t="s">
        <v>361</v>
      </c>
      <c r="CA213" t="s">
        <v>361</v>
      </c>
      <c r="CB213" t="s">
        <v>361</v>
      </c>
      <c r="CC213" t="s">
        <v>361</v>
      </c>
      <c r="CF213" t="s">
        <v>361</v>
      </c>
      <c r="CG213" t="s">
        <v>361</v>
      </c>
      <c r="CH213" t="s">
        <v>361</v>
      </c>
      <c r="CI213" t="s">
        <v>361</v>
      </c>
      <c r="CJ213" t="s">
        <v>361</v>
      </c>
      <c r="CK213" t="s">
        <v>361</v>
      </c>
      <c r="CL213" t="s">
        <v>361</v>
      </c>
      <c r="CM213" t="s">
        <v>361</v>
      </c>
      <c r="CN213" t="s">
        <v>361</v>
      </c>
      <c r="CO213" t="s">
        <v>361</v>
      </c>
      <c r="CP213" t="s">
        <v>361</v>
      </c>
      <c r="CQ213" t="s">
        <v>361</v>
      </c>
      <c r="CR213" t="s">
        <v>361</v>
      </c>
      <c r="CS213" t="s">
        <v>361</v>
      </c>
      <c r="CT213" t="s">
        <v>361</v>
      </c>
      <c r="CU213" t="s">
        <v>361</v>
      </c>
      <c r="CV213" t="s">
        <v>361</v>
      </c>
      <c r="CW213" t="s">
        <v>361</v>
      </c>
      <c r="CX213" t="s">
        <v>361</v>
      </c>
      <c r="CY213" t="s">
        <v>361</v>
      </c>
      <c r="CZ213" t="s">
        <v>361</v>
      </c>
      <c r="DA213" t="s">
        <v>361</v>
      </c>
      <c r="DH213" t="s">
        <v>361</v>
      </c>
      <c r="DI213" t="s">
        <v>361</v>
      </c>
      <c r="DJ213" t="s">
        <v>361</v>
      </c>
      <c r="DK213" t="s">
        <v>361</v>
      </c>
      <c r="DL213" t="s">
        <v>361</v>
      </c>
      <c r="DM213" t="s">
        <v>361</v>
      </c>
      <c r="DN213" t="s">
        <v>361</v>
      </c>
      <c r="DO213" t="s">
        <v>361</v>
      </c>
      <c r="DP213" t="s">
        <v>361</v>
      </c>
      <c r="DQ213" t="s">
        <v>361</v>
      </c>
      <c r="DR213" t="s">
        <v>361</v>
      </c>
      <c r="DT213" t="s">
        <v>361</v>
      </c>
      <c r="DU213" t="s">
        <v>361</v>
      </c>
      <c r="DV213" t="s">
        <v>361</v>
      </c>
      <c r="DW213" t="s">
        <v>361</v>
      </c>
      <c r="DX213" t="s">
        <v>361</v>
      </c>
      <c r="DY213" t="s">
        <v>361</v>
      </c>
      <c r="DZ213" t="s">
        <v>361</v>
      </c>
      <c r="EA213" t="s">
        <v>361</v>
      </c>
      <c r="EB213" t="s">
        <v>361</v>
      </c>
      <c r="EC213" t="s">
        <v>361</v>
      </c>
      <c r="ED213" t="s">
        <v>361</v>
      </c>
      <c r="JL213" t="s">
        <v>361</v>
      </c>
      <c r="JM213" t="s">
        <v>361</v>
      </c>
      <c r="JN213" t="s">
        <v>361</v>
      </c>
      <c r="JO213" t="s">
        <v>361</v>
      </c>
      <c r="JP213" t="s">
        <v>361</v>
      </c>
      <c r="JQ213" t="s">
        <v>361</v>
      </c>
      <c r="JR213" t="s">
        <v>361</v>
      </c>
      <c r="JS213" t="s">
        <v>361</v>
      </c>
      <c r="JT213" t="s">
        <v>361</v>
      </c>
      <c r="JU213" t="s">
        <v>361</v>
      </c>
      <c r="JV213" t="s">
        <v>361</v>
      </c>
      <c r="JW213" t="s">
        <v>361</v>
      </c>
      <c r="KB213" t="s">
        <v>59</v>
      </c>
    </row>
    <row r="214" spans="1:288" x14ac:dyDescent="0.3">
      <c r="A214">
        <v>213</v>
      </c>
      <c r="AV214" t="s">
        <v>361</v>
      </c>
      <c r="AW214" t="s">
        <v>361</v>
      </c>
      <c r="AX214" t="s">
        <v>361</v>
      </c>
      <c r="AY214" t="s">
        <v>361</v>
      </c>
      <c r="AZ214" t="s">
        <v>361</v>
      </c>
      <c r="BA214" t="s">
        <v>361</v>
      </c>
      <c r="BB214" t="s">
        <v>361</v>
      </c>
      <c r="BC214" t="s">
        <v>361</v>
      </c>
      <c r="BD214" t="s">
        <v>361</v>
      </c>
      <c r="BE214" t="s">
        <v>361</v>
      </c>
      <c r="BF214" t="s">
        <v>361</v>
      </c>
      <c r="BG214" t="s">
        <v>361</v>
      </c>
      <c r="BH214" t="s">
        <v>361</v>
      </c>
      <c r="BI214" t="s">
        <v>361</v>
      </c>
      <c r="BJ214" t="s">
        <v>361</v>
      </c>
      <c r="BK214" t="s">
        <v>361</v>
      </c>
      <c r="BL214" t="s">
        <v>361</v>
      </c>
      <c r="BM214" t="s">
        <v>361</v>
      </c>
      <c r="BP214" t="s">
        <v>361</v>
      </c>
      <c r="BQ214" t="s">
        <v>361</v>
      </c>
      <c r="BR214" t="s">
        <v>361</v>
      </c>
      <c r="BS214" t="s">
        <v>361</v>
      </c>
      <c r="BT214" t="s">
        <v>361</v>
      </c>
      <c r="BU214" t="s">
        <v>361</v>
      </c>
      <c r="BV214" t="s">
        <v>361</v>
      </c>
      <c r="BW214" t="s">
        <v>361</v>
      </c>
      <c r="BX214" t="s">
        <v>361</v>
      </c>
      <c r="BY214" t="s">
        <v>361</v>
      </c>
      <c r="BZ214" t="s">
        <v>361</v>
      </c>
      <c r="CA214" t="s">
        <v>361</v>
      </c>
      <c r="CB214" t="s">
        <v>361</v>
      </c>
      <c r="CC214" t="s">
        <v>361</v>
      </c>
      <c r="CF214" t="s">
        <v>361</v>
      </c>
      <c r="CG214" t="s">
        <v>361</v>
      </c>
      <c r="CH214" t="s">
        <v>361</v>
      </c>
      <c r="CI214" t="s">
        <v>361</v>
      </c>
      <c r="CJ214" t="s">
        <v>361</v>
      </c>
      <c r="CK214" t="s">
        <v>361</v>
      </c>
      <c r="CL214" t="s">
        <v>361</v>
      </c>
      <c r="CM214" t="s">
        <v>361</v>
      </c>
      <c r="CN214" t="s">
        <v>361</v>
      </c>
      <c r="CO214" t="s">
        <v>361</v>
      </c>
      <c r="CP214" t="s">
        <v>361</v>
      </c>
      <c r="CQ214" t="s">
        <v>361</v>
      </c>
      <c r="CR214" t="s">
        <v>361</v>
      </c>
      <c r="CS214" t="s">
        <v>361</v>
      </c>
      <c r="CT214" t="s">
        <v>361</v>
      </c>
      <c r="CU214" t="s">
        <v>361</v>
      </c>
      <c r="CV214" t="s">
        <v>361</v>
      </c>
      <c r="CW214" t="s">
        <v>361</v>
      </c>
      <c r="CX214" t="s">
        <v>361</v>
      </c>
      <c r="CY214" t="s">
        <v>361</v>
      </c>
      <c r="CZ214" t="s">
        <v>361</v>
      </c>
      <c r="DA214" t="s">
        <v>361</v>
      </c>
      <c r="DH214" t="s">
        <v>361</v>
      </c>
      <c r="DI214" t="s">
        <v>361</v>
      </c>
      <c r="DJ214" t="s">
        <v>361</v>
      </c>
      <c r="DK214" t="s">
        <v>361</v>
      </c>
      <c r="DL214" t="s">
        <v>361</v>
      </c>
      <c r="DM214" t="s">
        <v>361</v>
      </c>
      <c r="DN214" t="s">
        <v>361</v>
      </c>
      <c r="DO214" t="s">
        <v>361</v>
      </c>
      <c r="DP214" t="s">
        <v>361</v>
      </c>
      <c r="DQ214" t="s">
        <v>361</v>
      </c>
      <c r="DR214" t="s">
        <v>361</v>
      </c>
      <c r="DT214" t="s">
        <v>361</v>
      </c>
      <c r="DU214" t="s">
        <v>361</v>
      </c>
      <c r="DV214" t="s">
        <v>361</v>
      </c>
      <c r="DW214" t="s">
        <v>361</v>
      </c>
      <c r="DX214" t="s">
        <v>361</v>
      </c>
      <c r="DY214" t="s">
        <v>361</v>
      </c>
      <c r="DZ214" t="s">
        <v>361</v>
      </c>
      <c r="EA214" t="s">
        <v>361</v>
      </c>
      <c r="EB214" t="s">
        <v>361</v>
      </c>
      <c r="EC214" t="s">
        <v>361</v>
      </c>
      <c r="ED214" t="s">
        <v>361</v>
      </c>
      <c r="JL214" t="s">
        <v>361</v>
      </c>
      <c r="JM214" t="s">
        <v>361</v>
      </c>
      <c r="JN214" t="s">
        <v>361</v>
      </c>
      <c r="JO214" t="s">
        <v>361</v>
      </c>
      <c r="JP214" t="s">
        <v>361</v>
      </c>
      <c r="JQ214" t="s">
        <v>361</v>
      </c>
      <c r="JR214" t="s">
        <v>361</v>
      </c>
      <c r="JS214" t="s">
        <v>361</v>
      </c>
      <c r="JT214" t="s">
        <v>361</v>
      </c>
      <c r="JU214" t="s">
        <v>361</v>
      </c>
      <c r="JV214" t="s">
        <v>361</v>
      </c>
      <c r="JW214" t="s">
        <v>361</v>
      </c>
      <c r="KB214" t="s">
        <v>59</v>
      </c>
    </row>
    <row r="215" spans="1:288" x14ac:dyDescent="0.3">
      <c r="A215">
        <v>214</v>
      </c>
      <c r="D215" s="45">
        <v>44741</v>
      </c>
      <c r="E215" s="46">
        <v>0.40833333333333338</v>
      </c>
      <c r="F215" t="s">
        <v>75</v>
      </c>
      <c r="G215" t="s">
        <v>13</v>
      </c>
      <c r="H215" t="s">
        <v>7</v>
      </c>
      <c r="L215" t="s">
        <v>362</v>
      </c>
      <c r="P215" t="s">
        <v>9</v>
      </c>
      <c r="V215" t="s">
        <v>401</v>
      </c>
      <c r="X215" t="s">
        <v>7</v>
      </c>
      <c r="Z215" t="s">
        <v>402</v>
      </c>
      <c r="AB215" t="s">
        <v>403</v>
      </c>
      <c r="AD215" t="s">
        <v>366</v>
      </c>
      <c r="AF215" t="s">
        <v>470</v>
      </c>
      <c r="AH215" t="s">
        <v>14</v>
      </c>
      <c r="AI215" t="s">
        <v>561</v>
      </c>
      <c r="AJ215" t="s">
        <v>367</v>
      </c>
      <c r="AN215" t="s">
        <v>7</v>
      </c>
      <c r="AP215" t="s">
        <v>424</v>
      </c>
      <c r="AR215" t="s">
        <v>7</v>
      </c>
      <c r="AT215" t="s">
        <v>9</v>
      </c>
      <c r="AV215" t="s">
        <v>361</v>
      </c>
      <c r="AW215" t="s">
        <v>370</v>
      </c>
      <c r="AX215" t="s">
        <v>361</v>
      </c>
      <c r="AY215" t="s">
        <v>370</v>
      </c>
      <c r="AZ215" t="s">
        <v>370</v>
      </c>
      <c r="BA215" t="s">
        <v>370</v>
      </c>
      <c r="BB215" t="s">
        <v>361</v>
      </c>
      <c r="BC215" t="s">
        <v>361</v>
      </c>
      <c r="BD215" t="s">
        <v>361</v>
      </c>
      <c r="BE215" t="s">
        <v>361</v>
      </c>
      <c r="BF215" t="s">
        <v>361</v>
      </c>
      <c r="BG215" t="s">
        <v>361</v>
      </c>
      <c r="BH215" t="s">
        <v>361</v>
      </c>
      <c r="BI215" t="s">
        <v>361</v>
      </c>
      <c r="BJ215" t="s">
        <v>361</v>
      </c>
      <c r="BK215" t="s">
        <v>361</v>
      </c>
      <c r="BL215" t="s">
        <v>361</v>
      </c>
      <c r="BM215" t="s">
        <v>361</v>
      </c>
      <c r="BP215" t="s">
        <v>361</v>
      </c>
      <c r="BQ215" t="s">
        <v>361</v>
      </c>
      <c r="BR215" t="s">
        <v>370</v>
      </c>
      <c r="BS215" t="s">
        <v>370</v>
      </c>
      <c r="BT215" t="s">
        <v>370</v>
      </c>
      <c r="BU215" t="s">
        <v>361</v>
      </c>
      <c r="BV215" t="s">
        <v>361</v>
      </c>
      <c r="BW215" t="s">
        <v>361</v>
      </c>
      <c r="BX215" t="s">
        <v>361</v>
      </c>
      <c r="BY215" t="s">
        <v>361</v>
      </c>
      <c r="BZ215" t="s">
        <v>361</v>
      </c>
      <c r="CA215" t="s">
        <v>361</v>
      </c>
      <c r="CB215" t="s">
        <v>361</v>
      </c>
      <c r="CC215" t="s">
        <v>361</v>
      </c>
      <c r="CF215" t="s">
        <v>361</v>
      </c>
      <c r="CG215" t="s">
        <v>370</v>
      </c>
      <c r="CH215" t="s">
        <v>370</v>
      </c>
      <c r="CI215" t="s">
        <v>370</v>
      </c>
      <c r="CJ215" t="s">
        <v>370</v>
      </c>
      <c r="CK215" t="s">
        <v>370</v>
      </c>
      <c r="CL215" t="s">
        <v>370</v>
      </c>
      <c r="CM215" t="s">
        <v>361</v>
      </c>
      <c r="CN215" t="s">
        <v>361</v>
      </c>
      <c r="CO215" t="s">
        <v>361</v>
      </c>
      <c r="CP215" t="s">
        <v>361</v>
      </c>
      <c r="CQ215" t="s">
        <v>361</v>
      </c>
      <c r="CR215" t="s">
        <v>361</v>
      </c>
      <c r="CS215" t="s">
        <v>361</v>
      </c>
      <c r="CT215" t="s">
        <v>361</v>
      </c>
      <c r="CU215" t="s">
        <v>361</v>
      </c>
      <c r="CV215" t="s">
        <v>361</v>
      </c>
      <c r="CW215" t="s">
        <v>361</v>
      </c>
      <c r="CX215" t="s">
        <v>361</v>
      </c>
      <c r="CY215" t="s">
        <v>361</v>
      </c>
      <c r="CZ215" t="s">
        <v>361</v>
      </c>
      <c r="DA215" t="s">
        <v>361</v>
      </c>
      <c r="DD215" t="s">
        <v>9</v>
      </c>
      <c r="DF215" t="s">
        <v>9</v>
      </c>
      <c r="DH215" t="s">
        <v>361</v>
      </c>
      <c r="DI215" t="s">
        <v>361</v>
      </c>
      <c r="DJ215" t="s">
        <v>361</v>
      </c>
      <c r="DK215" t="s">
        <v>361</v>
      </c>
      <c r="DL215" t="s">
        <v>361</v>
      </c>
      <c r="DM215" t="s">
        <v>361</v>
      </c>
      <c r="DN215" t="s">
        <v>361</v>
      </c>
      <c r="DO215" t="s">
        <v>361</v>
      </c>
      <c r="DP215" t="s">
        <v>361</v>
      </c>
      <c r="DQ215" t="s">
        <v>361</v>
      </c>
      <c r="DR215" t="s">
        <v>370</v>
      </c>
      <c r="DT215" t="s">
        <v>361</v>
      </c>
      <c r="DU215" t="s">
        <v>361</v>
      </c>
      <c r="DV215" t="s">
        <v>361</v>
      </c>
      <c r="DW215" t="s">
        <v>361</v>
      </c>
      <c r="DX215" t="s">
        <v>361</v>
      </c>
      <c r="DY215" t="s">
        <v>361</v>
      </c>
      <c r="DZ215" t="s">
        <v>361</v>
      </c>
      <c r="EA215" t="s">
        <v>361</v>
      </c>
      <c r="EB215" t="s">
        <v>361</v>
      </c>
      <c r="EC215" t="s">
        <v>361</v>
      </c>
      <c r="ED215" t="s">
        <v>361</v>
      </c>
      <c r="EH215" t="s">
        <v>7</v>
      </c>
      <c r="EJ215" t="s">
        <v>7</v>
      </c>
      <c r="EL215">
        <v>1</v>
      </c>
      <c r="EM215" t="s">
        <v>372</v>
      </c>
      <c r="EN215">
        <v>42</v>
      </c>
      <c r="FQ215" t="s">
        <v>373</v>
      </c>
      <c r="FR215" t="s">
        <v>404</v>
      </c>
      <c r="FT215" t="s">
        <v>439</v>
      </c>
      <c r="FV215" t="s">
        <v>404</v>
      </c>
      <c r="FX215" t="s">
        <v>477</v>
      </c>
      <c r="GF215" t="s">
        <v>7</v>
      </c>
      <c r="GJ215" t="s">
        <v>425</v>
      </c>
      <c r="GP215">
        <v>2</v>
      </c>
      <c r="GR215" t="s">
        <v>376</v>
      </c>
      <c r="GT215" t="s">
        <v>377</v>
      </c>
      <c r="GX215" t="s">
        <v>378</v>
      </c>
      <c r="HB215" t="s">
        <v>7</v>
      </c>
      <c r="HD215" t="s">
        <v>9</v>
      </c>
      <c r="HF215" t="s">
        <v>7</v>
      </c>
      <c r="HG215" t="s">
        <v>9</v>
      </c>
      <c r="HH215" t="s">
        <v>7</v>
      </c>
      <c r="HI215" t="s">
        <v>7</v>
      </c>
      <c r="HJ215" t="s">
        <v>9</v>
      </c>
      <c r="HK215" t="s">
        <v>7</v>
      </c>
      <c r="HL215" t="s">
        <v>9</v>
      </c>
      <c r="HM215" t="s">
        <v>9</v>
      </c>
      <c r="HN215" t="s">
        <v>7</v>
      </c>
      <c r="HX215" t="s">
        <v>7</v>
      </c>
      <c r="HY215" t="s">
        <v>9</v>
      </c>
      <c r="HZ215" t="s">
        <v>7</v>
      </c>
      <c r="IA215" t="s">
        <v>7</v>
      </c>
      <c r="IB215" t="s">
        <v>7</v>
      </c>
      <c r="IC215" t="s">
        <v>7</v>
      </c>
      <c r="ID215" t="s">
        <v>7</v>
      </c>
      <c r="IL215" t="s">
        <v>379</v>
      </c>
      <c r="IP215" t="s">
        <v>380</v>
      </c>
      <c r="IT215" t="s">
        <v>381</v>
      </c>
      <c r="IV215" t="s">
        <v>381</v>
      </c>
      <c r="IX215" t="s">
        <v>381</v>
      </c>
      <c r="IZ215" t="s">
        <v>9</v>
      </c>
      <c r="JB215" t="s">
        <v>11</v>
      </c>
      <c r="JD215" t="s">
        <v>9</v>
      </c>
      <c r="JF215" t="s">
        <v>446</v>
      </c>
      <c r="JG215" t="s">
        <v>410</v>
      </c>
      <c r="JH215" t="s">
        <v>446</v>
      </c>
      <c r="JL215" t="s">
        <v>370</v>
      </c>
      <c r="JM215" t="s">
        <v>370</v>
      </c>
      <c r="JN215" t="s">
        <v>370</v>
      </c>
      <c r="JO215" t="s">
        <v>370</v>
      </c>
      <c r="JP215" t="s">
        <v>361</v>
      </c>
      <c r="JQ215" t="s">
        <v>361</v>
      </c>
      <c r="JR215" t="s">
        <v>361</v>
      </c>
      <c r="JS215" t="s">
        <v>361</v>
      </c>
      <c r="JT215" t="s">
        <v>361</v>
      </c>
      <c r="JU215" t="s">
        <v>361</v>
      </c>
      <c r="JV215" t="s">
        <v>361</v>
      </c>
      <c r="JW215" t="s">
        <v>361</v>
      </c>
      <c r="JX215" t="s">
        <v>14</v>
      </c>
      <c r="JZ215" t="s">
        <v>412</v>
      </c>
      <c r="KB215" t="s">
        <v>8</v>
      </c>
    </row>
    <row r="216" spans="1:288" x14ac:dyDescent="0.3">
      <c r="A216">
        <v>215</v>
      </c>
      <c r="AV216" t="s">
        <v>361</v>
      </c>
      <c r="AW216" t="s">
        <v>361</v>
      </c>
      <c r="AX216" t="s">
        <v>361</v>
      </c>
      <c r="AY216" t="s">
        <v>361</v>
      </c>
      <c r="AZ216" t="s">
        <v>361</v>
      </c>
      <c r="BA216" t="s">
        <v>361</v>
      </c>
      <c r="BB216" t="s">
        <v>361</v>
      </c>
      <c r="BC216" t="s">
        <v>361</v>
      </c>
      <c r="BD216" t="s">
        <v>361</v>
      </c>
      <c r="BE216" t="s">
        <v>361</v>
      </c>
      <c r="BF216" t="s">
        <v>361</v>
      </c>
      <c r="BG216" t="s">
        <v>361</v>
      </c>
      <c r="BH216" t="s">
        <v>361</v>
      </c>
      <c r="BI216" t="s">
        <v>361</v>
      </c>
      <c r="BJ216" t="s">
        <v>361</v>
      </c>
      <c r="BK216" t="s">
        <v>361</v>
      </c>
      <c r="BL216" t="s">
        <v>361</v>
      </c>
      <c r="BM216" t="s">
        <v>361</v>
      </c>
      <c r="BP216" t="s">
        <v>361</v>
      </c>
      <c r="BQ216" t="s">
        <v>361</v>
      </c>
      <c r="BR216" t="s">
        <v>361</v>
      </c>
      <c r="BS216" t="s">
        <v>361</v>
      </c>
      <c r="BT216" t="s">
        <v>361</v>
      </c>
      <c r="BU216" t="s">
        <v>361</v>
      </c>
      <c r="BV216" t="s">
        <v>361</v>
      </c>
      <c r="BW216" t="s">
        <v>361</v>
      </c>
      <c r="BX216" t="s">
        <v>361</v>
      </c>
      <c r="BY216" t="s">
        <v>361</v>
      </c>
      <c r="BZ216" t="s">
        <v>361</v>
      </c>
      <c r="CA216" t="s">
        <v>361</v>
      </c>
      <c r="CB216" t="s">
        <v>361</v>
      </c>
      <c r="CC216" t="s">
        <v>361</v>
      </c>
      <c r="CF216" t="s">
        <v>361</v>
      </c>
      <c r="CG216" t="s">
        <v>361</v>
      </c>
      <c r="CH216" t="s">
        <v>361</v>
      </c>
      <c r="CI216" t="s">
        <v>361</v>
      </c>
      <c r="CJ216" t="s">
        <v>361</v>
      </c>
      <c r="CK216" t="s">
        <v>361</v>
      </c>
      <c r="CL216" t="s">
        <v>361</v>
      </c>
      <c r="CM216" t="s">
        <v>361</v>
      </c>
      <c r="CN216" t="s">
        <v>361</v>
      </c>
      <c r="CO216" t="s">
        <v>361</v>
      </c>
      <c r="CP216" t="s">
        <v>361</v>
      </c>
      <c r="CQ216" t="s">
        <v>361</v>
      </c>
      <c r="CR216" t="s">
        <v>361</v>
      </c>
      <c r="CS216" t="s">
        <v>361</v>
      </c>
      <c r="CT216" t="s">
        <v>361</v>
      </c>
      <c r="CU216" t="s">
        <v>361</v>
      </c>
      <c r="CV216" t="s">
        <v>361</v>
      </c>
      <c r="CW216" t="s">
        <v>361</v>
      </c>
      <c r="CX216" t="s">
        <v>361</v>
      </c>
      <c r="CY216" t="s">
        <v>361</v>
      </c>
      <c r="CZ216" t="s">
        <v>361</v>
      </c>
      <c r="DA216" t="s">
        <v>361</v>
      </c>
      <c r="DH216" t="s">
        <v>361</v>
      </c>
      <c r="DI216" t="s">
        <v>361</v>
      </c>
      <c r="DJ216" t="s">
        <v>361</v>
      </c>
      <c r="DK216" t="s">
        <v>361</v>
      </c>
      <c r="DL216" t="s">
        <v>361</v>
      </c>
      <c r="DM216" t="s">
        <v>361</v>
      </c>
      <c r="DN216" t="s">
        <v>361</v>
      </c>
      <c r="DO216" t="s">
        <v>361</v>
      </c>
      <c r="DP216" t="s">
        <v>361</v>
      </c>
      <c r="DQ216" t="s">
        <v>361</v>
      </c>
      <c r="DR216" t="s">
        <v>361</v>
      </c>
      <c r="DT216" t="s">
        <v>361</v>
      </c>
      <c r="DU216" t="s">
        <v>361</v>
      </c>
      <c r="DV216" t="s">
        <v>361</v>
      </c>
      <c r="DW216" t="s">
        <v>361</v>
      </c>
      <c r="DX216" t="s">
        <v>361</v>
      </c>
      <c r="DY216" t="s">
        <v>361</v>
      </c>
      <c r="DZ216" t="s">
        <v>361</v>
      </c>
      <c r="EA216" t="s">
        <v>361</v>
      </c>
      <c r="EB216" t="s">
        <v>361</v>
      </c>
      <c r="EC216" t="s">
        <v>361</v>
      </c>
      <c r="ED216" t="s">
        <v>361</v>
      </c>
      <c r="JL216" t="s">
        <v>361</v>
      </c>
      <c r="JM216" t="s">
        <v>361</v>
      </c>
      <c r="JN216" t="s">
        <v>361</v>
      </c>
      <c r="JO216" t="s">
        <v>361</v>
      </c>
      <c r="JP216" t="s">
        <v>361</v>
      </c>
      <c r="JQ216" t="s">
        <v>361</v>
      </c>
      <c r="JR216" t="s">
        <v>361</v>
      </c>
      <c r="JS216" t="s">
        <v>361</v>
      </c>
      <c r="JT216" t="s">
        <v>361</v>
      </c>
      <c r="JU216" t="s">
        <v>361</v>
      </c>
      <c r="JV216" t="s">
        <v>361</v>
      </c>
      <c r="JW216" t="s">
        <v>361</v>
      </c>
      <c r="KB216" t="s">
        <v>59</v>
      </c>
    </row>
    <row r="217" spans="1:288" x14ac:dyDescent="0.3">
      <c r="A217">
        <v>216</v>
      </c>
      <c r="D217" s="45">
        <v>44740</v>
      </c>
      <c r="E217" s="46">
        <v>0.60833333333333328</v>
      </c>
      <c r="F217" t="s">
        <v>22</v>
      </c>
      <c r="G217" t="s">
        <v>382</v>
      </c>
      <c r="I217" t="s">
        <v>383</v>
      </c>
      <c r="N217" t="s">
        <v>384</v>
      </c>
      <c r="S217" t="s">
        <v>385</v>
      </c>
      <c r="W217" t="s">
        <v>386</v>
      </c>
      <c r="Y217" t="s">
        <v>385</v>
      </c>
      <c r="AA217" t="s">
        <v>414</v>
      </c>
      <c r="AC217" t="s">
        <v>388</v>
      </c>
      <c r="AE217" t="s">
        <v>423</v>
      </c>
      <c r="AG217" t="s">
        <v>390</v>
      </c>
      <c r="AK217" t="s">
        <v>383</v>
      </c>
      <c r="AO217" t="s">
        <v>383</v>
      </c>
      <c r="AQ217" t="s">
        <v>418</v>
      </c>
      <c r="AS217" t="s">
        <v>383</v>
      </c>
      <c r="AU217" t="s">
        <v>436</v>
      </c>
      <c r="AV217" t="s">
        <v>361</v>
      </c>
      <c r="AW217" t="s">
        <v>361</v>
      </c>
      <c r="AX217" t="s">
        <v>361</v>
      </c>
      <c r="AY217" t="s">
        <v>361</v>
      </c>
      <c r="AZ217" t="s">
        <v>361</v>
      </c>
      <c r="BA217" t="s">
        <v>361</v>
      </c>
      <c r="BB217" t="s">
        <v>361</v>
      </c>
      <c r="BC217" t="s">
        <v>361</v>
      </c>
      <c r="BD217" t="s">
        <v>361</v>
      </c>
      <c r="BE217" t="s">
        <v>370</v>
      </c>
      <c r="BF217" t="s">
        <v>361</v>
      </c>
      <c r="BG217" t="s">
        <v>361</v>
      </c>
      <c r="BH217" t="s">
        <v>361</v>
      </c>
      <c r="BI217" t="s">
        <v>361</v>
      </c>
      <c r="BJ217" t="s">
        <v>361</v>
      </c>
      <c r="BK217" t="s">
        <v>361</v>
      </c>
      <c r="BL217" t="s">
        <v>361</v>
      </c>
      <c r="BM217" t="s">
        <v>361</v>
      </c>
      <c r="BP217" t="s">
        <v>361</v>
      </c>
      <c r="BQ217" t="s">
        <v>361</v>
      </c>
      <c r="BR217" t="s">
        <v>361</v>
      </c>
      <c r="BS217" t="s">
        <v>361</v>
      </c>
      <c r="BT217" t="s">
        <v>361</v>
      </c>
      <c r="BU217" t="s">
        <v>361</v>
      </c>
      <c r="BV217" t="s">
        <v>361</v>
      </c>
      <c r="BW217" t="s">
        <v>370</v>
      </c>
      <c r="BX217" t="s">
        <v>361</v>
      </c>
      <c r="BY217" t="s">
        <v>361</v>
      </c>
      <c r="BZ217" t="s">
        <v>361</v>
      </c>
      <c r="CA217" t="s">
        <v>361</v>
      </c>
      <c r="CB217" t="s">
        <v>361</v>
      </c>
      <c r="CC217" t="s">
        <v>361</v>
      </c>
      <c r="CF217" t="s">
        <v>361</v>
      </c>
      <c r="CG217" t="s">
        <v>361</v>
      </c>
      <c r="CH217" t="s">
        <v>361</v>
      </c>
      <c r="CI217" t="s">
        <v>361</v>
      </c>
      <c r="CJ217" t="s">
        <v>361</v>
      </c>
      <c r="CK217" t="s">
        <v>361</v>
      </c>
      <c r="CL217" t="s">
        <v>361</v>
      </c>
      <c r="CM217" t="s">
        <v>361</v>
      </c>
      <c r="CN217" t="s">
        <v>361</v>
      </c>
      <c r="CO217" t="s">
        <v>361</v>
      </c>
      <c r="CP217" t="s">
        <v>361</v>
      </c>
      <c r="CQ217" t="s">
        <v>361</v>
      </c>
      <c r="CR217" t="s">
        <v>361</v>
      </c>
      <c r="CS217" t="s">
        <v>361</v>
      </c>
      <c r="CT217" t="s">
        <v>370</v>
      </c>
      <c r="CU217" t="s">
        <v>361</v>
      </c>
      <c r="CV217" t="s">
        <v>361</v>
      </c>
      <c r="CW217" t="s">
        <v>361</v>
      </c>
      <c r="CX217" t="s">
        <v>361</v>
      </c>
      <c r="CY217" t="s">
        <v>361</v>
      </c>
      <c r="CZ217" t="s">
        <v>361</v>
      </c>
      <c r="DA217" t="s">
        <v>361</v>
      </c>
      <c r="DE217" t="s">
        <v>385</v>
      </c>
      <c r="DG217" t="s">
        <v>385</v>
      </c>
      <c r="DH217" t="s">
        <v>361</v>
      </c>
      <c r="DI217" t="s">
        <v>361</v>
      </c>
      <c r="DJ217" t="s">
        <v>361</v>
      </c>
      <c r="DK217" t="s">
        <v>361</v>
      </c>
      <c r="DL217" t="s">
        <v>361</v>
      </c>
      <c r="DM217" t="s">
        <v>361</v>
      </c>
      <c r="DN217" t="s">
        <v>361</v>
      </c>
      <c r="DO217" t="s">
        <v>361</v>
      </c>
      <c r="DP217" t="s">
        <v>361</v>
      </c>
      <c r="DQ217" t="s">
        <v>361</v>
      </c>
      <c r="DR217" t="s">
        <v>361</v>
      </c>
      <c r="DT217" t="s">
        <v>361</v>
      </c>
      <c r="DU217" t="s">
        <v>361</v>
      </c>
      <c r="DV217" t="s">
        <v>361</v>
      </c>
      <c r="DW217" t="s">
        <v>361</v>
      </c>
      <c r="DX217" t="s">
        <v>361</v>
      </c>
      <c r="DY217" t="s">
        <v>361</v>
      </c>
      <c r="DZ217" t="s">
        <v>361</v>
      </c>
      <c r="EA217" t="s">
        <v>361</v>
      </c>
      <c r="EB217" t="s">
        <v>361</v>
      </c>
      <c r="EC217" t="s">
        <v>361</v>
      </c>
      <c r="ED217" t="s">
        <v>370</v>
      </c>
      <c r="EI217" t="s">
        <v>383</v>
      </c>
      <c r="EK217" t="s">
        <v>383</v>
      </c>
      <c r="EL217">
        <v>2</v>
      </c>
      <c r="EM217" t="s">
        <v>371</v>
      </c>
      <c r="EN217">
        <v>62</v>
      </c>
      <c r="EO217" t="s">
        <v>372</v>
      </c>
      <c r="EP217">
        <v>33</v>
      </c>
      <c r="FQ217" t="s">
        <v>373</v>
      </c>
      <c r="FS217" t="s">
        <v>448</v>
      </c>
      <c r="FW217" t="s">
        <v>419</v>
      </c>
      <c r="GG217" t="s">
        <v>383</v>
      </c>
      <c r="GK217" t="s">
        <v>394</v>
      </c>
      <c r="GQ217">
        <v>10</v>
      </c>
      <c r="GS217" t="s">
        <v>395</v>
      </c>
      <c r="GU217" t="s">
        <v>396</v>
      </c>
      <c r="GY217" t="s">
        <v>397</v>
      </c>
      <c r="HC217" t="s">
        <v>383</v>
      </c>
      <c r="HE217" t="s">
        <v>385</v>
      </c>
      <c r="HO217" t="s">
        <v>385</v>
      </c>
      <c r="HP217" t="s">
        <v>385</v>
      </c>
      <c r="HQ217" t="s">
        <v>385</v>
      </c>
      <c r="HR217" t="s">
        <v>383</v>
      </c>
      <c r="HS217" t="s">
        <v>385</v>
      </c>
      <c r="HT217" t="s">
        <v>383</v>
      </c>
      <c r="HU217" t="s">
        <v>383</v>
      </c>
      <c r="HV217" t="s">
        <v>385</v>
      </c>
      <c r="HW217" t="s">
        <v>383</v>
      </c>
      <c r="IE217" t="s">
        <v>383</v>
      </c>
      <c r="IF217" t="s">
        <v>385</v>
      </c>
      <c r="IG217" t="s">
        <v>383</v>
      </c>
      <c r="IH217" t="s">
        <v>383</v>
      </c>
      <c r="II217" t="s">
        <v>383</v>
      </c>
      <c r="IJ217" t="s">
        <v>383</v>
      </c>
      <c r="IK217" t="s">
        <v>383</v>
      </c>
      <c r="IM217" t="s">
        <v>398</v>
      </c>
      <c r="IQ217" t="s">
        <v>422</v>
      </c>
      <c r="IU217" t="s">
        <v>399</v>
      </c>
      <c r="IW217" t="s">
        <v>399</v>
      </c>
      <c r="IY217" t="s">
        <v>399</v>
      </c>
      <c r="JA217" t="s">
        <v>383</v>
      </c>
      <c r="JL217" t="s">
        <v>361</v>
      </c>
      <c r="JM217" t="s">
        <v>361</v>
      </c>
      <c r="JN217" t="s">
        <v>361</v>
      </c>
      <c r="JO217" t="s">
        <v>361</v>
      </c>
      <c r="JP217" t="s">
        <v>361</v>
      </c>
      <c r="JQ217" t="s">
        <v>361</v>
      </c>
      <c r="JR217" t="s">
        <v>361</v>
      </c>
      <c r="JS217" t="s">
        <v>361</v>
      </c>
      <c r="JT217" t="s">
        <v>361</v>
      </c>
      <c r="JU217" t="s">
        <v>361</v>
      </c>
      <c r="JV217" t="s">
        <v>361</v>
      </c>
      <c r="JW217" t="s">
        <v>361</v>
      </c>
      <c r="KB217" t="s">
        <v>8</v>
      </c>
    </row>
    <row r="218" spans="1:288" x14ac:dyDescent="0.3">
      <c r="A218">
        <v>217</v>
      </c>
      <c r="D218" s="45">
        <v>44741</v>
      </c>
      <c r="E218" s="46">
        <v>0.43194444444444446</v>
      </c>
      <c r="F218" t="s">
        <v>75</v>
      </c>
      <c r="G218" t="s">
        <v>13</v>
      </c>
      <c r="H218" t="s">
        <v>7</v>
      </c>
      <c r="L218" t="s">
        <v>362</v>
      </c>
      <c r="P218" t="s">
        <v>9</v>
      </c>
      <c r="V218" t="s">
        <v>363</v>
      </c>
      <c r="Z218" t="s">
        <v>443</v>
      </c>
      <c r="AB218" t="s">
        <v>403</v>
      </c>
      <c r="AD218" t="s">
        <v>366</v>
      </c>
      <c r="AF218" t="s">
        <v>367</v>
      </c>
      <c r="AJ218" t="s">
        <v>367</v>
      </c>
      <c r="AN218" t="s">
        <v>7</v>
      </c>
      <c r="AP218" t="s">
        <v>424</v>
      </c>
      <c r="AR218" t="s">
        <v>7</v>
      </c>
      <c r="AT218" t="s">
        <v>7</v>
      </c>
      <c r="AV218" t="s">
        <v>361</v>
      </c>
      <c r="AW218" t="s">
        <v>370</v>
      </c>
      <c r="AX218" t="s">
        <v>370</v>
      </c>
      <c r="AY218" t="s">
        <v>370</v>
      </c>
      <c r="AZ218" t="s">
        <v>361</v>
      </c>
      <c r="BA218" t="s">
        <v>361</v>
      </c>
      <c r="BB218" t="s">
        <v>361</v>
      </c>
      <c r="BC218" t="s">
        <v>361</v>
      </c>
      <c r="BD218" t="s">
        <v>361</v>
      </c>
      <c r="BE218" t="s">
        <v>361</v>
      </c>
      <c r="BF218" t="s">
        <v>361</v>
      </c>
      <c r="BG218" t="s">
        <v>361</v>
      </c>
      <c r="BH218" t="s">
        <v>361</v>
      </c>
      <c r="BI218" t="s">
        <v>361</v>
      </c>
      <c r="BJ218" t="s">
        <v>361</v>
      </c>
      <c r="BK218" t="s">
        <v>361</v>
      </c>
      <c r="BL218" t="s">
        <v>361</v>
      </c>
      <c r="BM218" t="s">
        <v>361</v>
      </c>
      <c r="BP218" t="s">
        <v>361</v>
      </c>
      <c r="BQ218" t="s">
        <v>370</v>
      </c>
      <c r="BR218" t="s">
        <v>370</v>
      </c>
      <c r="BS218" t="s">
        <v>370</v>
      </c>
      <c r="BT218" t="s">
        <v>361</v>
      </c>
      <c r="BU218" t="s">
        <v>361</v>
      </c>
      <c r="BV218" t="s">
        <v>361</v>
      </c>
      <c r="BW218" t="s">
        <v>361</v>
      </c>
      <c r="BX218" t="s">
        <v>361</v>
      </c>
      <c r="BY218" t="s">
        <v>361</v>
      </c>
      <c r="BZ218" t="s">
        <v>361</v>
      </c>
      <c r="CA218" t="s">
        <v>361</v>
      </c>
      <c r="CB218" t="s">
        <v>361</v>
      </c>
      <c r="CC218" t="s">
        <v>361</v>
      </c>
      <c r="CF218" t="s">
        <v>361</v>
      </c>
      <c r="CG218" t="s">
        <v>370</v>
      </c>
      <c r="CH218" t="s">
        <v>370</v>
      </c>
      <c r="CI218" t="s">
        <v>361</v>
      </c>
      <c r="CJ218" t="s">
        <v>370</v>
      </c>
      <c r="CK218" t="s">
        <v>370</v>
      </c>
      <c r="CL218" t="s">
        <v>361</v>
      </c>
      <c r="CM218" t="s">
        <v>361</v>
      </c>
      <c r="CN218" t="s">
        <v>361</v>
      </c>
      <c r="CO218" t="s">
        <v>361</v>
      </c>
      <c r="CP218" t="s">
        <v>361</v>
      </c>
      <c r="CQ218" t="s">
        <v>361</v>
      </c>
      <c r="CR218" t="s">
        <v>361</v>
      </c>
      <c r="CS218" t="s">
        <v>361</v>
      </c>
      <c r="CT218" t="s">
        <v>361</v>
      </c>
      <c r="CU218" t="s">
        <v>361</v>
      </c>
      <c r="CV218" t="s">
        <v>361</v>
      </c>
      <c r="CW218" t="s">
        <v>361</v>
      </c>
      <c r="CX218" t="s">
        <v>361</v>
      </c>
      <c r="CY218" t="s">
        <v>361</v>
      </c>
      <c r="CZ218" t="s">
        <v>361</v>
      </c>
      <c r="DA218" t="s">
        <v>361</v>
      </c>
      <c r="DD218" t="s">
        <v>9</v>
      </c>
      <c r="DF218" t="s">
        <v>9</v>
      </c>
      <c r="DH218" t="s">
        <v>361</v>
      </c>
      <c r="DI218" t="s">
        <v>361</v>
      </c>
      <c r="DJ218" t="s">
        <v>361</v>
      </c>
      <c r="DK218" t="s">
        <v>361</v>
      </c>
      <c r="DL218" t="s">
        <v>361</v>
      </c>
      <c r="DM218" t="s">
        <v>361</v>
      </c>
      <c r="DN218" t="s">
        <v>361</v>
      </c>
      <c r="DO218" t="s">
        <v>361</v>
      </c>
      <c r="DP218" t="s">
        <v>361</v>
      </c>
      <c r="DQ218" t="s">
        <v>361</v>
      </c>
      <c r="DR218" t="s">
        <v>370</v>
      </c>
      <c r="DT218" t="s">
        <v>361</v>
      </c>
      <c r="DU218" t="s">
        <v>361</v>
      </c>
      <c r="DV218" t="s">
        <v>361</v>
      </c>
      <c r="DW218" t="s">
        <v>361</v>
      </c>
      <c r="DX218" t="s">
        <v>361</v>
      </c>
      <c r="DY218" t="s">
        <v>361</v>
      </c>
      <c r="DZ218" t="s">
        <v>361</v>
      </c>
      <c r="EA218" t="s">
        <v>361</v>
      </c>
      <c r="EB218" t="s">
        <v>361</v>
      </c>
      <c r="EC218" t="s">
        <v>361</v>
      </c>
      <c r="ED218" t="s">
        <v>361</v>
      </c>
      <c r="EH218" t="s">
        <v>7</v>
      </c>
      <c r="EJ218" t="s">
        <v>7</v>
      </c>
      <c r="EL218">
        <v>0</v>
      </c>
      <c r="FQ218" t="s">
        <v>373</v>
      </c>
      <c r="FR218" t="s">
        <v>374</v>
      </c>
      <c r="FV218" t="s">
        <v>374</v>
      </c>
      <c r="GF218" t="s">
        <v>7</v>
      </c>
      <c r="GJ218" t="s">
        <v>375</v>
      </c>
      <c r="GP218">
        <v>1</v>
      </c>
      <c r="GR218" t="s">
        <v>376</v>
      </c>
      <c r="GT218" t="s">
        <v>377</v>
      </c>
      <c r="GX218" t="s">
        <v>378</v>
      </c>
      <c r="HB218" t="s">
        <v>7</v>
      </c>
      <c r="HD218" t="s">
        <v>7</v>
      </c>
      <c r="HF218" t="s">
        <v>7</v>
      </c>
      <c r="HG218" t="s">
        <v>7</v>
      </c>
      <c r="HH218" t="s">
        <v>7</v>
      </c>
      <c r="HI218" t="s">
        <v>7</v>
      </c>
      <c r="HJ218" t="s">
        <v>7</v>
      </c>
      <c r="HK218" t="s">
        <v>7</v>
      </c>
      <c r="HL218" t="s">
        <v>7</v>
      </c>
      <c r="HM218" t="s">
        <v>7</v>
      </c>
      <c r="HN218" t="s">
        <v>7</v>
      </c>
      <c r="HX218" t="s">
        <v>7</v>
      </c>
      <c r="HY218" t="s">
        <v>9</v>
      </c>
      <c r="HZ218" t="s">
        <v>7</v>
      </c>
      <c r="IA218" t="s">
        <v>7</v>
      </c>
      <c r="IB218" t="s">
        <v>7</v>
      </c>
      <c r="IC218" t="s">
        <v>7</v>
      </c>
      <c r="ID218" t="s">
        <v>7</v>
      </c>
      <c r="IL218" t="s">
        <v>473</v>
      </c>
      <c r="IP218" t="s">
        <v>380</v>
      </c>
      <c r="IT218" t="s">
        <v>381</v>
      </c>
      <c r="IV218" t="s">
        <v>381</v>
      </c>
      <c r="IX218" t="s">
        <v>381</v>
      </c>
      <c r="IZ218" t="s">
        <v>9</v>
      </c>
      <c r="JB218" t="s">
        <v>11</v>
      </c>
      <c r="JD218" t="s">
        <v>9</v>
      </c>
      <c r="JF218" t="s">
        <v>409</v>
      </c>
      <c r="JG218" t="s">
        <v>409</v>
      </c>
      <c r="JH218" t="s">
        <v>446</v>
      </c>
      <c r="JL218" t="s">
        <v>370</v>
      </c>
      <c r="JM218" t="s">
        <v>370</v>
      </c>
      <c r="JN218" t="s">
        <v>370</v>
      </c>
      <c r="JO218" t="s">
        <v>361</v>
      </c>
      <c r="JP218" t="s">
        <v>361</v>
      </c>
      <c r="JQ218" t="s">
        <v>361</v>
      </c>
      <c r="JR218" t="s">
        <v>361</v>
      </c>
      <c r="JS218" t="s">
        <v>361</v>
      </c>
      <c r="JT218" t="s">
        <v>361</v>
      </c>
      <c r="JU218" t="s">
        <v>361</v>
      </c>
      <c r="JV218" t="s">
        <v>361</v>
      </c>
      <c r="JW218" t="s">
        <v>361</v>
      </c>
      <c r="JX218" t="s">
        <v>14</v>
      </c>
      <c r="JZ218" t="s">
        <v>412</v>
      </c>
      <c r="KB218" t="s">
        <v>8</v>
      </c>
    </row>
    <row r="219" spans="1:288" x14ac:dyDescent="0.3">
      <c r="A219">
        <v>218</v>
      </c>
      <c r="D219" s="45">
        <v>44742</v>
      </c>
      <c r="E219" s="46">
        <v>0.4381944444444445</v>
      </c>
      <c r="F219" t="s">
        <v>18</v>
      </c>
      <c r="G219" t="s">
        <v>13</v>
      </c>
      <c r="H219" t="s">
        <v>7</v>
      </c>
      <c r="L219" t="s">
        <v>362</v>
      </c>
      <c r="P219" t="s">
        <v>9</v>
      </c>
      <c r="V219" t="s">
        <v>363</v>
      </c>
      <c r="Z219" t="s">
        <v>443</v>
      </c>
      <c r="AB219" t="s">
        <v>403</v>
      </c>
      <c r="AD219" t="s">
        <v>366</v>
      </c>
      <c r="AF219" t="s">
        <v>367</v>
      </c>
      <c r="AJ219" t="s">
        <v>470</v>
      </c>
      <c r="AL219" t="s">
        <v>417</v>
      </c>
      <c r="AN219" t="s">
        <v>7</v>
      </c>
      <c r="AP219" t="s">
        <v>424</v>
      </c>
      <c r="AR219" t="s">
        <v>7</v>
      </c>
      <c r="AT219" t="s">
        <v>9</v>
      </c>
      <c r="AV219" t="s">
        <v>361</v>
      </c>
      <c r="AW219" t="s">
        <v>361</v>
      </c>
      <c r="AX219" t="s">
        <v>361</v>
      </c>
      <c r="AY219" t="s">
        <v>361</v>
      </c>
      <c r="AZ219" t="s">
        <v>370</v>
      </c>
      <c r="BA219" t="s">
        <v>370</v>
      </c>
      <c r="BB219" t="s">
        <v>361</v>
      </c>
      <c r="BC219" t="s">
        <v>361</v>
      </c>
      <c r="BD219" t="s">
        <v>361</v>
      </c>
      <c r="BE219" t="s">
        <v>361</v>
      </c>
      <c r="BF219" t="s">
        <v>361</v>
      </c>
      <c r="BG219" t="s">
        <v>361</v>
      </c>
      <c r="BH219" t="s">
        <v>361</v>
      </c>
      <c r="BI219" t="s">
        <v>361</v>
      </c>
      <c r="BJ219" t="s">
        <v>361</v>
      </c>
      <c r="BK219" t="s">
        <v>361</v>
      </c>
      <c r="BL219" t="s">
        <v>361</v>
      </c>
      <c r="BM219" t="s">
        <v>361</v>
      </c>
      <c r="BP219" t="s">
        <v>361</v>
      </c>
      <c r="BQ219" t="s">
        <v>361</v>
      </c>
      <c r="BR219" t="s">
        <v>370</v>
      </c>
      <c r="BS219" t="s">
        <v>361</v>
      </c>
      <c r="BT219" t="s">
        <v>361</v>
      </c>
      <c r="BU219" t="s">
        <v>361</v>
      </c>
      <c r="BV219" t="s">
        <v>361</v>
      </c>
      <c r="BW219" t="s">
        <v>361</v>
      </c>
      <c r="BX219" t="s">
        <v>361</v>
      </c>
      <c r="BY219" t="s">
        <v>361</v>
      </c>
      <c r="BZ219" t="s">
        <v>361</v>
      </c>
      <c r="CA219" t="s">
        <v>361</v>
      </c>
      <c r="CB219" t="s">
        <v>361</v>
      </c>
      <c r="CC219" t="s">
        <v>361</v>
      </c>
      <c r="CF219" t="s">
        <v>361</v>
      </c>
      <c r="CG219" t="s">
        <v>361</v>
      </c>
      <c r="CH219" t="s">
        <v>370</v>
      </c>
      <c r="CI219" t="s">
        <v>370</v>
      </c>
      <c r="CJ219" t="s">
        <v>370</v>
      </c>
      <c r="CK219" t="s">
        <v>361</v>
      </c>
      <c r="CL219" t="s">
        <v>361</v>
      </c>
      <c r="CM219" t="s">
        <v>361</v>
      </c>
      <c r="CN219" t="s">
        <v>361</v>
      </c>
      <c r="CO219" t="s">
        <v>361</v>
      </c>
      <c r="CP219" t="s">
        <v>361</v>
      </c>
      <c r="CQ219" t="s">
        <v>361</v>
      </c>
      <c r="CR219" t="s">
        <v>361</v>
      </c>
      <c r="CS219" t="s">
        <v>361</v>
      </c>
      <c r="CT219" t="s">
        <v>361</v>
      </c>
      <c r="CU219" t="s">
        <v>361</v>
      </c>
      <c r="CV219" t="s">
        <v>361</v>
      </c>
      <c r="CW219" t="s">
        <v>361</v>
      </c>
      <c r="CX219" t="s">
        <v>361</v>
      </c>
      <c r="CY219" t="s">
        <v>361</v>
      </c>
      <c r="CZ219" t="s">
        <v>361</v>
      </c>
      <c r="DA219" t="s">
        <v>361</v>
      </c>
      <c r="DD219" t="s">
        <v>9</v>
      </c>
      <c r="DF219" t="s">
        <v>7</v>
      </c>
      <c r="DH219" t="s">
        <v>361</v>
      </c>
      <c r="DI219" t="s">
        <v>361</v>
      </c>
      <c r="DJ219" t="s">
        <v>361</v>
      </c>
      <c r="DK219" t="s">
        <v>361</v>
      </c>
      <c r="DL219" t="s">
        <v>361</v>
      </c>
      <c r="DM219" t="s">
        <v>361</v>
      </c>
      <c r="DN219" t="s">
        <v>361</v>
      </c>
      <c r="DO219" t="s">
        <v>361</v>
      </c>
      <c r="DP219" t="s">
        <v>361</v>
      </c>
      <c r="DQ219" t="s">
        <v>361</v>
      </c>
      <c r="DR219" t="s">
        <v>370</v>
      </c>
      <c r="DT219" t="s">
        <v>361</v>
      </c>
      <c r="DU219" t="s">
        <v>361</v>
      </c>
      <c r="DV219" t="s">
        <v>361</v>
      </c>
      <c r="DW219" t="s">
        <v>361</v>
      </c>
      <c r="DX219" t="s">
        <v>361</v>
      </c>
      <c r="DY219" t="s">
        <v>361</v>
      </c>
      <c r="DZ219" t="s">
        <v>361</v>
      </c>
      <c r="EA219" t="s">
        <v>361</v>
      </c>
      <c r="EB219" t="s">
        <v>361</v>
      </c>
      <c r="EC219" t="s">
        <v>361</v>
      </c>
      <c r="ED219" t="s">
        <v>361</v>
      </c>
      <c r="EH219" t="s">
        <v>9</v>
      </c>
      <c r="EJ219" t="s">
        <v>9</v>
      </c>
      <c r="EL219">
        <v>0</v>
      </c>
      <c r="FQ219" t="s">
        <v>373</v>
      </c>
      <c r="FR219" t="s">
        <v>374</v>
      </c>
      <c r="FV219" t="s">
        <v>455</v>
      </c>
      <c r="GF219" t="s">
        <v>7</v>
      </c>
      <c r="GJ219" t="s">
        <v>478</v>
      </c>
      <c r="GN219" t="s">
        <v>479</v>
      </c>
      <c r="GP219">
        <v>2</v>
      </c>
      <c r="GR219" t="s">
        <v>562</v>
      </c>
      <c r="GT219" t="s">
        <v>14</v>
      </c>
      <c r="GV219" t="s">
        <v>563</v>
      </c>
      <c r="GX219" t="s">
        <v>378</v>
      </c>
      <c r="HB219" t="s">
        <v>7</v>
      </c>
      <c r="HD219" t="s">
        <v>7</v>
      </c>
      <c r="HF219" t="s">
        <v>9</v>
      </c>
      <c r="HG219" t="s">
        <v>7</v>
      </c>
      <c r="HH219" t="s">
        <v>7</v>
      </c>
      <c r="HI219" t="s">
        <v>7</v>
      </c>
      <c r="HJ219" t="s">
        <v>9</v>
      </c>
      <c r="HK219" t="s">
        <v>7</v>
      </c>
      <c r="HL219" t="s">
        <v>9</v>
      </c>
      <c r="HM219" t="s">
        <v>9</v>
      </c>
      <c r="HN219" t="s">
        <v>7</v>
      </c>
      <c r="HX219" t="s">
        <v>7</v>
      </c>
      <c r="HY219" t="s">
        <v>9</v>
      </c>
      <c r="HZ219" t="s">
        <v>7</v>
      </c>
      <c r="IA219" t="s">
        <v>7</v>
      </c>
      <c r="IB219" t="s">
        <v>7</v>
      </c>
      <c r="IC219" t="s">
        <v>7</v>
      </c>
      <c r="ID219" t="s">
        <v>7</v>
      </c>
      <c r="IL219" t="s">
        <v>440</v>
      </c>
      <c r="IP219" t="s">
        <v>457</v>
      </c>
      <c r="IT219" t="s">
        <v>381</v>
      </c>
      <c r="IV219" t="s">
        <v>381</v>
      </c>
      <c r="IX219" t="s">
        <v>381</v>
      </c>
      <c r="IZ219" t="s">
        <v>9</v>
      </c>
      <c r="JB219" t="s">
        <v>11</v>
      </c>
      <c r="JD219" t="s">
        <v>9</v>
      </c>
      <c r="JF219" t="s">
        <v>410</v>
      </c>
      <c r="JG219" t="s">
        <v>446</v>
      </c>
      <c r="JH219" t="s">
        <v>410</v>
      </c>
      <c r="JL219" t="s">
        <v>361</v>
      </c>
      <c r="JM219" t="s">
        <v>370</v>
      </c>
      <c r="JN219" t="s">
        <v>361</v>
      </c>
      <c r="JO219" t="s">
        <v>361</v>
      </c>
      <c r="JP219" t="s">
        <v>361</v>
      </c>
      <c r="JQ219" t="s">
        <v>361</v>
      </c>
      <c r="JR219" t="s">
        <v>361</v>
      </c>
      <c r="JS219" t="s">
        <v>361</v>
      </c>
      <c r="JT219" t="s">
        <v>361</v>
      </c>
      <c r="JU219" t="s">
        <v>361</v>
      </c>
      <c r="JV219" t="s">
        <v>361</v>
      </c>
      <c r="JW219" t="s">
        <v>361</v>
      </c>
      <c r="JX219" t="s">
        <v>489</v>
      </c>
      <c r="JZ219" t="s">
        <v>412</v>
      </c>
      <c r="KB219" t="s">
        <v>8</v>
      </c>
    </row>
    <row r="220" spans="1:288" x14ac:dyDescent="0.3">
      <c r="A220">
        <v>219</v>
      </c>
      <c r="AV220" t="s">
        <v>361</v>
      </c>
      <c r="AW220" t="s">
        <v>361</v>
      </c>
      <c r="AX220" t="s">
        <v>361</v>
      </c>
      <c r="AY220" t="s">
        <v>361</v>
      </c>
      <c r="AZ220" t="s">
        <v>361</v>
      </c>
      <c r="BA220" t="s">
        <v>361</v>
      </c>
      <c r="BB220" t="s">
        <v>361</v>
      </c>
      <c r="BC220" t="s">
        <v>361</v>
      </c>
      <c r="BD220" t="s">
        <v>361</v>
      </c>
      <c r="BE220" t="s">
        <v>361</v>
      </c>
      <c r="BF220" t="s">
        <v>361</v>
      </c>
      <c r="BG220" t="s">
        <v>361</v>
      </c>
      <c r="BH220" t="s">
        <v>361</v>
      </c>
      <c r="BI220" t="s">
        <v>361</v>
      </c>
      <c r="BJ220" t="s">
        <v>361</v>
      </c>
      <c r="BK220" t="s">
        <v>361</v>
      </c>
      <c r="BL220" t="s">
        <v>361</v>
      </c>
      <c r="BM220" t="s">
        <v>361</v>
      </c>
      <c r="BP220" t="s">
        <v>361</v>
      </c>
      <c r="BQ220" t="s">
        <v>361</v>
      </c>
      <c r="BR220" t="s">
        <v>361</v>
      </c>
      <c r="BS220" t="s">
        <v>361</v>
      </c>
      <c r="BT220" t="s">
        <v>361</v>
      </c>
      <c r="BU220" t="s">
        <v>361</v>
      </c>
      <c r="BV220" t="s">
        <v>361</v>
      </c>
      <c r="BW220" t="s">
        <v>361</v>
      </c>
      <c r="BX220" t="s">
        <v>361</v>
      </c>
      <c r="BY220" t="s">
        <v>361</v>
      </c>
      <c r="BZ220" t="s">
        <v>361</v>
      </c>
      <c r="CA220" t="s">
        <v>361</v>
      </c>
      <c r="CB220" t="s">
        <v>361</v>
      </c>
      <c r="CC220" t="s">
        <v>361</v>
      </c>
      <c r="CF220" t="s">
        <v>361</v>
      </c>
      <c r="CG220" t="s">
        <v>361</v>
      </c>
      <c r="CH220" t="s">
        <v>361</v>
      </c>
      <c r="CI220" t="s">
        <v>361</v>
      </c>
      <c r="CJ220" t="s">
        <v>361</v>
      </c>
      <c r="CK220" t="s">
        <v>361</v>
      </c>
      <c r="CL220" t="s">
        <v>361</v>
      </c>
      <c r="CM220" t="s">
        <v>361</v>
      </c>
      <c r="CN220" t="s">
        <v>361</v>
      </c>
      <c r="CO220" t="s">
        <v>361</v>
      </c>
      <c r="CP220" t="s">
        <v>361</v>
      </c>
      <c r="CQ220" t="s">
        <v>361</v>
      </c>
      <c r="CR220" t="s">
        <v>361</v>
      </c>
      <c r="CS220" t="s">
        <v>361</v>
      </c>
      <c r="CT220" t="s">
        <v>361</v>
      </c>
      <c r="CU220" t="s">
        <v>361</v>
      </c>
      <c r="CV220" t="s">
        <v>361</v>
      </c>
      <c r="CW220" t="s">
        <v>361</v>
      </c>
      <c r="CX220" t="s">
        <v>361</v>
      </c>
      <c r="CY220" t="s">
        <v>361</v>
      </c>
      <c r="CZ220" t="s">
        <v>361</v>
      </c>
      <c r="DA220" t="s">
        <v>361</v>
      </c>
      <c r="DH220" t="s">
        <v>361</v>
      </c>
      <c r="DI220" t="s">
        <v>361</v>
      </c>
      <c r="DJ220" t="s">
        <v>361</v>
      </c>
      <c r="DK220" t="s">
        <v>361</v>
      </c>
      <c r="DL220" t="s">
        <v>361</v>
      </c>
      <c r="DM220" t="s">
        <v>361</v>
      </c>
      <c r="DN220" t="s">
        <v>361</v>
      </c>
      <c r="DO220" t="s">
        <v>361</v>
      </c>
      <c r="DP220" t="s">
        <v>361</v>
      </c>
      <c r="DQ220" t="s">
        <v>361</v>
      </c>
      <c r="DR220" t="s">
        <v>361</v>
      </c>
      <c r="DT220" t="s">
        <v>361</v>
      </c>
      <c r="DU220" t="s">
        <v>361</v>
      </c>
      <c r="DV220" t="s">
        <v>361</v>
      </c>
      <c r="DW220" t="s">
        <v>361</v>
      </c>
      <c r="DX220" t="s">
        <v>361</v>
      </c>
      <c r="DY220" t="s">
        <v>361</v>
      </c>
      <c r="DZ220" t="s">
        <v>361</v>
      </c>
      <c r="EA220" t="s">
        <v>361</v>
      </c>
      <c r="EB220" t="s">
        <v>361</v>
      </c>
      <c r="EC220" t="s">
        <v>361</v>
      </c>
      <c r="ED220" t="s">
        <v>361</v>
      </c>
      <c r="JL220" t="s">
        <v>361</v>
      </c>
      <c r="JM220" t="s">
        <v>361</v>
      </c>
      <c r="JN220" t="s">
        <v>361</v>
      </c>
      <c r="JO220" t="s">
        <v>361</v>
      </c>
      <c r="JP220" t="s">
        <v>361</v>
      </c>
      <c r="JQ220" t="s">
        <v>361</v>
      </c>
      <c r="JR220" t="s">
        <v>361</v>
      </c>
      <c r="JS220" t="s">
        <v>361</v>
      </c>
      <c r="JT220" t="s">
        <v>361</v>
      </c>
      <c r="JU220" t="s">
        <v>361</v>
      </c>
      <c r="JV220" t="s">
        <v>361</v>
      </c>
      <c r="JW220" t="s">
        <v>361</v>
      </c>
      <c r="KB220" t="s">
        <v>59</v>
      </c>
    </row>
    <row r="221" spans="1:288" x14ac:dyDescent="0.3">
      <c r="A221">
        <v>220</v>
      </c>
      <c r="D221" s="45">
        <v>44741</v>
      </c>
      <c r="E221" s="46">
        <v>0.54166666666666663</v>
      </c>
      <c r="F221" t="s">
        <v>27</v>
      </c>
      <c r="G221" t="s">
        <v>13</v>
      </c>
      <c r="H221" t="s">
        <v>7</v>
      </c>
      <c r="L221" t="s">
        <v>362</v>
      </c>
      <c r="P221" t="s">
        <v>9</v>
      </c>
      <c r="V221" t="s">
        <v>363</v>
      </c>
      <c r="Z221" t="s">
        <v>402</v>
      </c>
      <c r="AB221" t="s">
        <v>403</v>
      </c>
      <c r="AD221" t="s">
        <v>366</v>
      </c>
      <c r="AF221" t="s">
        <v>367</v>
      </c>
      <c r="AJ221" t="s">
        <v>367</v>
      </c>
      <c r="AN221" t="s">
        <v>9</v>
      </c>
      <c r="AP221" t="s">
        <v>471</v>
      </c>
      <c r="AR221" t="s">
        <v>9</v>
      </c>
      <c r="AT221" t="s">
        <v>9</v>
      </c>
      <c r="AV221" t="s">
        <v>361</v>
      </c>
      <c r="AW221" t="s">
        <v>361</v>
      </c>
      <c r="AX221" t="s">
        <v>361</v>
      </c>
      <c r="AY221" t="s">
        <v>361</v>
      </c>
      <c r="AZ221" t="s">
        <v>370</v>
      </c>
      <c r="BA221" t="s">
        <v>370</v>
      </c>
      <c r="BB221" t="s">
        <v>361</v>
      </c>
      <c r="BC221" t="s">
        <v>361</v>
      </c>
      <c r="BD221" t="s">
        <v>361</v>
      </c>
      <c r="BE221" t="s">
        <v>361</v>
      </c>
      <c r="BF221" t="s">
        <v>361</v>
      </c>
      <c r="BG221" t="s">
        <v>361</v>
      </c>
      <c r="BH221" t="s">
        <v>361</v>
      </c>
      <c r="BI221" t="s">
        <v>361</v>
      </c>
      <c r="BJ221" t="s">
        <v>361</v>
      </c>
      <c r="BK221" t="s">
        <v>361</v>
      </c>
      <c r="BL221" t="s">
        <v>361</v>
      </c>
      <c r="BM221" t="s">
        <v>361</v>
      </c>
      <c r="BP221" t="s">
        <v>361</v>
      </c>
      <c r="BQ221" t="s">
        <v>361</v>
      </c>
      <c r="BR221" t="s">
        <v>361</v>
      </c>
      <c r="BS221" t="s">
        <v>370</v>
      </c>
      <c r="BT221" t="s">
        <v>361</v>
      </c>
      <c r="BU221" t="s">
        <v>361</v>
      </c>
      <c r="BV221" t="s">
        <v>361</v>
      </c>
      <c r="BW221" t="s">
        <v>361</v>
      </c>
      <c r="BX221" t="s">
        <v>361</v>
      </c>
      <c r="BY221" t="s">
        <v>361</v>
      </c>
      <c r="BZ221" t="s">
        <v>361</v>
      </c>
      <c r="CA221" t="s">
        <v>361</v>
      </c>
      <c r="CB221" t="s">
        <v>361</v>
      </c>
      <c r="CC221" t="s">
        <v>361</v>
      </c>
      <c r="CF221" t="s">
        <v>361</v>
      </c>
      <c r="CG221" t="s">
        <v>370</v>
      </c>
      <c r="CH221" t="s">
        <v>370</v>
      </c>
      <c r="CI221" t="s">
        <v>370</v>
      </c>
      <c r="CJ221" t="s">
        <v>370</v>
      </c>
      <c r="CK221" t="s">
        <v>370</v>
      </c>
      <c r="CL221" t="s">
        <v>361</v>
      </c>
      <c r="CM221" t="s">
        <v>361</v>
      </c>
      <c r="CN221" t="s">
        <v>361</v>
      </c>
      <c r="CO221" t="s">
        <v>361</v>
      </c>
      <c r="CP221" t="s">
        <v>361</v>
      </c>
      <c r="CQ221" t="s">
        <v>361</v>
      </c>
      <c r="CR221" t="s">
        <v>361</v>
      </c>
      <c r="CS221" t="s">
        <v>361</v>
      </c>
      <c r="CT221" t="s">
        <v>361</v>
      </c>
      <c r="CU221" t="s">
        <v>361</v>
      </c>
      <c r="CV221" t="s">
        <v>361</v>
      </c>
      <c r="CW221" t="s">
        <v>361</v>
      </c>
      <c r="CX221" t="s">
        <v>361</v>
      </c>
      <c r="CY221" t="s">
        <v>361</v>
      </c>
      <c r="CZ221" t="s">
        <v>361</v>
      </c>
      <c r="DA221" t="s">
        <v>361</v>
      </c>
      <c r="DD221" t="s">
        <v>9</v>
      </c>
      <c r="DF221" t="s">
        <v>9</v>
      </c>
      <c r="DH221" t="s">
        <v>361</v>
      </c>
      <c r="DI221" t="s">
        <v>361</v>
      </c>
      <c r="DJ221" t="s">
        <v>361</v>
      </c>
      <c r="DK221" t="s">
        <v>361</v>
      </c>
      <c r="DL221" t="s">
        <v>361</v>
      </c>
      <c r="DM221" t="s">
        <v>361</v>
      </c>
      <c r="DN221" t="s">
        <v>361</v>
      </c>
      <c r="DO221" t="s">
        <v>361</v>
      </c>
      <c r="DP221" t="s">
        <v>361</v>
      </c>
      <c r="DQ221" t="s">
        <v>361</v>
      </c>
      <c r="DR221" t="s">
        <v>370</v>
      </c>
      <c r="DT221" t="s">
        <v>361</v>
      </c>
      <c r="DU221" t="s">
        <v>361</v>
      </c>
      <c r="DV221" t="s">
        <v>361</v>
      </c>
      <c r="DW221" t="s">
        <v>361</v>
      </c>
      <c r="DX221" t="s">
        <v>361</v>
      </c>
      <c r="DY221" t="s">
        <v>361</v>
      </c>
      <c r="DZ221" t="s">
        <v>361</v>
      </c>
      <c r="EA221" t="s">
        <v>361</v>
      </c>
      <c r="EB221" t="s">
        <v>361</v>
      </c>
      <c r="EC221" t="s">
        <v>361</v>
      </c>
      <c r="ED221" t="s">
        <v>361</v>
      </c>
      <c r="EH221" t="s">
        <v>9</v>
      </c>
      <c r="EJ221" t="s">
        <v>9</v>
      </c>
      <c r="EL221">
        <v>0</v>
      </c>
      <c r="FQ221" t="s">
        <v>373</v>
      </c>
      <c r="FR221" t="s">
        <v>406</v>
      </c>
      <c r="FV221" t="s">
        <v>455</v>
      </c>
      <c r="GF221" t="s">
        <v>7</v>
      </c>
      <c r="GJ221" t="s">
        <v>478</v>
      </c>
      <c r="GN221" t="s">
        <v>479</v>
      </c>
      <c r="GP221">
        <v>1</v>
      </c>
      <c r="GR221" t="s">
        <v>376</v>
      </c>
      <c r="GT221" t="s">
        <v>472</v>
      </c>
      <c r="GX221" t="s">
        <v>378</v>
      </c>
      <c r="HB221" t="s">
        <v>7</v>
      </c>
      <c r="HD221" t="s">
        <v>7</v>
      </c>
      <c r="HF221" t="s">
        <v>7</v>
      </c>
      <c r="HG221" t="s">
        <v>7</v>
      </c>
      <c r="HH221" t="s">
        <v>7</v>
      </c>
      <c r="HI221" t="s">
        <v>7</v>
      </c>
      <c r="HJ221" t="s">
        <v>7</v>
      </c>
      <c r="HK221" t="s">
        <v>7</v>
      </c>
      <c r="HL221" t="s">
        <v>7</v>
      </c>
      <c r="HM221" t="s">
        <v>9</v>
      </c>
      <c r="HN221" t="s">
        <v>7</v>
      </c>
      <c r="HX221" t="s">
        <v>7</v>
      </c>
      <c r="HY221" t="s">
        <v>7</v>
      </c>
      <c r="HZ221" t="s">
        <v>7</v>
      </c>
      <c r="IA221" t="s">
        <v>7</v>
      </c>
      <c r="IB221" t="s">
        <v>7</v>
      </c>
      <c r="IC221" t="s">
        <v>7</v>
      </c>
      <c r="ID221" t="s">
        <v>7</v>
      </c>
      <c r="IL221" t="s">
        <v>440</v>
      </c>
      <c r="IP221" t="s">
        <v>457</v>
      </c>
      <c r="IT221" t="s">
        <v>381</v>
      </c>
      <c r="IV221" t="s">
        <v>381</v>
      </c>
      <c r="IX221" t="s">
        <v>381</v>
      </c>
      <c r="IZ221" t="s">
        <v>7</v>
      </c>
      <c r="JL221" t="s">
        <v>361</v>
      </c>
      <c r="JM221" t="s">
        <v>361</v>
      </c>
      <c r="JN221" t="s">
        <v>361</v>
      </c>
      <c r="JO221" t="s">
        <v>361</v>
      </c>
      <c r="JP221" t="s">
        <v>361</v>
      </c>
      <c r="JQ221" t="s">
        <v>361</v>
      </c>
      <c r="JR221" t="s">
        <v>361</v>
      </c>
      <c r="JS221" t="s">
        <v>361</v>
      </c>
      <c r="JT221" t="s">
        <v>361</v>
      </c>
      <c r="JU221" t="s">
        <v>361</v>
      </c>
      <c r="JV221" t="s">
        <v>361</v>
      </c>
      <c r="JW221" t="s">
        <v>361</v>
      </c>
      <c r="KB221" t="s">
        <v>8</v>
      </c>
    </row>
    <row r="222" spans="1:288" x14ac:dyDescent="0.3">
      <c r="A222">
        <v>221</v>
      </c>
      <c r="D222" s="45">
        <v>44740</v>
      </c>
      <c r="E222" s="46">
        <v>0.62291666666666667</v>
      </c>
      <c r="F222" t="s">
        <v>26</v>
      </c>
      <c r="G222" t="s">
        <v>382</v>
      </c>
      <c r="I222" t="s">
        <v>383</v>
      </c>
      <c r="N222" t="s">
        <v>384</v>
      </c>
      <c r="S222" t="s">
        <v>385</v>
      </c>
      <c r="W222" t="s">
        <v>386</v>
      </c>
      <c r="Y222" t="s">
        <v>383</v>
      </c>
      <c r="AA222" t="s">
        <v>434</v>
      </c>
      <c r="AC222" t="s">
        <v>388</v>
      </c>
      <c r="AE222" t="s">
        <v>423</v>
      </c>
      <c r="AG222" t="s">
        <v>390</v>
      </c>
      <c r="AK222" t="s">
        <v>383</v>
      </c>
      <c r="AO222" t="s">
        <v>383</v>
      </c>
      <c r="AQ222" t="s">
        <v>383</v>
      </c>
      <c r="AS222" t="s">
        <v>383</v>
      </c>
      <c r="AU222" t="s">
        <v>383</v>
      </c>
      <c r="AV222" t="s">
        <v>361</v>
      </c>
      <c r="AW222" t="s">
        <v>361</v>
      </c>
      <c r="AX222" t="s">
        <v>361</v>
      </c>
      <c r="AY222" t="s">
        <v>361</v>
      </c>
      <c r="AZ222" t="s">
        <v>361</v>
      </c>
      <c r="BA222" t="s">
        <v>361</v>
      </c>
      <c r="BB222" t="s">
        <v>361</v>
      </c>
      <c r="BC222" t="s">
        <v>361</v>
      </c>
      <c r="BD222" t="s">
        <v>361</v>
      </c>
      <c r="BE222" t="s">
        <v>361</v>
      </c>
      <c r="BF222" t="s">
        <v>361</v>
      </c>
      <c r="BG222" t="s">
        <v>361</v>
      </c>
      <c r="BH222" t="s">
        <v>361</v>
      </c>
      <c r="BI222" t="s">
        <v>370</v>
      </c>
      <c r="BJ222" t="s">
        <v>370</v>
      </c>
      <c r="BK222" t="s">
        <v>361</v>
      </c>
      <c r="BL222" t="s">
        <v>361</v>
      </c>
      <c r="BM222" t="s">
        <v>361</v>
      </c>
      <c r="BP222" t="s">
        <v>361</v>
      </c>
      <c r="BQ222" t="s">
        <v>361</v>
      </c>
      <c r="BR222" t="s">
        <v>361</v>
      </c>
      <c r="BS222" t="s">
        <v>361</v>
      </c>
      <c r="BT222" t="s">
        <v>361</v>
      </c>
      <c r="BU222" t="s">
        <v>361</v>
      </c>
      <c r="BV222" t="s">
        <v>361</v>
      </c>
      <c r="BW222" t="s">
        <v>361</v>
      </c>
      <c r="BX222" t="s">
        <v>361</v>
      </c>
      <c r="BY222" t="s">
        <v>361</v>
      </c>
      <c r="BZ222" t="s">
        <v>370</v>
      </c>
      <c r="CA222" t="s">
        <v>361</v>
      </c>
      <c r="CB222" t="s">
        <v>361</v>
      </c>
      <c r="CC222" t="s">
        <v>361</v>
      </c>
      <c r="CF222" t="s">
        <v>361</v>
      </c>
      <c r="CG222" t="s">
        <v>361</v>
      </c>
      <c r="CH222" t="s">
        <v>361</v>
      </c>
      <c r="CI222" t="s">
        <v>361</v>
      </c>
      <c r="CJ222" t="s">
        <v>361</v>
      </c>
      <c r="CK222" t="s">
        <v>361</v>
      </c>
      <c r="CL222" t="s">
        <v>361</v>
      </c>
      <c r="CM222" t="s">
        <v>361</v>
      </c>
      <c r="CN222" t="s">
        <v>361</v>
      </c>
      <c r="CO222" t="s">
        <v>361</v>
      </c>
      <c r="CP222" t="s">
        <v>361</v>
      </c>
      <c r="CQ222" t="s">
        <v>361</v>
      </c>
      <c r="CR222" t="s">
        <v>361</v>
      </c>
      <c r="CS222" t="s">
        <v>361</v>
      </c>
      <c r="CT222" t="s">
        <v>361</v>
      </c>
      <c r="CU222" t="s">
        <v>361</v>
      </c>
      <c r="CV222" t="s">
        <v>370</v>
      </c>
      <c r="CW222" t="s">
        <v>370</v>
      </c>
      <c r="CX222" t="s">
        <v>361</v>
      </c>
      <c r="CY222" t="s">
        <v>361</v>
      </c>
      <c r="CZ222" t="s">
        <v>361</v>
      </c>
      <c r="DA222" t="s">
        <v>361</v>
      </c>
      <c r="DE222" t="s">
        <v>385</v>
      </c>
      <c r="DG222" t="s">
        <v>385</v>
      </c>
      <c r="DH222" t="s">
        <v>361</v>
      </c>
      <c r="DI222" t="s">
        <v>361</v>
      </c>
      <c r="DJ222" t="s">
        <v>361</v>
      </c>
      <c r="DK222" t="s">
        <v>361</v>
      </c>
      <c r="DL222" t="s">
        <v>361</v>
      </c>
      <c r="DM222" t="s">
        <v>361</v>
      </c>
      <c r="DN222" t="s">
        <v>361</v>
      </c>
      <c r="DO222" t="s">
        <v>361</v>
      </c>
      <c r="DP222" t="s">
        <v>361</v>
      </c>
      <c r="DQ222" t="s">
        <v>361</v>
      </c>
      <c r="DR222" t="s">
        <v>361</v>
      </c>
      <c r="DT222" t="s">
        <v>361</v>
      </c>
      <c r="DU222" t="s">
        <v>361</v>
      </c>
      <c r="DV222" t="s">
        <v>361</v>
      </c>
      <c r="DW222" t="s">
        <v>361</v>
      </c>
      <c r="DX222" t="s">
        <v>361</v>
      </c>
      <c r="DY222" t="s">
        <v>361</v>
      </c>
      <c r="DZ222" t="s">
        <v>361</v>
      </c>
      <c r="EA222" t="s">
        <v>361</v>
      </c>
      <c r="EB222" t="s">
        <v>361</v>
      </c>
      <c r="EC222" t="s">
        <v>361</v>
      </c>
      <c r="ED222" t="s">
        <v>370</v>
      </c>
      <c r="EI222" t="s">
        <v>383</v>
      </c>
      <c r="EK222" t="s">
        <v>383</v>
      </c>
      <c r="EL222">
        <v>3</v>
      </c>
      <c r="EM222" t="s">
        <v>372</v>
      </c>
      <c r="EN222">
        <v>35</v>
      </c>
      <c r="EO222" t="s">
        <v>371</v>
      </c>
      <c r="EP222">
        <v>21</v>
      </c>
      <c r="EQ222" t="s">
        <v>371</v>
      </c>
      <c r="ER222">
        <v>19</v>
      </c>
      <c r="FQ222" t="s">
        <v>373</v>
      </c>
      <c r="FS222" t="s">
        <v>419</v>
      </c>
      <c r="FW222" t="s">
        <v>419</v>
      </c>
      <c r="GG222" t="s">
        <v>383</v>
      </c>
      <c r="GK222" t="s">
        <v>394</v>
      </c>
      <c r="GQ222">
        <v>60</v>
      </c>
      <c r="GS222" t="s">
        <v>395</v>
      </c>
      <c r="GU222" t="s">
        <v>396</v>
      </c>
      <c r="GY222" t="s">
        <v>397</v>
      </c>
      <c r="HC222" t="s">
        <v>383</v>
      </c>
      <c r="HE222" t="s">
        <v>385</v>
      </c>
      <c r="HO222" t="s">
        <v>385</v>
      </c>
      <c r="HP222" t="s">
        <v>385</v>
      </c>
      <c r="HQ222" t="s">
        <v>383</v>
      </c>
      <c r="HR222" t="s">
        <v>385</v>
      </c>
      <c r="HS222" t="s">
        <v>385</v>
      </c>
      <c r="HT222" t="s">
        <v>383</v>
      </c>
      <c r="HU222" t="s">
        <v>385</v>
      </c>
      <c r="HV222" t="s">
        <v>385</v>
      </c>
      <c r="HW222" t="s">
        <v>383</v>
      </c>
      <c r="IE222" t="s">
        <v>383</v>
      </c>
      <c r="IF222" t="s">
        <v>385</v>
      </c>
      <c r="IG222" t="s">
        <v>383</v>
      </c>
      <c r="IH222" t="s">
        <v>383</v>
      </c>
      <c r="II222" t="s">
        <v>383</v>
      </c>
      <c r="IJ222" t="s">
        <v>383</v>
      </c>
      <c r="IK222" t="s">
        <v>383</v>
      </c>
      <c r="IM222" t="s">
        <v>398</v>
      </c>
      <c r="IQ222" t="s">
        <v>422</v>
      </c>
      <c r="IU222" t="s">
        <v>399</v>
      </c>
      <c r="IW222" t="s">
        <v>399</v>
      </c>
      <c r="IY222" t="s">
        <v>399</v>
      </c>
      <c r="JA222" t="s">
        <v>385</v>
      </c>
      <c r="JC222" t="s">
        <v>430</v>
      </c>
      <c r="JE222" t="s">
        <v>385</v>
      </c>
      <c r="JI222" t="s">
        <v>496</v>
      </c>
      <c r="JJ222" t="s">
        <v>432</v>
      </c>
      <c r="JK222" t="s">
        <v>431</v>
      </c>
      <c r="JL222" t="s">
        <v>361</v>
      </c>
      <c r="JM222" t="s">
        <v>361</v>
      </c>
      <c r="JN222" t="s">
        <v>361</v>
      </c>
      <c r="JO222" t="s">
        <v>361</v>
      </c>
      <c r="JP222" t="s">
        <v>361</v>
      </c>
      <c r="JQ222" t="s">
        <v>361</v>
      </c>
      <c r="JR222" t="s">
        <v>370</v>
      </c>
      <c r="JS222" t="s">
        <v>370</v>
      </c>
      <c r="JT222" t="s">
        <v>370</v>
      </c>
      <c r="JU222" t="s">
        <v>370</v>
      </c>
      <c r="JV222" t="s">
        <v>370</v>
      </c>
      <c r="JW222" t="s">
        <v>361</v>
      </c>
      <c r="JY222" t="s">
        <v>490</v>
      </c>
      <c r="KA222" t="s">
        <v>433</v>
      </c>
      <c r="KB222" t="s">
        <v>8</v>
      </c>
    </row>
    <row r="223" spans="1:288" x14ac:dyDescent="0.3">
      <c r="A223">
        <v>222</v>
      </c>
      <c r="D223" s="45">
        <v>44740</v>
      </c>
      <c r="E223" s="46">
        <v>0.62222222222222223</v>
      </c>
      <c r="F223" t="s">
        <v>74</v>
      </c>
      <c r="G223" t="s">
        <v>13</v>
      </c>
      <c r="H223" t="s">
        <v>7</v>
      </c>
      <c r="L223" t="s">
        <v>362</v>
      </c>
      <c r="P223" t="s">
        <v>9</v>
      </c>
      <c r="V223" t="s">
        <v>487</v>
      </c>
      <c r="X223" t="s">
        <v>9</v>
      </c>
      <c r="Z223" t="s">
        <v>402</v>
      </c>
      <c r="AB223" t="s">
        <v>403</v>
      </c>
      <c r="AD223" t="s">
        <v>366</v>
      </c>
      <c r="AF223" t="s">
        <v>367</v>
      </c>
      <c r="AJ223" t="s">
        <v>367</v>
      </c>
      <c r="AN223" t="s">
        <v>9</v>
      </c>
      <c r="AP223" t="s">
        <v>424</v>
      </c>
      <c r="AR223" t="s">
        <v>7</v>
      </c>
      <c r="AT223" t="s">
        <v>368</v>
      </c>
      <c r="AV223" t="s">
        <v>361</v>
      </c>
      <c r="AW223" t="s">
        <v>361</v>
      </c>
      <c r="AX223" t="s">
        <v>361</v>
      </c>
      <c r="AY223" t="s">
        <v>361</v>
      </c>
      <c r="AZ223" t="s">
        <v>370</v>
      </c>
      <c r="BA223" t="s">
        <v>361</v>
      </c>
      <c r="BB223" t="s">
        <v>361</v>
      </c>
      <c r="BC223" t="s">
        <v>361</v>
      </c>
      <c r="BD223" t="s">
        <v>370</v>
      </c>
      <c r="BE223" t="s">
        <v>361</v>
      </c>
      <c r="BF223" t="s">
        <v>361</v>
      </c>
      <c r="BG223" t="s">
        <v>361</v>
      </c>
      <c r="BH223" t="s">
        <v>361</v>
      </c>
      <c r="BI223" t="s">
        <v>361</v>
      </c>
      <c r="BJ223" t="s">
        <v>361</v>
      </c>
      <c r="BK223" t="s">
        <v>361</v>
      </c>
      <c r="BL223" t="s">
        <v>361</v>
      </c>
      <c r="BM223" t="s">
        <v>361</v>
      </c>
      <c r="BN223" t="s">
        <v>564</v>
      </c>
      <c r="BP223" t="s">
        <v>361</v>
      </c>
      <c r="BQ223" t="s">
        <v>370</v>
      </c>
      <c r="BR223" t="s">
        <v>361</v>
      </c>
      <c r="BS223" t="s">
        <v>361</v>
      </c>
      <c r="BT223" t="s">
        <v>370</v>
      </c>
      <c r="BU223" t="s">
        <v>361</v>
      </c>
      <c r="BV223" t="s">
        <v>361</v>
      </c>
      <c r="BW223" t="s">
        <v>361</v>
      </c>
      <c r="BX223" t="s">
        <v>361</v>
      </c>
      <c r="BY223" t="s">
        <v>361</v>
      </c>
      <c r="BZ223" t="s">
        <v>361</v>
      </c>
      <c r="CA223" t="s">
        <v>361</v>
      </c>
      <c r="CB223" t="s">
        <v>361</v>
      </c>
      <c r="CC223" t="s">
        <v>361</v>
      </c>
      <c r="CF223" t="s">
        <v>370</v>
      </c>
      <c r="CG223" t="s">
        <v>361</v>
      </c>
      <c r="CH223" t="s">
        <v>361</v>
      </c>
      <c r="CI223" t="s">
        <v>361</v>
      </c>
      <c r="CJ223" t="s">
        <v>361</v>
      </c>
      <c r="CK223" t="s">
        <v>361</v>
      </c>
      <c r="CL223" t="s">
        <v>361</v>
      </c>
      <c r="CM223" t="s">
        <v>361</v>
      </c>
      <c r="CN223" t="s">
        <v>361</v>
      </c>
      <c r="CO223" t="s">
        <v>361</v>
      </c>
      <c r="CP223" t="s">
        <v>361</v>
      </c>
      <c r="CQ223" t="s">
        <v>361</v>
      </c>
      <c r="CR223" t="s">
        <v>361</v>
      </c>
      <c r="CS223" t="s">
        <v>361</v>
      </c>
      <c r="CT223" t="s">
        <v>361</v>
      </c>
      <c r="CU223" t="s">
        <v>361</v>
      </c>
      <c r="CV223" t="s">
        <v>361</v>
      </c>
      <c r="CW223" t="s">
        <v>361</v>
      </c>
      <c r="CX223" t="s">
        <v>361</v>
      </c>
      <c r="CY223" t="s">
        <v>361</v>
      </c>
      <c r="CZ223" t="s">
        <v>361</v>
      </c>
      <c r="DA223" t="s">
        <v>361</v>
      </c>
      <c r="DD223" t="s">
        <v>9</v>
      </c>
      <c r="DF223" t="s">
        <v>9</v>
      </c>
      <c r="DH223" t="s">
        <v>361</v>
      </c>
      <c r="DI223" t="s">
        <v>361</v>
      </c>
      <c r="DJ223" t="s">
        <v>361</v>
      </c>
      <c r="DK223" t="s">
        <v>361</v>
      </c>
      <c r="DL223" t="s">
        <v>361</v>
      </c>
      <c r="DM223" t="s">
        <v>361</v>
      </c>
      <c r="DN223" t="s">
        <v>361</v>
      </c>
      <c r="DO223" t="s">
        <v>361</v>
      </c>
      <c r="DP223" t="s">
        <v>361</v>
      </c>
      <c r="DQ223" t="s">
        <v>361</v>
      </c>
      <c r="DR223" t="s">
        <v>370</v>
      </c>
      <c r="DT223" t="s">
        <v>361</v>
      </c>
      <c r="DU223" t="s">
        <v>361</v>
      </c>
      <c r="DV223" t="s">
        <v>361</v>
      </c>
      <c r="DW223" t="s">
        <v>361</v>
      </c>
      <c r="DX223" t="s">
        <v>361</v>
      </c>
      <c r="DY223" t="s">
        <v>361</v>
      </c>
      <c r="DZ223" t="s">
        <v>361</v>
      </c>
      <c r="EA223" t="s">
        <v>361</v>
      </c>
      <c r="EB223" t="s">
        <v>361</v>
      </c>
      <c r="EC223" t="s">
        <v>361</v>
      </c>
      <c r="ED223" t="s">
        <v>361</v>
      </c>
      <c r="EH223" t="s">
        <v>7</v>
      </c>
      <c r="EJ223" t="s">
        <v>7</v>
      </c>
      <c r="EL223">
        <v>1</v>
      </c>
      <c r="EM223" t="s">
        <v>371</v>
      </c>
      <c r="EN223">
        <v>36</v>
      </c>
      <c r="FQ223" t="s">
        <v>373</v>
      </c>
      <c r="FR223" t="s">
        <v>406</v>
      </c>
      <c r="FV223" t="s">
        <v>406</v>
      </c>
      <c r="GF223" t="s">
        <v>7</v>
      </c>
      <c r="GJ223" t="s">
        <v>478</v>
      </c>
      <c r="GN223" t="s">
        <v>479</v>
      </c>
      <c r="GP223">
        <v>15</v>
      </c>
      <c r="GR223" t="s">
        <v>538</v>
      </c>
      <c r="GT223" t="s">
        <v>532</v>
      </c>
      <c r="GX223" t="s">
        <v>378</v>
      </c>
      <c r="HB223" t="s">
        <v>7</v>
      </c>
      <c r="HD223" t="s">
        <v>7</v>
      </c>
      <c r="HF223" t="s">
        <v>7</v>
      </c>
      <c r="HG223" t="s">
        <v>9</v>
      </c>
      <c r="HH223" t="s">
        <v>7</v>
      </c>
      <c r="HI223" t="s">
        <v>7</v>
      </c>
      <c r="HJ223" t="s">
        <v>7</v>
      </c>
      <c r="HK223" t="s">
        <v>7</v>
      </c>
      <c r="HL223" t="s">
        <v>7</v>
      </c>
      <c r="HM223" t="s">
        <v>7</v>
      </c>
      <c r="HN223" t="s">
        <v>7</v>
      </c>
      <c r="HX223" t="s">
        <v>7</v>
      </c>
      <c r="HY223" t="s">
        <v>9</v>
      </c>
      <c r="HZ223" t="s">
        <v>7</v>
      </c>
      <c r="IA223" t="s">
        <v>7</v>
      </c>
      <c r="IB223" t="s">
        <v>7</v>
      </c>
      <c r="IC223" t="s">
        <v>7</v>
      </c>
      <c r="ID223" t="s">
        <v>7</v>
      </c>
      <c r="IL223" t="s">
        <v>473</v>
      </c>
      <c r="IP223" t="s">
        <v>14</v>
      </c>
      <c r="IR223" t="s">
        <v>408</v>
      </c>
      <c r="IT223" t="s">
        <v>381</v>
      </c>
      <c r="IV223" t="s">
        <v>381</v>
      </c>
      <c r="IX223" t="s">
        <v>381</v>
      </c>
      <c r="IZ223" t="s">
        <v>9</v>
      </c>
      <c r="JB223" t="s">
        <v>11</v>
      </c>
      <c r="JD223" t="s">
        <v>9</v>
      </c>
      <c r="JF223" t="s">
        <v>410</v>
      </c>
      <c r="JG223" t="s">
        <v>409</v>
      </c>
      <c r="JH223" t="s">
        <v>410</v>
      </c>
      <c r="JL223" t="s">
        <v>370</v>
      </c>
      <c r="JM223" t="s">
        <v>370</v>
      </c>
      <c r="JN223" t="s">
        <v>361</v>
      </c>
      <c r="JO223" t="s">
        <v>361</v>
      </c>
      <c r="JP223" t="s">
        <v>361</v>
      </c>
      <c r="JQ223" t="s">
        <v>361</v>
      </c>
      <c r="JR223" t="s">
        <v>361</v>
      </c>
      <c r="JS223" t="s">
        <v>361</v>
      </c>
      <c r="JT223" t="s">
        <v>361</v>
      </c>
      <c r="JU223" t="s">
        <v>361</v>
      </c>
      <c r="JV223" t="s">
        <v>361</v>
      </c>
      <c r="JW223" t="s">
        <v>361</v>
      </c>
      <c r="JX223" t="s">
        <v>474</v>
      </c>
      <c r="JZ223" t="s">
        <v>412</v>
      </c>
      <c r="KB223" t="s">
        <v>8</v>
      </c>
    </row>
    <row r="224" spans="1:288" x14ac:dyDescent="0.3">
      <c r="A224">
        <v>223</v>
      </c>
      <c r="D224" s="45">
        <v>44740</v>
      </c>
      <c r="E224" s="46">
        <v>0.62430555555555556</v>
      </c>
      <c r="F224" t="s">
        <v>75</v>
      </c>
      <c r="G224" t="s">
        <v>13</v>
      </c>
      <c r="H224" t="s">
        <v>7</v>
      </c>
      <c r="L224" t="s">
        <v>362</v>
      </c>
      <c r="P224" t="s">
        <v>9</v>
      </c>
      <c r="V224" t="s">
        <v>363</v>
      </c>
      <c r="Z224" t="s">
        <v>402</v>
      </c>
      <c r="AB224" t="s">
        <v>403</v>
      </c>
      <c r="AD224" t="s">
        <v>366</v>
      </c>
      <c r="AF224" t="s">
        <v>367</v>
      </c>
      <c r="AJ224" t="s">
        <v>470</v>
      </c>
      <c r="AL224" t="s">
        <v>417</v>
      </c>
      <c r="AN224" t="s">
        <v>7</v>
      </c>
      <c r="AP224" t="s">
        <v>471</v>
      </c>
      <c r="AR224" t="s">
        <v>9</v>
      </c>
      <c r="AT224" t="s">
        <v>368</v>
      </c>
      <c r="AV224" t="s">
        <v>361</v>
      </c>
      <c r="AW224" t="s">
        <v>370</v>
      </c>
      <c r="AX224" t="s">
        <v>361</v>
      </c>
      <c r="AY224" t="s">
        <v>370</v>
      </c>
      <c r="AZ224" t="s">
        <v>370</v>
      </c>
      <c r="BA224" t="s">
        <v>361</v>
      </c>
      <c r="BB224" t="s">
        <v>361</v>
      </c>
      <c r="BC224" t="s">
        <v>361</v>
      </c>
      <c r="BD224" t="s">
        <v>361</v>
      </c>
      <c r="BE224" t="s">
        <v>361</v>
      </c>
      <c r="BF224" t="s">
        <v>361</v>
      </c>
      <c r="BG224" t="s">
        <v>361</v>
      </c>
      <c r="BH224" t="s">
        <v>361</v>
      </c>
      <c r="BI224" t="s">
        <v>361</v>
      </c>
      <c r="BJ224" t="s">
        <v>361</v>
      </c>
      <c r="BK224" t="s">
        <v>361</v>
      </c>
      <c r="BL224" t="s">
        <v>361</v>
      </c>
      <c r="BM224" t="s">
        <v>361</v>
      </c>
      <c r="BP224" t="s">
        <v>361</v>
      </c>
      <c r="BQ224" t="s">
        <v>361</v>
      </c>
      <c r="BR224" t="s">
        <v>370</v>
      </c>
      <c r="BS224" t="s">
        <v>370</v>
      </c>
      <c r="BT224" t="s">
        <v>370</v>
      </c>
      <c r="BU224" t="s">
        <v>361</v>
      </c>
      <c r="BV224" t="s">
        <v>361</v>
      </c>
      <c r="BW224" t="s">
        <v>361</v>
      </c>
      <c r="BX224" t="s">
        <v>361</v>
      </c>
      <c r="BY224" t="s">
        <v>361</v>
      </c>
      <c r="BZ224" t="s">
        <v>361</v>
      </c>
      <c r="CA224" t="s">
        <v>361</v>
      </c>
      <c r="CB224" t="s">
        <v>361</v>
      </c>
      <c r="CC224" t="s">
        <v>361</v>
      </c>
      <c r="CF224" t="s">
        <v>361</v>
      </c>
      <c r="CG224" t="s">
        <v>370</v>
      </c>
      <c r="CH224" t="s">
        <v>370</v>
      </c>
      <c r="CI224" t="s">
        <v>370</v>
      </c>
      <c r="CJ224" t="s">
        <v>370</v>
      </c>
      <c r="CK224" t="s">
        <v>370</v>
      </c>
      <c r="CL224" t="s">
        <v>370</v>
      </c>
      <c r="CM224" t="s">
        <v>361</v>
      </c>
      <c r="CN224" t="s">
        <v>361</v>
      </c>
      <c r="CO224" t="s">
        <v>361</v>
      </c>
      <c r="CP224" t="s">
        <v>361</v>
      </c>
      <c r="CQ224" t="s">
        <v>361</v>
      </c>
      <c r="CR224" t="s">
        <v>361</v>
      </c>
      <c r="CS224" t="s">
        <v>361</v>
      </c>
      <c r="CT224" t="s">
        <v>361</v>
      </c>
      <c r="CU224" t="s">
        <v>361</v>
      </c>
      <c r="CV224" t="s">
        <v>361</v>
      </c>
      <c r="CW224" t="s">
        <v>361</v>
      </c>
      <c r="CX224" t="s">
        <v>361</v>
      </c>
      <c r="CY224" t="s">
        <v>361</v>
      </c>
      <c r="CZ224" t="s">
        <v>361</v>
      </c>
      <c r="DA224" t="s">
        <v>361</v>
      </c>
      <c r="DD224" t="s">
        <v>9</v>
      </c>
      <c r="DF224" t="s">
        <v>9</v>
      </c>
      <c r="DH224" t="s">
        <v>361</v>
      </c>
      <c r="DI224" t="s">
        <v>361</v>
      </c>
      <c r="DJ224" t="s">
        <v>361</v>
      </c>
      <c r="DK224" t="s">
        <v>361</v>
      </c>
      <c r="DL224" t="s">
        <v>361</v>
      </c>
      <c r="DM224" t="s">
        <v>361</v>
      </c>
      <c r="DN224" t="s">
        <v>361</v>
      </c>
      <c r="DO224" t="s">
        <v>361</v>
      </c>
      <c r="DP224" t="s">
        <v>361</v>
      </c>
      <c r="DQ224" t="s">
        <v>361</v>
      </c>
      <c r="DR224" t="s">
        <v>370</v>
      </c>
      <c r="DT224" t="s">
        <v>361</v>
      </c>
      <c r="DU224" t="s">
        <v>361</v>
      </c>
      <c r="DV224" t="s">
        <v>361</v>
      </c>
      <c r="DW224" t="s">
        <v>361</v>
      </c>
      <c r="DX224" t="s">
        <v>361</v>
      </c>
      <c r="DY224" t="s">
        <v>361</v>
      </c>
      <c r="DZ224" t="s">
        <v>361</v>
      </c>
      <c r="EA224" t="s">
        <v>361</v>
      </c>
      <c r="EB224" t="s">
        <v>361</v>
      </c>
      <c r="EC224" t="s">
        <v>361</v>
      </c>
      <c r="ED224" t="s">
        <v>361</v>
      </c>
      <c r="EH224" t="s">
        <v>7</v>
      </c>
      <c r="EJ224" t="s">
        <v>7</v>
      </c>
      <c r="EL224">
        <v>4</v>
      </c>
      <c r="EM224" t="s">
        <v>372</v>
      </c>
      <c r="EN224">
        <v>8</v>
      </c>
      <c r="EO224" t="s">
        <v>371</v>
      </c>
      <c r="EP224">
        <v>4</v>
      </c>
      <c r="FQ224" t="s">
        <v>392</v>
      </c>
      <c r="FR224" t="s">
        <v>476</v>
      </c>
      <c r="FV224" t="s">
        <v>476</v>
      </c>
      <c r="FZ224" t="s">
        <v>9</v>
      </c>
      <c r="GF224" t="s">
        <v>7</v>
      </c>
      <c r="GJ224" t="s">
        <v>425</v>
      </c>
      <c r="GP224">
        <v>1</v>
      </c>
      <c r="GR224" t="s">
        <v>376</v>
      </c>
      <c r="GT224" t="s">
        <v>377</v>
      </c>
      <c r="GX224" t="s">
        <v>378</v>
      </c>
      <c r="HB224" t="s">
        <v>7</v>
      </c>
      <c r="HD224" t="s">
        <v>9</v>
      </c>
      <c r="HF224" t="s">
        <v>7</v>
      </c>
      <c r="HG224" t="s">
        <v>9</v>
      </c>
      <c r="HH224" t="s">
        <v>7</v>
      </c>
      <c r="HI224" t="s">
        <v>7</v>
      </c>
      <c r="HJ224" t="s">
        <v>9</v>
      </c>
      <c r="HK224" t="s">
        <v>7</v>
      </c>
      <c r="HL224" t="s">
        <v>9</v>
      </c>
      <c r="HM224" t="s">
        <v>9</v>
      </c>
      <c r="HN224" t="s">
        <v>7</v>
      </c>
      <c r="HX224" t="s">
        <v>7</v>
      </c>
      <c r="HY224" t="s">
        <v>9</v>
      </c>
      <c r="HZ224" t="s">
        <v>7</v>
      </c>
      <c r="IA224" t="s">
        <v>7</v>
      </c>
      <c r="IB224" t="s">
        <v>7</v>
      </c>
      <c r="IC224" t="s">
        <v>7</v>
      </c>
      <c r="ID224" t="s">
        <v>7</v>
      </c>
      <c r="IL224" t="s">
        <v>473</v>
      </c>
      <c r="IP224" t="s">
        <v>380</v>
      </c>
      <c r="IT224" t="s">
        <v>381</v>
      </c>
      <c r="IV224" t="s">
        <v>381</v>
      </c>
      <c r="IX224" t="s">
        <v>381</v>
      </c>
      <c r="IZ224" t="s">
        <v>9</v>
      </c>
      <c r="JB224" t="s">
        <v>11</v>
      </c>
      <c r="JD224" t="s">
        <v>9</v>
      </c>
      <c r="JF224" t="s">
        <v>409</v>
      </c>
      <c r="JG224" t="s">
        <v>446</v>
      </c>
      <c r="JH224" t="s">
        <v>446</v>
      </c>
      <c r="JL224" t="s">
        <v>370</v>
      </c>
      <c r="JM224" t="s">
        <v>370</v>
      </c>
      <c r="JN224" t="s">
        <v>361</v>
      </c>
      <c r="JO224" t="s">
        <v>370</v>
      </c>
      <c r="JP224" t="s">
        <v>361</v>
      </c>
      <c r="JQ224" t="s">
        <v>361</v>
      </c>
      <c r="JR224" t="s">
        <v>361</v>
      </c>
      <c r="JS224" t="s">
        <v>361</v>
      </c>
      <c r="JT224" t="s">
        <v>361</v>
      </c>
      <c r="JU224" t="s">
        <v>361</v>
      </c>
      <c r="JV224" t="s">
        <v>361</v>
      </c>
      <c r="JW224" t="s">
        <v>361</v>
      </c>
      <c r="JX224" t="s">
        <v>14</v>
      </c>
      <c r="JZ224" t="s">
        <v>412</v>
      </c>
      <c r="KB224" t="s">
        <v>8</v>
      </c>
    </row>
    <row r="225" spans="1:288" x14ac:dyDescent="0.3">
      <c r="A225">
        <v>224</v>
      </c>
      <c r="D225" s="45">
        <v>44741</v>
      </c>
      <c r="E225" s="46">
        <v>0.41875000000000001</v>
      </c>
      <c r="F225" t="s">
        <v>25</v>
      </c>
      <c r="G225" t="s">
        <v>13</v>
      </c>
      <c r="H225" t="s">
        <v>7</v>
      </c>
      <c r="L225" t="s">
        <v>362</v>
      </c>
      <c r="P225" t="s">
        <v>9</v>
      </c>
      <c r="V225" t="s">
        <v>363</v>
      </c>
      <c r="Z225" t="s">
        <v>443</v>
      </c>
      <c r="AB225" t="s">
        <v>475</v>
      </c>
      <c r="AD225" t="s">
        <v>389</v>
      </c>
      <c r="AF225" t="s">
        <v>367</v>
      </c>
      <c r="AJ225" t="s">
        <v>367</v>
      </c>
      <c r="AN225" t="s">
        <v>7</v>
      </c>
      <c r="AP225" t="s">
        <v>471</v>
      </c>
      <c r="AR225" t="s">
        <v>7</v>
      </c>
      <c r="AT225" t="s">
        <v>368</v>
      </c>
      <c r="AV225" t="s">
        <v>361</v>
      </c>
      <c r="AW225" t="s">
        <v>361</v>
      </c>
      <c r="AX225" t="s">
        <v>361</v>
      </c>
      <c r="AY225" t="s">
        <v>361</v>
      </c>
      <c r="AZ225" t="s">
        <v>370</v>
      </c>
      <c r="BA225" t="s">
        <v>370</v>
      </c>
      <c r="BB225" t="s">
        <v>370</v>
      </c>
      <c r="BC225" t="s">
        <v>361</v>
      </c>
      <c r="BD225" t="s">
        <v>361</v>
      </c>
      <c r="BE225" t="s">
        <v>361</v>
      </c>
      <c r="BF225" t="s">
        <v>361</v>
      </c>
      <c r="BG225" t="s">
        <v>361</v>
      </c>
      <c r="BH225" t="s">
        <v>361</v>
      </c>
      <c r="BI225" t="s">
        <v>361</v>
      </c>
      <c r="BJ225" t="s">
        <v>361</v>
      </c>
      <c r="BK225" t="s">
        <v>361</v>
      </c>
      <c r="BL225" t="s">
        <v>361</v>
      </c>
      <c r="BM225" t="s">
        <v>361</v>
      </c>
      <c r="BP225" t="s">
        <v>361</v>
      </c>
      <c r="BQ225" t="s">
        <v>361</v>
      </c>
      <c r="BR225" t="s">
        <v>370</v>
      </c>
      <c r="BS225" t="s">
        <v>370</v>
      </c>
      <c r="BT225" t="s">
        <v>370</v>
      </c>
      <c r="BU225" t="s">
        <v>361</v>
      </c>
      <c r="BV225" t="s">
        <v>361</v>
      </c>
      <c r="BW225" t="s">
        <v>361</v>
      </c>
      <c r="BX225" t="s">
        <v>361</v>
      </c>
      <c r="BY225" t="s">
        <v>361</v>
      </c>
      <c r="BZ225" t="s">
        <v>361</v>
      </c>
      <c r="CA225" t="s">
        <v>361</v>
      </c>
      <c r="CB225" t="s">
        <v>361</v>
      </c>
      <c r="CC225" t="s">
        <v>361</v>
      </c>
      <c r="CF225" t="s">
        <v>361</v>
      </c>
      <c r="CG225" t="s">
        <v>361</v>
      </c>
      <c r="CH225" t="s">
        <v>370</v>
      </c>
      <c r="CI225" t="s">
        <v>370</v>
      </c>
      <c r="CJ225" t="s">
        <v>370</v>
      </c>
      <c r="CK225" t="s">
        <v>370</v>
      </c>
      <c r="CL225" t="s">
        <v>370</v>
      </c>
      <c r="CM225" t="s">
        <v>370</v>
      </c>
      <c r="CN225" t="s">
        <v>361</v>
      </c>
      <c r="CO225" t="s">
        <v>361</v>
      </c>
      <c r="CP225" t="s">
        <v>361</v>
      </c>
      <c r="CQ225" t="s">
        <v>361</v>
      </c>
      <c r="CR225" t="s">
        <v>361</v>
      </c>
      <c r="CS225" t="s">
        <v>361</v>
      </c>
      <c r="CT225" t="s">
        <v>361</v>
      </c>
      <c r="CU225" t="s">
        <v>361</v>
      </c>
      <c r="CV225" t="s">
        <v>361</v>
      </c>
      <c r="CW225" t="s">
        <v>361</v>
      </c>
      <c r="CX225" t="s">
        <v>361</v>
      </c>
      <c r="CY225" t="s">
        <v>361</v>
      </c>
      <c r="CZ225" t="s">
        <v>361</v>
      </c>
      <c r="DA225" t="s">
        <v>361</v>
      </c>
      <c r="DD225" t="s">
        <v>9</v>
      </c>
      <c r="DF225" t="s">
        <v>9</v>
      </c>
      <c r="DH225" t="s">
        <v>361</v>
      </c>
      <c r="DI225" t="s">
        <v>361</v>
      </c>
      <c r="DJ225" t="s">
        <v>361</v>
      </c>
      <c r="DK225" t="s">
        <v>361</v>
      </c>
      <c r="DL225" t="s">
        <v>361</v>
      </c>
      <c r="DM225" t="s">
        <v>361</v>
      </c>
      <c r="DN225" t="s">
        <v>361</v>
      </c>
      <c r="DO225" t="s">
        <v>361</v>
      </c>
      <c r="DP225" t="s">
        <v>361</v>
      </c>
      <c r="DQ225" t="s">
        <v>361</v>
      </c>
      <c r="DR225" t="s">
        <v>370</v>
      </c>
      <c r="DT225" t="s">
        <v>361</v>
      </c>
      <c r="DU225" t="s">
        <v>361</v>
      </c>
      <c r="DV225" t="s">
        <v>361</v>
      </c>
      <c r="DW225" t="s">
        <v>361</v>
      </c>
      <c r="DX225" t="s">
        <v>361</v>
      </c>
      <c r="DY225" t="s">
        <v>361</v>
      </c>
      <c r="DZ225" t="s">
        <v>361</v>
      </c>
      <c r="EA225" t="s">
        <v>361</v>
      </c>
      <c r="EB225" t="s">
        <v>361</v>
      </c>
      <c r="EC225" t="s">
        <v>361</v>
      </c>
      <c r="ED225" t="s">
        <v>361</v>
      </c>
      <c r="EH225" t="s">
        <v>7</v>
      </c>
      <c r="EJ225" t="s">
        <v>7</v>
      </c>
      <c r="EL225">
        <v>1</v>
      </c>
      <c r="EM225" t="s">
        <v>372</v>
      </c>
      <c r="EN225">
        <v>8</v>
      </c>
      <c r="FQ225" t="s">
        <v>392</v>
      </c>
      <c r="FR225" t="s">
        <v>374</v>
      </c>
      <c r="FV225" t="s">
        <v>374</v>
      </c>
      <c r="FZ225" t="s">
        <v>9</v>
      </c>
      <c r="GF225" t="s">
        <v>7</v>
      </c>
      <c r="GJ225" t="s">
        <v>425</v>
      </c>
      <c r="GP225">
        <v>1</v>
      </c>
      <c r="GR225" t="s">
        <v>376</v>
      </c>
      <c r="GT225" t="s">
        <v>377</v>
      </c>
      <c r="GX225" t="s">
        <v>378</v>
      </c>
      <c r="HB225" t="s">
        <v>9</v>
      </c>
      <c r="HD225" t="s">
        <v>9</v>
      </c>
      <c r="HF225" t="s">
        <v>9</v>
      </c>
      <c r="HG225" t="s">
        <v>9</v>
      </c>
      <c r="HH225" t="s">
        <v>9</v>
      </c>
      <c r="HI225" t="s">
        <v>7</v>
      </c>
      <c r="HJ225" t="s">
        <v>9</v>
      </c>
      <c r="HK225" t="s">
        <v>7</v>
      </c>
      <c r="HL225" t="s">
        <v>9</v>
      </c>
      <c r="HM225" t="s">
        <v>9</v>
      </c>
      <c r="HN225" t="s">
        <v>7</v>
      </c>
      <c r="HX225" t="s">
        <v>9</v>
      </c>
      <c r="HY225" t="s">
        <v>9</v>
      </c>
      <c r="HZ225" t="s">
        <v>7</v>
      </c>
      <c r="IA225" t="s">
        <v>7</v>
      </c>
      <c r="IB225" t="s">
        <v>7</v>
      </c>
      <c r="IC225" t="s">
        <v>7</v>
      </c>
      <c r="ID225" t="s">
        <v>7</v>
      </c>
      <c r="IL225" t="s">
        <v>473</v>
      </c>
      <c r="IP225" t="s">
        <v>441</v>
      </c>
      <c r="IT225" t="s">
        <v>381</v>
      </c>
      <c r="IV225" t="s">
        <v>381</v>
      </c>
      <c r="IX225" t="s">
        <v>381</v>
      </c>
      <c r="IZ225" t="s">
        <v>9</v>
      </c>
      <c r="JB225" t="s">
        <v>11</v>
      </c>
      <c r="JD225" t="s">
        <v>9</v>
      </c>
      <c r="JF225" t="s">
        <v>409</v>
      </c>
      <c r="JG225" t="s">
        <v>410</v>
      </c>
      <c r="JH225" t="s">
        <v>410</v>
      </c>
      <c r="JL225" t="s">
        <v>370</v>
      </c>
      <c r="JM225" t="s">
        <v>370</v>
      </c>
      <c r="JN225" t="s">
        <v>370</v>
      </c>
      <c r="JO225" t="s">
        <v>370</v>
      </c>
      <c r="JP225" t="s">
        <v>370</v>
      </c>
      <c r="JQ225" t="s">
        <v>361</v>
      </c>
      <c r="JR225" t="s">
        <v>361</v>
      </c>
      <c r="JS225" t="s">
        <v>361</v>
      </c>
      <c r="JT225" t="s">
        <v>361</v>
      </c>
      <c r="JU225" t="s">
        <v>361</v>
      </c>
      <c r="JV225" t="s">
        <v>361</v>
      </c>
      <c r="JW225" t="s">
        <v>361</v>
      </c>
      <c r="JX225" t="s">
        <v>489</v>
      </c>
      <c r="JZ225" t="s">
        <v>412</v>
      </c>
      <c r="KB225" t="s">
        <v>8</v>
      </c>
    </row>
    <row r="226" spans="1:288" x14ac:dyDescent="0.3">
      <c r="A226">
        <v>225</v>
      </c>
      <c r="D226" s="45">
        <v>44740</v>
      </c>
      <c r="E226" s="46">
        <v>0.62916666666666665</v>
      </c>
      <c r="F226" t="s">
        <v>4</v>
      </c>
      <c r="G226" t="s">
        <v>13</v>
      </c>
      <c r="H226" t="s">
        <v>7</v>
      </c>
      <c r="L226" t="s">
        <v>362</v>
      </c>
      <c r="P226" t="s">
        <v>9</v>
      </c>
      <c r="V226" t="s">
        <v>363</v>
      </c>
      <c r="Z226" t="s">
        <v>443</v>
      </c>
      <c r="AB226" t="s">
        <v>365</v>
      </c>
      <c r="AD226" t="s">
        <v>423</v>
      </c>
      <c r="AF226" t="s">
        <v>367</v>
      </c>
      <c r="AJ226" t="s">
        <v>367</v>
      </c>
      <c r="AN226" t="s">
        <v>7</v>
      </c>
      <c r="AP226" t="s">
        <v>471</v>
      </c>
      <c r="AR226" t="s">
        <v>7</v>
      </c>
      <c r="AT226" t="s">
        <v>7</v>
      </c>
      <c r="AV226" t="s">
        <v>361</v>
      </c>
      <c r="AW226" t="s">
        <v>361</v>
      </c>
      <c r="AX226" t="s">
        <v>361</v>
      </c>
      <c r="AY226" t="s">
        <v>361</v>
      </c>
      <c r="AZ226" t="s">
        <v>370</v>
      </c>
      <c r="BA226" t="s">
        <v>370</v>
      </c>
      <c r="BB226" t="s">
        <v>370</v>
      </c>
      <c r="BC226" t="s">
        <v>361</v>
      </c>
      <c r="BD226" t="s">
        <v>361</v>
      </c>
      <c r="BE226" t="s">
        <v>361</v>
      </c>
      <c r="BF226" t="s">
        <v>361</v>
      </c>
      <c r="BG226" t="s">
        <v>361</v>
      </c>
      <c r="BH226" t="s">
        <v>361</v>
      </c>
      <c r="BI226" t="s">
        <v>361</v>
      </c>
      <c r="BJ226" t="s">
        <v>361</v>
      </c>
      <c r="BK226" t="s">
        <v>361</v>
      </c>
      <c r="BL226" t="s">
        <v>361</v>
      </c>
      <c r="BM226" t="s">
        <v>361</v>
      </c>
      <c r="BP226" t="s">
        <v>361</v>
      </c>
      <c r="BQ226" t="s">
        <v>361</v>
      </c>
      <c r="BR226" t="s">
        <v>370</v>
      </c>
      <c r="BS226" t="s">
        <v>370</v>
      </c>
      <c r="BT226" t="s">
        <v>370</v>
      </c>
      <c r="BU226" t="s">
        <v>361</v>
      </c>
      <c r="BV226" t="s">
        <v>361</v>
      </c>
      <c r="BW226" t="s">
        <v>361</v>
      </c>
      <c r="BX226" t="s">
        <v>361</v>
      </c>
      <c r="BY226" t="s">
        <v>361</v>
      </c>
      <c r="BZ226" t="s">
        <v>361</v>
      </c>
      <c r="CA226" t="s">
        <v>361</v>
      </c>
      <c r="CB226" t="s">
        <v>361</v>
      </c>
      <c r="CC226" t="s">
        <v>361</v>
      </c>
      <c r="CF226" t="s">
        <v>361</v>
      </c>
      <c r="CG226" t="s">
        <v>361</v>
      </c>
      <c r="CH226" t="s">
        <v>361</v>
      </c>
      <c r="CI226" t="s">
        <v>370</v>
      </c>
      <c r="CJ226" t="s">
        <v>370</v>
      </c>
      <c r="CK226" t="s">
        <v>370</v>
      </c>
      <c r="CL226" t="s">
        <v>370</v>
      </c>
      <c r="CM226" t="s">
        <v>361</v>
      </c>
      <c r="CN226" t="s">
        <v>361</v>
      </c>
      <c r="CO226" t="s">
        <v>361</v>
      </c>
      <c r="CP226" t="s">
        <v>361</v>
      </c>
      <c r="CQ226" t="s">
        <v>361</v>
      </c>
      <c r="CR226" t="s">
        <v>361</v>
      </c>
      <c r="CS226" t="s">
        <v>361</v>
      </c>
      <c r="CT226" t="s">
        <v>361</v>
      </c>
      <c r="CU226" t="s">
        <v>361</v>
      </c>
      <c r="CV226" t="s">
        <v>361</v>
      </c>
      <c r="CW226" t="s">
        <v>361</v>
      </c>
      <c r="CX226" t="s">
        <v>361</v>
      </c>
      <c r="CY226" t="s">
        <v>361</v>
      </c>
      <c r="CZ226" t="s">
        <v>361</v>
      </c>
      <c r="DA226" t="s">
        <v>361</v>
      </c>
      <c r="DD226" t="s">
        <v>9</v>
      </c>
      <c r="DF226" t="s">
        <v>9</v>
      </c>
      <c r="DH226" t="s">
        <v>361</v>
      </c>
      <c r="DI226" t="s">
        <v>361</v>
      </c>
      <c r="DJ226" t="s">
        <v>361</v>
      </c>
      <c r="DK226" t="s">
        <v>361</v>
      </c>
      <c r="DL226" t="s">
        <v>361</v>
      </c>
      <c r="DM226" t="s">
        <v>361</v>
      </c>
      <c r="DN226" t="s">
        <v>361</v>
      </c>
      <c r="DO226" t="s">
        <v>361</v>
      </c>
      <c r="DP226" t="s">
        <v>361</v>
      </c>
      <c r="DQ226" t="s">
        <v>361</v>
      </c>
      <c r="DR226" t="s">
        <v>370</v>
      </c>
      <c r="DT226" t="s">
        <v>361</v>
      </c>
      <c r="DU226" t="s">
        <v>361</v>
      </c>
      <c r="DV226" t="s">
        <v>361</v>
      </c>
      <c r="DW226" t="s">
        <v>361</v>
      </c>
      <c r="DX226" t="s">
        <v>361</v>
      </c>
      <c r="DY226" t="s">
        <v>361</v>
      </c>
      <c r="DZ226" t="s">
        <v>361</v>
      </c>
      <c r="EA226" t="s">
        <v>361</v>
      </c>
      <c r="EB226" t="s">
        <v>361</v>
      </c>
      <c r="EC226" t="s">
        <v>361</v>
      </c>
      <c r="ED226" t="s">
        <v>361</v>
      </c>
      <c r="EH226" t="s">
        <v>7</v>
      </c>
      <c r="EJ226" t="s">
        <v>7</v>
      </c>
      <c r="EL226">
        <v>0</v>
      </c>
      <c r="FQ226" t="s">
        <v>373</v>
      </c>
      <c r="FR226" t="s">
        <v>374</v>
      </c>
      <c r="FV226" t="s">
        <v>374</v>
      </c>
      <c r="GF226" t="s">
        <v>7</v>
      </c>
      <c r="GJ226" t="s">
        <v>425</v>
      </c>
      <c r="GP226">
        <v>1</v>
      </c>
      <c r="GR226" t="s">
        <v>376</v>
      </c>
      <c r="GT226" t="s">
        <v>377</v>
      </c>
      <c r="GX226" t="s">
        <v>378</v>
      </c>
      <c r="HB226" t="s">
        <v>9</v>
      </c>
      <c r="HD226" t="s">
        <v>9</v>
      </c>
      <c r="HF226" t="s">
        <v>9</v>
      </c>
      <c r="HG226" t="s">
        <v>9</v>
      </c>
      <c r="HH226" t="s">
        <v>7</v>
      </c>
      <c r="HI226" t="s">
        <v>7</v>
      </c>
      <c r="HJ226" t="s">
        <v>9</v>
      </c>
      <c r="HK226" t="s">
        <v>7</v>
      </c>
      <c r="HL226" t="s">
        <v>9</v>
      </c>
      <c r="HM226" t="s">
        <v>9</v>
      </c>
      <c r="HN226" t="s">
        <v>7</v>
      </c>
      <c r="HX226" t="s">
        <v>9</v>
      </c>
      <c r="HY226" t="s">
        <v>9</v>
      </c>
      <c r="HZ226" t="s">
        <v>7</v>
      </c>
      <c r="IA226" t="s">
        <v>7</v>
      </c>
      <c r="IB226" t="s">
        <v>7</v>
      </c>
      <c r="IC226" t="s">
        <v>7</v>
      </c>
      <c r="ID226" t="s">
        <v>7</v>
      </c>
      <c r="IL226" t="s">
        <v>473</v>
      </c>
      <c r="IP226" t="s">
        <v>441</v>
      </c>
      <c r="IT226" t="s">
        <v>381</v>
      </c>
      <c r="IV226" t="s">
        <v>381</v>
      </c>
      <c r="IX226" t="s">
        <v>381</v>
      </c>
      <c r="IZ226" t="s">
        <v>9</v>
      </c>
      <c r="JB226" t="s">
        <v>11</v>
      </c>
      <c r="JD226" t="s">
        <v>9</v>
      </c>
      <c r="JF226" t="s">
        <v>410</v>
      </c>
      <c r="JG226" t="s">
        <v>410</v>
      </c>
      <c r="JH226" t="s">
        <v>410</v>
      </c>
      <c r="JL226" t="s">
        <v>370</v>
      </c>
      <c r="JM226" t="s">
        <v>370</v>
      </c>
      <c r="JN226" t="s">
        <v>370</v>
      </c>
      <c r="JO226" t="s">
        <v>370</v>
      </c>
      <c r="JP226" t="s">
        <v>370</v>
      </c>
      <c r="JQ226" t="s">
        <v>361</v>
      </c>
      <c r="JR226" t="s">
        <v>361</v>
      </c>
      <c r="JS226" t="s">
        <v>361</v>
      </c>
      <c r="JT226" t="s">
        <v>361</v>
      </c>
      <c r="JU226" t="s">
        <v>361</v>
      </c>
      <c r="JV226" t="s">
        <v>361</v>
      </c>
      <c r="JW226" t="s">
        <v>361</v>
      </c>
      <c r="JX226" t="s">
        <v>411</v>
      </c>
      <c r="JZ226" t="s">
        <v>412</v>
      </c>
      <c r="KB226" t="s">
        <v>8</v>
      </c>
    </row>
    <row r="227" spans="1:288" x14ac:dyDescent="0.3">
      <c r="A227">
        <v>226</v>
      </c>
      <c r="D227" s="45">
        <v>44741</v>
      </c>
      <c r="E227" s="46">
        <v>0.51527777777777783</v>
      </c>
      <c r="F227" t="s">
        <v>16</v>
      </c>
      <c r="G227" t="s">
        <v>382</v>
      </c>
      <c r="I227" t="s">
        <v>383</v>
      </c>
      <c r="N227" t="s">
        <v>384</v>
      </c>
      <c r="S227" t="s">
        <v>385</v>
      </c>
      <c r="W227" t="s">
        <v>451</v>
      </c>
      <c r="AA227" t="s">
        <v>434</v>
      </c>
      <c r="AC227" t="s">
        <v>388</v>
      </c>
      <c r="AE227" t="s">
        <v>423</v>
      </c>
      <c r="AG227" t="s">
        <v>390</v>
      </c>
      <c r="AK227" t="s">
        <v>502</v>
      </c>
      <c r="AL227" t="s">
        <v>14</v>
      </c>
      <c r="AM227" t="s">
        <v>565</v>
      </c>
      <c r="AO227" t="s">
        <v>436</v>
      </c>
      <c r="AQ227" t="s">
        <v>418</v>
      </c>
      <c r="AS227" t="s">
        <v>383</v>
      </c>
      <c r="AU227" t="s">
        <v>383</v>
      </c>
      <c r="AV227" t="s">
        <v>361</v>
      </c>
      <c r="AW227" t="s">
        <v>361</v>
      </c>
      <c r="AX227" t="s">
        <v>361</v>
      </c>
      <c r="AY227" t="s">
        <v>361</v>
      </c>
      <c r="AZ227" t="s">
        <v>361</v>
      </c>
      <c r="BA227" t="s">
        <v>361</v>
      </c>
      <c r="BB227" t="s">
        <v>361</v>
      </c>
      <c r="BC227" t="s">
        <v>361</v>
      </c>
      <c r="BD227" t="s">
        <v>361</v>
      </c>
      <c r="BE227" t="s">
        <v>370</v>
      </c>
      <c r="BF227" t="s">
        <v>361</v>
      </c>
      <c r="BG227" t="s">
        <v>361</v>
      </c>
      <c r="BH227" t="s">
        <v>361</v>
      </c>
      <c r="BI227" t="s">
        <v>361</v>
      </c>
      <c r="BJ227" t="s">
        <v>361</v>
      </c>
      <c r="BK227" t="s">
        <v>361</v>
      </c>
      <c r="BL227" t="s">
        <v>361</v>
      </c>
      <c r="BM227" t="s">
        <v>361</v>
      </c>
      <c r="BP227" t="s">
        <v>361</v>
      </c>
      <c r="BQ227" t="s">
        <v>361</v>
      </c>
      <c r="BR227" t="s">
        <v>361</v>
      </c>
      <c r="BS227" t="s">
        <v>361</v>
      </c>
      <c r="BT227" t="s">
        <v>361</v>
      </c>
      <c r="BU227" t="s">
        <v>361</v>
      </c>
      <c r="BV227" t="s">
        <v>361</v>
      </c>
      <c r="BW227" t="s">
        <v>361</v>
      </c>
      <c r="BX227" t="s">
        <v>361</v>
      </c>
      <c r="BY227" t="s">
        <v>370</v>
      </c>
      <c r="BZ227" t="s">
        <v>370</v>
      </c>
      <c r="CA227" t="s">
        <v>361</v>
      </c>
      <c r="CB227" t="s">
        <v>361</v>
      </c>
      <c r="CC227" t="s">
        <v>361</v>
      </c>
      <c r="CF227" t="s">
        <v>361</v>
      </c>
      <c r="CG227" t="s">
        <v>361</v>
      </c>
      <c r="CH227" t="s">
        <v>361</v>
      </c>
      <c r="CI227" t="s">
        <v>361</v>
      </c>
      <c r="CJ227" t="s">
        <v>361</v>
      </c>
      <c r="CK227" t="s">
        <v>361</v>
      </c>
      <c r="CL227" t="s">
        <v>361</v>
      </c>
      <c r="CM227" t="s">
        <v>361</v>
      </c>
      <c r="CN227" t="s">
        <v>361</v>
      </c>
      <c r="CO227" t="s">
        <v>361</v>
      </c>
      <c r="CP227" t="s">
        <v>361</v>
      </c>
      <c r="CQ227" t="s">
        <v>361</v>
      </c>
      <c r="CR227" t="s">
        <v>370</v>
      </c>
      <c r="CS227" t="s">
        <v>370</v>
      </c>
      <c r="CT227" t="s">
        <v>361</v>
      </c>
      <c r="CU227" t="s">
        <v>370</v>
      </c>
      <c r="CV227" t="s">
        <v>361</v>
      </c>
      <c r="CW227" t="s">
        <v>361</v>
      </c>
      <c r="CX227" t="s">
        <v>361</v>
      </c>
      <c r="CY227" t="s">
        <v>361</v>
      </c>
      <c r="CZ227" t="s">
        <v>361</v>
      </c>
      <c r="DA227" t="s">
        <v>361</v>
      </c>
      <c r="DE227" t="s">
        <v>385</v>
      </c>
      <c r="DG227" t="s">
        <v>383</v>
      </c>
      <c r="DH227" t="s">
        <v>361</v>
      </c>
      <c r="DI227" t="s">
        <v>361</v>
      </c>
      <c r="DJ227" t="s">
        <v>361</v>
      </c>
      <c r="DK227" t="s">
        <v>361</v>
      </c>
      <c r="DL227" t="s">
        <v>361</v>
      </c>
      <c r="DM227" t="s">
        <v>361</v>
      </c>
      <c r="DN227" t="s">
        <v>361</v>
      </c>
      <c r="DO227" t="s">
        <v>361</v>
      </c>
      <c r="DP227" t="s">
        <v>361</v>
      </c>
      <c r="DQ227" t="s">
        <v>361</v>
      </c>
      <c r="DR227" t="s">
        <v>361</v>
      </c>
      <c r="DT227" t="s">
        <v>361</v>
      </c>
      <c r="DU227" t="s">
        <v>361</v>
      </c>
      <c r="DV227" t="s">
        <v>361</v>
      </c>
      <c r="DW227" t="s">
        <v>361</v>
      </c>
      <c r="DX227" t="s">
        <v>361</v>
      </c>
      <c r="DY227" t="s">
        <v>361</v>
      </c>
      <c r="DZ227" t="s">
        <v>361</v>
      </c>
      <c r="EA227" t="s">
        <v>361</v>
      </c>
      <c r="EB227" t="s">
        <v>361</v>
      </c>
      <c r="EC227" t="s">
        <v>361</v>
      </c>
      <c r="ED227" t="s">
        <v>370</v>
      </c>
      <c r="EI227" t="s">
        <v>383</v>
      </c>
      <c r="EK227" t="s">
        <v>383</v>
      </c>
      <c r="EL227">
        <v>2</v>
      </c>
      <c r="EM227" t="s">
        <v>371</v>
      </c>
      <c r="EN227">
        <v>27</v>
      </c>
      <c r="EO227" t="s">
        <v>372</v>
      </c>
      <c r="EP227">
        <v>32</v>
      </c>
      <c r="FQ227" t="s">
        <v>373</v>
      </c>
      <c r="FS227" t="s">
        <v>448</v>
      </c>
      <c r="FW227" t="s">
        <v>419</v>
      </c>
      <c r="GG227" t="s">
        <v>383</v>
      </c>
      <c r="GK227" t="s">
        <v>428</v>
      </c>
      <c r="GO227" t="s">
        <v>484</v>
      </c>
      <c r="GQ227">
        <v>15</v>
      </c>
      <c r="GS227" t="s">
        <v>461</v>
      </c>
      <c r="GU227" t="s">
        <v>396</v>
      </c>
      <c r="GY227" t="s">
        <v>397</v>
      </c>
      <c r="HC227" t="s">
        <v>383</v>
      </c>
      <c r="HE227" t="s">
        <v>385</v>
      </c>
      <c r="HO227" t="s">
        <v>385</v>
      </c>
      <c r="HP227" t="s">
        <v>385</v>
      </c>
      <c r="HQ227" t="s">
        <v>383</v>
      </c>
      <c r="HR227" t="s">
        <v>383</v>
      </c>
      <c r="HS227" t="s">
        <v>383</v>
      </c>
      <c r="HT227" t="s">
        <v>383</v>
      </c>
      <c r="HU227" t="s">
        <v>383</v>
      </c>
      <c r="HV227" t="s">
        <v>385</v>
      </c>
      <c r="HW227" t="s">
        <v>383</v>
      </c>
      <c r="IE227" t="s">
        <v>385</v>
      </c>
      <c r="IF227" t="s">
        <v>385</v>
      </c>
      <c r="IG227" t="s">
        <v>383</v>
      </c>
      <c r="IH227" t="s">
        <v>383</v>
      </c>
      <c r="II227" t="s">
        <v>383</v>
      </c>
      <c r="IJ227" t="s">
        <v>383</v>
      </c>
      <c r="IK227" t="s">
        <v>383</v>
      </c>
      <c r="IM227" t="s">
        <v>453</v>
      </c>
      <c r="IQ227" t="s">
        <v>422</v>
      </c>
      <c r="IU227" t="s">
        <v>399</v>
      </c>
      <c r="IW227" t="s">
        <v>399</v>
      </c>
      <c r="IY227" t="s">
        <v>399</v>
      </c>
      <c r="JA227" t="s">
        <v>383</v>
      </c>
      <c r="JL227" t="s">
        <v>361</v>
      </c>
      <c r="JM227" t="s">
        <v>361</v>
      </c>
      <c r="JN227" t="s">
        <v>361</v>
      </c>
      <c r="JO227" t="s">
        <v>361</v>
      </c>
      <c r="JP227" t="s">
        <v>361</v>
      </c>
      <c r="JQ227" t="s">
        <v>361</v>
      </c>
      <c r="JR227" t="s">
        <v>361</v>
      </c>
      <c r="JS227" t="s">
        <v>361</v>
      </c>
      <c r="JT227" t="s">
        <v>361</v>
      </c>
      <c r="JU227" t="s">
        <v>361</v>
      </c>
      <c r="JV227" t="s">
        <v>361</v>
      </c>
      <c r="JW227" t="s">
        <v>361</v>
      </c>
      <c r="KB227" t="s">
        <v>8</v>
      </c>
    </row>
    <row r="228" spans="1:288" x14ac:dyDescent="0.3">
      <c r="A228">
        <v>227</v>
      </c>
      <c r="D228" s="45">
        <v>44741</v>
      </c>
      <c r="E228" s="46">
        <v>0.40347222222222223</v>
      </c>
      <c r="F228" t="s">
        <v>20</v>
      </c>
      <c r="G228" t="s">
        <v>13</v>
      </c>
      <c r="H228" t="s">
        <v>7</v>
      </c>
      <c r="L228" t="s">
        <v>362</v>
      </c>
      <c r="P228" t="s">
        <v>9</v>
      </c>
      <c r="V228" t="s">
        <v>363</v>
      </c>
      <c r="Z228" t="s">
        <v>402</v>
      </c>
      <c r="AB228" t="s">
        <v>403</v>
      </c>
      <c r="AD228" t="s">
        <v>423</v>
      </c>
      <c r="AF228" t="s">
        <v>367</v>
      </c>
      <c r="AJ228" t="s">
        <v>437</v>
      </c>
      <c r="AL228" t="s">
        <v>417</v>
      </c>
      <c r="AN228" t="s">
        <v>7</v>
      </c>
      <c r="AP228" t="s">
        <v>369</v>
      </c>
      <c r="AR228" t="s">
        <v>7</v>
      </c>
      <c r="AT228" t="s">
        <v>368</v>
      </c>
      <c r="AV228" t="s">
        <v>361</v>
      </c>
      <c r="AW228" t="s">
        <v>370</v>
      </c>
      <c r="AX228" t="s">
        <v>361</v>
      </c>
      <c r="AY228" t="s">
        <v>361</v>
      </c>
      <c r="AZ228" t="s">
        <v>370</v>
      </c>
      <c r="BA228" t="s">
        <v>361</v>
      </c>
      <c r="BB228" t="s">
        <v>370</v>
      </c>
      <c r="BC228" t="s">
        <v>361</v>
      </c>
      <c r="BD228" t="s">
        <v>361</v>
      </c>
      <c r="BE228" t="s">
        <v>361</v>
      </c>
      <c r="BF228" t="s">
        <v>361</v>
      </c>
      <c r="BG228" t="s">
        <v>361</v>
      </c>
      <c r="BH228" t="s">
        <v>361</v>
      </c>
      <c r="BI228" t="s">
        <v>361</v>
      </c>
      <c r="BJ228" t="s">
        <v>361</v>
      </c>
      <c r="BK228" t="s">
        <v>361</v>
      </c>
      <c r="BL228" t="s">
        <v>361</v>
      </c>
      <c r="BM228" t="s">
        <v>361</v>
      </c>
      <c r="BP228" t="s">
        <v>361</v>
      </c>
      <c r="BQ228" t="s">
        <v>361</v>
      </c>
      <c r="BR228" t="s">
        <v>361</v>
      </c>
      <c r="BS228" t="s">
        <v>370</v>
      </c>
      <c r="BT228" t="s">
        <v>361</v>
      </c>
      <c r="BU228" t="s">
        <v>361</v>
      </c>
      <c r="BV228" t="s">
        <v>361</v>
      </c>
      <c r="BW228" t="s">
        <v>361</v>
      </c>
      <c r="BX228" t="s">
        <v>361</v>
      </c>
      <c r="BY228" t="s">
        <v>361</v>
      </c>
      <c r="BZ228" t="s">
        <v>361</v>
      </c>
      <c r="CA228" t="s">
        <v>361</v>
      </c>
      <c r="CB228" t="s">
        <v>361</v>
      </c>
      <c r="CC228" t="s">
        <v>361</v>
      </c>
      <c r="CF228" t="s">
        <v>361</v>
      </c>
      <c r="CG228" t="s">
        <v>361</v>
      </c>
      <c r="CH228" t="s">
        <v>370</v>
      </c>
      <c r="CI228" t="s">
        <v>370</v>
      </c>
      <c r="CJ228" t="s">
        <v>370</v>
      </c>
      <c r="CK228" t="s">
        <v>370</v>
      </c>
      <c r="CL228" t="s">
        <v>361</v>
      </c>
      <c r="CM228" t="s">
        <v>361</v>
      </c>
      <c r="CN228" t="s">
        <v>361</v>
      </c>
      <c r="CO228" t="s">
        <v>361</v>
      </c>
      <c r="CP228" t="s">
        <v>361</v>
      </c>
      <c r="CQ228" t="s">
        <v>361</v>
      </c>
      <c r="CR228" t="s">
        <v>361</v>
      </c>
      <c r="CS228" t="s">
        <v>361</v>
      </c>
      <c r="CT228" t="s">
        <v>361</v>
      </c>
      <c r="CU228" t="s">
        <v>361</v>
      </c>
      <c r="CV228" t="s">
        <v>361</v>
      </c>
      <c r="CW228" t="s">
        <v>361</v>
      </c>
      <c r="CX228" t="s">
        <v>361</v>
      </c>
      <c r="CY228" t="s">
        <v>361</v>
      </c>
      <c r="CZ228" t="s">
        <v>361</v>
      </c>
      <c r="DA228" t="s">
        <v>361</v>
      </c>
      <c r="DD228" t="s">
        <v>9</v>
      </c>
      <c r="DF228" t="s">
        <v>368</v>
      </c>
      <c r="DH228" t="s">
        <v>361</v>
      </c>
      <c r="DI228" t="s">
        <v>361</v>
      </c>
      <c r="DJ228" t="s">
        <v>361</v>
      </c>
      <c r="DK228" t="s">
        <v>361</v>
      </c>
      <c r="DL228" t="s">
        <v>361</v>
      </c>
      <c r="DM228" t="s">
        <v>361</v>
      </c>
      <c r="DN228" t="s">
        <v>361</v>
      </c>
      <c r="DO228" t="s">
        <v>361</v>
      </c>
      <c r="DP228" t="s">
        <v>361</v>
      </c>
      <c r="DQ228" t="s">
        <v>361</v>
      </c>
      <c r="DR228" t="s">
        <v>370</v>
      </c>
      <c r="DT228" t="s">
        <v>361</v>
      </c>
      <c r="DU228" t="s">
        <v>361</v>
      </c>
      <c r="DV228" t="s">
        <v>361</v>
      </c>
      <c r="DW228" t="s">
        <v>361</v>
      </c>
      <c r="DX228" t="s">
        <v>361</v>
      </c>
      <c r="DY228" t="s">
        <v>361</v>
      </c>
      <c r="DZ228" t="s">
        <v>361</v>
      </c>
      <c r="EA228" t="s">
        <v>361</v>
      </c>
      <c r="EB228" t="s">
        <v>361</v>
      </c>
      <c r="EC228" t="s">
        <v>361</v>
      </c>
      <c r="ED228" t="s">
        <v>361</v>
      </c>
      <c r="EH228" t="s">
        <v>7</v>
      </c>
      <c r="EJ228" t="s">
        <v>7</v>
      </c>
      <c r="EL228">
        <v>0</v>
      </c>
      <c r="FQ228" t="s">
        <v>373</v>
      </c>
      <c r="FR228" t="s">
        <v>455</v>
      </c>
      <c r="FV228" t="s">
        <v>455</v>
      </c>
      <c r="GF228" t="s">
        <v>7</v>
      </c>
      <c r="GJ228" t="s">
        <v>375</v>
      </c>
      <c r="GP228">
        <v>2</v>
      </c>
      <c r="GR228" t="s">
        <v>376</v>
      </c>
      <c r="GT228" t="s">
        <v>377</v>
      </c>
      <c r="GX228" t="s">
        <v>378</v>
      </c>
      <c r="HB228" t="s">
        <v>7</v>
      </c>
      <c r="HD228" t="s">
        <v>9</v>
      </c>
      <c r="HF228" t="s">
        <v>9</v>
      </c>
      <c r="HG228" t="s">
        <v>9</v>
      </c>
      <c r="HH228" t="s">
        <v>7</v>
      </c>
      <c r="HI228" t="s">
        <v>7</v>
      </c>
      <c r="HJ228" t="s">
        <v>7</v>
      </c>
      <c r="HK228" t="s">
        <v>7</v>
      </c>
      <c r="HL228" t="s">
        <v>7</v>
      </c>
      <c r="HM228" t="s">
        <v>9</v>
      </c>
      <c r="HN228" t="s">
        <v>7</v>
      </c>
      <c r="HX228" t="s">
        <v>7</v>
      </c>
      <c r="HY228" t="s">
        <v>9</v>
      </c>
      <c r="HZ228" t="s">
        <v>7</v>
      </c>
      <c r="IA228" t="s">
        <v>7</v>
      </c>
      <c r="IB228" t="s">
        <v>7</v>
      </c>
      <c r="IC228" t="s">
        <v>7</v>
      </c>
      <c r="ID228" t="s">
        <v>7</v>
      </c>
      <c r="IL228" t="s">
        <v>473</v>
      </c>
      <c r="IP228" t="s">
        <v>380</v>
      </c>
      <c r="IT228" t="s">
        <v>381</v>
      </c>
      <c r="IV228" t="s">
        <v>381</v>
      </c>
      <c r="IX228" t="s">
        <v>381</v>
      </c>
      <c r="IZ228" t="s">
        <v>7</v>
      </c>
      <c r="JL228" t="s">
        <v>361</v>
      </c>
      <c r="JM228" t="s">
        <v>361</v>
      </c>
      <c r="JN228" t="s">
        <v>361</v>
      </c>
      <c r="JO228" t="s">
        <v>361</v>
      </c>
      <c r="JP228" t="s">
        <v>361</v>
      </c>
      <c r="JQ228" t="s">
        <v>361</v>
      </c>
      <c r="JR228" t="s">
        <v>361</v>
      </c>
      <c r="JS228" t="s">
        <v>361</v>
      </c>
      <c r="JT228" t="s">
        <v>361</v>
      </c>
      <c r="JU228" t="s">
        <v>361</v>
      </c>
      <c r="JV228" t="s">
        <v>361</v>
      </c>
      <c r="JW228" t="s">
        <v>361</v>
      </c>
      <c r="KB228" t="s">
        <v>8</v>
      </c>
    </row>
    <row r="229" spans="1:288" x14ac:dyDescent="0.3">
      <c r="A229">
        <v>228</v>
      </c>
      <c r="D229" s="45">
        <v>44742</v>
      </c>
      <c r="E229" s="46">
        <v>0.50277777777777777</v>
      </c>
      <c r="F229" t="s">
        <v>24</v>
      </c>
      <c r="G229" t="s">
        <v>382</v>
      </c>
      <c r="I229" t="s">
        <v>383</v>
      </c>
      <c r="N229" t="s">
        <v>384</v>
      </c>
      <c r="S229" t="s">
        <v>385</v>
      </c>
      <c r="W229" t="s">
        <v>386</v>
      </c>
      <c r="Y229" t="s">
        <v>385</v>
      </c>
      <c r="AA229" t="s">
        <v>387</v>
      </c>
      <c r="AC229" t="s">
        <v>388</v>
      </c>
      <c r="AE229" t="s">
        <v>415</v>
      </c>
      <c r="AG229" t="s">
        <v>390</v>
      </c>
      <c r="AK229" t="s">
        <v>416</v>
      </c>
      <c r="AL229" t="s">
        <v>14</v>
      </c>
      <c r="AM229" t="s">
        <v>566</v>
      </c>
      <c r="AO229" t="s">
        <v>383</v>
      </c>
      <c r="AQ229" t="s">
        <v>418</v>
      </c>
      <c r="AS229" t="s">
        <v>383</v>
      </c>
      <c r="AU229" t="s">
        <v>385</v>
      </c>
      <c r="AV229" t="s">
        <v>361</v>
      </c>
      <c r="AW229" t="s">
        <v>361</v>
      </c>
      <c r="AX229" t="s">
        <v>361</v>
      </c>
      <c r="AY229" t="s">
        <v>361</v>
      </c>
      <c r="AZ229" t="s">
        <v>361</v>
      </c>
      <c r="BA229" t="s">
        <v>361</v>
      </c>
      <c r="BB229" t="s">
        <v>361</v>
      </c>
      <c r="BC229" t="s">
        <v>361</v>
      </c>
      <c r="BD229" t="s">
        <v>361</v>
      </c>
      <c r="BE229" t="s">
        <v>361</v>
      </c>
      <c r="BF229" t="s">
        <v>361</v>
      </c>
      <c r="BG229" t="s">
        <v>361</v>
      </c>
      <c r="BH229" t="s">
        <v>361</v>
      </c>
      <c r="BI229" t="s">
        <v>361</v>
      </c>
      <c r="BJ229" t="s">
        <v>370</v>
      </c>
      <c r="BK229" t="s">
        <v>361</v>
      </c>
      <c r="BL229" t="s">
        <v>361</v>
      </c>
      <c r="BM229" t="s">
        <v>361</v>
      </c>
      <c r="BP229" t="s">
        <v>361</v>
      </c>
      <c r="BQ229" t="s">
        <v>361</v>
      </c>
      <c r="BR229" t="s">
        <v>361</v>
      </c>
      <c r="BS229" t="s">
        <v>361</v>
      </c>
      <c r="BT229" t="s">
        <v>361</v>
      </c>
      <c r="BU229" t="s">
        <v>361</v>
      </c>
      <c r="BV229" t="s">
        <v>361</v>
      </c>
      <c r="BW229" t="s">
        <v>361</v>
      </c>
      <c r="BX229" t="s">
        <v>361</v>
      </c>
      <c r="BY229" t="s">
        <v>361</v>
      </c>
      <c r="BZ229" t="s">
        <v>370</v>
      </c>
      <c r="CA229" t="s">
        <v>361</v>
      </c>
      <c r="CB229" t="s">
        <v>361</v>
      </c>
      <c r="CC229" t="s">
        <v>361</v>
      </c>
      <c r="CF229" t="s">
        <v>361</v>
      </c>
      <c r="CG229" t="s">
        <v>361</v>
      </c>
      <c r="CH229" t="s">
        <v>361</v>
      </c>
      <c r="CI229" t="s">
        <v>361</v>
      </c>
      <c r="CJ229" t="s">
        <v>361</v>
      </c>
      <c r="CK229" t="s">
        <v>361</v>
      </c>
      <c r="CL229" t="s">
        <v>361</v>
      </c>
      <c r="CM229" t="s">
        <v>361</v>
      </c>
      <c r="CN229" t="s">
        <v>361</v>
      </c>
      <c r="CO229" t="s">
        <v>361</v>
      </c>
      <c r="CP229" t="s">
        <v>361</v>
      </c>
      <c r="CQ229" t="s">
        <v>361</v>
      </c>
      <c r="CR229" t="s">
        <v>370</v>
      </c>
      <c r="CS229" t="s">
        <v>361</v>
      </c>
      <c r="CT229" t="s">
        <v>370</v>
      </c>
      <c r="CU229" t="s">
        <v>361</v>
      </c>
      <c r="CV229" t="s">
        <v>361</v>
      </c>
      <c r="CW229" t="s">
        <v>361</v>
      </c>
      <c r="CX229" t="s">
        <v>361</v>
      </c>
      <c r="CY229" t="s">
        <v>370</v>
      </c>
      <c r="CZ229" t="s">
        <v>370</v>
      </c>
      <c r="DA229" t="s">
        <v>361</v>
      </c>
      <c r="DE229" t="s">
        <v>385</v>
      </c>
      <c r="DG229" t="s">
        <v>385</v>
      </c>
      <c r="DH229" t="s">
        <v>361</v>
      </c>
      <c r="DI229" t="s">
        <v>361</v>
      </c>
      <c r="DJ229" t="s">
        <v>361</v>
      </c>
      <c r="DK229" t="s">
        <v>361</v>
      </c>
      <c r="DL229" t="s">
        <v>361</v>
      </c>
      <c r="DM229" t="s">
        <v>361</v>
      </c>
      <c r="DN229" t="s">
        <v>361</v>
      </c>
      <c r="DO229" t="s">
        <v>361</v>
      </c>
      <c r="DP229" t="s">
        <v>361</v>
      </c>
      <c r="DQ229" t="s">
        <v>361</v>
      </c>
      <c r="DR229" t="s">
        <v>361</v>
      </c>
      <c r="DT229" t="s">
        <v>361</v>
      </c>
      <c r="DU229" t="s">
        <v>361</v>
      </c>
      <c r="DV229" t="s">
        <v>361</v>
      </c>
      <c r="DW229" t="s">
        <v>361</v>
      </c>
      <c r="DX229" t="s">
        <v>361</v>
      </c>
      <c r="DY229" t="s">
        <v>361</v>
      </c>
      <c r="DZ229" t="s">
        <v>361</v>
      </c>
      <c r="EA229" t="s">
        <v>361</v>
      </c>
      <c r="EB229" t="s">
        <v>361</v>
      </c>
      <c r="EC229" t="s">
        <v>361</v>
      </c>
      <c r="ED229" t="s">
        <v>370</v>
      </c>
      <c r="EI229" t="s">
        <v>385</v>
      </c>
      <c r="EK229" t="s">
        <v>385</v>
      </c>
      <c r="EL229">
        <v>2</v>
      </c>
      <c r="EM229" t="s">
        <v>372</v>
      </c>
      <c r="EN229">
        <v>33</v>
      </c>
      <c r="EO229" t="s">
        <v>371</v>
      </c>
      <c r="EP229">
        <v>11</v>
      </c>
      <c r="FQ229" t="s">
        <v>392</v>
      </c>
      <c r="FS229" t="s">
        <v>387</v>
      </c>
      <c r="FW229" t="s">
        <v>387</v>
      </c>
      <c r="GA229" t="s">
        <v>385</v>
      </c>
      <c r="GG229" t="s">
        <v>383</v>
      </c>
      <c r="GK229" t="s">
        <v>394</v>
      </c>
      <c r="GQ229">
        <v>1</v>
      </c>
      <c r="GS229" t="s">
        <v>395</v>
      </c>
      <c r="GU229" t="s">
        <v>396</v>
      </c>
      <c r="GY229" t="s">
        <v>397</v>
      </c>
      <c r="HC229" t="s">
        <v>385</v>
      </c>
      <c r="HE229" t="s">
        <v>385</v>
      </c>
      <c r="HO229" t="s">
        <v>383</v>
      </c>
      <c r="HP229" t="s">
        <v>385</v>
      </c>
      <c r="HQ229" t="s">
        <v>383</v>
      </c>
      <c r="HR229" t="s">
        <v>385</v>
      </c>
      <c r="HS229" t="s">
        <v>385</v>
      </c>
      <c r="HT229" t="s">
        <v>383</v>
      </c>
      <c r="HU229" t="s">
        <v>385</v>
      </c>
      <c r="HV229" t="s">
        <v>385</v>
      </c>
      <c r="HW229" t="s">
        <v>385</v>
      </c>
      <c r="IE229" t="s">
        <v>385</v>
      </c>
      <c r="IF229" t="s">
        <v>385</v>
      </c>
      <c r="IG229" t="s">
        <v>383</v>
      </c>
      <c r="IH229" t="s">
        <v>383</v>
      </c>
      <c r="II229" t="s">
        <v>383</v>
      </c>
      <c r="IJ229" t="s">
        <v>385</v>
      </c>
      <c r="IK229" t="s">
        <v>383</v>
      </c>
      <c r="IM229" t="s">
        <v>398</v>
      </c>
      <c r="IQ229" t="s">
        <v>380</v>
      </c>
      <c r="IU229" t="s">
        <v>516</v>
      </c>
      <c r="IW229" t="s">
        <v>516</v>
      </c>
      <c r="IY229" t="s">
        <v>516</v>
      </c>
      <c r="JA229" t="s">
        <v>385</v>
      </c>
      <c r="JC229" t="s">
        <v>430</v>
      </c>
      <c r="JE229" t="s">
        <v>385</v>
      </c>
      <c r="JI229" t="s">
        <v>496</v>
      </c>
      <c r="JJ229" t="s">
        <v>432</v>
      </c>
      <c r="JK229" t="s">
        <v>431</v>
      </c>
      <c r="JL229" t="s">
        <v>361</v>
      </c>
      <c r="JM229" t="s">
        <v>361</v>
      </c>
      <c r="JN229" t="s">
        <v>361</v>
      </c>
      <c r="JO229" t="s">
        <v>361</v>
      </c>
      <c r="JP229" t="s">
        <v>361</v>
      </c>
      <c r="JQ229" t="s">
        <v>361</v>
      </c>
      <c r="JR229" t="s">
        <v>370</v>
      </c>
      <c r="JS229" t="s">
        <v>370</v>
      </c>
      <c r="JT229" t="s">
        <v>370</v>
      </c>
      <c r="JU229" t="s">
        <v>370</v>
      </c>
      <c r="JV229" t="s">
        <v>370</v>
      </c>
      <c r="JW229" t="s">
        <v>370</v>
      </c>
      <c r="JY229" t="s">
        <v>14</v>
      </c>
      <c r="KA229" t="s">
        <v>433</v>
      </c>
      <c r="KB229" t="s">
        <v>8</v>
      </c>
    </row>
    <row r="230" spans="1:288" x14ac:dyDescent="0.3">
      <c r="A230">
        <v>229</v>
      </c>
      <c r="D230" s="45">
        <v>44741</v>
      </c>
      <c r="E230" s="46">
        <v>0.47361111111111115</v>
      </c>
      <c r="F230" t="s">
        <v>74</v>
      </c>
      <c r="G230" t="s">
        <v>382</v>
      </c>
      <c r="I230" t="s">
        <v>383</v>
      </c>
      <c r="N230" t="s">
        <v>384</v>
      </c>
      <c r="S230" t="s">
        <v>385</v>
      </c>
      <c r="W230" t="s">
        <v>413</v>
      </c>
      <c r="AA230" t="s">
        <v>414</v>
      </c>
      <c r="AC230" t="s">
        <v>388</v>
      </c>
      <c r="AE230" t="s">
        <v>435</v>
      </c>
      <c r="AG230" t="s">
        <v>458</v>
      </c>
      <c r="AH230" t="s">
        <v>417</v>
      </c>
      <c r="AK230" t="s">
        <v>383</v>
      </c>
      <c r="AO230" t="s">
        <v>383</v>
      </c>
      <c r="AQ230" t="s">
        <v>418</v>
      </c>
      <c r="AS230" t="s">
        <v>383</v>
      </c>
      <c r="AU230" t="s">
        <v>383</v>
      </c>
      <c r="AV230" t="s">
        <v>361</v>
      </c>
      <c r="AW230" t="s">
        <v>361</v>
      </c>
      <c r="AX230" t="s">
        <v>361</v>
      </c>
      <c r="AY230" t="s">
        <v>361</v>
      </c>
      <c r="AZ230" t="s">
        <v>361</v>
      </c>
      <c r="BA230" t="s">
        <v>361</v>
      </c>
      <c r="BB230" t="s">
        <v>361</v>
      </c>
      <c r="BC230" t="s">
        <v>361</v>
      </c>
      <c r="BD230" t="s">
        <v>361</v>
      </c>
      <c r="BE230" t="s">
        <v>361</v>
      </c>
      <c r="BF230" t="s">
        <v>361</v>
      </c>
      <c r="BG230" t="s">
        <v>361</v>
      </c>
      <c r="BH230" t="s">
        <v>361</v>
      </c>
      <c r="BI230" t="s">
        <v>370</v>
      </c>
      <c r="BJ230" t="s">
        <v>370</v>
      </c>
      <c r="BK230" t="s">
        <v>361</v>
      </c>
      <c r="BL230" t="s">
        <v>361</v>
      </c>
      <c r="BM230" t="s">
        <v>361</v>
      </c>
      <c r="BP230" t="s">
        <v>361</v>
      </c>
      <c r="BQ230" t="s">
        <v>361</v>
      </c>
      <c r="BR230" t="s">
        <v>361</v>
      </c>
      <c r="BS230" t="s">
        <v>361</v>
      </c>
      <c r="BT230" t="s">
        <v>361</v>
      </c>
      <c r="BU230" t="s">
        <v>361</v>
      </c>
      <c r="BV230" t="s">
        <v>361</v>
      </c>
      <c r="BW230" t="s">
        <v>361</v>
      </c>
      <c r="BX230" t="s">
        <v>361</v>
      </c>
      <c r="BY230" t="s">
        <v>361</v>
      </c>
      <c r="BZ230" t="s">
        <v>370</v>
      </c>
      <c r="CA230" t="s">
        <v>361</v>
      </c>
      <c r="CB230" t="s">
        <v>361</v>
      </c>
      <c r="CC230" t="s">
        <v>370</v>
      </c>
      <c r="CE230" t="s">
        <v>567</v>
      </c>
      <c r="CF230" t="s">
        <v>361</v>
      </c>
      <c r="CG230" t="s">
        <v>361</v>
      </c>
      <c r="CH230" t="s">
        <v>361</v>
      </c>
      <c r="CI230" t="s">
        <v>361</v>
      </c>
      <c r="CJ230" t="s">
        <v>361</v>
      </c>
      <c r="CK230" t="s">
        <v>361</v>
      </c>
      <c r="CL230" t="s">
        <v>361</v>
      </c>
      <c r="CM230" t="s">
        <v>361</v>
      </c>
      <c r="CN230" t="s">
        <v>361</v>
      </c>
      <c r="CO230" t="s">
        <v>361</v>
      </c>
      <c r="CP230" t="s">
        <v>361</v>
      </c>
      <c r="CQ230" t="s">
        <v>361</v>
      </c>
      <c r="CR230" t="s">
        <v>361</v>
      </c>
      <c r="CS230" t="s">
        <v>370</v>
      </c>
      <c r="CT230" t="s">
        <v>370</v>
      </c>
      <c r="CU230" t="s">
        <v>370</v>
      </c>
      <c r="CV230" t="s">
        <v>361</v>
      </c>
      <c r="CW230" t="s">
        <v>370</v>
      </c>
      <c r="CX230" t="s">
        <v>361</v>
      </c>
      <c r="CY230" t="s">
        <v>361</v>
      </c>
      <c r="CZ230" t="s">
        <v>361</v>
      </c>
      <c r="DA230" t="s">
        <v>361</v>
      </c>
      <c r="DE230" t="s">
        <v>385</v>
      </c>
      <c r="DG230" t="s">
        <v>385</v>
      </c>
      <c r="DH230" t="s">
        <v>361</v>
      </c>
      <c r="DI230" t="s">
        <v>361</v>
      </c>
      <c r="DJ230" t="s">
        <v>361</v>
      </c>
      <c r="DK230" t="s">
        <v>361</v>
      </c>
      <c r="DL230" t="s">
        <v>361</v>
      </c>
      <c r="DM230" t="s">
        <v>361</v>
      </c>
      <c r="DN230" t="s">
        <v>361</v>
      </c>
      <c r="DO230" t="s">
        <v>361</v>
      </c>
      <c r="DP230" t="s">
        <v>361</v>
      </c>
      <c r="DQ230" t="s">
        <v>361</v>
      </c>
      <c r="DR230" t="s">
        <v>361</v>
      </c>
      <c r="DT230" t="s">
        <v>370</v>
      </c>
      <c r="DU230" t="s">
        <v>370</v>
      </c>
      <c r="DV230" t="s">
        <v>361</v>
      </c>
      <c r="DW230" t="s">
        <v>361</v>
      </c>
      <c r="DX230" t="s">
        <v>361</v>
      </c>
      <c r="DY230" t="s">
        <v>361</v>
      </c>
      <c r="DZ230" t="s">
        <v>370</v>
      </c>
      <c r="EA230" t="s">
        <v>361</v>
      </c>
      <c r="EB230" t="s">
        <v>361</v>
      </c>
      <c r="EC230" t="s">
        <v>361</v>
      </c>
      <c r="ED230" t="s">
        <v>361</v>
      </c>
      <c r="EG230" t="s">
        <v>385</v>
      </c>
      <c r="EI230" t="s">
        <v>383</v>
      </c>
      <c r="EK230" t="s">
        <v>383</v>
      </c>
      <c r="EL230">
        <v>2</v>
      </c>
      <c r="EM230" t="s">
        <v>371</v>
      </c>
      <c r="EN230">
        <v>9</v>
      </c>
      <c r="EO230" t="s">
        <v>372</v>
      </c>
      <c r="EP230">
        <v>0</v>
      </c>
      <c r="FQ230" t="s">
        <v>392</v>
      </c>
      <c r="FS230" t="s">
        <v>419</v>
      </c>
      <c r="FW230" t="s">
        <v>393</v>
      </c>
      <c r="GA230" t="s">
        <v>385</v>
      </c>
      <c r="GG230" t="s">
        <v>383</v>
      </c>
      <c r="GK230" t="s">
        <v>428</v>
      </c>
      <c r="GO230" t="s">
        <v>484</v>
      </c>
      <c r="GQ230">
        <v>3</v>
      </c>
      <c r="GS230" t="s">
        <v>568</v>
      </c>
      <c r="GU230" t="s">
        <v>514</v>
      </c>
      <c r="GY230" t="s">
        <v>397</v>
      </c>
      <c r="HC230" t="s">
        <v>383</v>
      </c>
      <c r="HE230" t="s">
        <v>383</v>
      </c>
      <c r="HO230" t="s">
        <v>383</v>
      </c>
      <c r="HP230" t="s">
        <v>385</v>
      </c>
      <c r="HQ230" t="s">
        <v>383</v>
      </c>
      <c r="HR230" t="s">
        <v>383</v>
      </c>
      <c r="HS230" t="s">
        <v>383</v>
      </c>
      <c r="HT230" t="s">
        <v>383</v>
      </c>
      <c r="HU230" t="s">
        <v>383</v>
      </c>
      <c r="HV230" t="s">
        <v>385</v>
      </c>
      <c r="HW230" t="s">
        <v>383</v>
      </c>
      <c r="IE230" t="s">
        <v>383</v>
      </c>
      <c r="IF230" t="s">
        <v>385</v>
      </c>
      <c r="IG230" t="s">
        <v>383</v>
      </c>
      <c r="IH230" t="s">
        <v>383</v>
      </c>
      <c r="II230" t="s">
        <v>383</v>
      </c>
      <c r="IJ230" t="s">
        <v>383</v>
      </c>
      <c r="IK230" t="s">
        <v>383</v>
      </c>
      <c r="IM230" t="s">
        <v>453</v>
      </c>
      <c r="IQ230" t="s">
        <v>422</v>
      </c>
      <c r="IU230" t="s">
        <v>399</v>
      </c>
      <c r="IW230" t="s">
        <v>399</v>
      </c>
      <c r="IY230" t="s">
        <v>399</v>
      </c>
      <c r="JA230" t="s">
        <v>383</v>
      </c>
      <c r="JL230" t="s">
        <v>361</v>
      </c>
      <c r="JM230" t="s">
        <v>361</v>
      </c>
      <c r="JN230" t="s">
        <v>361</v>
      </c>
      <c r="JO230" t="s">
        <v>361</v>
      </c>
      <c r="JP230" t="s">
        <v>361</v>
      </c>
      <c r="JQ230" t="s">
        <v>361</v>
      </c>
      <c r="JR230" t="s">
        <v>361</v>
      </c>
      <c r="JS230" t="s">
        <v>361</v>
      </c>
      <c r="JT230" t="s">
        <v>361</v>
      </c>
      <c r="JU230" t="s">
        <v>361</v>
      </c>
      <c r="JV230" t="s">
        <v>361</v>
      </c>
      <c r="JW230" t="s">
        <v>361</v>
      </c>
      <c r="KB230" t="s">
        <v>8</v>
      </c>
    </row>
    <row r="231" spans="1:288" x14ac:dyDescent="0.3">
      <c r="A231">
        <v>230</v>
      </c>
      <c r="D231" s="45">
        <v>44741</v>
      </c>
      <c r="E231" s="46">
        <v>0.40763888888888888</v>
      </c>
      <c r="F231" t="s">
        <v>74</v>
      </c>
      <c r="G231" t="s">
        <v>13</v>
      </c>
      <c r="H231" t="s">
        <v>7</v>
      </c>
      <c r="L231" t="s">
        <v>362</v>
      </c>
      <c r="P231" t="s">
        <v>9</v>
      </c>
      <c r="V231" t="s">
        <v>363</v>
      </c>
      <c r="Z231" t="s">
        <v>402</v>
      </c>
      <c r="AB231" t="s">
        <v>403</v>
      </c>
      <c r="AD231" t="s">
        <v>366</v>
      </c>
      <c r="AF231" t="s">
        <v>470</v>
      </c>
      <c r="AH231" t="s">
        <v>14</v>
      </c>
      <c r="AI231" t="s">
        <v>569</v>
      </c>
      <c r="AJ231" t="s">
        <v>470</v>
      </c>
      <c r="AL231" t="s">
        <v>14</v>
      </c>
      <c r="AM231" t="s">
        <v>570</v>
      </c>
      <c r="AN231" t="s">
        <v>7</v>
      </c>
      <c r="AP231" t="s">
        <v>424</v>
      </c>
      <c r="AR231" t="s">
        <v>7</v>
      </c>
      <c r="AT231" t="s">
        <v>7</v>
      </c>
      <c r="AV231" t="s">
        <v>361</v>
      </c>
      <c r="AW231" t="s">
        <v>361</v>
      </c>
      <c r="AX231" t="s">
        <v>361</v>
      </c>
      <c r="AY231" t="s">
        <v>361</v>
      </c>
      <c r="AZ231" t="s">
        <v>361</v>
      </c>
      <c r="BA231" t="s">
        <v>370</v>
      </c>
      <c r="BB231" t="s">
        <v>361</v>
      </c>
      <c r="BC231" t="s">
        <v>361</v>
      </c>
      <c r="BD231" t="s">
        <v>361</v>
      </c>
      <c r="BE231" t="s">
        <v>361</v>
      </c>
      <c r="BF231" t="s">
        <v>361</v>
      </c>
      <c r="BG231" t="s">
        <v>361</v>
      </c>
      <c r="BH231" t="s">
        <v>361</v>
      </c>
      <c r="BI231" t="s">
        <v>361</v>
      </c>
      <c r="BJ231" t="s">
        <v>361</v>
      </c>
      <c r="BK231" t="s">
        <v>361</v>
      </c>
      <c r="BL231" t="s">
        <v>361</v>
      </c>
      <c r="BM231" t="s">
        <v>361</v>
      </c>
      <c r="BP231" t="s">
        <v>370</v>
      </c>
      <c r="BQ231" t="s">
        <v>361</v>
      </c>
      <c r="BR231" t="s">
        <v>361</v>
      </c>
      <c r="BS231" t="s">
        <v>361</v>
      </c>
      <c r="BT231" t="s">
        <v>361</v>
      </c>
      <c r="BU231" t="s">
        <v>361</v>
      </c>
      <c r="BV231" t="s">
        <v>361</v>
      </c>
      <c r="BW231" t="s">
        <v>361</v>
      </c>
      <c r="BX231" t="s">
        <v>361</v>
      </c>
      <c r="BY231" t="s">
        <v>361</v>
      </c>
      <c r="BZ231" t="s">
        <v>361</v>
      </c>
      <c r="CA231" t="s">
        <v>361</v>
      </c>
      <c r="CB231" t="s">
        <v>361</v>
      </c>
      <c r="CC231" t="s">
        <v>361</v>
      </c>
      <c r="CF231" t="s">
        <v>361</v>
      </c>
      <c r="CG231" t="s">
        <v>361</v>
      </c>
      <c r="CH231" t="s">
        <v>361</v>
      </c>
      <c r="CI231" t="s">
        <v>370</v>
      </c>
      <c r="CJ231" t="s">
        <v>370</v>
      </c>
      <c r="CK231" t="s">
        <v>361</v>
      </c>
      <c r="CL231" t="s">
        <v>361</v>
      </c>
      <c r="CM231" t="s">
        <v>361</v>
      </c>
      <c r="CN231" t="s">
        <v>361</v>
      </c>
      <c r="CO231" t="s">
        <v>361</v>
      </c>
      <c r="CP231" t="s">
        <v>361</v>
      </c>
      <c r="CQ231" t="s">
        <v>361</v>
      </c>
      <c r="CR231" t="s">
        <v>361</v>
      </c>
      <c r="CS231" t="s">
        <v>361</v>
      </c>
      <c r="CT231" t="s">
        <v>361</v>
      </c>
      <c r="CU231" t="s">
        <v>361</v>
      </c>
      <c r="CV231" t="s">
        <v>361</v>
      </c>
      <c r="CW231" t="s">
        <v>361</v>
      </c>
      <c r="CX231" t="s">
        <v>361</v>
      </c>
      <c r="CY231" t="s">
        <v>361</v>
      </c>
      <c r="CZ231" t="s">
        <v>361</v>
      </c>
      <c r="DA231" t="s">
        <v>361</v>
      </c>
      <c r="DD231" t="s">
        <v>9</v>
      </c>
      <c r="DF231" t="s">
        <v>9</v>
      </c>
      <c r="DH231" t="s">
        <v>361</v>
      </c>
      <c r="DI231" t="s">
        <v>361</v>
      </c>
      <c r="DJ231" t="s">
        <v>361</v>
      </c>
      <c r="DK231" t="s">
        <v>361</v>
      </c>
      <c r="DL231" t="s">
        <v>361</v>
      </c>
      <c r="DM231" t="s">
        <v>361</v>
      </c>
      <c r="DN231" t="s">
        <v>361</v>
      </c>
      <c r="DO231" t="s">
        <v>361</v>
      </c>
      <c r="DP231" t="s">
        <v>361</v>
      </c>
      <c r="DQ231" t="s">
        <v>361</v>
      </c>
      <c r="DR231" t="s">
        <v>370</v>
      </c>
      <c r="DT231" t="s">
        <v>361</v>
      </c>
      <c r="DU231" t="s">
        <v>361</v>
      </c>
      <c r="DV231" t="s">
        <v>361</v>
      </c>
      <c r="DW231" t="s">
        <v>361</v>
      </c>
      <c r="DX231" t="s">
        <v>361</v>
      </c>
      <c r="DY231" t="s">
        <v>361</v>
      </c>
      <c r="DZ231" t="s">
        <v>361</v>
      </c>
      <c r="EA231" t="s">
        <v>361</v>
      </c>
      <c r="EB231" t="s">
        <v>361</v>
      </c>
      <c r="EC231" t="s">
        <v>361</v>
      </c>
      <c r="ED231" t="s">
        <v>361</v>
      </c>
      <c r="EH231" t="s">
        <v>7</v>
      </c>
      <c r="EJ231" t="s">
        <v>7</v>
      </c>
      <c r="EL231">
        <v>4</v>
      </c>
      <c r="EM231" t="s">
        <v>371</v>
      </c>
      <c r="EN231">
        <v>21</v>
      </c>
      <c r="EO231" t="s">
        <v>371</v>
      </c>
      <c r="EP231">
        <v>25</v>
      </c>
      <c r="EQ231" t="s">
        <v>371</v>
      </c>
      <c r="ER231">
        <v>3</v>
      </c>
      <c r="ES231" t="s">
        <v>371</v>
      </c>
      <c r="ET231">
        <v>48</v>
      </c>
      <c r="FQ231" t="s">
        <v>373</v>
      </c>
      <c r="FR231" t="s">
        <v>406</v>
      </c>
      <c r="FV231" t="s">
        <v>406</v>
      </c>
      <c r="GF231" t="s">
        <v>7</v>
      </c>
      <c r="GJ231" t="s">
        <v>425</v>
      </c>
      <c r="GP231">
        <v>2</v>
      </c>
      <c r="GR231" t="s">
        <v>376</v>
      </c>
      <c r="GT231" t="s">
        <v>377</v>
      </c>
      <c r="GX231" t="s">
        <v>378</v>
      </c>
      <c r="HB231" t="s">
        <v>7</v>
      </c>
      <c r="HD231" t="s">
        <v>9</v>
      </c>
      <c r="HF231" t="s">
        <v>7</v>
      </c>
      <c r="HG231" t="s">
        <v>9</v>
      </c>
      <c r="HH231" t="s">
        <v>7</v>
      </c>
      <c r="HI231" t="s">
        <v>7</v>
      </c>
      <c r="HJ231" t="s">
        <v>7</v>
      </c>
      <c r="HK231" t="s">
        <v>7</v>
      </c>
      <c r="HL231" t="s">
        <v>7</v>
      </c>
      <c r="HM231" t="s">
        <v>9</v>
      </c>
      <c r="HN231" t="s">
        <v>7</v>
      </c>
      <c r="HX231" t="s">
        <v>9</v>
      </c>
      <c r="HY231" t="s">
        <v>9</v>
      </c>
      <c r="HZ231" t="s">
        <v>7</v>
      </c>
      <c r="IA231" t="s">
        <v>7</v>
      </c>
      <c r="IB231" t="s">
        <v>7</v>
      </c>
      <c r="IC231" t="s">
        <v>7</v>
      </c>
      <c r="ID231" t="s">
        <v>7</v>
      </c>
      <c r="IL231" t="s">
        <v>379</v>
      </c>
      <c r="IP231" t="s">
        <v>441</v>
      </c>
      <c r="IT231" t="s">
        <v>381</v>
      </c>
      <c r="IV231" t="s">
        <v>381</v>
      </c>
      <c r="IX231" t="s">
        <v>381</v>
      </c>
      <c r="IZ231" t="s">
        <v>7</v>
      </c>
      <c r="JL231" t="s">
        <v>361</v>
      </c>
      <c r="JM231" t="s">
        <v>361</v>
      </c>
      <c r="JN231" t="s">
        <v>361</v>
      </c>
      <c r="JO231" t="s">
        <v>361</v>
      </c>
      <c r="JP231" t="s">
        <v>361</v>
      </c>
      <c r="JQ231" t="s">
        <v>361</v>
      </c>
      <c r="JR231" t="s">
        <v>361</v>
      </c>
      <c r="JS231" t="s">
        <v>361</v>
      </c>
      <c r="JT231" t="s">
        <v>361</v>
      </c>
      <c r="JU231" t="s">
        <v>361</v>
      </c>
      <c r="JV231" t="s">
        <v>361</v>
      </c>
      <c r="JW231" t="s">
        <v>361</v>
      </c>
      <c r="KB231" t="s">
        <v>8</v>
      </c>
    </row>
    <row r="232" spans="1:288" x14ac:dyDescent="0.3">
      <c r="A232">
        <v>231</v>
      </c>
      <c r="D232" s="45">
        <v>44742</v>
      </c>
      <c r="E232" s="46">
        <v>0.53749999999999998</v>
      </c>
      <c r="F232" t="s">
        <v>24</v>
      </c>
      <c r="G232" t="s">
        <v>382</v>
      </c>
      <c r="I232" t="s">
        <v>383</v>
      </c>
      <c r="N232" t="s">
        <v>384</v>
      </c>
      <c r="S232" t="s">
        <v>385</v>
      </c>
      <c r="W232" t="s">
        <v>413</v>
      </c>
      <c r="AA232" t="s">
        <v>414</v>
      </c>
      <c r="AC232" t="s">
        <v>388</v>
      </c>
      <c r="AE232" t="s">
        <v>423</v>
      </c>
      <c r="AG232" t="s">
        <v>390</v>
      </c>
      <c r="AK232" t="s">
        <v>416</v>
      </c>
      <c r="AL232" t="s">
        <v>14</v>
      </c>
      <c r="AM232" t="s">
        <v>571</v>
      </c>
      <c r="AO232" t="s">
        <v>383</v>
      </c>
      <c r="AQ232" t="s">
        <v>391</v>
      </c>
      <c r="AS232" t="s">
        <v>385</v>
      </c>
      <c r="AU232" t="s">
        <v>385</v>
      </c>
      <c r="AV232" t="s">
        <v>361</v>
      </c>
      <c r="AW232" t="s">
        <v>361</v>
      </c>
      <c r="AX232" t="s">
        <v>361</v>
      </c>
      <c r="AY232" t="s">
        <v>361</v>
      </c>
      <c r="AZ232" t="s">
        <v>361</v>
      </c>
      <c r="BA232" t="s">
        <v>361</v>
      </c>
      <c r="BB232" t="s">
        <v>361</v>
      </c>
      <c r="BC232" t="s">
        <v>361</v>
      </c>
      <c r="BD232" t="s">
        <v>361</v>
      </c>
      <c r="BE232" t="s">
        <v>361</v>
      </c>
      <c r="BF232" t="s">
        <v>361</v>
      </c>
      <c r="BG232" t="s">
        <v>361</v>
      </c>
      <c r="BH232" t="s">
        <v>361</v>
      </c>
      <c r="BI232" t="s">
        <v>370</v>
      </c>
      <c r="BJ232" t="s">
        <v>361</v>
      </c>
      <c r="BK232" t="s">
        <v>370</v>
      </c>
      <c r="BL232" t="s">
        <v>361</v>
      </c>
      <c r="BM232" t="s">
        <v>361</v>
      </c>
      <c r="BP232" t="s">
        <v>361</v>
      </c>
      <c r="BQ232" t="s">
        <v>361</v>
      </c>
      <c r="BR232" t="s">
        <v>361</v>
      </c>
      <c r="BS232" t="s">
        <v>361</v>
      </c>
      <c r="BT232" t="s">
        <v>361</v>
      </c>
      <c r="BU232" t="s">
        <v>361</v>
      </c>
      <c r="BV232" t="s">
        <v>361</v>
      </c>
      <c r="BW232" t="s">
        <v>361</v>
      </c>
      <c r="BX232" t="s">
        <v>361</v>
      </c>
      <c r="BY232" t="s">
        <v>361</v>
      </c>
      <c r="BZ232" t="s">
        <v>370</v>
      </c>
      <c r="CA232" t="s">
        <v>370</v>
      </c>
      <c r="CB232" t="s">
        <v>361</v>
      </c>
      <c r="CC232" t="s">
        <v>361</v>
      </c>
      <c r="CF232" t="s">
        <v>361</v>
      </c>
      <c r="CG232" t="s">
        <v>361</v>
      </c>
      <c r="CH232" t="s">
        <v>361</v>
      </c>
      <c r="CI232" t="s">
        <v>361</v>
      </c>
      <c r="CJ232" t="s">
        <v>361</v>
      </c>
      <c r="CK232" t="s">
        <v>361</v>
      </c>
      <c r="CL232" t="s">
        <v>361</v>
      </c>
      <c r="CM232" t="s">
        <v>361</v>
      </c>
      <c r="CN232" t="s">
        <v>361</v>
      </c>
      <c r="CO232" t="s">
        <v>361</v>
      </c>
      <c r="CP232" t="s">
        <v>361</v>
      </c>
      <c r="CQ232" t="s">
        <v>361</v>
      </c>
      <c r="CR232" t="s">
        <v>370</v>
      </c>
      <c r="CS232" t="s">
        <v>361</v>
      </c>
      <c r="CT232" t="s">
        <v>370</v>
      </c>
      <c r="CU232" t="s">
        <v>361</v>
      </c>
      <c r="CV232" t="s">
        <v>361</v>
      </c>
      <c r="CW232" t="s">
        <v>361</v>
      </c>
      <c r="CX232" t="s">
        <v>361</v>
      </c>
      <c r="CY232" t="s">
        <v>370</v>
      </c>
      <c r="CZ232" t="s">
        <v>370</v>
      </c>
      <c r="DA232" t="s">
        <v>361</v>
      </c>
      <c r="DE232" t="s">
        <v>385</v>
      </c>
      <c r="DG232" t="s">
        <v>383</v>
      </c>
      <c r="DH232" t="s">
        <v>361</v>
      </c>
      <c r="DI232" t="s">
        <v>361</v>
      </c>
      <c r="DJ232" t="s">
        <v>361</v>
      </c>
      <c r="DK232" t="s">
        <v>361</v>
      </c>
      <c r="DL232" t="s">
        <v>361</v>
      </c>
      <c r="DM232" t="s">
        <v>361</v>
      </c>
      <c r="DN232" t="s">
        <v>361</v>
      </c>
      <c r="DO232" t="s">
        <v>361</v>
      </c>
      <c r="DP232" t="s">
        <v>361</v>
      </c>
      <c r="DQ232" t="s">
        <v>361</v>
      </c>
      <c r="DR232" t="s">
        <v>361</v>
      </c>
      <c r="DT232" t="s">
        <v>361</v>
      </c>
      <c r="DU232" t="s">
        <v>361</v>
      </c>
      <c r="DV232" t="s">
        <v>361</v>
      </c>
      <c r="DW232" t="s">
        <v>361</v>
      </c>
      <c r="DX232" t="s">
        <v>361</v>
      </c>
      <c r="DY232" t="s">
        <v>370</v>
      </c>
      <c r="DZ232" t="s">
        <v>361</v>
      </c>
      <c r="EA232" t="s">
        <v>361</v>
      </c>
      <c r="EB232" t="s">
        <v>361</v>
      </c>
      <c r="EC232" t="s">
        <v>361</v>
      </c>
      <c r="ED232" t="s">
        <v>361</v>
      </c>
      <c r="EG232" t="s">
        <v>385</v>
      </c>
      <c r="EI232" t="s">
        <v>383</v>
      </c>
      <c r="EK232" t="s">
        <v>383</v>
      </c>
      <c r="EL232">
        <v>3</v>
      </c>
      <c r="EM232" t="s">
        <v>371</v>
      </c>
      <c r="EN232">
        <v>35</v>
      </c>
      <c r="EO232" t="s">
        <v>371</v>
      </c>
      <c r="EP232">
        <v>6</v>
      </c>
      <c r="EQ232" t="s">
        <v>372</v>
      </c>
      <c r="ER232">
        <v>1</v>
      </c>
      <c r="FQ232" t="s">
        <v>392</v>
      </c>
      <c r="FS232" t="s">
        <v>393</v>
      </c>
      <c r="FW232" t="s">
        <v>419</v>
      </c>
      <c r="GA232" t="s">
        <v>385</v>
      </c>
      <c r="GG232" t="s">
        <v>383</v>
      </c>
      <c r="GK232" t="s">
        <v>394</v>
      </c>
      <c r="GQ232">
        <v>1</v>
      </c>
      <c r="GS232" t="s">
        <v>395</v>
      </c>
      <c r="GU232" t="s">
        <v>396</v>
      </c>
      <c r="GY232" t="s">
        <v>397</v>
      </c>
      <c r="HC232" t="s">
        <v>385</v>
      </c>
      <c r="HE232" t="s">
        <v>385</v>
      </c>
      <c r="HO232" t="s">
        <v>385</v>
      </c>
      <c r="HP232" t="s">
        <v>385</v>
      </c>
      <c r="HQ232" t="s">
        <v>383</v>
      </c>
      <c r="HR232" t="s">
        <v>383</v>
      </c>
      <c r="HS232" t="s">
        <v>385</v>
      </c>
      <c r="HT232" t="s">
        <v>383</v>
      </c>
      <c r="HU232" t="s">
        <v>385</v>
      </c>
      <c r="HV232" t="s">
        <v>385</v>
      </c>
      <c r="HW232" t="s">
        <v>383</v>
      </c>
      <c r="IE232" t="s">
        <v>385</v>
      </c>
      <c r="IF232" t="s">
        <v>385</v>
      </c>
      <c r="IG232" t="s">
        <v>383</v>
      </c>
      <c r="IH232" t="s">
        <v>383</v>
      </c>
      <c r="II232" t="s">
        <v>383</v>
      </c>
      <c r="IJ232" t="s">
        <v>383</v>
      </c>
      <c r="IK232" t="s">
        <v>383</v>
      </c>
      <c r="IM232" t="s">
        <v>421</v>
      </c>
      <c r="IQ232" t="s">
        <v>380</v>
      </c>
      <c r="IU232" t="s">
        <v>399</v>
      </c>
      <c r="IW232" t="s">
        <v>399</v>
      </c>
      <c r="IY232" t="s">
        <v>399</v>
      </c>
      <c r="JA232" t="s">
        <v>385</v>
      </c>
      <c r="JC232" t="s">
        <v>430</v>
      </c>
      <c r="JE232" t="s">
        <v>385</v>
      </c>
      <c r="JI232" t="s">
        <v>431</v>
      </c>
      <c r="JJ232" t="s">
        <v>431</v>
      </c>
      <c r="JK232" t="s">
        <v>431</v>
      </c>
      <c r="JL232" t="s">
        <v>361</v>
      </c>
      <c r="JM232" t="s">
        <v>361</v>
      </c>
      <c r="JN232" t="s">
        <v>361</v>
      </c>
      <c r="JO232" t="s">
        <v>361</v>
      </c>
      <c r="JP232" t="s">
        <v>361</v>
      </c>
      <c r="JQ232" t="s">
        <v>361</v>
      </c>
      <c r="JR232" t="s">
        <v>370</v>
      </c>
      <c r="JS232" t="s">
        <v>370</v>
      </c>
      <c r="JT232" t="s">
        <v>361</v>
      </c>
      <c r="JU232" t="s">
        <v>370</v>
      </c>
      <c r="JV232" t="s">
        <v>370</v>
      </c>
      <c r="JW232" t="s">
        <v>361</v>
      </c>
      <c r="JY232" t="s">
        <v>411</v>
      </c>
      <c r="KA232" t="s">
        <v>433</v>
      </c>
      <c r="KB232" t="s">
        <v>8</v>
      </c>
    </row>
    <row r="233" spans="1:288" x14ac:dyDescent="0.3">
      <c r="A233">
        <v>232</v>
      </c>
      <c r="D233" s="45">
        <v>44741</v>
      </c>
      <c r="E233" s="46">
        <v>0.42499999999999999</v>
      </c>
      <c r="F233" t="s">
        <v>62</v>
      </c>
      <c r="G233" t="s">
        <v>382</v>
      </c>
      <c r="I233" t="s">
        <v>385</v>
      </c>
      <c r="K233" t="s">
        <v>521</v>
      </c>
      <c r="N233" t="s">
        <v>384</v>
      </c>
      <c r="S233" t="s">
        <v>385</v>
      </c>
      <c r="W233" t="s">
        <v>465</v>
      </c>
      <c r="AA233" t="s">
        <v>414</v>
      </c>
      <c r="AC233" t="s">
        <v>388</v>
      </c>
      <c r="AE233" t="s">
        <v>423</v>
      </c>
      <c r="AG233" t="s">
        <v>390</v>
      </c>
      <c r="AK233" t="s">
        <v>416</v>
      </c>
      <c r="AL233" t="s">
        <v>417</v>
      </c>
      <c r="AO233" t="s">
        <v>385</v>
      </c>
      <c r="AQ233" t="s">
        <v>460</v>
      </c>
      <c r="AS233" t="s">
        <v>383</v>
      </c>
      <c r="AU233" t="s">
        <v>385</v>
      </c>
      <c r="AV233" t="s">
        <v>361</v>
      </c>
      <c r="AW233" t="s">
        <v>361</v>
      </c>
      <c r="AX233" t="s">
        <v>361</v>
      </c>
      <c r="AY233" t="s">
        <v>361</v>
      </c>
      <c r="AZ233" t="s">
        <v>361</v>
      </c>
      <c r="BA233" t="s">
        <v>361</v>
      </c>
      <c r="BB233" t="s">
        <v>361</v>
      </c>
      <c r="BC233" t="s">
        <v>361</v>
      </c>
      <c r="BD233" t="s">
        <v>361</v>
      </c>
      <c r="BE233" t="s">
        <v>361</v>
      </c>
      <c r="BF233" t="s">
        <v>370</v>
      </c>
      <c r="BG233" t="s">
        <v>361</v>
      </c>
      <c r="BH233" t="s">
        <v>361</v>
      </c>
      <c r="BI233" t="s">
        <v>370</v>
      </c>
      <c r="BJ233" t="s">
        <v>370</v>
      </c>
      <c r="BK233" t="s">
        <v>361</v>
      </c>
      <c r="BL233" t="s">
        <v>361</v>
      </c>
      <c r="BM233" t="s">
        <v>361</v>
      </c>
      <c r="BP233" t="s">
        <v>361</v>
      </c>
      <c r="BQ233" t="s">
        <v>361</v>
      </c>
      <c r="BR233" t="s">
        <v>361</v>
      </c>
      <c r="BS233" t="s">
        <v>361</v>
      </c>
      <c r="BT233" t="s">
        <v>361</v>
      </c>
      <c r="BU233" t="s">
        <v>361</v>
      </c>
      <c r="BV233" t="s">
        <v>361</v>
      </c>
      <c r="BW233" t="s">
        <v>361</v>
      </c>
      <c r="BX233" t="s">
        <v>361</v>
      </c>
      <c r="BY233" t="s">
        <v>370</v>
      </c>
      <c r="BZ233" t="s">
        <v>370</v>
      </c>
      <c r="CA233" t="s">
        <v>361</v>
      </c>
      <c r="CB233" t="s">
        <v>361</v>
      </c>
      <c r="CC233" t="s">
        <v>361</v>
      </c>
      <c r="CF233" t="s">
        <v>361</v>
      </c>
      <c r="CG233" t="s">
        <v>361</v>
      </c>
      <c r="CH233" t="s">
        <v>361</v>
      </c>
      <c r="CI233" t="s">
        <v>361</v>
      </c>
      <c r="CJ233" t="s">
        <v>361</v>
      </c>
      <c r="CK233" t="s">
        <v>361</v>
      </c>
      <c r="CL233" t="s">
        <v>361</v>
      </c>
      <c r="CM233" t="s">
        <v>361</v>
      </c>
      <c r="CN233" t="s">
        <v>361</v>
      </c>
      <c r="CO233" t="s">
        <v>361</v>
      </c>
      <c r="CP233" t="s">
        <v>361</v>
      </c>
      <c r="CQ233" t="s">
        <v>361</v>
      </c>
      <c r="CR233" t="s">
        <v>370</v>
      </c>
      <c r="CS233" t="s">
        <v>370</v>
      </c>
      <c r="CT233" t="s">
        <v>370</v>
      </c>
      <c r="CU233" t="s">
        <v>361</v>
      </c>
      <c r="CV233" t="s">
        <v>370</v>
      </c>
      <c r="CW233" t="s">
        <v>361</v>
      </c>
      <c r="CX233" t="s">
        <v>361</v>
      </c>
      <c r="CY233" t="s">
        <v>370</v>
      </c>
      <c r="CZ233" t="s">
        <v>361</v>
      </c>
      <c r="DA233" t="s">
        <v>361</v>
      </c>
      <c r="DE233" t="s">
        <v>385</v>
      </c>
      <c r="DG233" t="s">
        <v>385</v>
      </c>
      <c r="DH233" t="s">
        <v>361</v>
      </c>
      <c r="DI233" t="s">
        <v>361</v>
      </c>
      <c r="DJ233" t="s">
        <v>361</v>
      </c>
      <c r="DK233" t="s">
        <v>361</v>
      </c>
      <c r="DL233" t="s">
        <v>361</v>
      </c>
      <c r="DM233" t="s">
        <v>361</v>
      </c>
      <c r="DN233" t="s">
        <v>361</v>
      </c>
      <c r="DO233" t="s">
        <v>361</v>
      </c>
      <c r="DP233" t="s">
        <v>361</v>
      </c>
      <c r="DQ233" t="s">
        <v>361</v>
      </c>
      <c r="DR233" t="s">
        <v>361</v>
      </c>
      <c r="DT233" t="s">
        <v>361</v>
      </c>
      <c r="DU233" t="s">
        <v>370</v>
      </c>
      <c r="DV233" t="s">
        <v>361</v>
      </c>
      <c r="DW233" t="s">
        <v>361</v>
      </c>
      <c r="DX233" t="s">
        <v>361</v>
      </c>
      <c r="DY233" t="s">
        <v>361</v>
      </c>
      <c r="DZ233" t="s">
        <v>361</v>
      </c>
      <c r="EA233" t="s">
        <v>361</v>
      </c>
      <c r="EB233" t="s">
        <v>361</v>
      </c>
      <c r="EC233" t="s">
        <v>361</v>
      </c>
      <c r="ED233" t="s">
        <v>361</v>
      </c>
      <c r="EG233" t="s">
        <v>385</v>
      </c>
      <c r="EI233" t="s">
        <v>383</v>
      </c>
      <c r="EK233" t="s">
        <v>385</v>
      </c>
      <c r="EL233">
        <v>2</v>
      </c>
      <c r="EM233" t="s">
        <v>371</v>
      </c>
      <c r="EN233">
        <v>7</v>
      </c>
      <c r="EO233" t="s">
        <v>372</v>
      </c>
      <c r="EP233">
        <v>68</v>
      </c>
      <c r="FQ233" t="s">
        <v>392</v>
      </c>
      <c r="FS233" t="s">
        <v>463</v>
      </c>
      <c r="FU233" t="s">
        <v>464</v>
      </c>
      <c r="FW233" t="s">
        <v>463</v>
      </c>
      <c r="FY233" t="s">
        <v>464</v>
      </c>
      <c r="GA233" t="s">
        <v>385</v>
      </c>
      <c r="GG233" t="s">
        <v>383</v>
      </c>
      <c r="GK233" t="s">
        <v>394</v>
      </c>
      <c r="GQ233">
        <v>1</v>
      </c>
      <c r="GS233" t="s">
        <v>395</v>
      </c>
      <c r="GU233" t="s">
        <v>396</v>
      </c>
      <c r="GY233" t="s">
        <v>397</v>
      </c>
      <c r="HC233" t="s">
        <v>385</v>
      </c>
      <c r="HE233" t="s">
        <v>385</v>
      </c>
      <c r="HO233" t="s">
        <v>385</v>
      </c>
      <c r="HP233" t="s">
        <v>385</v>
      </c>
      <c r="HQ233" t="s">
        <v>383</v>
      </c>
      <c r="HR233" t="s">
        <v>383</v>
      </c>
      <c r="HS233" t="s">
        <v>385</v>
      </c>
      <c r="HT233" t="s">
        <v>385</v>
      </c>
      <c r="HU233" t="s">
        <v>385</v>
      </c>
      <c r="HV233" t="s">
        <v>385</v>
      </c>
      <c r="HW233" t="s">
        <v>385</v>
      </c>
      <c r="IE233" t="s">
        <v>385</v>
      </c>
      <c r="IF233" t="s">
        <v>385</v>
      </c>
      <c r="IG233" t="s">
        <v>383</v>
      </c>
      <c r="IH233" t="s">
        <v>383</v>
      </c>
      <c r="II233" t="s">
        <v>383</v>
      </c>
      <c r="IJ233" t="s">
        <v>383</v>
      </c>
      <c r="IK233" t="s">
        <v>383</v>
      </c>
      <c r="IM233" t="s">
        <v>421</v>
      </c>
      <c r="IQ233" t="s">
        <v>380</v>
      </c>
      <c r="IU233" t="s">
        <v>399</v>
      </c>
      <c r="IW233" t="s">
        <v>399</v>
      </c>
      <c r="IY233" t="s">
        <v>399</v>
      </c>
      <c r="JA233" t="s">
        <v>383</v>
      </c>
      <c r="JL233" t="s">
        <v>361</v>
      </c>
      <c r="JM233" t="s">
        <v>361</v>
      </c>
      <c r="JN233" t="s">
        <v>361</v>
      </c>
      <c r="JO233" t="s">
        <v>361</v>
      </c>
      <c r="JP233" t="s">
        <v>361</v>
      </c>
      <c r="JQ233" t="s">
        <v>361</v>
      </c>
      <c r="JR233" t="s">
        <v>361</v>
      </c>
      <c r="JS233" t="s">
        <v>361</v>
      </c>
      <c r="JT233" t="s">
        <v>361</v>
      </c>
      <c r="JU233" t="s">
        <v>361</v>
      </c>
      <c r="JV233" t="s">
        <v>361</v>
      </c>
      <c r="JW233" t="s">
        <v>361</v>
      </c>
      <c r="KB233" t="s">
        <v>8</v>
      </c>
    </row>
    <row r="234" spans="1:288" x14ac:dyDescent="0.3">
      <c r="A234">
        <v>233</v>
      </c>
      <c r="D234" s="45">
        <v>44741</v>
      </c>
      <c r="E234" s="46">
        <v>0.4236111111111111</v>
      </c>
      <c r="F234" t="s">
        <v>22</v>
      </c>
      <c r="G234" t="s">
        <v>13</v>
      </c>
      <c r="H234" t="s">
        <v>7</v>
      </c>
      <c r="L234" t="s">
        <v>362</v>
      </c>
      <c r="P234" t="s">
        <v>9</v>
      </c>
      <c r="V234" t="s">
        <v>363</v>
      </c>
      <c r="Z234" t="s">
        <v>402</v>
      </c>
      <c r="AB234" t="s">
        <v>403</v>
      </c>
      <c r="AD234" t="s">
        <v>366</v>
      </c>
      <c r="AF234" t="s">
        <v>367</v>
      </c>
      <c r="AJ234" t="s">
        <v>367</v>
      </c>
      <c r="AN234" t="s">
        <v>7</v>
      </c>
      <c r="AP234" t="s">
        <v>369</v>
      </c>
      <c r="AR234" t="s">
        <v>7</v>
      </c>
      <c r="AT234" t="s">
        <v>7</v>
      </c>
      <c r="AV234" t="s">
        <v>361</v>
      </c>
      <c r="AW234" t="s">
        <v>361</v>
      </c>
      <c r="AX234" t="s">
        <v>361</v>
      </c>
      <c r="AY234" t="s">
        <v>361</v>
      </c>
      <c r="AZ234" t="s">
        <v>370</v>
      </c>
      <c r="BA234" t="s">
        <v>370</v>
      </c>
      <c r="BB234" t="s">
        <v>361</v>
      </c>
      <c r="BC234" t="s">
        <v>361</v>
      </c>
      <c r="BD234" t="s">
        <v>361</v>
      </c>
      <c r="BE234" t="s">
        <v>361</v>
      </c>
      <c r="BF234" t="s">
        <v>361</v>
      </c>
      <c r="BG234" t="s">
        <v>361</v>
      </c>
      <c r="BH234" t="s">
        <v>361</v>
      </c>
      <c r="BI234" t="s">
        <v>361</v>
      </c>
      <c r="BJ234" t="s">
        <v>361</v>
      </c>
      <c r="BK234" t="s">
        <v>361</v>
      </c>
      <c r="BL234" t="s">
        <v>361</v>
      </c>
      <c r="BM234" t="s">
        <v>361</v>
      </c>
      <c r="BP234" t="s">
        <v>361</v>
      </c>
      <c r="BQ234" t="s">
        <v>361</v>
      </c>
      <c r="BR234" t="s">
        <v>361</v>
      </c>
      <c r="BS234" t="s">
        <v>370</v>
      </c>
      <c r="BT234" t="s">
        <v>361</v>
      </c>
      <c r="BU234" t="s">
        <v>361</v>
      </c>
      <c r="BV234" t="s">
        <v>361</v>
      </c>
      <c r="BW234" t="s">
        <v>361</v>
      </c>
      <c r="BX234" t="s">
        <v>361</v>
      </c>
      <c r="BY234" t="s">
        <v>361</v>
      </c>
      <c r="BZ234" t="s">
        <v>361</v>
      </c>
      <c r="CA234" t="s">
        <v>361</v>
      </c>
      <c r="CB234" t="s">
        <v>361</v>
      </c>
      <c r="CC234" t="s">
        <v>361</v>
      </c>
      <c r="CF234" t="s">
        <v>361</v>
      </c>
      <c r="CG234" t="s">
        <v>370</v>
      </c>
      <c r="CH234" t="s">
        <v>361</v>
      </c>
      <c r="CI234" t="s">
        <v>370</v>
      </c>
      <c r="CJ234" t="s">
        <v>361</v>
      </c>
      <c r="CK234" t="s">
        <v>361</v>
      </c>
      <c r="CL234" t="s">
        <v>361</v>
      </c>
      <c r="CM234" t="s">
        <v>361</v>
      </c>
      <c r="CN234" t="s">
        <v>361</v>
      </c>
      <c r="CO234" t="s">
        <v>361</v>
      </c>
      <c r="CP234" t="s">
        <v>361</v>
      </c>
      <c r="CQ234" t="s">
        <v>361</v>
      </c>
      <c r="CR234" t="s">
        <v>361</v>
      </c>
      <c r="CS234" t="s">
        <v>361</v>
      </c>
      <c r="CT234" t="s">
        <v>361</v>
      </c>
      <c r="CU234" t="s">
        <v>361</v>
      </c>
      <c r="CV234" t="s">
        <v>361</v>
      </c>
      <c r="CW234" t="s">
        <v>361</v>
      </c>
      <c r="CX234" t="s">
        <v>361</v>
      </c>
      <c r="CY234" t="s">
        <v>361</v>
      </c>
      <c r="CZ234" t="s">
        <v>361</v>
      </c>
      <c r="DA234" t="s">
        <v>361</v>
      </c>
      <c r="DD234" t="s">
        <v>9</v>
      </c>
      <c r="DF234" t="s">
        <v>9</v>
      </c>
      <c r="DH234" t="s">
        <v>361</v>
      </c>
      <c r="DI234" t="s">
        <v>361</v>
      </c>
      <c r="DJ234" t="s">
        <v>361</v>
      </c>
      <c r="DK234" t="s">
        <v>361</v>
      </c>
      <c r="DL234" t="s">
        <v>361</v>
      </c>
      <c r="DM234" t="s">
        <v>361</v>
      </c>
      <c r="DN234" t="s">
        <v>361</v>
      </c>
      <c r="DO234" t="s">
        <v>361</v>
      </c>
      <c r="DP234" t="s">
        <v>361</v>
      </c>
      <c r="DQ234" t="s">
        <v>361</v>
      </c>
      <c r="DR234" t="s">
        <v>370</v>
      </c>
      <c r="DT234" t="s">
        <v>361</v>
      </c>
      <c r="DU234" t="s">
        <v>361</v>
      </c>
      <c r="DV234" t="s">
        <v>361</v>
      </c>
      <c r="DW234" t="s">
        <v>361</v>
      </c>
      <c r="DX234" t="s">
        <v>361</v>
      </c>
      <c r="DY234" t="s">
        <v>361</v>
      </c>
      <c r="DZ234" t="s">
        <v>361</v>
      </c>
      <c r="EA234" t="s">
        <v>361</v>
      </c>
      <c r="EB234" t="s">
        <v>361</v>
      </c>
      <c r="EC234" t="s">
        <v>361</v>
      </c>
      <c r="ED234" t="s">
        <v>361</v>
      </c>
      <c r="EH234" t="s">
        <v>7</v>
      </c>
      <c r="EJ234" t="s">
        <v>7</v>
      </c>
      <c r="EL234">
        <v>0</v>
      </c>
      <c r="FQ234" t="s">
        <v>373</v>
      </c>
      <c r="FR234" t="s">
        <v>406</v>
      </c>
      <c r="FV234" t="s">
        <v>406</v>
      </c>
      <c r="GF234" t="s">
        <v>7</v>
      </c>
      <c r="GJ234" t="s">
        <v>478</v>
      </c>
      <c r="GN234" t="s">
        <v>479</v>
      </c>
      <c r="GP234">
        <v>10</v>
      </c>
      <c r="GR234" t="s">
        <v>376</v>
      </c>
      <c r="GT234" t="s">
        <v>377</v>
      </c>
      <c r="GX234" t="s">
        <v>378</v>
      </c>
      <c r="HB234" t="s">
        <v>7</v>
      </c>
      <c r="HD234" t="s">
        <v>7</v>
      </c>
      <c r="HF234" t="s">
        <v>7</v>
      </c>
      <c r="HG234" t="s">
        <v>9</v>
      </c>
      <c r="HH234" t="s">
        <v>7</v>
      </c>
      <c r="HI234" t="s">
        <v>7</v>
      </c>
      <c r="HJ234" t="s">
        <v>9</v>
      </c>
      <c r="HK234" t="s">
        <v>7</v>
      </c>
      <c r="HL234" t="s">
        <v>7</v>
      </c>
      <c r="HM234" t="s">
        <v>9</v>
      </c>
      <c r="HN234" t="s">
        <v>7</v>
      </c>
      <c r="HX234" t="s">
        <v>7</v>
      </c>
      <c r="HY234" t="s">
        <v>9</v>
      </c>
      <c r="HZ234" t="s">
        <v>7</v>
      </c>
      <c r="IA234" t="s">
        <v>7</v>
      </c>
      <c r="IB234" t="s">
        <v>7</v>
      </c>
      <c r="IC234" t="s">
        <v>7</v>
      </c>
      <c r="ID234" t="s">
        <v>7</v>
      </c>
      <c r="IL234" t="s">
        <v>440</v>
      </c>
      <c r="IP234" t="s">
        <v>14</v>
      </c>
      <c r="IR234" t="s">
        <v>408</v>
      </c>
      <c r="IT234" t="s">
        <v>381</v>
      </c>
      <c r="IV234" t="s">
        <v>381</v>
      </c>
      <c r="IX234" t="s">
        <v>381</v>
      </c>
      <c r="IZ234" t="s">
        <v>9</v>
      </c>
      <c r="JB234" t="s">
        <v>11</v>
      </c>
      <c r="JD234" t="s">
        <v>9</v>
      </c>
      <c r="JF234" t="s">
        <v>410</v>
      </c>
      <c r="JG234" t="s">
        <v>410</v>
      </c>
      <c r="JH234" t="s">
        <v>410</v>
      </c>
      <c r="JL234" t="s">
        <v>370</v>
      </c>
      <c r="JM234" t="s">
        <v>370</v>
      </c>
      <c r="JN234" t="s">
        <v>370</v>
      </c>
      <c r="JO234" t="s">
        <v>370</v>
      </c>
      <c r="JP234" t="s">
        <v>370</v>
      </c>
      <c r="JQ234" t="s">
        <v>361</v>
      </c>
      <c r="JR234" t="s">
        <v>361</v>
      </c>
      <c r="JS234" t="s">
        <v>361</v>
      </c>
      <c r="JT234" t="s">
        <v>361</v>
      </c>
      <c r="JU234" t="s">
        <v>361</v>
      </c>
      <c r="JV234" t="s">
        <v>361</v>
      </c>
      <c r="JW234" t="s">
        <v>361</v>
      </c>
      <c r="JX234" t="s">
        <v>474</v>
      </c>
      <c r="JZ234" t="s">
        <v>412</v>
      </c>
      <c r="KB234" t="s">
        <v>8</v>
      </c>
    </row>
    <row r="235" spans="1:288" x14ac:dyDescent="0.3">
      <c r="A235">
        <v>234</v>
      </c>
      <c r="D235" s="45">
        <v>44743</v>
      </c>
      <c r="E235" s="46">
        <v>0.52013888888888882</v>
      </c>
      <c r="F235" t="s">
        <v>10</v>
      </c>
      <c r="G235" t="s">
        <v>382</v>
      </c>
      <c r="I235" t="s">
        <v>383</v>
      </c>
      <c r="N235" t="s">
        <v>384</v>
      </c>
      <c r="S235" t="s">
        <v>385</v>
      </c>
      <c r="W235" t="s">
        <v>413</v>
      </c>
      <c r="AA235" t="s">
        <v>414</v>
      </c>
      <c r="AC235" t="s">
        <v>388</v>
      </c>
      <c r="AE235" t="s">
        <v>435</v>
      </c>
      <c r="AG235" t="s">
        <v>390</v>
      </c>
      <c r="AK235" t="s">
        <v>416</v>
      </c>
      <c r="AL235" t="s">
        <v>417</v>
      </c>
      <c r="AO235" t="s">
        <v>385</v>
      </c>
      <c r="AQ235" t="s">
        <v>418</v>
      </c>
      <c r="AS235" t="s">
        <v>383</v>
      </c>
      <c r="AU235" t="s">
        <v>385</v>
      </c>
      <c r="AV235" t="s">
        <v>361</v>
      </c>
      <c r="AW235" t="s">
        <v>361</v>
      </c>
      <c r="AX235" t="s">
        <v>361</v>
      </c>
      <c r="AY235" t="s">
        <v>361</v>
      </c>
      <c r="AZ235" t="s">
        <v>361</v>
      </c>
      <c r="BA235" t="s">
        <v>361</v>
      </c>
      <c r="BB235" t="s">
        <v>361</v>
      </c>
      <c r="BC235" t="s">
        <v>361</v>
      </c>
      <c r="BD235" t="s">
        <v>361</v>
      </c>
      <c r="BE235" t="s">
        <v>370</v>
      </c>
      <c r="BF235" t="s">
        <v>361</v>
      </c>
      <c r="BG235" t="s">
        <v>361</v>
      </c>
      <c r="BH235" t="s">
        <v>361</v>
      </c>
      <c r="BI235" t="s">
        <v>361</v>
      </c>
      <c r="BJ235" t="s">
        <v>361</v>
      </c>
      <c r="BK235" t="s">
        <v>361</v>
      </c>
      <c r="BL235" t="s">
        <v>361</v>
      </c>
      <c r="BM235" t="s">
        <v>361</v>
      </c>
      <c r="BP235" t="s">
        <v>361</v>
      </c>
      <c r="BQ235" t="s">
        <v>361</v>
      </c>
      <c r="BR235" t="s">
        <v>361</v>
      </c>
      <c r="BS235" t="s">
        <v>361</v>
      </c>
      <c r="BT235" t="s">
        <v>361</v>
      </c>
      <c r="BU235" t="s">
        <v>361</v>
      </c>
      <c r="BV235" t="s">
        <v>361</v>
      </c>
      <c r="BW235" t="s">
        <v>370</v>
      </c>
      <c r="BX235" t="s">
        <v>361</v>
      </c>
      <c r="BY235" t="s">
        <v>361</v>
      </c>
      <c r="BZ235" t="s">
        <v>361</v>
      </c>
      <c r="CA235" t="s">
        <v>361</v>
      </c>
      <c r="CB235" t="s">
        <v>361</v>
      </c>
      <c r="CC235" t="s">
        <v>361</v>
      </c>
      <c r="CF235" t="s">
        <v>361</v>
      </c>
      <c r="CG235" t="s">
        <v>361</v>
      </c>
      <c r="CH235" t="s">
        <v>361</v>
      </c>
      <c r="CI235" t="s">
        <v>361</v>
      </c>
      <c r="CJ235" t="s">
        <v>361</v>
      </c>
      <c r="CK235" t="s">
        <v>361</v>
      </c>
      <c r="CL235" t="s">
        <v>361</v>
      </c>
      <c r="CM235" t="s">
        <v>361</v>
      </c>
      <c r="CN235" t="s">
        <v>361</v>
      </c>
      <c r="CO235" t="s">
        <v>361</v>
      </c>
      <c r="CP235" t="s">
        <v>361</v>
      </c>
      <c r="CQ235" t="s">
        <v>361</v>
      </c>
      <c r="CR235" t="s">
        <v>361</v>
      </c>
      <c r="CS235" t="s">
        <v>361</v>
      </c>
      <c r="CT235" t="s">
        <v>370</v>
      </c>
      <c r="CU235" t="s">
        <v>361</v>
      </c>
      <c r="CV235" t="s">
        <v>361</v>
      </c>
      <c r="CW235" t="s">
        <v>361</v>
      </c>
      <c r="CX235" t="s">
        <v>361</v>
      </c>
      <c r="CY235" t="s">
        <v>361</v>
      </c>
      <c r="CZ235" t="s">
        <v>361</v>
      </c>
      <c r="DA235" t="s">
        <v>361</v>
      </c>
      <c r="DE235" t="s">
        <v>385</v>
      </c>
      <c r="DG235" t="s">
        <v>385</v>
      </c>
      <c r="DH235" t="s">
        <v>361</v>
      </c>
      <c r="DI235" t="s">
        <v>361</v>
      </c>
      <c r="DJ235" t="s">
        <v>361</v>
      </c>
      <c r="DK235" t="s">
        <v>361</v>
      </c>
      <c r="DL235" t="s">
        <v>361</v>
      </c>
      <c r="DM235" t="s">
        <v>361</v>
      </c>
      <c r="DN235" t="s">
        <v>361</v>
      </c>
      <c r="DO235" t="s">
        <v>361</v>
      </c>
      <c r="DP235" t="s">
        <v>361</v>
      </c>
      <c r="DQ235" t="s">
        <v>361</v>
      </c>
      <c r="DR235" t="s">
        <v>361</v>
      </c>
      <c r="DT235" t="s">
        <v>370</v>
      </c>
      <c r="DU235" t="s">
        <v>361</v>
      </c>
      <c r="DV235" t="s">
        <v>361</v>
      </c>
      <c r="DW235" t="s">
        <v>361</v>
      </c>
      <c r="DX235" t="s">
        <v>361</v>
      </c>
      <c r="DY235" t="s">
        <v>361</v>
      </c>
      <c r="DZ235" t="s">
        <v>361</v>
      </c>
      <c r="EA235" t="s">
        <v>361</v>
      </c>
      <c r="EB235" t="s">
        <v>361</v>
      </c>
      <c r="EC235" t="s">
        <v>361</v>
      </c>
      <c r="ED235" t="s">
        <v>361</v>
      </c>
      <c r="EG235" t="s">
        <v>383</v>
      </c>
      <c r="EI235" t="s">
        <v>385</v>
      </c>
      <c r="EK235" t="s">
        <v>385</v>
      </c>
      <c r="EL235">
        <v>3</v>
      </c>
      <c r="EM235" t="s">
        <v>372</v>
      </c>
      <c r="EN235">
        <v>56</v>
      </c>
      <c r="EO235" t="s">
        <v>372</v>
      </c>
      <c r="EP235">
        <v>25</v>
      </c>
      <c r="EQ235" t="s">
        <v>372</v>
      </c>
      <c r="ER235">
        <v>31</v>
      </c>
      <c r="FQ235" t="s">
        <v>373</v>
      </c>
      <c r="FS235" t="s">
        <v>448</v>
      </c>
      <c r="FW235" t="s">
        <v>419</v>
      </c>
      <c r="GG235" t="s">
        <v>383</v>
      </c>
      <c r="GK235" t="s">
        <v>517</v>
      </c>
      <c r="GQ235">
        <v>2</v>
      </c>
      <c r="GS235" t="s">
        <v>395</v>
      </c>
      <c r="GU235" t="s">
        <v>396</v>
      </c>
      <c r="GY235" t="s">
        <v>397</v>
      </c>
      <c r="HC235" t="s">
        <v>385</v>
      </c>
      <c r="HE235" t="s">
        <v>385</v>
      </c>
      <c r="HO235" t="s">
        <v>383</v>
      </c>
      <c r="HP235" t="s">
        <v>383</v>
      </c>
      <c r="HQ235" t="s">
        <v>383</v>
      </c>
      <c r="HR235" t="s">
        <v>385</v>
      </c>
      <c r="HS235" t="s">
        <v>383</v>
      </c>
      <c r="HT235" t="s">
        <v>383</v>
      </c>
      <c r="HU235" t="s">
        <v>383</v>
      </c>
      <c r="HV235" t="s">
        <v>385</v>
      </c>
      <c r="HW235" t="s">
        <v>383</v>
      </c>
      <c r="IE235" t="s">
        <v>385</v>
      </c>
      <c r="IF235" t="s">
        <v>385</v>
      </c>
      <c r="IG235" t="s">
        <v>383</v>
      </c>
      <c r="IH235" t="s">
        <v>383</v>
      </c>
      <c r="II235" t="s">
        <v>383</v>
      </c>
      <c r="IJ235" t="s">
        <v>383</v>
      </c>
      <c r="IK235" t="s">
        <v>383</v>
      </c>
      <c r="IM235" t="s">
        <v>421</v>
      </c>
      <c r="IQ235" t="s">
        <v>380</v>
      </c>
      <c r="IU235" t="s">
        <v>399</v>
      </c>
      <c r="IW235" t="s">
        <v>399</v>
      </c>
      <c r="IY235" t="s">
        <v>399</v>
      </c>
      <c r="JA235" t="s">
        <v>383</v>
      </c>
      <c r="JL235" t="s">
        <v>361</v>
      </c>
      <c r="JM235" t="s">
        <v>361</v>
      </c>
      <c r="JN235" t="s">
        <v>361</v>
      </c>
      <c r="JO235" t="s">
        <v>361</v>
      </c>
      <c r="JP235" t="s">
        <v>361</v>
      </c>
      <c r="JQ235" t="s">
        <v>361</v>
      </c>
      <c r="JR235" t="s">
        <v>361</v>
      </c>
      <c r="JS235" t="s">
        <v>361</v>
      </c>
      <c r="JT235" t="s">
        <v>361</v>
      </c>
      <c r="JU235" t="s">
        <v>361</v>
      </c>
      <c r="JV235" t="s">
        <v>361</v>
      </c>
      <c r="JW235" t="s">
        <v>361</v>
      </c>
      <c r="KB235" t="s">
        <v>8</v>
      </c>
    </row>
    <row r="236" spans="1:288" x14ac:dyDescent="0.3">
      <c r="A236">
        <v>235</v>
      </c>
      <c r="D236" s="45">
        <v>44742</v>
      </c>
      <c r="E236" s="46">
        <v>0.4291666666666667</v>
      </c>
      <c r="F236" t="s">
        <v>23</v>
      </c>
      <c r="G236" t="s">
        <v>13</v>
      </c>
      <c r="H236" t="s">
        <v>7</v>
      </c>
      <c r="L236" t="s">
        <v>362</v>
      </c>
      <c r="P236" t="s">
        <v>9</v>
      </c>
      <c r="V236" t="s">
        <v>487</v>
      </c>
      <c r="X236" t="s">
        <v>7</v>
      </c>
      <c r="Z236" t="s">
        <v>364</v>
      </c>
      <c r="AB236" t="s">
        <v>365</v>
      </c>
      <c r="AD236" t="s">
        <v>506</v>
      </c>
      <c r="AF236" t="s">
        <v>367</v>
      </c>
      <c r="AJ236" t="s">
        <v>367</v>
      </c>
      <c r="AN236" t="s">
        <v>9</v>
      </c>
      <c r="AP236" t="s">
        <v>424</v>
      </c>
      <c r="AR236" t="s">
        <v>7</v>
      </c>
      <c r="AT236" t="s">
        <v>9</v>
      </c>
      <c r="AV236" t="s">
        <v>361</v>
      </c>
      <c r="AW236" t="s">
        <v>361</v>
      </c>
      <c r="AX236" t="s">
        <v>370</v>
      </c>
      <c r="AY236" t="s">
        <v>361</v>
      </c>
      <c r="AZ236" t="s">
        <v>370</v>
      </c>
      <c r="BA236" t="s">
        <v>370</v>
      </c>
      <c r="BB236" t="s">
        <v>361</v>
      </c>
      <c r="BC236" t="s">
        <v>361</v>
      </c>
      <c r="BD236" t="s">
        <v>361</v>
      </c>
      <c r="BE236" t="s">
        <v>361</v>
      </c>
      <c r="BF236" t="s">
        <v>361</v>
      </c>
      <c r="BG236" t="s">
        <v>361</v>
      </c>
      <c r="BH236" t="s">
        <v>361</v>
      </c>
      <c r="BI236" t="s">
        <v>361</v>
      </c>
      <c r="BJ236" t="s">
        <v>361</v>
      </c>
      <c r="BK236" t="s">
        <v>361</v>
      </c>
      <c r="BL236" t="s">
        <v>361</v>
      </c>
      <c r="BM236" t="s">
        <v>361</v>
      </c>
      <c r="BP236" t="s">
        <v>361</v>
      </c>
      <c r="BQ236" t="s">
        <v>361</v>
      </c>
      <c r="BR236" t="s">
        <v>361</v>
      </c>
      <c r="BS236" t="s">
        <v>370</v>
      </c>
      <c r="BT236" t="s">
        <v>370</v>
      </c>
      <c r="BU236" t="s">
        <v>361</v>
      </c>
      <c r="BV236" t="s">
        <v>361</v>
      </c>
      <c r="BW236" t="s">
        <v>361</v>
      </c>
      <c r="BX236" t="s">
        <v>361</v>
      </c>
      <c r="BY236" t="s">
        <v>361</v>
      </c>
      <c r="BZ236" t="s">
        <v>361</v>
      </c>
      <c r="CA236" t="s">
        <v>361</v>
      </c>
      <c r="CB236" t="s">
        <v>361</v>
      </c>
      <c r="CC236" t="s">
        <v>361</v>
      </c>
      <c r="CF236" t="s">
        <v>361</v>
      </c>
      <c r="CG236" t="s">
        <v>361</v>
      </c>
      <c r="CH236" t="s">
        <v>370</v>
      </c>
      <c r="CI236" t="s">
        <v>361</v>
      </c>
      <c r="CJ236" t="s">
        <v>370</v>
      </c>
      <c r="CK236" t="s">
        <v>370</v>
      </c>
      <c r="CL236" t="s">
        <v>361</v>
      </c>
      <c r="CM236" t="s">
        <v>361</v>
      </c>
      <c r="CN236" t="s">
        <v>361</v>
      </c>
      <c r="CO236" t="s">
        <v>361</v>
      </c>
      <c r="CP236" t="s">
        <v>361</v>
      </c>
      <c r="CQ236" t="s">
        <v>361</v>
      </c>
      <c r="CR236" t="s">
        <v>361</v>
      </c>
      <c r="CS236" t="s">
        <v>361</v>
      </c>
      <c r="CT236" t="s">
        <v>361</v>
      </c>
      <c r="CU236" t="s">
        <v>361</v>
      </c>
      <c r="CV236" t="s">
        <v>361</v>
      </c>
      <c r="CW236" t="s">
        <v>361</v>
      </c>
      <c r="CX236" t="s">
        <v>361</v>
      </c>
      <c r="CY236" t="s">
        <v>361</v>
      </c>
      <c r="CZ236" t="s">
        <v>361</v>
      </c>
      <c r="DA236" t="s">
        <v>361</v>
      </c>
      <c r="DD236" t="s">
        <v>9</v>
      </c>
      <c r="DF236" t="s">
        <v>9</v>
      </c>
      <c r="DH236" t="s">
        <v>361</v>
      </c>
      <c r="DI236" t="s">
        <v>361</v>
      </c>
      <c r="DJ236" t="s">
        <v>361</v>
      </c>
      <c r="DK236" t="s">
        <v>361</v>
      </c>
      <c r="DL236" t="s">
        <v>361</v>
      </c>
      <c r="DM236" t="s">
        <v>361</v>
      </c>
      <c r="DN236" t="s">
        <v>361</v>
      </c>
      <c r="DO236" t="s">
        <v>361</v>
      </c>
      <c r="DP236" t="s">
        <v>361</v>
      </c>
      <c r="DQ236" t="s">
        <v>361</v>
      </c>
      <c r="DR236" t="s">
        <v>370</v>
      </c>
      <c r="DT236" t="s">
        <v>361</v>
      </c>
      <c r="DU236" t="s">
        <v>361</v>
      </c>
      <c r="DV236" t="s">
        <v>361</v>
      </c>
      <c r="DW236" t="s">
        <v>361</v>
      </c>
      <c r="DX236" t="s">
        <v>361</v>
      </c>
      <c r="DY236" t="s">
        <v>361</v>
      </c>
      <c r="DZ236" t="s">
        <v>361</v>
      </c>
      <c r="EA236" t="s">
        <v>361</v>
      </c>
      <c r="EB236" t="s">
        <v>361</v>
      </c>
      <c r="EC236" t="s">
        <v>361</v>
      </c>
      <c r="ED236" t="s">
        <v>361</v>
      </c>
      <c r="EH236" t="s">
        <v>7</v>
      </c>
      <c r="EJ236" t="s">
        <v>9</v>
      </c>
      <c r="EL236">
        <v>2</v>
      </c>
      <c r="EM236" t="s">
        <v>371</v>
      </c>
      <c r="EN236">
        <v>27</v>
      </c>
      <c r="EO236" t="s">
        <v>371</v>
      </c>
      <c r="EP236">
        <v>29</v>
      </c>
      <c r="FQ236" t="s">
        <v>373</v>
      </c>
      <c r="FR236" t="s">
        <v>449</v>
      </c>
      <c r="FV236" t="s">
        <v>449</v>
      </c>
      <c r="GF236" t="s">
        <v>7</v>
      </c>
      <c r="GJ236" t="s">
        <v>425</v>
      </c>
      <c r="GP236">
        <v>1</v>
      </c>
      <c r="GR236" t="s">
        <v>376</v>
      </c>
      <c r="GT236" t="s">
        <v>377</v>
      </c>
      <c r="GX236" t="s">
        <v>378</v>
      </c>
      <c r="HB236" t="s">
        <v>9</v>
      </c>
      <c r="HD236" t="s">
        <v>9</v>
      </c>
      <c r="HF236" t="s">
        <v>9</v>
      </c>
      <c r="HG236" t="s">
        <v>9</v>
      </c>
      <c r="HH236" t="s">
        <v>7</v>
      </c>
      <c r="HI236" t="s">
        <v>9</v>
      </c>
      <c r="HJ236" t="s">
        <v>9</v>
      </c>
      <c r="HK236" t="s">
        <v>7</v>
      </c>
      <c r="HL236" t="s">
        <v>9</v>
      </c>
      <c r="HM236" t="s">
        <v>9</v>
      </c>
      <c r="HN236" t="s">
        <v>9</v>
      </c>
      <c r="HX236" t="s">
        <v>7</v>
      </c>
      <c r="HY236" t="s">
        <v>9</v>
      </c>
      <c r="HZ236" t="s">
        <v>9</v>
      </c>
      <c r="IA236" t="s">
        <v>7</v>
      </c>
      <c r="IB236" t="s">
        <v>7</v>
      </c>
      <c r="IC236" t="s">
        <v>9</v>
      </c>
      <c r="ID236" t="s">
        <v>7</v>
      </c>
      <c r="IL236" t="s">
        <v>379</v>
      </c>
      <c r="IP236" t="s">
        <v>380</v>
      </c>
      <c r="IT236" t="s">
        <v>381</v>
      </c>
      <c r="IV236" t="s">
        <v>381</v>
      </c>
      <c r="IX236" t="s">
        <v>381</v>
      </c>
      <c r="IZ236" t="s">
        <v>9</v>
      </c>
      <c r="JB236" t="s">
        <v>11</v>
      </c>
      <c r="JD236" t="s">
        <v>9</v>
      </c>
      <c r="JF236" t="s">
        <v>409</v>
      </c>
      <c r="JG236" t="s">
        <v>446</v>
      </c>
      <c r="JH236" t="s">
        <v>409</v>
      </c>
      <c r="JL236" t="s">
        <v>370</v>
      </c>
      <c r="JM236" t="s">
        <v>370</v>
      </c>
      <c r="JN236" t="s">
        <v>370</v>
      </c>
      <c r="JO236" t="s">
        <v>370</v>
      </c>
      <c r="JP236" t="s">
        <v>370</v>
      </c>
      <c r="JQ236" t="s">
        <v>361</v>
      </c>
      <c r="JR236" t="s">
        <v>361</v>
      </c>
      <c r="JS236" t="s">
        <v>361</v>
      </c>
      <c r="JT236" t="s">
        <v>361</v>
      </c>
      <c r="JU236" t="s">
        <v>361</v>
      </c>
      <c r="JV236" t="s">
        <v>361</v>
      </c>
      <c r="JW236" t="s">
        <v>361</v>
      </c>
      <c r="JX236" t="s">
        <v>490</v>
      </c>
      <c r="JZ236" t="s">
        <v>412</v>
      </c>
      <c r="KB236" t="s">
        <v>8</v>
      </c>
    </row>
    <row r="237" spans="1:288" x14ac:dyDescent="0.3">
      <c r="A237">
        <v>236</v>
      </c>
      <c r="AV237" t="s">
        <v>361</v>
      </c>
      <c r="AW237" t="s">
        <v>361</v>
      </c>
      <c r="AX237" t="s">
        <v>361</v>
      </c>
      <c r="AY237" t="s">
        <v>361</v>
      </c>
      <c r="AZ237" t="s">
        <v>361</v>
      </c>
      <c r="BA237" t="s">
        <v>361</v>
      </c>
      <c r="BB237" t="s">
        <v>361</v>
      </c>
      <c r="BC237" t="s">
        <v>361</v>
      </c>
      <c r="BD237" t="s">
        <v>361</v>
      </c>
      <c r="BE237" t="s">
        <v>361</v>
      </c>
      <c r="BF237" t="s">
        <v>361</v>
      </c>
      <c r="BG237" t="s">
        <v>361</v>
      </c>
      <c r="BH237" t="s">
        <v>361</v>
      </c>
      <c r="BI237" t="s">
        <v>361</v>
      </c>
      <c r="BJ237" t="s">
        <v>361</v>
      </c>
      <c r="BK237" t="s">
        <v>361</v>
      </c>
      <c r="BL237" t="s">
        <v>361</v>
      </c>
      <c r="BM237" t="s">
        <v>361</v>
      </c>
      <c r="BP237" t="s">
        <v>361</v>
      </c>
      <c r="BQ237" t="s">
        <v>361</v>
      </c>
      <c r="BR237" t="s">
        <v>361</v>
      </c>
      <c r="BS237" t="s">
        <v>361</v>
      </c>
      <c r="BT237" t="s">
        <v>361</v>
      </c>
      <c r="BU237" t="s">
        <v>361</v>
      </c>
      <c r="BV237" t="s">
        <v>361</v>
      </c>
      <c r="BW237" t="s">
        <v>361</v>
      </c>
      <c r="BX237" t="s">
        <v>361</v>
      </c>
      <c r="BY237" t="s">
        <v>361</v>
      </c>
      <c r="BZ237" t="s">
        <v>361</v>
      </c>
      <c r="CA237" t="s">
        <v>361</v>
      </c>
      <c r="CB237" t="s">
        <v>361</v>
      </c>
      <c r="CC237" t="s">
        <v>361</v>
      </c>
      <c r="CF237" t="s">
        <v>361</v>
      </c>
      <c r="CG237" t="s">
        <v>361</v>
      </c>
      <c r="CH237" t="s">
        <v>361</v>
      </c>
      <c r="CI237" t="s">
        <v>361</v>
      </c>
      <c r="CJ237" t="s">
        <v>361</v>
      </c>
      <c r="CK237" t="s">
        <v>361</v>
      </c>
      <c r="CL237" t="s">
        <v>361</v>
      </c>
      <c r="CM237" t="s">
        <v>361</v>
      </c>
      <c r="CN237" t="s">
        <v>361</v>
      </c>
      <c r="CO237" t="s">
        <v>361</v>
      </c>
      <c r="CP237" t="s">
        <v>361</v>
      </c>
      <c r="CQ237" t="s">
        <v>361</v>
      </c>
      <c r="CR237" t="s">
        <v>361</v>
      </c>
      <c r="CS237" t="s">
        <v>361</v>
      </c>
      <c r="CT237" t="s">
        <v>361</v>
      </c>
      <c r="CU237" t="s">
        <v>361</v>
      </c>
      <c r="CV237" t="s">
        <v>361</v>
      </c>
      <c r="CW237" t="s">
        <v>361</v>
      </c>
      <c r="CX237" t="s">
        <v>361</v>
      </c>
      <c r="CY237" t="s">
        <v>361</v>
      </c>
      <c r="CZ237" t="s">
        <v>361</v>
      </c>
      <c r="DA237" t="s">
        <v>361</v>
      </c>
      <c r="DH237" t="s">
        <v>361</v>
      </c>
      <c r="DI237" t="s">
        <v>361</v>
      </c>
      <c r="DJ237" t="s">
        <v>361</v>
      </c>
      <c r="DK237" t="s">
        <v>361</v>
      </c>
      <c r="DL237" t="s">
        <v>361</v>
      </c>
      <c r="DM237" t="s">
        <v>361</v>
      </c>
      <c r="DN237" t="s">
        <v>361</v>
      </c>
      <c r="DO237" t="s">
        <v>361</v>
      </c>
      <c r="DP237" t="s">
        <v>361</v>
      </c>
      <c r="DQ237" t="s">
        <v>361</v>
      </c>
      <c r="DR237" t="s">
        <v>361</v>
      </c>
      <c r="DT237" t="s">
        <v>361</v>
      </c>
      <c r="DU237" t="s">
        <v>361</v>
      </c>
      <c r="DV237" t="s">
        <v>361</v>
      </c>
      <c r="DW237" t="s">
        <v>361</v>
      </c>
      <c r="DX237" t="s">
        <v>361</v>
      </c>
      <c r="DY237" t="s">
        <v>361</v>
      </c>
      <c r="DZ237" t="s">
        <v>361</v>
      </c>
      <c r="EA237" t="s">
        <v>361</v>
      </c>
      <c r="EB237" t="s">
        <v>361</v>
      </c>
      <c r="EC237" t="s">
        <v>361</v>
      </c>
      <c r="ED237" t="s">
        <v>361</v>
      </c>
      <c r="JL237" t="s">
        <v>361</v>
      </c>
      <c r="JM237" t="s">
        <v>361</v>
      </c>
      <c r="JN237" t="s">
        <v>361</v>
      </c>
      <c r="JO237" t="s">
        <v>361</v>
      </c>
      <c r="JP237" t="s">
        <v>361</v>
      </c>
      <c r="JQ237" t="s">
        <v>361</v>
      </c>
      <c r="JR237" t="s">
        <v>361</v>
      </c>
      <c r="JS237" t="s">
        <v>361</v>
      </c>
      <c r="JT237" t="s">
        <v>361</v>
      </c>
      <c r="JU237" t="s">
        <v>361</v>
      </c>
      <c r="JV237" t="s">
        <v>361</v>
      </c>
      <c r="JW237" t="s">
        <v>361</v>
      </c>
      <c r="KB237" t="s">
        <v>59</v>
      </c>
    </row>
    <row r="238" spans="1:288" x14ac:dyDescent="0.3">
      <c r="A238">
        <v>237</v>
      </c>
      <c r="AV238" t="s">
        <v>361</v>
      </c>
      <c r="AW238" t="s">
        <v>361</v>
      </c>
      <c r="AX238" t="s">
        <v>361</v>
      </c>
      <c r="AY238" t="s">
        <v>361</v>
      </c>
      <c r="AZ238" t="s">
        <v>361</v>
      </c>
      <c r="BA238" t="s">
        <v>361</v>
      </c>
      <c r="BB238" t="s">
        <v>361</v>
      </c>
      <c r="BC238" t="s">
        <v>361</v>
      </c>
      <c r="BD238" t="s">
        <v>361</v>
      </c>
      <c r="BE238" t="s">
        <v>361</v>
      </c>
      <c r="BF238" t="s">
        <v>361</v>
      </c>
      <c r="BG238" t="s">
        <v>361</v>
      </c>
      <c r="BH238" t="s">
        <v>361</v>
      </c>
      <c r="BI238" t="s">
        <v>361</v>
      </c>
      <c r="BJ238" t="s">
        <v>361</v>
      </c>
      <c r="BK238" t="s">
        <v>361</v>
      </c>
      <c r="BL238" t="s">
        <v>361</v>
      </c>
      <c r="BM238" t="s">
        <v>361</v>
      </c>
      <c r="BP238" t="s">
        <v>361</v>
      </c>
      <c r="BQ238" t="s">
        <v>361</v>
      </c>
      <c r="BR238" t="s">
        <v>361</v>
      </c>
      <c r="BS238" t="s">
        <v>361</v>
      </c>
      <c r="BT238" t="s">
        <v>361</v>
      </c>
      <c r="BU238" t="s">
        <v>361</v>
      </c>
      <c r="BV238" t="s">
        <v>361</v>
      </c>
      <c r="BW238" t="s">
        <v>361</v>
      </c>
      <c r="BX238" t="s">
        <v>361</v>
      </c>
      <c r="BY238" t="s">
        <v>361</v>
      </c>
      <c r="BZ238" t="s">
        <v>361</v>
      </c>
      <c r="CA238" t="s">
        <v>361</v>
      </c>
      <c r="CB238" t="s">
        <v>361</v>
      </c>
      <c r="CC238" t="s">
        <v>361</v>
      </c>
      <c r="CF238" t="s">
        <v>361</v>
      </c>
      <c r="CG238" t="s">
        <v>361</v>
      </c>
      <c r="CH238" t="s">
        <v>361</v>
      </c>
      <c r="CI238" t="s">
        <v>361</v>
      </c>
      <c r="CJ238" t="s">
        <v>361</v>
      </c>
      <c r="CK238" t="s">
        <v>361</v>
      </c>
      <c r="CL238" t="s">
        <v>361</v>
      </c>
      <c r="CM238" t="s">
        <v>361</v>
      </c>
      <c r="CN238" t="s">
        <v>361</v>
      </c>
      <c r="CO238" t="s">
        <v>361</v>
      </c>
      <c r="CP238" t="s">
        <v>361</v>
      </c>
      <c r="CQ238" t="s">
        <v>361</v>
      </c>
      <c r="CR238" t="s">
        <v>361</v>
      </c>
      <c r="CS238" t="s">
        <v>361</v>
      </c>
      <c r="CT238" t="s">
        <v>361</v>
      </c>
      <c r="CU238" t="s">
        <v>361</v>
      </c>
      <c r="CV238" t="s">
        <v>361</v>
      </c>
      <c r="CW238" t="s">
        <v>361</v>
      </c>
      <c r="CX238" t="s">
        <v>361</v>
      </c>
      <c r="CY238" t="s">
        <v>361</v>
      </c>
      <c r="CZ238" t="s">
        <v>361</v>
      </c>
      <c r="DA238" t="s">
        <v>361</v>
      </c>
      <c r="DH238" t="s">
        <v>361</v>
      </c>
      <c r="DI238" t="s">
        <v>361</v>
      </c>
      <c r="DJ238" t="s">
        <v>361</v>
      </c>
      <c r="DK238" t="s">
        <v>361</v>
      </c>
      <c r="DL238" t="s">
        <v>361</v>
      </c>
      <c r="DM238" t="s">
        <v>361</v>
      </c>
      <c r="DN238" t="s">
        <v>361</v>
      </c>
      <c r="DO238" t="s">
        <v>361</v>
      </c>
      <c r="DP238" t="s">
        <v>361</v>
      </c>
      <c r="DQ238" t="s">
        <v>361</v>
      </c>
      <c r="DR238" t="s">
        <v>361</v>
      </c>
      <c r="DT238" t="s">
        <v>361</v>
      </c>
      <c r="DU238" t="s">
        <v>361</v>
      </c>
      <c r="DV238" t="s">
        <v>361</v>
      </c>
      <c r="DW238" t="s">
        <v>361</v>
      </c>
      <c r="DX238" t="s">
        <v>361</v>
      </c>
      <c r="DY238" t="s">
        <v>361</v>
      </c>
      <c r="DZ238" t="s">
        <v>361</v>
      </c>
      <c r="EA238" t="s">
        <v>361</v>
      </c>
      <c r="EB238" t="s">
        <v>361</v>
      </c>
      <c r="EC238" t="s">
        <v>361</v>
      </c>
      <c r="ED238" t="s">
        <v>361</v>
      </c>
      <c r="JL238" t="s">
        <v>361</v>
      </c>
      <c r="JM238" t="s">
        <v>361</v>
      </c>
      <c r="JN238" t="s">
        <v>361</v>
      </c>
      <c r="JO238" t="s">
        <v>361</v>
      </c>
      <c r="JP238" t="s">
        <v>361</v>
      </c>
      <c r="JQ238" t="s">
        <v>361</v>
      </c>
      <c r="JR238" t="s">
        <v>361</v>
      </c>
      <c r="JS238" t="s">
        <v>361</v>
      </c>
      <c r="JT238" t="s">
        <v>361</v>
      </c>
      <c r="JU238" t="s">
        <v>361</v>
      </c>
      <c r="JV238" t="s">
        <v>361</v>
      </c>
      <c r="JW238" t="s">
        <v>361</v>
      </c>
      <c r="KB238" t="s">
        <v>59</v>
      </c>
    </row>
    <row r="239" spans="1:288" x14ac:dyDescent="0.3">
      <c r="A239">
        <v>238</v>
      </c>
      <c r="AV239" t="s">
        <v>361</v>
      </c>
      <c r="AW239" t="s">
        <v>361</v>
      </c>
      <c r="AX239" t="s">
        <v>361</v>
      </c>
      <c r="AY239" t="s">
        <v>361</v>
      </c>
      <c r="AZ239" t="s">
        <v>361</v>
      </c>
      <c r="BA239" t="s">
        <v>361</v>
      </c>
      <c r="BB239" t="s">
        <v>361</v>
      </c>
      <c r="BC239" t="s">
        <v>361</v>
      </c>
      <c r="BD239" t="s">
        <v>361</v>
      </c>
      <c r="BE239" t="s">
        <v>361</v>
      </c>
      <c r="BF239" t="s">
        <v>361</v>
      </c>
      <c r="BG239" t="s">
        <v>361</v>
      </c>
      <c r="BH239" t="s">
        <v>361</v>
      </c>
      <c r="BI239" t="s">
        <v>361</v>
      </c>
      <c r="BJ239" t="s">
        <v>361</v>
      </c>
      <c r="BK239" t="s">
        <v>361</v>
      </c>
      <c r="BL239" t="s">
        <v>361</v>
      </c>
      <c r="BM239" t="s">
        <v>361</v>
      </c>
      <c r="BP239" t="s">
        <v>361</v>
      </c>
      <c r="BQ239" t="s">
        <v>361</v>
      </c>
      <c r="BR239" t="s">
        <v>361</v>
      </c>
      <c r="BS239" t="s">
        <v>361</v>
      </c>
      <c r="BT239" t="s">
        <v>361</v>
      </c>
      <c r="BU239" t="s">
        <v>361</v>
      </c>
      <c r="BV239" t="s">
        <v>361</v>
      </c>
      <c r="BW239" t="s">
        <v>361</v>
      </c>
      <c r="BX239" t="s">
        <v>361</v>
      </c>
      <c r="BY239" t="s">
        <v>361</v>
      </c>
      <c r="BZ239" t="s">
        <v>361</v>
      </c>
      <c r="CA239" t="s">
        <v>361</v>
      </c>
      <c r="CB239" t="s">
        <v>361</v>
      </c>
      <c r="CC239" t="s">
        <v>361</v>
      </c>
      <c r="CF239" t="s">
        <v>361</v>
      </c>
      <c r="CG239" t="s">
        <v>361</v>
      </c>
      <c r="CH239" t="s">
        <v>361</v>
      </c>
      <c r="CI239" t="s">
        <v>361</v>
      </c>
      <c r="CJ239" t="s">
        <v>361</v>
      </c>
      <c r="CK239" t="s">
        <v>361</v>
      </c>
      <c r="CL239" t="s">
        <v>361</v>
      </c>
      <c r="CM239" t="s">
        <v>361</v>
      </c>
      <c r="CN239" t="s">
        <v>361</v>
      </c>
      <c r="CO239" t="s">
        <v>361</v>
      </c>
      <c r="CP239" t="s">
        <v>361</v>
      </c>
      <c r="CQ239" t="s">
        <v>361</v>
      </c>
      <c r="CR239" t="s">
        <v>361</v>
      </c>
      <c r="CS239" t="s">
        <v>361</v>
      </c>
      <c r="CT239" t="s">
        <v>361</v>
      </c>
      <c r="CU239" t="s">
        <v>361</v>
      </c>
      <c r="CV239" t="s">
        <v>361</v>
      </c>
      <c r="CW239" t="s">
        <v>361</v>
      </c>
      <c r="CX239" t="s">
        <v>361</v>
      </c>
      <c r="CY239" t="s">
        <v>361</v>
      </c>
      <c r="CZ239" t="s">
        <v>361</v>
      </c>
      <c r="DA239" t="s">
        <v>361</v>
      </c>
      <c r="DH239" t="s">
        <v>361</v>
      </c>
      <c r="DI239" t="s">
        <v>361</v>
      </c>
      <c r="DJ239" t="s">
        <v>361</v>
      </c>
      <c r="DK239" t="s">
        <v>361</v>
      </c>
      <c r="DL239" t="s">
        <v>361</v>
      </c>
      <c r="DM239" t="s">
        <v>361</v>
      </c>
      <c r="DN239" t="s">
        <v>361</v>
      </c>
      <c r="DO239" t="s">
        <v>361</v>
      </c>
      <c r="DP239" t="s">
        <v>361</v>
      </c>
      <c r="DQ239" t="s">
        <v>361</v>
      </c>
      <c r="DR239" t="s">
        <v>361</v>
      </c>
      <c r="DT239" t="s">
        <v>361</v>
      </c>
      <c r="DU239" t="s">
        <v>361</v>
      </c>
      <c r="DV239" t="s">
        <v>361</v>
      </c>
      <c r="DW239" t="s">
        <v>361</v>
      </c>
      <c r="DX239" t="s">
        <v>361</v>
      </c>
      <c r="DY239" t="s">
        <v>361</v>
      </c>
      <c r="DZ239" t="s">
        <v>361</v>
      </c>
      <c r="EA239" t="s">
        <v>361</v>
      </c>
      <c r="EB239" t="s">
        <v>361</v>
      </c>
      <c r="EC239" t="s">
        <v>361</v>
      </c>
      <c r="ED239" t="s">
        <v>361</v>
      </c>
      <c r="JL239" t="s">
        <v>361</v>
      </c>
      <c r="JM239" t="s">
        <v>361</v>
      </c>
      <c r="JN239" t="s">
        <v>361</v>
      </c>
      <c r="JO239" t="s">
        <v>361</v>
      </c>
      <c r="JP239" t="s">
        <v>361</v>
      </c>
      <c r="JQ239" t="s">
        <v>361</v>
      </c>
      <c r="JR239" t="s">
        <v>361</v>
      </c>
      <c r="JS239" t="s">
        <v>361</v>
      </c>
      <c r="JT239" t="s">
        <v>361</v>
      </c>
      <c r="JU239" t="s">
        <v>361</v>
      </c>
      <c r="JV239" t="s">
        <v>361</v>
      </c>
      <c r="JW239" t="s">
        <v>361</v>
      </c>
      <c r="KB239" t="s">
        <v>59</v>
      </c>
    </row>
    <row r="240" spans="1:288" x14ac:dyDescent="0.3">
      <c r="A240">
        <v>239</v>
      </c>
      <c r="AV240" t="s">
        <v>361</v>
      </c>
      <c r="AW240" t="s">
        <v>361</v>
      </c>
      <c r="AX240" t="s">
        <v>361</v>
      </c>
      <c r="AY240" t="s">
        <v>361</v>
      </c>
      <c r="AZ240" t="s">
        <v>361</v>
      </c>
      <c r="BA240" t="s">
        <v>361</v>
      </c>
      <c r="BB240" t="s">
        <v>361</v>
      </c>
      <c r="BC240" t="s">
        <v>361</v>
      </c>
      <c r="BD240" t="s">
        <v>361</v>
      </c>
      <c r="BE240" t="s">
        <v>361</v>
      </c>
      <c r="BF240" t="s">
        <v>361</v>
      </c>
      <c r="BG240" t="s">
        <v>361</v>
      </c>
      <c r="BH240" t="s">
        <v>361</v>
      </c>
      <c r="BI240" t="s">
        <v>361</v>
      </c>
      <c r="BJ240" t="s">
        <v>361</v>
      </c>
      <c r="BK240" t="s">
        <v>361</v>
      </c>
      <c r="BL240" t="s">
        <v>361</v>
      </c>
      <c r="BM240" t="s">
        <v>361</v>
      </c>
      <c r="BP240" t="s">
        <v>361</v>
      </c>
      <c r="BQ240" t="s">
        <v>361</v>
      </c>
      <c r="BR240" t="s">
        <v>361</v>
      </c>
      <c r="BS240" t="s">
        <v>361</v>
      </c>
      <c r="BT240" t="s">
        <v>361</v>
      </c>
      <c r="BU240" t="s">
        <v>361</v>
      </c>
      <c r="BV240" t="s">
        <v>361</v>
      </c>
      <c r="BW240" t="s">
        <v>361</v>
      </c>
      <c r="BX240" t="s">
        <v>361</v>
      </c>
      <c r="BY240" t="s">
        <v>361</v>
      </c>
      <c r="BZ240" t="s">
        <v>361</v>
      </c>
      <c r="CA240" t="s">
        <v>361</v>
      </c>
      <c r="CB240" t="s">
        <v>361</v>
      </c>
      <c r="CC240" t="s">
        <v>361</v>
      </c>
      <c r="CF240" t="s">
        <v>361</v>
      </c>
      <c r="CG240" t="s">
        <v>361</v>
      </c>
      <c r="CH240" t="s">
        <v>361</v>
      </c>
      <c r="CI240" t="s">
        <v>361</v>
      </c>
      <c r="CJ240" t="s">
        <v>361</v>
      </c>
      <c r="CK240" t="s">
        <v>361</v>
      </c>
      <c r="CL240" t="s">
        <v>361</v>
      </c>
      <c r="CM240" t="s">
        <v>361</v>
      </c>
      <c r="CN240" t="s">
        <v>361</v>
      </c>
      <c r="CO240" t="s">
        <v>361</v>
      </c>
      <c r="CP240" t="s">
        <v>361</v>
      </c>
      <c r="CQ240" t="s">
        <v>361</v>
      </c>
      <c r="CR240" t="s">
        <v>361</v>
      </c>
      <c r="CS240" t="s">
        <v>361</v>
      </c>
      <c r="CT240" t="s">
        <v>361</v>
      </c>
      <c r="CU240" t="s">
        <v>361</v>
      </c>
      <c r="CV240" t="s">
        <v>361</v>
      </c>
      <c r="CW240" t="s">
        <v>361</v>
      </c>
      <c r="CX240" t="s">
        <v>361</v>
      </c>
      <c r="CY240" t="s">
        <v>361</v>
      </c>
      <c r="CZ240" t="s">
        <v>361</v>
      </c>
      <c r="DA240" t="s">
        <v>361</v>
      </c>
      <c r="DH240" t="s">
        <v>361</v>
      </c>
      <c r="DI240" t="s">
        <v>361</v>
      </c>
      <c r="DJ240" t="s">
        <v>361</v>
      </c>
      <c r="DK240" t="s">
        <v>361</v>
      </c>
      <c r="DL240" t="s">
        <v>361</v>
      </c>
      <c r="DM240" t="s">
        <v>361</v>
      </c>
      <c r="DN240" t="s">
        <v>361</v>
      </c>
      <c r="DO240" t="s">
        <v>361</v>
      </c>
      <c r="DP240" t="s">
        <v>361</v>
      </c>
      <c r="DQ240" t="s">
        <v>361</v>
      </c>
      <c r="DR240" t="s">
        <v>361</v>
      </c>
      <c r="DT240" t="s">
        <v>361</v>
      </c>
      <c r="DU240" t="s">
        <v>361</v>
      </c>
      <c r="DV240" t="s">
        <v>361</v>
      </c>
      <c r="DW240" t="s">
        <v>361</v>
      </c>
      <c r="DX240" t="s">
        <v>361</v>
      </c>
      <c r="DY240" t="s">
        <v>361</v>
      </c>
      <c r="DZ240" t="s">
        <v>361</v>
      </c>
      <c r="EA240" t="s">
        <v>361</v>
      </c>
      <c r="EB240" t="s">
        <v>361</v>
      </c>
      <c r="EC240" t="s">
        <v>361</v>
      </c>
      <c r="ED240" t="s">
        <v>361</v>
      </c>
      <c r="JL240" t="s">
        <v>361</v>
      </c>
      <c r="JM240" t="s">
        <v>361</v>
      </c>
      <c r="JN240" t="s">
        <v>361</v>
      </c>
      <c r="JO240" t="s">
        <v>361</v>
      </c>
      <c r="JP240" t="s">
        <v>361</v>
      </c>
      <c r="JQ240" t="s">
        <v>361</v>
      </c>
      <c r="JR240" t="s">
        <v>361</v>
      </c>
      <c r="JS240" t="s">
        <v>361</v>
      </c>
      <c r="JT240" t="s">
        <v>361</v>
      </c>
      <c r="JU240" t="s">
        <v>361</v>
      </c>
      <c r="JV240" t="s">
        <v>361</v>
      </c>
      <c r="JW240" t="s">
        <v>361</v>
      </c>
      <c r="KB240" t="s">
        <v>59</v>
      </c>
    </row>
    <row r="241" spans="1:288" x14ac:dyDescent="0.3">
      <c r="A241">
        <v>240</v>
      </c>
      <c r="D241" s="45">
        <v>44741</v>
      </c>
      <c r="E241" s="46">
        <v>0.43611111111111112</v>
      </c>
      <c r="F241" t="s">
        <v>74</v>
      </c>
      <c r="G241" t="s">
        <v>382</v>
      </c>
      <c r="I241" t="s">
        <v>383</v>
      </c>
      <c r="N241" t="s">
        <v>384</v>
      </c>
      <c r="S241" t="s">
        <v>385</v>
      </c>
      <c r="W241" t="s">
        <v>465</v>
      </c>
      <c r="AA241" t="s">
        <v>414</v>
      </c>
      <c r="AC241" t="s">
        <v>388</v>
      </c>
      <c r="AE241" t="s">
        <v>435</v>
      </c>
      <c r="AG241" t="s">
        <v>390</v>
      </c>
      <c r="AK241" t="s">
        <v>383</v>
      </c>
      <c r="AO241" t="s">
        <v>383</v>
      </c>
      <c r="AQ241" t="s">
        <v>383</v>
      </c>
      <c r="AS241" t="s">
        <v>383</v>
      </c>
      <c r="AU241" t="s">
        <v>383</v>
      </c>
      <c r="AV241" t="s">
        <v>361</v>
      </c>
      <c r="AW241" t="s">
        <v>361</v>
      </c>
      <c r="AX241" t="s">
        <v>361</v>
      </c>
      <c r="AY241" t="s">
        <v>361</v>
      </c>
      <c r="AZ241" t="s">
        <v>361</v>
      </c>
      <c r="BA241" t="s">
        <v>361</v>
      </c>
      <c r="BB241" t="s">
        <v>361</v>
      </c>
      <c r="BC241" t="s">
        <v>361</v>
      </c>
      <c r="BD241" t="s">
        <v>361</v>
      </c>
      <c r="BE241" t="s">
        <v>361</v>
      </c>
      <c r="BF241" t="s">
        <v>361</v>
      </c>
      <c r="BG241" t="s">
        <v>361</v>
      </c>
      <c r="BH241" t="s">
        <v>361</v>
      </c>
      <c r="BI241" t="s">
        <v>370</v>
      </c>
      <c r="BJ241" t="s">
        <v>361</v>
      </c>
      <c r="BK241" t="s">
        <v>361</v>
      </c>
      <c r="BL241" t="s">
        <v>361</v>
      </c>
      <c r="BM241" t="s">
        <v>361</v>
      </c>
      <c r="BP241" t="s">
        <v>361</v>
      </c>
      <c r="BQ241" t="s">
        <v>361</v>
      </c>
      <c r="BR241" t="s">
        <v>361</v>
      </c>
      <c r="BS241" t="s">
        <v>361</v>
      </c>
      <c r="BT241" t="s">
        <v>361</v>
      </c>
      <c r="BU241" t="s">
        <v>361</v>
      </c>
      <c r="BV241" t="s">
        <v>361</v>
      </c>
      <c r="BW241" t="s">
        <v>361</v>
      </c>
      <c r="BX241" t="s">
        <v>361</v>
      </c>
      <c r="BY241" t="s">
        <v>370</v>
      </c>
      <c r="BZ241" t="s">
        <v>361</v>
      </c>
      <c r="CA241" t="s">
        <v>361</v>
      </c>
      <c r="CB241" t="s">
        <v>361</v>
      </c>
      <c r="CC241" t="s">
        <v>361</v>
      </c>
      <c r="CF241" t="s">
        <v>361</v>
      </c>
      <c r="CG241" t="s">
        <v>361</v>
      </c>
      <c r="CH241" t="s">
        <v>361</v>
      </c>
      <c r="CI241" t="s">
        <v>361</v>
      </c>
      <c r="CJ241" t="s">
        <v>361</v>
      </c>
      <c r="CK241" t="s">
        <v>361</v>
      </c>
      <c r="CL241" t="s">
        <v>361</v>
      </c>
      <c r="CM241" t="s">
        <v>361</v>
      </c>
      <c r="CN241" t="s">
        <v>361</v>
      </c>
      <c r="CO241" t="s">
        <v>361</v>
      </c>
      <c r="CP241" t="s">
        <v>361</v>
      </c>
      <c r="CQ241" t="s">
        <v>361</v>
      </c>
      <c r="CR241" t="s">
        <v>370</v>
      </c>
      <c r="CS241" t="s">
        <v>361</v>
      </c>
      <c r="CT241" t="s">
        <v>361</v>
      </c>
      <c r="CU241" t="s">
        <v>361</v>
      </c>
      <c r="CV241" t="s">
        <v>361</v>
      </c>
      <c r="CW241" t="s">
        <v>361</v>
      </c>
      <c r="CX241" t="s">
        <v>361</v>
      </c>
      <c r="CY241" t="s">
        <v>361</v>
      </c>
      <c r="CZ241" t="s">
        <v>370</v>
      </c>
      <c r="DA241" t="s">
        <v>361</v>
      </c>
      <c r="DE241" t="s">
        <v>385</v>
      </c>
      <c r="DG241" t="s">
        <v>385</v>
      </c>
      <c r="DH241" t="s">
        <v>361</v>
      </c>
      <c r="DI241" t="s">
        <v>361</v>
      </c>
      <c r="DJ241" t="s">
        <v>361</v>
      </c>
      <c r="DK241" t="s">
        <v>361</v>
      </c>
      <c r="DL241" t="s">
        <v>361</v>
      </c>
      <c r="DM241" t="s">
        <v>361</v>
      </c>
      <c r="DN241" t="s">
        <v>361</v>
      </c>
      <c r="DO241" t="s">
        <v>361</v>
      </c>
      <c r="DP241" t="s">
        <v>361</v>
      </c>
      <c r="DQ241" t="s">
        <v>361</v>
      </c>
      <c r="DR241" t="s">
        <v>361</v>
      </c>
      <c r="DT241" t="s">
        <v>361</v>
      </c>
      <c r="DU241" t="s">
        <v>361</v>
      </c>
      <c r="DV241" t="s">
        <v>361</v>
      </c>
      <c r="DW241" t="s">
        <v>361</v>
      </c>
      <c r="DX241" t="s">
        <v>361</v>
      </c>
      <c r="DY241" t="s">
        <v>361</v>
      </c>
      <c r="DZ241" t="s">
        <v>361</v>
      </c>
      <c r="EA241" t="s">
        <v>361</v>
      </c>
      <c r="EB241" t="s">
        <v>361</v>
      </c>
      <c r="EC241" t="s">
        <v>361</v>
      </c>
      <c r="ED241" t="s">
        <v>370</v>
      </c>
      <c r="EI241" t="s">
        <v>383</v>
      </c>
      <c r="EK241" t="s">
        <v>383</v>
      </c>
      <c r="EL241">
        <v>1</v>
      </c>
      <c r="EM241" t="s">
        <v>371</v>
      </c>
      <c r="EN241">
        <v>28</v>
      </c>
      <c r="FQ241" t="s">
        <v>392</v>
      </c>
      <c r="FS241" t="s">
        <v>467</v>
      </c>
      <c r="FW241" t="s">
        <v>393</v>
      </c>
      <c r="GA241" t="s">
        <v>385</v>
      </c>
      <c r="GG241" t="s">
        <v>383</v>
      </c>
      <c r="GK241" t="s">
        <v>394</v>
      </c>
      <c r="GQ241">
        <v>2</v>
      </c>
      <c r="GS241" t="s">
        <v>395</v>
      </c>
      <c r="GU241" t="s">
        <v>396</v>
      </c>
      <c r="GY241" t="s">
        <v>397</v>
      </c>
      <c r="HC241" t="s">
        <v>383</v>
      </c>
      <c r="HE241" t="s">
        <v>385</v>
      </c>
      <c r="HO241" t="s">
        <v>385</v>
      </c>
      <c r="HP241" t="s">
        <v>385</v>
      </c>
      <c r="HQ241" t="s">
        <v>383</v>
      </c>
      <c r="HR241" t="s">
        <v>383</v>
      </c>
      <c r="HS241" t="s">
        <v>385</v>
      </c>
      <c r="HT241" t="s">
        <v>383</v>
      </c>
      <c r="HU241" t="s">
        <v>385</v>
      </c>
      <c r="HV241" t="s">
        <v>385</v>
      </c>
      <c r="HW241" t="s">
        <v>383</v>
      </c>
      <c r="IE241" t="s">
        <v>385</v>
      </c>
      <c r="IF241" t="s">
        <v>385</v>
      </c>
      <c r="IG241" t="s">
        <v>383</v>
      </c>
      <c r="IH241" t="s">
        <v>383</v>
      </c>
      <c r="II241" t="s">
        <v>383</v>
      </c>
      <c r="IJ241" t="s">
        <v>383</v>
      </c>
      <c r="IK241" t="s">
        <v>383</v>
      </c>
      <c r="IM241" t="s">
        <v>421</v>
      </c>
      <c r="IQ241" t="s">
        <v>504</v>
      </c>
      <c r="IU241" t="s">
        <v>399</v>
      </c>
      <c r="IW241" t="s">
        <v>399</v>
      </c>
      <c r="IY241" t="s">
        <v>399</v>
      </c>
      <c r="JA241" t="s">
        <v>383</v>
      </c>
      <c r="JL241" t="s">
        <v>361</v>
      </c>
      <c r="JM241" t="s">
        <v>361</v>
      </c>
      <c r="JN241" t="s">
        <v>361</v>
      </c>
      <c r="JO241" t="s">
        <v>361</v>
      </c>
      <c r="JP241" t="s">
        <v>361</v>
      </c>
      <c r="JQ241" t="s">
        <v>361</v>
      </c>
      <c r="JR241" t="s">
        <v>361</v>
      </c>
      <c r="JS241" t="s">
        <v>361</v>
      </c>
      <c r="JT241" t="s">
        <v>361</v>
      </c>
      <c r="JU241" t="s">
        <v>361</v>
      </c>
      <c r="JV241" t="s">
        <v>361</v>
      </c>
      <c r="JW241" t="s">
        <v>361</v>
      </c>
      <c r="KB241" t="s">
        <v>8</v>
      </c>
    </row>
    <row r="242" spans="1:288" x14ac:dyDescent="0.3">
      <c r="A242">
        <v>241</v>
      </c>
      <c r="D242" s="45">
        <v>44741</v>
      </c>
      <c r="E242" s="46">
        <v>0.44166666666666665</v>
      </c>
      <c r="F242" t="s">
        <v>73</v>
      </c>
      <c r="G242" t="s">
        <v>13</v>
      </c>
      <c r="H242" t="s">
        <v>7</v>
      </c>
      <c r="L242" t="s">
        <v>362</v>
      </c>
      <c r="P242" t="s">
        <v>9</v>
      </c>
      <c r="V242" t="s">
        <v>401</v>
      </c>
      <c r="X242" t="s">
        <v>9</v>
      </c>
      <c r="Z242" t="s">
        <v>402</v>
      </c>
      <c r="AB242" t="s">
        <v>403</v>
      </c>
      <c r="AD242" t="s">
        <v>423</v>
      </c>
      <c r="AF242" t="s">
        <v>367</v>
      </c>
      <c r="AJ242" t="s">
        <v>367</v>
      </c>
      <c r="AN242" t="s">
        <v>9</v>
      </c>
      <c r="AP242" t="s">
        <v>424</v>
      </c>
      <c r="AR242" t="s">
        <v>7</v>
      </c>
      <c r="AT242" t="s">
        <v>9</v>
      </c>
      <c r="AV242" t="s">
        <v>361</v>
      </c>
      <c r="AW242" t="s">
        <v>370</v>
      </c>
      <c r="AX242" t="s">
        <v>361</v>
      </c>
      <c r="AY242" t="s">
        <v>370</v>
      </c>
      <c r="AZ242" t="s">
        <v>361</v>
      </c>
      <c r="BA242" t="s">
        <v>361</v>
      </c>
      <c r="BB242" t="s">
        <v>361</v>
      </c>
      <c r="BC242" t="s">
        <v>361</v>
      </c>
      <c r="BD242" t="s">
        <v>361</v>
      </c>
      <c r="BE242" t="s">
        <v>361</v>
      </c>
      <c r="BF242" t="s">
        <v>361</v>
      </c>
      <c r="BG242" t="s">
        <v>361</v>
      </c>
      <c r="BH242" t="s">
        <v>361</v>
      </c>
      <c r="BI242" t="s">
        <v>361</v>
      </c>
      <c r="BJ242" t="s">
        <v>361</v>
      </c>
      <c r="BK242" t="s">
        <v>361</v>
      </c>
      <c r="BL242" t="s">
        <v>361</v>
      </c>
      <c r="BM242" t="s">
        <v>361</v>
      </c>
      <c r="BP242" t="s">
        <v>361</v>
      </c>
      <c r="BQ242" t="s">
        <v>370</v>
      </c>
      <c r="BR242" t="s">
        <v>361</v>
      </c>
      <c r="BS242" t="s">
        <v>361</v>
      </c>
      <c r="BT242" t="s">
        <v>361</v>
      </c>
      <c r="BU242" t="s">
        <v>361</v>
      </c>
      <c r="BV242" t="s">
        <v>361</v>
      </c>
      <c r="BW242" t="s">
        <v>361</v>
      </c>
      <c r="BX242" t="s">
        <v>361</v>
      </c>
      <c r="BY242" t="s">
        <v>361</v>
      </c>
      <c r="BZ242" t="s">
        <v>361</v>
      </c>
      <c r="CA242" t="s">
        <v>361</v>
      </c>
      <c r="CB242" t="s">
        <v>361</v>
      </c>
      <c r="CC242" t="s">
        <v>361</v>
      </c>
      <c r="CF242" t="s">
        <v>361</v>
      </c>
      <c r="CG242" t="s">
        <v>361</v>
      </c>
      <c r="CH242" t="s">
        <v>361</v>
      </c>
      <c r="CI242" t="s">
        <v>370</v>
      </c>
      <c r="CJ242" t="s">
        <v>361</v>
      </c>
      <c r="CK242" t="s">
        <v>361</v>
      </c>
      <c r="CL242" t="s">
        <v>361</v>
      </c>
      <c r="CM242" t="s">
        <v>361</v>
      </c>
      <c r="CN242" t="s">
        <v>361</v>
      </c>
      <c r="CO242" t="s">
        <v>361</v>
      </c>
      <c r="CP242" t="s">
        <v>361</v>
      </c>
      <c r="CQ242" t="s">
        <v>361</v>
      </c>
      <c r="CR242" t="s">
        <v>361</v>
      </c>
      <c r="CS242" t="s">
        <v>361</v>
      </c>
      <c r="CT242" t="s">
        <v>361</v>
      </c>
      <c r="CU242" t="s">
        <v>361</v>
      </c>
      <c r="CV242" t="s">
        <v>361</v>
      </c>
      <c r="CW242" t="s">
        <v>361</v>
      </c>
      <c r="CX242" t="s">
        <v>361</v>
      </c>
      <c r="CY242" t="s">
        <v>361</v>
      </c>
      <c r="CZ242" t="s">
        <v>361</v>
      </c>
      <c r="DA242" t="s">
        <v>361</v>
      </c>
      <c r="DD242" t="s">
        <v>9</v>
      </c>
      <c r="DF242" t="s">
        <v>368</v>
      </c>
      <c r="DH242" t="s">
        <v>361</v>
      </c>
      <c r="DI242" t="s">
        <v>361</v>
      </c>
      <c r="DJ242" t="s">
        <v>361</v>
      </c>
      <c r="DK242" t="s">
        <v>361</v>
      </c>
      <c r="DL242" t="s">
        <v>361</v>
      </c>
      <c r="DM242" t="s">
        <v>361</v>
      </c>
      <c r="DN242" t="s">
        <v>361</v>
      </c>
      <c r="DO242" t="s">
        <v>361</v>
      </c>
      <c r="DP242" t="s">
        <v>361</v>
      </c>
      <c r="DQ242" t="s">
        <v>361</v>
      </c>
      <c r="DR242" t="s">
        <v>370</v>
      </c>
      <c r="DT242" t="s">
        <v>361</v>
      </c>
      <c r="DU242" t="s">
        <v>361</v>
      </c>
      <c r="DV242" t="s">
        <v>361</v>
      </c>
      <c r="DW242" t="s">
        <v>361</v>
      </c>
      <c r="DX242" t="s">
        <v>361</v>
      </c>
      <c r="DY242" t="s">
        <v>361</v>
      </c>
      <c r="DZ242" t="s">
        <v>361</v>
      </c>
      <c r="EA242" t="s">
        <v>361</v>
      </c>
      <c r="EB242" t="s">
        <v>361</v>
      </c>
      <c r="EC242" t="s">
        <v>361</v>
      </c>
      <c r="ED242" t="s">
        <v>361</v>
      </c>
      <c r="EH242" t="s">
        <v>9</v>
      </c>
      <c r="EJ242" t="s">
        <v>9</v>
      </c>
      <c r="EL242">
        <v>5</v>
      </c>
      <c r="EM242" t="s">
        <v>371</v>
      </c>
      <c r="EN242">
        <v>57</v>
      </c>
      <c r="EO242" t="s">
        <v>371</v>
      </c>
      <c r="EP242">
        <v>19</v>
      </c>
      <c r="EQ242" t="s">
        <v>371</v>
      </c>
      <c r="ER242">
        <v>23</v>
      </c>
      <c r="ES242" t="s">
        <v>372</v>
      </c>
      <c r="ET242">
        <v>2</v>
      </c>
      <c r="EU242" t="s">
        <v>372</v>
      </c>
      <c r="EV242">
        <v>6</v>
      </c>
      <c r="FQ242" t="s">
        <v>392</v>
      </c>
      <c r="FR242" t="s">
        <v>406</v>
      </c>
      <c r="FV242" t="s">
        <v>374</v>
      </c>
      <c r="FZ242" t="s">
        <v>9</v>
      </c>
      <c r="GF242" t="s">
        <v>7</v>
      </c>
      <c r="GJ242" t="s">
        <v>425</v>
      </c>
      <c r="GP242">
        <v>2</v>
      </c>
      <c r="GR242" t="s">
        <v>376</v>
      </c>
      <c r="GT242" t="s">
        <v>377</v>
      </c>
      <c r="GX242" t="s">
        <v>378</v>
      </c>
      <c r="HB242" t="s">
        <v>7</v>
      </c>
      <c r="HD242" t="s">
        <v>9</v>
      </c>
      <c r="HF242" t="s">
        <v>9</v>
      </c>
      <c r="HG242" t="s">
        <v>9</v>
      </c>
      <c r="HH242" t="s">
        <v>7</v>
      </c>
      <c r="HI242" t="s">
        <v>7</v>
      </c>
      <c r="HJ242" t="s">
        <v>9</v>
      </c>
      <c r="HK242" t="s">
        <v>7</v>
      </c>
      <c r="HL242" t="s">
        <v>9</v>
      </c>
      <c r="HM242" t="s">
        <v>9</v>
      </c>
      <c r="HN242" t="s">
        <v>9</v>
      </c>
      <c r="HX242" t="s">
        <v>9</v>
      </c>
      <c r="HY242" t="s">
        <v>9</v>
      </c>
      <c r="HZ242" t="s">
        <v>7</v>
      </c>
      <c r="IA242" t="s">
        <v>7</v>
      </c>
      <c r="IB242" t="s">
        <v>7</v>
      </c>
      <c r="IC242" t="s">
        <v>7</v>
      </c>
      <c r="ID242" t="s">
        <v>7</v>
      </c>
      <c r="IL242" t="s">
        <v>440</v>
      </c>
      <c r="IP242" t="s">
        <v>441</v>
      </c>
      <c r="IT242" t="s">
        <v>519</v>
      </c>
      <c r="IV242" t="s">
        <v>519</v>
      </c>
      <c r="IX242" t="s">
        <v>381</v>
      </c>
      <c r="IZ242" t="s">
        <v>7</v>
      </c>
      <c r="JL242" t="s">
        <v>361</v>
      </c>
      <c r="JM242" t="s">
        <v>361</v>
      </c>
      <c r="JN242" t="s">
        <v>361</v>
      </c>
      <c r="JO242" t="s">
        <v>361</v>
      </c>
      <c r="JP242" t="s">
        <v>361</v>
      </c>
      <c r="JQ242" t="s">
        <v>361</v>
      </c>
      <c r="JR242" t="s">
        <v>361</v>
      </c>
      <c r="JS242" t="s">
        <v>361</v>
      </c>
      <c r="JT242" t="s">
        <v>361</v>
      </c>
      <c r="JU242" t="s">
        <v>361</v>
      </c>
      <c r="JV242" t="s">
        <v>361</v>
      </c>
      <c r="JW242" t="s">
        <v>361</v>
      </c>
      <c r="KB242" t="s">
        <v>8</v>
      </c>
    </row>
    <row r="243" spans="1:288" x14ac:dyDescent="0.3">
      <c r="A243">
        <v>242</v>
      </c>
      <c r="AV243" t="s">
        <v>361</v>
      </c>
      <c r="AW243" t="s">
        <v>361</v>
      </c>
      <c r="AX243" t="s">
        <v>361</v>
      </c>
      <c r="AY243" t="s">
        <v>361</v>
      </c>
      <c r="AZ243" t="s">
        <v>361</v>
      </c>
      <c r="BA243" t="s">
        <v>361</v>
      </c>
      <c r="BB243" t="s">
        <v>361</v>
      </c>
      <c r="BC243" t="s">
        <v>361</v>
      </c>
      <c r="BD243" t="s">
        <v>361</v>
      </c>
      <c r="BE243" t="s">
        <v>361</v>
      </c>
      <c r="BF243" t="s">
        <v>361</v>
      </c>
      <c r="BG243" t="s">
        <v>361</v>
      </c>
      <c r="BH243" t="s">
        <v>361</v>
      </c>
      <c r="BI243" t="s">
        <v>361</v>
      </c>
      <c r="BJ243" t="s">
        <v>361</v>
      </c>
      <c r="BK243" t="s">
        <v>361</v>
      </c>
      <c r="BL243" t="s">
        <v>361</v>
      </c>
      <c r="BM243" t="s">
        <v>361</v>
      </c>
      <c r="BP243" t="s">
        <v>361</v>
      </c>
      <c r="BQ243" t="s">
        <v>361</v>
      </c>
      <c r="BR243" t="s">
        <v>361</v>
      </c>
      <c r="BS243" t="s">
        <v>361</v>
      </c>
      <c r="BT243" t="s">
        <v>361</v>
      </c>
      <c r="BU243" t="s">
        <v>361</v>
      </c>
      <c r="BV243" t="s">
        <v>361</v>
      </c>
      <c r="BW243" t="s">
        <v>361</v>
      </c>
      <c r="BX243" t="s">
        <v>361</v>
      </c>
      <c r="BY243" t="s">
        <v>361</v>
      </c>
      <c r="BZ243" t="s">
        <v>361</v>
      </c>
      <c r="CA243" t="s">
        <v>361</v>
      </c>
      <c r="CB243" t="s">
        <v>361</v>
      </c>
      <c r="CC243" t="s">
        <v>361</v>
      </c>
      <c r="CF243" t="s">
        <v>361</v>
      </c>
      <c r="CG243" t="s">
        <v>361</v>
      </c>
      <c r="CH243" t="s">
        <v>361</v>
      </c>
      <c r="CI243" t="s">
        <v>361</v>
      </c>
      <c r="CJ243" t="s">
        <v>361</v>
      </c>
      <c r="CK243" t="s">
        <v>361</v>
      </c>
      <c r="CL243" t="s">
        <v>361</v>
      </c>
      <c r="CM243" t="s">
        <v>361</v>
      </c>
      <c r="CN243" t="s">
        <v>361</v>
      </c>
      <c r="CO243" t="s">
        <v>361</v>
      </c>
      <c r="CP243" t="s">
        <v>361</v>
      </c>
      <c r="CQ243" t="s">
        <v>361</v>
      </c>
      <c r="CR243" t="s">
        <v>361</v>
      </c>
      <c r="CS243" t="s">
        <v>361</v>
      </c>
      <c r="CT243" t="s">
        <v>361</v>
      </c>
      <c r="CU243" t="s">
        <v>361</v>
      </c>
      <c r="CV243" t="s">
        <v>361</v>
      </c>
      <c r="CW243" t="s">
        <v>361</v>
      </c>
      <c r="CX243" t="s">
        <v>361</v>
      </c>
      <c r="CY243" t="s">
        <v>361</v>
      </c>
      <c r="CZ243" t="s">
        <v>361</v>
      </c>
      <c r="DA243" t="s">
        <v>361</v>
      </c>
      <c r="DH243" t="s">
        <v>361</v>
      </c>
      <c r="DI243" t="s">
        <v>361</v>
      </c>
      <c r="DJ243" t="s">
        <v>361</v>
      </c>
      <c r="DK243" t="s">
        <v>361</v>
      </c>
      <c r="DL243" t="s">
        <v>361</v>
      </c>
      <c r="DM243" t="s">
        <v>361</v>
      </c>
      <c r="DN243" t="s">
        <v>361</v>
      </c>
      <c r="DO243" t="s">
        <v>361</v>
      </c>
      <c r="DP243" t="s">
        <v>361</v>
      </c>
      <c r="DQ243" t="s">
        <v>361</v>
      </c>
      <c r="DR243" t="s">
        <v>361</v>
      </c>
      <c r="DT243" t="s">
        <v>361</v>
      </c>
      <c r="DU243" t="s">
        <v>361</v>
      </c>
      <c r="DV243" t="s">
        <v>361</v>
      </c>
      <c r="DW243" t="s">
        <v>361</v>
      </c>
      <c r="DX243" t="s">
        <v>361</v>
      </c>
      <c r="DY243" t="s">
        <v>361</v>
      </c>
      <c r="DZ243" t="s">
        <v>361</v>
      </c>
      <c r="EA243" t="s">
        <v>361</v>
      </c>
      <c r="EB243" t="s">
        <v>361</v>
      </c>
      <c r="EC243" t="s">
        <v>361</v>
      </c>
      <c r="ED243" t="s">
        <v>361</v>
      </c>
      <c r="JL243" t="s">
        <v>361</v>
      </c>
      <c r="JM243" t="s">
        <v>361</v>
      </c>
      <c r="JN243" t="s">
        <v>361</v>
      </c>
      <c r="JO243" t="s">
        <v>361</v>
      </c>
      <c r="JP243" t="s">
        <v>361</v>
      </c>
      <c r="JQ243" t="s">
        <v>361</v>
      </c>
      <c r="JR243" t="s">
        <v>361</v>
      </c>
      <c r="JS243" t="s">
        <v>361</v>
      </c>
      <c r="JT243" t="s">
        <v>361</v>
      </c>
      <c r="JU243" t="s">
        <v>361</v>
      </c>
      <c r="JV243" t="s">
        <v>361</v>
      </c>
      <c r="JW243" t="s">
        <v>361</v>
      </c>
      <c r="KB243" t="s">
        <v>59</v>
      </c>
    </row>
    <row r="244" spans="1:288" x14ac:dyDescent="0.3">
      <c r="A244">
        <v>243</v>
      </c>
      <c r="D244" s="45">
        <v>44741</v>
      </c>
      <c r="E244" s="46">
        <v>0.44722222222222219</v>
      </c>
      <c r="F244" t="s">
        <v>20</v>
      </c>
      <c r="G244" t="s">
        <v>13</v>
      </c>
      <c r="H244" t="s">
        <v>7</v>
      </c>
      <c r="L244" t="s">
        <v>362</v>
      </c>
      <c r="P244" t="s">
        <v>9</v>
      </c>
      <c r="V244" t="s">
        <v>401</v>
      </c>
      <c r="X244" t="s">
        <v>9</v>
      </c>
      <c r="Z244" t="s">
        <v>402</v>
      </c>
      <c r="AB244" t="s">
        <v>403</v>
      </c>
      <c r="AD244" t="s">
        <v>423</v>
      </c>
      <c r="AF244" t="s">
        <v>367</v>
      </c>
      <c r="AJ244" t="s">
        <v>470</v>
      </c>
      <c r="AL244" t="s">
        <v>417</v>
      </c>
      <c r="AN244" t="s">
        <v>9</v>
      </c>
      <c r="AP244" t="s">
        <v>367</v>
      </c>
      <c r="AR244" t="s">
        <v>7</v>
      </c>
      <c r="AT244" t="s">
        <v>7</v>
      </c>
      <c r="AV244" t="s">
        <v>361</v>
      </c>
      <c r="AW244" t="s">
        <v>361</v>
      </c>
      <c r="AX244" t="s">
        <v>361</v>
      </c>
      <c r="AY244" t="s">
        <v>370</v>
      </c>
      <c r="AZ244" t="s">
        <v>361</v>
      </c>
      <c r="BA244" t="s">
        <v>370</v>
      </c>
      <c r="BB244" t="s">
        <v>361</v>
      </c>
      <c r="BC244" t="s">
        <v>361</v>
      </c>
      <c r="BD244" t="s">
        <v>361</v>
      </c>
      <c r="BE244" t="s">
        <v>361</v>
      </c>
      <c r="BF244" t="s">
        <v>361</v>
      </c>
      <c r="BG244" t="s">
        <v>361</v>
      </c>
      <c r="BH244" t="s">
        <v>361</v>
      </c>
      <c r="BI244" t="s">
        <v>361</v>
      </c>
      <c r="BJ244" t="s">
        <v>361</v>
      </c>
      <c r="BK244" t="s">
        <v>361</v>
      </c>
      <c r="BL244" t="s">
        <v>361</v>
      </c>
      <c r="BM244" t="s">
        <v>361</v>
      </c>
      <c r="BP244" t="s">
        <v>361</v>
      </c>
      <c r="BQ244" t="s">
        <v>361</v>
      </c>
      <c r="BR244" t="s">
        <v>361</v>
      </c>
      <c r="BS244" t="s">
        <v>370</v>
      </c>
      <c r="BT244" t="s">
        <v>361</v>
      </c>
      <c r="BU244" t="s">
        <v>361</v>
      </c>
      <c r="BV244" t="s">
        <v>361</v>
      </c>
      <c r="BW244" t="s">
        <v>361</v>
      </c>
      <c r="BX244" t="s">
        <v>361</v>
      </c>
      <c r="BY244" t="s">
        <v>361</v>
      </c>
      <c r="BZ244" t="s">
        <v>361</v>
      </c>
      <c r="CA244" t="s">
        <v>361</v>
      </c>
      <c r="CB244" t="s">
        <v>361</v>
      </c>
      <c r="CC244" t="s">
        <v>361</v>
      </c>
      <c r="CF244" t="s">
        <v>361</v>
      </c>
      <c r="CG244" t="s">
        <v>370</v>
      </c>
      <c r="CH244" t="s">
        <v>370</v>
      </c>
      <c r="CI244" t="s">
        <v>361</v>
      </c>
      <c r="CJ244" t="s">
        <v>361</v>
      </c>
      <c r="CK244" t="s">
        <v>370</v>
      </c>
      <c r="CL244" t="s">
        <v>361</v>
      </c>
      <c r="CM244" t="s">
        <v>370</v>
      </c>
      <c r="CN244" t="s">
        <v>361</v>
      </c>
      <c r="CO244" t="s">
        <v>361</v>
      </c>
      <c r="CP244" t="s">
        <v>361</v>
      </c>
      <c r="CQ244" t="s">
        <v>361</v>
      </c>
      <c r="CR244" t="s">
        <v>361</v>
      </c>
      <c r="CS244" t="s">
        <v>361</v>
      </c>
      <c r="CT244" t="s">
        <v>361</v>
      </c>
      <c r="CU244" t="s">
        <v>361</v>
      </c>
      <c r="CV244" t="s">
        <v>361</v>
      </c>
      <c r="CW244" t="s">
        <v>361</v>
      </c>
      <c r="CX244" t="s">
        <v>361</v>
      </c>
      <c r="CY244" t="s">
        <v>361</v>
      </c>
      <c r="CZ244" t="s">
        <v>361</v>
      </c>
      <c r="DA244" t="s">
        <v>361</v>
      </c>
      <c r="DD244" t="s">
        <v>9</v>
      </c>
      <c r="DF244" t="s">
        <v>9</v>
      </c>
      <c r="DH244" t="s">
        <v>361</v>
      </c>
      <c r="DI244" t="s">
        <v>361</v>
      </c>
      <c r="DJ244" t="s">
        <v>361</v>
      </c>
      <c r="DK244" t="s">
        <v>361</v>
      </c>
      <c r="DL244" t="s">
        <v>361</v>
      </c>
      <c r="DM244" t="s">
        <v>361</v>
      </c>
      <c r="DN244" t="s">
        <v>361</v>
      </c>
      <c r="DO244" t="s">
        <v>361</v>
      </c>
      <c r="DP244" t="s">
        <v>361</v>
      </c>
      <c r="DQ244" t="s">
        <v>361</v>
      </c>
      <c r="DR244" t="s">
        <v>370</v>
      </c>
      <c r="DT244" t="s">
        <v>361</v>
      </c>
      <c r="DU244" t="s">
        <v>361</v>
      </c>
      <c r="DV244" t="s">
        <v>361</v>
      </c>
      <c r="DW244" t="s">
        <v>361</v>
      </c>
      <c r="DX244" t="s">
        <v>361</v>
      </c>
      <c r="DY244" t="s">
        <v>361</v>
      </c>
      <c r="DZ244" t="s">
        <v>361</v>
      </c>
      <c r="EA244" t="s">
        <v>361</v>
      </c>
      <c r="EB244" t="s">
        <v>361</v>
      </c>
      <c r="EC244" t="s">
        <v>361</v>
      </c>
      <c r="ED244" t="s">
        <v>361</v>
      </c>
      <c r="EH244" t="s">
        <v>9</v>
      </c>
      <c r="EJ244" t="s">
        <v>9</v>
      </c>
      <c r="EL244">
        <v>4</v>
      </c>
      <c r="EM244" t="s">
        <v>372</v>
      </c>
      <c r="EN244">
        <v>27</v>
      </c>
      <c r="EO244" t="s">
        <v>372</v>
      </c>
      <c r="EP244">
        <v>25</v>
      </c>
      <c r="EQ244" t="s">
        <v>372</v>
      </c>
      <c r="ER244">
        <v>65</v>
      </c>
      <c r="ES244" t="s">
        <v>372</v>
      </c>
      <c r="ET244">
        <v>55</v>
      </c>
      <c r="FQ244" t="s">
        <v>373</v>
      </c>
      <c r="FR244" t="s">
        <v>406</v>
      </c>
      <c r="FV244" t="s">
        <v>406</v>
      </c>
      <c r="GF244" t="s">
        <v>7</v>
      </c>
      <c r="GJ244" t="s">
        <v>375</v>
      </c>
      <c r="GP244">
        <v>1</v>
      </c>
      <c r="GR244" t="s">
        <v>510</v>
      </c>
      <c r="GT244" t="s">
        <v>377</v>
      </c>
      <c r="GX244" t="s">
        <v>378</v>
      </c>
      <c r="HB244" t="s">
        <v>9</v>
      </c>
      <c r="HD244" t="s">
        <v>9</v>
      </c>
      <c r="HF244" t="s">
        <v>7</v>
      </c>
      <c r="HG244" t="s">
        <v>9</v>
      </c>
      <c r="HH244" t="s">
        <v>7</v>
      </c>
      <c r="HI244" t="s">
        <v>7</v>
      </c>
      <c r="HJ244" t="s">
        <v>9</v>
      </c>
      <c r="HK244" t="s">
        <v>7</v>
      </c>
      <c r="HL244" t="s">
        <v>9</v>
      </c>
      <c r="HM244" t="s">
        <v>9</v>
      </c>
      <c r="HN244" t="s">
        <v>7</v>
      </c>
      <c r="HX244" t="s">
        <v>9</v>
      </c>
      <c r="HY244" t="s">
        <v>9</v>
      </c>
      <c r="HZ244" t="s">
        <v>7</v>
      </c>
      <c r="IA244" t="s">
        <v>7</v>
      </c>
      <c r="IB244" t="s">
        <v>7</v>
      </c>
      <c r="IC244" t="s">
        <v>7</v>
      </c>
      <c r="ID244" t="s">
        <v>7</v>
      </c>
      <c r="IL244" t="s">
        <v>379</v>
      </c>
      <c r="IP244" t="s">
        <v>380</v>
      </c>
      <c r="IT244" t="s">
        <v>381</v>
      </c>
      <c r="IV244" t="s">
        <v>381</v>
      </c>
      <c r="IX244" t="s">
        <v>381</v>
      </c>
      <c r="IZ244" t="s">
        <v>7</v>
      </c>
      <c r="JL244" t="s">
        <v>361</v>
      </c>
      <c r="JM244" t="s">
        <v>361</v>
      </c>
      <c r="JN244" t="s">
        <v>361</v>
      </c>
      <c r="JO244" t="s">
        <v>361</v>
      </c>
      <c r="JP244" t="s">
        <v>361</v>
      </c>
      <c r="JQ244" t="s">
        <v>361</v>
      </c>
      <c r="JR244" t="s">
        <v>361</v>
      </c>
      <c r="JS244" t="s">
        <v>361</v>
      </c>
      <c r="JT244" t="s">
        <v>361</v>
      </c>
      <c r="JU244" t="s">
        <v>361</v>
      </c>
      <c r="JV244" t="s">
        <v>361</v>
      </c>
      <c r="JW244" t="s">
        <v>361</v>
      </c>
      <c r="KB244" t="s">
        <v>8</v>
      </c>
    </row>
    <row r="245" spans="1:288" x14ac:dyDescent="0.3">
      <c r="A245">
        <v>244</v>
      </c>
      <c r="D245" s="45">
        <v>44741</v>
      </c>
      <c r="E245" s="46">
        <v>0.44722222222222219</v>
      </c>
      <c r="F245" t="s">
        <v>16</v>
      </c>
      <c r="G245" t="s">
        <v>382</v>
      </c>
      <c r="I245" t="s">
        <v>383</v>
      </c>
      <c r="N245" t="s">
        <v>384</v>
      </c>
      <c r="S245" t="s">
        <v>385</v>
      </c>
      <c r="W245" t="s">
        <v>413</v>
      </c>
      <c r="AA245" t="s">
        <v>414</v>
      </c>
      <c r="AC245" t="s">
        <v>388</v>
      </c>
      <c r="AE245" t="s">
        <v>435</v>
      </c>
      <c r="AG245" t="s">
        <v>390</v>
      </c>
      <c r="AK245" t="s">
        <v>383</v>
      </c>
      <c r="AO245" t="s">
        <v>383</v>
      </c>
      <c r="AQ245" t="s">
        <v>418</v>
      </c>
      <c r="AS245" t="s">
        <v>383</v>
      </c>
      <c r="AU245" t="s">
        <v>385</v>
      </c>
      <c r="AV245" t="s">
        <v>361</v>
      </c>
      <c r="AW245" t="s">
        <v>361</v>
      </c>
      <c r="AX245" t="s">
        <v>361</v>
      </c>
      <c r="AY245" t="s">
        <v>361</v>
      </c>
      <c r="AZ245" t="s">
        <v>361</v>
      </c>
      <c r="BA245" t="s">
        <v>361</v>
      </c>
      <c r="BB245" t="s">
        <v>361</v>
      </c>
      <c r="BC245" t="s">
        <v>361</v>
      </c>
      <c r="BD245" t="s">
        <v>361</v>
      </c>
      <c r="BE245" t="s">
        <v>370</v>
      </c>
      <c r="BF245" t="s">
        <v>361</v>
      </c>
      <c r="BG245" t="s">
        <v>361</v>
      </c>
      <c r="BH245" t="s">
        <v>361</v>
      </c>
      <c r="BI245" t="s">
        <v>361</v>
      </c>
      <c r="BJ245" t="s">
        <v>361</v>
      </c>
      <c r="BK245" t="s">
        <v>361</v>
      </c>
      <c r="BL245" t="s">
        <v>361</v>
      </c>
      <c r="BM245" t="s">
        <v>361</v>
      </c>
      <c r="BP245" t="s">
        <v>361</v>
      </c>
      <c r="BQ245" t="s">
        <v>361</v>
      </c>
      <c r="BR245" t="s">
        <v>361</v>
      </c>
      <c r="BS245" t="s">
        <v>361</v>
      </c>
      <c r="BT245" t="s">
        <v>361</v>
      </c>
      <c r="BU245" t="s">
        <v>361</v>
      </c>
      <c r="BV245" t="s">
        <v>361</v>
      </c>
      <c r="BW245" t="s">
        <v>370</v>
      </c>
      <c r="BX245" t="s">
        <v>361</v>
      </c>
      <c r="BY245" t="s">
        <v>361</v>
      </c>
      <c r="BZ245" t="s">
        <v>361</v>
      </c>
      <c r="CA245" t="s">
        <v>361</v>
      </c>
      <c r="CB245" t="s">
        <v>361</v>
      </c>
      <c r="CC245" t="s">
        <v>361</v>
      </c>
      <c r="CF245" t="s">
        <v>361</v>
      </c>
      <c r="CG245" t="s">
        <v>361</v>
      </c>
      <c r="CH245" t="s">
        <v>361</v>
      </c>
      <c r="CI245" t="s">
        <v>361</v>
      </c>
      <c r="CJ245" t="s">
        <v>361</v>
      </c>
      <c r="CK245" t="s">
        <v>361</v>
      </c>
      <c r="CL245" t="s">
        <v>361</v>
      </c>
      <c r="CM245" t="s">
        <v>361</v>
      </c>
      <c r="CN245" t="s">
        <v>361</v>
      </c>
      <c r="CO245" t="s">
        <v>361</v>
      </c>
      <c r="CP245" t="s">
        <v>361</v>
      </c>
      <c r="CQ245" t="s">
        <v>361</v>
      </c>
      <c r="CR245" t="s">
        <v>361</v>
      </c>
      <c r="CS245" t="s">
        <v>361</v>
      </c>
      <c r="CT245" t="s">
        <v>370</v>
      </c>
      <c r="CU245" t="s">
        <v>361</v>
      </c>
      <c r="CV245" t="s">
        <v>361</v>
      </c>
      <c r="CW245" t="s">
        <v>361</v>
      </c>
      <c r="CX245" t="s">
        <v>361</v>
      </c>
      <c r="CY245" t="s">
        <v>361</v>
      </c>
      <c r="CZ245" t="s">
        <v>361</v>
      </c>
      <c r="DA245" t="s">
        <v>361</v>
      </c>
      <c r="DE245" t="s">
        <v>385</v>
      </c>
      <c r="DG245" t="s">
        <v>383</v>
      </c>
      <c r="DH245" t="s">
        <v>361</v>
      </c>
      <c r="DI245" t="s">
        <v>361</v>
      </c>
      <c r="DJ245" t="s">
        <v>361</v>
      </c>
      <c r="DK245" t="s">
        <v>361</v>
      </c>
      <c r="DL245" t="s">
        <v>361</v>
      </c>
      <c r="DM245" t="s">
        <v>361</v>
      </c>
      <c r="DN245" t="s">
        <v>361</v>
      </c>
      <c r="DO245" t="s">
        <v>361</v>
      </c>
      <c r="DP245" t="s">
        <v>361</v>
      </c>
      <c r="DQ245" t="s">
        <v>361</v>
      </c>
      <c r="DR245" t="s">
        <v>361</v>
      </c>
      <c r="DT245" t="s">
        <v>361</v>
      </c>
      <c r="DU245" t="s">
        <v>361</v>
      </c>
      <c r="DV245" t="s">
        <v>361</v>
      </c>
      <c r="DW245" t="s">
        <v>361</v>
      </c>
      <c r="DX245" t="s">
        <v>361</v>
      </c>
      <c r="DY245" t="s">
        <v>361</v>
      </c>
      <c r="DZ245" t="s">
        <v>361</v>
      </c>
      <c r="EA245" t="s">
        <v>361</v>
      </c>
      <c r="EB245" t="s">
        <v>361</v>
      </c>
      <c r="EC245" t="s">
        <v>361</v>
      </c>
      <c r="ED245" t="s">
        <v>370</v>
      </c>
      <c r="EI245" t="s">
        <v>385</v>
      </c>
      <c r="EK245" t="s">
        <v>385</v>
      </c>
      <c r="EL245">
        <v>1</v>
      </c>
      <c r="EM245" t="s">
        <v>372</v>
      </c>
      <c r="EN245">
        <v>6</v>
      </c>
      <c r="FQ245" t="s">
        <v>392</v>
      </c>
      <c r="FS245" t="s">
        <v>463</v>
      </c>
      <c r="FU245" t="s">
        <v>486</v>
      </c>
      <c r="FW245" t="s">
        <v>518</v>
      </c>
      <c r="GA245" t="s">
        <v>385</v>
      </c>
      <c r="GG245" t="s">
        <v>383</v>
      </c>
      <c r="GK245" t="s">
        <v>428</v>
      </c>
      <c r="GO245" t="s">
        <v>429</v>
      </c>
      <c r="GQ245">
        <v>3</v>
      </c>
      <c r="GS245" t="s">
        <v>395</v>
      </c>
      <c r="GU245" t="s">
        <v>396</v>
      </c>
      <c r="GY245" t="s">
        <v>397</v>
      </c>
      <c r="HC245" t="s">
        <v>383</v>
      </c>
      <c r="HE245" t="s">
        <v>385</v>
      </c>
      <c r="HO245" t="s">
        <v>385</v>
      </c>
      <c r="HP245" t="s">
        <v>385</v>
      </c>
      <c r="HQ245" t="s">
        <v>383</v>
      </c>
      <c r="HR245" t="s">
        <v>383</v>
      </c>
      <c r="HS245" t="s">
        <v>385</v>
      </c>
      <c r="HT245" t="s">
        <v>383</v>
      </c>
      <c r="HU245" t="s">
        <v>385</v>
      </c>
      <c r="HV245" t="s">
        <v>385</v>
      </c>
      <c r="HW245" t="s">
        <v>383</v>
      </c>
      <c r="IE245" t="s">
        <v>383</v>
      </c>
      <c r="IF245" t="s">
        <v>385</v>
      </c>
      <c r="IG245" t="s">
        <v>383</v>
      </c>
      <c r="IH245" t="s">
        <v>383</v>
      </c>
      <c r="II245" t="s">
        <v>383</v>
      </c>
      <c r="IJ245" t="s">
        <v>383</v>
      </c>
      <c r="IK245" t="s">
        <v>383</v>
      </c>
      <c r="IM245" t="s">
        <v>398</v>
      </c>
      <c r="IQ245" t="s">
        <v>422</v>
      </c>
      <c r="IU245" t="s">
        <v>399</v>
      </c>
      <c r="IW245" t="s">
        <v>399</v>
      </c>
      <c r="IY245" t="s">
        <v>399</v>
      </c>
      <c r="JA245" t="s">
        <v>383</v>
      </c>
      <c r="JL245" t="s">
        <v>361</v>
      </c>
      <c r="JM245" t="s">
        <v>361</v>
      </c>
      <c r="JN245" t="s">
        <v>361</v>
      </c>
      <c r="JO245" t="s">
        <v>361</v>
      </c>
      <c r="JP245" t="s">
        <v>361</v>
      </c>
      <c r="JQ245" t="s">
        <v>361</v>
      </c>
      <c r="JR245" t="s">
        <v>361</v>
      </c>
      <c r="JS245" t="s">
        <v>361</v>
      </c>
      <c r="JT245" t="s">
        <v>361</v>
      </c>
      <c r="JU245" t="s">
        <v>361</v>
      </c>
      <c r="JV245" t="s">
        <v>361</v>
      </c>
      <c r="JW245" t="s">
        <v>361</v>
      </c>
      <c r="KB245" t="s">
        <v>8</v>
      </c>
    </row>
    <row r="246" spans="1:288" x14ac:dyDescent="0.3">
      <c r="A246">
        <v>245</v>
      </c>
      <c r="D246" s="45">
        <v>44741</v>
      </c>
      <c r="E246" s="46">
        <v>0.46388888888888885</v>
      </c>
      <c r="F246" t="s">
        <v>75</v>
      </c>
      <c r="G246" t="s">
        <v>13</v>
      </c>
      <c r="H246" t="s">
        <v>7</v>
      </c>
      <c r="L246" t="s">
        <v>362</v>
      </c>
      <c r="P246" t="s">
        <v>9</v>
      </c>
      <c r="V246" t="s">
        <v>363</v>
      </c>
      <c r="Z246" t="s">
        <v>402</v>
      </c>
      <c r="AB246" t="s">
        <v>403</v>
      </c>
      <c r="AD246" t="s">
        <v>366</v>
      </c>
      <c r="AF246" t="s">
        <v>470</v>
      </c>
      <c r="AH246" t="s">
        <v>417</v>
      </c>
      <c r="AJ246" t="s">
        <v>470</v>
      </c>
      <c r="AL246" t="s">
        <v>417</v>
      </c>
      <c r="AN246" t="s">
        <v>7</v>
      </c>
      <c r="AP246" t="s">
        <v>367</v>
      </c>
      <c r="AR246" t="s">
        <v>7</v>
      </c>
      <c r="AT246" t="s">
        <v>368</v>
      </c>
      <c r="AV246" t="s">
        <v>361</v>
      </c>
      <c r="AW246" t="s">
        <v>361</v>
      </c>
      <c r="AX246" t="s">
        <v>370</v>
      </c>
      <c r="AY246" t="s">
        <v>370</v>
      </c>
      <c r="AZ246" t="s">
        <v>370</v>
      </c>
      <c r="BA246" t="s">
        <v>361</v>
      </c>
      <c r="BB246" t="s">
        <v>361</v>
      </c>
      <c r="BC246" t="s">
        <v>361</v>
      </c>
      <c r="BD246" t="s">
        <v>361</v>
      </c>
      <c r="BE246" t="s">
        <v>361</v>
      </c>
      <c r="BF246" t="s">
        <v>361</v>
      </c>
      <c r="BG246" t="s">
        <v>361</v>
      </c>
      <c r="BH246" t="s">
        <v>361</v>
      </c>
      <c r="BI246" t="s">
        <v>361</v>
      </c>
      <c r="BJ246" t="s">
        <v>361</v>
      </c>
      <c r="BK246" t="s">
        <v>361</v>
      </c>
      <c r="BL246" t="s">
        <v>361</v>
      </c>
      <c r="BM246" t="s">
        <v>361</v>
      </c>
      <c r="BP246" t="s">
        <v>361</v>
      </c>
      <c r="BQ246" t="s">
        <v>370</v>
      </c>
      <c r="BR246" t="s">
        <v>361</v>
      </c>
      <c r="BS246" t="s">
        <v>370</v>
      </c>
      <c r="BT246" t="s">
        <v>370</v>
      </c>
      <c r="BU246" t="s">
        <v>361</v>
      </c>
      <c r="BV246" t="s">
        <v>361</v>
      </c>
      <c r="BW246" t="s">
        <v>361</v>
      </c>
      <c r="BX246" t="s">
        <v>361</v>
      </c>
      <c r="BY246" t="s">
        <v>361</v>
      </c>
      <c r="BZ246" t="s">
        <v>361</v>
      </c>
      <c r="CA246" t="s">
        <v>361</v>
      </c>
      <c r="CB246" t="s">
        <v>361</v>
      </c>
      <c r="CC246" t="s">
        <v>361</v>
      </c>
      <c r="CF246" t="s">
        <v>361</v>
      </c>
      <c r="CG246" t="s">
        <v>361</v>
      </c>
      <c r="CH246" t="s">
        <v>370</v>
      </c>
      <c r="CI246" t="s">
        <v>370</v>
      </c>
      <c r="CJ246" t="s">
        <v>370</v>
      </c>
      <c r="CK246" t="s">
        <v>370</v>
      </c>
      <c r="CL246" t="s">
        <v>361</v>
      </c>
      <c r="CM246" t="s">
        <v>361</v>
      </c>
      <c r="CN246" t="s">
        <v>361</v>
      </c>
      <c r="CO246" t="s">
        <v>361</v>
      </c>
      <c r="CP246" t="s">
        <v>361</v>
      </c>
      <c r="CQ246" t="s">
        <v>361</v>
      </c>
      <c r="CR246" t="s">
        <v>361</v>
      </c>
      <c r="CS246" t="s">
        <v>361</v>
      </c>
      <c r="CT246" t="s">
        <v>361</v>
      </c>
      <c r="CU246" t="s">
        <v>361</v>
      </c>
      <c r="CV246" t="s">
        <v>361</v>
      </c>
      <c r="CW246" t="s">
        <v>361</v>
      </c>
      <c r="CX246" t="s">
        <v>361</v>
      </c>
      <c r="CY246" t="s">
        <v>361</v>
      </c>
      <c r="CZ246" t="s">
        <v>361</v>
      </c>
      <c r="DA246" t="s">
        <v>361</v>
      </c>
      <c r="DD246" t="s">
        <v>9</v>
      </c>
      <c r="DF246" t="s">
        <v>368</v>
      </c>
      <c r="DH246" t="s">
        <v>361</v>
      </c>
      <c r="DI246" t="s">
        <v>361</v>
      </c>
      <c r="DJ246" t="s">
        <v>361</v>
      </c>
      <c r="DK246" t="s">
        <v>361</v>
      </c>
      <c r="DL246" t="s">
        <v>361</v>
      </c>
      <c r="DM246" t="s">
        <v>361</v>
      </c>
      <c r="DN246" t="s">
        <v>361</v>
      </c>
      <c r="DO246" t="s">
        <v>361</v>
      </c>
      <c r="DP246" t="s">
        <v>361</v>
      </c>
      <c r="DQ246" t="s">
        <v>361</v>
      </c>
      <c r="DR246" t="s">
        <v>370</v>
      </c>
      <c r="DT246" t="s">
        <v>361</v>
      </c>
      <c r="DU246" t="s">
        <v>361</v>
      </c>
      <c r="DV246" t="s">
        <v>361</v>
      </c>
      <c r="DW246" t="s">
        <v>361</v>
      </c>
      <c r="DX246" t="s">
        <v>361</v>
      </c>
      <c r="DY246" t="s">
        <v>361</v>
      </c>
      <c r="DZ246" t="s">
        <v>361</v>
      </c>
      <c r="EA246" t="s">
        <v>361</v>
      </c>
      <c r="EB246" t="s">
        <v>361</v>
      </c>
      <c r="EC246" t="s">
        <v>361</v>
      </c>
      <c r="ED246" t="s">
        <v>361</v>
      </c>
      <c r="EH246" t="s">
        <v>7</v>
      </c>
      <c r="EJ246" t="s">
        <v>7</v>
      </c>
      <c r="EL246">
        <v>1</v>
      </c>
      <c r="EM246" t="s">
        <v>372</v>
      </c>
      <c r="EN246">
        <v>52</v>
      </c>
      <c r="FQ246" t="s">
        <v>373</v>
      </c>
      <c r="FR246" t="s">
        <v>476</v>
      </c>
      <c r="FV246" t="s">
        <v>476</v>
      </c>
      <c r="GF246" t="s">
        <v>7</v>
      </c>
      <c r="GJ246" t="s">
        <v>425</v>
      </c>
      <c r="GP246">
        <v>2</v>
      </c>
      <c r="GR246" t="s">
        <v>376</v>
      </c>
      <c r="GT246" t="s">
        <v>377</v>
      </c>
      <c r="GX246" t="s">
        <v>378</v>
      </c>
      <c r="HB246" t="s">
        <v>7</v>
      </c>
      <c r="HD246" t="s">
        <v>9</v>
      </c>
      <c r="HF246" t="s">
        <v>9</v>
      </c>
      <c r="HG246" t="s">
        <v>9</v>
      </c>
      <c r="HH246" t="s">
        <v>7</v>
      </c>
      <c r="HI246" t="s">
        <v>7</v>
      </c>
      <c r="HJ246" t="s">
        <v>9</v>
      </c>
      <c r="HK246" t="s">
        <v>7</v>
      </c>
      <c r="HL246" t="s">
        <v>7</v>
      </c>
      <c r="HM246" t="s">
        <v>9</v>
      </c>
      <c r="HN246" t="s">
        <v>7</v>
      </c>
      <c r="HX246" t="s">
        <v>9</v>
      </c>
      <c r="HY246" t="s">
        <v>9</v>
      </c>
      <c r="HZ246" t="s">
        <v>7</v>
      </c>
      <c r="IA246" t="s">
        <v>7</v>
      </c>
      <c r="IB246" t="s">
        <v>7</v>
      </c>
      <c r="IC246" t="s">
        <v>7</v>
      </c>
      <c r="ID246" t="s">
        <v>7</v>
      </c>
      <c r="IL246" t="s">
        <v>473</v>
      </c>
      <c r="IP246" t="s">
        <v>380</v>
      </c>
      <c r="IT246" t="s">
        <v>381</v>
      </c>
      <c r="IV246" t="s">
        <v>381</v>
      </c>
      <c r="IX246" t="s">
        <v>381</v>
      </c>
      <c r="IZ246" t="s">
        <v>7</v>
      </c>
      <c r="JL246" t="s">
        <v>361</v>
      </c>
      <c r="JM246" t="s">
        <v>361</v>
      </c>
      <c r="JN246" t="s">
        <v>361</v>
      </c>
      <c r="JO246" t="s">
        <v>361</v>
      </c>
      <c r="JP246" t="s">
        <v>361</v>
      </c>
      <c r="JQ246" t="s">
        <v>361</v>
      </c>
      <c r="JR246" t="s">
        <v>361</v>
      </c>
      <c r="JS246" t="s">
        <v>361</v>
      </c>
      <c r="JT246" t="s">
        <v>361</v>
      </c>
      <c r="JU246" t="s">
        <v>361</v>
      </c>
      <c r="JV246" t="s">
        <v>361</v>
      </c>
      <c r="JW246" t="s">
        <v>361</v>
      </c>
      <c r="KB246" t="s">
        <v>8</v>
      </c>
    </row>
    <row r="247" spans="1:288" x14ac:dyDescent="0.3">
      <c r="A247">
        <v>246</v>
      </c>
      <c r="D247" s="45">
        <v>44741</v>
      </c>
      <c r="E247" s="46">
        <v>0.45416666666666666</v>
      </c>
      <c r="F247" t="s">
        <v>27</v>
      </c>
      <c r="G247" t="s">
        <v>13</v>
      </c>
      <c r="H247" t="s">
        <v>7</v>
      </c>
      <c r="L247" t="s">
        <v>362</v>
      </c>
      <c r="P247" t="s">
        <v>9</v>
      </c>
      <c r="V247" t="s">
        <v>363</v>
      </c>
      <c r="Z247" t="s">
        <v>443</v>
      </c>
      <c r="AB247" t="s">
        <v>403</v>
      </c>
      <c r="AD247" t="s">
        <v>423</v>
      </c>
      <c r="AF247" t="s">
        <v>367</v>
      </c>
      <c r="AJ247" t="s">
        <v>367</v>
      </c>
      <c r="AN247" t="s">
        <v>9</v>
      </c>
      <c r="AP247" t="s">
        <v>369</v>
      </c>
      <c r="AR247" t="s">
        <v>7</v>
      </c>
      <c r="AT247" t="s">
        <v>368</v>
      </c>
      <c r="AV247" t="s">
        <v>361</v>
      </c>
      <c r="AW247" t="s">
        <v>361</v>
      </c>
      <c r="AX247" t="s">
        <v>361</v>
      </c>
      <c r="AY247" t="s">
        <v>361</v>
      </c>
      <c r="AZ247" t="s">
        <v>361</v>
      </c>
      <c r="BA247" t="s">
        <v>370</v>
      </c>
      <c r="BB247" t="s">
        <v>361</v>
      </c>
      <c r="BC247" t="s">
        <v>361</v>
      </c>
      <c r="BD247" t="s">
        <v>370</v>
      </c>
      <c r="BE247" t="s">
        <v>361</v>
      </c>
      <c r="BF247" t="s">
        <v>361</v>
      </c>
      <c r="BG247" t="s">
        <v>361</v>
      </c>
      <c r="BH247" t="s">
        <v>361</v>
      </c>
      <c r="BI247" t="s">
        <v>361</v>
      </c>
      <c r="BJ247" t="s">
        <v>361</v>
      </c>
      <c r="BK247" t="s">
        <v>361</v>
      </c>
      <c r="BL247" t="s">
        <v>361</v>
      </c>
      <c r="BM247" t="s">
        <v>361</v>
      </c>
      <c r="BN247" t="s">
        <v>572</v>
      </c>
      <c r="BP247" t="s">
        <v>370</v>
      </c>
      <c r="BQ247" t="s">
        <v>361</v>
      </c>
      <c r="BR247" t="s">
        <v>361</v>
      </c>
      <c r="BS247" t="s">
        <v>361</v>
      </c>
      <c r="BT247" t="s">
        <v>361</v>
      </c>
      <c r="BU247" t="s">
        <v>361</v>
      </c>
      <c r="BV247" t="s">
        <v>361</v>
      </c>
      <c r="BW247" t="s">
        <v>361</v>
      </c>
      <c r="BX247" t="s">
        <v>361</v>
      </c>
      <c r="BY247" t="s">
        <v>361</v>
      </c>
      <c r="BZ247" t="s">
        <v>361</v>
      </c>
      <c r="CA247" t="s">
        <v>361</v>
      </c>
      <c r="CB247" t="s">
        <v>361</v>
      </c>
      <c r="CC247" t="s">
        <v>361</v>
      </c>
      <c r="CF247" t="s">
        <v>361</v>
      </c>
      <c r="CG247" t="s">
        <v>361</v>
      </c>
      <c r="CH247" t="s">
        <v>361</v>
      </c>
      <c r="CI247" t="s">
        <v>370</v>
      </c>
      <c r="CJ247" t="s">
        <v>361</v>
      </c>
      <c r="CK247" t="s">
        <v>361</v>
      </c>
      <c r="CL247" t="s">
        <v>370</v>
      </c>
      <c r="CM247" t="s">
        <v>361</v>
      </c>
      <c r="CN247" t="s">
        <v>361</v>
      </c>
      <c r="CO247" t="s">
        <v>370</v>
      </c>
      <c r="CP247" t="s">
        <v>361</v>
      </c>
      <c r="CQ247" t="s">
        <v>361</v>
      </c>
      <c r="CR247" t="s">
        <v>361</v>
      </c>
      <c r="CS247" t="s">
        <v>361</v>
      </c>
      <c r="CT247" t="s">
        <v>361</v>
      </c>
      <c r="CU247" t="s">
        <v>361</v>
      </c>
      <c r="CV247" t="s">
        <v>361</v>
      </c>
      <c r="CW247" t="s">
        <v>361</v>
      </c>
      <c r="CX247" t="s">
        <v>361</v>
      </c>
      <c r="CY247" t="s">
        <v>361</v>
      </c>
      <c r="CZ247" t="s">
        <v>361</v>
      </c>
      <c r="DA247" t="s">
        <v>361</v>
      </c>
      <c r="DD247" t="s">
        <v>368</v>
      </c>
      <c r="DF247" t="s">
        <v>7</v>
      </c>
      <c r="DH247" t="s">
        <v>361</v>
      </c>
      <c r="DI247" t="s">
        <v>361</v>
      </c>
      <c r="DJ247" t="s">
        <v>361</v>
      </c>
      <c r="DK247" t="s">
        <v>361</v>
      </c>
      <c r="DL247" t="s">
        <v>361</v>
      </c>
      <c r="DM247" t="s">
        <v>361</v>
      </c>
      <c r="DN247" t="s">
        <v>361</v>
      </c>
      <c r="DO247" t="s">
        <v>361</v>
      </c>
      <c r="DP247" t="s">
        <v>361</v>
      </c>
      <c r="DQ247" t="s">
        <v>361</v>
      </c>
      <c r="DR247" t="s">
        <v>370</v>
      </c>
      <c r="DT247" t="s">
        <v>361</v>
      </c>
      <c r="DU247" t="s">
        <v>361</v>
      </c>
      <c r="DV247" t="s">
        <v>361</v>
      </c>
      <c r="DW247" t="s">
        <v>361</v>
      </c>
      <c r="DX247" t="s">
        <v>361</v>
      </c>
      <c r="DY247" t="s">
        <v>361</v>
      </c>
      <c r="DZ247" t="s">
        <v>361</v>
      </c>
      <c r="EA247" t="s">
        <v>361</v>
      </c>
      <c r="EB247" t="s">
        <v>361</v>
      </c>
      <c r="EC247" t="s">
        <v>361</v>
      </c>
      <c r="ED247" t="s">
        <v>361</v>
      </c>
      <c r="EH247" t="s">
        <v>7</v>
      </c>
      <c r="EJ247" t="s">
        <v>9</v>
      </c>
      <c r="EL247">
        <v>3</v>
      </c>
      <c r="EM247" t="s">
        <v>372</v>
      </c>
      <c r="EN247">
        <v>34</v>
      </c>
      <c r="EO247" t="s">
        <v>372</v>
      </c>
      <c r="EP247">
        <v>30</v>
      </c>
      <c r="EQ247" t="s">
        <v>372</v>
      </c>
      <c r="ER247">
        <v>19</v>
      </c>
      <c r="FQ247" t="s">
        <v>373</v>
      </c>
      <c r="FR247" t="s">
        <v>374</v>
      </c>
      <c r="FV247" t="s">
        <v>406</v>
      </c>
      <c r="GF247" t="s">
        <v>7</v>
      </c>
      <c r="GJ247" t="s">
        <v>425</v>
      </c>
      <c r="GP247">
        <v>1</v>
      </c>
      <c r="GR247" t="s">
        <v>376</v>
      </c>
      <c r="GT247" t="s">
        <v>377</v>
      </c>
      <c r="GX247" t="s">
        <v>378</v>
      </c>
      <c r="HB247" t="s">
        <v>7</v>
      </c>
      <c r="HD247" t="s">
        <v>9</v>
      </c>
      <c r="HF247" t="s">
        <v>9</v>
      </c>
      <c r="HG247" t="s">
        <v>9</v>
      </c>
      <c r="HH247" t="s">
        <v>7</v>
      </c>
      <c r="HI247" t="s">
        <v>9</v>
      </c>
      <c r="HJ247" t="s">
        <v>9</v>
      </c>
      <c r="HK247" t="s">
        <v>7</v>
      </c>
      <c r="HL247" t="s">
        <v>9</v>
      </c>
      <c r="HM247" t="s">
        <v>9</v>
      </c>
      <c r="HN247" t="s">
        <v>9</v>
      </c>
      <c r="HX247" t="s">
        <v>9</v>
      </c>
      <c r="HY247" t="s">
        <v>9</v>
      </c>
      <c r="HZ247" t="s">
        <v>7</v>
      </c>
      <c r="IA247" t="s">
        <v>7</v>
      </c>
      <c r="IB247" t="s">
        <v>7</v>
      </c>
      <c r="IC247" t="s">
        <v>7</v>
      </c>
      <c r="ID247" t="s">
        <v>7</v>
      </c>
      <c r="IL247" t="s">
        <v>379</v>
      </c>
      <c r="IP247" t="s">
        <v>380</v>
      </c>
      <c r="IT247" t="s">
        <v>381</v>
      </c>
      <c r="IV247" t="s">
        <v>381</v>
      </c>
      <c r="IX247" t="s">
        <v>381</v>
      </c>
      <c r="IZ247" t="s">
        <v>9</v>
      </c>
      <c r="JB247" t="s">
        <v>11</v>
      </c>
      <c r="JD247" t="s">
        <v>9</v>
      </c>
      <c r="JF247" t="s">
        <v>409</v>
      </c>
      <c r="JG247" t="s">
        <v>446</v>
      </c>
      <c r="JH247" t="s">
        <v>410</v>
      </c>
      <c r="JL247" t="s">
        <v>370</v>
      </c>
      <c r="JM247" t="s">
        <v>370</v>
      </c>
      <c r="JN247" t="s">
        <v>370</v>
      </c>
      <c r="JO247" t="s">
        <v>370</v>
      </c>
      <c r="JP247" t="s">
        <v>370</v>
      </c>
      <c r="JQ247" t="s">
        <v>361</v>
      </c>
      <c r="JR247" t="s">
        <v>361</v>
      </c>
      <c r="JS247" t="s">
        <v>361</v>
      </c>
      <c r="JT247" t="s">
        <v>361</v>
      </c>
      <c r="JU247" t="s">
        <v>361</v>
      </c>
      <c r="JV247" t="s">
        <v>361</v>
      </c>
      <c r="JW247" t="s">
        <v>361</v>
      </c>
      <c r="JX247" t="s">
        <v>411</v>
      </c>
      <c r="JZ247" t="s">
        <v>412</v>
      </c>
      <c r="KB247" t="s">
        <v>8</v>
      </c>
    </row>
    <row r="248" spans="1:288" x14ac:dyDescent="0.3">
      <c r="A248">
        <v>247</v>
      </c>
      <c r="D248" s="45">
        <v>44741</v>
      </c>
      <c r="E248" s="46">
        <v>0.45416666666666666</v>
      </c>
      <c r="F248" t="s">
        <v>74</v>
      </c>
      <c r="G248" t="s">
        <v>13</v>
      </c>
      <c r="H248" t="s">
        <v>7</v>
      </c>
      <c r="L248" t="s">
        <v>362</v>
      </c>
      <c r="P248" t="s">
        <v>9</v>
      </c>
      <c r="V248" t="s">
        <v>363</v>
      </c>
      <c r="Z248" t="s">
        <v>443</v>
      </c>
      <c r="AB248" t="s">
        <v>403</v>
      </c>
      <c r="AD248" t="s">
        <v>366</v>
      </c>
      <c r="AF248" t="s">
        <v>367</v>
      </c>
      <c r="AJ248" t="s">
        <v>367</v>
      </c>
      <c r="AN248" t="s">
        <v>368</v>
      </c>
      <c r="AP248" t="s">
        <v>367</v>
      </c>
      <c r="AR248" t="s">
        <v>7</v>
      </c>
      <c r="AT248" t="s">
        <v>368</v>
      </c>
      <c r="AV248" t="s">
        <v>361</v>
      </c>
      <c r="AW248" t="s">
        <v>361</v>
      </c>
      <c r="AX248" t="s">
        <v>361</v>
      </c>
      <c r="AY248" t="s">
        <v>361</v>
      </c>
      <c r="AZ248" t="s">
        <v>370</v>
      </c>
      <c r="BA248" t="s">
        <v>370</v>
      </c>
      <c r="BB248" t="s">
        <v>370</v>
      </c>
      <c r="BC248" t="s">
        <v>361</v>
      </c>
      <c r="BD248" t="s">
        <v>361</v>
      </c>
      <c r="BE248" t="s">
        <v>361</v>
      </c>
      <c r="BF248" t="s">
        <v>361</v>
      </c>
      <c r="BG248" t="s">
        <v>361</v>
      </c>
      <c r="BH248" t="s">
        <v>361</v>
      </c>
      <c r="BI248" t="s">
        <v>361</v>
      </c>
      <c r="BJ248" t="s">
        <v>361</v>
      </c>
      <c r="BK248" t="s">
        <v>361</v>
      </c>
      <c r="BL248" t="s">
        <v>361</v>
      </c>
      <c r="BM248" t="s">
        <v>361</v>
      </c>
      <c r="BP248" t="s">
        <v>361</v>
      </c>
      <c r="BQ248" t="s">
        <v>361</v>
      </c>
      <c r="BR248" t="s">
        <v>370</v>
      </c>
      <c r="BS248" t="s">
        <v>370</v>
      </c>
      <c r="BT248" t="s">
        <v>361</v>
      </c>
      <c r="BU248" t="s">
        <v>361</v>
      </c>
      <c r="BV248" t="s">
        <v>361</v>
      </c>
      <c r="BW248" t="s">
        <v>361</v>
      </c>
      <c r="BX248" t="s">
        <v>361</v>
      </c>
      <c r="BY248" t="s">
        <v>361</v>
      </c>
      <c r="BZ248" t="s">
        <v>361</v>
      </c>
      <c r="CA248" t="s">
        <v>361</v>
      </c>
      <c r="CB248" t="s">
        <v>361</v>
      </c>
      <c r="CC248" t="s">
        <v>361</v>
      </c>
      <c r="CF248" t="s">
        <v>361</v>
      </c>
      <c r="CG248" t="s">
        <v>361</v>
      </c>
      <c r="CH248" t="s">
        <v>361</v>
      </c>
      <c r="CI248" t="s">
        <v>370</v>
      </c>
      <c r="CJ248" t="s">
        <v>370</v>
      </c>
      <c r="CK248" t="s">
        <v>370</v>
      </c>
      <c r="CL248" t="s">
        <v>361</v>
      </c>
      <c r="CM248" t="s">
        <v>361</v>
      </c>
      <c r="CN248" t="s">
        <v>361</v>
      </c>
      <c r="CO248" t="s">
        <v>361</v>
      </c>
      <c r="CP248" t="s">
        <v>361</v>
      </c>
      <c r="CQ248" t="s">
        <v>361</v>
      </c>
      <c r="CR248" t="s">
        <v>361</v>
      </c>
      <c r="CS248" t="s">
        <v>361</v>
      </c>
      <c r="CT248" t="s">
        <v>361</v>
      </c>
      <c r="CU248" t="s">
        <v>361</v>
      </c>
      <c r="CV248" t="s">
        <v>361</v>
      </c>
      <c r="CW248" t="s">
        <v>361</v>
      </c>
      <c r="CX248" t="s">
        <v>361</v>
      </c>
      <c r="CY248" t="s">
        <v>361</v>
      </c>
      <c r="CZ248" t="s">
        <v>361</v>
      </c>
      <c r="DA248" t="s">
        <v>361</v>
      </c>
      <c r="DD248" t="s">
        <v>9</v>
      </c>
      <c r="DF248" t="s">
        <v>9</v>
      </c>
      <c r="DH248" t="s">
        <v>361</v>
      </c>
      <c r="DI248" t="s">
        <v>361</v>
      </c>
      <c r="DJ248" t="s">
        <v>361</v>
      </c>
      <c r="DK248" t="s">
        <v>361</v>
      </c>
      <c r="DL248" t="s">
        <v>361</v>
      </c>
      <c r="DM248" t="s">
        <v>361</v>
      </c>
      <c r="DN248" t="s">
        <v>361</v>
      </c>
      <c r="DO248" t="s">
        <v>361</v>
      </c>
      <c r="DP248" t="s">
        <v>361</v>
      </c>
      <c r="DQ248" t="s">
        <v>361</v>
      </c>
      <c r="DR248" t="s">
        <v>370</v>
      </c>
      <c r="DT248" t="s">
        <v>361</v>
      </c>
      <c r="DU248" t="s">
        <v>361</v>
      </c>
      <c r="DV248" t="s">
        <v>361</v>
      </c>
      <c r="DW248" t="s">
        <v>361</v>
      </c>
      <c r="DX248" t="s">
        <v>361</v>
      </c>
      <c r="DY248" t="s">
        <v>361</v>
      </c>
      <c r="DZ248" t="s">
        <v>361</v>
      </c>
      <c r="EA248" t="s">
        <v>361</v>
      </c>
      <c r="EB248" t="s">
        <v>361</v>
      </c>
      <c r="EC248" t="s">
        <v>361</v>
      </c>
      <c r="ED248" t="s">
        <v>361</v>
      </c>
      <c r="EH248" t="s">
        <v>7</v>
      </c>
      <c r="EJ248" t="s">
        <v>7</v>
      </c>
      <c r="EL248">
        <v>0</v>
      </c>
      <c r="FQ248" t="s">
        <v>373</v>
      </c>
      <c r="FR248" t="s">
        <v>406</v>
      </c>
      <c r="FV248" t="s">
        <v>406</v>
      </c>
      <c r="GF248" t="s">
        <v>7</v>
      </c>
      <c r="GJ248" t="s">
        <v>425</v>
      </c>
      <c r="GP248">
        <v>2</v>
      </c>
      <c r="GR248" t="s">
        <v>376</v>
      </c>
      <c r="GT248" t="s">
        <v>377</v>
      </c>
      <c r="GX248" t="s">
        <v>378</v>
      </c>
      <c r="HB248" t="s">
        <v>7</v>
      </c>
      <c r="HD248" t="s">
        <v>9</v>
      </c>
      <c r="HF248" t="s">
        <v>7</v>
      </c>
      <c r="HG248" t="s">
        <v>7</v>
      </c>
      <c r="HH248" t="s">
        <v>7</v>
      </c>
      <c r="HI248" t="s">
        <v>7</v>
      </c>
      <c r="HJ248" t="s">
        <v>7</v>
      </c>
      <c r="HK248" t="s">
        <v>7</v>
      </c>
      <c r="HL248" t="s">
        <v>7</v>
      </c>
      <c r="HM248" t="s">
        <v>9</v>
      </c>
      <c r="HN248" t="s">
        <v>7</v>
      </c>
      <c r="HX248" t="s">
        <v>9</v>
      </c>
      <c r="HY248" t="s">
        <v>9</v>
      </c>
      <c r="HZ248" t="s">
        <v>7</v>
      </c>
      <c r="IA248" t="s">
        <v>7</v>
      </c>
      <c r="IB248" t="s">
        <v>7</v>
      </c>
      <c r="IC248" t="s">
        <v>7</v>
      </c>
      <c r="ID248" t="s">
        <v>7</v>
      </c>
      <c r="IL248" t="s">
        <v>440</v>
      </c>
      <c r="IP248" t="s">
        <v>14</v>
      </c>
      <c r="IR248" t="s">
        <v>408</v>
      </c>
      <c r="IT248" t="s">
        <v>381</v>
      </c>
      <c r="IV248" t="s">
        <v>381</v>
      </c>
      <c r="IX248" t="s">
        <v>381</v>
      </c>
      <c r="IZ248" t="s">
        <v>9</v>
      </c>
      <c r="JB248" t="s">
        <v>11</v>
      </c>
      <c r="JD248" t="s">
        <v>9</v>
      </c>
      <c r="JF248" t="s">
        <v>410</v>
      </c>
      <c r="JG248" t="s">
        <v>409</v>
      </c>
      <c r="JH248" t="s">
        <v>410</v>
      </c>
      <c r="JL248" t="s">
        <v>361</v>
      </c>
      <c r="JM248" t="s">
        <v>370</v>
      </c>
      <c r="JN248" t="s">
        <v>370</v>
      </c>
      <c r="JO248" t="s">
        <v>361</v>
      </c>
      <c r="JP248" t="s">
        <v>361</v>
      </c>
      <c r="JQ248" t="s">
        <v>361</v>
      </c>
      <c r="JR248" t="s">
        <v>361</v>
      </c>
      <c r="JS248" t="s">
        <v>361</v>
      </c>
      <c r="JT248" t="s">
        <v>361</v>
      </c>
      <c r="JU248" t="s">
        <v>361</v>
      </c>
      <c r="JV248" t="s">
        <v>361</v>
      </c>
      <c r="JW248" t="s">
        <v>361</v>
      </c>
      <c r="JX248" t="s">
        <v>411</v>
      </c>
      <c r="JZ248" t="s">
        <v>412</v>
      </c>
      <c r="KB248" t="s">
        <v>8</v>
      </c>
    </row>
    <row r="249" spans="1:288" x14ac:dyDescent="0.3">
      <c r="A249">
        <v>248</v>
      </c>
      <c r="D249" s="45">
        <v>44741</v>
      </c>
      <c r="E249" s="46">
        <v>0.46597222222222223</v>
      </c>
      <c r="F249" t="s">
        <v>25</v>
      </c>
      <c r="G249" t="s">
        <v>13</v>
      </c>
      <c r="H249" t="s">
        <v>7</v>
      </c>
      <c r="L249" t="s">
        <v>362</v>
      </c>
      <c r="P249" t="s">
        <v>9</v>
      </c>
      <c r="V249" t="s">
        <v>363</v>
      </c>
      <c r="Z249" t="s">
        <v>402</v>
      </c>
      <c r="AB249" t="s">
        <v>403</v>
      </c>
      <c r="AD249" t="s">
        <v>366</v>
      </c>
      <c r="AF249" t="s">
        <v>367</v>
      </c>
      <c r="AJ249" t="s">
        <v>367</v>
      </c>
      <c r="AN249" t="s">
        <v>368</v>
      </c>
      <c r="AP249" t="s">
        <v>424</v>
      </c>
      <c r="AR249" t="s">
        <v>7</v>
      </c>
      <c r="AT249" t="s">
        <v>368</v>
      </c>
      <c r="AV249" t="s">
        <v>361</v>
      </c>
      <c r="AW249" t="s">
        <v>361</v>
      </c>
      <c r="AX249" t="s">
        <v>361</v>
      </c>
      <c r="AY249" t="s">
        <v>361</v>
      </c>
      <c r="AZ249" t="s">
        <v>370</v>
      </c>
      <c r="BA249" t="s">
        <v>370</v>
      </c>
      <c r="BB249" t="s">
        <v>370</v>
      </c>
      <c r="BC249" t="s">
        <v>361</v>
      </c>
      <c r="BD249" t="s">
        <v>361</v>
      </c>
      <c r="BE249" t="s">
        <v>361</v>
      </c>
      <c r="BF249" t="s">
        <v>361</v>
      </c>
      <c r="BG249" t="s">
        <v>361</v>
      </c>
      <c r="BH249" t="s">
        <v>361</v>
      </c>
      <c r="BI249" t="s">
        <v>361</v>
      </c>
      <c r="BJ249" t="s">
        <v>361</v>
      </c>
      <c r="BK249" t="s">
        <v>361</v>
      </c>
      <c r="BL249" t="s">
        <v>361</v>
      </c>
      <c r="BM249" t="s">
        <v>361</v>
      </c>
      <c r="BP249" t="s">
        <v>361</v>
      </c>
      <c r="BQ249" t="s">
        <v>361</v>
      </c>
      <c r="BR249" t="s">
        <v>370</v>
      </c>
      <c r="BS249" t="s">
        <v>370</v>
      </c>
      <c r="BT249" t="s">
        <v>370</v>
      </c>
      <c r="BU249" t="s">
        <v>361</v>
      </c>
      <c r="BV249" t="s">
        <v>361</v>
      </c>
      <c r="BW249" t="s">
        <v>361</v>
      </c>
      <c r="BX249" t="s">
        <v>361</v>
      </c>
      <c r="BY249" t="s">
        <v>361</v>
      </c>
      <c r="BZ249" t="s">
        <v>361</v>
      </c>
      <c r="CA249" t="s">
        <v>361</v>
      </c>
      <c r="CB249" t="s">
        <v>361</v>
      </c>
      <c r="CC249" t="s">
        <v>361</v>
      </c>
      <c r="CF249" t="s">
        <v>361</v>
      </c>
      <c r="CG249" t="s">
        <v>370</v>
      </c>
      <c r="CH249" t="s">
        <v>370</v>
      </c>
      <c r="CI249" t="s">
        <v>370</v>
      </c>
      <c r="CJ249" t="s">
        <v>370</v>
      </c>
      <c r="CK249" t="s">
        <v>370</v>
      </c>
      <c r="CL249" t="s">
        <v>370</v>
      </c>
      <c r="CM249" t="s">
        <v>361</v>
      </c>
      <c r="CN249" t="s">
        <v>361</v>
      </c>
      <c r="CO249" t="s">
        <v>361</v>
      </c>
      <c r="CP249" t="s">
        <v>361</v>
      </c>
      <c r="CQ249" t="s">
        <v>361</v>
      </c>
      <c r="CR249" t="s">
        <v>361</v>
      </c>
      <c r="CS249" t="s">
        <v>361</v>
      </c>
      <c r="CT249" t="s">
        <v>361</v>
      </c>
      <c r="CU249" t="s">
        <v>361</v>
      </c>
      <c r="CV249" t="s">
        <v>361</v>
      </c>
      <c r="CW249" t="s">
        <v>361</v>
      </c>
      <c r="CX249" t="s">
        <v>361</v>
      </c>
      <c r="CY249" t="s">
        <v>361</v>
      </c>
      <c r="CZ249" t="s">
        <v>361</v>
      </c>
      <c r="DA249" t="s">
        <v>361</v>
      </c>
      <c r="DD249" t="s">
        <v>9</v>
      </c>
      <c r="DF249" t="s">
        <v>7</v>
      </c>
      <c r="DH249" t="s">
        <v>361</v>
      </c>
      <c r="DI249" t="s">
        <v>361</v>
      </c>
      <c r="DJ249" t="s">
        <v>361</v>
      </c>
      <c r="DK249" t="s">
        <v>361</v>
      </c>
      <c r="DL249" t="s">
        <v>361</v>
      </c>
      <c r="DM249" t="s">
        <v>361</v>
      </c>
      <c r="DN249" t="s">
        <v>361</v>
      </c>
      <c r="DO249" t="s">
        <v>361</v>
      </c>
      <c r="DP249" t="s">
        <v>361</v>
      </c>
      <c r="DQ249" t="s">
        <v>361</v>
      </c>
      <c r="DR249" t="s">
        <v>370</v>
      </c>
      <c r="DT249" t="s">
        <v>361</v>
      </c>
      <c r="DU249" t="s">
        <v>361</v>
      </c>
      <c r="DV249" t="s">
        <v>361</v>
      </c>
      <c r="DW249" t="s">
        <v>361</v>
      </c>
      <c r="DX249" t="s">
        <v>361</v>
      </c>
      <c r="DY249" t="s">
        <v>361</v>
      </c>
      <c r="DZ249" t="s">
        <v>361</v>
      </c>
      <c r="EA249" t="s">
        <v>361</v>
      </c>
      <c r="EB249" t="s">
        <v>361</v>
      </c>
      <c r="EC249" t="s">
        <v>361</v>
      </c>
      <c r="ED249" t="s">
        <v>361</v>
      </c>
      <c r="EH249" t="s">
        <v>7</v>
      </c>
      <c r="EJ249" t="s">
        <v>7</v>
      </c>
      <c r="EL249">
        <v>0</v>
      </c>
      <c r="FQ249" t="s">
        <v>373</v>
      </c>
      <c r="FR249" t="s">
        <v>406</v>
      </c>
      <c r="FV249" t="s">
        <v>406</v>
      </c>
      <c r="GF249" t="s">
        <v>7</v>
      </c>
      <c r="GJ249" t="s">
        <v>573</v>
      </c>
      <c r="GP249">
        <v>5</v>
      </c>
      <c r="GR249" t="s">
        <v>376</v>
      </c>
      <c r="GT249" t="s">
        <v>532</v>
      </c>
      <c r="GX249" t="s">
        <v>378</v>
      </c>
      <c r="HB249" t="s">
        <v>7</v>
      </c>
      <c r="HD249" t="s">
        <v>7</v>
      </c>
      <c r="HF249" t="s">
        <v>9</v>
      </c>
      <c r="HG249" t="s">
        <v>9</v>
      </c>
      <c r="HH249" t="s">
        <v>7</v>
      </c>
      <c r="HI249" t="s">
        <v>7</v>
      </c>
      <c r="HJ249" t="s">
        <v>7</v>
      </c>
      <c r="HK249" t="s">
        <v>7</v>
      </c>
      <c r="HL249" t="s">
        <v>7</v>
      </c>
      <c r="HM249" t="s">
        <v>9</v>
      </c>
      <c r="HN249" t="s">
        <v>7</v>
      </c>
      <c r="HX249" t="s">
        <v>9</v>
      </c>
      <c r="HY249" t="s">
        <v>9</v>
      </c>
      <c r="HZ249" t="s">
        <v>9</v>
      </c>
      <c r="IA249" t="s">
        <v>7</v>
      </c>
      <c r="IB249" t="s">
        <v>7</v>
      </c>
      <c r="IC249" t="s">
        <v>7</v>
      </c>
      <c r="ID249" t="s">
        <v>7</v>
      </c>
      <c r="IL249" t="s">
        <v>473</v>
      </c>
      <c r="IP249" t="s">
        <v>14</v>
      </c>
      <c r="IR249" t="s">
        <v>408</v>
      </c>
      <c r="IT249" t="s">
        <v>381</v>
      </c>
      <c r="IV249" t="s">
        <v>381</v>
      </c>
      <c r="IX249" t="s">
        <v>381</v>
      </c>
      <c r="IZ249" t="s">
        <v>9</v>
      </c>
      <c r="JB249" t="s">
        <v>11</v>
      </c>
      <c r="JD249" t="s">
        <v>9</v>
      </c>
      <c r="JF249" t="s">
        <v>410</v>
      </c>
      <c r="JG249" t="s">
        <v>446</v>
      </c>
      <c r="JH249" t="s">
        <v>410</v>
      </c>
      <c r="JL249" t="s">
        <v>370</v>
      </c>
      <c r="JM249" t="s">
        <v>370</v>
      </c>
      <c r="JN249" t="s">
        <v>370</v>
      </c>
      <c r="JO249" t="s">
        <v>370</v>
      </c>
      <c r="JP249" t="s">
        <v>370</v>
      </c>
      <c r="JQ249" t="s">
        <v>361</v>
      </c>
      <c r="JR249" t="s">
        <v>361</v>
      </c>
      <c r="JS249" t="s">
        <v>361</v>
      </c>
      <c r="JT249" t="s">
        <v>361</v>
      </c>
      <c r="JU249" t="s">
        <v>361</v>
      </c>
      <c r="JV249" t="s">
        <v>361</v>
      </c>
      <c r="JW249" t="s">
        <v>361</v>
      </c>
      <c r="JX249" t="s">
        <v>411</v>
      </c>
      <c r="JZ249" t="s">
        <v>412</v>
      </c>
      <c r="KB249" t="s">
        <v>8</v>
      </c>
    </row>
    <row r="250" spans="1:288" x14ac:dyDescent="0.3">
      <c r="A250">
        <v>249</v>
      </c>
      <c r="D250" s="45">
        <v>44741</v>
      </c>
      <c r="E250" s="46">
        <v>0.47500000000000003</v>
      </c>
      <c r="F250" t="s">
        <v>22</v>
      </c>
      <c r="G250" t="s">
        <v>382</v>
      </c>
      <c r="I250" t="s">
        <v>383</v>
      </c>
      <c r="N250" t="s">
        <v>384</v>
      </c>
      <c r="S250" t="s">
        <v>385</v>
      </c>
      <c r="W250" t="s">
        <v>413</v>
      </c>
      <c r="AA250" t="s">
        <v>414</v>
      </c>
      <c r="AC250" t="s">
        <v>388</v>
      </c>
      <c r="AE250" t="s">
        <v>435</v>
      </c>
      <c r="AG250" t="s">
        <v>390</v>
      </c>
      <c r="AK250" t="s">
        <v>383</v>
      </c>
      <c r="AO250" t="s">
        <v>383</v>
      </c>
      <c r="AQ250" t="s">
        <v>418</v>
      </c>
      <c r="AS250" t="s">
        <v>383</v>
      </c>
      <c r="AU250" t="s">
        <v>383</v>
      </c>
      <c r="AV250" t="s">
        <v>361</v>
      </c>
      <c r="AW250" t="s">
        <v>361</v>
      </c>
      <c r="AX250" t="s">
        <v>361</v>
      </c>
      <c r="AY250" t="s">
        <v>361</v>
      </c>
      <c r="AZ250" t="s">
        <v>361</v>
      </c>
      <c r="BA250" t="s">
        <v>361</v>
      </c>
      <c r="BB250" t="s">
        <v>361</v>
      </c>
      <c r="BC250" t="s">
        <v>361</v>
      </c>
      <c r="BD250" t="s">
        <v>361</v>
      </c>
      <c r="BE250" t="s">
        <v>361</v>
      </c>
      <c r="BF250" t="s">
        <v>361</v>
      </c>
      <c r="BG250" t="s">
        <v>361</v>
      </c>
      <c r="BH250" t="s">
        <v>361</v>
      </c>
      <c r="BI250" t="s">
        <v>370</v>
      </c>
      <c r="BJ250" t="s">
        <v>370</v>
      </c>
      <c r="BK250" t="s">
        <v>370</v>
      </c>
      <c r="BL250" t="s">
        <v>361</v>
      </c>
      <c r="BM250" t="s">
        <v>361</v>
      </c>
      <c r="BP250" t="s">
        <v>361</v>
      </c>
      <c r="BQ250" t="s">
        <v>361</v>
      </c>
      <c r="BR250" t="s">
        <v>361</v>
      </c>
      <c r="BS250" t="s">
        <v>361</v>
      </c>
      <c r="BT250" t="s">
        <v>361</v>
      </c>
      <c r="BU250" t="s">
        <v>361</v>
      </c>
      <c r="BV250" t="s">
        <v>361</v>
      </c>
      <c r="BW250" t="s">
        <v>361</v>
      </c>
      <c r="BX250" t="s">
        <v>370</v>
      </c>
      <c r="BY250" t="s">
        <v>361</v>
      </c>
      <c r="BZ250" t="s">
        <v>370</v>
      </c>
      <c r="CA250" t="s">
        <v>361</v>
      </c>
      <c r="CB250" t="s">
        <v>361</v>
      </c>
      <c r="CC250" t="s">
        <v>361</v>
      </c>
      <c r="CF250" t="s">
        <v>361</v>
      </c>
      <c r="CG250" t="s">
        <v>361</v>
      </c>
      <c r="CH250" t="s">
        <v>361</v>
      </c>
      <c r="CI250" t="s">
        <v>361</v>
      </c>
      <c r="CJ250" t="s">
        <v>361</v>
      </c>
      <c r="CK250" t="s">
        <v>361</v>
      </c>
      <c r="CL250" t="s">
        <v>361</v>
      </c>
      <c r="CM250" t="s">
        <v>361</v>
      </c>
      <c r="CN250" t="s">
        <v>361</v>
      </c>
      <c r="CO250" t="s">
        <v>361</v>
      </c>
      <c r="CP250" t="s">
        <v>361</v>
      </c>
      <c r="CQ250" t="s">
        <v>361</v>
      </c>
      <c r="CR250" t="s">
        <v>361</v>
      </c>
      <c r="CS250" t="s">
        <v>361</v>
      </c>
      <c r="CT250" t="s">
        <v>370</v>
      </c>
      <c r="CU250" t="s">
        <v>370</v>
      </c>
      <c r="CV250" t="s">
        <v>361</v>
      </c>
      <c r="CW250" t="s">
        <v>370</v>
      </c>
      <c r="CX250" t="s">
        <v>361</v>
      </c>
      <c r="CY250" t="s">
        <v>361</v>
      </c>
      <c r="CZ250" t="s">
        <v>361</v>
      </c>
      <c r="DA250" t="s">
        <v>361</v>
      </c>
      <c r="DE250" t="s">
        <v>383</v>
      </c>
      <c r="DG250" t="s">
        <v>385</v>
      </c>
      <c r="DH250" t="s">
        <v>361</v>
      </c>
      <c r="DI250" t="s">
        <v>361</v>
      </c>
      <c r="DJ250" t="s">
        <v>361</v>
      </c>
      <c r="DK250" t="s">
        <v>361</v>
      </c>
      <c r="DL250" t="s">
        <v>361</v>
      </c>
      <c r="DM250" t="s">
        <v>361</v>
      </c>
      <c r="DN250" t="s">
        <v>361</v>
      </c>
      <c r="DO250" t="s">
        <v>361</v>
      </c>
      <c r="DP250" t="s">
        <v>361</v>
      </c>
      <c r="DQ250" t="s">
        <v>361</v>
      </c>
      <c r="DR250" t="s">
        <v>361</v>
      </c>
      <c r="DT250" t="s">
        <v>361</v>
      </c>
      <c r="DU250" t="s">
        <v>361</v>
      </c>
      <c r="DV250" t="s">
        <v>361</v>
      </c>
      <c r="DW250" t="s">
        <v>361</v>
      </c>
      <c r="DX250" t="s">
        <v>361</v>
      </c>
      <c r="DY250" t="s">
        <v>361</v>
      </c>
      <c r="DZ250" t="s">
        <v>361</v>
      </c>
      <c r="EA250" t="s">
        <v>361</v>
      </c>
      <c r="EB250" t="s">
        <v>361</v>
      </c>
      <c r="EC250" t="s">
        <v>361</v>
      </c>
      <c r="ED250" t="s">
        <v>370</v>
      </c>
      <c r="EI250" t="s">
        <v>383</v>
      </c>
      <c r="EK250" t="s">
        <v>383</v>
      </c>
      <c r="EL250">
        <v>1</v>
      </c>
      <c r="EM250" t="s">
        <v>371</v>
      </c>
      <c r="EN250">
        <v>28</v>
      </c>
      <c r="FQ250" t="s">
        <v>373</v>
      </c>
      <c r="FS250" t="s">
        <v>463</v>
      </c>
      <c r="FU250" t="s">
        <v>503</v>
      </c>
      <c r="FW250" t="s">
        <v>419</v>
      </c>
      <c r="GG250" t="s">
        <v>383</v>
      </c>
      <c r="GK250" t="s">
        <v>394</v>
      </c>
      <c r="GQ250">
        <v>5</v>
      </c>
      <c r="GS250" t="s">
        <v>395</v>
      </c>
      <c r="GU250" t="s">
        <v>396</v>
      </c>
      <c r="GY250" t="s">
        <v>397</v>
      </c>
      <c r="HC250" t="s">
        <v>383</v>
      </c>
      <c r="HE250" t="s">
        <v>383</v>
      </c>
      <c r="HO250" t="s">
        <v>385</v>
      </c>
      <c r="HP250" t="s">
        <v>385</v>
      </c>
      <c r="HQ250" t="s">
        <v>383</v>
      </c>
      <c r="HR250" t="s">
        <v>383</v>
      </c>
      <c r="HS250" t="s">
        <v>385</v>
      </c>
      <c r="HT250" t="s">
        <v>383</v>
      </c>
      <c r="HU250" t="s">
        <v>385</v>
      </c>
      <c r="HV250" t="s">
        <v>385</v>
      </c>
      <c r="HW250" t="s">
        <v>385</v>
      </c>
      <c r="IE250" t="s">
        <v>383</v>
      </c>
      <c r="IF250" t="s">
        <v>385</v>
      </c>
      <c r="IG250" t="s">
        <v>383</v>
      </c>
      <c r="IH250" t="s">
        <v>383</v>
      </c>
      <c r="II250" t="s">
        <v>383</v>
      </c>
      <c r="IJ250" t="s">
        <v>383</v>
      </c>
      <c r="IK250" t="s">
        <v>383</v>
      </c>
      <c r="IM250" t="s">
        <v>398</v>
      </c>
      <c r="IQ250" t="s">
        <v>422</v>
      </c>
      <c r="IU250" t="s">
        <v>399</v>
      </c>
      <c r="IW250" t="s">
        <v>399</v>
      </c>
      <c r="IY250" t="s">
        <v>399</v>
      </c>
      <c r="JA250" t="s">
        <v>383</v>
      </c>
      <c r="JL250" t="s">
        <v>361</v>
      </c>
      <c r="JM250" t="s">
        <v>361</v>
      </c>
      <c r="JN250" t="s">
        <v>361</v>
      </c>
      <c r="JO250" t="s">
        <v>361</v>
      </c>
      <c r="JP250" t="s">
        <v>361</v>
      </c>
      <c r="JQ250" t="s">
        <v>361</v>
      </c>
      <c r="JR250" t="s">
        <v>361</v>
      </c>
      <c r="JS250" t="s">
        <v>361</v>
      </c>
      <c r="JT250" t="s">
        <v>361</v>
      </c>
      <c r="JU250" t="s">
        <v>361</v>
      </c>
      <c r="JV250" t="s">
        <v>361</v>
      </c>
      <c r="JW250" t="s">
        <v>361</v>
      </c>
      <c r="KB250" t="s">
        <v>8</v>
      </c>
    </row>
    <row r="251" spans="1:288" x14ac:dyDescent="0.3">
      <c r="A251">
        <v>250</v>
      </c>
      <c r="D251" s="45">
        <v>44741</v>
      </c>
      <c r="E251" s="46">
        <v>0.48055555555555557</v>
      </c>
      <c r="F251" t="s">
        <v>73</v>
      </c>
      <c r="G251" t="s">
        <v>13</v>
      </c>
      <c r="H251" t="s">
        <v>7</v>
      </c>
      <c r="L251" t="s">
        <v>362</v>
      </c>
      <c r="P251" t="s">
        <v>9</v>
      </c>
      <c r="V251" t="s">
        <v>363</v>
      </c>
      <c r="Z251" t="s">
        <v>402</v>
      </c>
      <c r="AB251" t="s">
        <v>403</v>
      </c>
      <c r="AD251" t="s">
        <v>366</v>
      </c>
      <c r="AF251" t="s">
        <v>367</v>
      </c>
      <c r="AJ251" t="s">
        <v>367</v>
      </c>
      <c r="AN251" t="s">
        <v>368</v>
      </c>
      <c r="AP251" t="s">
        <v>471</v>
      </c>
      <c r="AR251" t="s">
        <v>7</v>
      </c>
      <c r="AT251" t="s">
        <v>368</v>
      </c>
      <c r="AV251" t="s">
        <v>361</v>
      </c>
      <c r="AW251" t="s">
        <v>361</v>
      </c>
      <c r="AX251" t="s">
        <v>361</v>
      </c>
      <c r="AY251" t="s">
        <v>361</v>
      </c>
      <c r="AZ251" t="s">
        <v>370</v>
      </c>
      <c r="BA251" t="s">
        <v>361</v>
      </c>
      <c r="BB251" t="s">
        <v>370</v>
      </c>
      <c r="BC251" t="s">
        <v>370</v>
      </c>
      <c r="BD251" t="s">
        <v>361</v>
      </c>
      <c r="BE251" t="s">
        <v>361</v>
      </c>
      <c r="BF251" t="s">
        <v>361</v>
      </c>
      <c r="BG251" t="s">
        <v>361</v>
      </c>
      <c r="BH251" t="s">
        <v>361</v>
      </c>
      <c r="BI251" t="s">
        <v>361</v>
      </c>
      <c r="BJ251" t="s">
        <v>361</v>
      </c>
      <c r="BK251" t="s">
        <v>361</v>
      </c>
      <c r="BL251" t="s">
        <v>361</v>
      </c>
      <c r="BM251" t="s">
        <v>361</v>
      </c>
      <c r="BP251" t="s">
        <v>361</v>
      </c>
      <c r="BQ251" t="s">
        <v>370</v>
      </c>
      <c r="BR251" t="s">
        <v>361</v>
      </c>
      <c r="BS251" t="s">
        <v>370</v>
      </c>
      <c r="BT251" t="s">
        <v>361</v>
      </c>
      <c r="BU251" t="s">
        <v>361</v>
      </c>
      <c r="BV251" t="s">
        <v>361</v>
      </c>
      <c r="BW251" t="s">
        <v>361</v>
      </c>
      <c r="BX251" t="s">
        <v>361</v>
      </c>
      <c r="BY251" t="s">
        <v>361</v>
      </c>
      <c r="BZ251" t="s">
        <v>361</v>
      </c>
      <c r="CA251" t="s">
        <v>361</v>
      </c>
      <c r="CB251" t="s">
        <v>361</v>
      </c>
      <c r="CC251" t="s">
        <v>361</v>
      </c>
      <c r="CF251" t="s">
        <v>361</v>
      </c>
      <c r="CG251" t="s">
        <v>370</v>
      </c>
      <c r="CH251" t="s">
        <v>361</v>
      </c>
      <c r="CI251" t="s">
        <v>370</v>
      </c>
      <c r="CJ251" t="s">
        <v>370</v>
      </c>
      <c r="CK251" t="s">
        <v>370</v>
      </c>
      <c r="CL251" t="s">
        <v>361</v>
      </c>
      <c r="CM251" t="s">
        <v>361</v>
      </c>
      <c r="CN251" t="s">
        <v>361</v>
      </c>
      <c r="CO251" t="s">
        <v>361</v>
      </c>
      <c r="CP251" t="s">
        <v>361</v>
      </c>
      <c r="CQ251" t="s">
        <v>361</v>
      </c>
      <c r="CR251" t="s">
        <v>361</v>
      </c>
      <c r="CS251" t="s">
        <v>361</v>
      </c>
      <c r="CT251" t="s">
        <v>361</v>
      </c>
      <c r="CU251" t="s">
        <v>361</v>
      </c>
      <c r="CV251" t="s">
        <v>361</v>
      </c>
      <c r="CW251" t="s">
        <v>361</v>
      </c>
      <c r="CX251" t="s">
        <v>361</v>
      </c>
      <c r="CY251" t="s">
        <v>361</v>
      </c>
      <c r="CZ251" t="s">
        <v>361</v>
      </c>
      <c r="DA251" t="s">
        <v>361</v>
      </c>
      <c r="DD251" t="s">
        <v>9</v>
      </c>
      <c r="DF251" t="s">
        <v>9</v>
      </c>
      <c r="DH251" t="s">
        <v>361</v>
      </c>
      <c r="DI251" t="s">
        <v>361</v>
      </c>
      <c r="DJ251" t="s">
        <v>361</v>
      </c>
      <c r="DK251" t="s">
        <v>361</v>
      </c>
      <c r="DL251" t="s">
        <v>361</v>
      </c>
      <c r="DM251" t="s">
        <v>361</v>
      </c>
      <c r="DN251" t="s">
        <v>361</v>
      </c>
      <c r="DO251" t="s">
        <v>361</v>
      </c>
      <c r="DP251" t="s">
        <v>361</v>
      </c>
      <c r="DQ251" t="s">
        <v>361</v>
      </c>
      <c r="DR251" t="s">
        <v>370</v>
      </c>
      <c r="DT251" t="s">
        <v>361</v>
      </c>
      <c r="DU251" t="s">
        <v>361</v>
      </c>
      <c r="DV251" t="s">
        <v>361</v>
      </c>
      <c r="DW251" t="s">
        <v>361</v>
      </c>
      <c r="DX251" t="s">
        <v>361</v>
      </c>
      <c r="DY251" t="s">
        <v>361</v>
      </c>
      <c r="DZ251" t="s">
        <v>361</v>
      </c>
      <c r="EA251" t="s">
        <v>361</v>
      </c>
      <c r="EB251" t="s">
        <v>361</v>
      </c>
      <c r="EC251" t="s">
        <v>361</v>
      </c>
      <c r="ED251" t="s">
        <v>361</v>
      </c>
      <c r="EH251" t="s">
        <v>7</v>
      </c>
      <c r="EJ251" t="s">
        <v>7</v>
      </c>
      <c r="EL251">
        <v>3</v>
      </c>
      <c r="EM251" t="s">
        <v>372</v>
      </c>
      <c r="EN251">
        <v>47</v>
      </c>
      <c r="EO251" t="s">
        <v>371</v>
      </c>
      <c r="EP251">
        <v>18</v>
      </c>
      <c r="EQ251" t="s">
        <v>371</v>
      </c>
      <c r="ER251">
        <v>17</v>
      </c>
      <c r="FQ251" t="s">
        <v>373</v>
      </c>
      <c r="FR251" t="s">
        <v>406</v>
      </c>
      <c r="FV251" t="s">
        <v>406</v>
      </c>
      <c r="GF251" t="s">
        <v>7</v>
      </c>
      <c r="GJ251" t="s">
        <v>425</v>
      </c>
      <c r="GP251">
        <v>2</v>
      </c>
      <c r="GR251" t="s">
        <v>376</v>
      </c>
      <c r="GT251" t="s">
        <v>377</v>
      </c>
      <c r="GX251" t="s">
        <v>378</v>
      </c>
      <c r="HB251" t="s">
        <v>7</v>
      </c>
      <c r="HD251" t="s">
        <v>9</v>
      </c>
      <c r="HF251" t="s">
        <v>9</v>
      </c>
      <c r="HG251" t="s">
        <v>9</v>
      </c>
      <c r="HH251" t="s">
        <v>7</v>
      </c>
      <c r="HI251" t="s">
        <v>7</v>
      </c>
      <c r="HJ251" t="s">
        <v>9</v>
      </c>
      <c r="HK251" t="s">
        <v>7</v>
      </c>
      <c r="HL251" t="s">
        <v>7</v>
      </c>
      <c r="HM251" t="s">
        <v>9</v>
      </c>
      <c r="HN251" t="s">
        <v>9</v>
      </c>
      <c r="HX251" t="s">
        <v>9</v>
      </c>
      <c r="HY251" t="s">
        <v>9</v>
      </c>
      <c r="HZ251" t="s">
        <v>7</v>
      </c>
      <c r="IA251" t="s">
        <v>7</v>
      </c>
      <c r="IB251" t="s">
        <v>7</v>
      </c>
      <c r="IC251" t="s">
        <v>7</v>
      </c>
      <c r="ID251" t="s">
        <v>7</v>
      </c>
      <c r="IL251" t="s">
        <v>379</v>
      </c>
      <c r="IP251" t="s">
        <v>441</v>
      </c>
      <c r="IT251" t="s">
        <v>381</v>
      </c>
      <c r="IV251" t="s">
        <v>381</v>
      </c>
      <c r="IX251" t="s">
        <v>381</v>
      </c>
      <c r="IZ251" t="s">
        <v>7</v>
      </c>
      <c r="JL251" t="s">
        <v>361</v>
      </c>
      <c r="JM251" t="s">
        <v>361</v>
      </c>
      <c r="JN251" t="s">
        <v>361</v>
      </c>
      <c r="JO251" t="s">
        <v>361</v>
      </c>
      <c r="JP251" t="s">
        <v>361</v>
      </c>
      <c r="JQ251" t="s">
        <v>361</v>
      </c>
      <c r="JR251" t="s">
        <v>361</v>
      </c>
      <c r="JS251" t="s">
        <v>361</v>
      </c>
      <c r="JT251" t="s">
        <v>361</v>
      </c>
      <c r="JU251" t="s">
        <v>361</v>
      </c>
      <c r="JV251" t="s">
        <v>361</v>
      </c>
      <c r="JW251" t="s">
        <v>361</v>
      </c>
      <c r="KB251" t="s">
        <v>8</v>
      </c>
    </row>
    <row r="252" spans="1:288" x14ac:dyDescent="0.3">
      <c r="A252">
        <v>251</v>
      </c>
      <c r="D252" s="45">
        <v>44741</v>
      </c>
      <c r="E252" s="46">
        <v>0.48541666666666666</v>
      </c>
      <c r="F252" t="s">
        <v>75</v>
      </c>
      <c r="G252" t="s">
        <v>13</v>
      </c>
      <c r="H252" t="s">
        <v>7</v>
      </c>
      <c r="L252" t="s">
        <v>362</v>
      </c>
      <c r="P252" t="s">
        <v>9</v>
      </c>
      <c r="V252" t="s">
        <v>363</v>
      </c>
      <c r="Z252" t="s">
        <v>443</v>
      </c>
      <c r="AB252" t="s">
        <v>403</v>
      </c>
      <c r="AD252" t="s">
        <v>366</v>
      </c>
      <c r="AF252" t="s">
        <v>367</v>
      </c>
      <c r="AJ252" t="s">
        <v>367</v>
      </c>
      <c r="AN252" t="s">
        <v>7</v>
      </c>
      <c r="AP252" t="s">
        <v>369</v>
      </c>
      <c r="AR252" t="s">
        <v>7</v>
      </c>
      <c r="AT252" t="s">
        <v>368</v>
      </c>
      <c r="AV252" t="s">
        <v>361</v>
      </c>
      <c r="AW252" t="s">
        <v>361</v>
      </c>
      <c r="AX252" t="s">
        <v>361</v>
      </c>
      <c r="AY252" t="s">
        <v>370</v>
      </c>
      <c r="AZ252" t="s">
        <v>370</v>
      </c>
      <c r="BA252" t="s">
        <v>370</v>
      </c>
      <c r="BB252" t="s">
        <v>370</v>
      </c>
      <c r="BC252" t="s">
        <v>361</v>
      </c>
      <c r="BD252" t="s">
        <v>361</v>
      </c>
      <c r="BE252" t="s">
        <v>361</v>
      </c>
      <c r="BF252" t="s">
        <v>361</v>
      </c>
      <c r="BG252" t="s">
        <v>361</v>
      </c>
      <c r="BH252" t="s">
        <v>361</v>
      </c>
      <c r="BI252" t="s">
        <v>361</v>
      </c>
      <c r="BJ252" t="s">
        <v>361</v>
      </c>
      <c r="BK252" t="s">
        <v>361</v>
      </c>
      <c r="BL252" t="s">
        <v>361</v>
      </c>
      <c r="BM252" t="s">
        <v>361</v>
      </c>
      <c r="BP252" t="s">
        <v>361</v>
      </c>
      <c r="BQ252" t="s">
        <v>370</v>
      </c>
      <c r="BR252" t="s">
        <v>370</v>
      </c>
      <c r="BS252" t="s">
        <v>361</v>
      </c>
      <c r="BT252" t="s">
        <v>370</v>
      </c>
      <c r="BU252" t="s">
        <v>361</v>
      </c>
      <c r="BV252" t="s">
        <v>361</v>
      </c>
      <c r="BW252" t="s">
        <v>361</v>
      </c>
      <c r="BX252" t="s">
        <v>361</v>
      </c>
      <c r="BY252" t="s">
        <v>361</v>
      </c>
      <c r="BZ252" t="s">
        <v>361</v>
      </c>
      <c r="CA252" t="s">
        <v>361</v>
      </c>
      <c r="CB252" t="s">
        <v>361</v>
      </c>
      <c r="CC252" t="s">
        <v>361</v>
      </c>
      <c r="CF252" t="s">
        <v>361</v>
      </c>
      <c r="CG252" t="s">
        <v>361</v>
      </c>
      <c r="CH252" t="s">
        <v>370</v>
      </c>
      <c r="CI252" t="s">
        <v>370</v>
      </c>
      <c r="CJ252" t="s">
        <v>370</v>
      </c>
      <c r="CK252" t="s">
        <v>370</v>
      </c>
      <c r="CL252" t="s">
        <v>370</v>
      </c>
      <c r="CM252" t="s">
        <v>370</v>
      </c>
      <c r="CN252" t="s">
        <v>370</v>
      </c>
      <c r="CO252" t="s">
        <v>361</v>
      </c>
      <c r="CP252" t="s">
        <v>361</v>
      </c>
      <c r="CQ252" t="s">
        <v>361</v>
      </c>
      <c r="CR252" t="s">
        <v>361</v>
      </c>
      <c r="CS252" t="s">
        <v>361</v>
      </c>
      <c r="CT252" t="s">
        <v>361</v>
      </c>
      <c r="CU252" t="s">
        <v>361</v>
      </c>
      <c r="CV252" t="s">
        <v>361</v>
      </c>
      <c r="CW252" t="s">
        <v>361</v>
      </c>
      <c r="CX252" t="s">
        <v>361</v>
      </c>
      <c r="CY252" t="s">
        <v>361</v>
      </c>
      <c r="CZ252" t="s">
        <v>361</v>
      </c>
      <c r="DA252" t="s">
        <v>361</v>
      </c>
      <c r="DD252" t="s">
        <v>9</v>
      </c>
      <c r="DF252" t="s">
        <v>9</v>
      </c>
      <c r="DH252" t="s">
        <v>361</v>
      </c>
      <c r="DI252" t="s">
        <v>361</v>
      </c>
      <c r="DJ252" t="s">
        <v>361</v>
      </c>
      <c r="DK252" t="s">
        <v>361</v>
      </c>
      <c r="DL252" t="s">
        <v>361</v>
      </c>
      <c r="DM252" t="s">
        <v>361</v>
      </c>
      <c r="DN252" t="s">
        <v>361</v>
      </c>
      <c r="DO252" t="s">
        <v>361</v>
      </c>
      <c r="DP252" t="s">
        <v>361</v>
      </c>
      <c r="DQ252" t="s">
        <v>361</v>
      </c>
      <c r="DR252" t="s">
        <v>370</v>
      </c>
      <c r="DT252" t="s">
        <v>361</v>
      </c>
      <c r="DU252" t="s">
        <v>361</v>
      </c>
      <c r="DV252" t="s">
        <v>361</v>
      </c>
      <c r="DW252" t="s">
        <v>361</v>
      </c>
      <c r="DX252" t="s">
        <v>361</v>
      </c>
      <c r="DY252" t="s">
        <v>361</v>
      </c>
      <c r="DZ252" t="s">
        <v>361</v>
      </c>
      <c r="EA252" t="s">
        <v>361</v>
      </c>
      <c r="EB252" t="s">
        <v>361</v>
      </c>
      <c r="EC252" t="s">
        <v>361</v>
      </c>
      <c r="ED252" t="s">
        <v>361</v>
      </c>
      <c r="EH252" t="s">
        <v>7</v>
      </c>
      <c r="EJ252" t="s">
        <v>7</v>
      </c>
      <c r="EL252">
        <v>2</v>
      </c>
      <c r="EM252" t="s">
        <v>372</v>
      </c>
      <c r="EN252">
        <v>44</v>
      </c>
      <c r="EO252" t="s">
        <v>372</v>
      </c>
      <c r="EP252">
        <v>35</v>
      </c>
      <c r="FQ252" t="s">
        <v>373</v>
      </c>
      <c r="FR252" t="s">
        <v>374</v>
      </c>
      <c r="FV252" t="s">
        <v>374</v>
      </c>
      <c r="GF252" t="s">
        <v>7</v>
      </c>
      <c r="GJ252" t="s">
        <v>425</v>
      </c>
      <c r="GP252">
        <v>1</v>
      </c>
      <c r="GR252" t="s">
        <v>376</v>
      </c>
      <c r="GT252" t="s">
        <v>377</v>
      </c>
      <c r="GX252" t="s">
        <v>378</v>
      </c>
      <c r="HB252" t="s">
        <v>7</v>
      </c>
      <c r="HD252" t="s">
        <v>9</v>
      </c>
      <c r="HF252" t="s">
        <v>7</v>
      </c>
      <c r="HG252" t="s">
        <v>9</v>
      </c>
      <c r="HH252" t="s">
        <v>7</v>
      </c>
      <c r="HI252" t="s">
        <v>7</v>
      </c>
      <c r="HJ252" t="s">
        <v>7</v>
      </c>
      <c r="HK252" t="s">
        <v>7</v>
      </c>
      <c r="HL252" t="s">
        <v>9</v>
      </c>
      <c r="HM252" t="s">
        <v>9</v>
      </c>
      <c r="HN252" t="s">
        <v>7</v>
      </c>
      <c r="HX252" t="s">
        <v>7</v>
      </c>
      <c r="HY252" t="s">
        <v>9</v>
      </c>
      <c r="HZ252" t="s">
        <v>7</v>
      </c>
      <c r="IA252" t="s">
        <v>7</v>
      </c>
      <c r="IB252" t="s">
        <v>7</v>
      </c>
      <c r="IC252" t="s">
        <v>7</v>
      </c>
      <c r="ID252" t="s">
        <v>7</v>
      </c>
      <c r="IL252" t="s">
        <v>473</v>
      </c>
      <c r="IP252" t="s">
        <v>380</v>
      </c>
      <c r="IT252" t="s">
        <v>381</v>
      </c>
      <c r="IV252" t="s">
        <v>381</v>
      </c>
      <c r="IX252" t="s">
        <v>381</v>
      </c>
      <c r="IZ252" t="s">
        <v>9</v>
      </c>
      <c r="JB252" t="s">
        <v>11</v>
      </c>
      <c r="JD252" t="s">
        <v>9</v>
      </c>
      <c r="JF252" t="s">
        <v>409</v>
      </c>
      <c r="JG252" t="s">
        <v>446</v>
      </c>
      <c r="JH252" t="s">
        <v>446</v>
      </c>
      <c r="JL252" t="s">
        <v>370</v>
      </c>
      <c r="JM252" t="s">
        <v>370</v>
      </c>
      <c r="JN252" t="s">
        <v>370</v>
      </c>
      <c r="JO252" t="s">
        <v>370</v>
      </c>
      <c r="JP252" t="s">
        <v>370</v>
      </c>
      <c r="JQ252" t="s">
        <v>361</v>
      </c>
      <c r="JR252" t="s">
        <v>361</v>
      </c>
      <c r="JS252" t="s">
        <v>361</v>
      </c>
      <c r="JT252" t="s">
        <v>361</v>
      </c>
      <c r="JU252" t="s">
        <v>361</v>
      </c>
      <c r="JV252" t="s">
        <v>361</v>
      </c>
      <c r="JW252" t="s">
        <v>361</v>
      </c>
      <c r="JX252" t="s">
        <v>14</v>
      </c>
      <c r="JZ252" t="s">
        <v>412</v>
      </c>
      <c r="KB252" t="s">
        <v>8</v>
      </c>
    </row>
    <row r="253" spans="1:288" x14ac:dyDescent="0.3">
      <c r="A253">
        <v>252</v>
      </c>
      <c r="AV253" t="s">
        <v>361</v>
      </c>
      <c r="AW253" t="s">
        <v>361</v>
      </c>
      <c r="AX253" t="s">
        <v>361</v>
      </c>
      <c r="AY253" t="s">
        <v>361</v>
      </c>
      <c r="AZ253" t="s">
        <v>361</v>
      </c>
      <c r="BA253" t="s">
        <v>361</v>
      </c>
      <c r="BB253" t="s">
        <v>361</v>
      </c>
      <c r="BC253" t="s">
        <v>361</v>
      </c>
      <c r="BD253" t="s">
        <v>361</v>
      </c>
      <c r="BE253" t="s">
        <v>361</v>
      </c>
      <c r="BF253" t="s">
        <v>361</v>
      </c>
      <c r="BG253" t="s">
        <v>361</v>
      </c>
      <c r="BH253" t="s">
        <v>361</v>
      </c>
      <c r="BI253" t="s">
        <v>361</v>
      </c>
      <c r="BJ253" t="s">
        <v>361</v>
      </c>
      <c r="BK253" t="s">
        <v>361</v>
      </c>
      <c r="BL253" t="s">
        <v>361</v>
      </c>
      <c r="BM253" t="s">
        <v>361</v>
      </c>
      <c r="BP253" t="s">
        <v>361</v>
      </c>
      <c r="BQ253" t="s">
        <v>361</v>
      </c>
      <c r="BR253" t="s">
        <v>361</v>
      </c>
      <c r="BS253" t="s">
        <v>361</v>
      </c>
      <c r="BT253" t="s">
        <v>361</v>
      </c>
      <c r="BU253" t="s">
        <v>361</v>
      </c>
      <c r="BV253" t="s">
        <v>361</v>
      </c>
      <c r="BW253" t="s">
        <v>361</v>
      </c>
      <c r="BX253" t="s">
        <v>361</v>
      </c>
      <c r="BY253" t="s">
        <v>361</v>
      </c>
      <c r="BZ253" t="s">
        <v>361</v>
      </c>
      <c r="CA253" t="s">
        <v>361</v>
      </c>
      <c r="CB253" t="s">
        <v>361</v>
      </c>
      <c r="CC253" t="s">
        <v>361</v>
      </c>
      <c r="CF253" t="s">
        <v>361</v>
      </c>
      <c r="CG253" t="s">
        <v>361</v>
      </c>
      <c r="CH253" t="s">
        <v>361</v>
      </c>
      <c r="CI253" t="s">
        <v>361</v>
      </c>
      <c r="CJ253" t="s">
        <v>361</v>
      </c>
      <c r="CK253" t="s">
        <v>361</v>
      </c>
      <c r="CL253" t="s">
        <v>361</v>
      </c>
      <c r="CM253" t="s">
        <v>361</v>
      </c>
      <c r="CN253" t="s">
        <v>361</v>
      </c>
      <c r="CO253" t="s">
        <v>361</v>
      </c>
      <c r="CP253" t="s">
        <v>361</v>
      </c>
      <c r="CQ253" t="s">
        <v>361</v>
      </c>
      <c r="CR253" t="s">
        <v>361</v>
      </c>
      <c r="CS253" t="s">
        <v>361</v>
      </c>
      <c r="CT253" t="s">
        <v>361</v>
      </c>
      <c r="CU253" t="s">
        <v>361</v>
      </c>
      <c r="CV253" t="s">
        <v>361</v>
      </c>
      <c r="CW253" t="s">
        <v>361</v>
      </c>
      <c r="CX253" t="s">
        <v>361</v>
      </c>
      <c r="CY253" t="s">
        <v>361</v>
      </c>
      <c r="CZ253" t="s">
        <v>361</v>
      </c>
      <c r="DA253" t="s">
        <v>361</v>
      </c>
      <c r="DH253" t="s">
        <v>361</v>
      </c>
      <c r="DI253" t="s">
        <v>361</v>
      </c>
      <c r="DJ253" t="s">
        <v>361</v>
      </c>
      <c r="DK253" t="s">
        <v>361</v>
      </c>
      <c r="DL253" t="s">
        <v>361</v>
      </c>
      <c r="DM253" t="s">
        <v>361</v>
      </c>
      <c r="DN253" t="s">
        <v>361</v>
      </c>
      <c r="DO253" t="s">
        <v>361</v>
      </c>
      <c r="DP253" t="s">
        <v>361</v>
      </c>
      <c r="DQ253" t="s">
        <v>361</v>
      </c>
      <c r="DR253" t="s">
        <v>361</v>
      </c>
      <c r="DT253" t="s">
        <v>361</v>
      </c>
      <c r="DU253" t="s">
        <v>361</v>
      </c>
      <c r="DV253" t="s">
        <v>361</v>
      </c>
      <c r="DW253" t="s">
        <v>361</v>
      </c>
      <c r="DX253" t="s">
        <v>361</v>
      </c>
      <c r="DY253" t="s">
        <v>361</v>
      </c>
      <c r="DZ253" t="s">
        <v>361</v>
      </c>
      <c r="EA253" t="s">
        <v>361</v>
      </c>
      <c r="EB253" t="s">
        <v>361</v>
      </c>
      <c r="EC253" t="s">
        <v>361</v>
      </c>
      <c r="ED253" t="s">
        <v>361</v>
      </c>
      <c r="JL253" t="s">
        <v>361</v>
      </c>
      <c r="JM253" t="s">
        <v>361</v>
      </c>
      <c r="JN253" t="s">
        <v>361</v>
      </c>
      <c r="JO253" t="s">
        <v>361</v>
      </c>
      <c r="JP253" t="s">
        <v>361</v>
      </c>
      <c r="JQ253" t="s">
        <v>361</v>
      </c>
      <c r="JR253" t="s">
        <v>361</v>
      </c>
      <c r="JS253" t="s">
        <v>361</v>
      </c>
      <c r="JT253" t="s">
        <v>361</v>
      </c>
      <c r="JU253" t="s">
        <v>361</v>
      </c>
      <c r="JV253" t="s">
        <v>361</v>
      </c>
      <c r="JW253" t="s">
        <v>361</v>
      </c>
      <c r="KB253" t="s">
        <v>59</v>
      </c>
    </row>
    <row r="254" spans="1:288" x14ac:dyDescent="0.3">
      <c r="A254">
        <v>253</v>
      </c>
      <c r="D254" s="45">
        <v>44742</v>
      </c>
      <c r="E254" s="46">
        <v>0.50486111111111109</v>
      </c>
      <c r="F254" t="s">
        <v>21</v>
      </c>
      <c r="G254" t="s">
        <v>382</v>
      </c>
      <c r="I254" t="s">
        <v>383</v>
      </c>
      <c r="N254" t="s">
        <v>384</v>
      </c>
      <c r="S254" t="s">
        <v>385</v>
      </c>
      <c r="W254" t="s">
        <v>426</v>
      </c>
      <c r="Y254" t="s">
        <v>385</v>
      </c>
      <c r="AA254" t="s">
        <v>434</v>
      </c>
      <c r="AC254" t="s">
        <v>388</v>
      </c>
      <c r="AE254" t="s">
        <v>435</v>
      </c>
      <c r="AG254" t="s">
        <v>390</v>
      </c>
      <c r="AK254" t="s">
        <v>383</v>
      </c>
      <c r="AO254" t="s">
        <v>383</v>
      </c>
      <c r="AQ254" t="s">
        <v>391</v>
      </c>
      <c r="AS254" t="s">
        <v>383</v>
      </c>
      <c r="AU254" t="s">
        <v>385</v>
      </c>
      <c r="AV254" t="s">
        <v>361</v>
      </c>
      <c r="AW254" t="s">
        <v>361</v>
      </c>
      <c r="AX254" t="s">
        <v>361</v>
      </c>
      <c r="AY254" t="s">
        <v>361</v>
      </c>
      <c r="AZ254" t="s">
        <v>361</v>
      </c>
      <c r="BA254" t="s">
        <v>361</v>
      </c>
      <c r="BB254" t="s">
        <v>361</v>
      </c>
      <c r="BC254" t="s">
        <v>361</v>
      </c>
      <c r="BD254" t="s">
        <v>361</v>
      </c>
      <c r="BE254" t="s">
        <v>361</v>
      </c>
      <c r="BF254" t="s">
        <v>370</v>
      </c>
      <c r="BG254" t="s">
        <v>361</v>
      </c>
      <c r="BH254" t="s">
        <v>361</v>
      </c>
      <c r="BI254" t="s">
        <v>361</v>
      </c>
      <c r="BJ254" t="s">
        <v>361</v>
      </c>
      <c r="BK254" t="s">
        <v>361</v>
      </c>
      <c r="BL254" t="s">
        <v>361</v>
      </c>
      <c r="BM254" t="s">
        <v>370</v>
      </c>
      <c r="BO254" t="s">
        <v>574</v>
      </c>
      <c r="BP254" t="s">
        <v>361</v>
      </c>
      <c r="BQ254" t="s">
        <v>361</v>
      </c>
      <c r="BR254" t="s">
        <v>361</v>
      </c>
      <c r="BS254" t="s">
        <v>361</v>
      </c>
      <c r="BT254" t="s">
        <v>361</v>
      </c>
      <c r="BU254" t="s">
        <v>361</v>
      </c>
      <c r="BV254" t="s">
        <v>361</v>
      </c>
      <c r="BW254" t="s">
        <v>361</v>
      </c>
      <c r="BX254" t="s">
        <v>361</v>
      </c>
      <c r="BY254" t="s">
        <v>361</v>
      </c>
      <c r="BZ254" t="s">
        <v>370</v>
      </c>
      <c r="CA254" t="s">
        <v>370</v>
      </c>
      <c r="CB254" t="s">
        <v>361</v>
      </c>
      <c r="CC254" t="s">
        <v>361</v>
      </c>
      <c r="CF254" t="s">
        <v>361</v>
      </c>
      <c r="CG254" t="s">
        <v>361</v>
      </c>
      <c r="CH254" t="s">
        <v>361</v>
      </c>
      <c r="CI254" t="s">
        <v>361</v>
      </c>
      <c r="CJ254" t="s">
        <v>361</v>
      </c>
      <c r="CK254" t="s">
        <v>361</v>
      </c>
      <c r="CL254" t="s">
        <v>361</v>
      </c>
      <c r="CM254" t="s">
        <v>361</v>
      </c>
      <c r="CN254" t="s">
        <v>361</v>
      </c>
      <c r="CO254" t="s">
        <v>361</v>
      </c>
      <c r="CP254" t="s">
        <v>361</v>
      </c>
      <c r="CQ254" t="s">
        <v>370</v>
      </c>
      <c r="CR254" t="s">
        <v>361</v>
      </c>
      <c r="CS254" t="s">
        <v>361</v>
      </c>
      <c r="CT254" t="s">
        <v>361</v>
      </c>
      <c r="CU254" t="s">
        <v>361</v>
      </c>
      <c r="CV254" t="s">
        <v>361</v>
      </c>
      <c r="CW254" t="s">
        <v>361</v>
      </c>
      <c r="CX254" t="s">
        <v>361</v>
      </c>
      <c r="CY254" t="s">
        <v>361</v>
      </c>
      <c r="CZ254" t="s">
        <v>361</v>
      </c>
      <c r="DA254" t="s">
        <v>361</v>
      </c>
      <c r="DE254" t="s">
        <v>385</v>
      </c>
      <c r="DG254" t="s">
        <v>385</v>
      </c>
      <c r="DH254" t="s">
        <v>361</v>
      </c>
      <c r="DI254" t="s">
        <v>361</v>
      </c>
      <c r="DJ254" t="s">
        <v>361</v>
      </c>
      <c r="DK254" t="s">
        <v>361</v>
      </c>
      <c r="DL254" t="s">
        <v>361</v>
      </c>
      <c r="DM254" t="s">
        <v>361</v>
      </c>
      <c r="DN254" t="s">
        <v>361</v>
      </c>
      <c r="DO254" t="s">
        <v>361</v>
      </c>
      <c r="DP254" t="s">
        <v>361</v>
      </c>
      <c r="DQ254" t="s">
        <v>361</v>
      </c>
      <c r="DR254" t="s">
        <v>361</v>
      </c>
      <c r="DT254" t="s">
        <v>361</v>
      </c>
      <c r="DU254" t="s">
        <v>361</v>
      </c>
      <c r="DV254" t="s">
        <v>361</v>
      </c>
      <c r="DW254" t="s">
        <v>361</v>
      </c>
      <c r="DX254" t="s">
        <v>361</v>
      </c>
      <c r="DY254" t="s">
        <v>361</v>
      </c>
      <c r="DZ254" t="s">
        <v>361</v>
      </c>
      <c r="EA254" t="s">
        <v>361</v>
      </c>
      <c r="EB254" t="s">
        <v>361</v>
      </c>
      <c r="EC254" t="s">
        <v>361</v>
      </c>
      <c r="ED254" t="s">
        <v>370</v>
      </c>
      <c r="EI254" t="s">
        <v>383</v>
      </c>
      <c r="EK254" t="s">
        <v>383</v>
      </c>
      <c r="EL254">
        <v>1</v>
      </c>
      <c r="EM254" t="s">
        <v>372</v>
      </c>
      <c r="EN254">
        <v>24</v>
      </c>
      <c r="FS254" t="s">
        <v>419</v>
      </c>
      <c r="FW254" t="s">
        <v>419</v>
      </c>
      <c r="GG254" t="s">
        <v>383</v>
      </c>
      <c r="GK254" t="s">
        <v>517</v>
      </c>
      <c r="GQ254">
        <v>1</v>
      </c>
      <c r="GS254" t="s">
        <v>395</v>
      </c>
      <c r="GU254" t="s">
        <v>396</v>
      </c>
      <c r="GY254" t="s">
        <v>397</v>
      </c>
      <c r="HC254" t="s">
        <v>385</v>
      </c>
      <c r="HE254" t="s">
        <v>383</v>
      </c>
      <c r="HO254" t="s">
        <v>385</v>
      </c>
      <c r="HP254" t="s">
        <v>385</v>
      </c>
      <c r="HQ254" t="s">
        <v>383</v>
      </c>
      <c r="HR254" t="s">
        <v>383</v>
      </c>
      <c r="HS254" t="s">
        <v>383</v>
      </c>
      <c r="HT254" t="s">
        <v>383</v>
      </c>
      <c r="HU254" t="s">
        <v>383</v>
      </c>
      <c r="HV254" t="s">
        <v>383</v>
      </c>
      <c r="HW254" t="s">
        <v>383</v>
      </c>
      <c r="IE254" t="s">
        <v>385</v>
      </c>
      <c r="IF254" t="s">
        <v>385</v>
      </c>
      <c r="IG254" t="s">
        <v>383</v>
      </c>
      <c r="IH254" t="s">
        <v>383</v>
      </c>
      <c r="II254" t="s">
        <v>383</v>
      </c>
      <c r="IJ254" t="s">
        <v>383</v>
      </c>
      <c r="IK254" t="s">
        <v>383</v>
      </c>
      <c r="IM254" t="s">
        <v>453</v>
      </c>
      <c r="IQ254" t="s">
        <v>380</v>
      </c>
      <c r="IU254" t="s">
        <v>399</v>
      </c>
      <c r="IW254" t="s">
        <v>399</v>
      </c>
      <c r="IY254" t="s">
        <v>399</v>
      </c>
      <c r="JA254" t="s">
        <v>385</v>
      </c>
      <c r="JC254" t="s">
        <v>430</v>
      </c>
      <c r="JE254" t="s">
        <v>385</v>
      </c>
      <c r="JI254" t="s">
        <v>431</v>
      </c>
      <c r="JJ254" t="s">
        <v>432</v>
      </c>
      <c r="JK254" t="s">
        <v>432</v>
      </c>
      <c r="JL254" t="s">
        <v>361</v>
      </c>
      <c r="JM254" t="s">
        <v>361</v>
      </c>
      <c r="JN254" t="s">
        <v>361</v>
      </c>
      <c r="JO254" t="s">
        <v>361</v>
      </c>
      <c r="JP254" t="s">
        <v>361</v>
      </c>
      <c r="JQ254" t="s">
        <v>361</v>
      </c>
      <c r="JR254" t="s">
        <v>370</v>
      </c>
      <c r="JS254" t="s">
        <v>361</v>
      </c>
      <c r="JT254" t="s">
        <v>370</v>
      </c>
      <c r="JU254" t="s">
        <v>370</v>
      </c>
      <c r="JV254" t="s">
        <v>370</v>
      </c>
      <c r="JW254" t="s">
        <v>361</v>
      </c>
      <c r="JY254" t="s">
        <v>411</v>
      </c>
      <c r="KA254" t="s">
        <v>433</v>
      </c>
      <c r="KB254" t="s">
        <v>8</v>
      </c>
    </row>
    <row r="255" spans="1:288" x14ac:dyDescent="0.3">
      <c r="A255">
        <v>254</v>
      </c>
      <c r="D255" s="45">
        <v>44742</v>
      </c>
      <c r="E255" s="46">
        <v>0.46736111111111112</v>
      </c>
      <c r="F255" t="s">
        <v>21</v>
      </c>
      <c r="AV255" t="s">
        <v>361</v>
      </c>
      <c r="AW255" t="s">
        <v>361</v>
      </c>
      <c r="AX255" t="s">
        <v>361</v>
      </c>
      <c r="AY255" t="s">
        <v>361</v>
      </c>
      <c r="AZ255" t="s">
        <v>361</v>
      </c>
      <c r="BA255" t="s">
        <v>361</v>
      </c>
      <c r="BB255" t="s">
        <v>361</v>
      </c>
      <c r="BC255" t="s">
        <v>361</v>
      </c>
      <c r="BD255" t="s">
        <v>361</v>
      </c>
      <c r="BE255" t="s">
        <v>361</v>
      </c>
      <c r="BF255" t="s">
        <v>361</v>
      </c>
      <c r="BG255" t="s">
        <v>361</v>
      </c>
      <c r="BH255" t="s">
        <v>361</v>
      </c>
      <c r="BI255" t="s">
        <v>361</v>
      </c>
      <c r="BJ255" t="s">
        <v>361</v>
      </c>
      <c r="BK255" t="s">
        <v>361</v>
      </c>
      <c r="BL255" t="s">
        <v>361</v>
      </c>
      <c r="BM255" t="s">
        <v>361</v>
      </c>
      <c r="BP255" t="s">
        <v>361</v>
      </c>
      <c r="BQ255" t="s">
        <v>361</v>
      </c>
      <c r="BR255" t="s">
        <v>361</v>
      </c>
      <c r="BS255" t="s">
        <v>361</v>
      </c>
      <c r="BT255" t="s">
        <v>361</v>
      </c>
      <c r="BU255" t="s">
        <v>361</v>
      </c>
      <c r="BV255" t="s">
        <v>361</v>
      </c>
      <c r="BW255" t="s">
        <v>361</v>
      </c>
      <c r="BX255" t="s">
        <v>361</v>
      </c>
      <c r="BY255" t="s">
        <v>361</v>
      </c>
      <c r="BZ255" t="s">
        <v>361</v>
      </c>
      <c r="CA255" t="s">
        <v>361</v>
      </c>
      <c r="CB255" t="s">
        <v>361</v>
      </c>
      <c r="CC255" t="s">
        <v>361</v>
      </c>
      <c r="CF255" t="s">
        <v>361</v>
      </c>
      <c r="CG255" t="s">
        <v>361</v>
      </c>
      <c r="CH255" t="s">
        <v>361</v>
      </c>
      <c r="CI255" t="s">
        <v>361</v>
      </c>
      <c r="CJ255" t="s">
        <v>361</v>
      </c>
      <c r="CK255" t="s">
        <v>361</v>
      </c>
      <c r="CL255" t="s">
        <v>361</v>
      </c>
      <c r="CM255" t="s">
        <v>361</v>
      </c>
      <c r="CN255" t="s">
        <v>361</v>
      </c>
      <c r="CO255" t="s">
        <v>361</v>
      </c>
      <c r="CP255" t="s">
        <v>361</v>
      </c>
      <c r="CQ255" t="s">
        <v>361</v>
      </c>
      <c r="CR255" t="s">
        <v>361</v>
      </c>
      <c r="CS255" t="s">
        <v>361</v>
      </c>
      <c r="CT255" t="s">
        <v>361</v>
      </c>
      <c r="CU255" t="s">
        <v>361</v>
      </c>
      <c r="CV255" t="s">
        <v>361</v>
      </c>
      <c r="CW255" t="s">
        <v>361</v>
      </c>
      <c r="CX255" t="s">
        <v>361</v>
      </c>
      <c r="CY255" t="s">
        <v>361</v>
      </c>
      <c r="CZ255" t="s">
        <v>361</v>
      </c>
      <c r="DA255" t="s">
        <v>361</v>
      </c>
      <c r="DH255" t="s">
        <v>361</v>
      </c>
      <c r="DI255" t="s">
        <v>361</v>
      </c>
      <c r="DJ255" t="s">
        <v>361</v>
      </c>
      <c r="DK255" t="s">
        <v>361</v>
      </c>
      <c r="DL255" t="s">
        <v>361</v>
      </c>
      <c r="DM255" t="s">
        <v>361</v>
      </c>
      <c r="DN255" t="s">
        <v>361</v>
      </c>
      <c r="DO255" t="s">
        <v>361</v>
      </c>
      <c r="DP255" t="s">
        <v>361</v>
      </c>
      <c r="DQ255" t="s">
        <v>361</v>
      </c>
      <c r="DR255" t="s">
        <v>361</v>
      </c>
      <c r="DT255" t="s">
        <v>361</v>
      </c>
      <c r="DU255" t="s">
        <v>361</v>
      </c>
      <c r="DV255" t="s">
        <v>361</v>
      </c>
      <c r="DW255" t="s">
        <v>361</v>
      </c>
      <c r="DX255" t="s">
        <v>361</v>
      </c>
      <c r="DY255" t="s">
        <v>361</v>
      </c>
      <c r="DZ255" t="s">
        <v>361</v>
      </c>
      <c r="EA255" t="s">
        <v>361</v>
      </c>
      <c r="EB255" t="s">
        <v>361</v>
      </c>
      <c r="EC255" t="s">
        <v>361</v>
      </c>
      <c r="ED255" t="s">
        <v>361</v>
      </c>
      <c r="JL255" t="s">
        <v>361</v>
      </c>
      <c r="JM255" t="s">
        <v>361</v>
      </c>
      <c r="JN255" t="s">
        <v>361</v>
      </c>
      <c r="JO255" t="s">
        <v>361</v>
      </c>
      <c r="JP255" t="s">
        <v>361</v>
      </c>
      <c r="JQ255" t="s">
        <v>361</v>
      </c>
      <c r="JR255" t="s">
        <v>361</v>
      </c>
      <c r="JS255" t="s">
        <v>361</v>
      </c>
      <c r="JT255" t="s">
        <v>361</v>
      </c>
      <c r="JU255" t="s">
        <v>361</v>
      </c>
      <c r="JV255" t="s">
        <v>361</v>
      </c>
      <c r="JW255" t="s">
        <v>361</v>
      </c>
      <c r="KB255" t="s">
        <v>8</v>
      </c>
    </row>
    <row r="256" spans="1:288" x14ac:dyDescent="0.3">
      <c r="A256">
        <v>255</v>
      </c>
      <c r="D256" s="45">
        <v>44741</v>
      </c>
      <c r="E256" s="46">
        <v>0.4909722222222222</v>
      </c>
      <c r="F256" t="s">
        <v>20</v>
      </c>
      <c r="G256" t="s">
        <v>13</v>
      </c>
      <c r="H256" t="s">
        <v>7</v>
      </c>
      <c r="L256" t="s">
        <v>362</v>
      </c>
      <c r="P256" t="s">
        <v>9</v>
      </c>
      <c r="V256" t="s">
        <v>401</v>
      </c>
      <c r="X256" t="s">
        <v>7</v>
      </c>
      <c r="Z256" t="s">
        <v>402</v>
      </c>
      <c r="AB256" t="s">
        <v>403</v>
      </c>
      <c r="AD256" t="s">
        <v>423</v>
      </c>
      <c r="AF256" t="s">
        <v>367</v>
      </c>
      <c r="AJ256" t="s">
        <v>367</v>
      </c>
      <c r="AN256" t="s">
        <v>9</v>
      </c>
      <c r="AP256" t="s">
        <v>369</v>
      </c>
      <c r="AR256" t="s">
        <v>7</v>
      </c>
      <c r="AT256" t="s">
        <v>368</v>
      </c>
      <c r="AV256" t="s">
        <v>361</v>
      </c>
      <c r="AW256" t="s">
        <v>361</v>
      </c>
      <c r="AX256" t="s">
        <v>361</v>
      </c>
      <c r="AY256" t="s">
        <v>370</v>
      </c>
      <c r="AZ256" t="s">
        <v>370</v>
      </c>
      <c r="BA256" t="s">
        <v>370</v>
      </c>
      <c r="BB256" t="s">
        <v>361</v>
      </c>
      <c r="BC256" t="s">
        <v>361</v>
      </c>
      <c r="BD256" t="s">
        <v>361</v>
      </c>
      <c r="BE256" t="s">
        <v>361</v>
      </c>
      <c r="BF256" t="s">
        <v>361</v>
      </c>
      <c r="BG256" t="s">
        <v>361</v>
      </c>
      <c r="BH256" t="s">
        <v>361</v>
      </c>
      <c r="BI256" t="s">
        <v>361</v>
      </c>
      <c r="BJ256" t="s">
        <v>361</v>
      </c>
      <c r="BK256" t="s">
        <v>361</v>
      </c>
      <c r="BL256" t="s">
        <v>361</v>
      </c>
      <c r="BM256" t="s">
        <v>361</v>
      </c>
      <c r="BP256" t="s">
        <v>361</v>
      </c>
      <c r="BQ256" t="s">
        <v>361</v>
      </c>
      <c r="BR256" t="s">
        <v>361</v>
      </c>
      <c r="BS256" t="s">
        <v>370</v>
      </c>
      <c r="BT256" t="s">
        <v>361</v>
      </c>
      <c r="BU256" t="s">
        <v>361</v>
      </c>
      <c r="BV256" t="s">
        <v>361</v>
      </c>
      <c r="BW256" t="s">
        <v>361</v>
      </c>
      <c r="BX256" t="s">
        <v>361</v>
      </c>
      <c r="BY256" t="s">
        <v>361</v>
      </c>
      <c r="BZ256" t="s">
        <v>361</v>
      </c>
      <c r="CA256" t="s">
        <v>361</v>
      </c>
      <c r="CB256" t="s">
        <v>361</v>
      </c>
      <c r="CC256" t="s">
        <v>361</v>
      </c>
      <c r="CF256" t="s">
        <v>361</v>
      </c>
      <c r="CG256" t="s">
        <v>361</v>
      </c>
      <c r="CH256" t="s">
        <v>370</v>
      </c>
      <c r="CI256" t="s">
        <v>370</v>
      </c>
      <c r="CJ256" t="s">
        <v>361</v>
      </c>
      <c r="CK256" t="s">
        <v>370</v>
      </c>
      <c r="CL256" t="s">
        <v>361</v>
      </c>
      <c r="CM256" t="s">
        <v>361</v>
      </c>
      <c r="CN256" t="s">
        <v>361</v>
      </c>
      <c r="CO256" t="s">
        <v>361</v>
      </c>
      <c r="CP256" t="s">
        <v>361</v>
      </c>
      <c r="CQ256" t="s">
        <v>361</v>
      </c>
      <c r="CR256" t="s">
        <v>361</v>
      </c>
      <c r="CS256" t="s">
        <v>361</v>
      </c>
      <c r="CT256" t="s">
        <v>361</v>
      </c>
      <c r="CU256" t="s">
        <v>361</v>
      </c>
      <c r="CV256" t="s">
        <v>361</v>
      </c>
      <c r="CW256" t="s">
        <v>361</v>
      </c>
      <c r="CX256" t="s">
        <v>361</v>
      </c>
      <c r="CY256" t="s">
        <v>361</v>
      </c>
      <c r="CZ256" t="s">
        <v>361</v>
      </c>
      <c r="DA256" t="s">
        <v>361</v>
      </c>
      <c r="DD256" t="s">
        <v>9</v>
      </c>
      <c r="DF256" t="s">
        <v>9</v>
      </c>
      <c r="DH256" t="s">
        <v>361</v>
      </c>
      <c r="DI256" t="s">
        <v>361</v>
      </c>
      <c r="DJ256" t="s">
        <v>361</v>
      </c>
      <c r="DK256" t="s">
        <v>361</v>
      </c>
      <c r="DL256" t="s">
        <v>361</v>
      </c>
      <c r="DM256" t="s">
        <v>361</v>
      </c>
      <c r="DN256" t="s">
        <v>361</v>
      </c>
      <c r="DO256" t="s">
        <v>361</v>
      </c>
      <c r="DP256" t="s">
        <v>361</v>
      </c>
      <c r="DQ256" t="s">
        <v>361</v>
      </c>
      <c r="DR256" t="s">
        <v>370</v>
      </c>
      <c r="DT256" t="s">
        <v>361</v>
      </c>
      <c r="DU256" t="s">
        <v>361</v>
      </c>
      <c r="DV256" t="s">
        <v>361</v>
      </c>
      <c r="DW256" t="s">
        <v>361</v>
      </c>
      <c r="DX256" t="s">
        <v>361</v>
      </c>
      <c r="DY256" t="s">
        <v>361</v>
      </c>
      <c r="DZ256" t="s">
        <v>361</v>
      </c>
      <c r="EA256" t="s">
        <v>361</v>
      </c>
      <c r="EB256" t="s">
        <v>361</v>
      </c>
      <c r="EC256" t="s">
        <v>361</v>
      </c>
      <c r="ED256" t="s">
        <v>361</v>
      </c>
      <c r="EH256" t="s">
        <v>9</v>
      </c>
      <c r="EJ256" t="s">
        <v>9</v>
      </c>
      <c r="EL256">
        <v>2</v>
      </c>
      <c r="EM256" t="s">
        <v>372</v>
      </c>
      <c r="EN256">
        <v>38</v>
      </c>
      <c r="EO256" t="s">
        <v>371</v>
      </c>
      <c r="EP256">
        <v>5</v>
      </c>
      <c r="FQ256" t="s">
        <v>373</v>
      </c>
      <c r="FR256" t="s">
        <v>406</v>
      </c>
      <c r="FV256" t="s">
        <v>449</v>
      </c>
      <c r="GF256" t="s">
        <v>7</v>
      </c>
      <c r="GJ256" t="s">
        <v>375</v>
      </c>
      <c r="GP256">
        <v>1</v>
      </c>
      <c r="GR256" t="s">
        <v>510</v>
      </c>
      <c r="GT256" t="s">
        <v>377</v>
      </c>
      <c r="GX256" t="s">
        <v>378</v>
      </c>
      <c r="HB256" t="s">
        <v>9</v>
      </c>
      <c r="HD256" t="s">
        <v>9</v>
      </c>
      <c r="HF256" t="s">
        <v>9</v>
      </c>
      <c r="HG256" t="s">
        <v>9</v>
      </c>
      <c r="HH256" t="s">
        <v>7</v>
      </c>
      <c r="HI256" t="s">
        <v>7</v>
      </c>
      <c r="HJ256" t="s">
        <v>9</v>
      </c>
      <c r="HK256" t="s">
        <v>7</v>
      </c>
      <c r="HL256" t="s">
        <v>9</v>
      </c>
      <c r="HM256" t="s">
        <v>9</v>
      </c>
      <c r="HN256" t="s">
        <v>9</v>
      </c>
      <c r="HX256" t="s">
        <v>9</v>
      </c>
      <c r="HY256" t="s">
        <v>9</v>
      </c>
      <c r="HZ256" t="s">
        <v>7</v>
      </c>
      <c r="IA256" t="s">
        <v>7</v>
      </c>
      <c r="IB256" t="s">
        <v>7</v>
      </c>
      <c r="IC256" t="s">
        <v>7</v>
      </c>
      <c r="ID256" t="s">
        <v>7</v>
      </c>
      <c r="IL256" t="s">
        <v>379</v>
      </c>
      <c r="IP256" t="s">
        <v>380</v>
      </c>
      <c r="IT256" t="s">
        <v>381</v>
      </c>
      <c r="IV256" t="s">
        <v>381</v>
      </c>
      <c r="IX256" t="s">
        <v>381</v>
      </c>
      <c r="IZ256" t="s">
        <v>7</v>
      </c>
      <c r="JL256" t="s">
        <v>361</v>
      </c>
      <c r="JM256" t="s">
        <v>361</v>
      </c>
      <c r="JN256" t="s">
        <v>361</v>
      </c>
      <c r="JO256" t="s">
        <v>361</v>
      </c>
      <c r="JP256" t="s">
        <v>361</v>
      </c>
      <c r="JQ256" t="s">
        <v>361</v>
      </c>
      <c r="JR256" t="s">
        <v>361</v>
      </c>
      <c r="JS256" t="s">
        <v>361</v>
      </c>
      <c r="JT256" t="s">
        <v>361</v>
      </c>
      <c r="JU256" t="s">
        <v>361</v>
      </c>
      <c r="JV256" t="s">
        <v>361</v>
      </c>
      <c r="JW256" t="s">
        <v>361</v>
      </c>
      <c r="KB256" t="s">
        <v>8</v>
      </c>
    </row>
    <row r="257" spans="1:288" x14ac:dyDescent="0.3">
      <c r="A257">
        <v>256</v>
      </c>
      <c r="AV257" t="s">
        <v>361</v>
      </c>
      <c r="AW257" t="s">
        <v>361</v>
      </c>
      <c r="AX257" t="s">
        <v>361</v>
      </c>
      <c r="AY257" t="s">
        <v>361</v>
      </c>
      <c r="AZ257" t="s">
        <v>361</v>
      </c>
      <c r="BA257" t="s">
        <v>361</v>
      </c>
      <c r="BB257" t="s">
        <v>361</v>
      </c>
      <c r="BC257" t="s">
        <v>361</v>
      </c>
      <c r="BD257" t="s">
        <v>361</v>
      </c>
      <c r="BE257" t="s">
        <v>361</v>
      </c>
      <c r="BF257" t="s">
        <v>361</v>
      </c>
      <c r="BG257" t="s">
        <v>361</v>
      </c>
      <c r="BH257" t="s">
        <v>361</v>
      </c>
      <c r="BI257" t="s">
        <v>361</v>
      </c>
      <c r="BJ257" t="s">
        <v>361</v>
      </c>
      <c r="BK257" t="s">
        <v>361</v>
      </c>
      <c r="BL257" t="s">
        <v>361</v>
      </c>
      <c r="BM257" t="s">
        <v>361</v>
      </c>
      <c r="BP257" t="s">
        <v>361</v>
      </c>
      <c r="BQ257" t="s">
        <v>361</v>
      </c>
      <c r="BR257" t="s">
        <v>361</v>
      </c>
      <c r="BS257" t="s">
        <v>361</v>
      </c>
      <c r="BT257" t="s">
        <v>361</v>
      </c>
      <c r="BU257" t="s">
        <v>361</v>
      </c>
      <c r="BV257" t="s">
        <v>361</v>
      </c>
      <c r="BW257" t="s">
        <v>361</v>
      </c>
      <c r="BX257" t="s">
        <v>361</v>
      </c>
      <c r="BY257" t="s">
        <v>361</v>
      </c>
      <c r="BZ257" t="s">
        <v>361</v>
      </c>
      <c r="CA257" t="s">
        <v>361</v>
      </c>
      <c r="CB257" t="s">
        <v>361</v>
      </c>
      <c r="CC257" t="s">
        <v>361</v>
      </c>
      <c r="CF257" t="s">
        <v>361</v>
      </c>
      <c r="CG257" t="s">
        <v>361</v>
      </c>
      <c r="CH257" t="s">
        <v>361</v>
      </c>
      <c r="CI257" t="s">
        <v>361</v>
      </c>
      <c r="CJ257" t="s">
        <v>361</v>
      </c>
      <c r="CK257" t="s">
        <v>361</v>
      </c>
      <c r="CL257" t="s">
        <v>361</v>
      </c>
      <c r="CM257" t="s">
        <v>361</v>
      </c>
      <c r="CN257" t="s">
        <v>361</v>
      </c>
      <c r="CO257" t="s">
        <v>361</v>
      </c>
      <c r="CP257" t="s">
        <v>361</v>
      </c>
      <c r="CQ257" t="s">
        <v>361</v>
      </c>
      <c r="CR257" t="s">
        <v>361</v>
      </c>
      <c r="CS257" t="s">
        <v>361</v>
      </c>
      <c r="CT257" t="s">
        <v>361</v>
      </c>
      <c r="CU257" t="s">
        <v>361</v>
      </c>
      <c r="CV257" t="s">
        <v>361</v>
      </c>
      <c r="CW257" t="s">
        <v>361</v>
      </c>
      <c r="CX257" t="s">
        <v>361</v>
      </c>
      <c r="CY257" t="s">
        <v>361</v>
      </c>
      <c r="CZ257" t="s">
        <v>361</v>
      </c>
      <c r="DA257" t="s">
        <v>361</v>
      </c>
      <c r="DH257" t="s">
        <v>361</v>
      </c>
      <c r="DI257" t="s">
        <v>361</v>
      </c>
      <c r="DJ257" t="s">
        <v>361</v>
      </c>
      <c r="DK257" t="s">
        <v>361</v>
      </c>
      <c r="DL257" t="s">
        <v>361</v>
      </c>
      <c r="DM257" t="s">
        <v>361</v>
      </c>
      <c r="DN257" t="s">
        <v>361</v>
      </c>
      <c r="DO257" t="s">
        <v>361</v>
      </c>
      <c r="DP257" t="s">
        <v>361</v>
      </c>
      <c r="DQ257" t="s">
        <v>361</v>
      </c>
      <c r="DR257" t="s">
        <v>361</v>
      </c>
      <c r="DT257" t="s">
        <v>361</v>
      </c>
      <c r="DU257" t="s">
        <v>361</v>
      </c>
      <c r="DV257" t="s">
        <v>361</v>
      </c>
      <c r="DW257" t="s">
        <v>361</v>
      </c>
      <c r="DX257" t="s">
        <v>361</v>
      </c>
      <c r="DY257" t="s">
        <v>361</v>
      </c>
      <c r="DZ257" t="s">
        <v>361</v>
      </c>
      <c r="EA257" t="s">
        <v>361</v>
      </c>
      <c r="EB257" t="s">
        <v>361</v>
      </c>
      <c r="EC257" t="s">
        <v>361</v>
      </c>
      <c r="ED257" t="s">
        <v>361</v>
      </c>
      <c r="JL257" t="s">
        <v>361</v>
      </c>
      <c r="JM257" t="s">
        <v>361</v>
      </c>
      <c r="JN257" t="s">
        <v>361</v>
      </c>
      <c r="JO257" t="s">
        <v>361</v>
      </c>
      <c r="JP257" t="s">
        <v>361</v>
      </c>
      <c r="JQ257" t="s">
        <v>361</v>
      </c>
      <c r="JR257" t="s">
        <v>361</v>
      </c>
      <c r="JS257" t="s">
        <v>361</v>
      </c>
      <c r="JT257" t="s">
        <v>361</v>
      </c>
      <c r="JU257" t="s">
        <v>361</v>
      </c>
      <c r="JV257" t="s">
        <v>361</v>
      </c>
      <c r="JW257" t="s">
        <v>361</v>
      </c>
      <c r="KB257" t="s">
        <v>59</v>
      </c>
    </row>
    <row r="258" spans="1:288" x14ac:dyDescent="0.3">
      <c r="A258">
        <v>257</v>
      </c>
      <c r="D258" s="45">
        <v>44742</v>
      </c>
      <c r="E258" s="46">
        <v>0.53611111111111109</v>
      </c>
      <c r="F258" t="s">
        <v>26</v>
      </c>
      <c r="G258" t="s">
        <v>13</v>
      </c>
      <c r="H258" t="s">
        <v>7</v>
      </c>
      <c r="L258" t="s">
        <v>362</v>
      </c>
      <c r="P258" t="s">
        <v>9</v>
      </c>
      <c r="V258" t="s">
        <v>401</v>
      </c>
      <c r="X258" t="s">
        <v>9</v>
      </c>
      <c r="Z258" t="s">
        <v>443</v>
      </c>
      <c r="AB258" t="s">
        <v>403</v>
      </c>
      <c r="AD258" t="s">
        <v>389</v>
      </c>
      <c r="AF258" t="s">
        <v>367</v>
      </c>
      <c r="AJ258" t="s">
        <v>367</v>
      </c>
      <c r="AN258" t="s">
        <v>7</v>
      </c>
      <c r="AP258" t="s">
        <v>369</v>
      </c>
      <c r="AR258" t="s">
        <v>7</v>
      </c>
      <c r="AT258" t="s">
        <v>368</v>
      </c>
      <c r="AV258" t="s">
        <v>361</v>
      </c>
      <c r="AW258" t="s">
        <v>361</v>
      </c>
      <c r="AX258" t="s">
        <v>361</v>
      </c>
      <c r="AY258" t="s">
        <v>361</v>
      </c>
      <c r="AZ258" t="s">
        <v>361</v>
      </c>
      <c r="BA258" t="s">
        <v>370</v>
      </c>
      <c r="BB258" t="s">
        <v>361</v>
      </c>
      <c r="BC258" t="s">
        <v>361</v>
      </c>
      <c r="BD258" t="s">
        <v>361</v>
      </c>
      <c r="BE258" t="s">
        <v>361</v>
      </c>
      <c r="BF258" t="s">
        <v>361</v>
      </c>
      <c r="BG258" t="s">
        <v>361</v>
      </c>
      <c r="BH258" t="s">
        <v>361</v>
      </c>
      <c r="BI258" t="s">
        <v>361</v>
      </c>
      <c r="BJ258" t="s">
        <v>361</v>
      </c>
      <c r="BK258" t="s">
        <v>361</v>
      </c>
      <c r="BL258" t="s">
        <v>361</v>
      </c>
      <c r="BM258" t="s">
        <v>361</v>
      </c>
      <c r="BP258" t="s">
        <v>361</v>
      </c>
      <c r="BQ258" t="s">
        <v>361</v>
      </c>
      <c r="BR258" t="s">
        <v>361</v>
      </c>
      <c r="BS258" t="s">
        <v>370</v>
      </c>
      <c r="BT258" t="s">
        <v>361</v>
      </c>
      <c r="BU258" t="s">
        <v>361</v>
      </c>
      <c r="BV258" t="s">
        <v>361</v>
      </c>
      <c r="BW258" t="s">
        <v>361</v>
      </c>
      <c r="BX258" t="s">
        <v>361</v>
      </c>
      <c r="BY258" t="s">
        <v>361</v>
      </c>
      <c r="BZ258" t="s">
        <v>361</v>
      </c>
      <c r="CA258" t="s">
        <v>361</v>
      </c>
      <c r="CB258" t="s">
        <v>361</v>
      </c>
      <c r="CC258" t="s">
        <v>361</v>
      </c>
      <c r="CF258" t="s">
        <v>361</v>
      </c>
      <c r="CG258" t="s">
        <v>361</v>
      </c>
      <c r="CH258" t="s">
        <v>361</v>
      </c>
      <c r="CI258" t="s">
        <v>370</v>
      </c>
      <c r="CJ258" t="s">
        <v>361</v>
      </c>
      <c r="CK258" t="s">
        <v>361</v>
      </c>
      <c r="CL258" t="s">
        <v>361</v>
      </c>
      <c r="CM258" t="s">
        <v>361</v>
      </c>
      <c r="CN258" t="s">
        <v>361</v>
      </c>
      <c r="CO258" t="s">
        <v>361</v>
      </c>
      <c r="CP258" t="s">
        <v>361</v>
      </c>
      <c r="CQ258" t="s">
        <v>361</v>
      </c>
      <c r="CR258" t="s">
        <v>361</v>
      </c>
      <c r="CS258" t="s">
        <v>361</v>
      </c>
      <c r="CT258" t="s">
        <v>361</v>
      </c>
      <c r="CU258" t="s">
        <v>361</v>
      </c>
      <c r="CV258" t="s">
        <v>361</v>
      </c>
      <c r="CW258" t="s">
        <v>361</v>
      </c>
      <c r="CX258" t="s">
        <v>361</v>
      </c>
      <c r="CY258" t="s">
        <v>361</v>
      </c>
      <c r="CZ258" t="s">
        <v>361</v>
      </c>
      <c r="DA258" t="s">
        <v>361</v>
      </c>
      <c r="DD258" t="s">
        <v>9</v>
      </c>
      <c r="DF258" t="s">
        <v>9</v>
      </c>
      <c r="DH258" t="s">
        <v>361</v>
      </c>
      <c r="DI258" t="s">
        <v>361</v>
      </c>
      <c r="DJ258" t="s">
        <v>361</v>
      </c>
      <c r="DK258" t="s">
        <v>361</v>
      </c>
      <c r="DL258" t="s">
        <v>361</v>
      </c>
      <c r="DM258" t="s">
        <v>361</v>
      </c>
      <c r="DN258" t="s">
        <v>361</v>
      </c>
      <c r="DO258" t="s">
        <v>361</v>
      </c>
      <c r="DP258" t="s">
        <v>361</v>
      </c>
      <c r="DQ258" t="s">
        <v>361</v>
      </c>
      <c r="DR258" t="s">
        <v>370</v>
      </c>
      <c r="DT258" t="s">
        <v>361</v>
      </c>
      <c r="DU258" t="s">
        <v>361</v>
      </c>
      <c r="DV258" t="s">
        <v>361</v>
      </c>
      <c r="DW258" t="s">
        <v>361</v>
      </c>
      <c r="DX258" t="s">
        <v>361</v>
      </c>
      <c r="DY258" t="s">
        <v>361</v>
      </c>
      <c r="DZ258" t="s">
        <v>361</v>
      </c>
      <c r="EA258" t="s">
        <v>361</v>
      </c>
      <c r="EB258" t="s">
        <v>361</v>
      </c>
      <c r="EC258" t="s">
        <v>361</v>
      </c>
      <c r="ED258" t="s">
        <v>361</v>
      </c>
      <c r="EH258" t="s">
        <v>7</v>
      </c>
      <c r="EJ258" t="s">
        <v>7</v>
      </c>
      <c r="EL258">
        <v>3</v>
      </c>
      <c r="EM258" t="s">
        <v>372</v>
      </c>
      <c r="EN258">
        <v>52</v>
      </c>
      <c r="EO258" t="s">
        <v>372</v>
      </c>
      <c r="EP258">
        <v>10</v>
      </c>
      <c r="EQ258" t="s">
        <v>371</v>
      </c>
      <c r="ER258">
        <v>2</v>
      </c>
      <c r="FQ258" t="s">
        <v>392</v>
      </c>
      <c r="FR258" t="s">
        <v>374</v>
      </c>
      <c r="FV258" t="s">
        <v>374</v>
      </c>
      <c r="FZ258" t="s">
        <v>9</v>
      </c>
      <c r="GF258" t="s">
        <v>7</v>
      </c>
      <c r="GJ258" t="s">
        <v>425</v>
      </c>
      <c r="GP258">
        <v>14</v>
      </c>
      <c r="GR258" t="s">
        <v>376</v>
      </c>
      <c r="GT258" t="s">
        <v>377</v>
      </c>
      <c r="GX258" t="s">
        <v>378</v>
      </c>
      <c r="HB258" t="s">
        <v>9</v>
      </c>
      <c r="HD258" t="s">
        <v>9</v>
      </c>
      <c r="HF258" t="s">
        <v>9</v>
      </c>
      <c r="HG258" t="s">
        <v>9</v>
      </c>
      <c r="HH258" t="s">
        <v>7</v>
      </c>
      <c r="HI258" t="s">
        <v>9</v>
      </c>
      <c r="HJ258" t="s">
        <v>9</v>
      </c>
      <c r="HK258" t="s">
        <v>7</v>
      </c>
      <c r="HL258" t="s">
        <v>9</v>
      </c>
      <c r="HM258" t="s">
        <v>9</v>
      </c>
      <c r="HN258" t="s">
        <v>9</v>
      </c>
      <c r="HX258" t="s">
        <v>7</v>
      </c>
      <c r="HY258" t="s">
        <v>9</v>
      </c>
      <c r="HZ258" t="s">
        <v>7</v>
      </c>
      <c r="IA258" t="s">
        <v>7</v>
      </c>
      <c r="IB258" t="s">
        <v>7</v>
      </c>
      <c r="IC258" t="s">
        <v>9</v>
      </c>
      <c r="ID258" t="s">
        <v>7</v>
      </c>
      <c r="IL258" t="s">
        <v>379</v>
      </c>
      <c r="IP258" t="s">
        <v>457</v>
      </c>
      <c r="IT258" t="s">
        <v>445</v>
      </c>
      <c r="IV258" t="s">
        <v>445</v>
      </c>
      <c r="IX258" t="s">
        <v>445</v>
      </c>
      <c r="IZ258" t="s">
        <v>9</v>
      </c>
      <c r="JB258" t="s">
        <v>11</v>
      </c>
      <c r="JD258" t="s">
        <v>9</v>
      </c>
      <c r="JF258" t="s">
        <v>409</v>
      </c>
      <c r="JG258" t="s">
        <v>410</v>
      </c>
      <c r="JH258" t="s">
        <v>410</v>
      </c>
      <c r="JL258" t="s">
        <v>370</v>
      </c>
      <c r="JM258" t="s">
        <v>370</v>
      </c>
      <c r="JN258" t="s">
        <v>370</v>
      </c>
      <c r="JO258" t="s">
        <v>370</v>
      </c>
      <c r="JP258" t="s">
        <v>370</v>
      </c>
      <c r="JQ258" t="s">
        <v>361</v>
      </c>
      <c r="JR258" t="s">
        <v>361</v>
      </c>
      <c r="JS258" t="s">
        <v>361</v>
      </c>
      <c r="JT258" t="s">
        <v>361</v>
      </c>
      <c r="JU258" t="s">
        <v>361</v>
      </c>
      <c r="JV258" t="s">
        <v>361</v>
      </c>
      <c r="JW258" t="s">
        <v>361</v>
      </c>
      <c r="JX258" t="s">
        <v>490</v>
      </c>
      <c r="JZ258" t="s">
        <v>412</v>
      </c>
      <c r="KB258" t="s">
        <v>8</v>
      </c>
    </row>
    <row r="259" spans="1:288" x14ac:dyDescent="0.3">
      <c r="A259">
        <v>258</v>
      </c>
      <c r="D259" s="45">
        <v>44743</v>
      </c>
      <c r="E259" s="46">
        <v>0.44236111111111115</v>
      </c>
      <c r="F259" t="s">
        <v>18</v>
      </c>
      <c r="G259" t="s">
        <v>382</v>
      </c>
      <c r="I259" t="s">
        <v>383</v>
      </c>
      <c r="N259" t="s">
        <v>384</v>
      </c>
      <c r="S259" t="s">
        <v>385</v>
      </c>
      <c r="W259" t="s">
        <v>386</v>
      </c>
      <c r="Y259" t="s">
        <v>383</v>
      </c>
      <c r="AA259" t="s">
        <v>414</v>
      </c>
      <c r="AC259" t="s">
        <v>388</v>
      </c>
      <c r="AE259" t="s">
        <v>423</v>
      </c>
      <c r="AG259" t="s">
        <v>458</v>
      </c>
      <c r="AH259" t="s">
        <v>417</v>
      </c>
      <c r="AK259" t="s">
        <v>383</v>
      </c>
      <c r="AO259" t="s">
        <v>385</v>
      </c>
      <c r="AQ259" t="s">
        <v>391</v>
      </c>
      <c r="AS259" t="s">
        <v>385</v>
      </c>
      <c r="AU259" t="s">
        <v>385</v>
      </c>
      <c r="AV259" t="s">
        <v>361</v>
      </c>
      <c r="AW259" t="s">
        <v>361</v>
      </c>
      <c r="AX259" t="s">
        <v>361</v>
      </c>
      <c r="AY259" t="s">
        <v>361</v>
      </c>
      <c r="AZ259" t="s">
        <v>361</v>
      </c>
      <c r="BA259" t="s">
        <v>361</v>
      </c>
      <c r="BB259" t="s">
        <v>361</v>
      </c>
      <c r="BC259" t="s">
        <v>361</v>
      </c>
      <c r="BD259" t="s">
        <v>361</v>
      </c>
      <c r="BE259" t="s">
        <v>361</v>
      </c>
      <c r="BF259" t="s">
        <v>361</v>
      </c>
      <c r="BG259" t="s">
        <v>361</v>
      </c>
      <c r="BH259" t="s">
        <v>361</v>
      </c>
      <c r="BI259" t="s">
        <v>370</v>
      </c>
      <c r="BJ259" t="s">
        <v>361</v>
      </c>
      <c r="BK259" t="s">
        <v>361</v>
      </c>
      <c r="BL259" t="s">
        <v>361</v>
      </c>
      <c r="BM259" t="s">
        <v>370</v>
      </c>
      <c r="BO259" t="s">
        <v>575</v>
      </c>
      <c r="BP259" t="s">
        <v>361</v>
      </c>
      <c r="BQ259" t="s">
        <v>361</v>
      </c>
      <c r="BR259" t="s">
        <v>361</v>
      </c>
      <c r="BS259" t="s">
        <v>361</v>
      </c>
      <c r="BT259" t="s">
        <v>361</v>
      </c>
      <c r="BU259" t="s">
        <v>361</v>
      </c>
      <c r="BV259" t="s">
        <v>361</v>
      </c>
      <c r="BW259" t="s">
        <v>361</v>
      </c>
      <c r="BX259" t="s">
        <v>370</v>
      </c>
      <c r="BY259" t="s">
        <v>361</v>
      </c>
      <c r="BZ259" t="s">
        <v>370</v>
      </c>
      <c r="CA259" t="s">
        <v>361</v>
      </c>
      <c r="CB259" t="s">
        <v>361</v>
      </c>
      <c r="CC259" t="s">
        <v>361</v>
      </c>
      <c r="CF259" t="s">
        <v>361</v>
      </c>
      <c r="CG259" t="s">
        <v>361</v>
      </c>
      <c r="CH259" t="s">
        <v>361</v>
      </c>
      <c r="CI259" t="s">
        <v>361</v>
      </c>
      <c r="CJ259" t="s">
        <v>361</v>
      </c>
      <c r="CK259" t="s">
        <v>361</v>
      </c>
      <c r="CL259" t="s">
        <v>361</v>
      </c>
      <c r="CM259" t="s">
        <v>361</v>
      </c>
      <c r="CN259" t="s">
        <v>361</v>
      </c>
      <c r="CO259" t="s">
        <v>361</v>
      </c>
      <c r="CP259" t="s">
        <v>361</v>
      </c>
      <c r="CQ259" t="s">
        <v>361</v>
      </c>
      <c r="CR259" t="s">
        <v>361</v>
      </c>
      <c r="CS259" t="s">
        <v>361</v>
      </c>
      <c r="CT259" t="s">
        <v>370</v>
      </c>
      <c r="CU259" t="s">
        <v>361</v>
      </c>
      <c r="CV259" t="s">
        <v>361</v>
      </c>
      <c r="CW259" t="s">
        <v>361</v>
      </c>
      <c r="CX259" t="s">
        <v>370</v>
      </c>
      <c r="CY259" t="s">
        <v>361</v>
      </c>
      <c r="CZ259" t="s">
        <v>361</v>
      </c>
      <c r="DA259" t="s">
        <v>361</v>
      </c>
      <c r="DE259" t="s">
        <v>385</v>
      </c>
      <c r="DG259" t="s">
        <v>383</v>
      </c>
      <c r="DH259" t="s">
        <v>361</v>
      </c>
      <c r="DI259" t="s">
        <v>361</v>
      </c>
      <c r="DJ259" t="s">
        <v>361</v>
      </c>
      <c r="DK259" t="s">
        <v>361</v>
      </c>
      <c r="DL259" t="s">
        <v>361</v>
      </c>
      <c r="DM259" t="s">
        <v>361</v>
      </c>
      <c r="DN259" t="s">
        <v>361</v>
      </c>
      <c r="DO259" t="s">
        <v>361</v>
      </c>
      <c r="DP259" t="s">
        <v>361</v>
      </c>
      <c r="DQ259" t="s">
        <v>361</v>
      </c>
      <c r="DR259" t="s">
        <v>361</v>
      </c>
      <c r="DT259" t="s">
        <v>361</v>
      </c>
      <c r="DU259" t="s">
        <v>361</v>
      </c>
      <c r="DV259" t="s">
        <v>361</v>
      </c>
      <c r="DW259" t="s">
        <v>361</v>
      </c>
      <c r="DX259" t="s">
        <v>361</v>
      </c>
      <c r="DY259" t="s">
        <v>361</v>
      </c>
      <c r="DZ259" t="s">
        <v>361</v>
      </c>
      <c r="EA259" t="s">
        <v>361</v>
      </c>
      <c r="EB259" t="s">
        <v>361</v>
      </c>
      <c r="EC259" t="s">
        <v>361</v>
      </c>
      <c r="ED259" t="s">
        <v>370</v>
      </c>
      <c r="EI259" t="s">
        <v>383</v>
      </c>
      <c r="EK259" t="s">
        <v>385</v>
      </c>
      <c r="EL259">
        <v>0</v>
      </c>
      <c r="FQ259" t="s">
        <v>373</v>
      </c>
      <c r="FS259" t="s">
        <v>448</v>
      </c>
      <c r="FW259" t="s">
        <v>448</v>
      </c>
      <c r="GG259" t="s">
        <v>383</v>
      </c>
      <c r="GK259" t="s">
        <v>428</v>
      </c>
      <c r="GO259" t="s">
        <v>484</v>
      </c>
      <c r="GQ259">
        <v>10</v>
      </c>
      <c r="GS259" t="s">
        <v>395</v>
      </c>
      <c r="GU259" t="s">
        <v>576</v>
      </c>
      <c r="GW259" t="s">
        <v>556</v>
      </c>
      <c r="GY259" t="s">
        <v>397</v>
      </c>
      <c r="HC259" t="s">
        <v>383</v>
      </c>
      <c r="HE259" t="s">
        <v>383</v>
      </c>
      <c r="HO259" t="s">
        <v>383</v>
      </c>
      <c r="HP259" t="s">
        <v>383</v>
      </c>
      <c r="HQ259" t="s">
        <v>383</v>
      </c>
      <c r="HR259" t="s">
        <v>383</v>
      </c>
      <c r="HS259" t="s">
        <v>383</v>
      </c>
      <c r="HT259" t="s">
        <v>383</v>
      </c>
      <c r="HU259" t="s">
        <v>383</v>
      </c>
      <c r="HV259" t="s">
        <v>385</v>
      </c>
      <c r="HW259" t="s">
        <v>383</v>
      </c>
      <c r="IE259" t="s">
        <v>383</v>
      </c>
      <c r="IF259" t="s">
        <v>383</v>
      </c>
      <c r="IG259" t="s">
        <v>383</v>
      </c>
      <c r="IH259" t="s">
        <v>383</v>
      </c>
      <c r="II259" t="s">
        <v>383</v>
      </c>
      <c r="IJ259" t="s">
        <v>383</v>
      </c>
      <c r="IK259" t="s">
        <v>383</v>
      </c>
      <c r="IM259" t="s">
        <v>462</v>
      </c>
      <c r="IQ259" t="s">
        <v>422</v>
      </c>
      <c r="IU259" t="s">
        <v>399</v>
      </c>
      <c r="IW259" t="s">
        <v>399</v>
      </c>
      <c r="IY259" t="s">
        <v>399</v>
      </c>
      <c r="JA259" t="s">
        <v>383</v>
      </c>
      <c r="JL259" t="s">
        <v>361</v>
      </c>
      <c r="JM259" t="s">
        <v>361</v>
      </c>
      <c r="JN259" t="s">
        <v>361</v>
      </c>
      <c r="JO259" t="s">
        <v>361</v>
      </c>
      <c r="JP259" t="s">
        <v>361</v>
      </c>
      <c r="JQ259" t="s">
        <v>361</v>
      </c>
      <c r="JR259" t="s">
        <v>361</v>
      </c>
      <c r="JS259" t="s">
        <v>361</v>
      </c>
      <c r="JT259" t="s">
        <v>361</v>
      </c>
      <c r="JU259" t="s">
        <v>361</v>
      </c>
      <c r="JV259" t="s">
        <v>361</v>
      </c>
      <c r="JW259" t="s">
        <v>361</v>
      </c>
      <c r="KB259" t="s">
        <v>8</v>
      </c>
    </row>
    <row r="260" spans="1:288" x14ac:dyDescent="0.3">
      <c r="A260">
        <v>259</v>
      </c>
      <c r="AV260" t="s">
        <v>361</v>
      </c>
      <c r="AW260" t="s">
        <v>361</v>
      </c>
      <c r="AX260" t="s">
        <v>361</v>
      </c>
      <c r="AY260" t="s">
        <v>361</v>
      </c>
      <c r="AZ260" t="s">
        <v>361</v>
      </c>
      <c r="BA260" t="s">
        <v>361</v>
      </c>
      <c r="BB260" t="s">
        <v>361</v>
      </c>
      <c r="BC260" t="s">
        <v>361</v>
      </c>
      <c r="BD260" t="s">
        <v>361</v>
      </c>
      <c r="BE260" t="s">
        <v>361</v>
      </c>
      <c r="BF260" t="s">
        <v>361</v>
      </c>
      <c r="BG260" t="s">
        <v>361</v>
      </c>
      <c r="BH260" t="s">
        <v>361</v>
      </c>
      <c r="BI260" t="s">
        <v>361</v>
      </c>
      <c r="BJ260" t="s">
        <v>361</v>
      </c>
      <c r="BK260" t="s">
        <v>361</v>
      </c>
      <c r="BL260" t="s">
        <v>361</v>
      </c>
      <c r="BM260" t="s">
        <v>361</v>
      </c>
      <c r="BP260" t="s">
        <v>361</v>
      </c>
      <c r="BQ260" t="s">
        <v>361</v>
      </c>
      <c r="BR260" t="s">
        <v>361</v>
      </c>
      <c r="BS260" t="s">
        <v>361</v>
      </c>
      <c r="BT260" t="s">
        <v>361</v>
      </c>
      <c r="BU260" t="s">
        <v>361</v>
      </c>
      <c r="BV260" t="s">
        <v>361</v>
      </c>
      <c r="BW260" t="s">
        <v>361</v>
      </c>
      <c r="BX260" t="s">
        <v>361</v>
      </c>
      <c r="BY260" t="s">
        <v>361</v>
      </c>
      <c r="BZ260" t="s">
        <v>361</v>
      </c>
      <c r="CA260" t="s">
        <v>361</v>
      </c>
      <c r="CB260" t="s">
        <v>361</v>
      </c>
      <c r="CC260" t="s">
        <v>361</v>
      </c>
      <c r="CF260" t="s">
        <v>361</v>
      </c>
      <c r="CG260" t="s">
        <v>361</v>
      </c>
      <c r="CH260" t="s">
        <v>361</v>
      </c>
      <c r="CI260" t="s">
        <v>361</v>
      </c>
      <c r="CJ260" t="s">
        <v>361</v>
      </c>
      <c r="CK260" t="s">
        <v>361</v>
      </c>
      <c r="CL260" t="s">
        <v>361</v>
      </c>
      <c r="CM260" t="s">
        <v>361</v>
      </c>
      <c r="CN260" t="s">
        <v>361</v>
      </c>
      <c r="CO260" t="s">
        <v>361</v>
      </c>
      <c r="CP260" t="s">
        <v>361</v>
      </c>
      <c r="CQ260" t="s">
        <v>361</v>
      </c>
      <c r="CR260" t="s">
        <v>361</v>
      </c>
      <c r="CS260" t="s">
        <v>361</v>
      </c>
      <c r="CT260" t="s">
        <v>361</v>
      </c>
      <c r="CU260" t="s">
        <v>361</v>
      </c>
      <c r="CV260" t="s">
        <v>361</v>
      </c>
      <c r="CW260" t="s">
        <v>361</v>
      </c>
      <c r="CX260" t="s">
        <v>361</v>
      </c>
      <c r="CY260" t="s">
        <v>361</v>
      </c>
      <c r="CZ260" t="s">
        <v>361</v>
      </c>
      <c r="DA260" t="s">
        <v>361</v>
      </c>
      <c r="DH260" t="s">
        <v>361</v>
      </c>
      <c r="DI260" t="s">
        <v>361</v>
      </c>
      <c r="DJ260" t="s">
        <v>361</v>
      </c>
      <c r="DK260" t="s">
        <v>361</v>
      </c>
      <c r="DL260" t="s">
        <v>361</v>
      </c>
      <c r="DM260" t="s">
        <v>361</v>
      </c>
      <c r="DN260" t="s">
        <v>361</v>
      </c>
      <c r="DO260" t="s">
        <v>361</v>
      </c>
      <c r="DP260" t="s">
        <v>361</v>
      </c>
      <c r="DQ260" t="s">
        <v>361</v>
      </c>
      <c r="DR260" t="s">
        <v>361</v>
      </c>
      <c r="DT260" t="s">
        <v>361</v>
      </c>
      <c r="DU260" t="s">
        <v>361</v>
      </c>
      <c r="DV260" t="s">
        <v>361</v>
      </c>
      <c r="DW260" t="s">
        <v>361</v>
      </c>
      <c r="DX260" t="s">
        <v>361</v>
      </c>
      <c r="DY260" t="s">
        <v>361</v>
      </c>
      <c r="DZ260" t="s">
        <v>361</v>
      </c>
      <c r="EA260" t="s">
        <v>361</v>
      </c>
      <c r="EB260" t="s">
        <v>361</v>
      </c>
      <c r="EC260" t="s">
        <v>361</v>
      </c>
      <c r="ED260" t="s">
        <v>361</v>
      </c>
      <c r="JL260" t="s">
        <v>361</v>
      </c>
      <c r="JM260" t="s">
        <v>361</v>
      </c>
      <c r="JN260" t="s">
        <v>361</v>
      </c>
      <c r="JO260" t="s">
        <v>361</v>
      </c>
      <c r="JP260" t="s">
        <v>361</v>
      </c>
      <c r="JQ260" t="s">
        <v>361</v>
      </c>
      <c r="JR260" t="s">
        <v>361</v>
      </c>
      <c r="JS260" t="s">
        <v>361</v>
      </c>
      <c r="JT260" t="s">
        <v>361</v>
      </c>
      <c r="JU260" t="s">
        <v>361</v>
      </c>
      <c r="JV260" t="s">
        <v>361</v>
      </c>
      <c r="JW260" t="s">
        <v>361</v>
      </c>
      <c r="KB260" t="s">
        <v>59</v>
      </c>
    </row>
    <row r="261" spans="1:288" x14ac:dyDescent="0.3">
      <c r="A261">
        <v>260</v>
      </c>
      <c r="AV261" t="s">
        <v>361</v>
      </c>
      <c r="AW261" t="s">
        <v>361</v>
      </c>
      <c r="AX261" t="s">
        <v>361</v>
      </c>
      <c r="AY261" t="s">
        <v>361</v>
      </c>
      <c r="AZ261" t="s">
        <v>361</v>
      </c>
      <c r="BA261" t="s">
        <v>361</v>
      </c>
      <c r="BB261" t="s">
        <v>361</v>
      </c>
      <c r="BC261" t="s">
        <v>361</v>
      </c>
      <c r="BD261" t="s">
        <v>361</v>
      </c>
      <c r="BE261" t="s">
        <v>361</v>
      </c>
      <c r="BF261" t="s">
        <v>361</v>
      </c>
      <c r="BG261" t="s">
        <v>361</v>
      </c>
      <c r="BH261" t="s">
        <v>361</v>
      </c>
      <c r="BI261" t="s">
        <v>361</v>
      </c>
      <c r="BJ261" t="s">
        <v>361</v>
      </c>
      <c r="BK261" t="s">
        <v>361</v>
      </c>
      <c r="BL261" t="s">
        <v>361</v>
      </c>
      <c r="BM261" t="s">
        <v>361</v>
      </c>
      <c r="BP261" t="s">
        <v>361</v>
      </c>
      <c r="BQ261" t="s">
        <v>361</v>
      </c>
      <c r="BR261" t="s">
        <v>361</v>
      </c>
      <c r="BS261" t="s">
        <v>361</v>
      </c>
      <c r="BT261" t="s">
        <v>361</v>
      </c>
      <c r="BU261" t="s">
        <v>361</v>
      </c>
      <c r="BV261" t="s">
        <v>361</v>
      </c>
      <c r="BW261" t="s">
        <v>361</v>
      </c>
      <c r="BX261" t="s">
        <v>361</v>
      </c>
      <c r="BY261" t="s">
        <v>361</v>
      </c>
      <c r="BZ261" t="s">
        <v>361</v>
      </c>
      <c r="CA261" t="s">
        <v>361</v>
      </c>
      <c r="CB261" t="s">
        <v>361</v>
      </c>
      <c r="CC261" t="s">
        <v>361</v>
      </c>
      <c r="CF261" t="s">
        <v>361</v>
      </c>
      <c r="CG261" t="s">
        <v>361</v>
      </c>
      <c r="CH261" t="s">
        <v>361</v>
      </c>
      <c r="CI261" t="s">
        <v>361</v>
      </c>
      <c r="CJ261" t="s">
        <v>361</v>
      </c>
      <c r="CK261" t="s">
        <v>361</v>
      </c>
      <c r="CL261" t="s">
        <v>361</v>
      </c>
      <c r="CM261" t="s">
        <v>361</v>
      </c>
      <c r="CN261" t="s">
        <v>361</v>
      </c>
      <c r="CO261" t="s">
        <v>361</v>
      </c>
      <c r="CP261" t="s">
        <v>361</v>
      </c>
      <c r="CQ261" t="s">
        <v>361</v>
      </c>
      <c r="CR261" t="s">
        <v>361</v>
      </c>
      <c r="CS261" t="s">
        <v>361</v>
      </c>
      <c r="CT261" t="s">
        <v>361</v>
      </c>
      <c r="CU261" t="s">
        <v>361</v>
      </c>
      <c r="CV261" t="s">
        <v>361</v>
      </c>
      <c r="CW261" t="s">
        <v>361</v>
      </c>
      <c r="CX261" t="s">
        <v>361</v>
      </c>
      <c r="CY261" t="s">
        <v>361</v>
      </c>
      <c r="CZ261" t="s">
        <v>361</v>
      </c>
      <c r="DA261" t="s">
        <v>361</v>
      </c>
      <c r="DH261" t="s">
        <v>361</v>
      </c>
      <c r="DI261" t="s">
        <v>361</v>
      </c>
      <c r="DJ261" t="s">
        <v>361</v>
      </c>
      <c r="DK261" t="s">
        <v>361</v>
      </c>
      <c r="DL261" t="s">
        <v>361</v>
      </c>
      <c r="DM261" t="s">
        <v>361</v>
      </c>
      <c r="DN261" t="s">
        <v>361</v>
      </c>
      <c r="DO261" t="s">
        <v>361</v>
      </c>
      <c r="DP261" t="s">
        <v>361</v>
      </c>
      <c r="DQ261" t="s">
        <v>361</v>
      </c>
      <c r="DR261" t="s">
        <v>361</v>
      </c>
      <c r="DT261" t="s">
        <v>361</v>
      </c>
      <c r="DU261" t="s">
        <v>361</v>
      </c>
      <c r="DV261" t="s">
        <v>361</v>
      </c>
      <c r="DW261" t="s">
        <v>361</v>
      </c>
      <c r="DX261" t="s">
        <v>361</v>
      </c>
      <c r="DY261" t="s">
        <v>361</v>
      </c>
      <c r="DZ261" t="s">
        <v>361</v>
      </c>
      <c r="EA261" t="s">
        <v>361</v>
      </c>
      <c r="EB261" t="s">
        <v>361</v>
      </c>
      <c r="EC261" t="s">
        <v>361</v>
      </c>
      <c r="ED261" t="s">
        <v>361</v>
      </c>
      <c r="JL261" t="s">
        <v>361</v>
      </c>
      <c r="JM261" t="s">
        <v>361</v>
      </c>
      <c r="JN261" t="s">
        <v>361</v>
      </c>
      <c r="JO261" t="s">
        <v>361</v>
      </c>
      <c r="JP261" t="s">
        <v>361</v>
      </c>
      <c r="JQ261" t="s">
        <v>361</v>
      </c>
      <c r="JR261" t="s">
        <v>361</v>
      </c>
      <c r="JS261" t="s">
        <v>361</v>
      </c>
      <c r="JT261" t="s">
        <v>361</v>
      </c>
      <c r="JU261" t="s">
        <v>361</v>
      </c>
      <c r="JV261" t="s">
        <v>361</v>
      </c>
      <c r="JW261" t="s">
        <v>361</v>
      </c>
      <c r="KB261" t="s">
        <v>59</v>
      </c>
    </row>
    <row r="262" spans="1:288" x14ac:dyDescent="0.3">
      <c r="A262">
        <v>261</v>
      </c>
      <c r="D262" s="45">
        <v>44741</v>
      </c>
      <c r="E262" s="46">
        <v>0.50277777777777777</v>
      </c>
      <c r="F262" t="s">
        <v>26</v>
      </c>
      <c r="G262" t="s">
        <v>382</v>
      </c>
      <c r="I262" t="s">
        <v>383</v>
      </c>
      <c r="N262" t="s">
        <v>384</v>
      </c>
      <c r="S262" t="s">
        <v>385</v>
      </c>
      <c r="W262" t="s">
        <v>413</v>
      </c>
      <c r="AA262" t="s">
        <v>414</v>
      </c>
      <c r="AC262" t="s">
        <v>388</v>
      </c>
      <c r="AE262" t="s">
        <v>423</v>
      </c>
      <c r="AG262" t="s">
        <v>545</v>
      </c>
      <c r="AH262" t="s">
        <v>417</v>
      </c>
      <c r="AK262" t="s">
        <v>502</v>
      </c>
      <c r="AL262" t="s">
        <v>417</v>
      </c>
      <c r="AO262" t="s">
        <v>383</v>
      </c>
      <c r="AQ262" t="s">
        <v>418</v>
      </c>
      <c r="AS262" t="s">
        <v>385</v>
      </c>
      <c r="AU262" t="s">
        <v>385</v>
      </c>
      <c r="AV262" t="s">
        <v>361</v>
      </c>
      <c r="AW262" t="s">
        <v>361</v>
      </c>
      <c r="AX262" t="s">
        <v>361</v>
      </c>
      <c r="AY262" t="s">
        <v>361</v>
      </c>
      <c r="AZ262" t="s">
        <v>361</v>
      </c>
      <c r="BA262" t="s">
        <v>361</v>
      </c>
      <c r="BB262" t="s">
        <v>361</v>
      </c>
      <c r="BC262" t="s">
        <v>361</v>
      </c>
      <c r="BD262" t="s">
        <v>361</v>
      </c>
      <c r="BE262" t="s">
        <v>361</v>
      </c>
      <c r="BF262" t="s">
        <v>361</v>
      </c>
      <c r="BG262" t="s">
        <v>361</v>
      </c>
      <c r="BH262" t="s">
        <v>361</v>
      </c>
      <c r="BI262" t="s">
        <v>361</v>
      </c>
      <c r="BJ262" t="s">
        <v>370</v>
      </c>
      <c r="BK262" t="s">
        <v>361</v>
      </c>
      <c r="BL262" t="s">
        <v>361</v>
      </c>
      <c r="BM262" t="s">
        <v>361</v>
      </c>
      <c r="BP262" t="s">
        <v>361</v>
      </c>
      <c r="BQ262" t="s">
        <v>361</v>
      </c>
      <c r="BR262" t="s">
        <v>361</v>
      </c>
      <c r="BS262" t="s">
        <v>361</v>
      </c>
      <c r="BT262" t="s">
        <v>361</v>
      </c>
      <c r="BU262" t="s">
        <v>361</v>
      </c>
      <c r="BV262" t="s">
        <v>361</v>
      </c>
      <c r="BW262" t="s">
        <v>361</v>
      </c>
      <c r="BX262" t="s">
        <v>361</v>
      </c>
      <c r="BY262" t="s">
        <v>361</v>
      </c>
      <c r="BZ262" t="s">
        <v>370</v>
      </c>
      <c r="CA262" t="s">
        <v>361</v>
      </c>
      <c r="CB262" t="s">
        <v>361</v>
      </c>
      <c r="CC262" t="s">
        <v>361</v>
      </c>
      <c r="CF262" t="s">
        <v>361</v>
      </c>
      <c r="CG262" t="s">
        <v>361</v>
      </c>
      <c r="CH262" t="s">
        <v>361</v>
      </c>
      <c r="CI262" t="s">
        <v>361</v>
      </c>
      <c r="CJ262" t="s">
        <v>361</v>
      </c>
      <c r="CK262" t="s">
        <v>361</v>
      </c>
      <c r="CL262" t="s">
        <v>361</v>
      </c>
      <c r="CM262" t="s">
        <v>361</v>
      </c>
      <c r="CN262" t="s">
        <v>361</v>
      </c>
      <c r="CO262" t="s">
        <v>361</v>
      </c>
      <c r="CP262" t="s">
        <v>361</v>
      </c>
      <c r="CQ262" t="s">
        <v>361</v>
      </c>
      <c r="CR262" t="s">
        <v>361</v>
      </c>
      <c r="CS262" t="s">
        <v>361</v>
      </c>
      <c r="CT262" t="s">
        <v>361</v>
      </c>
      <c r="CU262" t="s">
        <v>361</v>
      </c>
      <c r="CV262" t="s">
        <v>370</v>
      </c>
      <c r="CW262" t="s">
        <v>361</v>
      </c>
      <c r="CX262" t="s">
        <v>361</v>
      </c>
      <c r="CY262" t="s">
        <v>370</v>
      </c>
      <c r="CZ262" t="s">
        <v>361</v>
      </c>
      <c r="DA262" t="s">
        <v>361</v>
      </c>
      <c r="DE262" t="s">
        <v>385</v>
      </c>
      <c r="DG262" t="s">
        <v>385</v>
      </c>
      <c r="DH262" t="s">
        <v>361</v>
      </c>
      <c r="DI262" t="s">
        <v>361</v>
      </c>
      <c r="DJ262" t="s">
        <v>361</v>
      </c>
      <c r="DK262" t="s">
        <v>361</v>
      </c>
      <c r="DL262" t="s">
        <v>361</v>
      </c>
      <c r="DM262" t="s">
        <v>361</v>
      </c>
      <c r="DN262" t="s">
        <v>361</v>
      </c>
      <c r="DO262" t="s">
        <v>361</v>
      </c>
      <c r="DP262" t="s">
        <v>361</v>
      </c>
      <c r="DQ262" t="s">
        <v>361</v>
      </c>
      <c r="DR262" t="s">
        <v>361</v>
      </c>
      <c r="DT262" t="s">
        <v>361</v>
      </c>
      <c r="DU262" t="s">
        <v>361</v>
      </c>
      <c r="DV262" t="s">
        <v>361</v>
      </c>
      <c r="DW262" t="s">
        <v>361</v>
      </c>
      <c r="DX262" t="s">
        <v>361</v>
      </c>
      <c r="DY262" t="s">
        <v>361</v>
      </c>
      <c r="DZ262" t="s">
        <v>361</v>
      </c>
      <c r="EA262" t="s">
        <v>361</v>
      </c>
      <c r="EB262" t="s">
        <v>361</v>
      </c>
      <c r="EC262" t="s">
        <v>361</v>
      </c>
      <c r="ED262" t="s">
        <v>370</v>
      </c>
      <c r="EI262" t="s">
        <v>383</v>
      </c>
      <c r="EK262" t="s">
        <v>383</v>
      </c>
      <c r="EL262">
        <v>3</v>
      </c>
      <c r="EM262" t="s">
        <v>371</v>
      </c>
      <c r="EN262">
        <v>36</v>
      </c>
      <c r="EO262" t="s">
        <v>372</v>
      </c>
      <c r="EP262">
        <v>12</v>
      </c>
      <c r="EQ262" t="s">
        <v>371</v>
      </c>
      <c r="ER262">
        <v>4</v>
      </c>
      <c r="FQ262" t="s">
        <v>392</v>
      </c>
      <c r="FS262" t="s">
        <v>419</v>
      </c>
      <c r="FW262" t="s">
        <v>419</v>
      </c>
      <c r="GA262" t="s">
        <v>385</v>
      </c>
      <c r="GG262" t="s">
        <v>383</v>
      </c>
      <c r="GK262" t="s">
        <v>394</v>
      </c>
      <c r="GQ262">
        <v>28</v>
      </c>
      <c r="GS262" t="s">
        <v>395</v>
      </c>
      <c r="GU262" t="s">
        <v>396</v>
      </c>
      <c r="GY262" t="s">
        <v>397</v>
      </c>
      <c r="HC262" t="s">
        <v>385</v>
      </c>
      <c r="HE262" t="s">
        <v>385</v>
      </c>
      <c r="HO262" t="s">
        <v>383</v>
      </c>
      <c r="HP262" t="s">
        <v>385</v>
      </c>
      <c r="HQ262" t="s">
        <v>383</v>
      </c>
      <c r="HR262" t="s">
        <v>383</v>
      </c>
      <c r="HS262" t="s">
        <v>385</v>
      </c>
      <c r="HT262" t="s">
        <v>383</v>
      </c>
      <c r="HU262" t="s">
        <v>385</v>
      </c>
      <c r="HV262" t="s">
        <v>385</v>
      </c>
      <c r="HW262" t="s">
        <v>385</v>
      </c>
      <c r="IE262" t="s">
        <v>383</v>
      </c>
      <c r="IF262" t="s">
        <v>385</v>
      </c>
      <c r="IG262" t="s">
        <v>383</v>
      </c>
      <c r="IH262" t="s">
        <v>383</v>
      </c>
      <c r="II262" t="s">
        <v>383</v>
      </c>
      <c r="IJ262" t="s">
        <v>385</v>
      </c>
      <c r="IK262" t="s">
        <v>383</v>
      </c>
      <c r="IM262" t="s">
        <v>421</v>
      </c>
      <c r="IQ262" t="s">
        <v>380</v>
      </c>
      <c r="IU262" t="s">
        <v>399</v>
      </c>
      <c r="IW262" t="s">
        <v>399</v>
      </c>
      <c r="IY262" t="s">
        <v>399</v>
      </c>
      <c r="JA262" t="s">
        <v>383</v>
      </c>
      <c r="JL262" t="s">
        <v>361</v>
      </c>
      <c r="JM262" t="s">
        <v>361</v>
      </c>
      <c r="JN262" t="s">
        <v>361</v>
      </c>
      <c r="JO262" t="s">
        <v>361</v>
      </c>
      <c r="JP262" t="s">
        <v>361</v>
      </c>
      <c r="JQ262" t="s">
        <v>361</v>
      </c>
      <c r="JR262" t="s">
        <v>361</v>
      </c>
      <c r="JS262" t="s">
        <v>361</v>
      </c>
      <c r="JT262" t="s">
        <v>361</v>
      </c>
      <c r="JU262" t="s">
        <v>361</v>
      </c>
      <c r="JV262" t="s">
        <v>361</v>
      </c>
      <c r="JW262" t="s">
        <v>361</v>
      </c>
      <c r="KB262" t="s">
        <v>8</v>
      </c>
    </row>
    <row r="263" spans="1:288" x14ac:dyDescent="0.3">
      <c r="A263">
        <v>262</v>
      </c>
      <c r="D263" s="45">
        <v>44741</v>
      </c>
      <c r="E263" s="46">
        <v>0.51666666666666672</v>
      </c>
      <c r="F263" t="s">
        <v>75</v>
      </c>
      <c r="G263" t="s">
        <v>382</v>
      </c>
      <c r="I263" t="s">
        <v>383</v>
      </c>
      <c r="N263" t="s">
        <v>384</v>
      </c>
      <c r="S263" t="s">
        <v>385</v>
      </c>
      <c r="W263" t="s">
        <v>413</v>
      </c>
      <c r="AA263" t="s">
        <v>414</v>
      </c>
      <c r="AC263" t="s">
        <v>388</v>
      </c>
      <c r="AE263" t="s">
        <v>435</v>
      </c>
      <c r="AG263" t="s">
        <v>390</v>
      </c>
      <c r="AK263" t="s">
        <v>383</v>
      </c>
      <c r="AO263" t="s">
        <v>383</v>
      </c>
      <c r="AQ263" t="s">
        <v>383</v>
      </c>
      <c r="AS263" t="s">
        <v>383</v>
      </c>
      <c r="AU263" t="s">
        <v>383</v>
      </c>
      <c r="AV263" t="s">
        <v>361</v>
      </c>
      <c r="AW263" t="s">
        <v>361</v>
      </c>
      <c r="AX263" t="s">
        <v>361</v>
      </c>
      <c r="AY263" t="s">
        <v>361</v>
      </c>
      <c r="AZ263" t="s">
        <v>361</v>
      </c>
      <c r="BA263" t="s">
        <v>361</v>
      </c>
      <c r="BB263" t="s">
        <v>361</v>
      </c>
      <c r="BC263" t="s">
        <v>361</v>
      </c>
      <c r="BD263" t="s">
        <v>361</v>
      </c>
      <c r="BE263" t="s">
        <v>361</v>
      </c>
      <c r="BF263" t="s">
        <v>370</v>
      </c>
      <c r="BG263" t="s">
        <v>361</v>
      </c>
      <c r="BH263" t="s">
        <v>370</v>
      </c>
      <c r="BI263" t="s">
        <v>370</v>
      </c>
      <c r="BJ263" t="s">
        <v>361</v>
      </c>
      <c r="BK263" t="s">
        <v>361</v>
      </c>
      <c r="BL263" t="s">
        <v>361</v>
      </c>
      <c r="BM263" t="s">
        <v>361</v>
      </c>
      <c r="BP263" t="s">
        <v>361</v>
      </c>
      <c r="BQ263" t="s">
        <v>361</v>
      </c>
      <c r="BR263" t="s">
        <v>361</v>
      </c>
      <c r="BS263" t="s">
        <v>361</v>
      </c>
      <c r="BT263" t="s">
        <v>361</v>
      </c>
      <c r="BU263" t="s">
        <v>361</v>
      </c>
      <c r="BV263" t="s">
        <v>361</v>
      </c>
      <c r="BW263" t="s">
        <v>361</v>
      </c>
      <c r="BX263" t="s">
        <v>361</v>
      </c>
      <c r="BY263" t="s">
        <v>370</v>
      </c>
      <c r="BZ263" t="s">
        <v>370</v>
      </c>
      <c r="CA263" t="s">
        <v>370</v>
      </c>
      <c r="CB263" t="s">
        <v>361</v>
      </c>
      <c r="CC263" t="s">
        <v>361</v>
      </c>
      <c r="CF263" t="s">
        <v>361</v>
      </c>
      <c r="CG263" t="s">
        <v>361</v>
      </c>
      <c r="CH263" t="s">
        <v>361</v>
      </c>
      <c r="CI263" t="s">
        <v>361</v>
      </c>
      <c r="CJ263" t="s">
        <v>361</v>
      </c>
      <c r="CK263" t="s">
        <v>361</v>
      </c>
      <c r="CL263" t="s">
        <v>361</v>
      </c>
      <c r="CM263" t="s">
        <v>361</v>
      </c>
      <c r="CN263" t="s">
        <v>361</v>
      </c>
      <c r="CO263" t="s">
        <v>361</v>
      </c>
      <c r="CP263" t="s">
        <v>361</v>
      </c>
      <c r="CQ263" t="s">
        <v>361</v>
      </c>
      <c r="CR263" t="s">
        <v>370</v>
      </c>
      <c r="CS263" t="s">
        <v>370</v>
      </c>
      <c r="CT263" t="s">
        <v>370</v>
      </c>
      <c r="CU263" t="s">
        <v>370</v>
      </c>
      <c r="CV263" t="s">
        <v>361</v>
      </c>
      <c r="CW263" t="s">
        <v>361</v>
      </c>
      <c r="CX263" t="s">
        <v>361</v>
      </c>
      <c r="CY263" t="s">
        <v>361</v>
      </c>
      <c r="CZ263" t="s">
        <v>361</v>
      </c>
      <c r="DA263" t="s">
        <v>361</v>
      </c>
      <c r="DE263" t="s">
        <v>385</v>
      </c>
      <c r="DG263" t="s">
        <v>385</v>
      </c>
      <c r="DH263" t="s">
        <v>361</v>
      </c>
      <c r="DI263" t="s">
        <v>361</v>
      </c>
      <c r="DJ263" t="s">
        <v>361</v>
      </c>
      <c r="DK263" t="s">
        <v>361</v>
      </c>
      <c r="DL263" t="s">
        <v>361</v>
      </c>
      <c r="DM263" t="s">
        <v>361</v>
      </c>
      <c r="DN263" t="s">
        <v>361</v>
      </c>
      <c r="DO263" t="s">
        <v>361</v>
      </c>
      <c r="DP263" t="s">
        <v>361</v>
      </c>
      <c r="DQ263" t="s">
        <v>361</v>
      </c>
      <c r="DR263" t="s">
        <v>361</v>
      </c>
      <c r="DT263" t="s">
        <v>361</v>
      </c>
      <c r="DU263" t="s">
        <v>361</v>
      </c>
      <c r="DV263" t="s">
        <v>361</v>
      </c>
      <c r="DW263" t="s">
        <v>361</v>
      </c>
      <c r="DX263" t="s">
        <v>361</v>
      </c>
      <c r="DY263" t="s">
        <v>361</v>
      </c>
      <c r="DZ263" t="s">
        <v>361</v>
      </c>
      <c r="EA263" t="s">
        <v>361</v>
      </c>
      <c r="EB263" t="s">
        <v>361</v>
      </c>
      <c r="EC263" t="s">
        <v>361</v>
      </c>
      <c r="ED263" t="s">
        <v>370</v>
      </c>
      <c r="EI263" t="s">
        <v>383</v>
      </c>
      <c r="EK263" t="s">
        <v>383</v>
      </c>
      <c r="EL263">
        <v>1</v>
      </c>
      <c r="EM263" t="s">
        <v>372</v>
      </c>
      <c r="EN263">
        <v>57</v>
      </c>
      <c r="FQ263" t="s">
        <v>373</v>
      </c>
      <c r="FS263" t="s">
        <v>463</v>
      </c>
      <c r="FU263" t="s">
        <v>483</v>
      </c>
      <c r="FW263" t="s">
        <v>518</v>
      </c>
      <c r="GG263" t="s">
        <v>383</v>
      </c>
      <c r="GK263" t="s">
        <v>394</v>
      </c>
      <c r="GQ263">
        <v>2</v>
      </c>
      <c r="GS263" t="s">
        <v>395</v>
      </c>
      <c r="GU263" t="s">
        <v>396</v>
      </c>
      <c r="GY263" t="s">
        <v>397</v>
      </c>
      <c r="HC263" t="s">
        <v>383</v>
      </c>
      <c r="HE263" t="s">
        <v>385</v>
      </c>
      <c r="HO263" t="s">
        <v>383</v>
      </c>
      <c r="HP263" t="s">
        <v>385</v>
      </c>
      <c r="HQ263" t="s">
        <v>383</v>
      </c>
      <c r="HR263" t="s">
        <v>383</v>
      </c>
      <c r="HS263" t="s">
        <v>385</v>
      </c>
      <c r="HT263" t="s">
        <v>383</v>
      </c>
      <c r="HU263" t="s">
        <v>383</v>
      </c>
      <c r="HV263" t="s">
        <v>383</v>
      </c>
      <c r="HW263" t="s">
        <v>383</v>
      </c>
      <c r="IE263" t="s">
        <v>383</v>
      </c>
      <c r="IF263" t="s">
        <v>383</v>
      </c>
      <c r="IG263" t="s">
        <v>383</v>
      </c>
      <c r="IH263" t="s">
        <v>383</v>
      </c>
      <c r="II263" t="s">
        <v>383</v>
      </c>
      <c r="IJ263" t="s">
        <v>383</v>
      </c>
      <c r="IK263" t="s">
        <v>383</v>
      </c>
      <c r="IM263" t="s">
        <v>453</v>
      </c>
      <c r="IQ263" t="s">
        <v>380</v>
      </c>
      <c r="IU263" t="s">
        <v>399</v>
      </c>
      <c r="IW263" t="s">
        <v>399</v>
      </c>
      <c r="IY263" t="s">
        <v>399</v>
      </c>
      <c r="JA263" t="s">
        <v>383</v>
      </c>
      <c r="JL263" t="s">
        <v>361</v>
      </c>
      <c r="JM263" t="s">
        <v>361</v>
      </c>
      <c r="JN263" t="s">
        <v>361</v>
      </c>
      <c r="JO263" t="s">
        <v>361</v>
      </c>
      <c r="JP263" t="s">
        <v>361</v>
      </c>
      <c r="JQ263" t="s">
        <v>361</v>
      </c>
      <c r="JR263" t="s">
        <v>361</v>
      </c>
      <c r="JS263" t="s">
        <v>361</v>
      </c>
      <c r="JT263" t="s">
        <v>361</v>
      </c>
      <c r="JU263" t="s">
        <v>361</v>
      </c>
      <c r="JV263" t="s">
        <v>361</v>
      </c>
      <c r="JW263" t="s">
        <v>361</v>
      </c>
      <c r="KB263" t="s">
        <v>8</v>
      </c>
    </row>
    <row r="264" spans="1:288" x14ac:dyDescent="0.3">
      <c r="A264">
        <v>263</v>
      </c>
      <c r="D264" s="45">
        <v>44743</v>
      </c>
      <c r="E264" s="46">
        <v>0.4069444444444445</v>
      </c>
      <c r="F264" t="s">
        <v>21</v>
      </c>
      <c r="G264" t="s">
        <v>382</v>
      </c>
      <c r="I264" t="s">
        <v>383</v>
      </c>
      <c r="N264" t="s">
        <v>384</v>
      </c>
      <c r="S264" t="s">
        <v>385</v>
      </c>
      <c r="W264" t="s">
        <v>386</v>
      </c>
      <c r="Y264" t="s">
        <v>383</v>
      </c>
      <c r="AA264" t="s">
        <v>414</v>
      </c>
      <c r="AC264" t="s">
        <v>388</v>
      </c>
      <c r="AE264" t="s">
        <v>423</v>
      </c>
      <c r="AG264" t="s">
        <v>390</v>
      </c>
      <c r="AK264" t="s">
        <v>383</v>
      </c>
      <c r="AO264" t="s">
        <v>385</v>
      </c>
      <c r="AQ264" t="s">
        <v>418</v>
      </c>
      <c r="AS264" t="s">
        <v>385</v>
      </c>
      <c r="AU264" t="s">
        <v>383</v>
      </c>
      <c r="AV264" t="s">
        <v>361</v>
      </c>
      <c r="AW264" t="s">
        <v>361</v>
      </c>
      <c r="AX264" t="s">
        <v>361</v>
      </c>
      <c r="AY264" t="s">
        <v>361</v>
      </c>
      <c r="AZ264" t="s">
        <v>361</v>
      </c>
      <c r="BA264" t="s">
        <v>361</v>
      </c>
      <c r="BB264" t="s">
        <v>361</v>
      </c>
      <c r="BC264" t="s">
        <v>361</v>
      </c>
      <c r="BD264" t="s">
        <v>361</v>
      </c>
      <c r="BE264" t="s">
        <v>361</v>
      </c>
      <c r="BF264" t="s">
        <v>361</v>
      </c>
      <c r="BG264" t="s">
        <v>361</v>
      </c>
      <c r="BH264" t="s">
        <v>370</v>
      </c>
      <c r="BI264" t="s">
        <v>361</v>
      </c>
      <c r="BJ264" t="s">
        <v>361</v>
      </c>
      <c r="BK264" t="s">
        <v>361</v>
      </c>
      <c r="BL264" t="s">
        <v>361</v>
      </c>
      <c r="BM264" t="s">
        <v>361</v>
      </c>
      <c r="BP264" t="s">
        <v>361</v>
      </c>
      <c r="BQ264" t="s">
        <v>361</v>
      </c>
      <c r="BR264" t="s">
        <v>361</v>
      </c>
      <c r="BS264" t="s">
        <v>361</v>
      </c>
      <c r="BT264" t="s">
        <v>361</v>
      </c>
      <c r="BU264" t="s">
        <v>361</v>
      </c>
      <c r="BV264" t="s">
        <v>361</v>
      </c>
      <c r="BW264" t="s">
        <v>361</v>
      </c>
      <c r="BX264" t="s">
        <v>370</v>
      </c>
      <c r="BY264" t="s">
        <v>361</v>
      </c>
      <c r="BZ264" t="s">
        <v>370</v>
      </c>
      <c r="CA264" t="s">
        <v>361</v>
      </c>
      <c r="CB264" t="s">
        <v>361</v>
      </c>
      <c r="CC264" t="s">
        <v>361</v>
      </c>
      <c r="CF264" t="s">
        <v>361</v>
      </c>
      <c r="CG264" t="s">
        <v>361</v>
      </c>
      <c r="CH264" t="s">
        <v>361</v>
      </c>
      <c r="CI264" t="s">
        <v>361</v>
      </c>
      <c r="CJ264" t="s">
        <v>361</v>
      </c>
      <c r="CK264" t="s">
        <v>361</v>
      </c>
      <c r="CL264" t="s">
        <v>361</v>
      </c>
      <c r="CM264" t="s">
        <v>361</v>
      </c>
      <c r="CN264" t="s">
        <v>361</v>
      </c>
      <c r="CO264" t="s">
        <v>361</v>
      </c>
      <c r="CP264" t="s">
        <v>361</v>
      </c>
      <c r="CQ264" t="s">
        <v>361</v>
      </c>
      <c r="CR264" t="s">
        <v>361</v>
      </c>
      <c r="CS264" t="s">
        <v>361</v>
      </c>
      <c r="CT264" t="s">
        <v>370</v>
      </c>
      <c r="CU264" t="s">
        <v>361</v>
      </c>
      <c r="CV264" t="s">
        <v>370</v>
      </c>
      <c r="CW264" t="s">
        <v>361</v>
      </c>
      <c r="CX264" t="s">
        <v>361</v>
      </c>
      <c r="CY264" t="s">
        <v>361</v>
      </c>
      <c r="CZ264" t="s">
        <v>361</v>
      </c>
      <c r="DA264" t="s">
        <v>361</v>
      </c>
      <c r="DE264" t="s">
        <v>385</v>
      </c>
      <c r="DG264" t="s">
        <v>385</v>
      </c>
      <c r="DH264" t="s">
        <v>361</v>
      </c>
      <c r="DI264" t="s">
        <v>361</v>
      </c>
      <c r="DJ264" t="s">
        <v>361</v>
      </c>
      <c r="DK264" t="s">
        <v>361</v>
      </c>
      <c r="DL264" t="s">
        <v>361</v>
      </c>
      <c r="DM264" t="s">
        <v>361</v>
      </c>
      <c r="DN264" t="s">
        <v>361</v>
      </c>
      <c r="DO264" t="s">
        <v>361</v>
      </c>
      <c r="DP264" t="s">
        <v>361</v>
      </c>
      <c r="DQ264" t="s">
        <v>361</v>
      </c>
      <c r="DR264" t="s">
        <v>361</v>
      </c>
      <c r="DT264" t="s">
        <v>361</v>
      </c>
      <c r="DU264" t="s">
        <v>361</v>
      </c>
      <c r="DV264" t="s">
        <v>361</v>
      </c>
      <c r="DW264" t="s">
        <v>361</v>
      </c>
      <c r="DX264" t="s">
        <v>361</v>
      </c>
      <c r="DY264" t="s">
        <v>361</v>
      </c>
      <c r="DZ264" t="s">
        <v>361</v>
      </c>
      <c r="EA264" t="s">
        <v>361</v>
      </c>
      <c r="EB264" t="s">
        <v>361</v>
      </c>
      <c r="EC264" t="s">
        <v>361</v>
      </c>
      <c r="ED264" t="s">
        <v>370</v>
      </c>
      <c r="EI264" t="s">
        <v>383</v>
      </c>
      <c r="EK264" t="s">
        <v>383</v>
      </c>
      <c r="EL264">
        <v>1</v>
      </c>
      <c r="EM264" t="s">
        <v>372</v>
      </c>
      <c r="EN264">
        <v>40</v>
      </c>
      <c r="FQ264" t="s">
        <v>373</v>
      </c>
      <c r="FS264" t="s">
        <v>463</v>
      </c>
      <c r="FU264" t="s">
        <v>464</v>
      </c>
      <c r="FW264" t="s">
        <v>419</v>
      </c>
      <c r="GG264" t="s">
        <v>383</v>
      </c>
      <c r="GK264" t="s">
        <v>394</v>
      </c>
      <c r="GQ264">
        <v>1</v>
      </c>
      <c r="GS264" t="s">
        <v>395</v>
      </c>
      <c r="GU264" t="s">
        <v>396</v>
      </c>
      <c r="GY264" t="s">
        <v>397</v>
      </c>
      <c r="HC264" t="s">
        <v>385</v>
      </c>
      <c r="HE264" t="s">
        <v>383</v>
      </c>
      <c r="HO264" t="s">
        <v>383</v>
      </c>
      <c r="HP264" t="s">
        <v>385</v>
      </c>
      <c r="HQ264" t="s">
        <v>383</v>
      </c>
      <c r="HR264" t="s">
        <v>383</v>
      </c>
      <c r="HS264" t="s">
        <v>385</v>
      </c>
      <c r="HT264" t="s">
        <v>383</v>
      </c>
      <c r="HU264" t="s">
        <v>383</v>
      </c>
      <c r="HV264" t="s">
        <v>385</v>
      </c>
      <c r="HW264" t="s">
        <v>383</v>
      </c>
      <c r="IE264" t="s">
        <v>385</v>
      </c>
      <c r="IF264" t="s">
        <v>385</v>
      </c>
      <c r="IG264" t="s">
        <v>383</v>
      </c>
      <c r="IH264" t="s">
        <v>383</v>
      </c>
      <c r="II264" t="s">
        <v>383</v>
      </c>
      <c r="IJ264" t="s">
        <v>383</v>
      </c>
      <c r="IK264" t="s">
        <v>383</v>
      </c>
      <c r="IM264" t="s">
        <v>453</v>
      </c>
      <c r="IQ264" t="s">
        <v>380</v>
      </c>
      <c r="IU264" t="s">
        <v>399</v>
      </c>
      <c r="IW264" t="s">
        <v>399</v>
      </c>
      <c r="IY264" t="s">
        <v>399</v>
      </c>
      <c r="JA264" t="s">
        <v>383</v>
      </c>
      <c r="JL264" t="s">
        <v>361</v>
      </c>
      <c r="JM264" t="s">
        <v>361</v>
      </c>
      <c r="JN264" t="s">
        <v>361</v>
      </c>
      <c r="JO264" t="s">
        <v>361</v>
      </c>
      <c r="JP264" t="s">
        <v>361</v>
      </c>
      <c r="JQ264" t="s">
        <v>361</v>
      </c>
      <c r="JR264" t="s">
        <v>361</v>
      </c>
      <c r="JS264" t="s">
        <v>361</v>
      </c>
      <c r="JT264" t="s">
        <v>361</v>
      </c>
      <c r="JU264" t="s">
        <v>361</v>
      </c>
      <c r="JV264" t="s">
        <v>361</v>
      </c>
      <c r="JW264" t="s">
        <v>361</v>
      </c>
      <c r="KB264" t="s">
        <v>8</v>
      </c>
    </row>
    <row r="265" spans="1:288" x14ac:dyDescent="0.3">
      <c r="A265">
        <v>264</v>
      </c>
      <c r="D265" s="45">
        <v>44741</v>
      </c>
      <c r="E265" s="46">
        <v>0.50624999999999998</v>
      </c>
      <c r="F265" t="s">
        <v>4</v>
      </c>
      <c r="G265" t="s">
        <v>13</v>
      </c>
      <c r="H265" t="s">
        <v>7</v>
      </c>
      <c r="L265" t="s">
        <v>362</v>
      </c>
      <c r="P265" t="s">
        <v>9</v>
      </c>
      <c r="V265" t="s">
        <v>363</v>
      </c>
      <c r="Z265" t="s">
        <v>443</v>
      </c>
      <c r="AB265" t="s">
        <v>469</v>
      </c>
      <c r="AD265" t="s">
        <v>423</v>
      </c>
      <c r="AF265" t="s">
        <v>367</v>
      </c>
      <c r="AJ265" t="s">
        <v>367</v>
      </c>
      <c r="AN265" t="s">
        <v>9</v>
      </c>
      <c r="AP265" t="s">
        <v>424</v>
      </c>
      <c r="AR265" t="s">
        <v>7</v>
      </c>
      <c r="AT265" t="s">
        <v>7</v>
      </c>
      <c r="AV265" t="s">
        <v>361</v>
      </c>
      <c r="AW265" t="s">
        <v>361</v>
      </c>
      <c r="AX265" t="s">
        <v>361</v>
      </c>
      <c r="AY265" t="s">
        <v>361</v>
      </c>
      <c r="AZ265" t="s">
        <v>370</v>
      </c>
      <c r="BA265" t="s">
        <v>370</v>
      </c>
      <c r="BB265" t="s">
        <v>361</v>
      </c>
      <c r="BC265" t="s">
        <v>361</v>
      </c>
      <c r="BD265" t="s">
        <v>361</v>
      </c>
      <c r="BE265" t="s">
        <v>361</v>
      </c>
      <c r="BF265" t="s">
        <v>361</v>
      </c>
      <c r="BG265" t="s">
        <v>361</v>
      </c>
      <c r="BH265" t="s">
        <v>361</v>
      </c>
      <c r="BI265" t="s">
        <v>361</v>
      </c>
      <c r="BJ265" t="s">
        <v>361</v>
      </c>
      <c r="BK265" t="s">
        <v>361</v>
      </c>
      <c r="BL265" t="s">
        <v>361</v>
      </c>
      <c r="BM265" t="s">
        <v>361</v>
      </c>
      <c r="BP265" t="s">
        <v>361</v>
      </c>
      <c r="BQ265" t="s">
        <v>370</v>
      </c>
      <c r="BR265" t="s">
        <v>361</v>
      </c>
      <c r="BS265" t="s">
        <v>370</v>
      </c>
      <c r="BT265" t="s">
        <v>370</v>
      </c>
      <c r="BU265" t="s">
        <v>361</v>
      </c>
      <c r="BV265" t="s">
        <v>361</v>
      </c>
      <c r="BW265" t="s">
        <v>361</v>
      </c>
      <c r="BX265" t="s">
        <v>361</v>
      </c>
      <c r="BY265" t="s">
        <v>361</v>
      </c>
      <c r="BZ265" t="s">
        <v>361</v>
      </c>
      <c r="CA265" t="s">
        <v>361</v>
      </c>
      <c r="CB265" t="s">
        <v>361</v>
      </c>
      <c r="CC265" t="s">
        <v>361</v>
      </c>
      <c r="CF265" t="s">
        <v>361</v>
      </c>
      <c r="CG265" t="s">
        <v>370</v>
      </c>
      <c r="CH265" t="s">
        <v>361</v>
      </c>
      <c r="CI265" t="s">
        <v>370</v>
      </c>
      <c r="CJ265" t="s">
        <v>370</v>
      </c>
      <c r="CK265" t="s">
        <v>370</v>
      </c>
      <c r="CL265" t="s">
        <v>361</v>
      </c>
      <c r="CM265" t="s">
        <v>361</v>
      </c>
      <c r="CN265" t="s">
        <v>361</v>
      </c>
      <c r="CO265" t="s">
        <v>361</v>
      </c>
      <c r="CP265" t="s">
        <v>361</v>
      </c>
      <c r="CQ265" t="s">
        <v>361</v>
      </c>
      <c r="CR265" t="s">
        <v>361</v>
      </c>
      <c r="CS265" t="s">
        <v>361</v>
      </c>
      <c r="CT265" t="s">
        <v>361</v>
      </c>
      <c r="CU265" t="s">
        <v>361</v>
      </c>
      <c r="CV265" t="s">
        <v>361</v>
      </c>
      <c r="CW265" t="s">
        <v>361</v>
      </c>
      <c r="CX265" t="s">
        <v>361</v>
      </c>
      <c r="CY265" t="s">
        <v>361</v>
      </c>
      <c r="CZ265" t="s">
        <v>361</v>
      </c>
      <c r="DA265" t="s">
        <v>361</v>
      </c>
      <c r="DD265" t="s">
        <v>9</v>
      </c>
      <c r="DF265" t="s">
        <v>368</v>
      </c>
      <c r="DH265" t="s">
        <v>361</v>
      </c>
      <c r="DI265" t="s">
        <v>361</v>
      </c>
      <c r="DJ265" t="s">
        <v>361</v>
      </c>
      <c r="DK265" t="s">
        <v>361</v>
      </c>
      <c r="DL265" t="s">
        <v>361</v>
      </c>
      <c r="DM265" t="s">
        <v>361</v>
      </c>
      <c r="DN265" t="s">
        <v>361</v>
      </c>
      <c r="DO265" t="s">
        <v>361</v>
      </c>
      <c r="DP265" t="s">
        <v>361</v>
      </c>
      <c r="DQ265" t="s">
        <v>361</v>
      </c>
      <c r="DR265" t="s">
        <v>370</v>
      </c>
      <c r="DT265" t="s">
        <v>361</v>
      </c>
      <c r="DU265" t="s">
        <v>361</v>
      </c>
      <c r="DV265" t="s">
        <v>361</v>
      </c>
      <c r="DW265" t="s">
        <v>361</v>
      </c>
      <c r="DX265" t="s">
        <v>361</v>
      </c>
      <c r="DY265" t="s">
        <v>361</v>
      </c>
      <c r="DZ265" t="s">
        <v>361</v>
      </c>
      <c r="EA265" t="s">
        <v>361</v>
      </c>
      <c r="EB265" t="s">
        <v>361</v>
      </c>
      <c r="EC265" t="s">
        <v>361</v>
      </c>
      <c r="ED265" t="s">
        <v>361</v>
      </c>
      <c r="EH265" t="s">
        <v>7</v>
      </c>
      <c r="EJ265" t="s">
        <v>7</v>
      </c>
      <c r="EL265">
        <v>0</v>
      </c>
      <c r="FQ265" t="s">
        <v>373</v>
      </c>
      <c r="FR265" t="s">
        <v>374</v>
      </c>
      <c r="FV265" t="s">
        <v>374</v>
      </c>
      <c r="GF265" t="s">
        <v>7</v>
      </c>
      <c r="GJ265" t="s">
        <v>573</v>
      </c>
      <c r="GP265">
        <v>5</v>
      </c>
      <c r="GR265" t="s">
        <v>376</v>
      </c>
      <c r="GT265" t="s">
        <v>532</v>
      </c>
      <c r="GX265" t="s">
        <v>378</v>
      </c>
      <c r="HB265" t="s">
        <v>7</v>
      </c>
      <c r="HD265" t="s">
        <v>7</v>
      </c>
      <c r="HF265" t="s">
        <v>7</v>
      </c>
      <c r="HG265" t="s">
        <v>7</v>
      </c>
      <c r="HH265" t="s">
        <v>7</v>
      </c>
      <c r="HI265" t="s">
        <v>7</v>
      </c>
      <c r="HJ265" t="s">
        <v>7</v>
      </c>
      <c r="HK265" t="s">
        <v>7</v>
      </c>
      <c r="HL265" t="s">
        <v>7</v>
      </c>
      <c r="HM265" t="s">
        <v>9</v>
      </c>
      <c r="HN265" t="s">
        <v>7</v>
      </c>
      <c r="HX265" t="s">
        <v>9</v>
      </c>
      <c r="HY265" t="s">
        <v>9</v>
      </c>
      <c r="HZ265" t="s">
        <v>7</v>
      </c>
      <c r="IA265" t="s">
        <v>7</v>
      </c>
      <c r="IB265" t="s">
        <v>7</v>
      </c>
      <c r="IC265" t="s">
        <v>7</v>
      </c>
      <c r="ID265" t="s">
        <v>7</v>
      </c>
      <c r="IL265" t="s">
        <v>473</v>
      </c>
      <c r="IP265" t="s">
        <v>14</v>
      </c>
      <c r="IR265" t="s">
        <v>408</v>
      </c>
      <c r="IT265" t="s">
        <v>381</v>
      </c>
      <c r="IV265" t="s">
        <v>381</v>
      </c>
      <c r="IX265" t="s">
        <v>381</v>
      </c>
      <c r="IZ265" t="s">
        <v>7</v>
      </c>
      <c r="JL265" t="s">
        <v>361</v>
      </c>
      <c r="JM265" t="s">
        <v>361</v>
      </c>
      <c r="JN265" t="s">
        <v>361</v>
      </c>
      <c r="JO265" t="s">
        <v>361</v>
      </c>
      <c r="JP265" t="s">
        <v>361</v>
      </c>
      <c r="JQ265" t="s">
        <v>361</v>
      </c>
      <c r="JR265" t="s">
        <v>361</v>
      </c>
      <c r="JS265" t="s">
        <v>361</v>
      </c>
      <c r="JT265" t="s">
        <v>361</v>
      </c>
      <c r="JU265" t="s">
        <v>361</v>
      </c>
      <c r="JV265" t="s">
        <v>361</v>
      </c>
      <c r="JW265" t="s">
        <v>361</v>
      </c>
      <c r="KB265" t="s">
        <v>8</v>
      </c>
    </row>
    <row r="266" spans="1:288" x14ac:dyDescent="0.3">
      <c r="A266">
        <v>265</v>
      </c>
      <c r="D266" s="45">
        <v>44747</v>
      </c>
      <c r="E266" s="46">
        <v>0.47569444444444442</v>
      </c>
      <c r="F266" t="s">
        <v>73</v>
      </c>
      <c r="G266" t="s">
        <v>13</v>
      </c>
      <c r="H266" t="s">
        <v>7</v>
      </c>
      <c r="L266" t="s">
        <v>362</v>
      </c>
      <c r="P266" t="s">
        <v>9</v>
      </c>
      <c r="V266" t="s">
        <v>363</v>
      </c>
      <c r="Z266" t="s">
        <v>402</v>
      </c>
      <c r="AB266" t="s">
        <v>475</v>
      </c>
      <c r="AD266" t="s">
        <v>389</v>
      </c>
      <c r="AF266" t="s">
        <v>367</v>
      </c>
      <c r="AJ266" t="s">
        <v>367</v>
      </c>
      <c r="AN266" t="s">
        <v>7</v>
      </c>
      <c r="AP266" t="s">
        <v>369</v>
      </c>
      <c r="AR266" t="s">
        <v>7</v>
      </c>
      <c r="AT266" t="s">
        <v>368</v>
      </c>
      <c r="AV266" t="s">
        <v>361</v>
      </c>
      <c r="AW266" t="s">
        <v>361</v>
      </c>
      <c r="AX266" t="s">
        <v>361</v>
      </c>
      <c r="AY266" t="s">
        <v>361</v>
      </c>
      <c r="AZ266" t="s">
        <v>370</v>
      </c>
      <c r="BA266" t="s">
        <v>361</v>
      </c>
      <c r="BB266" t="s">
        <v>370</v>
      </c>
      <c r="BC266" t="s">
        <v>361</v>
      </c>
      <c r="BD266" t="s">
        <v>361</v>
      </c>
      <c r="BE266" t="s">
        <v>361</v>
      </c>
      <c r="BF266" t="s">
        <v>361</v>
      </c>
      <c r="BG266" t="s">
        <v>361</v>
      </c>
      <c r="BH266" t="s">
        <v>361</v>
      </c>
      <c r="BI266" t="s">
        <v>361</v>
      </c>
      <c r="BJ266" t="s">
        <v>361</v>
      </c>
      <c r="BK266" t="s">
        <v>361</v>
      </c>
      <c r="BL266" t="s">
        <v>361</v>
      </c>
      <c r="BM266" t="s">
        <v>361</v>
      </c>
      <c r="BP266" t="s">
        <v>361</v>
      </c>
      <c r="BQ266" t="s">
        <v>370</v>
      </c>
      <c r="BR266" t="s">
        <v>370</v>
      </c>
      <c r="BS266" t="s">
        <v>370</v>
      </c>
      <c r="BT266" t="s">
        <v>361</v>
      </c>
      <c r="BU266" t="s">
        <v>361</v>
      </c>
      <c r="BV266" t="s">
        <v>361</v>
      </c>
      <c r="BW266" t="s">
        <v>361</v>
      </c>
      <c r="BX266" t="s">
        <v>361</v>
      </c>
      <c r="BY266" t="s">
        <v>361</v>
      </c>
      <c r="BZ266" t="s">
        <v>361</v>
      </c>
      <c r="CA266" t="s">
        <v>361</v>
      </c>
      <c r="CB266" t="s">
        <v>361</v>
      </c>
      <c r="CC266" t="s">
        <v>361</v>
      </c>
      <c r="CF266" t="s">
        <v>361</v>
      </c>
      <c r="CG266" t="s">
        <v>370</v>
      </c>
      <c r="CH266" t="s">
        <v>361</v>
      </c>
      <c r="CI266" t="s">
        <v>370</v>
      </c>
      <c r="CJ266" t="s">
        <v>361</v>
      </c>
      <c r="CK266" t="s">
        <v>370</v>
      </c>
      <c r="CL266" t="s">
        <v>370</v>
      </c>
      <c r="CM266" t="s">
        <v>361</v>
      </c>
      <c r="CN266" t="s">
        <v>361</v>
      </c>
      <c r="CO266" t="s">
        <v>361</v>
      </c>
      <c r="CP266" t="s">
        <v>361</v>
      </c>
      <c r="CQ266" t="s">
        <v>361</v>
      </c>
      <c r="CR266" t="s">
        <v>361</v>
      </c>
      <c r="CS266" t="s">
        <v>361</v>
      </c>
      <c r="CT266" t="s">
        <v>361</v>
      </c>
      <c r="CU266" t="s">
        <v>361</v>
      </c>
      <c r="CV266" t="s">
        <v>361</v>
      </c>
      <c r="CW266" t="s">
        <v>361</v>
      </c>
      <c r="CX266" t="s">
        <v>361</v>
      </c>
      <c r="CY266" t="s">
        <v>361</v>
      </c>
      <c r="CZ266" t="s">
        <v>361</v>
      </c>
      <c r="DA266" t="s">
        <v>361</v>
      </c>
      <c r="DD266" t="s">
        <v>9</v>
      </c>
      <c r="DF266" t="s">
        <v>9</v>
      </c>
      <c r="DH266" t="s">
        <v>361</v>
      </c>
      <c r="DI266" t="s">
        <v>361</v>
      </c>
      <c r="DJ266" t="s">
        <v>361</v>
      </c>
      <c r="DK266" t="s">
        <v>361</v>
      </c>
      <c r="DL266" t="s">
        <v>361</v>
      </c>
      <c r="DM266" t="s">
        <v>361</v>
      </c>
      <c r="DN266" t="s">
        <v>361</v>
      </c>
      <c r="DO266" t="s">
        <v>361</v>
      </c>
      <c r="DP266" t="s">
        <v>361</v>
      </c>
      <c r="DQ266" t="s">
        <v>361</v>
      </c>
      <c r="DR266" t="s">
        <v>370</v>
      </c>
      <c r="DT266" t="s">
        <v>361</v>
      </c>
      <c r="DU266" t="s">
        <v>361</v>
      </c>
      <c r="DV266" t="s">
        <v>361</v>
      </c>
      <c r="DW266" t="s">
        <v>361</v>
      </c>
      <c r="DX266" t="s">
        <v>361</v>
      </c>
      <c r="DY266" t="s">
        <v>361</v>
      </c>
      <c r="DZ266" t="s">
        <v>361</v>
      </c>
      <c r="EA266" t="s">
        <v>361</v>
      </c>
      <c r="EB266" t="s">
        <v>361</v>
      </c>
      <c r="EC266" t="s">
        <v>361</v>
      </c>
      <c r="ED266" t="s">
        <v>361</v>
      </c>
      <c r="EH266" t="s">
        <v>7</v>
      </c>
      <c r="EJ266" t="s">
        <v>7</v>
      </c>
      <c r="EL266">
        <v>2</v>
      </c>
      <c r="EM266" t="s">
        <v>372</v>
      </c>
      <c r="EN266">
        <v>56</v>
      </c>
      <c r="EO266" t="s">
        <v>371</v>
      </c>
      <c r="EP266">
        <v>23</v>
      </c>
      <c r="FQ266" t="s">
        <v>373</v>
      </c>
      <c r="FR266" t="s">
        <v>406</v>
      </c>
      <c r="FV266" t="s">
        <v>374</v>
      </c>
      <c r="GF266" t="s">
        <v>7</v>
      </c>
      <c r="GJ266" t="s">
        <v>425</v>
      </c>
      <c r="GP266">
        <v>2</v>
      </c>
      <c r="GR266" t="s">
        <v>376</v>
      </c>
      <c r="GT266" t="s">
        <v>377</v>
      </c>
      <c r="GX266" t="s">
        <v>378</v>
      </c>
      <c r="HB266" t="s">
        <v>7</v>
      </c>
      <c r="HD266" t="s">
        <v>9</v>
      </c>
      <c r="HF266" t="s">
        <v>9</v>
      </c>
      <c r="HG266" t="s">
        <v>9</v>
      </c>
      <c r="HH266" t="s">
        <v>7</v>
      </c>
      <c r="HI266" t="s">
        <v>9</v>
      </c>
      <c r="HJ266" t="s">
        <v>9</v>
      </c>
      <c r="HK266" t="s">
        <v>7</v>
      </c>
      <c r="HL266" t="s">
        <v>9</v>
      </c>
      <c r="HM266" t="s">
        <v>9</v>
      </c>
      <c r="HN266" t="s">
        <v>9</v>
      </c>
      <c r="HX266" t="s">
        <v>9</v>
      </c>
      <c r="HY266" t="s">
        <v>9</v>
      </c>
      <c r="HZ266" t="s">
        <v>9</v>
      </c>
      <c r="IA266" t="s">
        <v>7</v>
      </c>
      <c r="IB266" t="s">
        <v>7</v>
      </c>
      <c r="IC266" t="s">
        <v>7</v>
      </c>
      <c r="ID266" t="s">
        <v>7</v>
      </c>
      <c r="IL266" t="s">
        <v>379</v>
      </c>
      <c r="IP266" t="s">
        <v>441</v>
      </c>
      <c r="IT266" t="s">
        <v>381</v>
      </c>
      <c r="IV266" t="s">
        <v>381</v>
      </c>
      <c r="IX266" t="s">
        <v>381</v>
      </c>
      <c r="IZ266" t="s">
        <v>7</v>
      </c>
      <c r="JL266" t="s">
        <v>361</v>
      </c>
      <c r="JM266" t="s">
        <v>361</v>
      </c>
      <c r="JN266" t="s">
        <v>361</v>
      </c>
      <c r="JO266" t="s">
        <v>361</v>
      </c>
      <c r="JP266" t="s">
        <v>361</v>
      </c>
      <c r="JQ266" t="s">
        <v>361</v>
      </c>
      <c r="JR266" t="s">
        <v>361</v>
      </c>
      <c r="JS266" t="s">
        <v>361</v>
      </c>
      <c r="JT266" t="s">
        <v>361</v>
      </c>
      <c r="JU266" t="s">
        <v>361</v>
      </c>
      <c r="JV266" t="s">
        <v>361</v>
      </c>
      <c r="JW266" t="s">
        <v>361</v>
      </c>
      <c r="KB266" t="s">
        <v>8</v>
      </c>
    </row>
    <row r="267" spans="1:288" x14ac:dyDescent="0.3">
      <c r="A267">
        <v>266</v>
      </c>
      <c r="D267" s="45">
        <v>44742</v>
      </c>
      <c r="E267" s="46">
        <v>0.45347222222222222</v>
      </c>
      <c r="F267" t="s">
        <v>62</v>
      </c>
      <c r="G267" t="s">
        <v>382</v>
      </c>
      <c r="I267" t="s">
        <v>383</v>
      </c>
      <c r="N267" t="s">
        <v>384</v>
      </c>
      <c r="S267" t="s">
        <v>385</v>
      </c>
      <c r="W267" t="s">
        <v>386</v>
      </c>
      <c r="Y267" t="s">
        <v>385</v>
      </c>
      <c r="AA267" t="s">
        <v>434</v>
      </c>
      <c r="AC267" t="s">
        <v>512</v>
      </c>
      <c r="AE267" t="s">
        <v>415</v>
      </c>
      <c r="AG267" t="s">
        <v>390</v>
      </c>
      <c r="AK267" t="s">
        <v>383</v>
      </c>
      <c r="AO267" t="s">
        <v>385</v>
      </c>
      <c r="AQ267" t="s">
        <v>418</v>
      </c>
      <c r="AS267" t="s">
        <v>383</v>
      </c>
      <c r="AU267" t="s">
        <v>383</v>
      </c>
      <c r="AV267" t="s">
        <v>361</v>
      </c>
      <c r="AW267" t="s">
        <v>361</v>
      </c>
      <c r="AX267" t="s">
        <v>361</v>
      </c>
      <c r="AY267" t="s">
        <v>361</v>
      </c>
      <c r="AZ267" t="s">
        <v>361</v>
      </c>
      <c r="BA267" t="s">
        <v>361</v>
      </c>
      <c r="BB267" t="s">
        <v>361</v>
      </c>
      <c r="BC267" t="s">
        <v>361</v>
      </c>
      <c r="BD267" t="s">
        <v>361</v>
      </c>
      <c r="BE267" t="s">
        <v>361</v>
      </c>
      <c r="BF267" t="s">
        <v>361</v>
      </c>
      <c r="BG267" t="s">
        <v>361</v>
      </c>
      <c r="BH267" t="s">
        <v>361</v>
      </c>
      <c r="BI267" t="s">
        <v>361</v>
      </c>
      <c r="BJ267" t="s">
        <v>370</v>
      </c>
      <c r="BK267" t="s">
        <v>361</v>
      </c>
      <c r="BL267" t="s">
        <v>361</v>
      </c>
      <c r="BM267" t="s">
        <v>361</v>
      </c>
      <c r="BP267" t="s">
        <v>361</v>
      </c>
      <c r="BQ267" t="s">
        <v>361</v>
      </c>
      <c r="BR267" t="s">
        <v>361</v>
      </c>
      <c r="BS267" t="s">
        <v>361</v>
      </c>
      <c r="BT267" t="s">
        <v>361</v>
      </c>
      <c r="BU267" t="s">
        <v>361</v>
      </c>
      <c r="BV267" t="s">
        <v>361</v>
      </c>
      <c r="BW267" t="s">
        <v>361</v>
      </c>
      <c r="BX267" t="s">
        <v>361</v>
      </c>
      <c r="BY267" t="s">
        <v>361</v>
      </c>
      <c r="BZ267" t="s">
        <v>370</v>
      </c>
      <c r="CA267" t="s">
        <v>361</v>
      </c>
      <c r="CB267" t="s">
        <v>361</v>
      </c>
      <c r="CC267" t="s">
        <v>361</v>
      </c>
      <c r="CF267" t="s">
        <v>361</v>
      </c>
      <c r="CG267" t="s">
        <v>361</v>
      </c>
      <c r="CH267" t="s">
        <v>361</v>
      </c>
      <c r="CI267" t="s">
        <v>361</v>
      </c>
      <c r="CJ267" t="s">
        <v>361</v>
      </c>
      <c r="CK267" t="s">
        <v>361</v>
      </c>
      <c r="CL267" t="s">
        <v>361</v>
      </c>
      <c r="CM267" t="s">
        <v>361</v>
      </c>
      <c r="CN267" t="s">
        <v>361</v>
      </c>
      <c r="CO267" t="s">
        <v>361</v>
      </c>
      <c r="CP267" t="s">
        <v>361</v>
      </c>
      <c r="CQ267" t="s">
        <v>361</v>
      </c>
      <c r="CR267" t="s">
        <v>370</v>
      </c>
      <c r="CS267" t="s">
        <v>361</v>
      </c>
      <c r="CT267" t="s">
        <v>370</v>
      </c>
      <c r="CU267" t="s">
        <v>361</v>
      </c>
      <c r="CV267" t="s">
        <v>361</v>
      </c>
      <c r="CW267" t="s">
        <v>361</v>
      </c>
      <c r="CX267" t="s">
        <v>361</v>
      </c>
      <c r="CY267" t="s">
        <v>361</v>
      </c>
      <c r="CZ267" t="s">
        <v>361</v>
      </c>
      <c r="DA267" t="s">
        <v>361</v>
      </c>
      <c r="DE267" t="s">
        <v>385</v>
      </c>
      <c r="DG267" t="s">
        <v>385</v>
      </c>
      <c r="DH267" t="s">
        <v>361</v>
      </c>
      <c r="DI267" t="s">
        <v>361</v>
      </c>
      <c r="DJ267" t="s">
        <v>361</v>
      </c>
      <c r="DK267" t="s">
        <v>361</v>
      </c>
      <c r="DL267" t="s">
        <v>361</v>
      </c>
      <c r="DM267" t="s">
        <v>361</v>
      </c>
      <c r="DN267" t="s">
        <v>361</v>
      </c>
      <c r="DO267" t="s">
        <v>361</v>
      </c>
      <c r="DP267" t="s">
        <v>361</v>
      </c>
      <c r="DQ267" t="s">
        <v>361</v>
      </c>
      <c r="DR267" t="s">
        <v>361</v>
      </c>
      <c r="DT267" t="s">
        <v>361</v>
      </c>
      <c r="DU267" t="s">
        <v>361</v>
      </c>
      <c r="DV267" t="s">
        <v>361</v>
      </c>
      <c r="DW267" t="s">
        <v>361</v>
      </c>
      <c r="DX267" t="s">
        <v>361</v>
      </c>
      <c r="DY267" t="s">
        <v>361</v>
      </c>
      <c r="DZ267" t="s">
        <v>361</v>
      </c>
      <c r="EA267" t="s">
        <v>361</v>
      </c>
      <c r="EB267" t="s">
        <v>361</v>
      </c>
      <c r="EC267" t="s">
        <v>361</v>
      </c>
      <c r="ED267" t="s">
        <v>370</v>
      </c>
      <c r="EI267" t="s">
        <v>383</v>
      </c>
      <c r="EK267" t="s">
        <v>383</v>
      </c>
      <c r="EL267">
        <v>3</v>
      </c>
      <c r="EM267" t="s">
        <v>371</v>
      </c>
      <c r="EN267">
        <v>30</v>
      </c>
      <c r="EO267" t="s">
        <v>372</v>
      </c>
      <c r="EP267">
        <v>10</v>
      </c>
      <c r="EQ267" t="s">
        <v>371</v>
      </c>
      <c r="ER267">
        <v>3</v>
      </c>
      <c r="FQ267" t="s">
        <v>392</v>
      </c>
      <c r="FS267" t="s">
        <v>463</v>
      </c>
      <c r="FU267" t="s">
        <v>503</v>
      </c>
      <c r="FW267" t="s">
        <v>419</v>
      </c>
      <c r="GA267" t="s">
        <v>385</v>
      </c>
      <c r="GG267" t="s">
        <v>383</v>
      </c>
      <c r="GK267" t="s">
        <v>394</v>
      </c>
      <c r="GQ267">
        <v>1</v>
      </c>
      <c r="GS267" t="s">
        <v>395</v>
      </c>
      <c r="GU267" t="s">
        <v>396</v>
      </c>
      <c r="GY267" t="s">
        <v>397</v>
      </c>
      <c r="HC267" t="s">
        <v>385</v>
      </c>
      <c r="HE267" t="s">
        <v>385</v>
      </c>
      <c r="HO267" t="s">
        <v>385</v>
      </c>
      <c r="HP267" t="s">
        <v>385</v>
      </c>
      <c r="HQ267" t="s">
        <v>383</v>
      </c>
      <c r="HR267" t="s">
        <v>383</v>
      </c>
      <c r="HS267" t="s">
        <v>385</v>
      </c>
      <c r="HT267" t="s">
        <v>385</v>
      </c>
      <c r="HU267" t="s">
        <v>385</v>
      </c>
      <c r="HV267" t="s">
        <v>385</v>
      </c>
      <c r="HW267" t="s">
        <v>385</v>
      </c>
      <c r="IE267" t="s">
        <v>385</v>
      </c>
      <c r="IF267" t="s">
        <v>385</v>
      </c>
      <c r="IG267" t="s">
        <v>383</v>
      </c>
      <c r="IH267" t="s">
        <v>383</v>
      </c>
      <c r="II267" t="s">
        <v>383</v>
      </c>
      <c r="IJ267" t="s">
        <v>385</v>
      </c>
      <c r="IK267" t="s">
        <v>383</v>
      </c>
      <c r="IM267" t="s">
        <v>421</v>
      </c>
      <c r="IQ267" t="s">
        <v>422</v>
      </c>
      <c r="IU267" t="s">
        <v>516</v>
      </c>
      <c r="IW267" t="s">
        <v>516</v>
      </c>
      <c r="IY267" t="s">
        <v>516</v>
      </c>
      <c r="JA267" t="s">
        <v>383</v>
      </c>
      <c r="JL267" t="s">
        <v>361</v>
      </c>
      <c r="JM267" t="s">
        <v>361</v>
      </c>
      <c r="JN267" t="s">
        <v>361</v>
      </c>
      <c r="JO267" t="s">
        <v>361</v>
      </c>
      <c r="JP267" t="s">
        <v>361</v>
      </c>
      <c r="JQ267" t="s">
        <v>361</v>
      </c>
      <c r="JR267" t="s">
        <v>361</v>
      </c>
      <c r="JS267" t="s">
        <v>361</v>
      </c>
      <c r="JT267" t="s">
        <v>361</v>
      </c>
      <c r="JU267" t="s">
        <v>361</v>
      </c>
      <c r="JV267" t="s">
        <v>361</v>
      </c>
      <c r="JW267" t="s">
        <v>361</v>
      </c>
      <c r="KB267" t="s">
        <v>8</v>
      </c>
    </row>
    <row r="268" spans="1:288" x14ac:dyDescent="0.3">
      <c r="A268">
        <v>267</v>
      </c>
      <c r="D268" s="45">
        <v>44741</v>
      </c>
      <c r="E268" s="46">
        <v>0.51388888888888895</v>
      </c>
      <c r="F268" t="s">
        <v>21</v>
      </c>
      <c r="G268" t="s">
        <v>382</v>
      </c>
      <c r="I268" t="s">
        <v>383</v>
      </c>
      <c r="N268" t="s">
        <v>384</v>
      </c>
      <c r="S268" t="s">
        <v>385</v>
      </c>
      <c r="W268" t="s">
        <v>413</v>
      </c>
      <c r="AA268" t="s">
        <v>414</v>
      </c>
      <c r="AC268" t="s">
        <v>388</v>
      </c>
      <c r="AE268" t="s">
        <v>435</v>
      </c>
      <c r="AG268" t="s">
        <v>390</v>
      </c>
      <c r="AK268" t="s">
        <v>383</v>
      </c>
      <c r="AO268" t="s">
        <v>383</v>
      </c>
      <c r="AQ268" t="s">
        <v>418</v>
      </c>
      <c r="AS268" t="s">
        <v>383</v>
      </c>
      <c r="AU268" t="s">
        <v>385</v>
      </c>
      <c r="AV268" t="s">
        <v>361</v>
      </c>
      <c r="AW268" t="s">
        <v>361</v>
      </c>
      <c r="AX268" t="s">
        <v>361</v>
      </c>
      <c r="AY268" t="s">
        <v>361</v>
      </c>
      <c r="AZ268" t="s">
        <v>361</v>
      </c>
      <c r="BA268" t="s">
        <v>361</v>
      </c>
      <c r="BB268" t="s">
        <v>361</v>
      </c>
      <c r="BC268" t="s">
        <v>361</v>
      </c>
      <c r="BD268" t="s">
        <v>361</v>
      </c>
      <c r="BE268" t="s">
        <v>361</v>
      </c>
      <c r="BF268" t="s">
        <v>361</v>
      </c>
      <c r="BG268" t="s">
        <v>361</v>
      </c>
      <c r="BH268" t="s">
        <v>361</v>
      </c>
      <c r="BI268" t="s">
        <v>361</v>
      </c>
      <c r="BJ268" t="s">
        <v>370</v>
      </c>
      <c r="BK268" t="s">
        <v>361</v>
      </c>
      <c r="BL268" t="s">
        <v>361</v>
      </c>
      <c r="BM268" t="s">
        <v>361</v>
      </c>
      <c r="BP268" t="s">
        <v>361</v>
      </c>
      <c r="BQ268" t="s">
        <v>361</v>
      </c>
      <c r="BR268" t="s">
        <v>361</v>
      </c>
      <c r="BS268" t="s">
        <v>361</v>
      </c>
      <c r="BT268" t="s">
        <v>361</v>
      </c>
      <c r="BU268" t="s">
        <v>361</v>
      </c>
      <c r="BV268" t="s">
        <v>361</v>
      </c>
      <c r="BW268" t="s">
        <v>361</v>
      </c>
      <c r="BX268" t="s">
        <v>361</v>
      </c>
      <c r="BY268" t="s">
        <v>361</v>
      </c>
      <c r="BZ268" t="s">
        <v>370</v>
      </c>
      <c r="CA268" t="s">
        <v>370</v>
      </c>
      <c r="CB268" t="s">
        <v>361</v>
      </c>
      <c r="CC268" t="s">
        <v>361</v>
      </c>
      <c r="CF268" t="s">
        <v>361</v>
      </c>
      <c r="CG268" t="s">
        <v>361</v>
      </c>
      <c r="CH268" t="s">
        <v>361</v>
      </c>
      <c r="CI268" t="s">
        <v>361</v>
      </c>
      <c r="CJ268" t="s">
        <v>361</v>
      </c>
      <c r="CK268" t="s">
        <v>361</v>
      </c>
      <c r="CL268" t="s">
        <v>361</v>
      </c>
      <c r="CM268" t="s">
        <v>361</v>
      </c>
      <c r="CN268" t="s">
        <v>361</v>
      </c>
      <c r="CO268" t="s">
        <v>361</v>
      </c>
      <c r="CP268" t="s">
        <v>361</v>
      </c>
      <c r="CQ268" t="s">
        <v>361</v>
      </c>
      <c r="CR268" t="s">
        <v>361</v>
      </c>
      <c r="CS268" t="s">
        <v>361</v>
      </c>
      <c r="CT268" t="s">
        <v>370</v>
      </c>
      <c r="CU268" t="s">
        <v>361</v>
      </c>
      <c r="CV268" t="s">
        <v>370</v>
      </c>
      <c r="CW268" t="s">
        <v>361</v>
      </c>
      <c r="CX268" t="s">
        <v>361</v>
      </c>
      <c r="CY268" t="s">
        <v>361</v>
      </c>
      <c r="CZ268" t="s">
        <v>361</v>
      </c>
      <c r="DA268" t="s">
        <v>361</v>
      </c>
      <c r="DE268" t="s">
        <v>385</v>
      </c>
      <c r="DG268" t="s">
        <v>385</v>
      </c>
      <c r="DH268" t="s">
        <v>361</v>
      </c>
      <c r="DI268" t="s">
        <v>361</v>
      </c>
      <c r="DJ268" t="s">
        <v>361</v>
      </c>
      <c r="DK268" t="s">
        <v>361</v>
      </c>
      <c r="DL268" t="s">
        <v>361</v>
      </c>
      <c r="DM268" t="s">
        <v>361</v>
      </c>
      <c r="DN268" t="s">
        <v>361</v>
      </c>
      <c r="DO268" t="s">
        <v>361</v>
      </c>
      <c r="DP268" t="s">
        <v>361</v>
      </c>
      <c r="DQ268" t="s">
        <v>361</v>
      </c>
      <c r="DR268" t="s">
        <v>361</v>
      </c>
      <c r="DT268" t="s">
        <v>361</v>
      </c>
      <c r="DU268" t="s">
        <v>361</v>
      </c>
      <c r="DV268" t="s">
        <v>361</v>
      </c>
      <c r="DW268" t="s">
        <v>361</v>
      </c>
      <c r="DX268" t="s">
        <v>361</v>
      </c>
      <c r="DY268" t="s">
        <v>361</v>
      </c>
      <c r="DZ268" t="s">
        <v>361</v>
      </c>
      <c r="EA268" t="s">
        <v>361</v>
      </c>
      <c r="EB268" t="s">
        <v>361</v>
      </c>
      <c r="EC268" t="s">
        <v>361</v>
      </c>
      <c r="ED268" t="s">
        <v>370</v>
      </c>
      <c r="EI268" t="s">
        <v>383</v>
      </c>
      <c r="EK268" t="s">
        <v>383</v>
      </c>
      <c r="EL268">
        <v>2</v>
      </c>
      <c r="EM268" t="s">
        <v>371</v>
      </c>
      <c r="EN268">
        <v>8</v>
      </c>
      <c r="EO268" t="s">
        <v>371</v>
      </c>
      <c r="EP268">
        <v>9</v>
      </c>
      <c r="FQ268" t="s">
        <v>392</v>
      </c>
      <c r="FS268" t="s">
        <v>463</v>
      </c>
      <c r="FU268" t="s">
        <v>503</v>
      </c>
      <c r="FW268" t="s">
        <v>463</v>
      </c>
      <c r="FY268" t="s">
        <v>480</v>
      </c>
      <c r="GA268" t="s">
        <v>385</v>
      </c>
      <c r="GG268" t="s">
        <v>383</v>
      </c>
      <c r="GK268" t="s">
        <v>517</v>
      </c>
      <c r="GQ268">
        <v>1</v>
      </c>
      <c r="GS268" t="s">
        <v>395</v>
      </c>
      <c r="GU268" t="s">
        <v>396</v>
      </c>
      <c r="GY268" t="s">
        <v>397</v>
      </c>
      <c r="HC268" t="s">
        <v>385</v>
      </c>
      <c r="HE268" t="s">
        <v>383</v>
      </c>
      <c r="HO268" t="s">
        <v>383</v>
      </c>
      <c r="HP268" t="s">
        <v>385</v>
      </c>
      <c r="HQ268" t="s">
        <v>383</v>
      </c>
      <c r="HR268" t="s">
        <v>383</v>
      </c>
      <c r="HS268" t="s">
        <v>383</v>
      </c>
      <c r="HT268" t="s">
        <v>383</v>
      </c>
      <c r="HU268" t="s">
        <v>383</v>
      </c>
      <c r="HV268" t="s">
        <v>383</v>
      </c>
      <c r="HW268" t="s">
        <v>383</v>
      </c>
      <c r="IE268" t="s">
        <v>383</v>
      </c>
      <c r="IF268" t="s">
        <v>385</v>
      </c>
      <c r="IG268" t="s">
        <v>383</v>
      </c>
      <c r="IH268" t="s">
        <v>383</v>
      </c>
      <c r="II268" t="s">
        <v>383</v>
      </c>
      <c r="IJ268" t="s">
        <v>383</v>
      </c>
      <c r="IK268" t="s">
        <v>383</v>
      </c>
      <c r="IM268" t="s">
        <v>453</v>
      </c>
      <c r="IQ268" t="s">
        <v>380</v>
      </c>
      <c r="IU268" t="s">
        <v>399</v>
      </c>
      <c r="IW268" t="s">
        <v>399</v>
      </c>
      <c r="IY268" t="s">
        <v>399</v>
      </c>
      <c r="JA268" t="s">
        <v>385</v>
      </c>
      <c r="JC268" t="s">
        <v>430</v>
      </c>
      <c r="JE268" t="s">
        <v>385</v>
      </c>
      <c r="JI268" t="s">
        <v>496</v>
      </c>
      <c r="JJ268" t="s">
        <v>431</v>
      </c>
      <c r="JK268" t="s">
        <v>431</v>
      </c>
      <c r="JL268" t="s">
        <v>361</v>
      </c>
      <c r="JM268" t="s">
        <v>361</v>
      </c>
      <c r="JN268" t="s">
        <v>361</v>
      </c>
      <c r="JO268" t="s">
        <v>361</v>
      </c>
      <c r="JP268" t="s">
        <v>361</v>
      </c>
      <c r="JQ268" t="s">
        <v>361</v>
      </c>
      <c r="JR268" t="s">
        <v>370</v>
      </c>
      <c r="JS268" t="s">
        <v>370</v>
      </c>
      <c r="JT268" t="s">
        <v>370</v>
      </c>
      <c r="JU268" t="s">
        <v>370</v>
      </c>
      <c r="JV268" t="s">
        <v>370</v>
      </c>
      <c r="JW268" t="s">
        <v>361</v>
      </c>
      <c r="JY268" t="s">
        <v>411</v>
      </c>
      <c r="KA268" t="s">
        <v>433</v>
      </c>
      <c r="KB268" t="s">
        <v>8</v>
      </c>
    </row>
    <row r="269" spans="1:288" x14ac:dyDescent="0.3">
      <c r="A269">
        <v>268</v>
      </c>
      <c r="AV269" t="s">
        <v>361</v>
      </c>
      <c r="AW269" t="s">
        <v>361</v>
      </c>
      <c r="AX269" t="s">
        <v>361</v>
      </c>
      <c r="AY269" t="s">
        <v>361</v>
      </c>
      <c r="AZ269" t="s">
        <v>361</v>
      </c>
      <c r="BA269" t="s">
        <v>361</v>
      </c>
      <c r="BB269" t="s">
        <v>361</v>
      </c>
      <c r="BC269" t="s">
        <v>361</v>
      </c>
      <c r="BD269" t="s">
        <v>361</v>
      </c>
      <c r="BE269" t="s">
        <v>361</v>
      </c>
      <c r="BF269" t="s">
        <v>361</v>
      </c>
      <c r="BG269" t="s">
        <v>361</v>
      </c>
      <c r="BH269" t="s">
        <v>361</v>
      </c>
      <c r="BI269" t="s">
        <v>361</v>
      </c>
      <c r="BJ269" t="s">
        <v>361</v>
      </c>
      <c r="BK269" t="s">
        <v>361</v>
      </c>
      <c r="BL269" t="s">
        <v>361</v>
      </c>
      <c r="BM269" t="s">
        <v>361</v>
      </c>
      <c r="BP269" t="s">
        <v>361</v>
      </c>
      <c r="BQ269" t="s">
        <v>361</v>
      </c>
      <c r="BR269" t="s">
        <v>361</v>
      </c>
      <c r="BS269" t="s">
        <v>361</v>
      </c>
      <c r="BT269" t="s">
        <v>361</v>
      </c>
      <c r="BU269" t="s">
        <v>361</v>
      </c>
      <c r="BV269" t="s">
        <v>361</v>
      </c>
      <c r="BW269" t="s">
        <v>361</v>
      </c>
      <c r="BX269" t="s">
        <v>361</v>
      </c>
      <c r="BY269" t="s">
        <v>361</v>
      </c>
      <c r="BZ269" t="s">
        <v>361</v>
      </c>
      <c r="CA269" t="s">
        <v>361</v>
      </c>
      <c r="CB269" t="s">
        <v>361</v>
      </c>
      <c r="CC269" t="s">
        <v>361</v>
      </c>
      <c r="CF269" t="s">
        <v>361</v>
      </c>
      <c r="CG269" t="s">
        <v>361</v>
      </c>
      <c r="CH269" t="s">
        <v>361</v>
      </c>
      <c r="CI269" t="s">
        <v>361</v>
      </c>
      <c r="CJ269" t="s">
        <v>361</v>
      </c>
      <c r="CK269" t="s">
        <v>361</v>
      </c>
      <c r="CL269" t="s">
        <v>361</v>
      </c>
      <c r="CM269" t="s">
        <v>361</v>
      </c>
      <c r="CN269" t="s">
        <v>361</v>
      </c>
      <c r="CO269" t="s">
        <v>361</v>
      </c>
      <c r="CP269" t="s">
        <v>361</v>
      </c>
      <c r="CQ269" t="s">
        <v>361</v>
      </c>
      <c r="CR269" t="s">
        <v>361</v>
      </c>
      <c r="CS269" t="s">
        <v>361</v>
      </c>
      <c r="CT269" t="s">
        <v>361</v>
      </c>
      <c r="CU269" t="s">
        <v>361</v>
      </c>
      <c r="CV269" t="s">
        <v>361</v>
      </c>
      <c r="CW269" t="s">
        <v>361</v>
      </c>
      <c r="CX269" t="s">
        <v>361</v>
      </c>
      <c r="CY269" t="s">
        <v>361</v>
      </c>
      <c r="CZ269" t="s">
        <v>361</v>
      </c>
      <c r="DA269" t="s">
        <v>361</v>
      </c>
      <c r="DH269" t="s">
        <v>361</v>
      </c>
      <c r="DI269" t="s">
        <v>361</v>
      </c>
      <c r="DJ269" t="s">
        <v>361</v>
      </c>
      <c r="DK269" t="s">
        <v>361</v>
      </c>
      <c r="DL269" t="s">
        <v>361</v>
      </c>
      <c r="DM269" t="s">
        <v>361</v>
      </c>
      <c r="DN269" t="s">
        <v>361</v>
      </c>
      <c r="DO269" t="s">
        <v>361</v>
      </c>
      <c r="DP269" t="s">
        <v>361</v>
      </c>
      <c r="DQ269" t="s">
        <v>361</v>
      </c>
      <c r="DR269" t="s">
        <v>361</v>
      </c>
      <c r="DT269" t="s">
        <v>361</v>
      </c>
      <c r="DU269" t="s">
        <v>361</v>
      </c>
      <c r="DV269" t="s">
        <v>361</v>
      </c>
      <c r="DW269" t="s">
        <v>361</v>
      </c>
      <c r="DX269" t="s">
        <v>361</v>
      </c>
      <c r="DY269" t="s">
        <v>361</v>
      </c>
      <c r="DZ269" t="s">
        <v>361</v>
      </c>
      <c r="EA269" t="s">
        <v>361</v>
      </c>
      <c r="EB269" t="s">
        <v>361</v>
      </c>
      <c r="EC269" t="s">
        <v>361</v>
      </c>
      <c r="ED269" t="s">
        <v>361</v>
      </c>
      <c r="JL269" t="s">
        <v>361</v>
      </c>
      <c r="JM269" t="s">
        <v>361</v>
      </c>
      <c r="JN269" t="s">
        <v>361</v>
      </c>
      <c r="JO269" t="s">
        <v>361</v>
      </c>
      <c r="JP269" t="s">
        <v>361</v>
      </c>
      <c r="JQ269" t="s">
        <v>361</v>
      </c>
      <c r="JR269" t="s">
        <v>361</v>
      </c>
      <c r="JS269" t="s">
        <v>361</v>
      </c>
      <c r="JT269" t="s">
        <v>361</v>
      </c>
      <c r="JU269" t="s">
        <v>361</v>
      </c>
      <c r="JV269" t="s">
        <v>361</v>
      </c>
      <c r="JW269" t="s">
        <v>361</v>
      </c>
      <c r="KB269" t="s">
        <v>59</v>
      </c>
    </row>
    <row r="270" spans="1:288" x14ac:dyDescent="0.3">
      <c r="A270">
        <v>269</v>
      </c>
      <c r="D270" s="45">
        <v>44741</v>
      </c>
      <c r="E270" s="46">
        <v>0.52222222222222225</v>
      </c>
      <c r="F270" t="s">
        <v>74</v>
      </c>
      <c r="G270" t="s">
        <v>13</v>
      </c>
      <c r="H270" t="s">
        <v>7</v>
      </c>
      <c r="L270" t="s">
        <v>362</v>
      </c>
      <c r="P270" t="s">
        <v>9</v>
      </c>
      <c r="V270" t="s">
        <v>363</v>
      </c>
      <c r="Z270" t="s">
        <v>364</v>
      </c>
      <c r="AB270" t="s">
        <v>469</v>
      </c>
      <c r="AD270" t="s">
        <v>389</v>
      </c>
      <c r="AF270" t="s">
        <v>437</v>
      </c>
      <c r="AH270" t="s">
        <v>417</v>
      </c>
      <c r="AJ270" t="s">
        <v>367</v>
      </c>
      <c r="AN270" t="s">
        <v>7</v>
      </c>
      <c r="AP270" t="s">
        <v>471</v>
      </c>
      <c r="AR270" t="s">
        <v>9</v>
      </c>
      <c r="AT270" t="s">
        <v>9</v>
      </c>
      <c r="AV270" t="s">
        <v>361</v>
      </c>
      <c r="AW270" t="s">
        <v>370</v>
      </c>
      <c r="AX270" t="s">
        <v>361</v>
      </c>
      <c r="AY270" t="s">
        <v>361</v>
      </c>
      <c r="AZ270" t="s">
        <v>370</v>
      </c>
      <c r="BA270" t="s">
        <v>370</v>
      </c>
      <c r="BB270" t="s">
        <v>370</v>
      </c>
      <c r="BC270" t="s">
        <v>370</v>
      </c>
      <c r="BD270" t="s">
        <v>361</v>
      </c>
      <c r="BE270" t="s">
        <v>361</v>
      </c>
      <c r="BF270" t="s">
        <v>361</v>
      </c>
      <c r="BG270" t="s">
        <v>361</v>
      </c>
      <c r="BH270" t="s">
        <v>361</v>
      </c>
      <c r="BI270" t="s">
        <v>361</v>
      </c>
      <c r="BJ270" t="s">
        <v>361</v>
      </c>
      <c r="BK270" t="s">
        <v>361</v>
      </c>
      <c r="BL270" t="s">
        <v>361</v>
      </c>
      <c r="BM270" t="s">
        <v>361</v>
      </c>
      <c r="BP270" t="s">
        <v>361</v>
      </c>
      <c r="BQ270" t="s">
        <v>370</v>
      </c>
      <c r="BR270" t="s">
        <v>361</v>
      </c>
      <c r="BS270" t="s">
        <v>370</v>
      </c>
      <c r="BT270" t="s">
        <v>361</v>
      </c>
      <c r="BU270" t="s">
        <v>361</v>
      </c>
      <c r="BV270" t="s">
        <v>361</v>
      </c>
      <c r="BW270" t="s">
        <v>361</v>
      </c>
      <c r="BX270" t="s">
        <v>361</v>
      </c>
      <c r="BY270" t="s">
        <v>361</v>
      </c>
      <c r="BZ270" t="s">
        <v>361</v>
      </c>
      <c r="CA270" t="s">
        <v>361</v>
      </c>
      <c r="CB270" t="s">
        <v>361</v>
      </c>
      <c r="CC270" t="s">
        <v>361</v>
      </c>
      <c r="CF270" t="s">
        <v>361</v>
      </c>
      <c r="CG270" t="s">
        <v>370</v>
      </c>
      <c r="CH270" t="s">
        <v>370</v>
      </c>
      <c r="CI270" t="s">
        <v>370</v>
      </c>
      <c r="CJ270" t="s">
        <v>370</v>
      </c>
      <c r="CK270" t="s">
        <v>370</v>
      </c>
      <c r="CL270" t="s">
        <v>370</v>
      </c>
      <c r="CM270" t="s">
        <v>361</v>
      </c>
      <c r="CN270" t="s">
        <v>361</v>
      </c>
      <c r="CO270" t="s">
        <v>370</v>
      </c>
      <c r="CP270" t="s">
        <v>361</v>
      </c>
      <c r="CQ270" t="s">
        <v>361</v>
      </c>
      <c r="CR270" t="s">
        <v>361</v>
      </c>
      <c r="CS270" t="s">
        <v>361</v>
      </c>
      <c r="CT270" t="s">
        <v>361</v>
      </c>
      <c r="CU270" t="s">
        <v>361</v>
      </c>
      <c r="CV270" t="s">
        <v>361</v>
      </c>
      <c r="CW270" t="s">
        <v>361</v>
      </c>
      <c r="CX270" t="s">
        <v>361</v>
      </c>
      <c r="CY270" t="s">
        <v>361</v>
      </c>
      <c r="CZ270" t="s">
        <v>361</v>
      </c>
      <c r="DA270" t="s">
        <v>361</v>
      </c>
      <c r="DD270" t="s">
        <v>9</v>
      </c>
      <c r="DF270" t="s">
        <v>9</v>
      </c>
      <c r="DH270" t="s">
        <v>361</v>
      </c>
      <c r="DI270" t="s">
        <v>361</v>
      </c>
      <c r="DJ270" t="s">
        <v>361</v>
      </c>
      <c r="DK270" t="s">
        <v>361</v>
      </c>
      <c r="DL270" t="s">
        <v>361</v>
      </c>
      <c r="DM270" t="s">
        <v>361</v>
      </c>
      <c r="DN270" t="s">
        <v>361</v>
      </c>
      <c r="DO270" t="s">
        <v>361</v>
      </c>
      <c r="DP270" t="s">
        <v>361</v>
      </c>
      <c r="DQ270" t="s">
        <v>361</v>
      </c>
      <c r="DR270" t="s">
        <v>370</v>
      </c>
      <c r="DT270" t="s">
        <v>361</v>
      </c>
      <c r="DU270" t="s">
        <v>361</v>
      </c>
      <c r="DV270" t="s">
        <v>361</v>
      </c>
      <c r="DW270" t="s">
        <v>361</v>
      </c>
      <c r="DX270" t="s">
        <v>361</v>
      </c>
      <c r="DY270" t="s">
        <v>361</v>
      </c>
      <c r="DZ270" t="s">
        <v>361</v>
      </c>
      <c r="EA270" t="s">
        <v>361</v>
      </c>
      <c r="EB270" t="s">
        <v>361</v>
      </c>
      <c r="EC270" t="s">
        <v>361</v>
      </c>
      <c r="ED270" t="s">
        <v>361</v>
      </c>
      <c r="EH270" t="s">
        <v>7</v>
      </c>
      <c r="EJ270" t="s">
        <v>7</v>
      </c>
      <c r="EL270">
        <v>0</v>
      </c>
      <c r="FQ270" t="s">
        <v>373</v>
      </c>
      <c r="FR270" t="s">
        <v>449</v>
      </c>
      <c r="FV270" t="s">
        <v>449</v>
      </c>
      <c r="GF270" t="s">
        <v>7</v>
      </c>
      <c r="GJ270" t="s">
        <v>425</v>
      </c>
      <c r="GP270">
        <v>1</v>
      </c>
      <c r="GR270" t="s">
        <v>376</v>
      </c>
      <c r="GT270" t="s">
        <v>377</v>
      </c>
      <c r="GX270" t="s">
        <v>378</v>
      </c>
      <c r="HB270" t="s">
        <v>9</v>
      </c>
      <c r="HD270" t="s">
        <v>9</v>
      </c>
      <c r="HF270" t="s">
        <v>9</v>
      </c>
      <c r="HG270" t="s">
        <v>9</v>
      </c>
      <c r="HH270" t="s">
        <v>7</v>
      </c>
      <c r="HI270" t="s">
        <v>7</v>
      </c>
      <c r="HJ270" t="s">
        <v>9</v>
      </c>
      <c r="HK270" t="s">
        <v>7</v>
      </c>
      <c r="HL270" t="s">
        <v>9</v>
      </c>
      <c r="HM270" t="s">
        <v>9</v>
      </c>
      <c r="HN270" t="s">
        <v>9</v>
      </c>
      <c r="HX270" t="s">
        <v>9</v>
      </c>
      <c r="HY270" t="s">
        <v>9</v>
      </c>
      <c r="HZ270" t="s">
        <v>7</v>
      </c>
      <c r="IA270" t="s">
        <v>7</v>
      </c>
      <c r="IB270" t="s">
        <v>7</v>
      </c>
      <c r="IC270" t="s">
        <v>7</v>
      </c>
      <c r="ID270" t="s">
        <v>7</v>
      </c>
      <c r="IL270" t="s">
        <v>379</v>
      </c>
      <c r="IP270" t="s">
        <v>441</v>
      </c>
      <c r="IT270" t="s">
        <v>381</v>
      </c>
      <c r="IV270" t="s">
        <v>381</v>
      </c>
      <c r="IX270" t="s">
        <v>381</v>
      </c>
      <c r="IZ270" t="s">
        <v>9</v>
      </c>
      <c r="JB270" t="s">
        <v>11</v>
      </c>
      <c r="JD270" t="s">
        <v>9</v>
      </c>
      <c r="JF270" t="s">
        <v>446</v>
      </c>
      <c r="JG270" t="s">
        <v>410</v>
      </c>
      <c r="JH270" t="s">
        <v>410</v>
      </c>
      <c r="JL270" t="s">
        <v>370</v>
      </c>
      <c r="JM270" t="s">
        <v>370</v>
      </c>
      <c r="JN270" t="s">
        <v>370</v>
      </c>
      <c r="JO270" t="s">
        <v>370</v>
      </c>
      <c r="JP270" t="s">
        <v>370</v>
      </c>
      <c r="JQ270" t="s">
        <v>361</v>
      </c>
      <c r="JR270" t="s">
        <v>361</v>
      </c>
      <c r="JS270" t="s">
        <v>361</v>
      </c>
      <c r="JT270" t="s">
        <v>361</v>
      </c>
      <c r="JU270" t="s">
        <v>361</v>
      </c>
      <c r="JV270" t="s">
        <v>361</v>
      </c>
      <c r="JW270" t="s">
        <v>361</v>
      </c>
      <c r="JX270" t="s">
        <v>411</v>
      </c>
      <c r="JZ270" t="s">
        <v>412</v>
      </c>
      <c r="KB270" t="s">
        <v>8</v>
      </c>
    </row>
    <row r="271" spans="1:288" x14ac:dyDescent="0.3">
      <c r="A271">
        <v>270</v>
      </c>
      <c r="D271" s="45">
        <v>44741</v>
      </c>
      <c r="E271" s="46">
        <v>0.52013888888888882</v>
      </c>
      <c r="F271" t="s">
        <v>73</v>
      </c>
      <c r="G271" t="s">
        <v>13</v>
      </c>
      <c r="H271" t="s">
        <v>7</v>
      </c>
      <c r="L271" t="s">
        <v>362</v>
      </c>
      <c r="P271" t="s">
        <v>9</v>
      </c>
      <c r="V271" t="s">
        <v>487</v>
      </c>
      <c r="X271" t="s">
        <v>9</v>
      </c>
      <c r="Z271" t="s">
        <v>402</v>
      </c>
      <c r="AB271" t="s">
        <v>403</v>
      </c>
      <c r="AD271" t="s">
        <v>423</v>
      </c>
      <c r="AF271" t="s">
        <v>367</v>
      </c>
      <c r="AJ271" t="s">
        <v>437</v>
      </c>
      <c r="AL271" t="s">
        <v>417</v>
      </c>
      <c r="AN271" t="s">
        <v>9</v>
      </c>
      <c r="AP271" t="s">
        <v>471</v>
      </c>
      <c r="AR271" t="s">
        <v>7</v>
      </c>
      <c r="AT271" t="s">
        <v>7</v>
      </c>
      <c r="AV271" t="s">
        <v>361</v>
      </c>
      <c r="AW271" t="s">
        <v>370</v>
      </c>
      <c r="AX271" t="s">
        <v>361</v>
      </c>
      <c r="AY271" t="s">
        <v>370</v>
      </c>
      <c r="AZ271" t="s">
        <v>370</v>
      </c>
      <c r="BA271" t="s">
        <v>361</v>
      </c>
      <c r="BB271" t="s">
        <v>361</v>
      </c>
      <c r="BC271" t="s">
        <v>361</v>
      </c>
      <c r="BD271" t="s">
        <v>361</v>
      </c>
      <c r="BE271" t="s">
        <v>361</v>
      </c>
      <c r="BF271" t="s">
        <v>361</v>
      </c>
      <c r="BG271" t="s">
        <v>361</v>
      </c>
      <c r="BH271" t="s">
        <v>361</v>
      </c>
      <c r="BI271" t="s">
        <v>361</v>
      </c>
      <c r="BJ271" t="s">
        <v>361</v>
      </c>
      <c r="BK271" t="s">
        <v>361</v>
      </c>
      <c r="BL271" t="s">
        <v>361</v>
      </c>
      <c r="BM271" t="s">
        <v>361</v>
      </c>
      <c r="BP271" t="s">
        <v>361</v>
      </c>
      <c r="BQ271" t="s">
        <v>370</v>
      </c>
      <c r="BR271" t="s">
        <v>361</v>
      </c>
      <c r="BS271" t="s">
        <v>370</v>
      </c>
      <c r="BT271" t="s">
        <v>361</v>
      </c>
      <c r="BU271" t="s">
        <v>361</v>
      </c>
      <c r="BV271" t="s">
        <v>361</v>
      </c>
      <c r="BW271" t="s">
        <v>361</v>
      </c>
      <c r="BX271" t="s">
        <v>361</v>
      </c>
      <c r="BY271" t="s">
        <v>361</v>
      </c>
      <c r="BZ271" t="s">
        <v>361</v>
      </c>
      <c r="CA271" t="s">
        <v>361</v>
      </c>
      <c r="CB271" t="s">
        <v>361</v>
      </c>
      <c r="CC271" t="s">
        <v>361</v>
      </c>
      <c r="CF271" t="s">
        <v>361</v>
      </c>
      <c r="CG271" t="s">
        <v>370</v>
      </c>
      <c r="CH271" t="s">
        <v>370</v>
      </c>
      <c r="CI271" t="s">
        <v>370</v>
      </c>
      <c r="CJ271" t="s">
        <v>361</v>
      </c>
      <c r="CK271" t="s">
        <v>370</v>
      </c>
      <c r="CL271" t="s">
        <v>361</v>
      </c>
      <c r="CM271" t="s">
        <v>361</v>
      </c>
      <c r="CN271" t="s">
        <v>361</v>
      </c>
      <c r="CO271" t="s">
        <v>361</v>
      </c>
      <c r="CP271" t="s">
        <v>361</v>
      </c>
      <c r="CQ271" t="s">
        <v>361</v>
      </c>
      <c r="CR271" t="s">
        <v>361</v>
      </c>
      <c r="CS271" t="s">
        <v>361</v>
      </c>
      <c r="CT271" t="s">
        <v>361</v>
      </c>
      <c r="CU271" t="s">
        <v>361</v>
      </c>
      <c r="CV271" t="s">
        <v>361</v>
      </c>
      <c r="CW271" t="s">
        <v>361</v>
      </c>
      <c r="CX271" t="s">
        <v>361</v>
      </c>
      <c r="CY271" t="s">
        <v>361</v>
      </c>
      <c r="CZ271" t="s">
        <v>361</v>
      </c>
      <c r="DA271" t="s">
        <v>361</v>
      </c>
      <c r="DD271" t="s">
        <v>9</v>
      </c>
      <c r="DF271" t="s">
        <v>9</v>
      </c>
      <c r="DH271" t="s">
        <v>361</v>
      </c>
      <c r="DI271" t="s">
        <v>361</v>
      </c>
      <c r="DJ271" t="s">
        <v>361</v>
      </c>
      <c r="DK271" t="s">
        <v>361</v>
      </c>
      <c r="DL271" t="s">
        <v>361</v>
      </c>
      <c r="DM271" t="s">
        <v>361</v>
      </c>
      <c r="DN271" t="s">
        <v>361</v>
      </c>
      <c r="DO271" t="s">
        <v>361</v>
      </c>
      <c r="DP271" t="s">
        <v>361</v>
      </c>
      <c r="DQ271" t="s">
        <v>361</v>
      </c>
      <c r="DR271" t="s">
        <v>370</v>
      </c>
      <c r="DT271" t="s">
        <v>361</v>
      </c>
      <c r="DU271" t="s">
        <v>361</v>
      </c>
      <c r="DV271" t="s">
        <v>361</v>
      </c>
      <c r="DW271" t="s">
        <v>361</v>
      </c>
      <c r="DX271" t="s">
        <v>361</v>
      </c>
      <c r="DY271" t="s">
        <v>361</v>
      </c>
      <c r="DZ271" t="s">
        <v>361</v>
      </c>
      <c r="EA271" t="s">
        <v>361</v>
      </c>
      <c r="EB271" t="s">
        <v>361</v>
      </c>
      <c r="EC271" t="s">
        <v>361</v>
      </c>
      <c r="ED271" t="s">
        <v>361</v>
      </c>
      <c r="EH271" t="s">
        <v>7</v>
      </c>
      <c r="EJ271" t="s">
        <v>7</v>
      </c>
      <c r="EL271">
        <v>2</v>
      </c>
      <c r="EM271" t="s">
        <v>371</v>
      </c>
      <c r="EN271">
        <v>36</v>
      </c>
      <c r="EO271" t="s">
        <v>372</v>
      </c>
      <c r="EP271">
        <v>34</v>
      </c>
      <c r="FQ271" t="s">
        <v>373</v>
      </c>
      <c r="FR271" t="s">
        <v>406</v>
      </c>
      <c r="FV271" t="s">
        <v>406</v>
      </c>
      <c r="GF271" t="s">
        <v>7</v>
      </c>
      <c r="GJ271" t="s">
        <v>425</v>
      </c>
      <c r="GP271">
        <v>2</v>
      </c>
      <c r="GR271" t="s">
        <v>376</v>
      </c>
      <c r="GT271" t="s">
        <v>377</v>
      </c>
      <c r="GX271" t="s">
        <v>378</v>
      </c>
      <c r="HB271" t="s">
        <v>7</v>
      </c>
      <c r="HD271" t="s">
        <v>9</v>
      </c>
      <c r="HF271" t="s">
        <v>9</v>
      </c>
      <c r="HG271" t="s">
        <v>9</v>
      </c>
      <c r="HH271" t="s">
        <v>7</v>
      </c>
      <c r="HI271" t="s">
        <v>7</v>
      </c>
      <c r="HJ271" t="s">
        <v>9</v>
      </c>
      <c r="HK271" t="s">
        <v>7</v>
      </c>
      <c r="HL271" t="s">
        <v>7</v>
      </c>
      <c r="HM271" t="s">
        <v>9</v>
      </c>
      <c r="HN271" t="s">
        <v>7</v>
      </c>
      <c r="HX271" t="s">
        <v>9</v>
      </c>
      <c r="HY271" t="s">
        <v>9</v>
      </c>
      <c r="HZ271" t="s">
        <v>7</v>
      </c>
      <c r="IA271" t="s">
        <v>7</v>
      </c>
      <c r="IB271" t="s">
        <v>7</v>
      </c>
      <c r="IC271" t="s">
        <v>7</v>
      </c>
      <c r="ID271" t="s">
        <v>7</v>
      </c>
      <c r="IL271" t="s">
        <v>440</v>
      </c>
      <c r="IP271" t="s">
        <v>441</v>
      </c>
      <c r="IT271" t="s">
        <v>519</v>
      </c>
      <c r="IV271" t="s">
        <v>519</v>
      </c>
      <c r="IX271" t="s">
        <v>519</v>
      </c>
      <c r="IZ271" t="s">
        <v>9</v>
      </c>
      <c r="JB271" t="s">
        <v>11</v>
      </c>
      <c r="JD271" t="s">
        <v>9</v>
      </c>
      <c r="JF271" t="s">
        <v>410</v>
      </c>
      <c r="JG271" t="s">
        <v>446</v>
      </c>
      <c r="JH271" t="s">
        <v>410</v>
      </c>
      <c r="JL271" t="s">
        <v>370</v>
      </c>
      <c r="JM271" t="s">
        <v>370</v>
      </c>
      <c r="JN271" t="s">
        <v>370</v>
      </c>
      <c r="JO271" t="s">
        <v>361</v>
      </c>
      <c r="JP271" t="s">
        <v>370</v>
      </c>
      <c r="JQ271" t="s">
        <v>361</v>
      </c>
      <c r="JR271" t="s">
        <v>361</v>
      </c>
      <c r="JS271" t="s">
        <v>361</v>
      </c>
      <c r="JT271" t="s">
        <v>361</v>
      </c>
      <c r="JU271" t="s">
        <v>361</v>
      </c>
      <c r="JV271" t="s">
        <v>361</v>
      </c>
      <c r="JW271" t="s">
        <v>361</v>
      </c>
      <c r="JX271" t="s">
        <v>14</v>
      </c>
      <c r="JZ271" t="s">
        <v>412</v>
      </c>
      <c r="KB271" t="s">
        <v>8</v>
      </c>
    </row>
    <row r="272" spans="1:288" x14ac:dyDescent="0.3">
      <c r="A272">
        <v>271</v>
      </c>
      <c r="D272" s="45">
        <v>44741</v>
      </c>
      <c r="E272" s="46">
        <v>0.52152777777777781</v>
      </c>
      <c r="F272" t="s">
        <v>24</v>
      </c>
      <c r="G272" t="s">
        <v>382</v>
      </c>
      <c r="I272" t="s">
        <v>383</v>
      </c>
      <c r="N272" t="s">
        <v>384</v>
      </c>
      <c r="S272" t="s">
        <v>385</v>
      </c>
      <c r="W272" t="s">
        <v>426</v>
      </c>
      <c r="Y272" t="s">
        <v>385</v>
      </c>
      <c r="AA272" t="s">
        <v>387</v>
      </c>
      <c r="AC272" t="s">
        <v>388</v>
      </c>
      <c r="AE272" t="s">
        <v>577</v>
      </c>
      <c r="AG272" t="s">
        <v>390</v>
      </c>
      <c r="AK272" t="s">
        <v>383</v>
      </c>
      <c r="AO272" t="s">
        <v>383</v>
      </c>
      <c r="AQ272" t="s">
        <v>460</v>
      </c>
      <c r="AS272" t="s">
        <v>383</v>
      </c>
      <c r="AU272" t="s">
        <v>383</v>
      </c>
      <c r="AV272" t="s">
        <v>361</v>
      </c>
      <c r="AW272" t="s">
        <v>361</v>
      </c>
      <c r="AX272" t="s">
        <v>361</v>
      </c>
      <c r="AY272" t="s">
        <v>361</v>
      </c>
      <c r="AZ272" t="s">
        <v>361</v>
      </c>
      <c r="BA272" t="s">
        <v>361</v>
      </c>
      <c r="BB272" t="s">
        <v>361</v>
      </c>
      <c r="BC272" t="s">
        <v>361</v>
      </c>
      <c r="BD272" t="s">
        <v>361</v>
      </c>
      <c r="BE272" t="s">
        <v>361</v>
      </c>
      <c r="BF272" t="s">
        <v>361</v>
      </c>
      <c r="BG272" t="s">
        <v>361</v>
      </c>
      <c r="BH272" t="s">
        <v>370</v>
      </c>
      <c r="BI272" t="s">
        <v>361</v>
      </c>
      <c r="BJ272" t="s">
        <v>370</v>
      </c>
      <c r="BK272" t="s">
        <v>361</v>
      </c>
      <c r="BL272" t="s">
        <v>361</v>
      </c>
      <c r="BM272" t="s">
        <v>361</v>
      </c>
      <c r="BP272" t="s">
        <v>361</v>
      </c>
      <c r="BQ272" t="s">
        <v>361</v>
      </c>
      <c r="BR272" t="s">
        <v>361</v>
      </c>
      <c r="BS272" t="s">
        <v>361</v>
      </c>
      <c r="BT272" t="s">
        <v>361</v>
      </c>
      <c r="BU272" t="s">
        <v>361</v>
      </c>
      <c r="BV272" t="s">
        <v>361</v>
      </c>
      <c r="BW272" t="s">
        <v>361</v>
      </c>
      <c r="BX272" t="s">
        <v>370</v>
      </c>
      <c r="BY272" t="s">
        <v>361</v>
      </c>
      <c r="BZ272" t="s">
        <v>370</v>
      </c>
      <c r="CA272" t="s">
        <v>370</v>
      </c>
      <c r="CB272" t="s">
        <v>370</v>
      </c>
      <c r="CC272" t="s">
        <v>361</v>
      </c>
      <c r="CF272" t="s">
        <v>361</v>
      </c>
      <c r="CG272" t="s">
        <v>361</v>
      </c>
      <c r="CH272" t="s">
        <v>361</v>
      </c>
      <c r="CI272" t="s">
        <v>361</v>
      </c>
      <c r="CJ272" t="s">
        <v>361</v>
      </c>
      <c r="CK272" t="s">
        <v>361</v>
      </c>
      <c r="CL272" t="s">
        <v>361</v>
      </c>
      <c r="CM272" t="s">
        <v>361</v>
      </c>
      <c r="CN272" t="s">
        <v>361</v>
      </c>
      <c r="CO272" t="s">
        <v>361</v>
      </c>
      <c r="CP272" t="s">
        <v>361</v>
      </c>
      <c r="CQ272" t="s">
        <v>361</v>
      </c>
      <c r="CR272" t="s">
        <v>361</v>
      </c>
      <c r="CS272" t="s">
        <v>361</v>
      </c>
      <c r="CT272" t="s">
        <v>370</v>
      </c>
      <c r="CU272" t="s">
        <v>370</v>
      </c>
      <c r="CV272" t="s">
        <v>361</v>
      </c>
      <c r="CW272" t="s">
        <v>361</v>
      </c>
      <c r="CX272" t="s">
        <v>370</v>
      </c>
      <c r="CY272" t="s">
        <v>370</v>
      </c>
      <c r="CZ272" t="s">
        <v>361</v>
      </c>
      <c r="DA272" t="s">
        <v>361</v>
      </c>
      <c r="DE272" t="s">
        <v>385</v>
      </c>
      <c r="DG272" t="s">
        <v>385</v>
      </c>
      <c r="DH272" t="s">
        <v>361</v>
      </c>
      <c r="DI272" t="s">
        <v>361</v>
      </c>
      <c r="DJ272" t="s">
        <v>361</v>
      </c>
      <c r="DK272" t="s">
        <v>361</v>
      </c>
      <c r="DL272" t="s">
        <v>361</v>
      </c>
      <c r="DM272" t="s">
        <v>361</v>
      </c>
      <c r="DN272" t="s">
        <v>361</v>
      </c>
      <c r="DO272" t="s">
        <v>361</v>
      </c>
      <c r="DP272" t="s">
        <v>361</v>
      </c>
      <c r="DQ272" t="s">
        <v>361</v>
      </c>
      <c r="DR272" t="s">
        <v>361</v>
      </c>
      <c r="DT272" t="s">
        <v>361</v>
      </c>
      <c r="DU272" t="s">
        <v>361</v>
      </c>
      <c r="DV272" t="s">
        <v>361</v>
      </c>
      <c r="DW272" t="s">
        <v>361</v>
      </c>
      <c r="DX272" t="s">
        <v>361</v>
      </c>
      <c r="DY272" t="s">
        <v>361</v>
      </c>
      <c r="DZ272" t="s">
        <v>361</v>
      </c>
      <c r="EA272" t="s">
        <v>361</v>
      </c>
      <c r="EB272" t="s">
        <v>361</v>
      </c>
      <c r="EC272" t="s">
        <v>361</v>
      </c>
      <c r="ED272" t="s">
        <v>370</v>
      </c>
      <c r="EI272" t="s">
        <v>383</v>
      </c>
      <c r="EK272" t="s">
        <v>383</v>
      </c>
      <c r="EL272">
        <v>1</v>
      </c>
      <c r="EM272" t="s">
        <v>372</v>
      </c>
      <c r="EN272">
        <v>66</v>
      </c>
      <c r="FQ272" t="s">
        <v>373</v>
      </c>
      <c r="FS272" t="s">
        <v>387</v>
      </c>
      <c r="FW272" t="s">
        <v>387</v>
      </c>
      <c r="GG272" t="s">
        <v>383</v>
      </c>
      <c r="GK272" t="s">
        <v>394</v>
      </c>
      <c r="GQ272">
        <v>1</v>
      </c>
      <c r="GS272" t="s">
        <v>395</v>
      </c>
      <c r="GU272" t="s">
        <v>396</v>
      </c>
      <c r="GY272" t="s">
        <v>397</v>
      </c>
      <c r="HC272" t="s">
        <v>385</v>
      </c>
      <c r="HE272" t="s">
        <v>385</v>
      </c>
      <c r="HO272" t="s">
        <v>385</v>
      </c>
      <c r="HP272" t="s">
        <v>385</v>
      </c>
      <c r="HQ272" t="s">
        <v>383</v>
      </c>
      <c r="HR272" t="s">
        <v>383</v>
      </c>
      <c r="HS272" t="s">
        <v>383</v>
      </c>
      <c r="HT272" t="s">
        <v>383</v>
      </c>
      <c r="HU272" t="s">
        <v>385</v>
      </c>
      <c r="HV272" t="s">
        <v>385</v>
      </c>
      <c r="HW272" t="s">
        <v>383</v>
      </c>
      <c r="IE272" t="s">
        <v>385</v>
      </c>
      <c r="IF272" t="s">
        <v>385</v>
      </c>
      <c r="IG272" t="s">
        <v>383</v>
      </c>
      <c r="IH272" t="s">
        <v>383</v>
      </c>
      <c r="II272" t="s">
        <v>383</v>
      </c>
      <c r="IJ272" t="s">
        <v>385</v>
      </c>
      <c r="IK272" t="s">
        <v>383</v>
      </c>
      <c r="IM272" t="s">
        <v>421</v>
      </c>
      <c r="IQ272" t="s">
        <v>380</v>
      </c>
      <c r="IU272" t="s">
        <v>516</v>
      </c>
      <c r="IW272" t="s">
        <v>516</v>
      </c>
      <c r="IY272" t="s">
        <v>516</v>
      </c>
      <c r="JA272" t="s">
        <v>383</v>
      </c>
      <c r="JL272" t="s">
        <v>361</v>
      </c>
      <c r="JM272" t="s">
        <v>361</v>
      </c>
      <c r="JN272" t="s">
        <v>361</v>
      </c>
      <c r="JO272" t="s">
        <v>361</v>
      </c>
      <c r="JP272" t="s">
        <v>361</v>
      </c>
      <c r="JQ272" t="s">
        <v>361</v>
      </c>
      <c r="JR272" t="s">
        <v>361</v>
      </c>
      <c r="JS272" t="s">
        <v>361</v>
      </c>
      <c r="JT272" t="s">
        <v>361</v>
      </c>
      <c r="JU272" t="s">
        <v>361</v>
      </c>
      <c r="JV272" t="s">
        <v>361</v>
      </c>
      <c r="JW272" t="s">
        <v>361</v>
      </c>
      <c r="KB272" t="s">
        <v>8</v>
      </c>
    </row>
    <row r="273" spans="1:288" x14ac:dyDescent="0.3">
      <c r="A273">
        <v>272</v>
      </c>
      <c r="AV273" t="s">
        <v>361</v>
      </c>
      <c r="AW273" t="s">
        <v>361</v>
      </c>
      <c r="AX273" t="s">
        <v>361</v>
      </c>
      <c r="AY273" t="s">
        <v>361</v>
      </c>
      <c r="AZ273" t="s">
        <v>361</v>
      </c>
      <c r="BA273" t="s">
        <v>361</v>
      </c>
      <c r="BB273" t="s">
        <v>361</v>
      </c>
      <c r="BC273" t="s">
        <v>361</v>
      </c>
      <c r="BD273" t="s">
        <v>361</v>
      </c>
      <c r="BE273" t="s">
        <v>361</v>
      </c>
      <c r="BF273" t="s">
        <v>361</v>
      </c>
      <c r="BG273" t="s">
        <v>361</v>
      </c>
      <c r="BH273" t="s">
        <v>361</v>
      </c>
      <c r="BI273" t="s">
        <v>361</v>
      </c>
      <c r="BJ273" t="s">
        <v>361</v>
      </c>
      <c r="BK273" t="s">
        <v>361</v>
      </c>
      <c r="BL273" t="s">
        <v>361</v>
      </c>
      <c r="BM273" t="s">
        <v>361</v>
      </c>
      <c r="BP273" t="s">
        <v>361</v>
      </c>
      <c r="BQ273" t="s">
        <v>361</v>
      </c>
      <c r="BR273" t="s">
        <v>361</v>
      </c>
      <c r="BS273" t="s">
        <v>361</v>
      </c>
      <c r="BT273" t="s">
        <v>361</v>
      </c>
      <c r="BU273" t="s">
        <v>361</v>
      </c>
      <c r="BV273" t="s">
        <v>361</v>
      </c>
      <c r="BW273" t="s">
        <v>361</v>
      </c>
      <c r="BX273" t="s">
        <v>361</v>
      </c>
      <c r="BY273" t="s">
        <v>361</v>
      </c>
      <c r="BZ273" t="s">
        <v>361</v>
      </c>
      <c r="CA273" t="s">
        <v>361</v>
      </c>
      <c r="CB273" t="s">
        <v>361</v>
      </c>
      <c r="CC273" t="s">
        <v>361</v>
      </c>
      <c r="CF273" t="s">
        <v>361</v>
      </c>
      <c r="CG273" t="s">
        <v>361</v>
      </c>
      <c r="CH273" t="s">
        <v>361</v>
      </c>
      <c r="CI273" t="s">
        <v>361</v>
      </c>
      <c r="CJ273" t="s">
        <v>361</v>
      </c>
      <c r="CK273" t="s">
        <v>361</v>
      </c>
      <c r="CL273" t="s">
        <v>361</v>
      </c>
      <c r="CM273" t="s">
        <v>361</v>
      </c>
      <c r="CN273" t="s">
        <v>361</v>
      </c>
      <c r="CO273" t="s">
        <v>361</v>
      </c>
      <c r="CP273" t="s">
        <v>361</v>
      </c>
      <c r="CQ273" t="s">
        <v>361</v>
      </c>
      <c r="CR273" t="s">
        <v>361</v>
      </c>
      <c r="CS273" t="s">
        <v>361</v>
      </c>
      <c r="CT273" t="s">
        <v>361</v>
      </c>
      <c r="CU273" t="s">
        <v>361</v>
      </c>
      <c r="CV273" t="s">
        <v>361</v>
      </c>
      <c r="CW273" t="s">
        <v>361</v>
      </c>
      <c r="CX273" t="s">
        <v>361</v>
      </c>
      <c r="CY273" t="s">
        <v>361</v>
      </c>
      <c r="CZ273" t="s">
        <v>361</v>
      </c>
      <c r="DA273" t="s">
        <v>361</v>
      </c>
      <c r="DH273" t="s">
        <v>361</v>
      </c>
      <c r="DI273" t="s">
        <v>361</v>
      </c>
      <c r="DJ273" t="s">
        <v>361</v>
      </c>
      <c r="DK273" t="s">
        <v>361</v>
      </c>
      <c r="DL273" t="s">
        <v>361</v>
      </c>
      <c r="DM273" t="s">
        <v>361</v>
      </c>
      <c r="DN273" t="s">
        <v>361</v>
      </c>
      <c r="DO273" t="s">
        <v>361</v>
      </c>
      <c r="DP273" t="s">
        <v>361</v>
      </c>
      <c r="DQ273" t="s">
        <v>361</v>
      </c>
      <c r="DR273" t="s">
        <v>361</v>
      </c>
      <c r="DT273" t="s">
        <v>361</v>
      </c>
      <c r="DU273" t="s">
        <v>361</v>
      </c>
      <c r="DV273" t="s">
        <v>361</v>
      </c>
      <c r="DW273" t="s">
        <v>361</v>
      </c>
      <c r="DX273" t="s">
        <v>361</v>
      </c>
      <c r="DY273" t="s">
        <v>361</v>
      </c>
      <c r="DZ273" t="s">
        <v>361</v>
      </c>
      <c r="EA273" t="s">
        <v>361</v>
      </c>
      <c r="EB273" t="s">
        <v>361</v>
      </c>
      <c r="EC273" t="s">
        <v>361</v>
      </c>
      <c r="ED273" t="s">
        <v>361</v>
      </c>
      <c r="JL273" t="s">
        <v>361</v>
      </c>
      <c r="JM273" t="s">
        <v>361</v>
      </c>
      <c r="JN273" t="s">
        <v>361</v>
      </c>
      <c r="JO273" t="s">
        <v>361</v>
      </c>
      <c r="JP273" t="s">
        <v>361</v>
      </c>
      <c r="JQ273" t="s">
        <v>361</v>
      </c>
      <c r="JR273" t="s">
        <v>361</v>
      </c>
      <c r="JS273" t="s">
        <v>361</v>
      </c>
      <c r="JT273" t="s">
        <v>361</v>
      </c>
      <c r="JU273" t="s">
        <v>361</v>
      </c>
      <c r="JV273" t="s">
        <v>361</v>
      </c>
      <c r="JW273" t="s">
        <v>361</v>
      </c>
      <c r="KB273" t="s">
        <v>59</v>
      </c>
    </row>
    <row r="274" spans="1:288" x14ac:dyDescent="0.3">
      <c r="A274">
        <v>273</v>
      </c>
      <c r="AV274" t="s">
        <v>361</v>
      </c>
      <c r="AW274" t="s">
        <v>361</v>
      </c>
      <c r="AX274" t="s">
        <v>361</v>
      </c>
      <c r="AY274" t="s">
        <v>361</v>
      </c>
      <c r="AZ274" t="s">
        <v>361</v>
      </c>
      <c r="BA274" t="s">
        <v>361</v>
      </c>
      <c r="BB274" t="s">
        <v>361</v>
      </c>
      <c r="BC274" t="s">
        <v>361</v>
      </c>
      <c r="BD274" t="s">
        <v>361</v>
      </c>
      <c r="BE274" t="s">
        <v>361</v>
      </c>
      <c r="BF274" t="s">
        <v>361</v>
      </c>
      <c r="BG274" t="s">
        <v>361</v>
      </c>
      <c r="BH274" t="s">
        <v>361</v>
      </c>
      <c r="BI274" t="s">
        <v>361</v>
      </c>
      <c r="BJ274" t="s">
        <v>361</v>
      </c>
      <c r="BK274" t="s">
        <v>361</v>
      </c>
      <c r="BL274" t="s">
        <v>361</v>
      </c>
      <c r="BM274" t="s">
        <v>361</v>
      </c>
      <c r="BP274" t="s">
        <v>361</v>
      </c>
      <c r="BQ274" t="s">
        <v>361</v>
      </c>
      <c r="BR274" t="s">
        <v>361</v>
      </c>
      <c r="BS274" t="s">
        <v>361</v>
      </c>
      <c r="BT274" t="s">
        <v>361</v>
      </c>
      <c r="BU274" t="s">
        <v>361</v>
      </c>
      <c r="BV274" t="s">
        <v>361</v>
      </c>
      <c r="BW274" t="s">
        <v>361</v>
      </c>
      <c r="BX274" t="s">
        <v>361</v>
      </c>
      <c r="BY274" t="s">
        <v>361</v>
      </c>
      <c r="BZ274" t="s">
        <v>361</v>
      </c>
      <c r="CA274" t="s">
        <v>361</v>
      </c>
      <c r="CB274" t="s">
        <v>361</v>
      </c>
      <c r="CC274" t="s">
        <v>361</v>
      </c>
      <c r="CF274" t="s">
        <v>361</v>
      </c>
      <c r="CG274" t="s">
        <v>361</v>
      </c>
      <c r="CH274" t="s">
        <v>361</v>
      </c>
      <c r="CI274" t="s">
        <v>361</v>
      </c>
      <c r="CJ274" t="s">
        <v>361</v>
      </c>
      <c r="CK274" t="s">
        <v>361</v>
      </c>
      <c r="CL274" t="s">
        <v>361</v>
      </c>
      <c r="CM274" t="s">
        <v>361</v>
      </c>
      <c r="CN274" t="s">
        <v>361</v>
      </c>
      <c r="CO274" t="s">
        <v>361</v>
      </c>
      <c r="CP274" t="s">
        <v>361</v>
      </c>
      <c r="CQ274" t="s">
        <v>361</v>
      </c>
      <c r="CR274" t="s">
        <v>361</v>
      </c>
      <c r="CS274" t="s">
        <v>361</v>
      </c>
      <c r="CT274" t="s">
        <v>361</v>
      </c>
      <c r="CU274" t="s">
        <v>361</v>
      </c>
      <c r="CV274" t="s">
        <v>361</v>
      </c>
      <c r="CW274" t="s">
        <v>361</v>
      </c>
      <c r="CX274" t="s">
        <v>361</v>
      </c>
      <c r="CY274" t="s">
        <v>361</v>
      </c>
      <c r="CZ274" t="s">
        <v>361</v>
      </c>
      <c r="DA274" t="s">
        <v>361</v>
      </c>
      <c r="DH274" t="s">
        <v>361</v>
      </c>
      <c r="DI274" t="s">
        <v>361</v>
      </c>
      <c r="DJ274" t="s">
        <v>361</v>
      </c>
      <c r="DK274" t="s">
        <v>361</v>
      </c>
      <c r="DL274" t="s">
        <v>361</v>
      </c>
      <c r="DM274" t="s">
        <v>361</v>
      </c>
      <c r="DN274" t="s">
        <v>361</v>
      </c>
      <c r="DO274" t="s">
        <v>361</v>
      </c>
      <c r="DP274" t="s">
        <v>361</v>
      </c>
      <c r="DQ274" t="s">
        <v>361</v>
      </c>
      <c r="DR274" t="s">
        <v>361</v>
      </c>
      <c r="DT274" t="s">
        <v>361</v>
      </c>
      <c r="DU274" t="s">
        <v>361</v>
      </c>
      <c r="DV274" t="s">
        <v>361</v>
      </c>
      <c r="DW274" t="s">
        <v>361</v>
      </c>
      <c r="DX274" t="s">
        <v>361</v>
      </c>
      <c r="DY274" t="s">
        <v>361</v>
      </c>
      <c r="DZ274" t="s">
        <v>361</v>
      </c>
      <c r="EA274" t="s">
        <v>361</v>
      </c>
      <c r="EB274" t="s">
        <v>361</v>
      </c>
      <c r="EC274" t="s">
        <v>361</v>
      </c>
      <c r="ED274" t="s">
        <v>361</v>
      </c>
      <c r="JL274" t="s">
        <v>361</v>
      </c>
      <c r="JM274" t="s">
        <v>361</v>
      </c>
      <c r="JN274" t="s">
        <v>361</v>
      </c>
      <c r="JO274" t="s">
        <v>361</v>
      </c>
      <c r="JP274" t="s">
        <v>361</v>
      </c>
      <c r="JQ274" t="s">
        <v>361</v>
      </c>
      <c r="JR274" t="s">
        <v>361</v>
      </c>
      <c r="JS274" t="s">
        <v>361</v>
      </c>
      <c r="JT274" t="s">
        <v>361</v>
      </c>
      <c r="JU274" t="s">
        <v>361</v>
      </c>
      <c r="JV274" t="s">
        <v>361</v>
      </c>
      <c r="JW274" t="s">
        <v>361</v>
      </c>
      <c r="KB274" t="s">
        <v>59</v>
      </c>
    </row>
    <row r="275" spans="1:288" x14ac:dyDescent="0.3">
      <c r="A275">
        <v>274</v>
      </c>
      <c r="D275" s="45">
        <v>44741</v>
      </c>
      <c r="E275" s="46">
        <v>0.52361111111111114</v>
      </c>
      <c r="F275" t="s">
        <v>20</v>
      </c>
      <c r="G275" t="s">
        <v>13</v>
      </c>
      <c r="H275" t="s">
        <v>7</v>
      </c>
      <c r="L275" t="s">
        <v>362</v>
      </c>
      <c r="P275" t="s">
        <v>9</v>
      </c>
      <c r="V275" t="s">
        <v>363</v>
      </c>
      <c r="Z275" t="s">
        <v>402</v>
      </c>
      <c r="AB275" t="s">
        <v>403</v>
      </c>
      <c r="AD275" t="s">
        <v>423</v>
      </c>
      <c r="AF275" t="s">
        <v>367</v>
      </c>
      <c r="AJ275" t="s">
        <v>367</v>
      </c>
      <c r="AN275" t="s">
        <v>7</v>
      </c>
      <c r="AP275" t="s">
        <v>367</v>
      </c>
      <c r="AR275" t="s">
        <v>9</v>
      </c>
      <c r="AT275" t="s">
        <v>368</v>
      </c>
      <c r="AV275" t="s">
        <v>361</v>
      </c>
      <c r="AW275" t="s">
        <v>361</v>
      </c>
      <c r="AX275" t="s">
        <v>361</v>
      </c>
      <c r="AY275" t="s">
        <v>361</v>
      </c>
      <c r="AZ275" t="s">
        <v>370</v>
      </c>
      <c r="BA275" t="s">
        <v>370</v>
      </c>
      <c r="BB275" t="s">
        <v>361</v>
      </c>
      <c r="BC275" t="s">
        <v>370</v>
      </c>
      <c r="BD275" t="s">
        <v>361</v>
      </c>
      <c r="BE275" t="s">
        <v>361</v>
      </c>
      <c r="BF275" t="s">
        <v>361</v>
      </c>
      <c r="BG275" t="s">
        <v>361</v>
      </c>
      <c r="BH275" t="s">
        <v>361</v>
      </c>
      <c r="BI275" t="s">
        <v>361</v>
      </c>
      <c r="BJ275" t="s">
        <v>361</v>
      </c>
      <c r="BK275" t="s">
        <v>361</v>
      </c>
      <c r="BL275" t="s">
        <v>361</v>
      </c>
      <c r="BM275" t="s">
        <v>361</v>
      </c>
      <c r="BP275" t="s">
        <v>361</v>
      </c>
      <c r="BQ275" t="s">
        <v>361</v>
      </c>
      <c r="BR275" t="s">
        <v>361</v>
      </c>
      <c r="BS275" t="s">
        <v>370</v>
      </c>
      <c r="BT275" t="s">
        <v>361</v>
      </c>
      <c r="BU275" t="s">
        <v>361</v>
      </c>
      <c r="BV275" t="s">
        <v>361</v>
      </c>
      <c r="BW275" t="s">
        <v>361</v>
      </c>
      <c r="BX275" t="s">
        <v>361</v>
      </c>
      <c r="BY275" t="s">
        <v>361</v>
      </c>
      <c r="BZ275" t="s">
        <v>361</v>
      </c>
      <c r="CA275" t="s">
        <v>361</v>
      </c>
      <c r="CB275" t="s">
        <v>361</v>
      </c>
      <c r="CC275" t="s">
        <v>361</v>
      </c>
      <c r="CF275" t="s">
        <v>361</v>
      </c>
      <c r="CG275" t="s">
        <v>370</v>
      </c>
      <c r="CH275" t="s">
        <v>361</v>
      </c>
      <c r="CI275" t="s">
        <v>370</v>
      </c>
      <c r="CJ275" t="s">
        <v>370</v>
      </c>
      <c r="CK275" t="s">
        <v>370</v>
      </c>
      <c r="CL275" t="s">
        <v>370</v>
      </c>
      <c r="CM275" t="s">
        <v>361</v>
      </c>
      <c r="CN275" t="s">
        <v>361</v>
      </c>
      <c r="CO275" t="s">
        <v>361</v>
      </c>
      <c r="CP275" t="s">
        <v>361</v>
      </c>
      <c r="CQ275" t="s">
        <v>361</v>
      </c>
      <c r="CR275" t="s">
        <v>361</v>
      </c>
      <c r="CS275" t="s">
        <v>361</v>
      </c>
      <c r="CT275" t="s">
        <v>361</v>
      </c>
      <c r="CU275" t="s">
        <v>361</v>
      </c>
      <c r="CV275" t="s">
        <v>361</v>
      </c>
      <c r="CW275" t="s">
        <v>361</v>
      </c>
      <c r="CX275" t="s">
        <v>361</v>
      </c>
      <c r="CY275" t="s">
        <v>361</v>
      </c>
      <c r="CZ275" t="s">
        <v>361</v>
      </c>
      <c r="DA275" t="s">
        <v>361</v>
      </c>
      <c r="DD275" t="s">
        <v>9</v>
      </c>
      <c r="DF275" t="s">
        <v>7</v>
      </c>
      <c r="DH275" t="s">
        <v>361</v>
      </c>
      <c r="DI275" t="s">
        <v>361</v>
      </c>
      <c r="DJ275" t="s">
        <v>361</v>
      </c>
      <c r="DK275" t="s">
        <v>361</v>
      </c>
      <c r="DL275" t="s">
        <v>361</v>
      </c>
      <c r="DM275" t="s">
        <v>361</v>
      </c>
      <c r="DN275" t="s">
        <v>361</v>
      </c>
      <c r="DO275" t="s">
        <v>361</v>
      </c>
      <c r="DP275" t="s">
        <v>361</v>
      </c>
      <c r="DQ275" t="s">
        <v>361</v>
      </c>
      <c r="DR275" t="s">
        <v>370</v>
      </c>
      <c r="DT275" t="s">
        <v>361</v>
      </c>
      <c r="DU275" t="s">
        <v>361</v>
      </c>
      <c r="DV275" t="s">
        <v>361</v>
      </c>
      <c r="DW275" t="s">
        <v>361</v>
      </c>
      <c r="DX275" t="s">
        <v>361</v>
      </c>
      <c r="DY275" t="s">
        <v>361</v>
      </c>
      <c r="DZ275" t="s">
        <v>361</v>
      </c>
      <c r="EA275" t="s">
        <v>361</v>
      </c>
      <c r="EB275" t="s">
        <v>361</v>
      </c>
      <c r="EC275" t="s">
        <v>361</v>
      </c>
      <c r="ED275" t="s">
        <v>361</v>
      </c>
      <c r="EH275" t="s">
        <v>7</v>
      </c>
      <c r="EJ275" t="s">
        <v>7</v>
      </c>
      <c r="EL275">
        <v>0</v>
      </c>
      <c r="FQ275" t="s">
        <v>373</v>
      </c>
      <c r="FR275" t="s">
        <v>455</v>
      </c>
      <c r="FV275" t="s">
        <v>455</v>
      </c>
      <c r="GF275" t="s">
        <v>7</v>
      </c>
      <c r="GJ275" t="s">
        <v>375</v>
      </c>
      <c r="GP275">
        <v>2</v>
      </c>
      <c r="GR275" t="s">
        <v>376</v>
      </c>
      <c r="GT275" t="s">
        <v>377</v>
      </c>
      <c r="GX275" t="s">
        <v>378</v>
      </c>
      <c r="HB275" t="s">
        <v>7</v>
      </c>
      <c r="HD275" t="s">
        <v>7</v>
      </c>
      <c r="HF275" t="s">
        <v>9</v>
      </c>
      <c r="HG275" t="s">
        <v>9</v>
      </c>
      <c r="HH275" t="s">
        <v>7</v>
      </c>
      <c r="HI275" t="s">
        <v>7</v>
      </c>
      <c r="HJ275" t="s">
        <v>7</v>
      </c>
      <c r="HK275" t="s">
        <v>7</v>
      </c>
      <c r="HL275" t="s">
        <v>7</v>
      </c>
      <c r="HM275" t="s">
        <v>7</v>
      </c>
      <c r="HN275" t="s">
        <v>7</v>
      </c>
      <c r="HX275" t="s">
        <v>9</v>
      </c>
      <c r="HY275" t="s">
        <v>9</v>
      </c>
      <c r="HZ275" t="s">
        <v>7</v>
      </c>
      <c r="IA275" t="s">
        <v>7</v>
      </c>
      <c r="IB275" t="s">
        <v>7</v>
      </c>
      <c r="IC275" t="s">
        <v>7</v>
      </c>
      <c r="ID275" t="s">
        <v>7</v>
      </c>
      <c r="IL275" t="s">
        <v>473</v>
      </c>
      <c r="IP275" t="s">
        <v>380</v>
      </c>
      <c r="IT275" t="s">
        <v>381</v>
      </c>
      <c r="IV275" t="s">
        <v>381</v>
      </c>
      <c r="IX275" t="s">
        <v>381</v>
      </c>
      <c r="IZ275" t="s">
        <v>7</v>
      </c>
      <c r="JL275" t="s">
        <v>361</v>
      </c>
      <c r="JM275" t="s">
        <v>361</v>
      </c>
      <c r="JN275" t="s">
        <v>361</v>
      </c>
      <c r="JO275" t="s">
        <v>361</v>
      </c>
      <c r="JP275" t="s">
        <v>361</v>
      </c>
      <c r="JQ275" t="s">
        <v>361</v>
      </c>
      <c r="JR275" t="s">
        <v>361</v>
      </c>
      <c r="JS275" t="s">
        <v>361</v>
      </c>
      <c r="JT275" t="s">
        <v>361</v>
      </c>
      <c r="JU275" t="s">
        <v>361</v>
      </c>
      <c r="JV275" t="s">
        <v>361</v>
      </c>
      <c r="JW275" t="s">
        <v>361</v>
      </c>
      <c r="KB275" t="s">
        <v>8</v>
      </c>
    </row>
    <row r="276" spans="1:288" x14ac:dyDescent="0.3">
      <c r="A276">
        <v>275</v>
      </c>
      <c r="AV276" t="s">
        <v>361</v>
      </c>
      <c r="AW276" t="s">
        <v>361</v>
      </c>
      <c r="AX276" t="s">
        <v>361</v>
      </c>
      <c r="AY276" t="s">
        <v>361</v>
      </c>
      <c r="AZ276" t="s">
        <v>361</v>
      </c>
      <c r="BA276" t="s">
        <v>361</v>
      </c>
      <c r="BB276" t="s">
        <v>361</v>
      </c>
      <c r="BC276" t="s">
        <v>361</v>
      </c>
      <c r="BD276" t="s">
        <v>361</v>
      </c>
      <c r="BE276" t="s">
        <v>361</v>
      </c>
      <c r="BF276" t="s">
        <v>361</v>
      </c>
      <c r="BG276" t="s">
        <v>361</v>
      </c>
      <c r="BH276" t="s">
        <v>361</v>
      </c>
      <c r="BI276" t="s">
        <v>361</v>
      </c>
      <c r="BJ276" t="s">
        <v>361</v>
      </c>
      <c r="BK276" t="s">
        <v>361</v>
      </c>
      <c r="BL276" t="s">
        <v>361</v>
      </c>
      <c r="BM276" t="s">
        <v>361</v>
      </c>
      <c r="BP276" t="s">
        <v>361</v>
      </c>
      <c r="BQ276" t="s">
        <v>361</v>
      </c>
      <c r="BR276" t="s">
        <v>361</v>
      </c>
      <c r="BS276" t="s">
        <v>361</v>
      </c>
      <c r="BT276" t="s">
        <v>361</v>
      </c>
      <c r="BU276" t="s">
        <v>361</v>
      </c>
      <c r="BV276" t="s">
        <v>361</v>
      </c>
      <c r="BW276" t="s">
        <v>361</v>
      </c>
      <c r="BX276" t="s">
        <v>361</v>
      </c>
      <c r="BY276" t="s">
        <v>361</v>
      </c>
      <c r="BZ276" t="s">
        <v>361</v>
      </c>
      <c r="CA276" t="s">
        <v>361</v>
      </c>
      <c r="CB276" t="s">
        <v>361</v>
      </c>
      <c r="CC276" t="s">
        <v>361</v>
      </c>
      <c r="CF276" t="s">
        <v>361</v>
      </c>
      <c r="CG276" t="s">
        <v>361</v>
      </c>
      <c r="CH276" t="s">
        <v>361</v>
      </c>
      <c r="CI276" t="s">
        <v>361</v>
      </c>
      <c r="CJ276" t="s">
        <v>361</v>
      </c>
      <c r="CK276" t="s">
        <v>361</v>
      </c>
      <c r="CL276" t="s">
        <v>361</v>
      </c>
      <c r="CM276" t="s">
        <v>361</v>
      </c>
      <c r="CN276" t="s">
        <v>361</v>
      </c>
      <c r="CO276" t="s">
        <v>361</v>
      </c>
      <c r="CP276" t="s">
        <v>361</v>
      </c>
      <c r="CQ276" t="s">
        <v>361</v>
      </c>
      <c r="CR276" t="s">
        <v>361</v>
      </c>
      <c r="CS276" t="s">
        <v>361</v>
      </c>
      <c r="CT276" t="s">
        <v>361</v>
      </c>
      <c r="CU276" t="s">
        <v>361</v>
      </c>
      <c r="CV276" t="s">
        <v>361</v>
      </c>
      <c r="CW276" t="s">
        <v>361</v>
      </c>
      <c r="CX276" t="s">
        <v>361</v>
      </c>
      <c r="CY276" t="s">
        <v>361</v>
      </c>
      <c r="CZ276" t="s">
        <v>361</v>
      </c>
      <c r="DA276" t="s">
        <v>361</v>
      </c>
      <c r="DH276" t="s">
        <v>361</v>
      </c>
      <c r="DI276" t="s">
        <v>361</v>
      </c>
      <c r="DJ276" t="s">
        <v>361</v>
      </c>
      <c r="DK276" t="s">
        <v>361</v>
      </c>
      <c r="DL276" t="s">
        <v>361</v>
      </c>
      <c r="DM276" t="s">
        <v>361</v>
      </c>
      <c r="DN276" t="s">
        <v>361</v>
      </c>
      <c r="DO276" t="s">
        <v>361</v>
      </c>
      <c r="DP276" t="s">
        <v>361</v>
      </c>
      <c r="DQ276" t="s">
        <v>361</v>
      </c>
      <c r="DR276" t="s">
        <v>361</v>
      </c>
      <c r="DT276" t="s">
        <v>361</v>
      </c>
      <c r="DU276" t="s">
        <v>361</v>
      </c>
      <c r="DV276" t="s">
        <v>361</v>
      </c>
      <c r="DW276" t="s">
        <v>361</v>
      </c>
      <c r="DX276" t="s">
        <v>361</v>
      </c>
      <c r="DY276" t="s">
        <v>361</v>
      </c>
      <c r="DZ276" t="s">
        <v>361</v>
      </c>
      <c r="EA276" t="s">
        <v>361</v>
      </c>
      <c r="EB276" t="s">
        <v>361</v>
      </c>
      <c r="EC276" t="s">
        <v>361</v>
      </c>
      <c r="ED276" t="s">
        <v>361</v>
      </c>
      <c r="JL276" t="s">
        <v>361</v>
      </c>
      <c r="JM276" t="s">
        <v>361</v>
      </c>
      <c r="JN276" t="s">
        <v>361</v>
      </c>
      <c r="JO276" t="s">
        <v>361</v>
      </c>
      <c r="JP276" t="s">
        <v>361</v>
      </c>
      <c r="JQ276" t="s">
        <v>361</v>
      </c>
      <c r="JR276" t="s">
        <v>361</v>
      </c>
      <c r="JS276" t="s">
        <v>361</v>
      </c>
      <c r="JT276" t="s">
        <v>361</v>
      </c>
      <c r="JU276" t="s">
        <v>361</v>
      </c>
      <c r="JV276" t="s">
        <v>361</v>
      </c>
      <c r="JW276" t="s">
        <v>361</v>
      </c>
      <c r="KB276" t="s">
        <v>59</v>
      </c>
    </row>
    <row r="277" spans="1:288" x14ac:dyDescent="0.3">
      <c r="A277">
        <v>276</v>
      </c>
      <c r="D277" s="45">
        <v>44741</v>
      </c>
      <c r="E277" s="46">
        <v>0.53333333333333333</v>
      </c>
      <c r="F277" t="s">
        <v>4</v>
      </c>
      <c r="G277" t="s">
        <v>13</v>
      </c>
      <c r="H277" t="s">
        <v>7</v>
      </c>
      <c r="L277" t="s">
        <v>362</v>
      </c>
      <c r="P277" t="s">
        <v>9</v>
      </c>
      <c r="V277" t="s">
        <v>401</v>
      </c>
      <c r="X277" t="s">
        <v>7</v>
      </c>
      <c r="Z277" t="s">
        <v>402</v>
      </c>
      <c r="AB277" t="s">
        <v>469</v>
      </c>
      <c r="AD277" t="s">
        <v>366</v>
      </c>
      <c r="AF277" t="s">
        <v>367</v>
      </c>
      <c r="AJ277" t="s">
        <v>367</v>
      </c>
      <c r="AN277" t="s">
        <v>7</v>
      </c>
      <c r="AP277" t="s">
        <v>471</v>
      </c>
      <c r="AR277" t="s">
        <v>7</v>
      </c>
      <c r="AT277" t="s">
        <v>368</v>
      </c>
      <c r="AV277" t="s">
        <v>361</v>
      </c>
      <c r="AW277" t="s">
        <v>361</v>
      </c>
      <c r="AX277" t="s">
        <v>361</v>
      </c>
      <c r="AY277" t="s">
        <v>361</v>
      </c>
      <c r="AZ277" t="s">
        <v>370</v>
      </c>
      <c r="BA277" t="s">
        <v>370</v>
      </c>
      <c r="BB277" t="s">
        <v>370</v>
      </c>
      <c r="BC277" t="s">
        <v>361</v>
      </c>
      <c r="BD277" t="s">
        <v>361</v>
      </c>
      <c r="BE277" t="s">
        <v>361</v>
      </c>
      <c r="BF277" t="s">
        <v>361</v>
      </c>
      <c r="BG277" t="s">
        <v>361</v>
      </c>
      <c r="BH277" t="s">
        <v>361</v>
      </c>
      <c r="BI277" t="s">
        <v>361</v>
      </c>
      <c r="BJ277" t="s">
        <v>361</v>
      </c>
      <c r="BK277" t="s">
        <v>361</v>
      </c>
      <c r="BL277" t="s">
        <v>361</v>
      </c>
      <c r="BM277" t="s">
        <v>361</v>
      </c>
      <c r="BP277" t="s">
        <v>361</v>
      </c>
      <c r="BQ277" t="s">
        <v>361</v>
      </c>
      <c r="BR277" t="s">
        <v>370</v>
      </c>
      <c r="BS277" t="s">
        <v>370</v>
      </c>
      <c r="BT277" t="s">
        <v>370</v>
      </c>
      <c r="BU277" t="s">
        <v>361</v>
      </c>
      <c r="BV277" t="s">
        <v>361</v>
      </c>
      <c r="BW277" t="s">
        <v>361</v>
      </c>
      <c r="BX277" t="s">
        <v>361</v>
      </c>
      <c r="BY277" t="s">
        <v>361</v>
      </c>
      <c r="BZ277" t="s">
        <v>361</v>
      </c>
      <c r="CA277" t="s">
        <v>361</v>
      </c>
      <c r="CB277" t="s">
        <v>361</v>
      </c>
      <c r="CC277" t="s">
        <v>361</v>
      </c>
      <c r="CF277" t="s">
        <v>361</v>
      </c>
      <c r="CG277" t="s">
        <v>370</v>
      </c>
      <c r="CH277" t="s">
        <v>370</v>
      </c>
      <c r="CI277" t="s">
        <v>370</v>
      </c>
      <c r="CJ277" t="s">
        <v>370</v>
      </c>
      <c r="CK277" t="s">
        <v>370</v>
      </c>
      <c r="CL277" t="s">
        <v>361</v>
      </c>
      <c r="CM277" t="s">
        <v>361</v>
      </c>
      <c r="CN277" t="s">
        <v>361</v>
      </c>
      <c r="CO277" t="s">
        <v>361</v>
      </c>
      <c r="CP277" t="s">
        <v>361</v>
      </c>
      <c r="CQ277" t="s">
        <v>361</v>
      </c>
      <c r="CR277" t="s">
        <v>361</v>
      </c>
      <c r="CS277" t="s">
        <v>361</v>
      </c>
      <c r="CT277" t="s">
        <v>361</v>
      </c>
      <c r="CU277" t="s">
        <v>361</v>
      </c>
      <c r="CV277" t="s">
        <v>361</v>
      </c>
      <c r="CW277" t="s">
        <v>361</v>
      </c>
      <c r="CX277" t="s">
        <v>361</v>
      </c>
      <c r="CY277" t="s">
        <v>361</v>
      </c>
      <c r="CZ277" t="s">
        <v>361</v>
      </c>
      <c r="DA277" t="s">
        <v>361</v>
      </c>
      <c r="DD277" t="s">
        <v>9</v>
      </c>
      <c r="DF277" t="s">
        <v>9</v>
      </c>
      <c r="DH277" t="s">
        <v>361</v>
      </c>
      <c r="DI277" t="s">
        <v>361</v>
      </c>
      <c r="DJ277" t="s">
        <v>361</v>
      </c>
      <c r="DK277" t="s">
        <v>361</v>
      </c>
      <c r="DL277" t="s">
        <v>361</v>
      </c>
      <c r="DM277" t="s">
        <v>361</v>
      </c>
      <c r="DN277" t="s">
        <v>361</v>
      </c>
      <c r="DO277" t="s">
        <v>361</v>
      </c>
      <c r="DP277" t="s">
        <v>361</v>
      </c>
      <c r="DQ277" t="s">
        <v>361</v>
      </c>
      <c r="DR277" t="s">
        <v>370</v>
      </c>
      <c r="DT277" t="s">
        <v>361</v>
      </c>
      <c r="DU277" t="s">
        <v>361</v>
      </c>
      <c r="DV277" t="s">
        <v>361</v>
      </c>
      <c r="DW277" t="s">
        <v>361</v>
      </c>
      <c r="DX277" t="s">
        <v>361</v>
      </c>
      <c r="DY277" t="s">
        <v>361</v>
      </c>
      <c r="DZ277" t="s">
        <v>361</v>
      </c>
      <c r="EA277" t="s">
        <v>361</v>
      </c>
      <c r="EB277" t="s">
        <v>361</v>
      </c>
      <c r="EC277" t="s">
        <v>361</v>
      </c>
      <c r="ED277" t="s">
        <v>361</v>
      </c>
      <c r="EH277" t="s">
        <v>7</v>
      </c>
      <c r="EJ277" t="s">
        <v>7</v>
      </c>
      <c r="EL277">
        <v>4</v>
      </c>
      <c r="EM277" t="s">
        <v>372</v>
      </c>
      <c r="EN277">
        <v>9</v>
      </c>
      <c r="EO277" t="s">
        <v>371</v>
      </c>
      <c r="EP277">
        <v>6</v>
      </c>
      <c r="EQ277" t="s">
        <v>372</v>
      </c>
      <c r="ER277">
        <v>18</v>
      </c>
      <c r="ES277" t="s">
        <v>372</v>
      </c>
      <c r="ET277">
        <v>13</v>
      </c>
      <c r="FQ277" t="s">
        <v>392</v>
      </c>
      <c r="FR277" t="s">
        <v>406</v>
      </c>
      <c r="FV277" t="s">
        <v>406</v>
      </c>
      <c r="FZ277" t="s">
        <v>9</v>
      </c>
      <c r="GF277" t="s">
        <v>7</v>
      </c>
      <c r="GJ277" t="s">
        <v>573</v>
      </c>
      <c r="GP277">
        <v>10</v>
      </c>
      <c r="GR277" t="s">
        <v>376</v>
      </c>
      <c r="GT277" t="s">
        <v>532</v>
      </c>
      <c r="GX277" t="s">
        <v>378</v>
      </c>
      <c r="HB277" t="s">
        <v>7</v>
      </c>
      <c r="HD277" t="s">
        <v>9</v>
      </c>
      <c r="HF277" t="s">
        <v>9</v>
      </c>
      <c r="HG277" t="s">
        <v>9</v>
      </c>
      <c r="HH277" t="s">
        <v>7</v>
      </c>
      <c r="HI277" t="s">
        <v>7</v>
      </c>
      <c r="HJ277" t="s">
        <v>7</v>
      </c>
      <c r="HK277" t="s">
        <v>7</v>
      </c>
      <c r="HL277" t="s">
        <v>7</v>
      </c>
      <c r="HM277" t="s">
        <v>7</v>
      </c>
      <c r="HN277" t="s">
        <v>7</v>
      </c>
      <c r="HX277" t="s">
        <v>7</v>
      </c>
      <c r="HY277" t="s">
        <v>9</v>
      </c>
      <c r="HZ277" t="s">
        <v>7</v>
      </c>
      <c r="IA277" t="s">
        <v>7</v>
      </c>
      <c r="IB277" t="s">
        <v>7</v>
      </c>
      <c r="IC277" t="s">
        <v>7</v>
      </c>
      <c r="ID277" t="s">
        <v>7</v>
      </c>
      <c r="IL277" t="s">
        <v>473</v>
      </c>
      <c r="IP277" t="s">
        <v>14</v>
      </c>
      <c r="IR277" t="s">
        <v>408</v>
      </c>
      <c r="IT277" t="s">
        <v>381</v>
      </c>
      <c r="IV277" t="s">
        <v>381</v>
      </c>
      <c r="IX277" t="s">
        <v>381</v>
      </c>
      <c r="IZ277" t="s">
        <v>7</v>
      </c>
      <c r="JL277" t="s">
        <v>361</v>
      </c>
      <c r="JM277" t="s">
        <v>361</v>
      </c>
      <c r="JN277" t="s">
        <v>361</v>
      </c>
      <c r="JO277" t="s">
        <v>361</v>
      </c>
      <c r="JP277" t="s">
        <v>361</v>
      </c>
      <c r="JQ277" t="s">
        <v>361</v>
      </c>
      <c r="JR277" t="s">
        <v>361</v>
      </c>
      <c r="JS277" t="s">
        <v>361</v>
      </c>
      <c r="JT277" t="s">
        <v>361</v>
      </c>
      <c r="JU277" t="s">
        <v>361</v>
      </c>
      <c r="JV277" t="s">
        <v>361</v>
      </c>
      <c r="JW277" t="s">
        <v>361</v>
      </c>
      <c r="KB277" t="s">
        <v>8</v>
      </c>
    </row>
    <row r="278" spans="1:288" x14ac:dyDescent="0.3">
      <c r="A278">
        <v>277</v>
      </c>
      <c r="D278" s="45">
        <v>44741</v>
      </c>
      <c r="E278" s="46">
        <v>0.54097222222222219</v>
      </c>
      <c r="F278" t="s">
        <v>23</v>
      </c>
      <c r="G278" t="s">
        <v>382</v>
      </c>
      <c r="I278" t="s">
        <v>383</v>
      </c>
      <c r="N278" t="s">
        <v>384</v>
      </c>
      <c r="S278" t="s">
        <v>385</v>
      </c>
      <c r="W278" t="s">
        <v>451</v>
      </c>
      <c r="AA278" t="s">
        <v>414</v>
      </c>
      <c r="AC278" t="s">
        <v>388</v>
      </c>
      <c r="AE278" t="s">
        <v>435</v>
      </c>
      <c r="AG278" t="s">
        <v>458</v>
      </c>
      <c r="AH278" t="s">
        <v>417</v>
      </c>
      <c r="AK278" t="s">
        <v>502</v>
      </c>
      <c r="AL278" t="s">
        <v>417</v>
      </c>
      <c r="AO278" t="s">
        <v>385</v>
      </c>
      <c r="AQ278" t="s">
        <v>418</v>
      </c>
      <c r="AS278" t="s">
        <v>385</v>
      </c>
      <c r="AU278" t="s">
        <v>385</v>
      </c>
      <c r="AV278" t="s">
        <v>361</v>
      </c>
      <c r="AW278" t="s">
        <v>361</v>
      </c>
      <c r="AX278" t="s">
        <v>361</v>
      </c>
      <c r="AY278" t="s">
        <v>361</v>
      </c>
      <c r="AZ278" t="s">
        <v>361</v>
      </c>
      <c r="BA278" t="s">
        <v>361</v>
      </c>
      <c r="BB278" t="s">
        <v>361</v>
      </c>
      <c r="BC278" t="s">
        <v>361</v>
      </c>
      <c r="BD278" t="s">
        <v>361</v>
      </c>
      <c r="BE278" t="s">
        <v>361</v>
      </c>
      <c r="BF278" t="s">
        <v>361</v>
      </c>
      <c r="BG278" t="s">
        <v>361</v>
      </c>
      <c r="BH278" t="s">
        <v>361</v>
      </c>
      <c r="BI278" t="s">
        <v>370</v>
      </c>
      <c r="BJ278" t="s">
        <v>370</v>
      </c>
      <c r="BK278" t="s">
        <v>370</v>
      </c>
      <c r="BL278" t="s">
        <v>361</v>
      </c>
      <c r="BM278" t="s">
        <v>361</v>
      </c>
      <c r="BP278" t="s">
        <v>361</v>
      </c>
      <c r="BQ278" t="s">
        <v>361</v>
      </c>
      <c r="BR278" t="s">
        <v>361</v>
      </c>
      <c r="BS278" t="s">
        <v>361</v>
      </c>
      <c r="BT278" t="s">
        <v>361</v>
      </c>
      <c r="BU278" t="s">
        <v>361</v>
      </c>
      <c r="BV278" t="s">
        <v>361</v>
      </c>
      <c r="BW278" t="s">
        <v>361</v>
      </c>
      <c r="BX278" t="s">
        <v>361</v>
      </c>
      <c r="BY278" t="s">
        <v>370</v>
      </c>
      <c r="BZ278" t="s">
        <v>361</v>
      </c>
      <c r="CA278" t="s">
        <v>361</v>
      </c>
      <c r="CB278" t="s">
        <v>361</v>
      </c>
      <c r="CC278" t="s">
        <v>361</v>
      </c>
      <c r="CF278" t="s">
        <v>361</v>
      </c>
      <c r="CG278" t="s">
        <v>361</v>
      </c>
      <c r="CH278" t="s">
        <v>361</v>
      </c>
      <c r="CI278" t="s">
        <v>361</v>
      </c>
      <c r="CJ278" t="s">
        <v>361</v>
      </c>
      <c r="CK278" t="s">
        <v>361</v>
      </c>
      <c r="CL278" t="s">
        <v>361</v>
      </c>
      <c r="CM278" t="s">
        <v>361</v>
      </c>
      <c r="CN278" t="s">
        <v>361</v>
      </c>
      <c r="CO278" t="s">
        <v>361</v>
      </c>
      <c r="CP278" t="s">
        <v>361</v>
      </c>
      <c r="CQ278" t="s">
        <v>361</v>
      </c>
      <c r="CR278" t="s">
        <v>361</v>
      </c>
      <c r="CS278" t="s">
        <v>361</v>
      </c>
      <c r="CT278" t="s">
        <v>370</v>
      </c>
      <c r="CU278" t="s">
        <v>370</v>
      </c>
      <c r="CV278" t="s">
        <v>361</v>
      </c>
      <c r="CW278" t="s">
        <v>361</v>
      </c>
      <c r="CX278" t="s">
        <v>361</v>
      </c>
      <c r="CY278" t="s">
        <v>361</v>
      </c>
      <c r="CZ278" t="s">
        <v>361</v>
      </c>
      <c r="DA278" t="s">
        <v>361</v>
      </c>
      <c r="DE278" t="s">
        <v>436</v>
      </c>
      <c r="DG278" t="s">
        <v>385</v>
      </c>
      <c r="DH278" t="s">
        <v>361</v>
      </c>
      <c r="DI278" t="s">
        <v>361</v>
      </c>
      <c r="DJ278" t="s">
        <v>361</v>
      </c>
      <c r="DK278" t="s">
        <v>361</v>
      </c>
      <c r="DL278" t="s">
        <v>361</v>
      </c>
      <c r="DM278" t="s">
        <v>361</v>
      </c>
      <c r="DN278" t="s">
        <v>361</v>
      </c>
      <c r="DO278" t="s">
        <v>361</v>
      </c>
      <c r="DP278" t="s">
        <v>361</v>
      </c>
      <c r="DQ278" t="s">
        <v>361</v>
      </c>
      <c r="DR278" t="s">
        <v>361</v>
      </c>
      <c r="DT278" t="s">
        <v>361</v>
      </c>
      <c r="DU278" t="s">
        <v>361</v>
      </c>
      <c r="DV278" t="s">
        <v>361</v>
      </c>
      <c r="DW278" t="s">
        <v>361</v>
      </c>
      <c r="DX278" t="s">
        <v>361</v>
      </c>
      <c r="DY278" t="s">
        <v>361</v>
      </c>
      <c r="DZ278" t="s">
        <v>361</v>
      </c>
      <c r="EA278" t="s">
        <v>361</v>
      </c>
      <c r="EB278" t="s">
        <v>361</v>
      </c>
      <c r="EC278" t="s">
        <v>361</v>
      </c>
      <c r="ED278" t="s">
        <v>370</v>
      </c>
      <c r="EI278" t="s">
        <v>383</v>
      </c>
      <c r="EK278" t="s">
        <v>383</v>
      </c>
      <c r="EL278">
        <v>2</v>
      </c>
      <c r="EM278" t="s">
        <v>371</v>
      </c>
      <c r="EN278">
        <v>38</v>
      </c>
      <c r="EO278" t="s">
        <v>371</v>
      </c>
      <c r="EP278">
        <v>26</v>
      </c>
      <c r="FQ278" t="s">
        <v>373</v>
      </c>
      <c r="FS278" t="s">
        <v>393</v>
      </c>
      <c r="FW278" t="s">
        <v>419</v>
      </c>
      <c r="GG278" t="s">
        <v>383</v>
      </c>
      <c r="GK278" t="s">
        <v>394</v>
      </c>
      <c r="GQ278">
        <v>1</v>
      </c>
      <c r="GS278" t="s">
        <v>395</v>
      </c>
      <c r="GU278" t="s">
        <v>494</v>
      </c>
      <c r="GY278" t="s">
        <v>397</v>
      </c>
      <c r="HC278" t="s">
        <v>385</v>
      </c>
      <c r="HE278" t="s">
        <v>385</v>
      </c>
      <c r="HO278" t="s">
        <v>383</v>
      </c>
      <c r="HP278" t="s">
        <v>385</v>
      </c>
      <c r="HQ278" t="s">
        <v>383</v>
      </c>
      <c r="HR278" t="s">
        <v>383</v>
      </c>
      <c r="HS278" t="s">
        <v>385</v>
      </c>
      <c r="HT278" t="s">
        <v>383</v>
      </c>
      <c r="HU278" t="s">
        <v>385</v>
      </c>
      <c r="HW278" t="s">
        <v>383</v>
      </c>
      <c r="IE278" t="s">
        <v>383</v>
      </c>
      <c r="IF278" t="s">
        <v>385</v>
      </c>
      <c r="IG278" t="s">
        <v>383</v>
      </c>
      <c r="IH278" t="s">
        <v>383</v>
      </c>
      <c r="II278" t="s">
        <v>383</v>
      </c>
      <c r="IJ278" t="s">
        <v>383</v>
      </c>
      <c r="IK278" t="s">
        <v>383</v>
      </c>
      <c r="IM278" t="s">
        <v>421</v>
      </c>
      <c r="IQ278" t="s">
        <v>504</v>
      </c>
      <c r="IU278" t="s">
        <v>399</v>
      </c>
      <c r="IW278" t="s">
        <v>399</v>
      </c>
      <c r="IY278" t="s">
        <v>399</v>
      </c>
      <c r="JA278" t="s">
        <v>385</v>
      </c>
      <c r="JC278" t="s">
        <v>430</v>
      </c>
      <c r="JE278" t="s">
        <v>385</v>
      </c>
      <c r="JI278" t="s">
        <v>432</v>
      </c>
      <c r="JJ278" t="s">
        <v>432</v>
      </c>
      <c r="JK278" t="s">
        <v>432</v>
      </c>
      <c r="JL278" t="s">
        <v>361</v>
      </c>
      <c r="JM278" t="s">
        <v>361</v>
      </c>
      <c r="JN278" t="s">
        <v>361</v>
      </c>
      <c r="JO278" t="s">
        <v>361</v>
      </c>
      <c r="JP278" t="s">
        <v>361</v>
      </c>
      <c r="JQ278" t="s">
        <v>361</v>
      </c>
      <c r="JR278" t="s">
        <v>361</v>
      </c>
      <c r="JS278" t="s">
        <v>361</v>
      </c>
      <c r="JT278" t="s">
        <v>361</v>
      </c>
      <c r="JU278" t="s">
        <v>361</v>
      </c>
      <c r="JV278" t="s">
        <v>370</v>
      </c>
      <c r="JW278" t="s">
        <v>361</v>
      </c>
      <c r="JY278" t="s">
        <v>411</v>
      </c>
      <c r="KA278" t="s">
        <v>433</v>
      </c>
      <c r="KB278" t="s">
        <v>8</v>
      </c>
    </row>
    <row r="279" spans="1:288" x14ac:dyDescent="0.3">
      <c r="A279">
        <v>278</v>
      </c>
      <c r="D279" s="45">
        <v>44741</v>
      </c>
      <c r="E279" s="46">
        <v>0.54027777777777775</v>
      </c>
      <c r="F279" t="s">
        <v>75</v>
      </c>
      <c r="G279" t="s">
        <v>13</v>
      </c>
      <c r="H279" t="s">
        <v>7</v>
      </c>
      <c r="L279" t="s">
        <v>362</v>
      </c>
      <c r="P279" t="s">
        <v>9</v>
      </c>
      <c r="V279" t="s">
        <v>526</v>
      </c>
      <c r="Z279" t="s">
        <v>402</v>
      </c>
      <c r="AB279" t="s">
        <v>403</v>
      </c>
      <c r="AD279" t="s">
        <v>366</v>
      </c>
      <c r="AF279" t="s">
        <v>367</v>
      </c>
      <c r="AJ279" t="s">
        <v>367</v>
      </c>
      <c r="AN279" t="s">
        <v>7</v>
      </c>
      <c r="AP279" t="s">
        <v>369</v>
      </c>
      <c r="AR279" t="s">
        <v>9</v>
      </c>
      <c r="AT279" t="s">
        <v>9</v>
      </c>
      <c r="AV279" t="s">
        <v>361</v>
      </c>
      <c r="AW279" t="s">
        <v>361</v>
      </c>
      <c r="AX279" t="s">
        <v>361</v>
      </c>
      <c r="AY279" t="s">
        <v>370</v>
      </c>
      <c r="AZ279" t="s">
        <v>361</v>
      </c>
      <c r="BA279" t="s">
        <v>370</v>
      </c>
      <c r="BB279" t="s">
        <v>361</v>
      </c>
      <c r="BC279" t="s">
        <v>361</v>
      </c>
      <c r="BD279" t="s">
        <v>361</v>
      </c>
      <c r="BE279" t="s">
        <v>361</v>
      </c>
      <c r="BF279" t="s">
        <v>361</v>
      </c>
      <c r="BG279" t="s">
        <v>361</v>
      </c>
      <c r="BH279" t="s">
        <v>361</v>
      </c>
      <c r="BI279" t="s">
        <v>361</v>
      </c>
      <c r="BJ279" t="s">
        <v>361</v>
      </c>
      <c r="BK279" t="s">
        <v>361</v>
      </c>
      <c r="BL279" t="s">
        <v>361</v>
      </c>
      <c r="BM279" t="s">
        <v>361</v>
      </c>
      <c r="BP279" t="s">
        <v>361</v>
      </c>
      <c r="BQ279" t="s">
        <v>361</v>
      </c>
      <c r="BR279" t="s">
        <v>370</v>
      </c>
      <c r="BS279" t="s">
        <v>370</v>
      </c>
      <c r="BT279" t="s">
        <v>370</v>
      </c>
      <c r="BU279" t="s">
        <v>361</v>
      </c>
      <c r="BV279" t="s">
        <v>361</v>
      </c>
      <c r="BW279" t="s">
        <v>361</v>
      </c>
      <c r="BX279" t="s">
        <v>361</v>
      </c>
      <c r="BY279" t="s">
        <v>361</v>
      </c>
      <c r="BZ279" t="s">
        <v>361</v>
      </c>
      <c r="CA279" t="s">
        <v>361</v>
      </c>
      <c r="CB279" t="s">
        <v>361</v>
      </c>
      <c r="CC279" t="s">
        <v>361</v>
      </c>
      <c r="CF279" t="s">
        <v>361</v>
      </c>
      <c r="CG279" t="s">
        <v>361</v>
      </c>
      <c r="CH279" t="s">
        <v>361</v>
      </c>
      <c r="CI279" t="s">
        <v>370</v>
      </c>
      <c r="CJ279" t="s">
        <v>370</v>
      </c>
      <c r="CK279" t="s">
        <v>361</v>
      </c>
      <c r="CL279" t="s">
        <v>370</v>
      </c>
      <c r="CM279" t="s">
        <v>370</v>
      </c>
      <c r="CN279" t="s">
        <v>361</v>
      </c>
      <c r="CO279" t="s">
        <v>361</v>
      </c>
      <c r="CP279" t="s">
        <v>361</v>
      </c>
      <c r="CQ279" t="s">
        <v>361</v>
      </c>
      <c r="CR279" t="s">
        <v>361</v>
      </c>
      <c r="CS279" t="s">
        <v>361</v>
      </c>
      <c r="CT279" t="s">
        <v>361</v>
      </c>
      <c r="CU279" t="s">
        <v>361</v>
      </c>
      <c r="CV279" t="s">
        <v>361</v>
      </c>
      <c r="CW279" t="s">
        <v>361</v>
      </c>
      <c r="CX279" t="s">
        <v>361</v>
      </c>
      <c r="CY279" t="s">
        <v>361</v>
      </c>
      <c r="CZ279" t="s">
        <v>361</v>
      </c>
      <c r="DA279" t="s">
        <v>361</v>
      </c>
      <c r="DD279" t="s">
        <v>9</v>
      </c>
      <c r="DF279" t="s">
        <v>9</v>
      </c>
      <c r="DH279" t="s">
        <v>361</v>
      </c>
      <c r="DI279" t="s">
        <v>361</v>
      </c>
      <c r="DJ279" t="s">
        <v>361</v>
      </c>
      <c r="DK279" t="s">
        <v>361</v>
      </c>
      <c r="DL279" t="s">
        <v>361</v>
      </c>
      <c r="DM279" t="s">
        <v>361</v>
      </c>
      <c r="DN279" t="s">
        <v>361</v>
      </c>
      <c r="DO279" t="s">
        <v>361</v>
      </c>
      <c r="DP279" t="s">
        <v>361</v>
      </c>
      <c r="DQ279" t="s">
        <v>361</v>
      </c>
      <c r="DR279" t="s">
        <v>370</v>
      </c>
      <c r="DT279" t="s">
        <v>361</v>
      </c>
      <c r="DU279" t="s">
        <v>361</v>
      </c>
      <c r="DV279" t="s">
        <v>361</v>
      </c>
      <c r="DW279" t="s">
        <v>361</v>
      </c>
      <c r="DX279" t="s">
        <v>361</v>
      </c>
      <c r="DY279" t="s">
        <v>361</v>
      </c>
      <c r="DZ279" t="s">
        <v>361</v>
      </c>
      <c r="EA279" t="s">
        <v>361</v>
      </c>
      <c r="EB279" t="s">
        <v>361</v>
      </c>
      <c r="EC279" t="s">
        <v>361</v>
      </c>
      <c r="ED279" t="s">
        <v>361</v>
      </c>
      <c r="EH279" t="s">
        <v>7</v>
      </c>
      <c r="EJ279" t="s">
        <v>7</v>
      </c>
      <c r="EL279">
        <v>2</v>
      </c>
      <c r="EM279" t="s">
        <v>372</v>
      </c>
      <c r="EN279">
        <v>54</v>
      </c>
      <c r="EO279" t="s">
        <v>372</v>
      </c>
      <c r="EP279">
        <v>1</v>
      </c>
      <c r="FQ279" t="s">
        <v>373</v>
      </c>
      <c r="FR279" t="s">
        <v>404</v>
      </c>
      <c r="FT279" t="s">
        <v>477</v>
      </c>
      <c r="FV279" t="s">
        <v>404</v>
      </c>
      <c r="FX279" t="s">
        <v>477</v>
      </c>
      <c r="GF279" t="s">
        <v>7</v>
      </c>
      <c r="GJ279" t="s">
        <v>425</v>
      </c>
      <c r="GP279">
        <v>1</v>
      </c>
      <c r="GR279" t="s">
        <v>376</v>
      </c>
      <c r="GT279" t="s">
        <v>377</v>
      </c>
      <c r="GX279" t="s">
        <v>378</v>
      </c>
      <c r="HB279" t="s">
        <v>7</v>
      </c>
      <c r="HD279" t="s">
        <v>9</v>
      </c>
      <c r="HF279" t="s">
        <v>9</v>
      </c>
      <c r="HG279" t="s">
        <v>9</v>
      </c>
      <c r="HH279" t="s">
        <v>7</v>
      </c>
      <c r="HI279" t="s">
        <v>7</v>
      </c>
      <c r="HJ279" t="s">
        <v>9</v>
      </c>
      <c r="HK279" t="s">
        <v>7</v>
      </c>
      <c r="HL279" t="s">
        <v>9</v>
      </c>
      <c r="HM279" t="s">
        <v>9</v>
      </c>
      <c r="HN279" t="s">
        <v>7</v>
      </c>
      <c r="HX279" t="s">
        <v>9</v>
      </c>
      <c r="HY279" t="s">
        <v>7</v>
      </c>
      <c r="HZ279" t="s">
        <v>7</v>
      </c>
      <c r="IA279" t="s">
        <v>7</v>
      </c>
      <c r="IB279" t="s">
        <v>7</v>
      </c>
      <c r="IC279" t="s">
        <v>7</v>
      </c>
      <c r="ID279" t="s">
        <v>7</v>
      </c>
      <c r="IL279" t="s">
        <v>473</v>
      </c>
      <c r="IP279" t="s">
        <v>380</v>
      </c>
      <c r="IT279" t="s">
        <v>381</v>
      </c>
      <c r="IV279" t="s">
        <v>381</v>
      </c>
      <c r="IX279" t="s">
        <v>381</v>
      </c>
      <c r="IZ279" t="s">
        <v>7</v>
      </c>
      <c r="JL279" t="s">
        <v>361</v>
      </c>
      <c r="JM279" t="s">
        <v>361</v>
      </c>
      <c r="JN279" t="s">
        <v>361</v>
      </c>
      <c r="JO279" t="s">
        <v>361</v>
      </c>
      <c r="JP279" t="s">
        <v>361</v>
      </c>
      <c r="JQ279" t="s">
        <v>361</v>
      </c>
      <c r="JR279" t="s">
        <v>361</v>
      </c>
      <c r="JS279" t="s">
        <v>361</v>
      </c>
      <c r="JT279" t="s">
        <v>361</v>
      </c>
      <c r="JU279" t="s">
        <v>361</v>
      </c>
      <c r="JV279" t="s">
        <v>361</v>
      </c>
      <c r="JW279" t="s">
        <v>361</v>
      </c>
      <c r="KB279" t="s">
        <v>8</v>
      </c>
    </row>
    <row r="280" spans="1:288" x14ac:dyDescent="0.3">
      <c r="A280">
        <v>279</v>
      </c>
      <c r="D280" s="45">
        <v>44741</v>
      </c>
      <c r="E280" s="46">
        <v>0.54305555555555551</v>
      </c>
      <c r="F280" t="s">
        <v>10</v>
      </c>
      <c r="G280" t="s">
        <v>13</v>
      </c>
      <c r="H280" t="s">
        <v>7</v>
      </c>
      <c r="L280" t="s">
        <v>362</v>
      </c>
      <c r="P280" t="s">
        <v>9</v>
      </c>
      <c r="V280" t="s">
        <v>363</v>
      </c>
      <c r="Z280" t="s">
        <v>443</v>
      </c>
      <c r="AB280" t="s">
        <v>475</v>
      </c>
      <c r="AD280" t="s">
        <v>389</v>
      </c>
      <c r="AF280" t="s">
        <v>367</v>
      </c>
      <c r="AJ280" t="s">
        <v>367</v>
      </c>
      <c r="AN280" t="s">
        <v>368</v>
      </c>
      <c r="AP280" t="s">
        <v>369</v>
      </c>
      <c r="AR280" t="s">
        <v>7</v>
      </c>
      <c r="AT280" t="s">
        <v>9</v>
      </c>
      <c r="AV280" t="s">
        <v>361</v>
      </c>
      <c r="AW280" t="s">
        <v>361</v>
      </c>
      <c r="AX280" t="s">
        <v>361</v>
      </c>
      <c r="AY280" t="s">
        <v>370</v>
      </c>
      <c r="AZ280" t="s">
        <v>361</v>
      </c>
      <c r="BA280" t="s">
        <v>361</v>
      </c>
      <c r="BB280" t="s">
        <v>361</v>
      </c>
      <c r="BC280" t="s">
        <v>361</v>
      </c>
      <c r="BD280" t="s">
        <v>361</v>
      </c>
      <c r="BE280" t="s">
        <v>361</v>
      </c>
      <c r="BF280" t="s">
        <v>361</v>
      </c>
      <c r="BG280" t="s">
        <v>361</v>
      </c>
      <c r="BH280" t="s">
        <v>361</v>
      </c>
      <c r="BI280" t="s">
        <v>361</v>
      </c>
      <c r="BJ280" t="s">
        <v>361</v>
      </c>
      <c r="BK280" t="s">
        <v>361</v>
      </c>
      <c r="BL280" t="s">
        <v>361</v>
      </c>
      <c r="BM280" t="s">
        <v>361</v>
      </c>
      <c r="BP280" t="s">
        <v>361</v>
      </c>
      <c r="BQ280" t="s">
        <v>361</v>
      </c>
      <c r="BR280" t="s">
        <v>361</v>
      </c>
      <c r="BS280" t="s">
        <v>370</v>
      </c>
      <c r="BT280" t="s">
        <v>361</v>
      </c>
      <c r="BU280" t="s">
        <v>361</v>
      </c>
      <c r="BV280" t="s">
        <v>361</v>
      </c>
      <c r="BW280" t="s">
        <v>361</v>
      </c>
      <c r="BX280" t="s">
        <v>361</v>
      </c>
      <c r="BY280" t="s">
        <v>361</v>
      </c>
      <c r="BZ280" t="s">
        <v>361</v>
      </c>
      <c r="CA280" t="s">
        <v>361</v>
      </c>
      <c r="CB280" t="s">
        <v>361</v>
      </c>
      <c r="CC280" t="s">
        <v>361</v>
      </c>
      <c r="CF280" t="s">
        <v>361</v>
      </c>
      <c r="CG280" t="s">
        <v>370</v>
      </c>
      <c r="CH280" t="s">
        <v>370</v>
      </c>
      <c r="CI280" t="s">
        <v>370</v>
      </c>
      <c r="CJ280" t="s">
        <v>361</v>
      </c>
      <c r="CK280" t="s">
        <v>370</v>
      </c>
      <c r="CL280" t="s">
        <v>370</v>
      </c>
      <c r="CM280" t="s">
        <v>361</v>
      </c>
      <c r="CN280" t="s">
        <v>361</v>
      </c>
      <c r="CO280" t="s">
        <v>361</v>
      </c>
      <c r="CP280" t="s">
        <v>361</v>
      </c>
      <c r="CQ280" t="s">
        <v>361</v>
      </c>
      <c r="CR280" t="s">
        <v>361</v>
      </c>
      <c r="CS280" t="s">
        <v>361</v>
      </c>
      <c r="CT280" t="s">
        <v>361</v>
      </c>
      <c r="CU280" t="s">
        <v>361</v>
      </c>
      <c r="CV280" t="s">
        <v>361</v>
      </c>
      <c r="CW280" t="s">
        <v>361</v>
      </c>
      <c r="CX280" t="s">
        <v>361</v>
      </c>
      <c r="CY280" t="s">
        <v>361</v>
      </c>
      <c r="CZ280" t="s">
        <v>361</v>
      </c>
      <c r="DA280" t="s">
        <v>361</v>
      </c>
      <c r="DD280" t="s">
        <v>9</v>
      </c>
      <c r="DF280" t="s">
        <v>9</v>
      </c>
      <c r="DH280" t="s">
        <v>361</v>
      </c>
      <c r="DI280" t="s">
        <v>361</v>
      </c>
      <c r="DJ280" t="s">
        <v>361</v>
      </c>
      <c r="DK280" t="s">
        <v>361</v>
      </c>
      <c r="DL280" t="s">
        <v>361</v>
      </c>
      <c r="DM280" t="s">
        <v>361</v>
      </c>
      <c r="DN280" t="s">
        <v>361</v>
      </c>
      <c r="DO280" t="s">
        <v>361</v>
      </c>
      <c r="DP280" t="s">
        <v>361</v>
      </c>
      <c r="DQ280" t="s">
        <v>361</v>
      </c>
      <c r="DR280" t="s">
        <v>370</v>
      </c>
      <c r="DT280" t="s">
        <v>361</v>
      </c>
      <c r="DU280" t="s">
        <v>361</v>
      </c>
      <c r="DV280" t="s">
        <v>361</v>
      </c>
      <c r="DW280" t="s">
        <v>361</v>
      </c>
      <c r="DX280" t="s">
        <v>361</v>
      </c>
      <c r="DY280" t="s">
        <v>361</v>
      </c>
      <c r="DZ280" t="s">
        <v>361</v>
      </c>
      <c r="EA280" t="s">
        <v>361</v>
      </c>
      <c r="EB280" t="s">
        <v>361</v>
      </c>
      <c r="EC280" t="s">
        <v>361</v>
      </c>
      <c r="ED280" t="s">
        <v>361</v>
      </c>
      <c r="EH280" t="s">
        <v>7</v>
      </c>
      <c r="EJ280" t="s">
        <v>9</v>
      </c>
      <c r="EL280">
        <v>8</v>
      </c>
      <c r="EM280" t="s">
        <v>371</v>
      </c>
      <c r="EN280">
        <v>75</v>
      </c>
      <c r="EO280" t="s">
        <v>372</v>
      </c>
      <c r="EP280">
        <v>32</v>
      </c>
      <c r="EQ280" t="s">
        <v>372</v>
      </c>
      <c r="ER280">
        <v>31</v>
      </c>
      <c r="ES280" t="s">
        <v>372</v>
      </c>
      <c r="ET280">
        <v>24</v>
      </c>
      <c r="EU280" t="s">
        <v>372</v>
      </c>
      <c r="EV280">
        <v>17</v>
      </c>
      <c r="EW280" t="s">
        <v>372</v>
      </c>
      <c r="EX280">
        <v>12</v>
      </c>
      <c r="EY280" t="s">
        <v>371</v>
      </c>
      <c r="EZ280">
        <v>8</v>
      </c>
      <c r="FA280" t="s">
        <v>372</v>
      </c>
      <c r="FB280">
        <v>4</v>
      </c>
      <c r="FQ280" t="s">
        <v>392</v>
      </c>
      <c r="FR280" t="s">
        <v>374</v>
      </c>
      <c r="FV280" t="s">
        <v>374</v>
      </c>
      <c r="FZ280" t="s">
        <v>9</v>
      </c>
      <c r="GF280" t="s">
        <v>7</v>
      </c>
      <c r="GJ280" t="s">
        <v>375</v>
      </c>
      <c r="GP280">
        <v>2</v>
      </c>
      <c r="GR280" t="s">
        <v>376</v>
      </c>
      <c r="GT280" t="s">
        <v>377</v>
      </c>
      <c r="GX280" t="s">
        <v>378</v>
      </c>
      <c r="HB280" t="s">
        <v>9</v>
      </c>
      <c r="HD280" t="s">
        <v>9</v>
      </c>
      <c r="HF280" t="s">
        <v>9</v>
      </c>
      <c r="HG280" t="s">
        <v>9</v>
      </c>
      <c r="HH280" t="s">
        <v>7</v>
      </c>
      <c r="HI280" t="s">
        <v>9</v>
      </c>
      <c r="HJ280" t="s">
        <v>9</v>
      </c>
      <c r="HK280" t="s">
        <v>7</v>
      </c>
      <c r="HL280" t="s">
        <v>9</v>
      </c>
      <c r="HM280" t="s">
        <v>9</v>
      </c>
      <c r="HN280" t="s">
        <v>9</v>
      </c>
      <c r="HX280" t="s">
        <v>7</v>
      </c>
      <c r="HY280" t="s">
        <v>9</v>
      </c>
      <c r="HZ280" t="s">
        <v>9</v>
      </c>
      <c r="IA280" t="s">
        <v>7</v>
      </c>
      <c r="IB280" t="s">
        <v>7</v>
      </c>
      <c r="IC280" t="s">
        <v>7</v>
      </c>
      <c r="ID280" t="s">
        <v>7</v>
      </c>
      <c r="IL280" t="s">
        <v>379</v>
      </c>
      <c r="IP280" t="s">
        <v>380</v>
      </c>
      <c r="IT280" t="s">
        <v>381</v>
      </c>
      <c r="IV280" t="s">
        <v>381</v>
      </c>
      <c r="IX280" t="s">
        <v>381</v>
      </c>
      <c r="IZ280" t="s">
        <v>7</v>
      </c>
      <c r="JL280" t="s">
        <v>361</v>
      </c>
      <c r="JM280" t="s">
        <v>361</v>
      </c>
      <c r="JN280" t="s">
        <v>361</v>
      </c>
      <c r="JO280" t="s">
        <v>361</v>
      </c>
      <c r="JP280" t="s">
        <v>361</v>
      </c>
      <c r="JQ280" t="s">
        <v>361</v>
      </c>
      <c r="JR280" t="s">
        <v>361</v>
      </c>
      <c r="JS280" t="s">
        <v>361</v>
      </c>
      <c r="JT280" t="s">
        <v>361</v>
      </c>
      <c r="JU280" t="s">
        <v>361</v>
      </c>
      <c r="JV280" t="s">
        <v>361</v>
      </c>
      <c r="JW280" t="s">
        <v>361</v>
      </c>
      <c r="KB280" t="s">
        <v>8</v>
      </c>
    </row>
    <row r="281" spans="1:288" x14ac:dyDescent="0.3">
      <c r="A281">
        <v>280</v>
      </c>
      <c r="D281" s="45">
        <v>44743</v>
      </c>
      <c r="E281" s="46">
        <v>0.36874999999999997</v>
      </c>
      <c r="F281" t="s">
        <v>26</v>
      </c>
      <c r="G281" t="s">
        <v>382</v>
      </c>
      <c r="I281" t="s">
        <v>383</v>
      </c>
      <c r="N281" t="s">
        <v>384</v>
      </c>
      <c r="S281" t="s">
        <v>385</v>
      </c>
      <c r="W281" t="s">
        <v>451</v>
      </c>
      <c r="AA281" t="s">
        <v>414</v>
      </c>
      <c r="AC281" t="s">
        <v>427</v>
      </c>
      <c r="AE281" t="s">
        <v>389</v>
      </c>
      <c r="AG281" t="s">
        <v>390</v>
      </c>
      <c r="AK281" t="s">
        <v>383</v>
      </c>
      <c r="AO281" t="s">
        <v>383</v>
      </c>
      <c r="AQ281" t="s">
        <v>418</v>
      </c>
      <c r="AS281" t="s">
        <v>383</v>
      </c>
      <c r="AU281" t="s">
        <v>436</v>
      </c>
      <c r="AV281" t="s">
        <v>361</v>
      </c>
      <c r="AW281" t="s">
        <v>361</v>
      </c>
      <c r="AX281" t="s">
        <v>361</v>
      </c>
      <c r="AY281" t="s">
        <v>361</v>
      </c>
      <c r="AZ281" t="s">
        <v>361</v>
      </c>
      <c r="BA281" t="s">
        <v>361</v>
      </c>
      <c r="BB281" t="s">
        <v>361</v>
      </c>
      <c r="BC281" t="s">
        <v>361</v>
      </c>
      <c r="BD281" t="s">
        <v>361</v>
      </c>
      <c r="BE281" t="s">
        <v>361</v>
      </c>
      <c r="BF281" t="s">
        <v>361</v>
      </c>
      <c r="BG281" t="s">
        <v>361</v>
      </c>
      <c r="BH281" t="s">
        <v>370</v>
      </c>
      <c r="BI281" t="s">
        <v>361</v>
      </c>
      <c r="BJ281" t="s">
        <v>361</v>
      </c>
      <c r="BK281" t="s">
        <v>370</v>
      </c>
      <c r="BL281" t="s">
        <v>361</v>
      </c>
      <c r="BM281" t="s">
        <v>361</v>
      </c>
      <c r="BP281" t="s">
        <v>361</v>
      </c>
      <c r="BQ281" t="s">
        <v>361</v>
      </c>
      <c r="BR281" t="s">
        <v>361</v>
      </c>
      <c r="BS281" t="s">
        <v>361</v>
      </c>
      <c r="BT281" t="s">
        <v>361</v>
      </c>
      <c r="BU281" t="s">
        <v>361</v>
      </c>
      <c r="BV281" t="s">
        <v>361</v>
      </c>
      <c r="BW281" t="s">
        <v>361</v>
      </c>
      <c r="BX281" t="s">
        <v>361</v>
      </c>
      <c r="BY281" t="s">
        <v>361</v>
      </c>
      <c r="BZ281" t="s">
        <v>370</v>
      </c>
      <c r="CA281" t="s">
        <v>361</v>
      </c>
      <c r="CB281" t="s">
        <v>361</v>
      </c>
      <c r="CC281" t="s">
        <v>361</v>
      </c>
      <c r="CF281" t="s">
        <v>361</v>
      </c>
      <c r="CG281" t="s">
        <v>361</v>
      </c>
      <c r="CH281" t="s">
        <v>361</v>
      </c>
      <c r="CI281" t="s">
        <v>361</v>
      </c>
      <c r="CJ281" t="s">
        <v>361</v>
      </c>
      <c r="CK281" t="s">
        <v>361</v>
      </c>
      <c r="CL281" t="s">
        <v>361</v>
      </c>
      <c r="CM281" t="s">
        <v>361</v>
      </c>
      <c r="CN281" t="s">
        <v>361</v>
      </c>
      <c r="CO281" t="s">
        <v>361</v>
      </c>
      <c r="CP281" t="s">
        <v>361</v>
      </c>
      <c r="CQ281" t="s">
        <v>361</v>
      </c>
      <c r="CR281" t="s">
        <v>361</v>
      </c>
      <c r="CS281" t="s">
        <v>361</v>
      </c>
      <c r="CT281" t="s">
        <v>361</v>
      </c>
      <c r="CU281" t="s">
        <v>370</v>
      </c>
      <c r="CV281" t="s">
        <v>370</v>
      </c>
      <c r="CW281" t="s">
        <v>361</v>
      </c>
      <c r="CX281" t="s">
        <v>370</v>
      </c>
      <c r="CY281" t="s">
        <v>361</v>
      </c>
      <c r="CZ281" t="s">
        <v>361</v>
      </c>
      <c r="DA281" t="s">
        <v>361</v>
      </c>
      <c r="DE281" t="s">
        <v>385</v>
      </c>
      <c r="DG281" t="s">
        <v>385</v>
      </c>
      <c r="DH281" t="s">
        <v>361</v>
      </c>
      <c r="DI281" t="s">
        <v>361</v>
      </c>
      <c r="DJ281" t="s">
        <v>361</v>
      </c>
      <c r="DK281" t="s">
        <v>361</v>
      </c>
      <c r="DL281" t="s">
        <v>361</v>
      </c>
      <c r="DM281" t="s">
        <v>361</v>
      </c>
      <c r="DN281" t="s">
        <v>361</v>
      </c>
      <c r="DO281" t="s">
        <v>361</v>
      </c>
      <c r="DP281" t="s">
        <v>361</v>
      </c>
      <c r="DQ281" t="s">
        <v>361</v>
      </c>
      <c r="DR281" t="s">
        <v>361</v>
      </c>
      <c r="DT281" t="s">
        <v>361</v>
      </c>
      <c r="DU281" t="s">
        <v>361</v>
      </c>
      <c r="DV281" t="s">
        <v>361</v>
      </c>
      <c r="DW281" t="s">
        <v>361</v>
      </c>
      <c r="DX281" t="s">
        <v>361</v>
      </c>
      <c r="DY281" t="s">
        <v>361</v>
      </c>
      <c r="DZ281" t="s">
        <v>361</v>
      </c>
      <c r="EA281" t="s">
        <v>361</v>
      </c>
      <c r="EB281" t="s">
        <v>361</v>
      </c>
      <c r="EC281" t="s">
        <v>361</v>
      </c>
      <c r="ED281" t="s">
        <v>370</v>
      </c>
      <c r="EI281" t="s">
        <v>383</v>
      </c>
      <c r="EK281" t="s">
        <v>383</v>
      </c>
      <c r="EL281">
        <v>0</v>
      </c>
      <c r="FQ281" t="s">
        <v>373</v>
      </c>
      <c r="FS281" t="s">
        <v>467</v>
      </c>
      <c r="FW281" t="s">
        <v>518</v>
      </c>
      <c r="GG281" t="s">
        <v>383</v>
      </c>
      <c r="GK281" t="s">
        <v>394</v>
      </c>
      <c r="GQ281">
        <v>32</v>
      </c>
      <c r="GS281" t="s">
        <v>395</v>
      </c>
      <c r="GU281" t="s">
        <v>396</v>
      </c>
      <c r="GY281" t="s">
        <v>397</v>
      </c>
      <c r="HC281" t="s">
        <v>385</v>
      </c>
      <c r="HE281" t="s">
        <v>385</v>
      </c>
      <c r="HO281" t="s">
        <v>385</v>
      </c>
      <c r="HP281" t="s">
        <v>385</v>
      </c>
      <c r="HQ281" t="s">
        <v>383</v>
      </c>
      <c r="HR281" t="s">
        <v>383</v>
      </c>
      <c r="HS281" t="s">
        <v>385</v>
      </c>
      <c r="HT281" t="s">
        <v>383</v>
      </c>
      <c r="HU281" t="s">
        <v>385</v>
      </c>
      <c r="HV281" t="s">
        <v>385</v>
      </c>
      <c r="HW281" t="s">
        <v>385</v>
      </c>
      <c r="IE281" t="s">
        <v>385</v>
      </c>
      <c r="IF281" t="s">
        <v>385</v>
      </c>
      <c r="IG281" t="s">
        <v>383</v>
      </c>
      <c r="IH281" t="s">
        <v>383</v>
      </c>
      <c r="II281" t="s">
        <v>383</v>
      </c>
      <c r="IJ281" t="s">
        <v>385</v>
      </c>
      <c r="IK281" t="s">
        <v>383</v>
      </c>
      <c r="IM281" t="s">
        <v>421</v>
      </c>
      <c r="IQ281" t="s">
        <v>380</v>
      </c>
      <c r="IU281" t="s">
        <v>399</v>
      </c>
      <c r="IW281" t="s">
        <v>399</v>
      </c>
      <c r="IY281" t="s">
        <v>399</v>
      </c>
      <c r="JA281" t="s">
        <v>383</v>
      </c>
      <c r="JL281" t="s">
        <v>361</v>
      </c>
      <c r="JM281" t="s">
        <v>361</v>
      </c>
      <c r="JN281" t="s">
        <v>361</v>
      </c>
      <c r="JO281" t="s">
        <v>361</v>
      </c>
      <c r="JP281" t="s">
        <v>361</v>
      </c>
      <c r="JQ281" t="s">
        <v>361</v>
      </c>
      <c r="JR281" t="s">
        <v>361</v>
      </c>
      <c r="JS281" t="s">
        <v>361</v>
      </c>
      <c r="JT281" t="s">
        <v>361</v>
      </c>
      <c r="JU281" t="s">
        <v>361</v>
      </c>
      <c r="JV281" t="s">
        <v>361</v>
      </c>
      <c r="JW281" t="s">
        <v>361</v>
      </c>
      <c r="KB281" t="s">
        <v>8</v>
      </c>
    </row>
    <row r="282" spans="1:288" x14ac:dyDescent="0.3">
      <c r="A282">
        <v>281</v>
      </c>
      <c r="D282" s="45">
        <v>44741</v>
      </c>
      <c r="E282" s="46">
        <v>0.55208333333333337</v>
      </c>
      <c r="F282" t="s">
        <v>12</v>
      </c>
      <c r="G282" t="s">
        <v>13</v>
      </c>
      <c r="H282" t="s">
        <v>7</v>
      </c>
      <c r="L282" t="s">
        <v>362</v>
      </c>
      <c r="P282" t="s">
        <v>9</v>
      </c>
      <c r="V282" t="s">
        <v>401</v>
      </c>
      <c r="X282" t="s">
        <v>7</v>
      </c>
      <c r="Z282" t="s">
        <v>402</v>
      </c>
      <c r="AB282" t="s">
        <v>469</v>
      </c>
      <c r="AD282" t="s">
        <v>423</v>
      </c>
      <c r="AF282" t="s">
        <v>367</v>
      </c>
      <c r="AJ282" t="s">
        <v>367</v>
      </c>
      <c r="AN282" t="s">
        <v>9</v>
      </c>
      <c r="AP282" t="s">
        <v>367</v>
      </c>
      <c r="AR282" t="s">
        <v>7</v>
      </c>
      <c r="AT282" t="s">
        <v>7</v>
      </c>
      <c r="AV282" t="s">
        <v>361</v>
      </c>
      <c r="AW282" t="s">
        <v>361</v>
      </c>
      <c r="AX282" t="s">
        <v>361</v>
      </c>
      <c r="AY282" t="s">
        <v>361</v>
      </c>
      <c r="AZ282" t="s">
        <v>361</v>
      </c>
      <c r="BA282" t="s">
        <v>361</v>
      </c>
      <c r="BB282" t="s">
        <v>370</v>
      </c>
      <c r="BC282" t="s">
        <v>361</v>
      </c>
      <c r="BD282" t="s">
        <v>361</v>
      </c>
      <c r="BE282" t="s">
        <v>361</v>
      </c>
      <c r="BF282" t="s">
        <v>361</v>
      </c>
      <c r="BG282" t="s">
        <v>361</v>
      </c>
      <c r="BH282" t="s">
        <v>361</v>
      </c>
      <c r="BI282" t="s">
        <v>361</v>
      </c>
      <c r="BJ282" t="s">
        <v>361</v>
      </c>
      <c r="BK282" t="s">
        <v>361</v>
      </c>
      <c r="BL282" t="s">
        <v>361</v>
      </c>
      <c r="BM282" t="s">
        <v>361</v>
      </c>
      <c r="BP282" t="s">
        <v>361</v>
      </c>
      <c r="BQ282" t="s">
        <v>361</v>
      </c>
      <c r="BR282" t="s">
        <v>370</v>
      </c>
      <c r="BS282" t="s">
        <v>370</v>
      </c>
      <c r="BT282" t="s">
        <v>361</v>
      </c>
      <c r="BU282" t="s">
        <v>361</v>
      </c>
      <c r="BV282" t="s">
        <v>361</v>
      </c>
      <c r="BW282" t="s">
        <v>361</v>
      </c>
      <c r="BX282" t="s">
        <v>361</v>
      </c>
      <c r="BY282" t="s">
        <v>361</v>
      </c>
      <c r="BZ282" t="s">
        <v>361</v>
      </c>
      <c r="CA282" t="s">
        <v>361</v>
      </c>
      <c r="CB282" t="s">
        <v>361</v>
      </c>
      <c r="CC282" t="s">
        <v>361</v>
      </c>
      <c r="CF282" t="s">
        <v>361</v>
      </c>
      <c r="CG282" t="s">
        <v>361</v>
      </c>
      <c r="CH282" t="s">
        <v>361</v>
      </c>
      <c r="CI282" t="s">
        <v>370</v>
      </c>
      <c r="CJ282" t="s">
        <v>361</v>
      </c>
      <c r="CK282" t="s">
        <v>361</v>
      </c>
      <c r="CL282" t="s">
        <v>361</v>
      </c>
      <c r="CM282" t="s">
        <v>361</v>
      </c>
      <c r="CN282" t="s">
        <v>361</v>
      </c>
      <c r="CO282" t="s">
        <v>370</v>
      </c>
      <c r="CP282" t="s">
        <v>361</v>
      </c>
      <c r="CQ282" t="s">
        <v>361</v>
      </c>
      <c r="CR282" t="s">
        <v>361</v>
      </c>
      <c r="CS282" t="s">
        <v>361</v>
      </c>
      <c r="CT282" t="s">
        <v>361</v>
      </c>
      <c r="CU282" t="s">
        <v>361</v>
      </c>
      <c r="CV282" t="s">
        <v>361</v>
      </c>
      <c r="CW282" t="s">
        <v>361</v>
      </c>
      <c r="CX282" t="s">
        <v>361</v>
      </c>
      <c r="CY282" t="s">
        <v>361</v>
      </c>
      <c r="CZ282" t="s">
        <v>361</v>
      </c>
      <c r="DA282" t="s">
        <v>361</v>
      </c>
      <c r="DD282" t="s">
        <v>9</v>
      </c>
      <c r="DF282" t="s">
        <v>9</v>
      </c>
      <c r="DH282" t="s">
        <v>361</v>
      </c>
      <c r="DI282" t="s">
        <v>361</v>
      </c>
      <c r="DJ282" t="s">
        <v>361</v>
      </c>
      <c r="DK282" t="s">
        <v>361</v>
      </c>
      <c r="DL282" t="s">
        <v>361</v>
      </c>
      <c r="DM282" t="s">
        <v>361</v>
      </c>
      <c r="DN282" t="s">
        <v>361</v>
      </c>
      <c r="DO282" t="s">
        <v>361</v>
      </c>
      <c r="DP282" t="s">
        <v>361</v>
      </c>
      <c r="DQ282" t="s">
        <v>361</v>
      </c>
      <c r="DR282" t="s">
        <v>370</v>
      </c>
      <c r="DT282" t="s">
        <v>361</v>
      </c>
      <c r="DU282" t="s">
        <v>361</v>
      </c>
      <c r="DV282" t="s">
        <v>361</v>
      </c>
      <c r="DW282" t="s">
        <v>361</v>
      </c>
      <c r="DX282" t="s">
        <v>361</v>
      </c>
      <c r="DY282" t="s">
        <v>361</v>
      </c>
      <c r="DZ282" t="s">
        <v>361</v>
      </c>
      <c r="EA282" t="s">
        <v>361</v>
      </c>
      <c r="EB282" t="s">
        <v>361</v>
      </c>
      <c r="EC282" t="s">
        <v>361</v>
      </c>
      <c r="ED282" t="s">
        <v>361</v>
      </c>
      <c r="EH282" t="s">
        <v>7</v>
      </c>
      <c r="EJ282" t="s">
        <v>7</v>
      </c>
      <c r="EL282">
        <v>3</v>
      </c>
      <c r="EM282" t="s">
        <v>372</v>
      </c>
      <c r="EN282">
        <v>42</v>
      </c>
      <c r="EO282" t="s">
        <v>372</v>
      </c>
      <c r="EP282">
        <v>35</v>
      </c>
      <c r="EQ282" t="s">
        <v>372</v>
      </c>
      <c r="ER282">
        <v>18</v>
      </c>
      <c r="FQ282" t="s">
        <v>373</v>
      </c>
      <c r="FR282" t="s">
        <v>406</v>
      </c>
      <c r="FV282" t="s">
        <v>476</v>
      </c>
      <c r="GF282" t="s">
        <v>7</v>
      </c>
      <c r="GJ282" t="s">
        <v>425</v>
      </c>
      <c r="GP282">
        <v>60</v>
      </c>
      <c r="GR282" t="s">
        <v>376</v>
      </c>
      <c r="GT282" t="s">
        <v>377</v>
      </c>
      <c r="GX282" t="s">
        <v>378</v>
      </c>
      <c r="HB282" t="s">
        <v>7</v>
      </c>
      <c r="HD282" t="s">
        <v>9</v>
      </c>
      <c r="HF282" t="s">
        <v>7</v>
      </c>
      <c r="HG282" t="s">
        <v>9</v>
      </c>
      <c r="HH282" t="s">
        <v>7</v>
      </c>
      <c r="HI282" t="s">
        <v>7</v>
      </c>
      <c r="HJ282" t="s">
        <v>9</v>
      </c>
      <c r="HK282" t="s">
        <v>7</v>
      </c>
      <c r="HL282" t="s">
        <v>9</v>
      </c>
      <c r="HM282" t="s">
        <v>9</v>
      </c>
      <c r="HN282" t="s">
        <v>7</v>
      </c>
      <c r="HX282" t="s">
        <v>7</v>
      </c>
      <c r="HY282" t="s">
        <v>9</v>
      </c>
      <c r="HZ282" t="s">
        <v>7</v>
      </c>
      <c r="IA282" t="s">
        <v>7</v>
      </c>
      <c r="IB282" t="s">
        <v>7</v>
      </c>
      <c r="IC282" t="s">
        <v>7</v>
      </c>
      <c r="ID282" t="s">
        <v>7</v>
      </c>
      <c r="IL282" t="s">
        <v>379</v>
      </c>
      <c r="IP282" t="s">
        <v>457</v>
      </c>
      <c r="IT282" t="s">
        <v>381</v>
      </c>
      <c r="IV282" t="s">
        <v>381</v>
      </c>
      <c r="IX282" t="s">
        <v>381</v>
      </c>
      <c r="IZ282" t="s">
        <v>9</v>
      </c>
      <c r="JB282" t="s">
        <v>11</v>
      </c>
      <c r="JD282" t="s">
        <v>9</v>
      </c>
      <c r="JF282" t="s">
        <v>409</v>
      </c>
      <c r="JG282" t="s">
        <v>410</v>
      </c>
      <c r="JH282" t="s">
        <v>410</v>
      </c>
      <c r="JL282" t="s">
        <v>370</v>
      </c>
      <c r="JM282" t="s">
        <v>370</v>
      </c>
      <c r="JN282" t="s">
        <v>370</v>
      </c>
      <c r="JO282" t="s">
        <v>370</v>
      </c>
      <c r="JP282" t="s">
        <v>370</v>
      </c>
      <c r="JQ282" t="s">
        <v>361</v>
      </c>
      <c r="JR282" t="s">
        <v>361</v>
      </c>
      <c r="JS282" t="s">
        <v>361</v>
      </c>
      <c r="JT282" t="s">
        <v>361</v>
      </c>
      <c r="JU282" t="s">
        <v>361</v>
      </c>
      <c r="JV282" t="s">
        <v>361</v>
      </c>
      <c r="JW282" t="s">
        <v>361</v>
      </c>
      <c r="JX282" t="s">
        <v>490</v>
      </c>
      <c r="JZ282" t="s">
        <v>412</v>
      </c>
      <c r="KB282" t="s">
        <v>8</v>
      </c>
    </row>
    <row r="283" spans="1:288" x14ac:dyDescent="0.3">
      <c r="A283">
        <v>282</v>
      </c>
      <c r="D283" s="45">
        <v>44741</v>
      </c>
      <c r="E283" s="46">
        <v>0.56041666666666667</v>
      </c>
      <c r="F283" t="s">
        <v>22</v>
      </c>
      <c r="G283" t="s">
        <v>13</v>
      </c>
      <c r="H283" t="s">
        <v>7</v>
      </c>
      <c r="L283" t="s">
        <v>362</v>
      </c>
      <c r="P283" t="s">
        <v>9</v>
      </c>
      <c r="V283" t="s">
        <v>363</v>
      </c>
      <c r="Z283" t="s">
        <v>402</v>
      </c>
      <c r="AB283" t="s">
        <v>365</v>
      </c>
      <c r="AD283" t="s">
        <v>423</v>
      </c>
      <c r="AF283" t="s">
        <v>367</v>
      </c>
      <c r="AJ283" t="s">
        <v>367</v>
      </c>
      <c r="AN283" t="s">
        <v>7</v>
      </c>
      <c r="AP283" t="s">
        <v>471</v>
      </c>
      <c r="AR283" t="s">
        <v>7</v>
      </c>
      <c r="AT283" t="s">
        <v>7</v>
      </c>
      <c r="AV283" t="s">
        <v>370</v>
      </c>
      <c r="AW283" t="s">
        <v>361</v>
      </c>
      <c r="AX283" t="s">
        <v>361</v>
      </c>
      <c r="AY283" t="s">
        <v>361</v>
      </c>
      <c r="AZ283" t="s">
        <v>361</v>
      </c>
      <c r="BA283" t="s">
        <v>361</v>
      </c>
      <c r="BB283" t="s">
        <v>361</v>
      </c>
      <c r="BC283" t="s">
        <v>361</v>
      </c>
      <c r="BD283" t="s">
        <v>361</v>
      </c>
      <c r="BE283" t="s">
        <v>361</v>
      </c>
      <c r="BF283" t="s">
        <v>361</v>
      </c>
      <c r="BG283" t="s">
        <v>361</v>
      </c>
      <c r="BH283" t="s">
        <v>361</v>
      </c>
      <c r="BI283" t="s">
        <v>361</v>
      </c>
      <c r="BJ283" t="s">
        <v>361</v>
      </c>
      <c r="BK283" t="s">
        <v>361</v>
      </c>
      <c r="BL283" t="s">
        <v>361</v>
      </c>
      <c r="BM283" t="s">
        <v>361</v>
      </c>
      <c r="BP283" t="s">
        <v>361</v>
      </c>
      <c r="BQ283" t="s">
        <v>361</v>
      </c>
      <c r="BR283" t="s">
        <v>361</v>
      </c>
      <c r="BS283" t="s">
        <v>370</v>
      </c>
      <c r="BT283" t="s">
        <v>361</v>
      </c>
      <c r="BU283" t="s">
        <v>361</v>
      </c>
      <c r="BV283" t="s">
        <v>361</v>
      </c>
      <c r="BW283" t="s">
        <v>361</v>
      </c>
      <c r="BX283" t="s">
        <v>361</v>
      </c>
      <c r="BY283" t="s">
        <v>361</v>
      </c>
      <c r="BZ283" t="s">
        <v>361</v>
      </c>
      <c r="CA283" t="s">
        <v>361</v>
      </c>
      <c r="CB283" t="s">
        <v>361</v>
      </c>
      <c r="CC283" t="s">
        <v>361</v>
      </c>
      <c r="CF283" t="s">
        <v>361</v>
      </c>
      <c r="CG283" t="s">
        <v>370</v>
      </c>
      <c r="CH283" t="s">
        <v>361</v>
      </c>
      <c r="CI283" t="s">
        <v>370</v>
      </c>
      <c r="CJ283" t="s">
        <v>361</v>
      </c>
      <c r="CK283" t="s">
        <v>361</v>
      </c>
      <c r="CL283" t="s">
        <v>361</v>
      </c>
      <c r="CM283" t="s">
        <v>361</v>
      </c>
      <c r="CN283" t="s">
        <v>361</v>
      </c>
      <c r="CO283" t="s">
        <v>361</v>
      </c>
      <c r="CP283" t="s">
        <v>361</v>
      </c>
      <c r="CQ283" t="s">
        <v>361</v>
      </c>
      <c r="CR283" t="s">
        <v>361</v>
      </c>
      <c r="CS283" t="s">
        <v>361</v>
      </c>
      <c r="CT283" t="s">
        <v>361</v>
      </c>
      <c r="CU283" t="s">
        <v>361</v>
      </c>
      <c r="CV283" t="s">
        <v>361</v>
      </c>
      <c r="CW283" t="s">
        <v>361</v>
      </c>
      <c r="CX283" t="s">
        <v>361</v>
      </c>
      <c r="CY283" t="s">
        <v>361</v>
      </c>
      <c r="CZ283" t="s">
        <v>361</v>
      </c>
      <c r="DA283" t="s">
        <v>361</v>
      </c>
      <c r="DD283" t="s">
        <v>9</v>
      </c>
      <c r="DF283" t="s">
        <v>368</v>
      </c>
      <c r="DH283" t="s">
        <v>361</v>
      </c>
      <c r="DI283" t="s">
        <v>361</v>
      </c>
      <c r="DJ283" t="s">
        <v>361</v>
      </c>
      <c r="DK283" t="s">
        <v>361</v>
      </c>
      <c r="DL283" t="s">
        <v>361</v>
      </c>
      <c r="DM283" t="s">
        <v>361</v>
      </c>
      <c r="DN283" t="s">
        <v>361</v>
      </c>
      <c r="DO283" t="s">
        <v>361</v>
      </c>
      <c r="DP283" t="s">
        <v>361</v>
      </c>
      <c r="DQ283" t="s">
        <v>361</v>
      </c>
      <c r="DR283" t="s">
        <v>370</v>
      </c>
      <c r="DT283" t="s">
        <v>361</v>
      </c>
      <c r="DU283" t="s">
        <v>361</v>
      </c>
      <c r="DV283" t="s">
        <v>361</v>
      </c>
      <c r="DW283" t="s">
        <v>361</v>
      </c>
      <c r="DX283" t="s">
        <v>361</v>
      </c>
      <c r="DY283" t="s">
        <v>361</v>
      </c>
      <c r="DZ283" t="s">
        <v>361</v>
      </c>
      <c r="EA283" t="s">
        <v>361</v>
      </c>
      <c r="EB283" t="s">
        <v>361</v>
      </c>
      <c r="EC283" t="s">
        <v>361</v>
      </c>
      <c r="ED283" t="s">
        <v>361</v>
      </c>
      <c r="EH283" t="s">
        <v>7</v>
      </c>
      <c r="EJ283" t="s">
        <v>7</v>
      </c>
      <c r="EL283">
        <v>2</v>
      </c>
      <c r="EM283" t="s">
        <v>371</v>
      </c>
      <c r="EN283">
        <v>12</v>
      </c>
      <c r="EO283" t="s">
        <v>372</v>
      </c>
      <c r="EP283">
        <v>24</v>
      </c>
      <c r="FQ283" t="s">
        <v>392</v>
      </c>
      <c r="FR283" t="s">
        <v>404</v>
      </c>
      <c r="FT283" t="s">
        <v>439</v>
      </c>
      <c r="FV283" t="s">
        <v>406</v>
      </c>
      <c r="FZ283" t="s">
        <v>9</v>
      </c>
      <c r="GF283" t="s">
        <v>9</v>
      </c>
      <c r="GH283">
        <v>0</v>
      </c>
      <c r="GJ283" t="s">
        <v>478</v>
      </c>
      <c r="GN283" t="s">
        <v>479</v>
      </c>
      <c r="GP283">
        <v>3</v>
      </c>
      <c r="GR283" t="s">
        <v>376</v>
      </c>
      <c r="GT283" t="s">
        <v>377</v>
      </c>
      <c r="GX283" t="s">
        <v>378</v>
      </c>
      <c r="HB283" t="s">
        <v>7</v>
      </c>
      <c r="HD283" t="s">
        <v>9</v>
      </c>
      <c r="HF283" t="s">
        <v>9</v>
      </c>
      <c r="HG283" t="s">
        <v>9</v>
      </c>
      <c r="HH283" t="s">
        <v>7</v>
      </c>
      <c r="HI283" t="s">
        <v>7</v>
      </c>
      <c r="HJ283" t="s">
        <v>9</v>
      </c>
      <c r="HK283" t="s">
        <v>7</v>
      </c>
      <c r="HL283" t="s">
        <v>9</v>
      </c>
      <c r="HM283" t="s">
        <v>9</v>
      </c>
      <c r="HN283" t="s">
        <v>7</v>
      </c>
      <c r="HX283" t="s">
        <v>9</v>
      </c>
      <c r="HY283" t="s">
        <v>9</v>
      </c>
      <c r="HZ283" t="s">
        <v>7</v>
      </c>
      <c r="IA283" t="s">
        <v>7</v>
      </c>
      <c r="IB283" t="s">
        <v>7</v>
      </c>
      <c r="IC283" t="s">
        <v>7</v>
      </c>
      <c r="ID283" t="s">
        <v>7</v>
      </c>
      <c r="IL283" t="s">
        <v>440</v>
      </c>
      <c r="IP283" t="s">
        <v>14</v>
      </c>
      <c r="IR283" t="s">
        <v>408</v>
      </c>
      <c r="IT283" t="s">
        <v>381</v>
      </c>
      <c r="IV283" t="s">
        <v>381</v>
      </c>
      <c r="IX283" t="s">
        <v>381</v>
      </c>
      <c r="IZ283" t="s">
        <v>9</v>
      </c>
      <c r="JB283" t="s">
        <v>11</v>
      </c>
      <c r="JD283" t="s">
        <v>9</v>
      </c>
      <c r="JF283" t="s">
        <v>409</v>
      </c>
      <c r="JG283" t="s">
        <v>410</v>
      </c>
      <c r="JH283" t="s">
        <v>446</v>
      </c>
      <c r="JL283" t="s">
        <v>370</v>
      </c>
      <c r="JM283" t="s">
        <v>370</v>
      </c>
      <c r="JN283" t="s">
        <v>370</v>
      </c>
      <c r="JO283" t="s">
        <v>370</v>
      </c>
      <c r="JP283" t="s">
        <v>370</v>
      </c>
      <c r="JQ283" t="s">
        <v>361</v>
      </c>
      <c r="JR283" t="s">
        <v>361</v>
      </c>
      <c r="JS283" t="s">
        <v>361</v>
      </c>
      <c r="JT283" t="s">
        <v>361</v>
      </c>
      <c r="JU283" t="s">
        <v>361</v>
      </c>
      <c r="JV283" t="s">
        <v>361</v>
      </c>
      <c r="JW283" t="s">
        <v>361</v>
      </c>
      <c r="JX283" t="s">
        <v>411</v>
      </c>
      <c r="JZ283" t="s">
        <v>412</v>
      </c>
      <c r="KB283" t="s">
        <v>8</v>
      </c>
    </row>
    <row r="284" spans="1:288" x14ac:dyDescent="0.3">
      <c r="A284">
        <v>283</v>
      </c>
      <c r="AV284" t="s">
        <v>361</v>
      </c>
      <c r="AW284" t="s">
        <v>361</v>
      </c>
      <c r="AX284" t="s">
        <v>361</v>
      </c>
      <c r="AY284" t="s">
        <v>361</v>
      </c>
      <c r="AZ284" t="s">
        <v>361</v>
      </c>
      <c r="BA284" t="s">
        <v>361</v>
      </c>
      <c r="BB284" t="s">
        <v>361</v>
      </c>
      <c r="BC284" t="s">
        <v>361</v>
      </c>
      <c r="BD284" t="s">
        <v>361</v>
      </c>
      <c r="BE284" t="s">
        <v>361</v>
      </c>
      <c r="BF284" t="s">
        <v>361</v>
      </c>
      <c r="BG284" t="s">
        <v>361</v>
      </c>
      <c r="BH284" t="s">
        <v>361</v>
      </c>
      <c r="BI284" t="s">
        <v>361</v>
      </c>
      <c r="BJ284" t="s">
        <v>361</v>
      </c>
      <c r="BK284" t="s">
        <v>361</v>
      </c>
      <c r="BL284" t="s">
        <v>361</v>
      </c>
      <c r="BM284" t="s">
        <v>361</v>
      </c>
      <c r="BP284" t="s">
        <v>361</v>
      </c>
      <c r="BQ284" t="s">
        <v>361</v>
      </c>
      <c r="BR284" t="s">
        <v>361</v>
      </c>
      <c r="BS284" t="s">
        <v>361</v>
      </c>
      <c r="BT284" t="s">
        <v>361</v>
      </c>
      <c r="BU284" t="s">
        <v>361</v>
      </c>
      <c r="BV284" t="s">
        <v>361</v>
      </c>
      <c r="BW284" t="s">
        <v>361</v>
      </c>
      <c r="BX284" t="s">
        <v>361</v>
      </c>
      <c r="BY284" t="s">
        <v>361</v>
      </c>
      <c r="BZ284" t="s">
        <v>361</v>
      </c>
      <c r="CA284" t="s">
        <v>361</v>
      </c>
      <c r="CB284" t="s">
        <v>361</v>
      </c>
      <c r="CC284" t="s">
        <v>361</v>
      </c>
      <c r="CF284" t="s">
        <v>361</v>
      </c>
      <c r="CG284" t="s">
        <v>361</v>
      </c>
      <c r="CH284" t="s">
        <v>361</v>
      </c>
      <c r="CI284" t="s">
        <v>361</v>
      </c>
      <c r="CJ284" t="s">
        <v>361</v>
      </c>
      <c r="CK284" t="s">
        <v>361</v>
      </c>
      <c r="CL284" t="s">
        <v>361</v>
      </c>
      <c r="CM284" t="s">
        <v>361</v>
      </c>
      <c r="CN284" t="s">
        <v>361</v>
      </c>
      <c r="CO284" t="s">
        <v>361</v>
      </c>
      <c r="CP284" t="s">
        <v>361</v>
      </c>
      <c r="CQ284" t="s">
        <v>361</v>
      </c>
      <c r="CR284" t="s">
        <v>361</v>
      </c>
      <c r="CS284" t="s">
        <v>361</v>
      </c>
      <c r="CT284" t="s">
        <v>361</v>
      </c>
      <c r="CU284" t="s">
        <v>361</v>
      </c>
      <c r="CV284" t="s">
        <v>361</v>
      </c>
      <c r="CW284" t="s">
        <v>361</v>
      </c>
      <c r="CX284" t="s">
        <v>361</v>
      </c>
      <c r="CY284" t="s">
        <v>361</v>
      </c>
      <c r="CZ284" t="s">
        <v>361</v>
      </c>
      <c r="DA284" t="s">
        <v>361</v>
      </c>
      <c r="DH284" t="s">
        <v>361</v>
      </c>
      <c r="DI284" t="s">
        <v>361</v>
      </c>
      <c r="DJ284" t="s">
        <v>361</v>
      </c>
      <c r="DK284" t="s">
        <v>361</v>
      </c>
      <c r="DL284" t="s">
        <v>361</v>
      </c>
      <c r="DM284" t="s">
        <v>361</v>
      </c>
      <c r="DN284" t="s">
        <v>361</v>
      </c>
      <c r="DO284" t="s">
        <v>361</v>
      </c>
      <c r="DP284" t="s">
        <v>361</v>
      </c>
      <c r="DQ284" t="s">
        <v>361</v>
      </c>
      <c r="DR284" t="s">
        <v>361</v>
      </c>
      <c r="DT284" t="s">
        <v>361</v>
      </c>
      <c r="DU284" t="s">
        <v>361</v>
      </c>
      <c r="DV284" t="s">
        <v>361</v>
      </c>
      <c r="DW284" t="s">
        <v>361</v>
      </c>
      <c r="DX284" t="s">
        <v>361</v>
      </c>
      <c r="DY284" t="s">
        <v>361</v>
      </c>
      <c r="DZ284" t="s">
        <v>361</v>
      </c>
      <c r="EA284" t="s">
        <v>361</v>
      </c>
      <c r="EB284" t="s">
        <v>361</v>
      </c>
      <c r="EC284" t="s">
        <v>361</v>
      </c>
      <c r="ED284" t="s">
        <v>361</v>
      </c>
      <c r="JL284" t="s">
        <v>361</v>
      </c>
      <c r="JM284" t="s">
        <v>361</v>
      </c>
      <c r="JN284" t="s">
        <v>361</v>
      </c>
      <c r="JO284" t="s">
        <v>361</v>
      </c>
      <c r="JP284" t="s">
        <v>361</v>
      </c>
      <c r="JQ284" t="s">
        <v>361</v>
      </c>
      <c r="JR284" t="s">
        <v>361</v>
      </c>
      <c r="JS284" t="s">
        <v>361</v>
      </c>
      <c r="JT284" t="s">
        <v>361</v>
      </c>
      <c r="JU284" t="s">
        <v>361</v>
      </c>
      <c r="JV284" t="s">
        <v>361</v>
      </c>
      <c r="JW284" t="s">
        <v>361</v>
      </c>
      <c r="KB284" t="s">
        <v>59</v>
      </c>
    </row>
    <row r="285" spans="1:288" x14ac:dyDescent="0.3">
      <c r="A285">
        <v>284</v>
      </c>
      <c r="D285" s="45">
        <v>44742</v>
      </c>
      <c r="E285" s="46">
        <v>0.43124999999999997</v>
      </c>
      <c r="F285" t="s">
        <v>16</v>
      </c>
      <c r="G285" t="s">
        <v>13</v>
      </c>
      <c r="H285" t="s">
        <v>7</v>
      </c>
      <c r="L285" t="s">
        <v>578</v>
      </c>
      <c r="P285" t="s">
        <v>9</v>
      </c>
      <c r="V285" t="s">
        <v>363</v>
      </c>
      <c r="Z285" t="s">
        <v>443</v>
      </c>
      <c r="AB285" t="s">
        <v>403</v>
      </c>
      <c r="AD285" t="s">
        <v>366</v>
      </c>
      <c r="AF285" t="s">
        <v>367</v>
      </c>
      <c r="AJ285" t="s">
        <v>367</v>
      </c>
      <c r="AN285" t="s">
        <v>7</v>
      </c>
      <c r="AP285" t="s">
        <v>369</v>
      </c>
      <c r="AR285" t="s">
        <v>7</v>
      </c>
      <c r="AT285" t="s">
        <v>368</v>
      </c>
      <c r="AV285" t="s">
        <v>361</v>
      </c>
      <c r="AW285" t="s">
        <v>361</v>
      </c>
      <c r="AX285" t="s">
        <v>361</v>
      </c>
      <c r="AY285" t="s">
        <v>361</v>
      </c>
      <c r="AZ285" t="s">
        <v>370</v>
      </c>
      <c r="BA285" t="s">
        <v>361</v>
      </c>
      <c r="BB285" t="s">
        <v>361</v>
      </c>
      <c r="BC285" t="s">
        <v>361</v>
      </c>
      <c r="BD285" t="s">
        <v>361</v>
      </c>
      <c r="BE285" t="s">
        <v>361</v>
      </c>
      <c r="BF285" t="s">
        <v>361</v>
      </c>
      <c r="BG285" t="s">
        <v>361</v>
      </c>
      <c r="BH285" t="s">
        <v>361</v>
      </c>
      <c r="BI285" t="s">
        <v>361</v>
      </c>
      <c r="BJ285" t="s">
        <v>361</v>
      </c>
      <c r="BK285" t="s">
        <v>361</v>
      </c>
      <c r="BL285" t="s">
        <v>361</v>
      </c>
      <c r="BM285" t="s">
        <v>361</v>
      </c>
      <c r="BP285" t="s">
        <v>361</v>
      </c>
      <c r="BQ285" t="s">
        <v>361</v>
      </c>
      <c r="BR285" t="s">
        <v>361</v>
      </c>
      <c r="BS285" t="s">
        <v>370</v>
      </c>
      <c r="BT285" t="s">
        <v>361</v>
      </c>
      <c r="BU285" t="s">
        <v>361</v>
      </c>
      <c r="BV285" t="s">
        <v>361</v>
      </c>
      <c r="BW285" t="s">
        <v>361</v>
      </c>
      <c r="BX285" t="s">
        <v>361</v>
      </c>
      <c r="BY285" t="s">
        <v>361</v>
      </c>
      <c r="BZ285" t="s">
        <v>361</v>
      </c>
      <c r="CA285" t="s">
        <v>361</v>
      </c>
      <c r="CB285" t="s">
        <v>361</v>
      </c>
      <c r="CC285" t="s">
        <v>361</v>
      </c>
      <c r="CF285" t="s">
        <v>361</v>
      </c>
      <c r="CG285" t="s">
        <v>370</v>
      </c>
      <c r="CH285" t="s">
        <v>370</v>
      </c>
      <c r="CI285" t="s">
        <v>361</v>
      </c>
      <c r="CJ285" t="s">
        <v>361</v>
      </c>
      <c r="CK285" t="s">
        <v>361</v>
      </c>
      <c r="CL285" t="s">
        <v>361</v>
      </c>
      <c r="CM285" t="s">
        <v>361</v>
      </c>
      <c r="CN285" t="s">
        <v>361</v>
      </c>
      <c r="CO285" t="s">
        <v>361</v>
      </c>
      <c r="CP285" t="s">
        <v>361</v>
      </c>
      <c r="CQ285" t="s">
        <v>361</v>
      </c>
      <c r="CR285" t="s">
        <v>361</v>
      </c>
      <c r="CS285" t="s">
        <v>361</v>
      </c>
      <c r="CT285" t="s">
        <v>361</v>
      </c>
      <c r="CU285" t="s">
        <v>361</v>
      </c>
      <c r="CV285" t="s">
        <v>361</v>
      </c>
      <c r="CW285" t="s">
        <v>361</v>
      </c>
      <c r="CX285" t="s">
        <v>361</v>
      </c>
      <c r="CY285" t="s">
        <v>361</v>
      </c>
      <c r="CZ285" t="s">
        <v>361</v>
      </c>
      <c r="DA285" t="s">
        <v>361</v>
      </c>
      <c r="DD285" t="s">
        <v>9</v>
      </c>
      <c r="DF285" t="s">
        <v>368</v>
      </c>
      <c r="DH285" t="s">
        <v>361</v>
      </c>
      <c r="DI285" t="s">
        <v>361</v>
      </c>
      <c r="DJ285" t="s">
        <v>361</v>
      </c>
      <c r="DK285" t="s">
        <v>361</v>
      </c>
      <c r="DL285" t="s">
        <v>361</v>
      </c>
      <c r="DM285" t="s">
        <v>361</v>
      </c>
      <c r="DN285" t="s">
        <v>361</v>
      </c>
      <c r="DO285" t="s">
        <v>361</v>
      </c>
      <c r="DP285" t="s">
        <v>361</v>
      </c>
      <c r="DQ285" t="s">
        <v>361</v>
      </c>
      <c r="DR285" t="s">
        <v>370</v>
      </c>
      <c r="DT285" t="s">
        <v>361</v>
      </c>
      <c r="DU285" t="s">
        <v>361</v>
      </c>
      <c r="DV285" t="s">
        <v>361</v>
      </c>
      <c r="DW285" t="s">
        <v>361</v>
      </c>
      <c r="DX285" t="s">
        <v>361</v>
      </c>
      <c r="DY285" t="s">
        <v>361</v>
      </c>
      <c r="DZ285" t="s">
        <v>361</v>
      </c>
      <c r="EA285" t="s">
        <v>361</v>
      </c>
      <c r="EB285" t="s">
        <v>361</v>
      </c>
      <c r="EC285" t="s">
        <v>361</v>
      </c>
      <c r="ED285" t="s">
        <v>361</v>
      </c>
      <c r="EH285" t="s">
        <v>7</v>
      </c>
      <c r="EJ285" t="s">
        <v>7</v>
      </c>
      <c r="EL285">
        <v>0</v>
      </c>
      <c r="FQ285" t="s">
        <v>373</v>
      </c>
      <c r="FR285" t="s">
        <v>406</v>
      </c>
      <c r="FV285" t="s">
        <v>406</v>
      </c>
      <c r="GF285" t="s">
        <v>7</v>
      </c>
      <c r="GJ285" t="s">
        <v>478</v>
      </c>
      <c r="GN285" t="s">
        <v>479</v>
      </c>
      <c r="GP285">
        <v>15</v>
      </c>
      <c r="GR285" t="s">
        <v>376</v>
      </c>
      <c r="GT285" t="s">
        <v>377</v>
      </c>
      <c r="GX285" t="s">
        <v>378</v>
      </c>
      <c r="HB285" t="s">
        <v>7</v>
      </c>
      <c r="HD285" t="s">
        <v>9</v>
      </c>
      <c r="HF285" t="s">
        <v>7</v>
      </c>
      <c r="HG285" t="s">
        <v>9</v>
      </c>
      <c r="HH285" t="s">
        <v>7</v>
      </c>
      <c r="HI285" t="s">
        <v>7</v>
      </c>
      <c r="HJ285" t="s">
        <v>7</v>
      </c>
      <c r="HK285" t="s">
        <v>7</v>
      </c>
      <c r="HL285" t="s">
        <v>7</v>
      </c>
      <c r="HM285" t="s">
        <v>7</v>
      </c>
      <c r="HN285" t="s">
        <v>7</v>
      </c>
      <c r="HX285" t="s">
        <v>7</v>
      </c>
      <c r="HY285" t="s">
        <v>9</v>
      </c>
      <c r="HZ285" t="s">
        <v>7</v>
      </c>
      <c r="IA285" t="s">
        <v>7</v>
      </c>
      <c r="IB285" t="s">
        <v>7</v>
      </c>
      <c r="IC285" t="s">
        <v>7</v>
      </c>
      <c r="ID285" t="s">
        <v>7</v>
      </c>
      <c r="IL285" t="s">
        <v>440</v>
      </c>
      <c r="IP285" t="s">
        <v>14</v>
      </c>
      <c r="IR285" t="s">
        <v>408</v>
      </c>
      <c r="IT285" t="s">
        <v>381</v>
      </c>
      <c r="IV285" t="s">
        <v>381</v>
      </c>
      <c r="IX285" t="s">
        <v>381</v>
      </c>
      <c r="IZ285" t="s">
        <v>9</v>
      </c>
      <c r="JB285" t="s">
        <v>11</v>
      </c>
      <c r="JD285" t="s">
        <v>9</v>
      </c>
      <c r="JF285" t="s">
        <v>410</v>
      </c>
      <c r="JG285" t="s">
        <v>446</v>
      </c>
      <c r="JH285" t="s">
        <v>410</v>
      </c>
      <c r="JL285" t="s">
        <v>370</v>
      </c>
      <c r="JM285" t="s">
        <v>370</v>
      </c>
      <c r="JN285" t="s">
        <v>370</v>
      </c>
      <c r="JO285" t="s">
        <v>370</v>
      </c>
      <c r="JP285" t="s">
        <v>370</v>
      </c>
      <c r="JQ285" t="s">
        <v>370</v>
      </c>
      <c r="JR285" t="s">
        <v>361</v>
      </c>
      <c r="JS285" t="s">
        <v>361</v>
      </c>
      <c r="JT285" t="s">
        <v>361</v>
      </c>
      <c r="JU285" t="s">
        <v>361</v>
      </c>
      <c r="JV285" t="s">
        <v>361</v>
      </c>
      <c r="JW285" t="s">
        <v>361</v>
      </c>
      <c r="JX285" t="s">
        <v>474</v>
      </c>
      <c r="JZ285" t="s">
        <v>412</v>
      </c>
      <c r="KB285" t="s">
        <v>8</v>
      </c>
    </row>
    <row r="286" spans="1:288" x14ac:dyDescent="0.3">
      <c r="A286">
        <v>285</v>
      </c>
      <c r="D286" s="45">
        <v>44742</v>
      </c>
      <c r="E286" s="46">
        <v>0.44861111111111113</v>
      </c>
      <c r="F286" t="s">
        <v>20</v>
      </c>
      <c r="G286" t="s">
        <v>13</v>
      </c>
      <c r="H286" t="s">
        <v>7</v>
      </c>
      <c r="L286" t="s">
        <v>362</v>
      </c>
      <c r="P286" t="s">
        <v>9</v>
      </c>
      <c r="V286" t="s">
        <v>401</v>
      </c>
      <c r="X286" t="s">
        <v>9</v>
      </c>
      <c r="Z286" t="s">
        <v>443</v>
      </c>
      <c r="AB286" t="s">
        <v>403</v>
      </c>
      <c r="AD286" t="s">
        <v>423</v>
      </c>
      <c r="AF286" t="s">
        <v>367</v>
      </c>
      <c r="AJ286" t="s">
        <v>367</v>
      </c>
      <c r="AN286" t="s">
        <v>368</v>
      </c>
      <c r="AP286" t="s">
        <v>367</v>
      </c>
      <c r="AR286" t="s">
        <v>7</v>
      </c>
      <c r="AT286" t="s">
        <v>368</v>
      </c>
      <c r="AV286" t="s">
        <v>361</v>
      </c>
      <c r="AW286" t="s">
        <v>361</v>
      </c>
      <c r="AX286" t="s">
        <v>361</v>
      </c>
      <c r="AY286" t="s">
        <v>361</v>
      </c>
      <c r="AZ286" t="s">
        <v>370</v>
      </c>
      <c r="BA286" t="s">
        <v>361</v>
      </c>
      <c r="BB286" t="s">
        <v>370</v>
      </c>
      <c r="BC286" t="s">
        <v>370</v>
      </c>
      <c r="BD286" t="s">
        <v>361</v>
      </c>
      <c r="BE286" t="s">
        <v>361</v>
      </c>
      <c r="BF286" t="s">
        <v>361</v>
      </c>
      <c r="BG286" t="s">
        <v>361</v>
      </c>
      <c r="BH286" t="s">
        <v>361</v>
      </c>
      <c r="BI286" t="s">
        <v>361</v>
      </c>
      <c r="BJ286" t="s">
        <v>361</v>
      </c>
      <c r="BK286" t="s">
        <v>361</v>
      </c>
      <c r="BL286" t="s">
        <v>361</v>
      </c>
      <c r="BM286" t="s">
        <v>361</v>
      </c>
      <c r="BP286" t="s">
        <v>361</v>
      </c>
      <c r="BQ286" t="s">
        <v>361</v>
      </c>
      <c r="BR286" t="s">
        <v>361</v>
      </c>
      <c r="BS286" t="s">
        <v>370</v>
      </c>
      <c r="BT286" t="s">
        <v>361</v>
      </c>
      <c r="BU286" t="s">
        <v>361</v>
      </c>
      <c r="BV286" t="s">
        <v>361</v>
      </c>
      <c r="BW286" t="s">
        <v>361</v>
      </c>
      <c r="BX286" t="s">
        <v>361</v>
      </c>
      <c r="BY286" t="s">
        <v>361</v>
      </c>
      <c r="BZ286" t="s">
        <v>361</v>
      </c>
      <c r="CA286" t="s">
        <v>361</v>
      </c>
      <c r="CB286" t="s">
        <v>361</v>
      </c>
      <c r="CC286" t="s">
        <v>361</v>
      </c>
      <c r="CF286" t="s">
        <v>361</v>
      </c>
      <c r="CG286" t="s">
        <v>361</v>
      </c>
      <c r="CH286" t="s">
        <v>370</v>
      </c>
      <c r="CI286" t="s">
        <v>361</v>
      </c>
      <c r="CJ286" t="s">
        <v>361</v>
      </c>
      <c r="CK286" t="s">
        <v>370</v>
      </c>
      <c r="CL286" t="s">
        <v>370</v>
      </c>
      <c r="CM286" t="s">
        <v>361</v>
      </c>
      <c r="CN286" t="s">
        <v>370</v>
      </c>
      <c r="CO286" t="s">
        <v>361</v>
      </c>
      <c r="CP286" t="s">
        <v>361</v>
      </c>
      <c r="CQ286" t="s">
        <v>361</v>
      </c>
      <c r="CR286" t="s">
        <v>361</v>
      </c>
      <c r="CS286" t="s">
        <v>361</v>
      </c>
      <c r="CT286" t="s">
        <v>361</v>
      </c>
      <c r="CU286" t="s">
        <v>361</v>
      </c>
      <c r="CV286" t="s">
        <v>361</v>
      </c>
      <c r="CW286" t="s">
        <v>361</v>
      </c>
      <c r="CX286" t="s">
        <v>361</v>
      </c>
      <c r="CY286" t="s">
        <v>361</v>
      </c>
      <c r="CZ286" t="s">
        <v>361</v>
      </c>
      <c r="DA286" t="s">
        <v>361</v>
      </c>
      <c r="DD286" t="s">
        <v>9</v>
      </c>
      <c r="DF286" t="s">
        <v>9</v>
      </c>
      <c r="DH286" t="s">
        <v>361</v>
      </c>
      <c r="DI286" t="s">
        <v>361</v>
      </c>
      <c r="DJ286" t="s">
        <v>361</v>
      </c>
      <c r="DK286" t="s">
        <v>361</v>
      </c>
      <c r="DL286" t="s">
        <v>361</v>
      </c>
      <c r="DM286" t="s">
        <v>361</v>
      </c>
      <c r="DN286" t="s">
        <v>361</v>
      </c>
      <c r="DO286" t="s">
        <v>361</v>
      </c>
      <c r="DP286" t="s">
        <v>361</v>
      </c>
      <c r="DQ286" t="s">
        <v>361</v>
      </c>
      <c r="DR286" t="s">
        <v>370</v>
      </c>
      <c r="DT286" t="s">
        <v>361</v>
      </c>
      <c r="DU286" t="s">
        <v>361</v>
      </c>
      <c r="DV286" t="s">
        <v>361</v>
      </c>
      <c r="DW286" t="s">
        <v>361</v>
      </c>
      <c r="DX286" t="s">
        <v>361</v>
      </c>
      <c r="DY286" t="s">
        <v>361</v>
      </c>
      <c r="DZ286" t="s">
        <v>361</v>
      </c>
      <c r="EA286" t="s">
        <v>361</v>
      </c>
      <c r="EB286" t="s">
        <v>361</v>
      </c>
      <c r="EC286" t="s">
        <v>361</v>
      </c>
      <c r="ED286" t="s">
        <v>361</v>
      </c>
      <c r="EH286" t="s">
        <v>7</v>
      </c>
      <c r="EJ286" t="s">
        <v>7</v>
      </c>
      <c r="EL286">
        <v>3</v>
      </c>
      <c r="EM286" t="s">
        <v>372</v>
      </c>
      <c r="EN286">
        <v>9</v>
      </c>
      <c r="EO286" t="s">
        <v>372</v>
      </c>
      <c r="EP286">
        <v>6</v>
      </c>
      <c r="EQ286" t="s">
        <v>371</v>
      </c>
      <c r="ER286">
        <v>13</v>
      </c>
      <c r="FQ286" t="s">
        <v>392</v>
      </c>
      <c r="FR286" t="s">
        <v>406</v>
      </c>
      <c r="FV286" t="s">
        <v>374</v>
      </c>
      <c r="FZ286" t="s">
        <v>9</v>
      </c>
      <c r="GF286" t="s">
        <v>7</v>
      </c>
      <c r="GJ286" t="s">
        <v>375</v>
      </c>
      <c r="GP286">
        <v>2</v>
      </c>
      <c r="GR286" t="s">
        <v>579</v>
      </c>
      <c r="GT286" t="s">
        <v>377</v>
      </c>
      <c r="GX286" t="s">
        <v>378</v>
      </c>
      <c r="HB286" t="s">
        <v>7</v>
      </c>
      <c r="HD286" t="s">
        <v>9</v>
      </c>
      <c r="HF286" t="s">
        <v>9</v>
      </c>
      <c r="HG286" t="s">
        <v>9</v>
      </c>
      <c r="HH286" t="s">
        <v>7</v>
      </c>
      <c r="HI286" t="s">
        <v>7</v>
      </c>
      <c r="HJ286" t="s">
        <v>9</v>
      </c>
      <c r="HK286" t="s">
        <v>7</v>
      </c>
      <c r="HL286" t="s">
        <v>9</v>
      </c>
      <c r="HM286" t="s">
        <v>9</v>
      </c>
      <c r="HN286" t="s">
        <v>9</v>
      </c>
      <c r="HX286" t="s">
        <v>9</v>
      </c>
      <c r="HY286" t="s">
        <v>9</v>
      </c>
      <c r="HZ286" t="s">
        <v>9</v>
      </c>
      <c r="IA286" t="s">
        <v>7</v>
      </c>
      <c r="IB286" t="s">
        <v>7</v>
      </c>
      <c r="IC286" t="s">
        <v>7</v>
      </c>
      <c r="ID286" t="s">
        <v>7</v>
      </c>
      <c r="IL286" t="s">
        <v>379</v>
      </c>
      <c r="IP286" t="s">
        <v>441</v>
      </c>
      <c r="IT286" t="s">
        <v>381</v>
      </c>
      <c r="IV286" t="s">
        <v>381</v>
      </c>
      <c r="IX286" t="s">
        <v>381</v>
      </c>
      <c r="IZ286" t="s">
        <v>9</v>
      </c>
      <c r="JB286" t="s">
        <v>11</v>
      </c>
      <c r="JD286" t="s">
        <v>9</v>
      </c>
      <c r="JF286" t="s">
        <v>409</v>
      </c>
      <c r="JG286" t="s">
        <v>410</v>
      </c>
      <c r="JH286" t="s">
        <v>410</v>
      </c>
      <c r="JL286" t="s">
        <v>370</v>
      </c>
      <c r="JM286" t="s">
        <v>370</v>
      </c>
      <c r="JN286" t="s">
        <v>370</v>
      </c>
      <c r="JO286" t="s">
        <v>370</v>
      </c>
      <c r="JP286" t="s">
        <v>370</v>
      </c>
      <c r="JQ286" t="s">
        <v>361</v>
      </c>
      <c r="JR286" t="s">
        <v>361</v>
      </c>
      <c r="JS286" t="s">
        <v>361</v>
      </c>
      <c r="JT286" t="s">
        <v>361</v>
      </c>
      <c r="JU286" t="s">
        <v>361</v>
      </c>
      <c r="JV286" t="s">
        <v>361</v>
      </c>
      <c r="JW286" t="s">
        <v>361</v>
      </c>
      <c r="JX286" t="s">
        <v>490</v>
      </c>
      <c r="JZ286" t="s">
        <v>412</v>
      </c>
      <c r="KB286" t="s">
        <v>8</v>
      </c>
    </row>
    <row r="287" spans="1:288" x14ac:dyDescent="0.3">
      <c r="A287">
        <v>286</v>
      </c>
      <c r="D287" s="45">
        <v>44742</v>
      </c>
      <c r="E287" s="46">
        <v>0.44027777777777777</v>
      </c>
      <c r="F287" t="s">
        <v>74</v>
      </c>
      <c r="G287" t="s">
        <v>13</v>
      </c>
      <c r="H287" t="s">
        <v>7</v>
      </c>
      <c r="L287" t="s">
        <v>362</v>
      </c>
      <c r="P287" t="s">
        <v>9</v>
      </c>
      <c r="V287" t="s">
        <v>363</v>
      </c>
      <c r="Z287" t="s">
        <v>443</v>
      </c>
      <c r="AB287" t="s">
        <v>403</v>
      </c>
      <c r="AD287" t="s">
        <v>366</v>
      </c>
      <c r="AF287" t="s">
        <v>367</v>
      </c>
      <c r="AJ287" t="s">
        <v>367</v>
      </c>
      <c r="AN287" t="s">
        <v>368</v>
      </c>
      <c r="AP287" t="s">
        <v>369</v>
      </c>
      <c r="AR287" t="s">
        <v>9</v>
      </c>
      <c r="AT287" t="s">
        <v>9</v>
      </c>
      <c r="AV287" t="s">
        <v>361</v>
      </c>
      <c r="AW287" t="s">
        <v>361</v>
      </c>
      <c r="AX287" t="s">
        <v>361</v>
      </c>
      <c r="AY287" t="s">
        <v>361</v>
      </c>
      <c r="AZ287" t="s">
        <v>370</v>
      </c>
      <c r="BA287" t="s">
        <v>361</v>
      </c>
      <c r="BB287" t="s">
        <v>361</v>
      </c>
      <c r="BC287" t="s">
        <v>361</v>
      </c>
      <c r="BD287" t="s">
        <v>370</v>
      </c>
      <c r="BE287" t="s">
        <v>361</v>
      </c>
      <c r="BF287" t="s">
        <v>361</v>
      </c>
      <c r="BG287" t="s">
        <v>361</v>
      </c>
      <c r="BH287" t="s">
        <v>361</v>
      </c>
      <c r="BI287" t="s">
        <v>361</v>
      </c>
      <c r="BJ287" t="s">
        <v>361</v>
      </c>
      <c r="BK287" t="s">
        <v>361</v>
      </c>
      <c r="BL287" t="s">
        <v>361</v>
      </c>
      <c r="BM287" t="s">
        <v>361</v>
      </c>
      <c r="BN287" t="s">
        <v>492</v>
      </c>
      <c r="BP287" t="s">
        <v>361</v>
      </c>
      <c r="BQ287" t="s">
        <v>361</v>
      </c>
      <c r="BR287" t="s">
        <v>361</v>
      </c>
      <c r="BS287" t="s">
        <v>370</v>
      </c>
      <c r="BT287" t="s">
        <v>361</v>
      </c>
      <c r="BU287" t="s">
        <v>361</v>
      </c>
      <c r="BV287" t="s">
        <v>361</v>
      </c>
      <c r="BW287" t="s">
        <v>361</v>
      </c>
      <c r="BX287" t="s">
        <v>361</v>
      </c>
      <c r="BY287" t="s">
        <v>361</v>
      </c>
      <c r="BZ287" t="s">
        <v>361</v>
      </c>
      <c r="CA287" t="s">
        <v>361</v>
      </c>
      <c r="CB287" t="s">
        <v>361</v>
      </c>
      <c r="CC287" t="s">
        <v>361</v>
      </c>
      <c r="CF287" t="s">
        <v>361</v>
      </c>
      <c r="CG287" t="s">
        <v>361</v>
      </c>
      <c r="CH287" t="s">
        <v>361</v>
      </c>
      <c r="CI287" t="s">
        <v>370</v>
      </c>
      <c r="CJ287" t="s">
        <v>361</v>
      </c>
      <c r="CK287" t="s">
        <v>361</v>
      </c>
      <c r="CL287" t="s">
        <v>361</v>
      </c>
      <c r="CM287" t="s">
        <v>361</v>
      </c>
      <c r="CN287" t="s">
        <v>361</v>
      </c>
      <c r="CO287" t="s">
        <v>361</v>
      </c>
      <c r="CP287" t="s">
        <v>361</v>
      </c>
      <c r="CQ287" t="s">
        <v>361</v>
      </c>
      <c r="CR287" t="s">
        <v>361</v>
      </c>
      <c r="CS287" t="s">
        <v>361</v>
      </c>
      <c r="CT287" t="s">
        <v>361</v>
      </c>
      <c r="CU287" t="s">
        <v>361</v>
      </c>
      <c r="CV287" t="s">
        <v>361</v>
      </c>
      <c r="CW287" t="s">
        <v>361</v>
      </c>
      <c r="CX287" t="s">
        <v>361</v>
      </c>
      <c r="CY287" t="s">
        <v>361</v>
      </c>
      <c r="CZ287" t="s">
        <v>361</v>
      </c>
      <c r="DA287" t="s">
        <v>361</v>
      </c>
      <c r="DD287" t="s">
        <v>9</v>
      </c>
      <c r="DF287" t="s">
        <v>368</v>
      </c>
      <c r="DH287" t="s">
        <v>361</v>
      </c>
      <c r="DI287" t="s">
        <v>361</v>
      </c>
      <c r="DJ287" t="s">
        <v>361</v>
      </c>
      <c r="DK287" t="s">
        <v>361</v>
      </c>
      <c r="DL287" t="s">
        <v>361</v>
      </c>
      <c r="DM287" t="s">
        <v>361</v>
      </c>
      <c r="DN287" t="s">
        <v>361</v>
      </c>
      <c r="DO287" t="s">
        <v>361</v>
      </c>
      <c r="DP287" t="s">
        <v>361</v>
      </c>
      <c r="DQ287" t="s">
        <v>361</v>
      </c>
      <c r="DR287" t="s">
        <v>370</v>
      </c>
      <c r="DT287" t="s">
        <v>361</v>
      </c>
      <c r="DU287" t="s">
        <v>361</v>
      </c>
      <c r="DV287" t="s">
        <v>361</v>
      </c>
      <c r="DW287" t="s">
        <v>361</v>
      </c>
      <c r="DX287" t="s">
        <v>361</v>
      </c>
      <c r="DY287" t="s">
        <v>361</v>
      </c>
      <c r="DZ287" t="s">
        <v>361</v>
      </c>
      <c r="EA287" t="s">
        <v>361</v>
      </c>
      <c r="EB287" t="s">
        <v>361</v>
      </c>
      <c r="EC287" t="s">
        <v>361</v>
      </c>
      <c r="ED287" t="s">
        <v>361</v>
      </c>
      <c r="EH287" t="s">
        <v>7</v>
      </c>
      <c r="EJ287" t="s">
        <v>7</v>
      </c>
      <c r="EL287">
        <v>1</v>
      </c>
      <c r="EM287" t="s">
        <v>371</v>
      </c>
      <c r="EN287">
        <v>4</v>
      </c>
      <c r="FQ287" t="s">
        <v>373</v>
      </c>
      <c r="FR287" t="s">
        <v>406</v>
      </c>
      <c r="FV287" t="s">
        <v>455</v>
      </c>
      <c r="GF287" t="s">
        <v>7</v>
      </c>
      <c r="GJ287" t="s">
        <v>425</v>
      </c>
      <c r="GP287">
        <v>1</v>
      </c>
      <c r="GR287" t="s">
        <v>376</v>
      </c>
      <c r="GT287" t="s">
        <v>377</v>
      </c>
      <c r="GX287" t="s">
        <v>378</v>
      </c>
      <c r="HB287" t="s">
        <v>7</v>
      </c>
      <c r="HD287" t="s">
        <v>7</v>
      </c>
      <c r="HF287" t="s">
        <v>7</v>
      </c>
      <c r="HG287" t="s">
        <v>9</v>
      </c>
      <c r="HH287" t="s">
        <v>7</v>
      </c>
      <c r="HI287" t="s">
        <v>7</v>
      </c>
      <c r="HJ287" t="s">
        <v>7</v>
      </c>
      <c r="HK287" t="s">
        <v>7</v>
      </c>
      <c r="HL287" t="s">
        <v>9</v>
      </c>
      <c r="HM287" t="s">
        <v>9</v>
      </c>
      <c r="HN287" t="s">
        <v>7</v>
      </c>
      <c r="HX287" t="s">
        <v>7</v>
      </c>
      <c r="HY287" t="s">
        <v>9</v>
      </c>
      <c r="HZ287" t="s">
        <v>7</v>
      </c>
      <c r="IA287" t="s">
        <v>7</v>
      </c>
      <c r="IB287" t="s">
        <v>7</v>
      </c>
      <c r="IC287" t="s">
        <v>7</v>
      </c>
      <c r="ID287" t="s">
        <v>7</v>
      </c>
      <c r="IL287" t="s">
        <v>379</v>
      </c>
      <c r="IP287" t="s">
        <v>441</v>
      </c>
      <c r="IT287" t="s">
        <v>381</v>
      </c>
      <c r="IV287" t="s">
        <v>381</v>
      </c>
      <c r="IX287" t="s">
        <v>381</v>
      </c>
      <c r="IZ287" t="s">
        <v>9</v>
      </c>
      <c r="JB287" t="s">
        <v>11</v>
      </c>
      <c r="JD287" t="s">
        <v>9</v>
      </c>
      <c r="JF287" t="s">
        <v>409</v>
      </c>
      <c r="JG287" t="s">
        <v>410</v>
      </c>
      <c r="JH287" t="s">
        <v>410</v>
      </c>
      <c r="JL287" t="s">
        <v>370</v>
      </c>
      <c r="JM287" t="s">
        <v>370</v>
      </c>
      <c r="JN287" t="s">
        <v>370</v>
      </c>
      <c r="JO287" t="s">
        <v>361</v>
      </c>
      <c r="JP287" t="s">
        <v>370</v>
      </c>
      <c r="JQ287" t="s">
        <v>361</v>
      </c>
      <c r="JR287" t="s">
        <v>361</v>
      </c>
      <c r="JS287" t="s">
        <v>361</v>
      </c>
      <c r="JT287" t="s">
        <v>361</v>
      </c>
      <c r="JU287" t="s">
        <v>361</v>
      </c>
      <c r="JV287" t="s">
        <v>361</v>
      </c>
      <c r="JW287" t="s">
        <v>361</v>
      </c>
      <c r="JX287" t="s">
        <v>411</v>
      </c>
      <c r="JZ287" t="s">
        <v>412</v>
      </c>
      <c r="KB287" t="s">
        <v>8</v>
      </c>
    </row>
    <row r="288" spans="1:288" x14ac:dyDescent="0.3">
      <c r="A288">
        <v>287</v>
      </c>
      <c r="D288" s="45">
        <v>44742</v>
      </c>
      <c r="E288" s="46">
        <v>0.4465277777777778</v>
      </c>
      <c r="F288" t="s">
        <v>19</v>
      </c>
      <c r="G288" t="s">
        <v>13</v>
      </c>
      <c r="H288" t="s">
        <v>7</v>
      </c>
      <c r="L288" t="s">
        <v>362</v>
      </c>
      <c r="P288" t="s">
        <v>9</v>
      </c>
      <c r="V288" t="s">
        <v>401</v>
      </c>
      <c r="X288" t="s">
        <v>9</v>
      </c>
      <c r="Z288" t="s">
        <v>402</v>
      </c>
      <c r="AB288" t="s">
        <v>469</v>
      </c>
      <c r="AD288" t="s">
        <v>366</v>
      </c>
      <c r="AF288" t="s">
        <v>367</v>
      </c>
      <c r="AJ288" t="s">
        <v>437</v>
      </c>
      <c r="AL288" t="s">
        <v>417</v>
      </c>
      <c r="AN288" t="s">
        <v>9</v>
      </c>
      <c r="AP288" t="s">
        <v>367</v>
      </c>
      <c r="AR288" t="s">
        <v>7</v>
      </c>
      <c r="AT288" t="s">
        <v>9</v>
      </c>
      <c r="AV288" t="s">
        <v>361</v>
      </c>
      <c r="AW288" t="s">
        <v>361</v>
      </c>
      <c r="AX288" t="s">
        <v>361</v>
      </c>
      <c r="AY288" t="s">
        <v>361</v>
      </c>
      <c r="AZ288" t="s">
        <v>370</v>
      </c>
      <c r="BA288" t="s">
        <v>361</v>
      </c>
      <c r="BB288" t="s">
        <v>370</v>
      </c>
      <c r="BC288" t="s">
        <v>361</v>
      </c>
      <c r="BD288" t="s">
        <v>361</v>
      </c>
      <c r="BE288" t="s">
        <v>361</v>
      </c>
      <c r="BF288" t="s">
        <v>361</v>
      </c>
      <c r="BG288" t="s">
        <v>361</v>
      </c>
      <c r="BH288" t="s">
        <v>361</v>
      </c>
      <c r="BI288" t="s">
        <v>361</v>
      </c>
      <c r="BJ288" t="s">
        <v>361</v>
      </c>
      <c r="BK288" t="s">
        <v>361</v>
      </c>
      <c r="BL288" t="s">
        <v>361</v>
      </c>
      <c r="BM288" t="s">
        <v>361</v>
      </c>
      <c r="BP288" t="s">
        <v>361</v>
      </c>
      <c r="BQ288" t="s">
        <v>361</v>
      </c>
      <c r="BR288" t="s">
        <v>361</v>
      </c>
      <c r="BS288" t="s">
        <v>370</v>
      </c>
      <c r="BT288" t="s">
        <v>370</v>
      </c>
      <c r="BU288" t="s">
        <v>361</v>
      </c>
      <c r="BV288" t="s">
        <v>361</v>
      </c>
      <c r="BW288" t="s">
        <v>361</v>
      </c>
      <c r="BX288" t="s">
        <v>361</v>
      </c>
      <c r="BY288" t="s">
        <v>361</v>
      </c>
      <c r="BZ288" t="s">
        <v>361</v>
      </c>
      <c r="CA288" t="s">
        <v>361</v>
      </c>
      <c r="CB288" t="s">
        <v>361</v>
      </c>
      <c r="CC288" t="s">
        <v>361</v>
      </c>
      <c r="CF288" t="s">
        <v>361</v>
      </c>
      <c r="CG288" t="s">
        <v>370</v>
      </c>
      <c r="CH288" t="s">
        <v>370</v>
      </c>
      <c r="CI288" t="s">
        <v>361</v>
      </c>
      <c r="CJ288" t="s">
        <v>361</v>
      </c>
      <c r="CK288" t="s">
        <v>361</v>
      </c>
      <c r="CL288" t="s">
        <v>370</v>
      </c>
      <c r="CM288" t="s">
        <v>361</v>
      </c>
      <c r="CN288" t="s">
        <v>361</v>
      </c>
      <c r="CO288" t="s">
        <v>361</v>
      </c>
      <c r="CP288" t="s">
        <v>361</v>
      </c>
      <c r="CQ288" t="s">
        <v>361</v>
      </c>
      <c r="CR288" t="s">
        <v>361</v>
      </c>
      <c r="CS288" t="s">
        <v>361</v>
      </c>
      <c r="CT288" t="s">
        <v>361</v>
      </c>
      <c r="CU288" t="s">
        <v>361</v>
      </c>
      <c r="CV288" t="s">
        <v>361</v>
      </c>
      <c r="CW288" t="s">
        <v>361</v>
      </c>
      <c r="CX288" t="s">
        <v>361</v>
      </c>
      <c r="CY288" t="s">
        <v>361</v>
      </c>
      <c r="CZ288" t="s">
        <v>361</v>
      </c>
      <c r="DA288" t="s">
        <v>361</v>
      </c>
      <c r="DD288" t="s">
        <v>9</v>
      </c>
      <c r="DF288" t="s">
        <v>9</v>
      </c>
      <c r="DH288" t="s">
        <v>361</v>
      </c>
      <c r="DI288" t="s">
        <v>361</v>
      </c>
      <c r="DJ288" t="s">
        <v>361</v>
      </c>
      <c r="DK288" t="s">
        <v>361</v>
      </c>
      <c r="DL288" t="s">
        <v>361</v>
      </c>
      <c r="DM288" t="s">
        <v>361</v>
      </c>
      <c r="DN288" t="s">
        <v>361</v>
      </c>
      <c r="DO288" t="s">
        <v>361</v>
      </c>
      <c r="DP288" t="s">
        <v>361</v>
      </c>
      <c r="DQ288" t="s">
        <v>361</v>
      </c>
      <c r="DR288" t="s">
        <v>370</v>
      </c>
      <c r="DT288" t="s">
        <v>361</v>
      </c>
      <c r="DU288" t="s">
        <v>361</v>
      </c>
      <c r="DV288" t="s">
        <v>361</v>
      </c>
      <c r="DW288" t="s">
        <v>361</v>
      </c>
      <c r="DX288" t="s">
        <v>361</v>
      </c>
      <c r="DY288" t="s">
        <v>361</v>
      </c>
      <c r="DZ288" t="s">
        <v>361</v>
      </c>
      <c r="EA288" t="s">
        <v>361</v>
      </c>
      <c r="EB288" t="s">
        <v>361</v>
      </c>
      <c r="EC288" t="s">
        <v>361</v>
      </c>
      <c r="ED288" t="s">
        <v>361</v>
      </c>
      <c r="EH288" t="s">
        <v>7</v>
      </c>
      <c r="EJ288" t="s">
        <v>7</v>
      </c>
      <c r="EL288">
        <v>1</v>
      </c>
      <c r="EM288" t="s">
        <v>371</v>
      </c>
      <c r="EN288">
        <v>51</v>
      </c>
      <c r="FQ288" t="s">
        <v>373</v>
      </c>
      <c r="FR288" t="s">
        <v>406</v>
      </c>
      <c r="FV288" t="s">
        <v>406</v>
      </c>
      <c r="GF288" t="s">
        <v>7</v>
      </c>
      <c r="GJ288" t="s">
        <v>425</v>
      </c>
      <c r="GP288">
        <v>1</v>
      </c>
      <c r="GR288" t="s">
        <v>376</v>
      </c>
      <c r="GT288" t="s">
        <v>377</v>
      </c>
      <c r="GX288" t="s">
        <v>378</v>
      </c>
      <c r="HB288" t="s">
        <v>7</v>
      </c>
      <c r="HD288" t="s">
        <v>9</v>
      </c>
      <c r="HF288" t="s">
        <v>9</v>
      </c>
      <c r="HG288" t="s">
        <v>9</v>
      </c>
      <c r="HH288" t="s">
        <v>7</v>
      </c>
      <c r="HI288" t="s">
        <v>7</v>
      </c>
      <c r="HJ288" t="s">
        <v>9</v>
      </c>
      <c r="HK288" t="s">
        <v>7</v>
      </c>
      <c r="HL288" t="s">
        <v>9</v>
      </c>
      <c r="HM288" t="s">
        <v>9</v>
      </c>
      <c r="HN288" t="s">
        <v>9</v>
      </c>
      <c r="HX288" t="s">
        <v>9</v>
      </c>
      <c r="HY288" t="s">
        <v>9</v>
      </c>
      <c r="HZ288" t="s">
        <v>7</v>
      </c>
      <c r="IA288" t="s">
        <v>7</v>
      </c>
      <c r="IB288" t="s">
        <v>7</v>
      </c>
      <c r="IC288" t="s">
        <v>7</v>
      </c>
      <c r="ID288" t="s">
        <v>7</v>
      </c>
      <c r="IL288" t="s">
        <v>379</v>
      </c>
      <c r="IP288" t="s">
        <v>380</v>
      </c>
      <c r="IT288" t="s">
        <v>381</v>
      </c>
      <c r="IV288" t="s">
        <v>381</v>
      </c>
      <c r="IX288" t="s">
        <v>381</v>
      </c>
      <c r="IZ288" t="s">
        <v>7</v>
      </c>
      <c r="JL288" t="s">
        <v>361</v>
      </c>
      <c r="JM288" t="s">
        <v>361</v>
      </c>
      <c r="JN288" t="s">
        <v>361</v>
      </c>
      <c r="JO288" t="s">
        <v>361</v>
      </c>
      <c r="JP288" t="s">
        <v>361</v>
      </c>
      <c r="JQ288" t="s">
        <v>361</v>
      </c>
      <c r="JR288" t="s">
        <v>361</v>
      </c>
      <c r="JS288" t="s">
        <v>361</v>
      </c>
      <c r="JT288" t="s">
        <v>361</v>
      </c>
      <c r="JU288" t="s">
        <v>361</v>
      </c>
      <c r="JV288" t="s">
        <v>361</v>
      </c>
      <c r="JW288" t="s">
        <v>361</v>
      </c>
      <c r="KB288" t="s">
        <v>8</v>
      </c>
    </row>
    <row r="289" spans="1:288" x14ac:dyDescent="0.3">
      <c r="A289">
        <v>288</v>
      </c>
      <c r="D289" s="45">
        <v>44742</v>
      </c>
      <c r="E289" s="46">
        <v>0.44722222222222219</v>
      </c>
      <c r="F289" t="s">
        <v>22</v>
      </c>
      <c r="G289" t="s">
        <v>13</v>
      </c>
      <c r="H289" t="s">
        <v>7</v>
      </c>
      <c r="L289" t="s">
        <v>362</v>
      </c>
      <c r="P289" t="s">
        <v>9</v>
      </c>
      <c r="V289" t="s">
        <v>487</v>
      </c>
      <c r="X289" t="s">
        <v>7</v>
      </c>
      <c r="Z289" t="s">
        <v>443</v>
      </c>
      <c r="AB289" t="s">
        <v>365</v>
      </c>
      <c r="AD289" t="s">
        <v>423</v>
      </c>
      <c r="AF289" t="s">
        <v>367</v>
      </c>
      <c r="AJ289" t="s">
        <v>367</v>
      </c>
      <c r="AN289" t="s">
        <v>368</v>
      </c>
      <c r="AP289" t="s">
        <v>369</v>
      </c>
      <c r="AR289" t="s">
        <v>7</v>
      </c>
      <c r="AT289" t="s">
        <v>368</v>
      </c>
      <c r="AV289" t="s">
        <v>361</v>
      </c>
      <c r="AW289" t="s">
        <v>361</v>
      </c>
      <c r="AX289" t="s">
        <v>361</v>
      </c>
      <c r="AY289" t="s">
        <v>361</v>
      </c>
      <c r="AZ289" t="s">
        <v>361</v>
      </c>
      <c r="BA289" t="s">
        <v>370</v>
      </c>
      <c r="BB289" t="s">
        <v>361</v>
      </c>
      <c r="BC289" t="s">
        <v>361</v>
      </c>
      <c r="BD289" t="s">
        <v>361</v>
      </c>
      <c r="BE289" t="s">
        <v>361</v>
      </c>
      <c r="BF289" t="s">
        <v>361</v>
      </c>
      <c r="BG289" t="s">
        <v>361</v>
      </c>
      <c r="BH289" t="s">
        <v>361</v>
      </c>
      <c r="BI289" t="s">
        <v>361</v>
      </c>
      <c r="BJ289" t="s">
        <v>361</v>
      </c>
      <c r="BK289" t="s">
        <v>361</v>
      </c>
      <c r="BL289" t="s">
        <v>361</v>
      </c>
      <c r="BM289" t="s">
        <v>361</v>
      </c>
      <c r="BP289" t="s">
        <v>361</v>
      </c>
      <c r="BQ289" t="s">
        <v>361</v>
      </c>
      <c r="BR289" t="s">
        <v>361</v>
      </c>
      <c r="BS289" t="s">
        <v>370</v>
      </c>
      <c r="BT289" t="s">
        <v>361</v>
      </c>
      <c r="BU289" t="s">
        <v>361</v>
      </c>
      <c r="BV289" t="s">
        <v>361</v>
      </c>
      <c r="BW289" t="s">
        <v>361</v>
      </c>
      <c r="BX289" t="s">
        <v>361</v>
      </c>
      <c r="BY289" t="s">
        <v>361</v>
      </c>
      <c r="BZ289" t="s">
        <v>361</v>
      </c>
      <c r="CA289" t="s">
        <v>361</v>
      </c>
      <c r="CB289" t="s">
        <v>361</v>
      </c>
      <c r="CC289" t="s">
        <v>361</v>
      </c>
      <c r="CF289" t="s">
        <v>361</v>
      </c>
      <c r="CG289" t="s">
        <v>361</v>
      </c>
      <c r="CH289" t="s">
        <v>370</v>
      </c>
      <c r="CI289" t="s">
        <v>370</v>
      </c>
      <c r="CJ289" t="s">
        <v>370</v>
      </c>
      <c r="CK289" t="s">
        <v>361</v>
      </c>
      <c r="CL289" t="s">
        <v>361</v>
      </c>
      <c r="CM289" t="s">
        <v>361</v>
      </c>
      <c r="CN289" t="s">
        <v>361</v>
      </c>
      <c r="CO289" t="s">
        <v>361</v>
      </c>
      <c r="CP289" t="s">
        <v>361</v>
      </c>
      <c r="CQ289" t="s">
        <v>361</v>
      </c>
      <c r="CR289" t="s">
        <v>361</v>
      </c>
      <c r="CS289" t="s">
        <v>361</v>
      </c>
      <c r="CT289" t="s">
        <v>361</v>
      </c>
      <c r="CU289" t="s">
        <v>361</v>
      </c>
      <c r="CV289" t="s">
        <v>361</v>
      </c>
      <c r="CW289" t="s">
        <v>361</v>
      </c>
      <c r="CX289" t="s">
        <v>361</v>
      </c>
      <c r="CY289" t="s">
        <v>361</v>
      </c>
      <c r="CZ289" t="s">
        <v>361</v>
      </c>
      <c r="DA289" t="s">
        <v>361</v>
      </c>
      <c r="DD289" t="s">
        <v>9</v>
      </c>
      <c r="DF289" t="s">
        <v>9</v>
      </c>
      <c r="DH289" t="s">
        <v>361</v>
      </c>
      <c r="DI289" t="s">
        <v>361</v>
      </c>
      <c r="DJ289" t="s">
        <v>361</v>
      </c>
      <c r="DK289" t="s">
        <v>361</v>
      </c>
      <c r="DL289" t="s">
        <v>361</v>
      </c>
      <c r="DM289" t="s">
        <v>361</v>
      </c>
      <c r="DN289" t="s">
        <v>361</v>
      </c>
      <c r="DO289" t="s">
        <v>361</v>
      </c>
      <c r="DP289" t="s">
        <v>361</v>
      </c>
      <c r="DQ289" t="s">
        <v>361</v>
      </c>
      <c r="DR289" t="s">
        <v>370</v>
      </c>
      <c r="DT289" t="s">
        <v>361</v>
      </c>
      <c r="DU289" t="s">
        <v>361</v>
      </c>
      <c r="DV289" t="s">
        <v>361</v>
      </c>
      <c r="DW289" t="s">
        <v>361</v>
      </c>
      <c r="DX289" t="s">
        <v>361</v>
      </c>
      <c r="DY289" t="s">
        <v>361</v>
      </c>
      <c r="DZ289" t="s">
        <v>361</v>
      </c>
      <c r="EA289" t="s">
        <v>361</v>
      </c>
      <c r="EB289" t="s">
        <v>361</v>
      </c>
      <c r="EC289" t="s">
        <v>361</v>
      </c>
      <c r="ED289" t="s">
        <v>361</v>
      </c>
      <c r="EH289" t="s">
        <v>7</v>
      </c>
      <c r="EJ289" t="s">
        <v>7</v>
      </c>
      <c r="EL289">
        <v>0</v>
      </c>
      <c r="FQ289" t="s">
        <v>373</v>
      </c>
      <c r="FR289" t="s">
        <v>374</v>
      </c>
      <c r="FV289" t="s">
        <v>374</v>
      </c>
      <c r="GF289" t="s">
        <v>7</v>
      </c>
      <c r="GJ289" t="s">
        <v>478</v>
      </c>
      <c r="GN289" t="s">
        <v>479</v>
      </c>
      <c r="GP289">
        <v>4</v>
      </c>
      <c r="GR289" t="s">
        <v>376</v>
      </c>
      <c r="GT289" t="s">
        <v>377</v>
      </c>
      <c r="GX289" t="s">
        <v>378</v>
      </c>
      <c r="HB289" t="s">
        <v>7</v>
      </c>
      <c r="HD289" t="s">
        <v>7</v>
      </c>
      <c r="HF289" t="s">
        <v>7</v>
      </c>
      <c r="HG289" t="s">
        <v>9</v>
      </c>
      <c r="HH289" t="s">
        <v>7</v>
      </c>
      <c r="HI289" t="s">
        <v>9</v>
      </c>
      <c r="HJ289" t="s">
        <v>9</v>
      </c>
      <c r="HK289" t="s">
        <v>7</v>
      </c>
      <c r="HL289" t="s">
        <v>9</v>
      </c>
      <c r="HM289" t="s">
        <v>9</v>
      </c>
      <c r="HN289" t="s">
        <v>9</v>
      </c>
      <c r="HX289" t="s">
        <v>9</v>
      </c>
      <c r="HY289" t="s">
        <v>9</v>
      </c>
      <c r="HZ289" t="s">
        <v>7</v>
      </c>
      <c r="IA289" t="s">
        <v>7</v>
      </c>
      <c r="IB289" t="s">
        <v>7</v>
      </c>
      <c r="IC289" t="s">
        <v>7</v>
      </c>
      <c r="ID289" t="s">
        <v>7</v>
      </c>
      <c r="IL289" t="s">
        <v>440</v>
      </c>
      <c r="IP289" t="s">
        <v>14</v>
      </c>
      <c r="IR289" t="s">
        <v>408</v>
      </c>
      <c r="IT289" t="s">
        <v>381</v>
      </c>
      <c r="IV289" t="s">
        <v>381</v>
      </c>
      <c r="IX289" t="s">
        <v>381</v>
      </c>
      <c r="IZ289" t="s">
        <v>9</v>
      </c>
      <c r="JB289" t="s">
        <v>11</v>
      </c>
      <c r="JD289" t="s">
        <v>9</v>
      </c>
      <c r="JF289" t="s">
        <v>410</v>
      </c>
      <c r="JG289" t="s">
        <v>410</v>
      </c>
      <c r="JH289" t="s">
        <v>410</v>
      </c>
      <c r="JL289" t="s">
        <v>370</v>
      </c>
      <c r="JM289" t="s">
        <v>370</v>
      </c>
      <c r="JN289" t="s">
        <v>370</v>
      </c>
      <c r="JO289" t="s">
        <v>370</v>
      </c>
      <c r="JP289" t="s">
        <v>370</v>
      </c>
      <c r="JQ289" t="s">
        <v>361</v>
      </c>
      <c r="JR289" t="s">
        <v>361</v>
      </c>
      <c r="JS289" t="s">
        <v>361</v>
      </c>
      <c r="JT289" t="s">
        <v>361</v>
      </c>
      <c r="JU289" t="s">
        <v>361</v>
      </c>
      <c r="JV289" t="s">
        <v>361</v>
      </c>
      <c r="JW289" t="s">
        <v>361</v>
      </c>
      <c r="JX289" t="s">
        <v>489</v>
      </c>
      <c r="JZ289" t="s">
        <v>412</v>
      </c>
      <c r="KB289" t="s">
        <v>8</v>
      </c>
    </row>
    <row r="290" spans="1:288" x14ac:dyDescent="0.3">
      <c r="A290">
        <v>289</v>
      </c>
      <c r="AV290" t="s">
        <v>361</v>
      </c>
      <c r="AW290" t="s">
        <v>361</v>
      </c>
      <c r="AX290" t="s">
        <v>361</v>
      </c>
      <c r="AY290" t="s">
        <v>361</v>
      </c>
      <c r="AZ290" t="s">
        <v>361</v>
      </c>
      <c r="BA290" t="s">
        <v>361</v>
      </c>
      <c r="BB290" t="s">
        <v>361</v>
      </c>
      <c r="BC290" t="s">
        <v>361</v>
      </c>
      <c r="BD290" t="s">
        <v>361</v>
      </c>
      <c r="BE290" t="s">
        <v>361</v>
      </c>
      <c r="BF290" t="s">
        <v>361</v>
      </c>
      <c r="BG290" t="s">
        <v>361</v>
      </c>
      <c r="BH290" t="s">
        <v>361</v>
      </c>
      <c r="BI290" t="s">
        <v>361</v>
      </c>
      <c r="BJ290" t="s">
        <v>361</v>
      </c>
      <c r="BK290" t="s">
        <v>361</v>
      </c>
      <c r="BL290" t="s">
        <v>361</v>
      </c>
      <c r="BM290" t="s">
        <v>361</v>
      </c>
      <c r="BP290" t="s">
        <v>361</v>
      </c>
      <c r="BQ290" t="s">
        <v>361</v>
      </c>
      <c r="BR290" t="s">
        <v>361</v>
      </c>
      <c r="BS290" t="s">
        <v>361</v>
      </c>
      <c r="BT290" t="s">
        <v>361</v>
      </c>
      <c r="BU290" t="s">
        <v>361</v>
      </c>
      <c r="BV290" t="s">
        <v>361</v>
      </c>
      <c r="BW290" t="s">
        <v>361</v>
      </c>
      <c r="BX290" t="s">
        <v>361</v>
      </c>
      <c r="BY290" t="s">
        <v>361</v>
      </c>
      <c r="BZ290" t="s">
        <v>361</v>
      </c>
      <c r="CA290" t="s">
        <v>361</v>
      </c>
      <c r="CB290" t="s">
        <v>361</v>
      </c>
      <c r="CC290" t="s">
        <v>361</v>
      </c>
      <c r="CF290" t="s">
        <v>361</v>
      </c>
      <c r="CG290" t="s">
        <v>361</v>
      </c>
      <c r="CH290" t="s">
        <v>361</v>
      </c>
      <c r="CI290" t="s">
        <v>361</v>
      </c>
      <c r="CJ290" t="s">
        <v>361</v>
      </c>
      <c r="CK290" t="s">
        <v>361</v>
      </c>
      <c r="CL290" t="s">
        <v>361</v>
      </c>
      <c r="CM290" t="s">
        <v>361</v>
      </c>
      <c r="CN290" t="s">
        <v>361</v>
      </c>
      <c r="CO290" t="s">
        <v>361</v>
      </c>
      <c r="CP290" t="s">
        <v>361</v>
      </c>
      <c r="CQ290" t="s">
        <v>361</v>
      </c>
      <c r="CR290" t="s">
        <v>361</v>
      </c>
      <c r="CS290" t="s">
        <v>361</v>
      </c>
      <c r="CT290" t="s">
        <v>361</v>
      </c>
      <c r="CU290" t="s">
        <v>361</v>
      </c>
      <c r="CV290" t="s">
        <v>361</v>
      </c>
      <c r="CW290" t="s">
        <v>361</v>
      </c>
      <c r="CX290" t="s">
        <v>361</v>
      </c>
      <c r="CY290" t="s">
        <v>361</v>
      </c>
      <c r="CZ290" t="s">
        <v>361</v>
      </c>
      <c r="DA290" t="s">
        <v>361</v>
      </c>
      <c r="DH290" t="s">
        <v>361</v>
      </c>
      <c r="DI290" t="s">
        <v>361</v>
      </c>
      <c r="DJ290" t="s">
        <v>361</v>
      </c>
      <c r="DK290" t="s">
        <v>361</v>
      </c>
      <c r="DL290" t="s">
        <v>361</v>
      </c>
      <c r="DM290" t="s">
        <v>361</v>
      </c>
      <c r="DN290" t="s">
        <v>361</v>
      </c>
      <c r="DO290" t="s">
        <v>361</v>
      </c>
      <c r="DP290" t="s">
        <v>361</v>
      </c>
      <c r="DQ290" t="s">
        <v>361</v>
      </c>
      <c r="DR290" t="s">
        <v>361</v>
      </c>
      <c r="DT290" t="s">
        <v>361</v>
      </c>
      <c r="DU290" t="s">
        <v>361</v>
      </c>
      <c r="DV290" t="s">
        <v>361</v>
      </c>
      <c r="DW290" t="s">
        <v>361</v>
      </c>
      <c r="DX290" t="s">
        <v>361</v>
      </c>
      <c r="DY290" t="s">
        <v>361</v>
      </c>
      <c r="DZ290" t="s">
        <v>361</v>
      </c>
      <c r="EA290" t="s">
        <v>361</v>
      </c>
      <c r="EB290" t="s">
        <v>361</v>
      </c>
      <c r="EC290" t="s">
        <v>361</v>
      </c>
      <c r="ED290" t="s">
        <v>361</v>
      </c>
      <c r="JL290" t="s">
        <v>361</v>
      </c>
      <c r="JM290" t="s">
        <v>361</v>
      </c>
      <c r="JN290" t="s">
        <v>361</v>
      </c>
      <c r="JO290" t="s">
        <v>361</v>
      </c>
      <c r="JP290" t="s">
        <v>361</v>
      </c>
      <c r="JQ290" t="s">
        <v>361</v>
      </c>
      <c r="JR290" t="s">
        <v>361</v>
      </c>
      <c r="JS290" t="s">
        <v>361</v>
      </c>
      <c r="JT290" t="s">
        <v>361</v>
      </c>
      <c r="JU290" t="s">
        <v>361</v>
      </c>
      <c r="JV290" t="s">
        <v>361</v>
      </c>
      <c r="JW290" t="s">
        <v>361</v>
      </c>
      <c r="KB290" t="s">
        <v>59</v>
      </c>
    </row>
    <row r="291" spans="1:288" x14ac:dyDescent="0.3">
      <c r="A291">
        <v>290</v>
      </c>
      <c r="D291" s="45">
        <v>44742</v>
      </c>
      <c r="E291" s="46">
        <v>0.46111111111111108</v>
      </c>
      <c r="F291" t="s">
        <v>12</v>
      </c>
      <c r="G291" t="s">
        <v>13</v>
      </c>
      <c r="H291" t="s">
        <v>7</v>
      </c>
      <c r="L291" t="s">
        <v>362</v>
      </c>
      <c r="P291" t="s">
        <v>9</v>
      </c>
      <c r="V291" t="s">
        <v>363</v>
      </c>
      <c r="Z291" t="s">
        <v>402</v>
      </c>
      <c r="AB291" t="s">
        <v>403</v>
      </c>
      <c r="AD291" t="s">
        <v>366</v>
      </c>
      <c r="AF291" t="s">
        <v>437</v>
      </c>
      <c r="AH291" t="s">
        <v>417</v>
      </c>
      <c r="AJ291" t="s">
        <v>470</v>
      </c>
      <c r="AL291" t="s">
        <v>417</v>
      </c>
      <c r="AN291" t="s">
        <v>7</v>
      </c>
      <c r="AP291" t="s">
        <v>369</v>
      </c>
      <c r="AR291" t="s">
        <v>9</v>
      </c>
      <c r="AT291" t="s">
        <v>7</v>
      </c>
      <c r="AV291" t="s">
        <v>361</v>
      </c>
      <c r="AW291" t="s">
        <v>361</v>
      </c>
      <c r="AX291" t="s">
        <v>361</v>
      </c>
      <c r="AY291" t="s">
        <v>361</v>
      </c>
      <c r="AZ291" t="s">
        <v>370</v>
      </c>
      <c r="BA291" t="s">
        <v>361</v>
      </c>
      <c r="BB291" t="s">
        <v>361</v>
      </c>
      <c r="BC291" t="s">
        <v>361</v>
      </c>
      <c r="BD291" t="s">
        <v>361</v>
      </c>
      <c r="BE291" t="s">
        <v>361</v>
      </c>
      <c r="BF291" t="s">
        <v>361</v>
      </c>
      <c r="BG291" t="s">
        <v>361</v>
      </c>
      <c r="BH291" t="s">
        <v>361</v>
      </c>
      <c r="BI291" t="s">
        <v>361</v>
      </c>
      <c r="BJ291" t="s">
        <v>361</v>
      </c>
      <c r="BK291" t="s">
        <v>361</v>
      </c>
      <c r="BL291" t="s">
        <v>361</v>
      </c>
      <c r="BM291" t="s">
        <v>361</v>
      </c>
      <c r="BP291" t="s">
        <v>361</v>
      </c>
      <c r="BQ291" t="s">
        <v>361</v>
      </c>
      <c r="BR291" t="s">
        <v>361</v>
      </c>
      <c r="BS291" t="s">
        <v>370</v>
      </c>
      <c r="BT291" t="s">
        <v>361</v>
      </c>
      <c r="BU291" t="s">
        <v>361</v>
      </c>
      <c r="BV291" t="s">
        <v>361</v>
      </c>
      <c r="BW291" t="s">
        <v>361</v>
      </c>
      <c r="BX291" t="s">
        <v>361</v>
      </c>
      <c r="BY291" t="s">
        <v>361</v>
      </c>
      <c r="BZ291" t="s">
        <v>361</v>
      </c>
      <c r="CA291" t="s">
        <v>361</v>
      </c>
      <c r="CB291" t="s">
        <v>361</v>
      </c>
      <c r="CC291" t="s">
        <v>361</v>
      </c>
      <c r="CF291" t="s">
        <v>361</v>
      </c>
      <c r="CG291" t="s">
        <v>361</v>
      </c>
      <c r="CH291" t="s">
        <v>361</v>
      </c>
      <c r="CI291" t="s">
        <v>361</v>
      </c>
      <c r="CJ291" t="s">
        <v>370</v>
      </c>
      <c r="CK291" t="s">
        <v>361</v>
      </c>
      <c r="CL291" t="s">
        <v>361</v>
      </c>
      <c r="CM291" t="s">
        <v>361</v>
      </c>
      <c r="CN291" t="s">
        <v>361</v>
      </c>
      <c r="CO291" t="s">
        <v>361</v>
      </c>
      <c r="CP291" t="s">
        <v>361</v>
      </c>
      <c r="CQ291" t="s">
        <v>361</v>
      </c>
      <c r="CR291" t="s">
        <v>361</v>
      </c>
      <c r="CS291" t="s">
        <v>361</v>
      </c>
      <c r="CT291" t="s">
        <v>361</v>
      </c>
      <c r="CU291" t="s">
        <v>361</v>
      </c>
      <c r="CV291" t="s">
        <v>361</v>
      </c>
      <c r="CW291" t="s">
        <v>361</v>
      </c>
      <c r="CX291" t="s">
        <v>361</v>
      </c>
      <c r="CY291" t="s">
        <v>361</v>
      </c>
      <c r="CZ291" t="s">
        <v>361</v>
      </c>
      <c r="DA291" t="s">
        <v>361</v>
      </c>
      <c r="DD291" t="s">
        <v>9</v>
      </c>
      <c r="DF291" t="s">
        <v>9</v>
      </c>
      <c r="DH291" t="s">
        <v>361</v>
      </c>
      <c r="DI291" t="s">
        <v>361</v>
      </c>
      <c r="DJ291" t="s">
        <v>361</v>
      </c>
      <c r="DK291" t="s">
        <v>361</v>
      </c>
      <c r="DL291" t="s">
        <v>361</v>
      </c>
      <c r="DM291" t="s">
        <v>361</v>
      </c>
      <c r="DN291" t="s">
        <v>361</v>
      </c>
      <c r="DO291" t="s">
        <v>361</v>
      </c>
      <c r="DP291" t="s">
        <v>361</v>
      </c>
      <c r="DQ291" t="s">
        <v>361</v>
      </c>
      <c r="DR291" t="s">
        <v>370</v>
      </c>
      <c r="DT291" t="s">
        <v>361</v>
      </c>
      <c r="DU291" t="s">
        <v>361</v>
      </c>
      <c r="DV291" t="s">
        <v>361</v>
      </c>
      <c r="DW291" t="s">
        <v>361</v>
      </c>
      <c r="DX291" t="s">
        <v>361</v>
      </c>
      <c r="DY291" t="s">
        <v>361</v>
      </c>
      <c r="DZ291" t="s">
        <v>361</v>
      </c>
      <c r="EA291" t="s">
        <v>361</v>
      </c>
      <c r="EB291" t="s">
        <v>361</v>
      </c>
      <c r="EC291" t="s">
        <v>361</v>
      </c>
      <c r="ED291" t="s">
        <v>361</v>
      </c>
      <c r="EH291" t="s">
        <v>7</v>
      </c>
      <c r="EJ291" t="s">
        <v>7</v>
      </c>
      <c r="EL291">
        <v>5</v>
      </c>
      <c r="EM291" t="s">
        <v>371</v>
      </c>
      <c r="EN291">
        <v>35</v>
      </c>
      <c r="EO291" t="s">
        <v>371</v>
      </c>
      <c r="EP291">
        <v>31</v>
      </c>
      <c r="EQ291" t="s">
        <v>372</v>
      </c>
      <c r="ER291">
        <v>24</v>
      </c>
      <c r="ES291" t="s">
        <v>372</v>
      </c>
      <c r="ET291">
        <v>24</v>
      </c>
      <c r="EU291" t="s">
        <v>372</v>
      </c>
      <c r="EV291">
        <v>23</v>
      </c>
      <c r="FQ291" t="s">
        <v>392</v>
      </c>
      <c r="FR291" t="s">
        <v>404</v>
      </c>
      <c r="FT291" t="s">
        <v>580</v>
      </c>
      <c r="FV291" t="s">
        <v>404</v>
      </c>
      <c r="FX291" t="s">
        <v>580</v>
      </c>
      <c r="FZ291" t="s">
        <v>9</v>
      </c>
      <c r="GF291" t="s">
        <v>7</v>
      </c>
      <c r="GJ291" t="s">
        <v>375</v>
      </c>
      <c r="GP291">
        <v>60</v>
      </c>
      <c r="GR291" t="s">
        <v>376</v>
      </c>
      <c r="GT291" t="s">
        <v>472</v>
      </c>
      <c r="GX291" t="s">
        <v>378</v>
      </c>
      <c r="HB291" t="s">
        <v>7</v>
      </c>
      <c r="HD291" t="s">
        <v>7</v>
      </c>
      <c r="HF291" t="s">
        <v>7</v>
      </c>
      <c r="HG291" t="s">
        <v>7</v>
      </c>
      <c r="HH291" t="s">
        <v>7</v>
      </c>
      <c r="HI291" t="s">
        <v>7</v>
      </c>
      <c r="HJ291" t="s">
        <v>7</v>
      </c>
      <c r="HK291" t="s">
        <v>7</v>
      </c>
      <c r="HL291" t="s">
        <v>7</v>
      </c>
      <c r="HM291" t="s">
        <v>7</v>
      </c>
      <c r="HN291" t="s">
        <v>7</v>
      </c>
      <c r="HX291" t="s">
        <v>7</v>
      </c>
      <c r="HY291" t="s">
        <v>9</v>
      </c>
      <c r="HZ291" t="s">
        <v>7</v>
      </c>
      <c r="IA291" t="s">
        <v>7</v>
      </c>
      <c r="IB291" t="s">
        <v>7</v>
      </c>
      <c r="IC291" t="s">
        <v>7</v>
      </c>
      <c r="ID291" t="s">
        <v>7</v>
      </c>
      <c r="IL291" t="s">
        <v>440</v>
      </c>
      <c r="IP291" t="s">
        <v>457</v>
      </c>
      <c r="IT291" t="s">
        <v>381</v>
      </c>
      <c r="IV291" t="s">
        <v>381</v>
      </c>
      <c r="IX291" t="s">
        <v>381</v>
      </c>
      <c r="IZ291" t="s">
        <v>9</v>
      </c>
      <c r="JB291" t="s">
        <v>11</v>
      </c>
      <c r="JD291" t="s">
        <v>9</v>
      </c>
      <c r="JF291" t="s">
        <v>409</v>
      </c>
      <c r="JG291" t="s">
        <v>410</v>
      </c>
      <c r="JH291" t="s">
        <v>410</v>
      </c>
      <c r="JL291" t="s">
        <v>370</v>
      </c>
      <c r="JM291" t="s">
        <v>370</v>
      </c>
      <c r="JN291" t="s">
        <v>370</v>
      </c>
      <c r="JO291" t="s">
        <v>370</v>
      </c>
      <c r="JP291" t="s">
        <v>370</v>
      </c>
      <c r="JQ291" t="s">
        <v>361</v>
      </c>
      <c r="JR291" t="s">
        <v>361</v>
      </c>
      <c r="JS291" t="s">
        <v>361</v>
      </c>
      <c r="JT291" t="s">
        <v>361</v>
      </c>
      <c r="JU291" t="s">
        <v>361</v>
      </c>
      <c r="JV291" t="s">
        <v>361</v>
      </c>
      <c r="JW291" t="s">
        <v>361</v>
      </c>
      <c r="JX291" t="s">
        <v>411</v>
      </c>
      <c r="JZ291" t="s">
        <v>412</v>
      </c>
      <c r="KB291" t="s">
        <v>8</v>
      </c>
    </row>
    <row r="292" spans="1:288" x14ac:dyDescent="0.3">
      <c r="A292">
        <v>291</v>
      </c>
      <c r="AV292" t="s">
        <v>361</v>
      </c>
      <c r="AW292" t="s">
        <v>361</v>
      </c>
      <c r="AX292" t="s">
        <v>361</v>
      </c>
      <c r="AY292" t="s">
        <v>361</v>
      </c>
      <c r="AZ292" t="s">
        <v>361</v>
      </c>
      <c r="BA292" t="s">
        <v>361</v>
      </c>
      <c r="BB292" t="s">
        <v>361</v>
      </c>
      <c r="BC292" t="s">
        <v>361</v>
      </c>
      <c r="BD292" t="s">
        <v>361</v>
      </c>
      <c r="BE292" t="s">
        <v>361</v>
      </c>
      <c r="BF292" t="s">
        <v>361</v>
      </c>
      <c r="BG292" t="s">
        <v>361</v>
      </c>
      <c r="BH292" t="s">
        <v>361</v>
      </c>
      <c r="BI292" t="s">
        <v>361</v>
      </c>
      <c r="BJ292" t="s">
        <v>361</v>
      </c>
      <c r="BK292" t="s">
        <v>361</v>
      </c>
      <c r="BL292" t="s">
        <v>361</v>
      </c>
      <c r="BM292" t="s">
        <v>361</v>
      </c>
      <c r="BP292" t="s">
        <v>361</v>
      </c>
      <c r="BQ292" t="s">
        <v>361</v>
      </c>
      <c r="BR292" t="s">
        <v>361</v>
      </c>
      <c r="BS292" t="s">
        <v>361</v>
      </c>
      <c r="BT292" t="s">
        <v>361</v>
      </c>
      <c r="BU292" t="s">
        <v>361</v>
      </c>
      <c r="BV292" t="s">
        <v>361</v>
      </c>
      <c r="BW292" t="s">
        <v>361</v>
      </c>
      <c r="BX292" t="s">
        <v>361</v>
      </c>
      <c r="BY292" t="s">
        <v>361</v>
      </c>
      <c r="BZ292" t="s">
        <v>361</v>
      </c>
      <c r="CA292" t="s">
        <v>361</v>
      </c>
      <c r="CB292" t="s">
        <v>361</v>
      </c>
      <c r="CC292" t="s">
        <v>361</v>
      </c>
      <c r="CF292" t="s">
        <v>361</v>
      </c>
      <c r="CG292" t="s">
        <v>361</v>
      </c>
      <c r="CH292" t="s">
        <v>361</v>
      </c>
      <c r="CI292" t="s">
        <v>361</v>
      </c>
      <c r="CJ292" t="s">
        <v>361</v>
      </c>
      <c r="CK292" t="s">
        <v>361</v>
      </c>
      <c r="CL292" t="s">
        <v>361</v>
      </c>
      <c r="CM292" t="s">
        <v>361</v>
      </c>
      <c r="CN292" t="s">
        <v>361</v>
      </c>
      <c r="CO292" t="s">
        <v>361</v>
      </c>
      <c r="CP292" t="s">
        <v>361</v>
      </c>
      <c r="CQ292" t="s">
        <v>361</v>
      </c>
      <c r="CR292" t="s">
        <v>361</v>
      </c>
      <c r="CS292" t="s">
        <v>361</v>
      </c>
      <c r="CT292" t="s">
        <v>361</v>
      </c>
      <c r="CU292" t="s">
        <v>361</v>
      </c>
      <c r="CV292" t="s">
        <v>361</v>
      </c>
      <c r="CW292" t="s">
        <v>361</v>
      </c>
      <c r="CX292" t="s">
        <v>361</v>
      </c>
      <c r="CY292" t="s">
        <v>361</v>
      </c>
      <c r="CZ292" t="s">
        <v>361</v>
      </c>
      <c r="DA292" t="s">
        <v>361</v>
      </c>
      <c r="DH292" t="s">
        <v>361</v>
      </c>
      <c r="DI292" t="s">
        <v>361</v>
      </c>
      <c r="DJ292" t="s">
        <v>361</v>
      </c>
      <c r="DK292" t="s">
        <v>361</v>
      </c>
      <c r="DL292" t="s">
        <v>361</v>
      </c>
      <c r="DM292" t="s">
        <v>361</v>
      </c>
      <c r="DN292" t="s">
        <v>361</v>
      </c>
      <c r="DO292" t="s">
        <v>361</v>
      </c>
      <c r="DP292" t="s">
        <v>361</v>
      </c>
      <c r="DQ292" t="s">
        <v>361</v>
      </c>
      <c r="DR292" t="s">
        <v>361</v>
      </c>
      <c r="DT292" t="s">
        <v>361</v>
      </c>
      <c r="DU292" t="s">
        <v>361</v>
      </c>
      <c r="DV292" t="s">
        <v>361</v>
      </c>
      <c r="DW292" t="s">
        <v>361</v>
      </c>
      <c r="DX292" t="s">
        <v>361</v>
      </c>
      <c r="DY292" t="s">
        <v>361</v>
      </c>
      <c r="DZ292" t="s">
        <v>361</v>
      </c>
      <c r="EA292" t="s">
        <v>361</v>
      </c>
      <c r="EB292" t="s">
        <v>361</v>
      </c>
      <c r="EC292" t="s">
        <v>361</v>
      </c>
      <c r="ED292" t="s">
        <v>361</v>
      </c>
      <c r="JL292" t="s">
        <v>361</v>
      </c>
      <c r="JM292" t="s">
        <v>361</v>
      </c>
      <c r="JN292" t="s">
        <v>361</v>
      </c>
      <c r="JO292" t="s">
        <v>361</v>
      </c>
      <c r="JP292" t="s">
        <v>361</v>
      </c>
      <c r="JQ292" t="s">
        <v>361</v>
      </c>
      <c r="JR292" t="s">
        <v>361</v>
      </c>
      <c r="JS292" t="s">
        <v>361</v>
      </c>
      <c r="JT292" t="s">
        <v>361</v>
      </c>
      <c r="JU292" t="s">
        <v>361</v>
      </c>
      <c r="JV292" t="s">
        <v>361</v>
      </c>
      <c r="JW292" t="s">
        <v>361</v>
      </c>
      <c r="KB292" t="s">
        <v>59</v>
      </c>
    </row>
    <row r="293" spans="1:288" x14ac:dyDescent="0.3">
      <c r="A293">
        <v>292</v>
      </c>
      <c r="D293" s="45">
        <v>44742</v>
      </c>
      <c r="E293" s="46">
        <v>0.4770833333333333</v>
      </c>
      <c r="F293" t="s">
        <v>74</v>
      </c>
      <c r="G293" t="s">
        <v>382</v>
      </c>
      <c r="I293" t="s">
        <v>383</v>
      </c>
      <c r="N293" t="s">
        <v>384</v>
      </c>
      <c r="S293" t="s">
        <v>385</v>
      </c>
      <c r="W293" t="s">
        <v>465</v>
      </c>
      <c r="AA293" t="s">
        <v>414</v>
      </c>
      <c r="AC293" t="s">
        <v>388</v>
      </c>
      <c r="AE293" t="s">
        <v>423</v>
      </c>
      <c r="AG293" t="s">
        <v>390</v>
      </c>
      <c r="AK293" t="s">
        <v>383</v>
      </c>
      <c r="AO293" t="s">
        <v>385</v>
      </c>
      <c r="AQ293" t="s">
        <v>460</v>
      </c>
      <c r="AS293" t="s">
        <v>383</v>
      </c>
      <c r="AU293" t="s">
        <v>383</v>
      </c>
      <c r="AV293" t="s">
        <v>361</v>
      </c>
      <c r="AW293" t="s">
        <v>361</v>
      </c>
      <c r="AX293" t="s">
        <v>361</v>
      </c>
      <c r="AY293" t="s">
        <v>361</v>
      </c>
      <c r="AZ293" t="s">
        <v>361</v>
      </c>
      <c r="BA293" t="s">
        <v>361</v>
      </c>
      <c r="BB293" t="s">
        <v>361</v>
      </c>
      <c r="BC293" t="s">
        <v>361</v>
      </c>
      <c r="BD293" t="s">
        <v>361</v>
      </c>
      <c r="BE293" t="s">
        <v>361</v>
      </c>
      <c r="BF293" t="s">
        <v>361</v>
      </c>
      <c r="BG293" t="s">
        <v>361</v>
      </c>
      <c r="BH293" t="s">
        <v>361</v>
      </c>
      <c r="BI293" t="s">
        <v>361</v>
      </c>
      <c r="BJ293" t="s">
        <v>370</v>
      </c>
      <c r="BK293" t="s">
        <v>361</v>
      </c>
      <c r="BL293" t="s">
        <v>361</v>
      </c>
      <c r="BM293" t="s">
        <v>361</v>
      </c>
      <c r="BP293" t="s">
        <v>361</v>
      </c>
      <c r="BQ293" t="s">
        <v>361</v>
      </c>
      <c r="BR293" t="s">
        <v>361</v>
      </c>
      <c r="BS293" t="s">
        <v>361</v>
      </c>
      <c r="BT293" t="s">
        <v>361</v>
      </c>
      <c r="BU293" t="s">
        <v>361</v>
      </c>
      <c r="BV293" t="s">
        <v>361</v>
      </c>
      <c r="BW293" t="s">
        <v>361</v>
      </c>
      <c r="BX293" t="s">
        <v>361</v>
      </c>
      <c r="BY293" t="s">
        <v>370</v>
      </c>
      <c r="BZ293" t="s">
        <v>361</v>
      </c>
      <c r="CA293" t="s">
        <v>361</v>
      </c>
      <c r="CB293" t="s">
        <v>361</v>
      </c>
      <c r="CC293" t="s">
        <v>361</v>
      </c>
      <c r="CF293" t="s">
        <v>361</v>
      </c>
      <c r="CG293" t="s">
        <v>361</v>
      </c>
      <c r="CH293" t="s">
        <v>361</v>
      </c>
      <c r="CI293" t="s">
        <v>361</v>
      </c>
      <c r="CJ293" t="s">
        <v>361</v>
      </c>
      <c r="CK293" t="s">
        <v>361</v>
      </c>
      <c r="CL293" t="s">
        <v>361</v>
      </c>
      <c r="CM293" t="s">
        <v>361</v>
      </c>
      <c r="CN293" t="s">
        <v>361</v>
      </c>
      <c r="CO293" t="s">
        <v>361</v>
      </c>
      <c r="CP293" t="s">
        <v>361</v>
      </c>
      <c r="CQ293" t="s">
        <v>361</v>
      </c>
      <c r="CR293" t="s">
        <v>361</v>
      </c>
      <c r="CS293" t="s">
        <v>361</v>
      </c>
      <c r="CT293" t="s">
        <v>370</v>
      </c>
      <c r="CU293" t="s">
        <v>370</v>
      </c>
      <c r="CV293" t="s">
        <v>361</v>
      </c>
      <c r="CW293" t="s">
        <v>361</v>
      </c>
      <c r="CX293" t="s">
        <v>361</v>
      </c>
      <c r="CY293" t="s">
        <v>361</v>
      </c>
      <c r="CZ293" t="s">
        <v>370</v>
      </c>
      <c r="DA293" t="s">
        <v>361</v>
      </c>
      <c r="DE293" t="s">
        <v>385</v>
      </c>
      <c r="DG293" t="s">
        <v>385</v>
      </c>
      <c r="DH293" t="s">
        <v>361</v>
      </c>
      <c r="DI293" t="s">
        <v>361</v>
      </c>
      <c r="DJ293" t="s">
        <v>361</v>
      </c>
      <c r="DK293" t="s">
        <v>361</v>
      </c>
      <c r="DL293" t="s">
        <v>361</v>
      </c>
      <c r="DM293" t="s">
        <v>361</v>
      </c>
      <c r="DN293" t="s">
        <v>361</v>
      </c>
      <c r="DO293" t="s">
        <v>361</v>
      </c>
      <c r="DP293" t="s">
        <v>361</v>
      </c>
      <c r="DQ293" t="s">
        <v>361</v>
      </c>
      <c r="DR293" t="s">
        <v>361</v>
      </c>
      <c r="DT293" t="s">
        <v>361</v>
      </c>
      <c r="DU293" t="s">
        <v>361</v>
      </c>
      <c r="DV293" t="s">
        <v>361</v>
      </c>
      <c r="DW293" t="s">
        <v>361</v>
      </c>
      <c r="DX293" t="s">
        <v>361</v>
      </c>
      <c r="DY293" t="s">
        <v>361</v>
      </c>
      <c r="DZ293" t="s">
        <v>361</v>
      </c>
      <c r="EA293" t="s">
        <v>361</v>
      </c>
      <c r="EB293" t="s">
        <v>361</v>
      </c>
      <c r="EC293" t="s">
        <v>361</v>
      </c>
      <c r="ED293" t="s">
        <v>370</v>
      </c>
      <c r="EI293" t="s">
        <v>383</v>
      </c>
      <c r="EK293" t="s">
        <v>383</v>
      </c>
      <c r="EL293">
        <v>3</v>
      </c>
      <c r="EM293" t="s">
        <v>371</v>
      </c>
      <c r="EN293">
        <v>13</v>
      </c>
      <c r="EO293" t="s">
        <v>372</v>
      </c>
      <c r="EP293">
        <v>10</v>
      </c>
      <c r="EQ293" t="s">
        <v>372</v>
      </c>
      <c r="ER293">
        <v>8</v>
      </c>
      <c r="FQ293" t="s">
        <v>392</v>
      </c>
      <c r="FS293" t="s">
        <v>419</v>
      </c>
      <c r="FW293" t="s">
        <v>419</v>
      </c>
      <c r="GA293" t="s">
        <v>385</v>
      </c>
      <c r="GG293" t="s">
        <v>383</v>
      </c>
      <c r="GK293" t="s">
        <v>394</v>
      </c>
      <c r="GQ293">
        <v>1</v>
      </c>
      <c r="GS293" t="s">
        <v>395</v>
      </c>
      <c r="GU293" t="s">
        <v>396</v>
      </c>
      <c r="GY293" t="s">
        <v>397</v>
      </c>
      <c r="HC293" t="s">
        <v>385</v>
      </c>
      <c r="HE293" t="s">
        <v>385</v>
      </c>
      <c r="HO293" t="s">
        <v>385</v>
      </c>
      <c r="HP293" t="s">
        <v>385</v>
      </c>
      <c r="HQ293" t="s">
        <v>383</v>
      </c>
      <c r="HR293" t="s">
        <v>383</v>
      </c>
      <c r="HS293" t="s">
        <v>385</v>
      </c>
      <c r="HT293" t="s">
        <v>383</v>
      </c>
      <c r="HU293" t="s">
        <v>383</v>
      </c>
      <c r="HV293" t="s">
        <v>385</v>
      </c>
      <c r="HW293" t="s">
        <v>385</v>
      </c>
      <c r="IE293" t="s">
        <v>385</v>
      </c>
      <c r="IF293" t="s">
        <v>385</v>
      </c>
      <c r="IG293" t="s">
        <v>383</v>
      </c>
      <c r="IH293" t="s">
        <v>383</v>
      </c>
      <c r="II293" t="s">
        <v>383</v>
      </c>
      <c r="IJ293" t="s">
        <v>385</v>
      </c>
      <c r="IK293" t="s">
        <v>383</v>
      </c>
      <c r="IM293" t="s">
        <v>421</v>
      </c>
      <c r="IQ293" t="s">
        <v>504</v>
      </c>
      <c r="IU293" t="s">
        <v>399</v>
      </c>
      <c r="IW293" t="s">
        <v>399</v>
      </c>
      <c r="IY293" t="s">
        <v>399</v>
      </c>
      <c r="JA293" t="s">
        <v>383</v>
      </c>
      <c r="JL293" t="s">
        <v>361</v>
      </c>
      <c r="JM293" t="s">
        <v>361</v>
      </c>
      <c r="JN293" t="s">
        <v>361</v>
      </c>
      <c r="JO293" t="s">
        <v>361</v>
      </c>
      <c r="JP293" t="s">
        <v>361</v>
      </c>
      <c r="JQ293" t="s">
        <v>361</v>
      </c>
      <c r="JR293" t="s">
        <v>361</v>
      </c>
      <c r="JS293" t="s">
        <v>361</v>
      </c>
      <c r="JT293" t="s">
        <v>361</v>
      </c>
      <c r="JU293" t="s">
        <v>361</v>
      </c>
      <c r="JV293" t="s">
        <v>361</v>
      </c>
      <c r="JW293" t="s">
        <v>361</v>
      </c>
      <c r="KB293" t="s">
        <v>8</v>
      </c>
    </row>
    <row r="294" spans="1:288" x14ac:dyDescent="0.3">
      <c r="A294">
        <v>293</v>
      </c>
      <c r="D294" s="45">
        <v>44742</v>
      </c>
      <c r="E294" s="46">
        <v>0.47916666666666669</v>
      </c>
      <c r="F294" t="s">
        <v>16</v>
      </c>
      <c r="G294" t="s">
        <v>382</v>
      </c>
      <c r="I294" t="s">
        <v>383</v>
      </c>
      <c r="N294" t="s">
        <v>384</v>
      </c>
      <c r="S294" t="s">
        <v>385</v>
      </c>
      <c r="W294" t="s">
        <v>413</v>
      </c>
      <c r="AA294" t="s">
        <v>414</v>
      </c>
      <c r="AC294" t="s">
        <v>388</v>
      </c>
      <c r="AE294" t="s">
        <v>435</v>
      </c>
      <c r="AG294" t="s">
        <v>390</v>
      </c>
      <c r="AK294" t="s">
        <v>383</v>
      </c>
      <c r="AO294" t="s">
        <v>383</v>
      </c>
      <c r="AQ294" t="s">
        <v>418</v>
      </c>
      <c r="AS294" t="s">
        <v>385</v>
      </c>
      <c r="AU294" t="s">
        <v>383</v>
      </c>
      <c r="AV294" t="s">
        <v>361</v>
      </c>
      <c r="AW294" t="s">
        <v>361</v>
      </c>
      <c r="AX294" t="s">
        <v>361</v>
      </c>
      <c r="AY294" t="s">
        <v>361</v>
      </c>
      <c r="AZ294" t="s">
        <v>361</v>
      </c>
      <c r="BA294" t="s">
        <v>361</v>
      </c>
      <c r="BB294" t="s">
        <v>361</v>
      </c>
      <c r="BC294" t="s">
        <v>361</v>
      </c>
      <c r="BD294" t="s">
        <v>361</v>
      </c>
      <c r="BE294" t="s">
        <v>361</v>
      </c>
      <c r="BF294" t="s">
        <v>361</v>
      </c>
      <c r="BG294" t="s">
        <v>361</v>
      </c>
      <c r="BH294" t="s">
        <v>361</v>
      </c>
      <c r="BI294" t="s">
        <v>361</v>
      </c>
      <c r="BJ294" t="s">
        <v>361</v>
      </c>
      <c r="BK294" t="s">
        <v>361</v>
      </c>
      <c r="BL294" t="s">
        <v>361</v>
      </c>
      <c r="BM294" t="s">
        <v>370</v>
      </c>
      <c r="BO294" t="s">
        <v>581</v>
      </c>
      <c r="BP294" t="s">
        <v>361</v>
      </c>
      <c r="BQ294" t="s">
        <v>361</v>
      </c>
      <c r="BR294" t="s">
        <v>361</v>
      </c>
      <c r="BS294" t="s">
        <v>361</v>
      </c>
      <c r="BT294" t="s">
        <v>361</v>
      </c>
      <c r="BU294" t="s">
        <v>361</v>
      </c>
      <c r="BV294" t="s">
        <v>361</v>
      </c>
      <c r="BW294" t="s">
        <v>361</v>
      </c>
      <c r="BX294" t="s">
        <v>361</v>
      </c>
      <c r="BY294" t="s">
        <v>361</v>
      </c>
      <c r="BZ294" t="s">
        <v>370</v>
      </c>
      <c r="CA294" t="s">
        <v>361</v>
      </c>
      <c r="CB294" t="s">
        <v>361</v>
      </c>
      <c r="CC294" t="s">
        <v>361</v>
      </c>
      <c r="CF294" t="s">
        <v>361</v>
      </c>
      <c r="CG294" t="s">
        <v>361</v>
      </c>
      <c r="CH294" t="s">
        <v>361</v>
      </c>
      <c r="CI294" t="s">
        <v>361</v>
      </c>
      <c r="CJ294" t="s">
        <v>361</v>
      </c>
      <c r="CK294" t="s">
        <v>361</v>
      </c>
      <c r="CL294" t="s">
        <v>361</v>
      </c>
      <c r="CM294" t="s">
        <v>361</v>
      </c>
      <c r="CN294" t="s">
        <v>361</v>
      </c>
      <c r="CO294" t="s">
        <v>361</v>
      </c>
      <c r="CP294" t="s">
        <v>361</v>
      </c>
      <c r="CQ294" t="s">
        <v>361</v>
      </c>
      <c r="CR294" t="s">
        <v>361</v>
      </c>
      <c r="CS294" t="s">
        <v>361</v>
      </c>
      <c r="CT294" t="s">
        <v>370</v>
      </c>
      <c r="CU294" t="s">
        <v>370</v>
      </c>
      <c r="CV294" t="s">
        <v>361</v>
      </c>
      <c r="CW294" t="s">
        <v>361</v>
      </c>
      <c r="CX294" t="s">
        <v>361</v>
      </c>
      <c r="CY294" t="s">
        <v>361</v>
      </c>
      <c r="CZ294" t="s">
        <v>361</v>
      </c>
      <c r="DA294" t="s">
        <v>361</v>
      </c>
      <c r="DE294" t="s">
        <v>385</v>
      </c>
      <c r="DG294" t="s">
        <v>385</v>
      </c>
      <c r="DH294" t="s">
        <v>361</v>
      </c>
      <c r="DI294" t="s">
        <v>361</v>
      </c>
      <c r="DJ294" t="s">
        <v>361</v>
      </c>
      <c r="DK294" t="s">
        <v>361</v>
      </c>
      <c r="DL294" t="s">
        <v>361</v>
      </c>
      <c r="DM294" t="s">
        <v>361</v>
      </c>
      <c r="DN294" t="s">
        <v>361</v>
      </c>
      <c r="DO294" t="s">
        <v>361</v>
      </c>
      <c r="DP294" t="s">
        <v>361</v>
      </c>
      <c r="DQ294" t="s">
        <v>361</v>
      </c>
      <c r="DR294" t="s">
        <v>361</v>
      </c>
      <c r="DT294" t="s">
        <v>361</v>
      </c>
      <c r="DU294" t="s">
        <v>361</v>
      </c>
      <c r="DV294" t="s">
        <v>361</v>
      </c>
      <c r="DW294" t="s">
        <v>361</v>
      </c>
      <c r="DX294" t="s">
        <v>361</v>
      </c>
      <c r="DY294" t="s">
        <v>361</v>
      </c>
      <c r="DZ294" t="s">
        <v>361</v>
      </c>
      <c r="EA294" t="s">
        <v>361</v>
      </c>
      <c r="EB294" t="s">
        <v>361</v>
      </c>
      <c r="EC294" t="s">
        <v>361</v>
      </c>
      <c r="ED294" t="s">
        <v>370</v>
      </c>
      <c r="EI294" t="s">
        <v>383</v>
      </c>
      <c r="EK294" t="s">
        <v>383</v>
      </c>
      <c r="EL294">
        <v>2</v>
      </c>
      <c r="EM294" t="s">
        <v>372</v>
      </c>
      <c r="EN294">
        <v>10</v>
      </c>
      <c r="EO294" t="s">
        <v>372</v>
      </c>
      <c r="EP294">
        <v>15</v>
      </c>
      <c r="FQ294" t="s">
        <v>392</v>
      </c>
      <c r="FS294" t="s">
        <v>448</v>
      </c>
      <c r="FW294" t="s">
        <v>463</v>
      </c>
      <c r="FY294" t="s">
        <v>503</v>
      </c>
      <c r="GA294" t="s">
        <v>385</v>
      </c>
      <c r="GG294" t="s">
        <v>383</v>
      </c>
      <c r="GK294" t="s">
        <v>428</v>
      </c>
      <c r="GO294" t="s">
        <v>484</v>
      </c>
      <c r="GQ294">
        <v>20</v>
      </c>
      <c r="GS294" t="s">
        <v>395</v>
      </c>
      <c r="GU294" t="s">
        <v>396</v>
      </c>
      <c r="GY294" t="s">
        <v>397</v>
      </c>
      <c r="HC294" t="s">
        <v>383</v>
      </c>
      <c r="HE294" t="s">
        <v>383</v>
      </c>
      <c r="HO294" t="s">
        <v>385</v>
      </c>
      <c r="HP294" t="s">
        <v>385</v>
      </c>
      <c r="HQ294" t="s">
        <v>383</v>
      </c>
      <c r="HR294" t="s">
        <v>383</v>
      </c>
      <c r="HS294" t="s">
        <v>383</v>
      </c>
      <c r="HT294" t="s">
        <v>383</v>
      </c>
      <c r="HU294" t="s">
        <v>383</v>
      </c>
      <c r="HV294" t="s">
        <v>383</v>
      </c>
      <c r="HW294" t="s">
        <v>383</v>
      </c>
      <c r="IE294" t="s">
        <v>385</v>
      </c>
      <c r="IF294" t="s">
        <v>385</v>
      </c>
      <c r="IG294" t="s">
        <v>383</v>
      </c>
      <c r="IH294" t="s">
        <v>383</v>
      </c>
      <c r="II294" t="s">
        <v>383</v>
      </c>
      <c r="IJ294" t="s">
        <v>383</v>
      </c>
      <c r="IK294" t="s">
        <v>383</v>
      </c>
      <c r="IM294" t="s">
        <v>453</v>
      </c>
      <c r="IQ294" t="s">
        <v>422</v>
      </c>
      <c r="IU294" t="s">
        <v>399</v>
      </c>
      <c r="IW294" t="s">
        <v>399</v>
      </c>
      <c r="IY294" t="s">
        <v>399</v>
      </c>
      <c r="JA294" t="s">
        <v>383</v>
      </c>
      <c r="JL294" t="s">
        <v>361</v>
      </c>
      <c r="JM294" t="s">
        <v>361</v>
      </c>
      <c r="JN294" t="s">
        <v>361</v>
      </c>
      <c r="JO294" t="s">
        <v>361</v>
      </c>
      <c r="JP294" t="s">
        <v>361</v>
      </c>
      <c r="JQ294" t="s">
        <v>361</v>
      </c>
      <c r="JR294" t="s">
        <v>361</v>
      </c>
      <c r="JS294" t="s">
        <v>361</v>
      </c>
      <c r="JT294" t="s">
        <v>361</v>
      </c>
      <c r="JU294" t="s">
        <v>361</v>
      </c>
      <c r="JV294" t="s">
        <v>361</v>
      </c>
      <c r="JW294" t="s">
        <v>361</v>
      </c>
      <c r="KB294" t="s">
        <v>8</v>
      </c>
    </row>
    <row r="295" spans="1:288" x14ac:dyDescent="0.3">
      <c r="A295">
        <v>294</v>
      </c>
      <c r="D295" s="45">
        <v>44743</v>
      </c>
      <c r="E295" s="46">
        <v>0.40416666666666662</v>
      </c>
      <c r="F295" t="s">
        <v>19</v>
      </c>
      <c r="G295" t="s">
        <v>13</v>
      </c>
      <c r="H295" t="s">
        <v>7</v>
      </c>
      <c r="L295" t="s">
        <v>362</v>
      </c>
      <c r="P295" t="s">
        <v>9</v>
      </c>
      <c r="V295" t="s">
        <v>363</v>
      </c>
      <c r="Z295" t="s">
        <v>443</v>
      </c>
      <c r="AB295" t="s">
        <v>403</v>
      </c>
      <c r="AD295" t="s">
        <v>366</v>
      </c>
      <c r="AF295" t="s">
        <v>470</v>
      </c>
      <c r="AH295" t="s">
        <v>417</v>
      </c>
      <c r="AJ295" t="s">
        <v>470</v>
      </c>
      <c r="AL295" t="s">
        <v>417</v>
      </c>
      <c r="AN295" t="s">
        <v>9</v>
      </c>
      <c r="AP295" t="s">
        <v>369</v>
      </c>
      <c r="AR295" t="s">
        <v>9</v>
      </c>
      <c r="AT295" t="s">
        <v>9</v>
      </c>
      <c r="AV295" t="s">
        <v>361</v>
      </c>
      <c r="AW295" t="s">
        <v>370</v>
      </c>
      <c r="AX295" t="s">
        <v>361</v>
      </c>
      <c r="AY295" t="s">
        <v>370</v>
      </c>
      <c r="AZ295" t="s">
        <v>370</v>
      </c>
      <c r="BA295" t="s">
        <v>370</v>
      </c>
      <c r="BB295" t="s">
        <v>361</v>
      </c>
      <c r="BC295" t="s">
        <v>361</v>
      </c>
      <c r="BD295" t="s">
        <v>361</v>
      </c>
      <c r="BE295" t="s">
        <v>361</v>
      </c>
      <c r="BF295" t="s">
        <v>361</v>
      </c>
      <c r="BG295" t="s">
        <v>361</v>
      </c>
      <c r="BH295" t="s">
        <v>361</v>
      </c>
      <c r="BI295" t="s">
        <v>361</v>
      </c>
      <c r="BJ295" t="s">
        <v>361</v>
      </c>
      <c r="BK295" t="s">
        <v>361</v>
      </c>
      <c r="BL295" t="s">
        <v>361</v>
      </c>
      <c r="BM295" t="s">
        <v>361</v>
      </c>
      <c r="BP295" t="s">
        <v>361</v>
      </c>
      <c r="BQ295" t="s">
        <v>361</v>
      </c>
      <c r="BR295" t="s">
        <v>361</v>
      </c>
      <c r="BS295" t="s">
        <v>370</v>
      </c>
      <c r="BT295" t="s">
        <v>370</v>
      </c>
      <c r="BU295" t="s">
        <v>361</v>
      </c>
      <c r="BV295" t="s">
        <v>361</v>
      </c>
      <c r="BW295" t="s">
        <v>361</v>
      </c>
      <c r="BX295" t="s">
        <v>361</v>
      </c>
      <c r="BY295" t="s">
        <v>361</v>
      </c>
      <c r="BZ295" t="s">
        <v>361</v>
      </c>
      <c r="CA295" t="s">
        <v>361</v>
      </c>
      <c r="CB295" t="s">
        <v>361</v>
      </c>
      <c r="CC295" t="s">
        <v>361</v>
      </c>
      <c r="CF295" t="s">
        <v>361</v>
      </c>
      <c r="CG295" t="s">
        <v>361</v>
      </c>
      <c r="CH295" t="s">
        <v>361</v>
      </c>
      <c r="CI295" t="s">
        <v>361</v>
      </c>
      <c r="CJ295" t="s">
        <v>370</v>
      </c>
      <c r="CK295" t="s">
        <v>361</v>
      </c>
      <c r="CL295" t="s">
        <v>370</v>
      </c>
      <c r="CM295" t="s">
        <v>370</v>
      </c>
      <c r="CN295" t="s">
        <v>370</v>
      </c>
      <c r="CO295" t="s">
        <v>370</v>
      </c>
      <c r="CP295" t="s">
        <v>361</v>
      </c>
      <c r="CQ295" t="s">
        <v>361</v>
      </c>
      <c r="CR295" t="s">
        <v>361</v>
      </c>
      <c r="CS295" t="s">
        <v>361</v>
      </c>
      <c r="CT295" t="s">
        <v>361</v>
      </c>
      <c r="CU295" t="s">
        <v>361</v>
      </c>
      <c r="CV295" t="s">
        <v>361</v>
      </c>
      <c r="CW295" t="s">
        <v>361</v>
      </c>
      <c r="CX295" t="s">
        <v>361</v>
      </c>
      <c r="CY295" t="s">
        <v>361</v>
      </c>
      <c r="CZ295" t="s">
        <v>361</v>
      </c>
      <c r="DA295" t="s">
        <v>361</v>
      </c>
      <c r="DD295" t="s">
        <v>9</v>
      </c>
      <c r="DF295" t="s">
        <v>9</v>
      </c>
      <c r="DH295" t="s">
        <v>361</v>
      </c>
      <c r="DI295" t="s">
        <v>361</v>
      </c>
      <c r="DJ295" t="s">
        <v>361</v>
      </c>
      <c r="DK295" t="s">
        <v>361</v>
      </c>
      <c r="DL295" t="s">
        <v>361</v>
      </c>
      <c r="DM295" t="s">
        <v>361</v>
      </c>
      <c r="DN295" t="s">
        <v>361</v>
      </c>
      <c r="DO295" t="s">
        <v>361</v>
      </c>
      <c r="DP295" t="s">
        <v>361</v>
      </c>
      <c r="DQ295" t="s">
        <v>361</v>
      </c>
      <c r="DR295" t="s">
        <v>370</v>
      </c>
      <c r="DT295" t="s">
        <v>361</v>
      </c>
      <c r="DU295" t="s">
        <v>361</v>
      </c>
      <c r="DV295" t="s">
        <v>361</v>
      </c>
      <c r="DW295" t="s">
        <v>361</v>
      </c>
      <c r="DX295" t="s">
        <v>361</v>
      </c>
      <c r="DY295" t="s">
        <v>361</v>
      </c>
      <c r="DZ295" t="s">
        <v>361</v>
      </c>
      <c r="EA295" t="s">
        <v>361</v>
      </c>
      <c r="EB295" t="s">
        <v>361</v>
      </c>
      <c r="EC295" t="s">
        <v>361</v>
      </c>
      <c r="ED295" t="s">
        <v>361</v>
      </c>
      <c r="EH295" t="s">
        <v>7</v>
      </c>
      <c r="EJ295" t="s">
        <v>7</v>
      </c>
      <c r="EL295">
        <v>3</v>
      </c>
      <c r="EM295" t="s">
        <v>372</v>
      </c>
      <c r="EN295">
        <v>38</v>
      </c>
      <c r="EO295" t="s">
        <v>372</v>
      </c>
      <c r="EP295">
        <v>15</v>
      </c>
      <c r="EQ295" t="s">
        <v>372</v>
      </c>
      <c r="ER295">
        <v>3</v>
      </c>
      <c r="FQ295" t="s">
        <v>392</v>
      </c>
      <c r="FR295" t="s">
        <v>374</v>
      </c>
      <c r="FV295" t="s">
        <v>374</v>
      </c>
      <c r="FZ295" t="s">
        <v>9</v>
      </c>
      <c r="GF295" t="s">
        <v>7</v>
      </c>
      <c r="GJ295" t="s">
        <v>425</v>
      </c>
      <c r="GP295">
        <v>1</v>
      </c>
      <c r="GR295" t="s">
        <v>376</v>
      </c>
      <c r="GT295" t="s">
        <v>377</v>
      </c>
      <c r="GX295" t="s">
        <v>378</v>
      </c>
      <c r="HB295" t="s">
        <v>7</v>
      </c>
      <c r="HD295" t="s">
        <v>9</v>
      </c>
      <c r="HF295" t="s">
        <v>7</v>
      </c>
      <c r="HG295" t="s">
        <v>9</v>
      </c>
      <c r="HH295" t="s">
        <v>7</v>
      </c>
      <c r="HI295" t="s">
        <v>7</v>
      </c>
      <c r="HJ295" t="s">
        <v>9</v>
      </c>
      <c r="HK295" t="s">
        <v>7</v>
      </c>
      <c r="HL295" t="s">
        <v>7</v>
      </c>
      <c r="HM295" t="s">
        <v>9</v>
      </c>
      <c r="HN295" t="s">
        <v>7</v>
      </c>
      <c r="HX295" t="s">
        <v>7</v>
      </c>
      <c r="HY295" t="s">
        <v>9</v>
      </c>
      <c r="HZ295" t="s">
        <v>7</v>
      </c>
      <c r="IA295" t="s">
        <v>7</v>
      </c>
      <c r="IB295" t="s">
        <v>7</v>
      </c>
      <c r="IC295" t="s">
        <v>7</v>
      </c>
      <c r="ID295" t="s">
        <v>7</v>
      </c>
      <c r="IL295" t="s">
        <v>379</v>
      </c>
      <c r="IP295" t="s">
        <v>380</v>
      </c>
      <c r="IT295" t="s">
        <v>381</v>
      </c>
      <c r="IV295" t="s">
        <v>381</v>
      </c>
      <c r="IX295" t="s">
        <v>381</v>
      </c>
      <c r="IZ295" t="s">
        <v>9</v>
      </c>
      <c r="JB295" t="s">
        <v>11</v>
      </c>
      <c r="JD295" t="s">
        <v>9</v>
      </c>
      <c r="JF295" t="s">
        <v>409</v>
      </c>
      <c r="JG295" t="s">
        <v>410</v>
      </c>
      <c r="JH295" t="s">
        <v>410</v>
      </c>
      <c r="JL295" t="s">
        <v>370</v>
      </c>
      <c r="JM295" t="s">
        <v>370</v>
      </c>
      <c r="JN295" t="s">
        <v>370</v>
      </c>
      <c r="JO295" t="s">
        <v>370</v>
      </c>
      <c r="JP295" t="s">
        <v>361</v>
      </c>
      <c r="JQ295" t="s">
        <v>361</v>
      </c>
      <c r="JR295" t="s">
        <v>361</v>
      </c>
      <c r="JS295" t="s">
        <v>361</v>
      </c>
      <c r="JT295" t="s">
        <v>361</v>
      </c>
      <c r="JU295" t="s">
        <v>361</v>
      </c>
      <c r="JV295" t="s">
        <v>361</v>
      </c>
      <c r="JW295" t="s">
        <v>361</v>
      </c>
      <c r="JX295" t="s">
        <v>411</v>
      </c>
      <c r="JZ295" t="s">
        <v>412</v>
      </c>
      <c r="KB295" t="s">
        <v>8</v>
      </c>
    </row>
    <row r="296" spans="1:288" x14ac:dyDescent="0.3">
      <c r="A296">
        <v>295</v>
      </c>
      <c r="D296" s="45">
        <v>44747</v>
      </c>
      <c r="E296" s="46">
        <v>0.50069444444444444</v>
      </c>
      <c r="F296" t="s">
        <v>73</v>
      </c>
      <c r="G296" t="s">
        <v>13</v>
      </c>
      <c r="H296" t="s">
        <v>7</v>
      </c>
      <c r="L296" t="s">
        <v>362</v>
      </c>
      <c r="P296" t="s">
        <v>9</v>
      </c>
      <c r="V296" t="s">
        <v>363</v>
      </c>
      <c r="Z296" t="s">
        <v>364</v>
      </c>
      <c r="AB296" t="s">
        <v>365</v>
      </c>
      <c r="AD296" t="s">
        <v>525</v>
      </c>
      <c r="AF296" t="s">
        <v>367</v>
      </c>
      <c r="AJ296" t="s">
        <v>367</v>
      </c>
      <c r="AN296" t="s">
        <v>9</v>
      </c>
      <c r="AP296" t="s">
        <v>471</v>
      </c>
      <c r="AR296" t="s">
        <v>9</v>
      </c>
      <c r="AT296" t="s">
        <v>9</v>
      </c>
      <c r="AV296" t="s">
        <v>361</v>
      </c>
      <c r="AW296" t="s">
        <v>361</v>
      </c>
      <c r="AX296" t="s">
        <v>361</v>
      </c>
      <c r="AY296" t="s">
        <v>370</v>
      </c>
      <c r="AZ296" t="s">
        <v>370</v>
      </c>
      <c r="BA296" t="s">
        <v>361</v>
      </c>
      <c r="BB296" t="s">
        <v>370</v>
      </c>
      <c r="BC296" t="s">
        <v>361</v>
      </c>
      <c r="BD296" t="s">
        <v>361</v>
      </c>
      <c r="BE296" t="s">
        <v>361</v>
      </c>
      <c r="BF296" t="s">
        <v>361</v>
      </c>
      <c r="BG296" t="s">
        <v>361</v>
      </c>
      <c r="BH296" t="s">
        <v>361</v>
      </c>
      <c r="BI296" t="s">
        <v>361</v>
      </c>
      <c r="BJ296" t="s">
        <v>361</v>
      </c>
      <c r="BK296" t="s">
        <v>361</v>
      </c>
      <c r="BL296" t="s">
        <v>361</v>
      </c>
      <c r="BM296" t="s">
        <v>361</v>
      </c>
      <c r="BP296" t="s">
        <v>361</v>
      </c>
      <c r="BQ296" t="s">
        <v>361</v>
      </c>
      <c r="BR296" t="s">
        <v>361</v>
      </c>
      <c r="BS296" t="s">
        <v>370</v>
      </c>
      <c r="BT296" t="s">
        <v>361</v>
      </c>
      <c r="BU296" t="s">
        <v>361</v>
      </c>
      <c r="BV296" t="s">
        <v>361</v>
      </c>
      <c r="BW296" t="s">
        <v>361</v>
      </c>
      <c r="BX296" t="s">
        <v>361</v>
      </c>
      <c r="BY296" t="s">
        <v>361</v>
      </c>
      <c r="BZ296" t="s">
        <v>361</v>
      </c>
      <c r="CA296" t="s">
        <v>361</v>
      </c>
      <c r="CB296" t="s">
        <v>361</v>
      </c>
      <c r="CC296" t="s">
        <v>361</v>
      </c>
      <c r="CF296" t="s">
        <v>361</v>
      </c>
      <c r="CG296" t="s">
        <v>361</v>
      </c>
      <c r="CH296" t="s">
        <v>361</v>
      </c>
      <c r="CI296" t="s">
        <v>370</v>
      </c>
      <c r="CJ296" t="s">
        <v>361</v>
      </c>
      <c r="CK296" t="s">
        <v>370</v>
      </c>
      <c r="CL296" t="s">
        <v>361</v>
      </c>
      <c r="CM296" t="s">
        <v>370</v>
      </c>
      <c r="CN296" t="s">
        <v>361</v>
      </c>
      <c r="CO296" t="s">
        <v>361</v>
      </c>
      <c r="CP296" t="s">
        <v>361</v>
      </c>
      <c r="CQ296" t="s">
        <v>361</v>
      </c>
      <c r="CR296" t="s">
        <v>361</v>
      </c>
      <c r="CS296" t="s">
        <v>361</v>
      </c>
      <c r="CT296" t="s">
        <v>361</v>
      </c>
      <c r="CU296" t="s">
        <v>361</v>
      </c>
      <c r="CV296" t="s">
        <v>361</v>
      </c>
      <c r="CW296" t="s">
        <v>361</v>
      </c>
      <c r="CX296" t="s">
        <v>361</v>
      </c>
      <c r="CY296" t="s">
        <v>361</v>
      </c>
      <c r="CZ296" t="s">
        <v>361</v>
      </c>
      <c r="DA296" t="s">
        <v>361</v>
      </c>
      <c r="DD296" t="s">
        <v>9</v>
      </c>
      <c r="DF296" t="s">
        <v>9</v>
      </c>
      <c r="DH296" t="s">
        <v>361</v>
      </c>
      <c r="DI296" t="s">
        <v>361</v>
      </c>
      <c r="DJ296" t="s">
        <v>361</v>
      </c>
      <c r="DK296" t="s">
        <v>361</v>
      </c>
      <c r="DL296" t="s">
        <v>361</v>
      </c>
      <c r="DM296" t="s">
        <v>361</v>
      </c>
      <c r="DN296" t="s">
        <v>361</v>
      </c>
      <c r="DO296" t="s">
        <v>361</v>
      </c>
      <c r="DP296" t="s">
        <v>361</v>
      </c>
      <c r="DQ296" t="s">
        <v>361</v>
      </c>
      <c r="DR296" t="s">
        <v>370</v>
      </c>
      <c r="DT296" t="s">
        <v>361</v>
      </c>
      <c r="DU296" t="s">
        <v>361</v>
      </c>
      <c r="DV296" t="s">
        <v>361</v>
      </c>
      <c r="DW296" t="s">
        <v>361</v>
      </c>
      <c r="DX296" t="s">
        <v>361</v>
      </c>
      <c r="DY296" t="s">
        <v>361</v>
      </c>
      <c r="DZ296" t="s">
        <v>361</v>
      </c>
      <c r="EA296" t="s">
        <v>361</v>
      </c>
      <c r="EB296" t="s">
        <v>361</v>
      </c>
      <c r="EC296" t="s">
        <v>361</v>
      </c>
      <c r="ED296" t="s">
        <v>361</v>
      </c>
      <c r="EH296" t="s">
        <v>7</v>
      </c>
      <c r="EJ296" t="s">
        <v>7</v>
      </c>
      <c r="EL296">
        <v>2</v>
      </c>
      <c r="EM296" t="s">
        <v>372</v>
      </c>
      <c r="EN296">
        <v>37</v>
      </c>
      <c r="EO296" t="s">
        <v>371</v>
      </c>
      <c r="EP296">
        <v>29</v>
      </c>
      <c r="FQ296" t="s">
        <v>373</v>
      </c>
      <c r="FR296" t="s">
        <v>449</v>
      </c>
      <c r="FV296" t="s">
        <v>374</v>
      </c>
      <c r="GF296" t="s">
        <v>7</v>
      </c>
      <c r="GJ296" t="s">
        <v>425</v>
      </c>
      <c r="GP296">
        <v>2</v>
      </c>
      <c r="GR296" t="s">
        <v>376</v>
      </c>
      <c r="GT296" t="s">
        <v>377</v>
      </c>
      <c r="GX296" t="s">
        <v>378</v>
      </c>
      <c r="HB296" t="s">
        <v>7</v>
      </c>
      <c r="HD296" t="s">
        <v>9</v>
      </c>
      <c r="HF296" t="s">
        <v>9</v>
      </c>
      <c r="HG296" t="s">
        <v>9</v>
      </c>
      <c r="HH296" t="s">
        <v>9</v>
      </c>
      <c r="HI296" t="s">
        <v>9</v>
      </c>
      <c r="HJ296" t="s">
        <v>9</v>
      </c>
      <c r="HK296" t="s">
        <v>7</v>
      </c>
      <c r="HL296" t="s">
        <v>9</v>
      </c>
      <c r="HM296" t="s">
        <v>9</v>
      </c>
      <c r="HN296" t="s">
        <v>9</v>
      </c>
      <c r="HX296" t="s">
        <v>9</v>
      </c>
      <c r="HY296" t="s">
        <v>9</v>
      </c>
      <c r="HZ296" t="s">
        <v>9</v>
      </c>
      <c r="IA296" t="s">
        <v>7</v>
      </c>
      <c r="IB296" t="s">
        <v>7</v>
      </c>
      <c r="IC296" t="s">
        <v>7</v>
      </c>
      <c r="ID296" t="s">
        <v>7</v>
      </c>
      <c r="IL296" t="s">
        <v>379</v>
      </c>
      <c r="IP296" t="s">
        <v>441</v>
      </c>
      <c r="IT296" t="s">
        <v>381</v>
      </c>
      <c r="IV296" t="s">
        <v>381</v>
      </c>
      <c r="IX296" t="s">
        <v>381</v>
      </c>
      <c r="IZ296" t="s">
        <v>7</v>
      </c>
      <c r="JL296" t="s">
        <v>361</v>
      </c>
      <c r="JM296" t="s">
        <v>361</v>
      </c>
      <c r="JN296" t="s">
        <v>361</v>
      </c>
      <c r="JO296" t="s">
        <v>361</v>
      </c>
      <c r="JP296" t="s">
        <v>361</v>
      </c>
      <c r="JQ296" t="s">
        <v>361</v>
      </c>
      <c r="JR296" t="s">
        <v>361</v>
      </c>
      <c r="JS296" t="s">
        <v>361</v>
      </c>
      <c r="JT296" t="s">
        <v>361</v>
      </c>
      <c r="JU296" t="s">
        <v>361</v>
      </c>
      <c r="JV296" t="s">
        <v>361</v>
      </c>
      <c r="JW296" t="s">
        <v>361</v>
      </c>
      <c r="KB296" t="s">
        <v>8</v>
      </c>
    </row>
    <row r="297" spans="1:288" x14ac:dyDescent="0.3">
      <c r="A297">
        <v>296</v>
      </c>
      <c r="D297" s="45">
        <v>44742</v>
      </c>
      <c r="E297" s="46">
        <v>0.48402777777777778</v>
      </c>
      <c r="F297" t="s">
        <v>15</v>
      </c>
      <c r="G297" t="s">
        <v>13</v>
      </c>
      <c r="H297" t="s">
        <v>7</v>
      </c>
      <c r="L297" t="s">
        <v>362</v>
      </c>
      <c r="P297" t="s">
        <v>9</v>
      </c>
      <c r="V297" t="s">
        <v>401</v>
      </c>
      <c r="X297" t="s">
        <v>7</v>
      </c>
      <c r="Z297" t="s">
        <v>402</v>
      </c>
      <c r="AB297" t="s">
        <v>403</v>
      </c>
      <c r="AD297" t="s">
        <v>423</v>
      </c>
      <c r="AF297" t="s">
        <v>367</v>
      </c>
      <c r="AJ297" t="s">
        <v>367</v>
      </c>
      <c r="AN297" t="s">
        <v>9</v>
      </c>
      <c r="AP297" t="s">
        <v>424</v>
      </c>
      <c r="AR297" t="s">
        <v>7</v>
      </c>
      <c r="AT297" t="s">
        <v>368</v>
      </c>
      <c r="AV297" t="s">
        <v>361</v>
      </c>
      <c r="AW297" t="s">
        <v>361</v>
      </c>
      <c r="AX297" t="s">
        <v>361</v>
      </c>
      <c r="AY297" t="s">
        <v>361</v>
      </c>
      <c r="AZ297" t="s">
        <v>370</v>
      </c>
      <c r="BA297" t="s">
        <v>361</v>
      </c>
      <c r="BB297" t="s">
        <v>361</v>
      </c>
      <c r="BC297" t="s">
        <v>370</v>
      </c>
      <c r="BD297" t="s">
        <v>370</v>
      </c>
      <c r="BE297" t="s">
        <v>361</v>
      </c>
      <c r="BF297" t="s">
        <v>361</v>
      </c>
      <c r="BG297" t="s">
        <v>361</v>
      </c>
      <c r="BH297" t="s">
        <v>361</v>
      </c>
      <c r="BI297" t="s">
        <v>361</v>
      </c>
      <c r="BJ297" t="s">
        <v>361</v>
      </c>
      <c r="BK297" t="s">
        <v>361</v>
      </c>
      <c r="BL297" t="s">
        <v>361</v>
      </c>
      <c r="BM297" t="s">
        <v>361</v>
      </c>
      <c r="BN297" t="s">
        <v>438</v>
      </c>
      <c r="BP297" t="s">
        <v>361</v>
      </c>
      <c r="BQ297" t="s">
        <v>361</v>
      </c>
      <c r="BR297" t="s">
        <v>361</v>
      </c>
      <c r="BS297" t="s">
        <v>370</v>
      </c>
      <c r="BT297" t="s">
        <v>361</v>
      </c>
      <c r="BU297" t="s">
        <v>361</v>
      </c>
      <c r="BV297" t="s">
        <v>361</v>
      </c>
      <c r="BW297" t="s">
        <v>361</v>
      </c>
      <c r="BX297" t="s">
        <v>361</v>
      </c>
      <c r="BY297" t="s">
        <v>361</v>
      </c>
      <c r="BZ297" t="s">
        <v>361</v>
      </c>
      <c r="CA297" t="s">
        <v>361</v>
      </c>
      <c r="CB297" t="s">
        <v>361</v>
      </c>
      <c r="CC297" t="s">
        <v>361</v>
      </c>
      <c r="CF297" t="s">
        <v>361</v>
      </c>
      <c r="CG297" t="s">
        <v>370</v>
      </c>
      <c r="CH297" t="s">
        <v>370</v>
      </c>
      <c r="CI297" t="s">
        <v>370</v>
      </c>
      <c r="CJ297" t="s">
        <v>361</v>
      </c>
      <c r="CK297" t="s">
        <v>370</v>
      </c>
      <c r="CL297" t="s">
        <v>361</v>
      </c>
      <c r="CM297" t="s">
        <v>361</v>
      </c>
      <c r="CN297" t="s">
        <v>361</v>
      </c>
      <c r="CO297" t="s">
        <v>361</v>
      </c>
      <c r="CP297" t="s">
        <v>361</v>
      </c>
      <c r="CQ297" t="s">
        <v>361</v>
      </c>
      <c r="CR297" t="s">
        <v>361</v>
      </c>
      <c r="CS297" t="s">
        <v>361</v>
      </c>
      <c r="CT297" t="s">
        <v>361</v>
      </c>
      <c r="CU297" t="s">
        <v>361</v>
      </c>
      <c r="CV297" t="s">
        <v>361</v>
      </c>
      <c r="CW297" t="s">
        <v>361</v>
      </c>
      <c r="CX297" t="s">
        <v>361</v>
      </c>
      <c r="CY297" t="s">
        <v>361</v>
      </c>
      <c r="CZ297" t="s">
        <v>361</v>
      </c>
      <c r="DA297" t="s">
        <v>361</v>
      </c>
      <c r="DD297" t="s">
        <v>9</v>
      </c>
      <c r="DF297" t="s">
        <v>9</v>
      </c>
      <c r="DH297" t="s">
        <v>361</v>
      </c>
      <c r="DI297" t="s">
        <v>361</v>
      </c>
      <c r="DJ297" t="s">
        <v>361</v>
      </c>
      <c r="DK297" t="s">
        <v>361</v>
      </c>
      <c r="DL297" t="s">
        <v>361</v>
      </c>
      <c r="DM297" t="s">
        <v>361</v>
      </c>
      <c r="DN297" t="s">
        <v>361</v>
      </c>
      <c r="DO297" t="s">
        <v>361</v>
      </c>
      <c r="DP297" t="s">
        <v>361</v>
      </c>
      <c r="DQ297" t="s">
        <v>361</v>
      </c>
      <c r="DR297" t="s">
        <v>370</v>
      </c>
      <c r="DT297" t="s">
        <v>361</v>
      </c>
      <c r="DU297" t="s">
        <v>361</v>
      </c>
      <c r="DV297" t="s">
        <v>361</v>
      </c>
      <c r="DW297" t="s">
        <v>361</v>
      </c>
      <c r="DX297" t="s">
        <v>361</v>
      </c>
      <c r="DY297" t="s">
        <v>361</v>
      </c>
      <c r="DZ297" t="s">
        <v>361</v>
      </c>
      <c r="EA297" t="s">
        <v>361</v>
      </c>
      <c r="EB297" t="s">
        <v>361</v>
      </c>
      <c r="EC297" t="s">
        <v>361</v>
      </c>
      <c r="ED297" t="s">
        <v>361</v>
      </c>
      <c r="EH297" t="s">
        <v>7</v>
      </c>
      <c r="EJ297" t="s">
        <v>7</v>
      </c>
      <c r="EL297">
        <v>2</v>
      </c>
      <c r="EM297" t="s">
        <v>372</v>
      </c>
      <c r="EN297">
        <v>22</v>
      </c>
      <c r="EO297" t="s">
        <v>372</v>
      </c>
      <c r="EP297">
        <v>18</v>
      </c>
      <c r="FQ297" t="s">
        <v>373</v>
      </c>
      <c r="FR297" t="s">
        <v>406</v>
      </c>
      <c r="FV297" t="s">
        <v>374</v>
      </c>
      <c r="GF297" t="s">
        <v>7</v>
      </c>
      <c r="GJ297" t="s">
        <v>425</v>
      </c>
      <c r="GP297">
        <v>2</v>
      </c>
      <c r="GR297" t="s">
        <v>376</v>
      </c>
      <c r="GT297" t="s">
        <v>377</v>
      </c>
      <c r="GX297" t="s">
        <v>378</v>
      </c>
      <c r="HB297" t="s">
        <v>7</v>
      </c>
      <c r="HD297" t="s">
        <v>9</v>
      </c>
      <c r="HF297" t="s">
        <v>9</v>
      </c>
      <c r="HG297" t="s">
        <v>9</v>
      </c>
      <c r="HH297" t="s">
        <v>7</v>
      </c>
      <c r="HI297" t="s">
        <v>7</v>
      </c>
      <c r="HJ297" t="s">
        <v>9</v>
      </c>
      <c r="HK297" t="s">
        <v>7</v>
      </c>
      <c r="HL297" t="s">
        <v>9</v>
      </c>
      <c r="HM297" t="s">
        <v>9</v>
      </c>
      <c r="HN297" t="s">
        <v>9</v>
      </c>
      <c r="HX297" t="s">
        <v>9</v>
      </c>
      <c r="HY297" t="s">
        <v>9</v>
      </c>
      <c r="HZ297" t="s">
        <v>7</v>
      </c>
      <c r="IA297" t="s">
        <v>7</v>
      </c>
      <c r="IB297" t="s">
        <v>7</v>
      </c>
      <c r="IC297" t="s">
        <v>7</v>
      </c>
      <c r="ID297" t="s">
        <v>7</v>
      </c>
      <c r="IL297" t="s">
        <v>473</v>
      </c>
      <c r="IP297" t="s">
        <v>441</v>
      </c>
      <c r="IT297" t="s">
        <v>381</v>
      </c>
      <c r="IV297" t="s">
        <v>381</v>
      </c>
      <c r="IX297" t="s">
        <v>511</v>
      </c>
      <c r="IZ297" t="s">
        <v>7</v>
      </c>
      <c r="JL297" t="s">
        <v>361</v>
      </c>
      <c r="JM297" t="s">
        <v>361</v>
      </c>
      <c r="JN297" t="s">
        <v>361</v>
      </c>
      <c r="JO297" t="s">
        <v>361</v>
      </c>
      <c r="JP297" t="s">
        <v>361</v>
      </c>
      <c r="JQ297" t="s">
        <v>361</v>
      </c>
      <c r="JR297" t="s">
        <v>361</v>
      </c>
      <c r="JS297" t="s">
        <v>361</v>
      </c>
      <c r="JT297" t="s">
        <v>361</v>
      </c>
      <c r="JU297" t="s">
        <v>361</v>
      </c>
      <c r="JV297" t="s">
        <v>361</v>
      </c>
      <c r="JW297" t="s">
        <v>361</v>
      </c>
      <c r="KB297" t="s">
        <v>8</v>
      </c>
    </row>
    <row r="298" spans="1:288" x14ac:dyDescent="0.3">
      <c r="A298">
        <v>297</v>
      </c>
      <c r="D298" s="45">
        <v>44742</v>
      </c>
      <c r="E298" s="46">
        <v>0.48819444444444443</v>
      </c>
      <c r="F298" t="s">
        <v>20</v>
      </c>
      <c r="G298" t="s">
        <v>13</v>
      </c>
      <c r="H298" t="s">
        <v>7</v>
      </c>
      <c r="L298" t="s">
        <v>362</v>
      </c>
      <c r="P298" t="s">
        <v>9</v>
      </c>
      <c r="V298" t="s">
        <v>487</v>
      </c>
      <c r="X298" t="s">
        <v>9</v>
      </c>
      <c r="Z298" t="s">
        <v>402</v>
      </c>
      <c r="AB298" t="s">
        <v>403</v>
      </c>
      <c r="AD298" t="s">
        <v>366</v>
      </c>
      <c r="AF298" t="s">
        <v>367</v>
      </c>
      <c r="AJ298" t="s">
        <v>367</v>
      </c>
      <c r="AN298" t="s">
        <v>9</v>
      </c>
      <c r="AP298" t="s">
        <v>424</v>
      </c>
      <c r="AR298" t="s">
        <v>9</v>
      </c>
      <c r="AT298" t="s">
        <v>9</v>
      </c>
      <c r="AV298" t="s">
        <v>361</v>
      </c>
      <c r="AW298" t="s">
        <v>361</v>
      </c>
      <c r="AX298" t="s">
        <v>361</v>
      </c>
      <c r="AY298" t="s">
        <v>361</v>
      </c>
      <c r="AZ298" t="s">
        <v>370</v>
      </c>
      <c r="BA298" t="s">
        <v>361</v>
      </c>
      <c r="BB298" t="s">
        <v>361</v>
      </c>
      <c r="BC298" t="s">
        <v>361</v>
      </c>
      <c r="BD298" t="s">
        <v>361</v>
      </c>
      <c r="BE298" t="s">
        <v>361</v>
      </c>
      <c r="BF298" t="s">
        <v>361</v>
      </c>
      <c r="BG298" t="s">
        <v>361</v>
      </c>
      <c r="BH298" t="s">
        <v>361</v>
      </c>
      <c r="BI298" t="s">
        <v>361</v>
      </c>
      <c r="BJ298" t="s">
        <v>361</v>
      </c>
      <c r="BK298" t="s">
        <v>361</v>
      </c>
      <c r="BL298" t="s">
        <v>361</v>
      </c>
      <c r="BM298" t="s">
        <v>361</v>
      </c>
      <c r="BP298" t="s">
        <v>361</v>
      </c>
      <c r="BQ298" t="s">
        <v>361</v>
      </c>
      <c r="BR298" t="s">
        <v>361</v>
      </c>
      <c r="BS298" t="s">
        <v>370</v>
      </c>
      <c r="BT298" t="s">
        <v>361</v>
      </c>
      <c r="BU298" t="s">
        <v>361</v>
      </c>
      <c r="BV298" t="s">
        <v>361</v>
      </c>
      <c r="BW298" t="s">
        <v>361</v>
      </c>
      <c r="BX298" t="s">
        <v>361</v>
      </c>
      <c r="BY298" t="s">
        <v>361</v>
      </c>
      <c r="BZ298" t="s">
        <v>361</v>
      </c>
      <c r="CA298" t="s">
        <v>361</v>
      </c>
      <c r="CB298" t="s">
        <v>361</v>
      </c>
      <c r="CC298" t="s">
        <v>361</v>
      </c>
      <c r="CF298" t="s">
        <v>361</v>
      </c>
      <c r="CG298" t="s">
        <v>361</v>
      </c>
      <c r="CH298" t="s">
        <v>370</v>
      </c>
      <c r="CI298" t="s">
        <v>361</v>
      </c>
      <c r="CJ298" t="s">
        <v>370</v>
      </c>
      <c r="CK298" t="s">
        <v>361</v>
      </c>
      <c r="CL298" t="s">
        <v>370</v>
      </c>
      <c r="CM298" t="s">
        <v>361</v>
      </c>
      <c r="CN298" t="s">
        <v>361</v>
      </c>
      <c r="CO298" t="s">
        <v>361</v>
      </c>
      <c r="CP298" t="s">
        <v>361</v>
      </c>
      <c r="CQ298" t="s">
        <v>361</v>
      </c>
      <c r="CR298" t="s">
        <v>361</v>
      </c>
      <c r="CS298" t="s">
        <v>361</v>
      </c>
      <c r="CT298" t="s">
        <v>361</v>
      </c>
      <c r="CU298" t="s">
        <v>361</v>
      </c>
      <c r="CV298" t="s">
        <v>361</v>
      </c>
      <c r="CW298" t="s">
        <v>361</v>
      </c>
      <c r="CX298" t="s">
        <v>361</v>
      </c>
      <c r="CY298" t="s">
        <v>361</v>
      </c>
      <c r="CZ298" t="s">
        <v>361</v>
      </c>
      <c r="DA298" t="s">
        <v>361</v>
      </c>
      <c r="DD298" t="s">
        <v>9</v>
      </c>
      <c r="DF298" t="s">
        <v>7</v>
      </c>
      <c r="DH298" t="s">
        <v>370</v>
      </c>
      <c r="DI298" t="s">
        <v>361</v>
      </c>
      <c r="DJ298" t="s">
        <v>361</v>
      </c>
      <c r="DK298" t="s">
        <v>361</v>
      </c>
      <c r="DL298" t="s">
        <v>361</v>
      </c>
      <c r="DM298" t="s">
        <v>361</v>
      </c>
      <c r="DN298" t="s">
        <v>361</v>
      </c>
      <c r="DO298" t="s">
        <v>361</v>
      </c>
      <c r="DP298" t="s">
        <v>361</v>
      </c>
      <c r="DQ298" t="s">
        <v>361</v>
      </c>
      <c r="DR298" t="s">
        <v>361</v>
      </c>
      <c r="DT298" t="s">
        <v>361</v>
      </c>
      <c r="DU298" t="s">
        <v>361</v>
      </c>
      <c r="DV298" t="s">
        <v>361</v>
      </c>
      <c r="DW298" t="s">
        <v>361</v>
      </c>
      <c r="DX298" t="s">
        <v>361</v>
      </c>
      <c r="DY298" t="s">
        <v>361</v>
      </c>
      <c r="DZ298" t="s">
        <v>361</v>
      </c>
      <c r="EA298" t="s">
        <v>361</v>
      </c>
      <c r="EB298" t="s">
        <v>361</v>
      </c>
      <c r="EC298" t="s">
        <v>361</v>
      </c>
      <c r="ED298" t="s">
        <v>361</v>
      </c>
      <c r="EF298" t="s">
        <v>9</v>
      </c>
      <c r="EH298" t="s">
        <v>9</v>
      </c>
      <c r="EJ298" t="s">
        <v>9</v>
      </c>
      <c r="EL298">
        <v>3</v>
      </c>
      <c r="EM298" t="s">
        <v>372</v>
      </c>
      <c r="EN298">
        <v>32</v>
      </c>
      <c r="EO298" t="s">
        <v>372</v>
      </c>
      <c r="EP298">
        <v>23</v>
      </c>
      <c r="EQ298" t="s">
        <v>371</v>
      </c>
      <c r="ER298">
        <v>9</v>
      </c>
      <c r="FQ298" t="s">
        <v>392</v>
      </c>
      <c r="FR298" t="s">
        <v>406</v>
      </c>
      <c r="FV298" t="s">
        <v>406</v>
      </c>
      <c r="FZ298" t="s">
        <v>9</v>
      </c>
      <c r="GF298" t="s">
        <v>9</v>
      </c>
      <c r="GH298">
        <v>1</v>
      </c>
      <c r="GJ298" t="s">
        <v>375</v>
      </c>
      <c r="GP298">
        <v>1</v>
      </c>
      <c r="GR298" t="s">
        <v>510</v>
      </c>
      <c r="GT298" t="s">
        <v>377</v>
      </c>
      <c r="GX298" t="s">
        <v>378</v>
      </c>
      <c r="HB298" t="s">
        <v>9</v>
      </c>
      <c r="HD298" t="s">
        <v>9</v>
      </c>
      <c r="HF298" t="s">
        <v>7</v>
      </c>
      <c r="HG298" t="s">
        <v>9</v>
      </c>
      <c r="HH298" t="s">
        <v>7</v>
      </c>
      <c r="HI298" t="s">
        <v>7</v>
      </c>
      <c r="HJ298" t="s">
        <v>9</v>
      </c>
      <c r="HK298" t="s">
        <v>7</v>
      </c>
      <c r="HL298" t="s">
        <v>9</v>
      </c>
      <c r="HM298" t="s">
        <v>7</v>
      </c>
      <c r="HN298" t="s">
        <v>7</v>
      </c>
      <c r="HX298" t="s">
        <v>9</v>
      </c>
      <c r="HY298" t="s">
        <v>9</v>
      </c>
      <c r="HZ298" t="s">
        <v>7</v>
      </c>
      <c r="IA298" t="s">
        <v>7</v>
      </c>
      <c r="IB298" t="s">
        <v>7</v>
      </c>
      <c r="IC298" t="s">
        <v>7</v>
      </c>
      <c r="ID298" t="s">
        <v>7</v>
      </c>
      <c r="IL298" t="s">
        <v>450</v>
      </c>
      <c r="IP298" t="s">
        <v>380</v>
      </c>
      <c r="IT298" t="s">
        <v>381</v>
      </c>
      <c r="IV298" t="s">
        <v>381</v>
      </c>
      <c r="IX298" t="s">
        <v>381</v>
      </c>
      <c r="IZ298" t="s">
        <v>9</v>
      </c>
      <c r="JB298" t="s">
        <v>11</v>
      </c>
      <c r="JD298" t="s">
        <v>9</v>
      </c>
      <c r="JF298" t="s">
        <v>409</v>
      </c>
      <c r="JG298" t="s">
        <v>410</v>
      </c>
      <c r="JH298" t="s">
        <v>410</v>
      </c>
      <c r="JL298" t="s">
        <v>370</v>
      </c>
      <c r="JM298" t="s">
        <v>370</v>
      </c>
      <c r="JN298" t="s">
        <v>370</v>
      </c>
      <c r="JO298" t="s">
        <v>370</v>
      </c>
      <c r="JP298" t="s">
        <v>370</v>
      </c>
      <c r="JQ298" t="s">
        <v>361</v>
      </c>
      <c r="JR298" t="s">
        <v>361</v>
      </c>
      <c r="JS298" t="s">
        <v>361</v>
      </c>
      <c r="JT298" t="s">
        <v>361</v>
      </c>
      <c r="JU298" t="s">
        <v>361</v>
      </c>
      <c r="JV298" t="s">
        <v>361</v>
      </c>
      <c r="JW298" t="s">
        <v>361</v>
      </c>
      <c r="JX298" t="s">
        <v>14</v>
      </c>
      <c r="JZ298" t="s">
        <v>412</v>
      </c>
      <c r="KB298" t="s">
        <v>8</v>
      </c>
    </row>
    <row r="299" spans="1:288" x14ac:dyDescent="0.3">
      <c r="A299">
        <v>298</v>
      </c>
      <c r="D299" s="45">
        <v>44742</v>
      </c>
      <c r="E299" s="46">
        <v>0.48749999999999999</v>
      </c>
      <c r="F299" t="s">
        <v>19</v>
      </c>
      <c r="G299" t="s">
        <v>13</v>
      </c>
      <c r="H299" t="s">
        <v>7</v>
      </c>
      <c r="L299" t="s">
        <v>362</v>
      </c>
      <c r="P299" t="s">
        <v>9</v>
      </c>
      <c r="V299" t="s">
        <v>487</v>
      </c>
      <c r="X299" t="s">
        <v>9</v>
      </c>
      <c r="Z299" t="s">
        <v>443</v>
      </c>
      <c r="AB299" t="s">
        <v>365</v>
      </c>
      <c r="AD299" t="s">
        <v>389</v>
      </c>
      <c r="AF299" t="s">
        <v>367</v>
      </c>
      <c r="AJ299" t="s">
        <v>367</v>
      </c>
      <c r="AN299" t="s">
        <v>7</v>
      </c>
      <c r="AP299" t="s">
        <v>369</v>
      </c>
      <c r="AR299" t="s">
        <v>7</v>
      </c>
      <c r="AT299" t="s">
        <v>7</v>
      </c>
      <c r="AV299" t="s">
        <v>361</v>
      </c>
      <c r="AW299" t="s">
        <v>361</v>
      </c>
      <c r="AX299" t="s">
        <v>361</v>
      </c>
      <c r="AY299" t="s">
        <v>361</v>
      </c>
      <c r="AZ299" t="s">
        <v>370</v>
      </c>
      <c r="BA299" t="s">
        <v>370</v>
      </c>
      <c r="BB299" t="s">
        <v>370</v>
      </c>
      <c r="BC299" t="s">
        <v>361</v>
      </c>
      <c r="BD299" t="s">
        <v>361</v>
      </c>
      <c r="BE299" t="s">
        <v>361</v>
      </c>
      <c r="BF299" t="s">
        <v>361</v>
      </c>
      <c r="BG299" t="s">
        <v>361</v>
      </c>
      <c r="BH299" t="s">
        <v>361</v>
      </c>
      <c r="BI299" t="s">
        <v>361</v>
      </c>
      <c r="BJ299" t="s">
        <v>361</v>
      </c>
      <c r="BK299" t="s">
        <v>361</v>
      </c>
      <c r="BL299" t="s">
        <v>361</v>
      </c>
      <c r="BM299" t="s">
        <v>361</v>
      </c>
      <c r="BP299" t="s">
        <v>361</v>
      </c>
      <c r="BQ299" t="s">
        <v>361</v>
      </c>
      <c r="BR299" t="s">
        <v>361</v>
      </c>
      <c r="BS299" t="s">
        <v>370</v>
      </c>
      <c r="BT299" t="s">
        <v>361</v>
      </c>
      <c r="BU299" t="s">
        <v>361</v>
      </c>
      <c r="BV299" t="s">
        <v>361</v>
      </c>
      <c r="BW299" t="s">
        <v>361</v>
      </c>
      <c r="BX299" t="s">
        <v>361</v>
      </c>
      <c r="BY299" t="s">
        <v>361</v>
      </c>
      <c r="BZ299" t="s">
        <v>361</v>
      </c>
      <c r="CA299" t="s">
        <v>361</v>
      </c>
      <c r="CB299" t="s">
        <v>361</v>
      </c>
      <c r="CC299" t="s">
        <v>361</v>
      </c>
      <c r="CF299" t="s">
        <v>361</v>
      </c>
      <c r="CG299" t="s">
        <v>370</v>
      </c>
      <c r="CH299" t="s">
        <v>370</v>
      </c>
      <c r="CI299" t="s">
        <v>370</v>
      </c>
      <c r="CJ299" t="s">
        <v>370</v>
      </c>
      <c r="CK299" t="s">
        <v>361</v>
      </c>
      <c r="CL299" t="s">
        <v>361</v>
      </c>
      <c r="CM299" t="s">
        <v>361</v>
      </c>
      <c r="CN299" t="s">
        <v>361</v>
      </c>
      <c r="CO299" t="s">
        <v>361</v>
      </c>
      <c r="CP299" t="s">
        <v>361</v>
      </c>
      <c r="CQ299" t="s">
        <v>361</v>
      </c>
      <c r="CR299" t="s">
        <v>361</v>
      </c>
      <c r="CS299" t="s">
        <v>361</v>
      </c>
      <c r="CT299" t="s">
        <v>361</v>
      </c>
      <c r="CU299" t="s">
        <v>361</v>
      </c>
      <c r="CV299" t="s">
        <v>361</v>
      </c>
      <c r="CW299" t="s">
        <v>361</v>
      </c>
      <c r="CX299" t="s">
        <v>361</v>
      </c>
      <c r="CY299" t="s">
        <v>361</v>
      </c>
      <c r="CZ299" t="s">
        <v>361</v>
      </c>
      <c r="DA299" t="s">
        <v>361</v>
      </c>
      <c r="DD299" t="s">
        <v>9</v>
      </c>
      <c r="DF299" t="s">
        <v>9</v>
      </c>
      <c r="DH299" t="s">
        <v>361</v>
      </c>
      <c r="DI299" t="s">
        <v>361</v>
      </c>
      <c r="DJ299" t="s">
        <v>361</v>
      </c>
      <c r="DK299" t="s">
        <v>361</v>
      </c>
      <c r="DL299" t="s">
        <v>361</v>
      </c>
      <c r="DM299" t="s">
        <v>361</v>
      </c>
      <c r="DN299" t="s">
        <v>361</v>
      </c>
      <c r="DO299" t="s">
        <v>361</v>
      </c>
      <c r="DP299" t="s">
        <v>361</v>
      </c>
      <c r="DQ299" t="s">
        <v>361</v>
      </c>
      <c r="DR299" t="s">
        <v>370</v>
      </c>
      <c r="DT299" t="s">
        <v>361</v>
      </c>
      <c r="DU299" t="s">
        <v>361</v>
      </c>
      <c r="DV299" t="s">
        <v>361</v>
      </c>
      <c r="DW299" t="s">
        <v>361</v>
      </c>
      <c r="DX299" t="s">
        <v>361</v>
      </c>
      <c r="DY299" t="s">
        <v>361</v>
      </c>
      <c r="DZ299" t="s">
        <v>361</v>
      </c>
      <c r="EA299" t="s">
        <v>361</v>
      </c>
      <c r="EB299" t="s">
        <v>361</v>
      </c>
      <c r="EC299" t="s">
        <v>361</v>
      </c>
      <c r="ED299" t="s">
        <v>361</v>
      </c>
      <c r="EH299" t="s">
        <v>7</v>
      </c>
      <c r="EJ299" t="s">
        <v>7</v>
      </c>
      <c r="EL299">
        <v>2</v>
      </c>
      <c r="EM299" t="s">
        <v>371</v>
      </c>
      <c r="EN299">
        <v>26</v>
      </c>
      <c r="EO299" t="s">
        <v>372</v>
      </c>
      <c r="EP299">
        <v>2</v>
      </c>
      <c r="FQ299" t="s">
        <v>373</v>
      </c>
      <c r="FR299" t="s">
        <v>374</v>
      </c>
      <c r="FV299" t="s">
        <v>374</v>
      </c>
      <c r="GF299" t="s">
        <v>7</v>
      </c>
      <c r="GJ299" t="s">
        <v>425</v>
      </c>
      <c r="GP299">
        <v>1</v>
      </c>
      <c r="GR299" t="s">
        <v>376</v>
      </c>
      <c r="GT299" t="s">
        <v>377</v>
      </c>
      <c r="GX299" t="s">
        <v>378</v>
      </c>
      <c r="HB299" t="s">
        <v>7</v>
      </c>
      <c r="HD299" t="s">
        <v>9</v>
      </c>
      <c r="HF299" t="s">
        <v>7</v>
      </c>
      <c r="HG299" t="s">
        <v>9</v>
      </c>
      <c r="HH299" t="s">
        <v>7</v>
      </c>
      <c r="HI299" t="s">
        <v>7</v>
      </c>
      <c r="HJ299" t="s">
        <v>9</v>
      </c>
      <c r="HK299" t="s">
        <v>7</v>
      </c>
      <c r="HL299" t="s">
        <v>9</v>
      </c>
      <c r="HM299" t="s">
        <v>9</v>
      </c>
      <c r="HN299" t="s">
        <v>7</v>
      </c>
      <c r="HX299" t="s">
        <v>7</v>
      </c>
      <c r="HY299" t="s">
        <v>9</v>
      </c>
      <c r="HZ299" t="s">
        <v>7</v>
      </c>
      <c r="IA299" t="s">
        <v>7</v>
      </c>
      <c r="IB299" t="s">
        <v>7</v>
      </c>
      <c r="IC299" t="s">
        <v>7</v>
      </c>
      <c r="ID299" t="s">
        <v>7</v>
      </c>
      <c r="IL299" t="s">
        <v>473</v>
      </c>
      <c r="IP299" t="s">
        <v>582</v>
      </c>
      <c r="IT299" t="s">
        <v>381</v>
      </c>
      <c r="IV299" t="s">
        <v>381</v>
      </c>
      <c r="IX299" t="s">
        <v>381</v>
      </c>
      <c r="IZ299" t="s">
        <v>9</v>
      </c>
      <c r="JB299" t="s">
        <v>11</v>
      </c>
      <c r="JD299" t="s">
        <v>9</v>
      </c>
      <c r="JF299" t="s">
        <v>410</v>
      </c>
      <c r="JG299" t="s">
        <v>410</v>
      </c>
      <c r="JH299" t="s">
        <v>410</v>
      </c>
      <c r="JL299" t="s">
        <v>370</v>
      </c>
      <c r="JM299" t="s">
        <v>370</v>
      </c>
      <c r="JN299" t="s">
        <v>370</v>
      </c>
      <c r="JO299" t="s">
        <v>370</v>
      </c>
      <c r="JP299" t="s">
        <v>370</v>
      </c>
      <c r="JQ299" t="s">
        <v>361</v>
      </c>
      <c r="JR299" t="s">
        <v>361</v>
      </c>
      <c r="JS299" t="s">
        <v>361</v>
      </c>
      <c r="JT299" t="s">
        <v>361</v>
      </c>
      <c r="JU299" t="s">
        <v>361</v>
      </c>
      <c r="JV299" t="s">
        <v>361</v>
      </c>
      <c r="JW299" t="s">
        <v>361</v>
      </c>
      <c r="JX299" t="s">
        <v>411</v>
      </c>
      <c r="JZ299" t="s">
        <v>412</v>
      </c>
      <c r="KB299" t="s">
        <v>8</v>
      </c>
    </row>
    <row r="300" spans="1:288" x14ac:dyDescent="0.3">
      <c r="A300">
        <v>299</v>
      </c>
      <c r="AV300" t="s">
        <v>361</v>
      </c>
      <c r="AW300" t="s">
        <v>361</v>
      </c>
      <c r="AX300" t="s">
        <v>361</v>
      </c>
      <c r="AY300" t="s">
        <v>361</v>
      </c>
      <c r="AZ300" t="s">
        <v>361</v>
      </c>
      <c r="BA300" t="s">
        <v>361</v>
      </c>
      <c r="BB300" t="s">
        <v>361</v>
      </c>
      <c r="BC300" t="s">
        <v>361</v>
      </c>
      <c r="BD300" t="s">
        <v>361</v>
      </c>
      <c r="BE300" t="s">
        <v>361</v>
      </c>
      <c r="BF300" t="s">
        <v>361</v>
      </c>
      <c r="BG300" t="s">
        <v>361</v>
      </c>
      <c r="BH300" t="s">
        <v>361</v>
      </c>
      <c r="BI300" t="s">
        <v>361</v>
      </c>
      <c r="BJ300" t="s">
        <v>361</v>
      </c>
      <c r="BK300" t="s">
        <v>361</v>
      </c>
      <c r="BL300" t="s">
        <v>361</v>
      </c>
      <c r="BM300" t="s">
        <v>361</v>
      </c>
      <c r="BP300" t="s">
        <v>361</v>
      </c>
      <c r="BQ300" t="s">
        <v>361</v>
      </c>
      <c r="BR300" t="s">
        <v>361</v>
      </c>
      <c r="BS300" t="s">
        <v>361</v>
      </c>
      <c r="BT300" t="s">
        <v>361</v>
      </c>
      <c r="BU300" t="s">
        <v>361</v>
      </c>
      <c r="BV300" t="s">
        <v>361</v>
      </c>
      <c r="BW300" t="s">
        <v>361</v>
      </c>
      <c r="BX300" t="s">
        <v>361</v>
      </c>
      <c r="BY300" t="s">
        <v>361</v>
      </c>
      <c r="BZ300" t="s">
        <v>361</v>
      </c>
      <c r="CA300" t="s">
        <v>361</v>
      </c>
      <c r="CB300" t="s">
        <v>361</v>
      </c>
      <c r="CC300" t="s">
        <v>361</v>
      </c>
      <c r="CF300" t="s">
        <v>361</v>
      </c>
      <c r="CG300" t="s">
        <v>361</v>
      </c>
      <c r="CH300" t="s">
        <v>361</v>
      </c>
      <c r="CI300" t="s">
        <v>361</v>
      </c>
      <c r="CJ300" t="s">
        <v>361</v>
      </c>
      <c r="CK300" t="s">
        <v>361</v>
      </c>
      <c r="CL300" t="s">
        <v>361</v>
      </c>
      <c r="CM300" t="s">
        <v>361</v>
      </c>
      <c r="CN300" t="s">
        <v>361</v>
      </c>
      <c r="CO300" t="s">
        <v>361</v>
      </c>
      <c r="CP300" t="s">
        <v>361</v>
      </c>
      <c r="CQ300" t="s">
        <v>361</v>
      </c>
      <c r="CR300" t="s">
        <v>361</v>
      </c>
      <c r="CS300" t="s">
        <v>361</v>
      </c>
      <c r="CT300" t="s">
        <v>361</v>
      </c>
      <c r="CU300" t="s">
        <v>361</v>
      </c>
      <c r="CV300" t="s">
        <v>361</v>
      </c>
      <c r="CW300" t="s">
        <v>361</v>
      </c>
      <c r="CX300" t="s">
        <v>361</v>
      </c>
      <c r="CY300" t="s">
        <v>361</v>
      </c>
      <c r="CZ300" t="s">
        <v>361</v>
      </c>
      <c r="DA300" t="s">
        <v>361</v>
      </c>
      <c r="DH300" t="s">
        <v>361</v>
      </c>
      <c r="DI300" t="s">
        <v>361</v>
      </c>
      <c r="DJ300" t="s">
        <v>361</v>
      </c>
      <c r="DK300" t="s">
        <v>361</v>
      </c>
      <c r="DL300" t="s">
        <v>361</v>
      </c>
      <c r="DM300" t="s">
        <v>361</v>
      </c>
      <c r="DN300" t="s">
        <v>361</v>
      </c>
      <c r="DO300" t="s">
        <v>361</v>
      </c>
      <c r="DP300" t="s">
        <v>361</v>
      </c>
      <c r="DQ300" t="s">
        <v>361</v>
      </c>
      <c r="DR300" t="s">
        <v>361</v>
      </c>
      <c r="DT300" t="s">
        <v>361</v>
      </c>
      <c r="DU300" t="s">
        <v>361</v>
      </c>
      <c r="DV300" t="s">
        <v>361</v>
      </c>
      <c r="DW300" t="s">
        <v>361</v>
      </c>
      <c r="DX300" t="s">
        <v>361</v>
      </c>
      <c r="DY300" t="s">
        <v>361</v>
      </c>
      <c r="DZ300" t="s">
        <v>361</v>
      </c>
      <c r="EA300" t="s">
        <v>361</v>
      </c>
      <c r="EB300" t="s">
        <v>361</v>
      </c>
      <c r="EC300" t="s">
        <v>361</v>
      </c>
      <c r="ED300" t="s">
        <v>361</v>
      </c>
      <c r="JL300" t="s">
        <v>361</v>
      </c>
      <c r="JM300" t="s">
        <v>361</v>
      </c>
      <c r="JN300" t="s">
        <v>361</v>
      </c>
      <c r="JO300" t="s">
        <v>361</v>
      </c>
      <c r="JP300" t="s">
        <v>361</v>
      </c>
      <c r="JQ300" t="s">
        <v>361</v>
      </c>
      <c r="JR300" t="s">
        <v>361</v>
      </c>
      <c r="JS300" t="s">
        <v>361</v>
      </c>
      <c r="JT300" t="s">
        <v>361</v>
      </c>
      <c r="JU300" t="s">
        <v>361</v>
      </c>
      <c r="JV300" t="s">
        <v>361</v>
      </c>
      <c r="JW300" t="s">
        <v>361</v>
      </c>
      <c r="KB300" t="s">
        <v>59</v>
      </c>
    </row>
    <row r="301" spans="1:288" x14ac:dyDescent="0.3">
      <c r="A301">
        <v>300</v>
      </c>
      <c r="D301" s="45">
        <v>44742</v>
      </c>
      <c r="E301" s="46">
        <v>0.50555555555555554</v>
      </c>
      <c r="F301" t="s">
        <v>15</v>
      </c>
      <c r="G301" t="s">
        <v>13</v>
      </c>
      <c r="H301" t="s">
        <v>7</v>
      </c>
      <c r="L301" t="s">
        <v>362</v>
      </c>
      <c r="P301" t="s">
        <v>9</v>
      </c>
      <c r="V301" t="s">
        <v>363</v>
      </c>
      <c r="Z301" t="s">
        <v>443</v>
      </c>
      <c r="AB301" t="s">
        <v>469</v>
      </c>
      <c r="AD301" t="s">
        <v>423</v>
      </c>
      <c r="AF301" t="s">
        <v>470</v>
      </c>
      <c r="AH301" t="s">
        <v>417</v>
      </c>
      <c r="AJ301" t="s">
        <v>367</v>
      </c>
      <c r="AN301" t="s">
        <v>7</v>
      </c>
      <c r="AP301" t="s">
        <v>471</v>
      </c>
      <c r="AR301" t="s">
        <v>7</v>
      </c>
      <c r="AT301" t="s">
        <v>368</v>
      </c>
      <c r="AV301" t="s">
        <v>361</v>
      </c>
      <c r="AW301" t="s">
        <v>361</v>
      </c>
      <c r="AX301" t="s">
        <v>361</v>
      </c>
      <c r="AY301" t="s">
        <v>370</v>
      </c>
      <c r="AZ301" t="s">
        <v>370</v>
      </c>
      <c r="BA301" t="s">
        <v>361</v>
      </c>
      <c r="BB301" t="s">
        <v>361</v>
      </c>
      <c r="BC301" t="s">
        <v>361</v>
      </c>
      <c r="BD301" t="s">
        <v>361</v>
      </c>
      <c r="BE301" t="s">
        <v>361</v>
      </c>
      <c r="BF301" t="s">
        <v>361</v>
      </c>
      <c r="BG301" t="s">
        <v>361</v>
      </c>
      <c r="BH301" t="s">
        <v>361</v>
      </c>
      <c r="BI301" t="s">
        <v>361</v>
      </c>
      <c r="BJ301" t="s">
        <v>361</v>
      </c>
      <c r="BK301" t="s">
        <v>361</v>
      </c>
      <c r="BL301" t="s">
        <v>361</v>
      </c>
      <c r="BM301" t="s">
        <v>361</v>
      </c>
      <c r="BP301" t="s">
        <v>361</v>
      </c>
      <c r="BQ301" t="s">
        <v>361</v>
      </c>
      <c r="BR301" t="s">
        <v>361</v>
      </c>
      <c r="BS301" t="s">
        <v>370</v>
      </c>
      <c r="BT301" t="s">
        <v>370</v>
      </c>
      <c r="BU301" t="s">
        <v>361</v>
      </c>
      <c r="BV301" t="s">
        <v>361</v>
      </c>
      <c r="BW301" t="s">
        <v>361</v>
      </c>
      <c r="BX301" t="s">
        <v>361</v>
      </c>
      <c r="BY301" t="s">
        <v>361</v>
      </c>
      <c r="BZ301" t="s">
        <v>361</v>
      </c>
      <c r="CA301" t="s">
        <v>361</v>
      </c>
      <c r="CB301" t="s">
        <v>361</v>
      </c>
      <c r="CC301" t="s">
        <v>361</v>
      </c>
      <c r="CF301" t="s">
        <v>361</v>
      </c>
      <c r="CG301" t="s">
        <v>370</v>
      </c>
      <c r="CH301" t="s">
        <v>370</v>
      </c>
      <c r="CI301" t="s">
        <v>370</v>
      </c>
      <c r="CJ301" t="s">
        <v>361</v>
      </c>
      <c r="CK301" t="s">
        <v>370</v>
      </c>
      <c r="CL301" t="s">
        <v>361</v>
      </c>
      <c r="CM301" t="s">
        <v>361</v>
      </c>
      <c r="CN301" t="s">
        <v>361</v>
      </c>
      <c r="CO301" t="s">
        <v>361</v>
      </c>
      <c r="CP301" t="s">
        <v>361</v>
      </c>
      <c r="CQ301" t="s">
        <v>361</v>
      </c>
      <c r="CR301" t="s">
        <v>361</v>
      </c>
      <c r="CS301" t="s">
        <v>361</v>
      </c>
      <c r="CT301" t="s">
        <v>361</v>
      </c>
      <c r="CU301" t="s">
        <v>361</v>
      </c>
      <c r="CV301" t="s">
        <v>361</v>
      </c>
      <c r="CW301" t="s">
        <v>361</v>
      </c>
      <c r="CX301" t="s">
        <v>361</v>
      </c>
      <c r="CY301" t="s">
        <v>361</v>
      </c>
      <c r="CZ301" t="s">
        <v>361</v>
      </c>
      <c r="DA301" t="s">
        <v>361</v>
      </c>
      <c r="DD301" t="s">
        <v>9</v>
      </c>
      <c r="DF301" t="s">
        <v>9</v>
      </c>
      <c r="DH301" t="s">
        <v>361</v>
      </c>
      <c r="DI301" t="s">
        <v>361</v>
      </c>
      <c r="DJ301" t="s">
        <v>361</v>
      </c>
      <c r="DK301" t="s">
        <v>361</v>
      </c>
      <c r="DL301" t="s">
        <v>361</v>
      </c>
      <c r="DM301" t="s">
        <v>361</v>
      </c>
      <c r="DN301" t="s">
        <v>361</v>
      </c>
      <c r="DO301" t="s">
        <v>361</v>
      </c>
      <c r="DP301" t="s">
        <v>361</v>
      </c>
      <c r="DQ301" t="s">
        <v>361</v>
      </c>
      <c r="DR301" t="s">
        <v>370</v>
      </c>
      <c r="DT301" t="s">
        <v>361</v>
      </c>
      <c r="DU301" t="s">
        <v>361</v>
      </c>
      <c r="DV301" t="s">
        <v>361</v>
      </c>
      <c r="DW301" t="s">
        <v>361</v>
      </c>
      <c r="DX301" t="s">
        <v>361</v>
      </c>
      <c r="DY301" t="s">
        <v>361</v>
      </c>
      <c r="DZ301" t="s">
        <v>361</v>
      </c>
      <c r="EA301" t="s">
        <v>361</v>
      </c>
      <c r="EB301" t="s">
        <v>361</v>
      </c>
      <c r="EC301" t="s">
        <v>361</v>
      </c>
      <c r="ED301" t="s">
        <v>361</v>
      </c>
      <c r="EH301" t="s">
        <v>7</v>
      </c>
      <c r="EJ301" t="s">
        <v>7</v>
      </c>
      <c r="EL301">
        <v>1</v>
      </c>
      <c r="EM301" t="s">
        <v>371</v>
      </c>
      <c r="EN301">
        <v>23</v>
      </c>
      <c r="FQ301" t="s">
        <v>373</v>
      </c>
      <c r="FR301" t="s">
        <v>374</v>
      </c>
      <c r="FV301" t="s">
        <v>374</v>
      </c>
      <c r="GF301" t="s">
        <v>7</v>
      </c>
      <c r="GJ301" t="s">
        <v>425</v>
      </c>
      <c r="GP301">
        <v>2</v>
      </c>
      <c r="GR301" t="s">
        <v>376</v>
      </c>
      <c r="GT301" t="s">
        <v>377</v>
      </c>
      <c r="GX301" t="s">
        <v>378</v>
      </c>
      <c r="HB301" t="s">
        <v>7</v>
      </c>
      <c r="HD301" t="s">
        <v>9</v>
      </c>
      <c r="HF301" t="s">
        <v>9</v>
      </c>
      <c r="HG301" t="s">
        <v>9</v>
      </c>
      <c r="HH301" t="s">
        <v>7</v>
      </c>
      <c r="HI301" t="s">
        <v>9</v>
      </c>
      <c r="HJ301" t="s">
        <v>9</v>
      </c>
      <c r="HK301" t="s">
        <v>7</v>
      </c>
      <c r="HL301" t="s">
        <v>9</v>
      </c>
      <c r="HM301" t="s">
        <v>9</v>
      </c>
      <c r="HN301" t="s">
        <v>7</v>
      </c>
      <c r="HX301" t="s">
        <v>9</v>
      </c>
      <c r="HY301" t="s">
        <v>9</v>
      </c>
      <c r="HZ301" t="s">
        <v>7</v>
      </c>
      <c r="IA301" t="s">
        <v>7</v>
      </c>
      <c r="IB301" t="s">
        <v>7</v>
      </c>
      <c r="IC301" t="s">
        <v>7</v>
      </c>
      <c r="ID301" t="s">
        <v>7</v>
      </c>
      <c r="IL301" t="s">
        <v>473</v>
      </c>
      <c r="IP301" t="s">
        <v>441</v>
      </c>
      <c r="IT301" t="s">
        <v>381</v>
      </c>
      <c r="IV301" t="s">
        <v>381</v>
      </c>
      <c r="IX301" t="s">
        <v>381</v>
      </c>
      <c r="IZ301" t="s">
        <v>9</v>
      </c>
      <c r="JB301" t="s">
        <v>11</v>
      </c>
      <c r="JD301" t="s">
        <v>9</v>
      </c>
      <c r="JF301" t="s">
        <v>446</v>
      </c>
      <c r="JG301" t="s">
        <v>410</v>
      </c>
      <c r="JH301" t="s">
        <v>410</v>
      </c>
      <c r="JL301" t="s">
        <v>370</v>
      </c>
      <c r="JM301" t="s">
        <v>370</v>
      </c>
      <c r="JN301" t="s">
        <v>361</v>
      </c>
      <c r="JO301" t="s">
        <v>370</v>
      </c>
      <c r="JP301" t="s">
        <v>370</v>
      </c>
      <c r="JQ301" t="s">
        <v>361</v>
      </c>
      <c r="JR301" t="s">
        <v>361</v>
      </c>
      <c r="JS301" t="s">
        <v>361</v>
      </c>
      <c r="JT301" t="s">
        <v>361</v>
      </c>
      <c r="JU301" t="s">
        <v>361</v>
      </c>
      <c r="JV301" t="s">
        <v>361</v>
      </c>
      <c r="JW301" t="s">
        <v>361</v>
      </c>
      <c r="JX301" t="s">
        <v>411</v>
      </c>
      <c r="JZ301" t="s">
        <v>412</v>
      </c>
      <c r="KB301" t="s">
        <v>8</v>
      </c>
    </row>
    <row r="302" spans="1:288" x14ac:dyDescent="0.3">
      <c r="A302">
        <v>301</v>
      </c>
      <c r="D302" s="45">
        <v>44742</v>
      </c>
      <c r="E302" s="46">
        <v>0.51111111111111118</v>
      </c>
      <c r="F302" t="s">
        <v>23</v>
      </c>
      <c r="G302" t="s">
        <v>382</v>
      </c>
      <c r="I302" t="s">
        <v>385</v>
      </c>
      <c r="K302" t="s">
        <v>521</v>
      </c>
      <c r="N302" t="s">
        <v>384</v>
      </c>
      <c r="S302" t="s">
        <v>385</v>
      </c>
      <c r="W302" t="s">
        <v>465</v>
      </c>
      <c r="AA302" t="s">
        <v>414</v>
      </c>
      <c r="AC302" t="s">
        <v>388</v>
      </c>
      <c r="AE302" t="s">
        <v>423</v>
      </c>
      <c r="AG302" t="s">
        <v>545</v>
      </c>
      <c r="AH302" t="s">
        <v>417</v>
      </c>
      <c r="AK302" t="s">
        <v>383</v>
      </c>
      <c r="AO302" t="s">
        <v>383</v>
      </c>
      <c r="AQ302" t="s">
        <v>418</v>
      </c>
      <c r="AS302" t="s">
        <v>385</v>
      </c>
      <c r="AU302" t="s">
        <v>385</v>
      </c>
      <c r="AV302" t="s">
        <v>361</v>
      </c>
      <c r="AW302" t="s">
        <v>361</v>
      </c>
      <c r="AX302" t="s">
        <v>361</v>
      </c>
      <c r="AY302" t="s">
        <v>361</v>
      </c>
      <c r="AZ302" t="s">
        <v>361</v>
      </c>
      <c r="BA302" t="s">
        <v>361</v>
      </c>
      <c r="BB302" t="s">
        <v>361</v>
      </c>
      <c r="BC302" t="s">
        <v>361</v>
      </c>
      <c r="BD302" t="s">
        <v>361</v>
      </c>
      <c r="BE302" t="s">
        <v>361</v>
      </c>
      <c r="BF302" t="s">
        <v>361</v>
      </c>
      <c r="BG302" t="s">
        <v>361</v>
      </c>
      <c r="BH302" t="s">
        <v>370</v>
      </c>
      <c r="BI302" t="s">
        <v>370</v>
      </c>
      <c r="BJ302" t="s">
        <v>361</v>
      </c>
      <c r="BK302" t="s">
        <v>370</v>
      </c>
      <c r="BL302" t="s">
        <v>370</v>
      </c>
      <c r="BM302" t="s">
        <v>361</v>
      </c>
      <c r="BP302" t="s">
        <v>361</v>
      </c>
      <c r="BQ302" t="s">
        <v>361</v>
      </c>
      <c r="BR302" t="s">
        <v>361</v>
      </c>
      <c r="BS302" t="s">
        <v>361</v>
      </c>
      <c r="BT302" t="s">
        <v>361</v>
      </c>
      <c r="BU302" t="s">
        <v>361</v>
      </c>
      <c r="BV302" t="s">
        <v>361</v>
      </c>
      <c r="BW302" t="s">
        <v>361</v>
      </c>
      <c r="BX302" t="s">
        <v>361</v>
      </c>
      <c r="BY302" t="s">
        <v>370</v>
      </c>
      <c r="BZ302" t="s">
        <v>370</v>
      </c>
      <c r="CA302" t="s">
        <v>370</v>
      </c>
      <c r="CB302" t="s">
        <v>361</v>
      </c>
      <c r="CC302" t="s">
        <v>361</v>
      </c>
      <c r="CF302" t="s">
        <v>361</v>
      </c>
      <c r="CG302" t="s">
        <v>361</v>
      </c>
      <c r="CH302" t="s">
        <v>361</v>
      </c>
      <c r="CI302" t="s">
        <v>361</v>
      </c>
      <c r="CJ302" t="s">
        <v>361</v>
      </c>
      <c r="CK302" t="s">
        <v>361</v>
      </c>
      <c r="CL302" t="s">
        <v>361</v>
      </c>
      <c r="CM302" t="s">
        <v>361</v>
      </c>
      <c r="CN302" t="s">
        <v>361</v>
      </c>
      <c r="CO302" t="s">
        <v>361</v>
      </c>
      <c r="CP302" t="s">
        <v>361</v>
      </c>
      <c r="CQ302" t="s">
        <v>361</v>
      </c>
      <c r="CR302" t="s">
        <v>361</v>
      </c>
      <c r="CS302" t="s">
        <v>361</v>
      </c>
      <c r="CT302" t="s">
        <v>361</v>
      </c>
      <c r="CU302" t="s">
        <v>370</v>
      </c>
      <c r="CV302" t="s">
        <v>370</v>
      </c>
      <c r="CW302" t="s">
        <v>361</v>
      </c>
      <c r="CX302" t="s">
        <v>370</v>
      </c>
      <c r="CY302" t="s">
        <v>361</v>
      </c>
      <c r="CZ302" t="s">
        <v>361</v>
      </c>
      <c r="DA302" t="s">
        <v>361</v>
      </c>
      <c r="DE302" t="s">
        <v>385</v>
      </c>
      <c r="DG302" t="s">
        <v>385</v>
      </c>
      <c r="DH302" t="s">
        <v>361</v>
      </c>
      <c r="DI302" t="s">
        <v>361</v>
      </c>
      <c r="DJ302" t="s">
        <v>361</v>
      </c>
      <c r="DK302" t="s">
        <v>361</v>
      </c>
      <c r="DL302" t="s">
        <v>361</v>
      </c>
      <c r="DM302" t="s">
        <v>361</v>
      </c>
      <c r="DN302" t="s">
        <v>361</v>
      </c>
      <c r="DO302" t="s">
        <v>361</v>
      </c>
      <c r="DP302" t="s">
        <v>361</v>
      </c>
      <c r="DQ302" t="s">
        <v>361</v>
      </c>
      <c r="DR302" t="s">
        <v>361</v>
      </c>
      <c r="DT302" t="s">
        <v>361</v>
      </c>
      <c r="DU302" t="s">
        <v>361</v>
      </c>
      <c r="DV302" t="s">
        <v>361</v>
      </c>
      <c r="DW302" t="s">
        <v>361</v>
      </c>
      <c r="DX302" t="s">
        <v>370</v>
      </c>
      <c r="DY302" t="s">
        <v>361</v>
      </c>
      <c r="DZ302" t="s">
        <v>361</v>
      </c>
      <c r="EA302" t="s">
        <v>361</v>
      </c>
      <c r="EB302" t="s">
        <v>361</v>
      </c>
      <c r="EC302" t="s">
        <v>361</v>
      </c>
      <c r="ED302" t="s">
        <v>361</v>
      </c>
      <c r="EG302" t="s">
        <v>383</v>
      </c>
      <c r="EI302" t="s">
        <v>383</v>
      </c>
      <c r="EK302" t="s">
        <v>385</v>
      </c>
      <c r="EL302">
        <v>2</v>
      </c>
      <c r="EM302" t="s">
        <v>371</v>
      </c>
      <c r="EN302">
        <v>22</v>
      </c>
      <c r="EO302" t="s">
        <v>372</v>
      </c>
      <c r="EP302">
        <v>18</v>
      </c>
      <c r="FQ302" t="s">
        <v>373</v>
      </c>
      <c r="FS302" t="s">
        <v>419</v>
      </c>
      <c r="FW302" t="s">
        <v>419</v>
      </c>
      <c r="GG302" t="s">
        <v>383</v>
      </c>
      <c r="GK302" t="s">
        <v>394</v>
      </c>
      <c r="GQ302">
        <v>1</v>
      </c>
      <c r="GS302" t="s">
        <v>395</v>
      </c>
      <c r="GU302" t="s">
        <v>396</v>
      </c>
      <c r="GY302" t="s">
        <v>498</v>
      </c>
      <c r="HC302" t="s">
        <v>385</v>
      </c>
      <c r="HE302" t="s">
        <v>385</v>
      </c>
      <c r="HO302" t="s">
        <v>385</v>
      </c>
      <c r="HP302" t="s">
        <v>385</v>
      </c>
      <c r="HQ302" t="s">
        <v>383</v>
      </c>
      <c r="HR302" t="s">
        <v>383</v>
      </c>
      <c r="HS302" t="s">
        <v>385</v>
      </c>
      <c r="HT302" t="s">
        <v>383</v>
      </c>
      <c r="HU302" t="s">
        <v>383</v>
      </c>
      <c r="HV302" t="s">
        <v>383</v>
      </c>
      <c r="HW302" t="s">
        <v>383</v>
      </c>
      <c r="IE302" t="s">
        <v>383</v>
      </c>
      <c r="IF302" t="s">
        <v>383</v>
      </c>
      <c r="IG302" t="s">
        <v>383</v>
      </c>
      <c r="IH302" t="s">
        <v>383</v>
      </c>
      <c r="II302" t="s">
        <v>383</v>
      </c>
      <c r="IJ302" t="s">
        <v>383</v>
      </c>
      <c r="IK302" t="s">
        <v>383</v>
      </c>
      <c r="IM302" t="s">
        <v>398</v>
      </c>
      <c r="IQ302" t="s">
        <v>380</v>
      </c>
      <c r="IU302" t="s">
        <v>399</v>
      </c>
      <c r="IW302" t="s">
        <v>399</v>
      </c>
      <c r="IY302" t="s">
        <v>399</v>
      </c>
      <c r="JA302" t="s">
        <v>383</v>
      </c>
      <c r="JL302" t="s">
        <v>361</v>
      </c>
      <c r="JM302" t="s">
        <v>361</v>
      </c>
      <c r="JN302" t="s">
        <v>361</v>
      </c>
      <c r="JO302" t="s">
        <v>361</v>
      </c>
      <c r="JP302" t="s">
        <v>361</v>
      </c>
      <c r="JQ302" t="s">
        <v>361</v>
      </c>
      <c r="JR302" t="s">
        <v>361</v>
      </c>
      <c r="JS302" t="s">
        <v>361</v>
      </c>
      <c r="JT302" t="s">
        <v>361</v>
      </c>
      <c r="JU302" t="s">
        <v>361</v>
      </c>
      <c r="JV302" t="s">
        <v>361</v>
      </c>
      <c r="JW302" t="s">
        <v>361</v>
      </c>
      <c r="KB302" t="s">
        <v>8</v>
      </c>
    </row>
    <row r="303" spans="1:288" x14ac:dyDescent="0.3">
      <c r="A303">
        <v>302</v>
      </c>
      <c r="D303" s="45">
        <v>44742</v>
      </c>
      <c r="E303" s="46">
        <v>0.51041666666666663</v>
      </c>
      <c r="F303" t="s">
        <v>10</v>
      </c>
      <c r="G303" t="s">
        <v>13</v>
      </c>
      <c r="H303" t="s">
        <v>9</v>
      </c>
      <c r="J303" t="s">
        <v>442</v>
      </c>
      <c r="L303" t="s">
        <v>362</v>
      </c>
      <c r="P303" t="s">
        <v>9</v>
      </c>
      <c r="V303" t="s">
        <v>363</v>
      </c>
      <c r="Z303" t="s">
        <v>443</v>
      </c>
      <c r="AB303" t="s">
        <v>475</v>
      </c>
      <c r="AD303" t="s">
        <v>389</v>
      </c>
      <c r="AF303" t="s">
        <v>367</v>
      </c>
      <c r="AJ303" t="s">
        <v>470</v>
      </c>
      <c r="AL303" t="s">
        <v>14</v>
      </c>
      <c r="AM303" t="s">
        <v>555</v>
      </c>
      <c r="AN303" t="s">
        <v>9</v>
      </c>
      <c r="AP303" t="s">
        <v>369</v>
      </c>
      <c r="AR303" t="s">
        <v>9</v>
      </c>
      <c r="AT303" t="s">
        <v>9</v>
      </c>
      <c r="AV303" t="s">
        <v>361</v>
      </c>
      <c r="AW303" t="s">
        <v>361</v>
      </c>
      <c r="AX303" t="s">
        <v>361</v>
      </c>
      <c r="AY303" t="s">
        <v>370</v>
      </c>
      <c r="AZ303" t="s">
        <v>370</v>
      </c>
      <c r="BA303" t="s">
        <v>370</v>
      </c>
      <c r="BB303" t="s">
        <v>370</v>
      </c>
      <c r="BC303" t="s">
        <v>361</v>
      </c>
      <c r="BD303" t="s">
        <v>361</v>
      </c>
      <c r="BE303" t="s">
        <v>361</v>
      </c>
      <c r="BF303" t="s">
        <v>361</v>
      </c>
      <c r="BG303" t="s">
        <v>361</v>
      </c>
      <c r="BH303" t="s">
        <v>361</v>
      </c>
      <c r="BI303" t="s">
        <v>361</v>
      </c>
      <c r="BJ303" t="s">
        <v>361</v>
      </c>
      <c r="BK303" t="s">
        <v>361</v>
      </c>
      <c r="BL303" t="s">
        <v>361</v>
      </c>
      <c r="BM303" t="s">
        <v>361</v>
      </c>
      <c r="BP303" t="s">
        <v>361</v>
      </c>
      <c r="BQ303" t="s">
        <v>361</v>
      </c>
      <c r="BR303" t="s">
        <v>370</v>
      </c>
      <c r="BS303" t="s">
        <v>370</v>
      </c>
      <c r="BT303" t="s">
        <v>370</v>
      </c>
      <c r="BU303" t="s">
        <v>361</v>
      </c>
      <c r="BV303" t="s">
        <v>361</v>
      </c>
      <c r="BW303" t="s">
        <v>361</v>
      </c>
      <c r="BX303" t="s">
        <v>361</v>
      </c>
      <c r="BY303" t="s">
        <v>361</v>
      </c>
      <c r="BZ303" t="s">
        <v>361</v>
      </c>
      <c r="CA303" t="s">
        <v>361</v>
      </c>
      <c r="CB303" t="s">
        <v>361</v>
      </c>
      <c r="CC303" t="s">
        <v>361</v>
      </c>
      <c r="CF303" t="s">
        <v>361</v>
      </c>
      <c r="CG303" t="s">
        <v>370</v>
      </c>
      <c r="CH303" t="s">
        <v>370</v>
      </c>
      <c r="CI303" t="s">
        <v>370</v>
      </c>
      <c r="CJ303" t="s">
        <v>370</v>
      </c>
      <c r="CK303" t="s">
        <v>370</v>
      </c>
      <c r="CL303" t="s">
        <v>370</v>
      </c>
      <c r="CM303" t="s">
        <v>370</v>
      </c>
      <c r="CN303" t="s">
        <v>370</v>
      </c>
      <c r="CO303" t="s">
        <v>370</v>
      </c>
      <c r="CP303" t="s">
        <v>361</v>
      </c>
      <c r="CQ303" t="s">
        <v>361</v>
      </c>
      <c r="CR303" t="s">
        <v>361</v>
      </c>
      <c r="CS303" t="s">
        <v>361</v>
      </c>
      <c r="CT303" t="s">
        <v>361</v>
      </c>
      <c r="CU303" t="s">
        <v>361</v>
      </c>
      <c r="CV303" t="s">
        <v>361</v>
      </c>
      <c r="CW303" t="s">
        <v>361</v>
      </c>
      <c r="CX303" t="s">
        <v>361</v>
      </c>
      <c r="CY303" t="s">
        <v>361</v>
      </c>
      <c r="CZ303" t="s">
        <v>361</v>
      </c>
      <c r="DA303" t="s">
        <v>361</v>
      </c>
      <c r="DD303" t="s">
        <v>9</v>
      </c>
      <c r="DF303" t="s">
        <v>9</v>
      </c>
      <c r="DH303" t="s">
        <v>361</v>
      </c>
      <c r="DI303" t="s">
        <v>370</v>
      </c>
      <c r="DJ303" t="s">
        <v>361</v>
      </c>
      <c r="DK303" t="s">
        <v>361</v>
      </c>
      <c r="DL303" t="s">
        <v>361</v>
      </c>
      <c r="DM303" t="s">
        <v>361</v>
      </c>
      <c r="DN303" t="s">
        <v>361</v>
      </c>
      <c r="DO303" t="s">
        <v>361</v>
      </c>
      <c r="DP303" t="s">
        <v>361</v>
      </c>
      <c r="DQ303" t="s">
        <v>361</v>
      </c>
      <c r="DR303" t="s">
        <v>361</v>
      </c>
      <c r="DT303" t="s">
        <v>361</v>
      </c>
      <c r="DU303" t="s">
        <v>361</v>
      </c>
      <c r="DV303" t="s">
        <v>361</v>
      </c>
      <c r="DW303" t="s">
        <v>361</v>
      </c>
      <c r="DX303" t="s">
        <v>361</v>
      </c>
      <c r="DY303" t="s">
        <v>361</v>
      </c>
      <c r="DZ303" t="s">
        <v>361</v>
      </c>
      <c r="EA303" t="s">
        <v>361</v>
      </c>
      <c r="EB303" t="s">
        <v>361</v>
      </c>
      <c r="EC303" t="s">
        <v>361</v>
      </c>
      <c r="ED303" t="s">
        <v>361</v>
      </c>
      <c r="EF303" t="s">
        <v>9</v>
      </c>
      <c r="EH303" t="s">
        <v>9</v>
      </c>
      <c r="EJ303" t="s">
        <v>9</v>
      </c>
      <c r="EL303">
        <v>3</v>
      </c>
      <c r="EM303" t="s">
        <v>371</v>
      </c>
      <c r="EN303">
        <v>22</v>
      </c>
      <c r="EO303" t="s">
        <v>372</v>
      </c>
      <c r="EP303">
        <v>29</v>
      </c>
      <c r="EQ303" t="s">
        <v>372</v>
      </c>
      <c r="ER303">
        <v>19</v>
      </c>
      <c r="FQ303" t="s">
        <v>373</v>
      </c>
      <c r="FR303" t="s">
        <v>374</v>
      </c>
      <c r="FV303" t="s">
        <v>449</v>
      </c>
      <c r="GF303" t="s">
        <v>7</v>
      </c>
      <c r="GJ303" t="s">
        <v>425</v>
      </c>
      <c r="GP303">
        <v>1</v>
      </c>
      <c r="GR303" t="s">
        <v>376</v>
      </c>
      <c r="GT303" t="s">
        <v>377</v>
      </c>
      <c r="GX303" t="s">
        <v>378</v>
      </c>
      <c r="HB303" t="s">
        <v>9</v>
      </c>
      <c r="HD303" t="s">
        <v>9</v>
      </c>
      <c r="HF303" t="s">
        <v>9</v>
      </c>
      <c r="HG303" t="s">
        <v>9</v>
      </c>
      <c r="HH303" t="s">
        <v>7</v>
      </c>
      <c r="HI303" t="s">
        <v>9</v>
      </c>
      <c r="HJ303" t="s">
        <v>9</v>
      </c>
      <c r="HK303" t="s">
        <v>7</v>
      </c>
      <c r="HL303" t="s">
        <v>9</v>
      </c>
      <c r="HM303" t="s">
        <v>9</v>
      </c>
      <c r="HN303" t="s">
        <v>9</v>
      </c>
      <c r="HX303" t="s">
        <v>9</v>
      </c>
      <c r="HY303" t="s">
        <v>9</v>
      </c>
      <c r="HZ303" t="s">
        <v>7</v>
      </c>
      <c r="IA303" t="s">
        <v>7</v>
      </c>
      <c r="IB303" t="s">
        <v>7</v>
      </c>
      <c r="IC303" t="s">
        <v>9</v>
      </c>
      <c r="ID303" t="s">
        <v>7</v>
      </c>
      <c r="IL303" t="s">
        <v>440</v>
      </c>
      <c r="IP303" t="s">
        <v>380</v>
      </c>
      <c r="IT303" t="s">
        <v>381</v>
      </c>
      <c r="IV303" t="s">
        <v>381</v>
      </c>
      <c r="IX303" t="s">
        <v>511</v>
      </c>
      <c r="IZ303" t="s">
        <v>7</v>
      </c>
      <c r="JL303" t="s">
        <v>361</v>
      </c>
      <c r="JM303" t="s">
        <v>361</v>
      </c>
      <c r="JN303" t="s">
        <v>361</v>
      </c>
      <c r="JO303" t="s">
        <v>361</v>
      </c>
      <c r="JP303" t="s">
        <v>361</v>
      </c>
      <c r="JQ303" t="s">
        <v>361</v>
      </c>
      <c r="JR303" t="s">
        <v>361</v>
      </c>
      <c r="JS303" t="s">
        <v>361</v>
      </c>
      <c r="JT303" t="s">
        <v>361</v>
      </c>
      <c r="JU303" t="s">
        <v>361</v>
      </c>
      <c r="JV303" t="s">
        <v>361</v>
      </c>
      <c r="JW303" t="s">
        <v>361</v>
      </c>
      <c r="KB303" t="s">
        <v>8</v>
      </c>
    </row>
    <row r="304" spans="1:288" x14ac:dyDescent="0.3">
      <c r="A304">
        <v>303</v>
      </c>
      <c r="D304" s="45">
        <v>44742</v>
      </c>
      <c r="E304" s="46">
        <v>0.50763888888888886</v>
      </c>
      <c r="F304" t="s">
        <v>22</v>
      </c>
      <c r="G304" t="s">
        <v>13</v>
      </c>
      <c r="H304" t="s">
        <v>7</v>
      </c>
      <c r="L304" t="s">
        <v>362</v>
      </c>
      <c r="P304" t="s">
        <v>9</v>
      </c>
      <c r="V304" t="s">
        <v>363</v>
      </c>
      <c r="Z304" t="s">
        <v>443</v>
      </c>
      <c r="AB304" t="s">
        <v>403</v>
      </c>
      <c r="AD304" t="s">
        <v>366</v>
      </c>
      <c r="AF304" t="s">
        <v>367</v>
      </c>
      <c r="AJ304" t="s">
        <v>367</v>
      </c>
      <c r="AN304" t="s">
        <v>7</v>
      </c>
      <c r="AP304" t="s">
        <v>471</v>
      </c>
      <c r="AR304" t="s">
        <v>7</v>
      </c>
      <c r="AT304" t="s">
        <v>7</v>
      </c>
      <c r="AV304" t="s">
        <v>361</v>
      </c>
      <c r="AW304" t="s">
        <v>361</v>
      </c>
      <c r="AX304" t="s">
        <v>361</v>
      </c>
      <c r="AY304" t="s">
        <v>361</v>
      </c>
      <c r="AZ304" t="s">
        <v>361</v>
      </c>
      <c r="BA304" t="s">
        <v>370</v>
      </c>
      <c r="BB304" t="s">
        <v>361</v>
      </c>
      <c r="BC304" t="s">
        <v>361</v>
      </c>
      <c r="BD304" t="s">
        <v>361</v>
      </c>
      <c r="BE304" t="s">
        <v>361</v>
      </c>
      <c r="BF304" t="s">
        <v>361</v>
      </c>
      <c r="BG304" t="s">
        <v>361</v>
      </c>
      <c r="BH304" t="s">
        <v>361</v>
      </c>
      <c r="BI304" t="s">
        <v>361</v>
      </c>
      <c r="BJ304" t="s">
        <v>361</v>
      </c>
      <c r="BK304" t="s">
        <v>361</v>
      </c>
      <c r="BL304" t="s">
        <v>361</v>
      </c>
      <c r="BM304" t="s">
        <v>361</v>
      </c>
      <c r="BP304" t="s">
        <v>361</v>
      </c>
      <c r="BQ304" t="s">
        <v>361</v>
      </c>
      <c r="BR304" t="s">
        <v>361</v>
      </c>
      <c r="BS304" t="s">
        <v>370</v>
      </c>
      <c r="BT304" t="s">
        <v>361</v>
      </c>
      <c r="BU304" t="s">
        <v>361</v>
      </c>
      <c r="BV304" t="s">
        <v>361</v>
      </c>
      <c r="BW304" t="s">
        <v>361</v>
      </c>
      <c r="BX304" t="s">
        <v>361</v>
      </c>
      <c r="BY304" t="s">
        <v>361</v>
      </c>
      <c r="BZ304" t="s">
        <v>361</v>
      </c>
      <c r="CA304" t="s">
        <v>361</v>
      </c>
      <c r="CB304" t="s">
        <v>361</v>
      </c>
      <c r="CC304" t="s">
        <v>361</v>
      </c>
      <c r="CF304" t="s">
        <v>361</v>
      </c>
      <c r="CG304" t="s">
        <v>361</v>
      </c>
      <c r="CH304" t="s">
        <v>361</v>
      </c>
      <c r="CI304" t="s">
        <v>370</v>
      </c>
      <c r="CJ304" t="s">
        <v>361</v>
      </c>
      <c r="CK304" t="s">
        <v>361</v>
      </c>
      <c r="CL304" t="s">
        <v>361</v>
      </c>
      <c r="CM304" t="s">
        <v>361</v>
      </c>
      <c r="CN304" t="s">
        <v>361</v>
      </c>
      <c r="CO304" t="s">
        <v>370</v>
      </c>
      <c r="CP304" t="s">
        <v>361</v>
      </c>
      <c r="CQ304" t="s">
        <v>361</v>
      </c>
      <c r="CR304" t="s">
        <v>361</v>
      </c>
      <c r="CS304" t="s">
        <v>361</v>
      </c>
      <c r="CT304" t="s">
        <v>361</v>
      </c>
      <c r="CU304" t="s">
        <v>361</v>
      </c>
      <c r="CV304" t="s">
        <v>361</v>
      </c>
      <c r="CW304" t="s">
        <v>361</v>
      </c>
      <c r="CX304" t="s">
        <v>361</v>
      </c>
      <c r="CY304" t="s">
        <v>361</v>
      </c>
      <c r="CZ304" t="s">
        <v>361</v>
      </c>
      <c r="DA304" t="s">
        <v>361</v>
      </c>
      <c r="DD304" t="s">
        <v>9</v>
      </c>
      <c r="DF304" t="s">
        <v>9</v>
      </c>
      <c r="DH304" t="s">
        <v>361</v>
      </c>
      <c r="DI304" t="s">
        <v>361</v>
      </c>
      <c r="DJ304" t="s">
        <v>361</v>
      </c>
      <c r="DK304" t="s">
        <v>361</v>
      </c>
      <c r="DL304" t="s">
        <v>361</v>
      </c>
      <c r="DM304" t="s">
        <v>361</v>
      </c>
      <c r="DN304" t="s">
        <v>361</v>
      </c>
      <c r="DO304" t="s">
        <v>361</v>
      </c>
      <c r="DP304" t="s">
        <v>361</v>
      </c>
      <c r="DQ304" t="s">
        <v>361</v>
      </c>
      <c r="DR304" t="s">
        <v>370</v>
      </c>
      <c r="DT304" t="s">
        <v>361</v>
      </c>
      <c r="DU304" t="s">
        <v>361</v>
      </c>
      <c r="DV304" t="s">
        <v>361</v>
      </c>
      <c r="DW304" t="s">
        <v>361</v>
      </c>
      <c r="DX304" t="s">
        <v>361</v>
      </c>
      <c r="DY304" t="s">
        <v>361</v>
      </c>
      <c r="DZ304" t="s">
        <v>361</v>
      </c>
      <c r="EA304" t="s">
        <v>361</v>
      </c>
      <c r="EB304" t="s">
        <v>361</v>
      </c>
      <c r="EC304" t="s">
        <v>361</v>
      </c>
      <c r="ED304" t="s">
        <v>361</v>
      </c>
      <c r="EH304" t="s">
        <v>7</v>
      </c>
      <c r="EJ304" t="s">
        <v>7</v>
      </c>
      <c r="EL304">
        <v>3</v>
      </c>
      <c r="EM304" t="s">
        <v>371</v>
      </c>
      <c r="EN304">
        <v>9</v>
      </c>
      <c r="EO304" t="s">
        <v>372</v>
      </c>
      <c r="EP304">
        <v>15</v>
      </c>
      <c r="EQ304" t="s">
        <v>371</v>
      </c>
      <c r="ER304">
        <v>18</v>
      </c>
      <c r="FQ304" t="s">
        <v>392</v>
      </c>
      <c r="FR304" t="s">
        <v>374</v>
      </c>
      <c r="FV304" t="s">
        <v>406</v>
      </c>
      <c r="FZ304" t="s">
        <v>9</v>
      </c>
      <c r="GF304" t="s">
        <v>7</v>
      </c>
      <c r="GJ304" t="s">
        <v>478</v>
      </c>
      <c r="GN304" t="s">
        <v>479</v>
      </c>
      <c r="GP304">
        <v>5</v>
      </c>
      <c r="GR304" t="s">
        <v>376</v>
      </c>
      <c r="GT304" t="s">
        <v>377</v>
      </c>
      <c r="GX304" t="s">
        <v>378</v>
      </c>
      <c r="HB304" t="s">
        <v>7</v>
      </c>
      <c r="HD304" t="s">
        <v>7</v>
      </c>
      <c r="HF304" t="s">
        <v>9</v>
      </c>
      <c r="HG304" t="s">
        <v>9</v>
      </c>
      <c r="HH304" t="s">
        <v>7</v>
      </c>
      <c r="HI304" t="s">
        <v>9</v>
      </c>
      <c r="HJ304" t="s">
        <v>9</v>
      </c>
      <c r="HK304" t="s">
        <v>7</v>
      </c>
      <c r="HL304" t="s">
        <v>9</v>
      </c>
      <c r="HM304" t="s">
        <v>9</v>
      </c>
      <c r="HN304" t="s">
        <v>7</v>
      </c>
      <c r="HX304" t="s">
        <v>9</v>
      </c>
      <c r="HY304" t="s">
        <v>9</v>
      </c>
      <c r="HZ304" t="s">
        <v>9</v>
      </c>
      <c r="IA304" t="s">
        <v>7</v>
      </c>
      <c r="IB304" t="s">
        <v>7</v>
      </c>
      <c r="IC304" t="s">
        <v>7</v>
      </c>
      <c r="ID304" t="s">
        <v>7</v>
      </c>
      <c r="IL304" t="s">
        <v>440</v>
      </c>
      <c r="IP304" t="s">
        <v>14</v>
      </c>
      <c r="IR304" t="s">
        <v>408</v>
      </c>
      <c r="IT304" t="s">
        <v>381</v>
      </c>
      <c r="IV304" t="s">
        <v>381</v>
      </c>
      <c r="IX304" t="s">
        <v>381</v>
      </c>
      <c r="IZ304" t="s">
        <v>9</v>
      </c>
      <c r="JB304" t="s">
        <v>11</v>
      </c>
      <c r="JD304" t="s">
        <v>9</v>
      </c>
      <c r="JF304" t="s">
        <v>410</v>
      </c>
      <c r="JG304" t="s">
        <v>410</v>
      </c>
      <c r="JH304" t="s">
        <v>410</v>
      </c>
      <c r="JL304" t="s">
        <v>370</v>
      </c>
      <c r="JM304" t="s">
        <v>370</v>
      </c>
      <c r="JN304" t="s">
        <v>370</v>
      </c>
      <c r="JO304" t="s">
        <v>370</v>
      </c>
      <c r="JP304" t="s">
        <v>370</v>
      </c>
      <c r="JQ304" t="s">
        <v>361</v>
      </c>
      <c r="JR304" t="s">
        <v>361</v>
      </c>
      <c r="JS304" t="s">
        <v>361</v>
      </c>
      <c r="JT304" t="s">
        <v>361</v>
      </c>
      <c r="JU304" t="s">
        <v>361</v>
      </c>
      <c r="JV304" t="s">
        <v>361</v>
      </c>
      <c r="JW304" t="s">
        <v>361</v>
      </c>
      <c r="JX304" t="s">
        <v>474</v>
      </c>
      <c r="JZ304" t="s">
        <v>412</v>
      </c>
      <c r="KB304" t="s">
        <v>8</v>
      </c>
    </row>
    <row r="305" spans="1:288" x14ac:dyDescent="0.3">
      <c r="A305">
        <v>304</v>
      </c>
      <c r="D305" s="45">
        <v>44742</v>
      </c>
      <c r="E305" s="46">
        <v>0.51944444444444449</v>
      </c>
      <c r="F305" t="s">
        <v>74</v>
      </c>
      <c r="G305" t="s">
        <v>13</v>
      </c>
      <c r="H305" t="s">
        <v>7</v>
      </c>
      <c r="L305" t="s">
        <v>362</v>
      </c>
      <c r="P305" t="s">
        <v>9</v>
      </c>
      <c r="V305" t="s">
        <v>363</v>
      </c>
      <c r="Z305" t="s">
        <v>443</v>
      </c>
      <c r="AB305" t="s">
        <v>403</v>
      </c>
      <c r="AD305" t="s">
        <v>423</v>
      </c>
      <c r="AF305" t="s">
        <v>367</v>
      </c>
      <c r="AJ305" t="s">
        <v>367</v>
      </c>
      <c r="AN305" t="s">
        <v>368</v>
      </c>
      <c r="AP305" t="s">
        <v>369</v>
      </c>
      <c r="AR305" t="s">
        <v>7</v>
      </c>
      <c r="AT305" t="s">
        <v>368</v>
      </c>
      <c r="AV305" t="s">
        <v>361</v>
      </c>
      <c r="AW305" t="s">
        <v>361</v>
      </c>
      <c r="AX305" t="s">
        <v>361</v>
      </c>
      <c r="AY305" t="s">
        <v>361</v>
      </c>
      <c r="AZ305" t="s">
        <v>370</v>
      </c>
      <c r="BA305" t="s">
        <v>370</v>
      </c>
      <c r="BB305" t="s">
        <v>361</v>
      </c>
      <c r="BC305" t="s">
        <v>361</v>
      </c>
      <c r="BD305" t="s">
        <v>361</v>
      </c>
      <c r="BE305" t="s">
        <v>361</v>
      </c>
      <c r="BF305" t="s">
        <v>361</v>
      </c>
      <c r="BG305" t="s">
        <v>361</v>
      </c>
      <c r="BH305" t="s">
        <v>361</v>
      </c>
      <c r="BI305" t="s">
        <v>361</v>
      </c>
      <c r="BJ305" t="s">
        <v>361</v>
      </c>
      <c r="BK305" t="s">
        <v>361</v>
      </c>
      <c r="BL305" t="s">
        <v>361</v>
      </c>
      <c r="BM305" t="s">
        <v>361</v>
      </c>
      <c r="BP305" t="s">
        <v>361</v>
      </c>
      <c r="BQ305" t="s">
        <v>361</v>
      </c>
      <c r="BR305" t="s">
        <v>370</v>
      </c>
      <c r="BS305" t="s">
        <v>361</v>
      </c>
      <c r="BT305" t="s">
        <v>361</v>
      </c>
      <c r="BU305" t="s">
        <v>361</v>
      </c>
      <c r="BV305" t="s">
        <v>361</v>
      </c>
      <c r="BW305" t="s">
        <v>361</v>
      </c>
      <c r="BX305" t="s">
        <v>361</v>
      </c>
      <c r="BY305" t="s">
        <v>361</v>
      </c>
      <c r="BZ305" t="s">
        <v>361</v>
      </c>
      <c r="CA305" t="s">
        <v>361</v>
      </c>
      <c r="CB305" t="s">
        <v>361</v>
      </c>
      <c r="CC305" t="s">
        <v>361</v>
      </c>
      <c r="CF305" t="s">
        <v>361</v>
      </c>
      <c r="CG305" t="s">
        <v>361</v>
      </c>
      <c r="CH305" t="s">
        <v>361</v>
      </c>
      <c r="CI305" t="s">
        <v>370</v>
      </c>
      <c r="CJ305" t="s">
        <v>361</v>
      </c>
      <c r="CK305" t="s">
        <v>361</v>
      </c>
      <c r="CL305" t="s">
        <v>361</v>
      </c>
      <c r="CM305" t="s">
        <v>361</v>
      </c>
      <c r="CN305" t="s">
        <v>361</v>
      </c>
      <c r="CO305" t="s">
        <v>361</v>
      </c>
      <c r="CP305" t="s">
        <v>361</v>
      </c>
      <c r="CQ305" t="s">
        <v>361</v>
      </c>
      <c r="CR305" t="s">
        <v>361</v>
      </c>
      <c r="CS305" t="s">
        <v>361</v>
      </c>
      <c r="CT305" t="s">
        <v>361</v>
      </c>
      <c r="CU305" t="s">
        <v>361</v>
      </c>
      <c r="CV305" t="s">
        <v>361</v>
      </c>
      <c r="CW305" t="s">
        <v>361</v>
      </c>
      <c r="CX305" t="s">
        <v>361</v>
      </c>
      <c r="CY305" t="s">
        <v>361</v>
      </c>
      <c r="CZ305" t="s">
        <v>361</v>
      </c>
      <c r="DA305" t="s">
        <v>361</v>
      </c>
      <c r="DD305" t="s">
        <v>9</v>
      </c>
      <c r="DF305" t="s">
        <v>7</v>
      </c>
      <c r="DH305" t="s">
        <v>361</v>
      </c>
      <c r="DI305" t="s">
        <v>361</v>
      </c>
      <c r="DJ305" t="s">
        <v>361</v>
      </c>
      <c r="DK305" t="s">
        <v>361</v>
      </c>
      <c r="DL305" t="s">
        <v>361</v>
      </c>
      <c r="DM305" t="s">
        <v>361</v>
      </c>
      <c r="DN305" t="s">
        <v>361</v>
      </c>
      <c r="DO305" t="s">
        <v>361</v>
      </c>
      <c r="DP305" t="s">
        <v>361</v>
      </c>
      <c r="DQ305" t="s">
        <v>361</v>
      </c>
      <c r="DR305" t="s">
        <v>370</v>
      </c>
      <c r="DT305" t="s">
        <v>361</v>
      </c>
      <c r="DU305" t="s">
        <v>361</v>
      </c>
      <c r="DV305" t="s">
        <v>361</v>
      </c>
      <c r="DW305" t="s">
        <v>361</v>
      </c>
      <c r="DX305" t="s">
        <v>361</v>
      </c>
      <c r="DY305" t="s">
        <v>361</v>
      </c>
      <c r="DZ305" t="s">
        <v>361</v>
      </c>
      <c r="EA305" t="s">
        <v>361</v>
      </c>
      <c r="EB305" t="s">
        <v>361</v>
      </c>
      <c r="EC305" t="s">
        <v>361</v>
      </c>
      <c r="ED305" t="s">
        <v>361</v>
      </c>
      <c r="EH305" t="s">
        <v>7</v>
      </c>
      <c r="EJ305" t="s">
        <v>7</v>
      </c>
      <c r="EL305">
        <v>0</v>
      </c>
      <c r="FQ305" t="s">
        <v>373</v>
      </c>
      <c r="FR305" t="s">
        <v>406</v>
      </c>
      <c r="FV305" t="s">
        <v>406</v>
      </c>
      <c r="GF305" t="s">
        <v>7</v>
      </c>
      <c r="GJ305" t="s">
        <v>425</v>
      </c>
      <c r="GP305">
        <v>1</v>
      </c>
      <c r="GR305" t="s">
        <v>376</v>
      </c>
      <c r="GT305" t="s">
        <v>377</v>
      </c>
      <c r="GX305" t="s">
        <v>378</v>
      </c>
      <c r="HB305" t="s">
        <v>7</v>
      </c>
      <c r="HD305" t="s">
        <v>9</v>
      </c>
      <c r="HF305" t="s">
        <v>7</v>
      </c>
      <c r="HG305" t="s">
        <v>9</v>
      </c>
      <c r="HH305" t="s">
        <v>7</v>
      </c>
      <c r="HI305" t="s">
        <v>7</v>
      </c>
      <c r="HJ305" t="s">
        <v>7</v>
      </c>
      <c r="HK305" t="s">
        <v>7</v>
      </c>
      <c r="HL305" t="s">
        <v>7</v>
      </c>
      <c r="HM305" t="s">
        <v>9</v>
      </c>
      <c r="HN305" t="s">
        <v>9</v>
      </c>
      <c r="HX305" t="s">
        <v>9</v>
      </c>
      <c r="HY305" t="s">
        <v>9</v>
      </c>
      <c r="HZ305" t="s">
        <v>7</v>
      </c>
      <c r="IA305" t="s">
        <v>7</v>
      </c>
      <c r="IB305" t="s">
        <v>7</v>
      </c>
      <c r="IC305" t="s">
        <v>7</v>
      </c>
      <c r="ID305" t="s">
        <v>7</v>
      </c>
      <c r="IL305" t="s">
        <v>473</v>
      </c>
      <c r="IP305" t="s">
        <v>457</v>
      </c>
      <c r="IT305" t="s">
        <v>381</v>
      </c>
      <c r="IV305" t="s">
        <v>381</v>
      </c>
      <c r="IX305" t="s">
        <v>381</v>
      </c>
      <c r="IZ305" t="s">
        <v>9</v>
      </c>
      <c r="JB305" t="s">
        <v>11</v>
      </c>
      <c r="JD305" t="s">
        <v>9</v>
      </c>
      <c r="JF305" t="s">
        <v>409</v>
      </c>
      <c r="JG305" t="s">
        <v>409</v>
      </c>
      <c r="JH305" t="s">
        <v>409</v>
      </c>
      <c r="JL305" t="s">
        <v>361</v>
      </c>
      <c r="JM305" t="s">
        <v>370</v>
      </c>
      <c r="JN305" t="s">
        <v>361</v>
      </c>
      <c r="JO305" t="s">
        <v>361</v>
      </c>
      <c r="JP305" t="s">
        <v>361</v>
      </c>
      <c r="JQ305" t="s">
        <v>361</v>
      </c>
      <c r="JR305" t="s">
        <v>361</v>
      </c>
      <c r="JS305" t="s">
        <v>361</v>
      </c>
      <c r="JT305" t="s">
        <v>361</v>
      </c>
      <c r="JU305" t="s">
        <v>361</v>
      </c>
      <c r="JV305" t="s">
        <v>361</v>
      </c>
      <c r="JW305" t="s">
        <v>361</v>
      </c>
      <c r="JX305" t="s">
        <v>411</v>
      </c>
      <c r="JZ305" t="s">
        <v>412</v>
      </c>
      <c r="KB305" t="s">
        <v>8</v>
      </c>
    </row>
    <row r="306" spans="1:288" x14ac:dyDescent="0.3">
      <c r="A306">
        <v>305</v>
      </c>
      <c r="D306" s="45">
        <v>44742</v>
      </c>
      <c r="E306" s="46">
        <v>0.52847222222222223</v>
      </c>
      <c r="F306" t="s">
        <v>74</v>
      </c>
      <c r="G306" t="s">
        <v>13</v>
      </c>
      <c r="H306" t="s">
        <v>7</v>
      </c>
      <c r="L306" t="s">
        <v>362</v>
      </c>
      <c r="P306" t="s">
        <v>9</v>
      </c>
      <c r="V306" t="s">
        <v>401</v>
      </c>
      <c r="X306" t="s">
        <v>9</v>
      </c>
      <c r="Z306" t="s">
        <v>402</v>
      </c>
      <c r="AB306" t="s">
        <v>403</v>
      </c>
      <c r="AD306" t="s">
        <v>423</v>
      </c>
      <c r="AF306" t="s">
        <v>367</v>
      </c>
      <c r="AJ306" t="s">
        <v>437</v>
      </c>
      <c r="AL306" t="s">
        <v>14</v>
      </c>
      <c r="AM306" t="s">
        <v>524</v>
      </c>
      <c r="AN306" t="s">
        <v>9</v>
      </c>
      <c r="AP306" t="s">
        <v>471</v>
      </c>
      <c r="AR306" t="s">
        <v>9</v>
      </c>
      <c r="AT306" t="s">
        <v>9</v>
      </c>
      <c r="AV306" t="s">
        <v>361</v>
      </c>
      <c r="AW306" t="s">
        <v>361</v>
      </c>
      <c r="AX306" t="s">
        <v>361</v>
      </c>
      <c r="AY306" t="s">
        <v>361</v>
      </c>
      <c r="AZ306" t="s">
        <v>370</v>
      </c>
      <c r="BA306" t="s">
        <v>361</v>
      </c>
      <c r="BB306" t="s">
        <v>361</v>
      </c>
      <c r="BC306" t="s">
        <v>361</v>
      </c>
      <c r="BD306" t="s">
        <v>361</v>
      </c>
      <c r="BE306" t="s">
        <v>361</v>
      </c>
      <c r="BF306" t="s">
        <v>361</v>
      </c>
      <c r="BG306" t="s">
        <v>361</v>
      </c>
      <c r="BH306" t="s">
        <v>361</v>
      </c>
      <c r="BI306" t="s">
        <v>361</v>
      </c>
      <c r="BJ306" t="s">
        <v>361</v>
      </c>
      <c r="BK306" t="s">
        <v>361</v>
      </c>
      <c r="BL306" t="s">
        <v>361</v>
      </c>
      <c r="BM306" t="s">
        <v>361</v>
      </c>
      <c r="BP306" t="s">
        <v>361</v>
      </c>
      <c r="BQ306" t="s">
        <v>361</v>
      </c>
      <c r="BR306" t="s">
        <v>361</v>
      </c>
      <c r="BS306" t="s">
        <v>370</v>
      </c>
      <c r="BT306" t="s">
        <v>361</v>
      </c>
      <c r="BU306" t="s">
        <v>361</v>
      </c>
      <c r="BV306" t="s">
        <v>361</v>
      </c>
      <c r="BW306" t="s">
        <v>361</v>
      </c>
      <c r="BX306" t="s">
        <v>361</v>
      </c>
      <c r="BY306" t="s">
        <v>361</v>
      </c>
      <c r="BZ306" t="s">
        <v>361</v>
      </c>
      <c r="CA306" t="s">
        <v>361</v>
      </c>
      <c r="CB306" t="s">
        <v>361</v>
      </c>
      <c r="CC306" t="s">
        <v>361</v>
      </c>
      <c r="CF306" t="s">
        <v>361</v>
      </c>
      <c r="CG306" t="s">
        <v>361</v>
      </c>
      <c r="CH306" t="s">
        <v>370</v>
      </c>
      <c r="CI306" t="s">
        <v>370</v>
      </c>
      <c r="CJ306" t="s">
        <v>361</v>
      </c>
      <c r="CK306" t="s">
        <v>361</v>
      </c>
      <c r="CL306" t="s">
        <v>361</v>
      </c>
      <c r="CM306" t="s">
        <v>361</v>
      </c>
      <c r="CN306" t="s">
        <v>361</v>
      </c>
      <c r="CO306" t="s">
        <v>361</v>
      </c>
      <c r="CP306" t="s">
        <v>361</v>
      </c>
      <c r="CQ306" t="s">
        <v>361</v>
      </c>
      <c r="CR306" t="s">
        <v>361</v>
      </c>
      <c r="CS306" t="s">
        <v>361</v>
      </c>
      <c r="CT306" t="s">
        <v>361</v>
      </c>
      <c r="CU306" t="s">
        <v>361</v>
      </c>
      <c r="CV306" t="s">
        <v>361</v>
      </c>
      <c r="CW306" t="s">
        <v>361</v>
      </c>
      <c r="CX306" t="s">
        <v>361</v>
      </c>
      <c r="CY306" t="s">
        <v>361</v>
      </c>
      <c r="CZ306" t="s">
        <v>361</v>
      </c>
      <c r="DA306" t="s">
        <v>361</v>
      </c>
      <c r="DD306" t="s">
        <v>9</v>
      </c>
      <c r="DF306" t="s">
        <v>9</v>
      </c>
      <c r="DH306" t="s">
        <v>361</v>
      </c>
      <c r="DI306" t="s">
        <v>361</v>
      </c>
      <c r="DJ306" t="s">
        <v>361</v>
      </c>
      <c r="DK306" t="s">
        <v>361</v>
      </c>
      <c r="DL306" t="s">
        <v>361</v>
      </c>
      <c r="DM306" t="s">
        <v>361</v>
      </c>
      <c r="DN306" t="s">
        <v>361</v>
      </c>
      <c r="DO306" t="s">
        <v>361</v>
      </c>
      <c r="DP306" t="s">
        <v>361</v>
      </c>
      <c r="DQ306" t="s">
        <v>361</v>
      </c>
      <c r="DR306" t="s">
        <v>370</v>
      </c>
      <c r="DT306" t="s">
        <v>361</v>
      </c>
      <c r="DU306" t="s">
        <v>361</v>
      </c>
      <c r="DV306" t="s">
        <v>361</v>
      </c>
      <c r="DW306" t="s">
        <v>361</v>
      </c>
      <c r="DX306" t="s">
        <v>361</v>
      </c>
      <c r="DY306" t="s">
        <v>361</v>
      </c>
      <c r="DZ306" t="s">
        <v>361</v>
      </c>
      <c r="EA306" t="s">
        <v>361</v>
      </c>
      <c r="EB306" t="s">
        <v>361</v>
      </c>
      <c r="EC306" t="s">
        <v>361</v>
      </c>
      <c r="ED306" t="s">
        <v>361</v>
      </c>
      <c r="EH306" t="s">
        <v>9</v>
      </c>
      <c r="EJ306" t="s">
        <v>9</v>
      </c>
      <c r="EL306">
        <v>4</v>
      </c>
      <c r="EM306" t="s">
        <v>372</v>
      </c>
      <c r="EN306">
        <v>10</v>
      </c>
      <c r="EO306" t="s">
        <v>372</v>
      </c>
      <c r="EP306">
        <v>3</v>
      </c>
      <c r="EQ306" t="s">
        <v>372</v>
      </c>
      <c r="ER306">
        <v>0</v>
      </c>
      <c r="ES306" t="s">
        <v>371</v>
      </c>
      <c r="ET306">
        <v>35</v>
      </c>
      <c r="FQ306" t="s">
        <v>392</v>
      </c>
      <c r="FR306" t="s">
        <v>406</v>
      </c>
      <c r="FV306" t="s">
        <v>406</v>
      </c>
      <c r="FZ306" t="s">
        <v>9</v>
      </c>
      <c r="GF306" t="s">
        <v>7</v>
      </c>
      <c r="GJ306" t="s">
        <v>425</v>
      </c>
      <c r="GP306">
        <v>1</v>
      </c>
      <c r="GR306" t="s">
        <v>376</v>
      </c>
      <c r="GT306" t="s">
        <v>377</v>
      </c>
      <c r="GX306" t="s">
        <v>378</v>
      </c>
      <c r="HB306" t="s">
        <v>9</v>
      </c>
      <c r="HD306" t="s">
        <v>9</v>
      </c>
      <c r="HF306" t="s">
        <v>9</v>
      </c>
      <c r="HG306" t="s">
        <v>9</v>
      </c>
      <c r="HH306" t="s">
        <v>7</v>
      </c>
      <c r="HI306" t="s">
        <v>7</v>
      </c>
      <c r="HJ306" t="s">
        <v>9</v>
      </c>
      <c r="HK306" t="s">
        <v>7</v>
      </c>
      <c r="HL306" t="s">
        <v>7</v>
      </c>
      <c r="HM306" t="s">
        <v>9</v>
      </c>
      <c r="HN306" t="s">
        <v>9</v>
      </c>
      <c r="HX306" t="s">
        <v>7</v>
      </c>
      <c r="HY306" t="s">
        <v>9</v>
      </c>
      <c r="HZ306" t="s">
        <v>7</v>
      </c>
      <c r="IA306" t="s">
        <v>7</v>
      </c>
      <c r="IB306" t="s">
        <v>7</v>
      </c>
      <c r="IC306" t="s">
        <v>7</v>
      </c>
      <c r="ID306" t="s">
        <v>7</v>
      </c>
      <c r="IL306" t="s">
        <v>379</v>
      </c>
      <c r="IP306" t="s">
        <v>441</v>
      </c>
      <c r="IT306" t="s">
        <v>381</v>
      </c>
      <c r="IV306" t="s">
        <v>381</v>
      </c>
      <c r="IX306" t="s">
        <v>381</v>
      </c>
      <c r="IZ306" t="s">
        <v>9</v>
      </c>
      <c r="JB306" t="s">
        <v>11</v>
      </c>
      <c r="JD306" t="s">
        <v>9</v>
      </c>
      <c r="JF306" t="s">
        <v>410</v>
      </c>
      <c r="JG306" t="s">
        <v>446</v>
      </c>
      <c r="JH306" t="s">
        <v>410</v>
      </c>
      <c r="JL306" t="s">
        <v>361</v>
      </c>
      <c r="JM306" t="s">
        <v>370</v>
      </c>
      <c r="JN306" t="s">
        <v>370</v>
      </c>
      <c r="JO306" t="s">
        <v>361</v>
      </c>
      <c r="JP306" t="s">
        <v>361</v>
      </c>
      <c r="JQ306" t="s">
        <v>361</v>
      </c>
      <c r="JR306" t="s">
        <v>361</v>
      </c>
      <c r="JS306" t="s">
        <v>361</v>
      </c>
      <c r="JT306" t="s">
        <v>361</v>
      </c>
      <c r="JU306" t="s">
        <v>361</v>
      </c>
      <c r="JV306" t="s">
        <v>361</v>
      </c>
      <c r="JW306" t="s">
        <v>361</v>
      </c>
      <c r="JX306" t="s">
        <v>411</v>
      </c>
      <c r="JZ306" t="s">
        <v>412</v>
      </c>
      <c r="KB306" t="s">
        <v>8</v>
      </c>
    </row>
    <row r="307" spans="1:288" x14ac:dyDescent="0.3">
      <c r="A307">
        <v>306</v>
      </c>
      <c r="D307" s="45">
        <v>44742</v>
      </c>
      <c r="E307" s="46">
        <v>0.54791666666666672</v>
      </c>
      <c r="F307" t="s">
        <v>15</v>
      </c>
      <c r="G307" t="s">
        <v>13</v>
      </c>
      <c r="H307" t="s">
        <v>9</v>
      </c>
      <c r="J307" t="s">
        <v>547</v>
      </c>
      <c r="L307" t="s">
        <v>362</v>
      </c>
      <c r="P307" t="s">
        <v>9</v>
      </c>
      <c r="V307" t="s">
        <v>363</v>
      </c>
      <c r="Z307" t="s">
        <v>402</v>
      </c>
      <c r="AB307" t="s">
        <v>403</v>
      </c>
      <c r="AD307" t="s">
        <v>423</v>
      </c>
      <c r="AF307" t="s">
        <v>367</v>
      </c>
      <c r="AJ307" t="s">
        <v>367</v>
      </c>
      <c r="AN307" t="s">
        <v>9</v>
      </c>
      <c r="AP307" t="s">
        <v>369</v>
      </c>
      <c r="AR307" t="s">
        <v>7</v>
      </c>
      <c r="AT307" t="s">
        <v>368</v>
      </c>
      <c r="AV307" t="s">
        <v>361</v>
      </c>
      <c r="AW307" t="s">
        <v>361</v>
      </c>
      <c r="AX307" t="s">
        <v>361</v>
      </c>
      <c r="AY307" t="s">
        <v>361</v>
      </c>
      <c r="AZ307" t="s">
        <v>370</v>
      </c>
      <c r="BA307" t="s">
        <v>361</v>
      </c>
      <c r="BB307" t="s">
        <v>370</v>
      </c>
      <c r="BC307" t="s">
        <v>361</v>
      </c>
      <c r="BD307" t="s">
        <v>361</v>
      </c>
      <c r="BE307" t="s">
        <v>361</v>
      </c>
      <c r="BF307" t="s">
        <v>361</v>
      </c>
      <c r="BG307" t="s">
        <v>361</v>
      </c>
      <c r="BH307" t="s">
        <v>361</v>
      </c>
      <c r="BI307" t="s">
        <v>361</v>
      </c>
      <c r="BJ307" t="s">
        <v>361</v>
      </c>
      <c r="BK307" t="s">
        <v>361</v>
      </c>
      <c r="BL307" t="s">
        <v>361</v>
      </c>
      <c r="BM307" t="s">
        <v>361</v>
      </c>
      <c r="BP307" t="s">
        <v>361</v>
      </c>
      <c r="BQ307" t="s">
        <v>370</v>
      </c>
      <c r="BR307" t="s">
        <v>370</v>
      </c>
      <c r="BS307" t="s">
        <v>361</v>
      </c>
      <c r="BT307" t="s">
        <v>361</v>
      </c>
      <c r="BU307" t="s">
        <v>361</v>
      </c>
      <c r="BV307" t="s">
        <v>361</v>
      </c>
      <c r="BW307" t="s">
        <v>361</v>
      </c>
      <c r="BX307" t="s">
        <v>361</v>
      </c>
      <c r="BY307" t="s">
        <v>361</v>
      </c>
      <c r="BZ307" t="s">
        <v>361</v>
      </c>
      <c r="CA307" t="s">
        <v>361</v>
      </c>
      <c r="CB307" t="s">
        <v>361</v>
      </c>
      <c r="CC307" t="s">
        <v>361</v>
      </c>
      <c r="CF307" t="s">
        <v>361</v>
      </c>
      <c r="CG307" t="s">
        <v>361</v>
      </c>
      <c r="CH307" t="s">
        <v>370</v>
      </c>
      <c r="CI307" t="s">
        <v>370</v>
      </c>
      <c r="CJ307" t="s">
        <v>361</v>
      </c>
      <c r="CK307" t="s">
        <v>370</v>
      </c>
      <c r="CL307" t="s">
        <v>361</v>
      </c>
      <c r="CM307" t="s">
        <v>361</v>
      </c>
      <c r="CN307" t="s">
        <v>361</v>
      </c>
      <c r="CO307" t="s">
        <v>361</v>
      </c>
      <c r="CP307" t="s">
        <v>361</v>
      </c>
      <c r="CQ307" t="s">
        <v>361</v>
      </c>
      <c r="CR307" t="s">
        <v>361</v>
      </c>
      <c r="CS307" t="s">
        <v>361</v>
      </c>
      <c r="CT307" t="s">
        <v>361</v>
      </c>
      <c r="CU307" t="s">
        <v>361</v>
      </c>
      <c r="CV307" t="s">
        <v>361</v>
      </c>
      <c r="CW307" t="s">
        <v>361</v>
      </c>
      <c r="CX307" t="s">
        <v>361</v>
      </c>
      <c r="CY307" t="s">
        <v>361</v>
      </c>
      <c r="CZ307" t="s">
        <v>361</v>
      </c>
      <c r="DA307" t="s">
        <v>361</v>
      </c>
      <c r="DD307" t="s">
        <v>9</v>
      </c>
      <c r="DF307" t="s">
        <v>368</v>
      </c>
      <c r="DH307" t="s">
        <v>361</v>
      </c>
      <c r="DI307" t="s">
        <v>361</v>
      </c>
      <c r="DJ307" t="s">
        <v>361</v>
      </c>
      <c r="DK307" t="s">
        <v>361</v>
      </c>
      <c r="DL307" t="s">
        <v>361</v>
      </c>
      <c r="DM307" t="s">
        <v>361</v>
      </c>
      <c r="DN307" t="s">
        <v>361</v>
      </c>
      <c r="DO307" t="s">
        <v>361</v>
      </c>
      <c r="DP307" t="s">
        <v>361</v>
      </c>
      <c r="DQ307" t="s">
        <v>361</v>
      </c>
      <c r="DR307" t="s">
        <v>370</v>
      </c>
      <c r="DT307" t="s">
        <v>361</v>
      </c>
      <c r="DU307" t="s">
        <v>361</v>
      </c>
      <c r="DV307" t="s">
        <v>361</v>
      </c>
      <c r="DW307" t="s">
        <v>361</v>
      </c>
      <c r="DX307" t="s">
        <v>361</v>
      </c>
      <c r="DY307" t="s">
        <v>361</v>
      </c>
      <c r="DZ307" t="s">
        <v>361</v>
      </c>
      <c r="EA307" t="s">
        <v>361</v>
      </c>
      <c r="EB307" t="s">
        <v>361</v>
      </c>
      <c r="EC307" t="s">
        <v>361</v>
      </c>
      <c r="ED307" t="s">
        <v>361</v>
      </c>
      <c r="EH307" t="s">
        <v>9</v>
      </c>
      <c r="EJ307" t="s">
        <v>9</v>
      </c>
      <c r="EL307">
        <v>3</v>
      </c>
      <c r="EM307" t="s">
        <v>371</v>
      </c>
      <c r="EN307">
        <v>8</v>
      </c>
      <c r="EO307" t="s">
        <v>372</v>
      </c>
      <c r="EP307">
        <v>10</v>
      </c>
      <c r="EQ307" t="s">
        <v>372</v>
      </c>
      <c r="ER307">
        <v>12</v>
      </c>
      <c r="FQ307" t="s">
        <v>392</v>
      </c>
      <c r="FR307" t="s">
        <v>406</v>
      </c>
      <c r="FV307" t="s">
        <v>404</v>
      </c>
      <c r="FX307" t="s">
        <v>439</v>
      </c>
      <c r="FZ307" t="s">
        <v>9</v>
      </c>
      <c r="GF307" t="s">
        <v>9</v>
      </c>
      <c r="GH307">
        <v>7</v>
      </c>
      <c r="GJ307" t="s">
        <v>425</v>
      </c>
      <c r="GP307">
        <v>2</v>
      </c>
      <c r="GR307" t="s">
        <v>376</v>
      </c>
      <c r="GT307" t="s">
        <v>377</v>
      </c>
      <c r="GX307" t="s">
        <v>378</v>
      </c>
      <c r="HB307" t="s">
        <v>7</v>
      </c>
      <c r="HD307" t="s">
        <v>9</v>
      </c>
      <c r="HF307" t="s">
        <v>9</v>
      </c>
      <c r="HG307" t="s">
        <v>9</v>
      </c>
      <c r="HH307" t="s">
        <v>7</v>
      </c>
      <c r="HI307" t="s">
        <v>7</v>
      </c>
      <c r="HJ307" t="s">
        <v>7</v>
      </c>
      <c r="HK307" t="s">
        <v>7</v>
      </c>
      <c r="HL307" t="s">
        <v>7</v>
      </c>
      <c r="HM307" t="s">
        <v>9</v>
      </c>
      <c r="HN307" t="s">
        <v>7</v>
      </c>
      <c r="HX307" t="s">
        <v>9</v>
      </c>
      <c r="HY307" t="s">
        <v>9</v>
      </c>
      <c r="HZ307" t="s">
        <v>7</v>
      </c>
      <c r="IA307" t="s">
        <v>7</v>
      </c>
      <c r="IB307" t="s">
        <v>7</v>
      </c>
      <c r="IC307" t="s">
        <v>7</v>
      </c>
      <c r="ID307" t="s">
        <v>7</v>
      </c>
      <c r="IL307" t="s">
        <v>440</v>
      </c>
      <c r="IP307" t="s">
        <v>441</v>
      </c>
      <c r="IT307" t="s">
        <v>381</v>
      </c>
      <c r="IV307" t="s">
        <v>381</v>
      </c>
      <c r="IX307" t="s">
        <v>381</v>
      </c>
      <c r="IZ307" t="s">
        <v>7</v>
      </c>
      <c r="JL307" t="s">
        <v>361</v>
      </c>
      <c r="JM307" t="s">
        <v>361</v>
      </c>
      <c r="JN307" t="s">
        <v>361</v>
      </c>
      <c r="JO307" t="s">
        <v>361</v>
      </c>
      <c r="JP307" t="s">
        <v>361</v>
      </c>
      <c r="JQ307" t="s">
        <v>361</v>
      </c>
      <c r="JR307" t="s">
        <v>361</v>
      </c>
      <c r="JS307" t="s">
        <v>361</v>
      </c>
      <c r="JT307" t="s">
        <v>361</v>
      </c>
      <c r="JU307" t="s">
        <v>361</v>
      </c>
      <c r="JV307" t="s">
        <v>361</v>
      </c>
      <c r="JW307" t="s">
        <v>361</v>
      </c>
      <c r="KB307" t="s">
        <v>8</v>
      </c>
    </row>
    <row r="308" spans="1:288" x14ac:dyDescent="0.3">
      <c r="A308">
        <v>307</v>
      </c>
      <c r="D308" s="45">
        <v>44742</v>
      </c>
      <c r="E308" s="46">
        <v>0.55694444444444446</v>
      </c>
      <c r="F308" t="s">
        <v>20</v>
      </c>
      <c r="G308" t="s">
        <v>382</v>
      </c>
      <c r="I308" t="s">
        <v>383</v>
      </c>
      <c r="N308" t="s">
        <v>384</v>
      </c>
      <c r="S308" t="s">
        <v>385</v>
      </c>
      <c r="W308" t="s">
        <v>386</v>
      </c>
      <c r="Y308" t="s">
        <v>383</v>
      </c>
      <c r="AA308" t="s">
        <v>414</v>
      </c>
      <c r="AC308" t="s">
        <v>388</v>
      </c>
      <c r="AE308" t="s">
        <v>423</v>
      </c>
      <c r="AG308" t="s">
        <v>390</v>
      </c>
      <c r="AK308" t="s">
        <v>383</v>
      </c>
      <c r="AO308" t="s">
        <v>383</v>
      </c>
      <c r="AQ308" t="s">
        <v>383</v>
      </c>
      <c r="AS308" t="s">
        <v>385</v>
      </c>
      <c r="AU308" t="s">
        <v>385</v>
      </c>
      <c r="AV308" t="s">
        <v>361</v>
      </c>
      <c r="AW308" t="s">
        <v>361</v>
      </c>
      <c r="AX308" t="s">
        <v>361</v>
      </c>
      <c r="AY308" t="s">
        <v>361</v>
      </c>
      <c r="AZ308" t="s">
        <v>361</v>
      </c>
      <c r="BA308" t="s">
        <v>361</v>
      </c>
      <c r="BB308" t="s">
        <v>361</v>
      </c>
      <c r="BC308" t="s">
        <v>361</v>
      </c>
      <c r="BD308" t="s">
        <v>361</v>
      </c>
      <c r="BE308" t="s">
        <v>361</v>
      </c>
      <c r="BF308" t="s">
        <v>361</v>
      </c>
      <c r="BG308" t="s">
        <v>361</v>
      </c>
      <c r="BH308" t="s">
        <v>361</v>
      </c>
      <c r="BI308" t="s">
        <v>370</v>
      </c>
      <c r="BJ308" t="s">
        <v>370</v>
      </c>
      <c r="BK308" t="s">
        <v>361</v>
      </c>
      <c r="BL308" t="s">
        <v>361</v>
      </c>
      <c r="BM308" t="s">
        <v>361</v>
      </c>
      <c r="BP308" t="s">
        <v>361</v>
      </c>
      <c r="BQ308" t="s">
        <v>361</v>
      </c>
      <c r="BR308" t="s">
        <v>361</v>
      </c>
      <c r="BS308" t="s">
        <v>361</v>
      </c>
      <c r="BT308" t="s">
        <v>361</v>
      </c>
      <c r="BU308" t="s">
        <v>361</v>
      </c>
      <c r="BV308" t="s">
        <v>361</v>
      </c>
      <c r="BW308" t="s">
        <v>370</v>
      </c>
      <c r="BX308" t="s">
        <v>361</v>
      </c>
      <c r="BY308" t="s">
        <v>361</v>
      </c>
      <c r="BZ308" t="s">
        <v>361</v>
      </c>
      <c r="CA308" t="s">
        <v>361</v>
      </c>
      <c r="CB308" t="s">
        <v>361</v>
      </c>
      <c r="CC308" t="s">
        <v>361</v>
      </c>
      <c r="CF308" t="s">
        <v>361</v>
      </c>
      <c r="CG308" t="s">
        <v>361</v>
      </c>
      <c r="CH308" t="s">
        <v>361</v>
      </c>
      <c r="CI308" t="s">
        <v>361</v>
      </c>
      <c r="CJ308" t="s">
        <v>361</v>
      </c>
      <c r="CK308" t="s">
        <v>361</v>
      </c>
      <c r="CL308" t="s">
        <v>361</v>
      </c>
      <c r="CM308" t="s">
        <v>361</v>
      </c>
      <c r="CN308" t="s">
        <v>361</v>
      </c>
      <c r="CO308" t="s">
        <v>361</v>
      </c>
      <c r="CP308" t="s">
        <v>361</v>
      </c>
      <c r="CQ308" t="s">
        <v>370</v>
      </c>
      <c r="CR308" t="s">
        <v>361</v>
      </c>
      <c r="CS308" t="s">
        <v>361</v>
      </c>
      <c r="CT308" t="s">
        <v>361</v>
      </c>
      <c r="CU308" t="s">
        <v>361</v>
      </c>
      <c r="CV308" t="s">
        <v>361</v>
      </c>
      <c r="CW308" t="s">
        <v>361</v>
      </c>
      <c r="CX308" t="s">
        <v>361</v>
      </c>
      <c r="CY308" t="s">
        <v>361</v>
      </c>
      <c r="CZ308" t="s">
        <v>361</v>
      </c>
      <c r="DA308" t="s">
        <v>361</v>
      </c>
      <c r="DE308" t="s">
        <v>385</v>
      </c>
      <c r="DG308" t="s">
        <v>383</v>
      </c>
      <c r="DH308" t="s">
        <v>361</v>
      </c>
      <c r="DI308" t="s">
        <v>361</v>
      </c>
      <c r="DJ308" t="s">
        <v>361</v>
      </c>
      <c r="DK308" t="s">
        <v>361</v>
      </c>
      <c r="DL308" t="s">
        <v>361</v>
      </c>
      <c r="DM308" t="s">
        <v>361</v>
      </c>
      <c r="DN308" t="s">
        <v>361</v>
      </c>
      <c r="DO308" t="s">
        <v>361</v>
      </c>
      <c r="DP308" t="s">
        <v>361</v>
      </c>
      <c r="DQ308" t="s">
        <v>361</v>
      </c>
      <c r="DR308" t="s">
        <v>361</v>
      </c>
      <c r="DT308" t="s">
        <v>361</v>
      </c>
      <c r="DU308" t="s">
        <v>361</v>
      </c>
      <c r="DV308" t="s">
        <v>361</v>
      </c>
      <c r="DW308" t="s">
        <v>361</v>
      </c>
      <c r="DX308" t="s">
        <v>361</v>
      </c>
      <c r="DY308" t="s">
        <v>361</v>
      </c>
      <c r="DZ308" t="s">
        <v>361</v>
      </c>
      <c r="EA308" t="s">
        <v>361</v>
      </c>
      <c r="EB308" t="s">
        <v>361</v>
      </c>
      <c r="EC308" t="s">
        <v>361</v>
      </c>
      <c r="ED308" t="s">
        <v>370</v>
      </c>
      <c r="EI308" t="s">
        <v>385</v>
      </c>
      <c r="EK308" t="s">
        <v>385</v>
      </c>
      <c r="EL308">
        <v>2</v>
      </c>
      <c r="EM308" t="s">
        <v>372</v>
      </c>
      <c r="EN308">
        <v>31</v>
      </c>
      <c r="EO308" t="s">
        <v>372</v>
      </c>
      <c r="EP308">
        <v>15</v>
      </c>
      <c r="FQ308" t="s">
        <v>373</v>
      </c>
      <c r="FS308" t="s">
        <v>463</v>
      </c>
      <c r="FU308" t="s">
        <v>486</v>
      </c>
      <c r="FW308" t="s">
        <v>393</v>
      </c>
      <c r="GG308" t="s">
        <v>383</v>
      </c>
      <c r="GK308" t="s">
        <v>517</v>
      </c>
      <c r="GQ308">
        <v>2</v>
      </c>
      <c r="GS308" t="s">
        <v>395</v>
      </c>
      <c r="GU308" t="s">
        <v>396</v>
      </c>
      <c r="GY308" t="s">
        <v>397</v>
      </c>
      <c r="HC308" t="s">
        <v>385</v>
      </c>
      <c r="HE308" t="s">
        <v>385</v>
      </c>
      <c r="HO308" t="s">
        <v>383</v>
      </c>
      <c r="HP308" t="s">
        <v>385</v>
      </c>
      <c r="HQ308" t="s">
        <v>385</v>
      </c>
      <c r="HR308" t="s">
        <v>383</v>
      </c>
      <c r="HS308" t="s">
        <v>385</v>
      </c>
      <c r="HT308" t="s">
        <v>383</v>
      </c>
      <c r="HU308" t="s">
        <v>385</v>
      </c>
      <c r="HV308" t="s">
        <v>385</v>
      </c>
      <c r="HW308" t="s">
        <v>383</v>
      </c>
      <c r="IE308" t="s">
        <v>383</v>
      </c>
      <c r="IF308" t="s">
        <v>385</v>
      </c>
      <c r="IG308" t="s">
        <v>383</v>
      </c>
      <c r="IH308" t="s">
        <v>383</v>
      </c>
      <c r="II308" t="s">
        <v>383</v>
      </c>
      <c r="IJ308" t="s">
        <v>383</v>
      </c>
      <c r="IK308" t="s">
        <v>383</v>
      </c>
      <c r="IM308" t="s">
        <v>398</v>
      </c>
      <c r="IQ308" t="s">
        <v>380</v>
      </c>
      <c r="IU308" t="s">
        <v>399</v>
      </c>
      <c r="IW308" t="s">
        <v>399</v>
      </c>
      <c r="IY308" t="s">
        <v>399</v>
      </c>
      <c r="JA308" t="s">
        <v>383</v>
      </c>
      <c r="JL308" t="s">
        <v>361</v>
      </c>
      <c r="JM308" t="s">
        <v>361</v>
      </c>
      <c r="JN308" t="s">
        <v>361</v>
      </c>
      <c r="JO308" t="s">
        <v>361</v>
      </c>
      <c r="JP308" t="s">
        <v>361</v>
      </c>
      <c r="JQ308" t="s">
        <v>361</v>
      </c>
      <c r="JR308" t="s">
        <v>361</v>
      </c>
      <c r="JS308" t="s">
        <v>361</v>
      </c>
      <c r="JT308" t="s">
        <v>361</v>
      </c>
      <c r="JU308" t="s">
        <v>361</v>
      </c>
      <c r="JV308" t="s">
        <v>361</v>
      </c>
      <c r="JW308" t="s">
        <v>361</v>
      </c>
      <c r="KB308" t="s">
        <v>8</v>
      </c>
    </row>
    <row r="309" spans="1:288" x14ac:dyDescent="0.3">
      <c r="A309">
        <v>308</v>
      </c>
      <c r="D309" s="45">
        <v>44742</v>
      </c>
      <c r="E309" s="46">
        <v>0.5541666666666667</v>
      </c>
      <c r="F309" t="s">
        <v>16</v>
      </c>
      <c r="G309" t="s">
        <v>382</v>
      </c>
      <c r="I309" t="s">
        <v>383</v>
      </c>
      <c r="N309" t="s">
        <v>384</v>
      </c>
      <c r="S309" t="s">
        <v>385</v>
      </c>
      <c r="W309" t="s">
        <v>386</v>
      </c>
      <c r="Y309" t="s">
        <v>385</v>
      </c>
      <c r="AA309" t="s">
        <v>414</v>
      </c>
      <c r="AC309" t="s">
        <v>388</v>
      </c>
      <c r="AE309" t="s">
        <v>423</v>
      </c>
      <c r="AG309" t="s">
        <v>390</v>
      </c>
      <c r="AK309" t="s">
        <v>502</v>
      </c>
      <c r="AL309" t="s">
        <v>529</v>
      </c>
      <c r="AO309" t="s">
        <v>385</v>
      </c>
      <c r="AQ309" t="s">
        <v>418</v>
      </c>
      <c r="AS309" t="s">
        <v>385</v>
      </c>
      <c r="AU309" t="s">
        <v>436</v>
      </c>
      <c r="AV309" t="s">
        <v>361</v>
      </c>
      <c r="AW309" t="s">
        <v>361</v>
      </c>
      <c r="AX309" t="s">
        <v>361</v>
      </c>
      <c r="AY309" t="s">
        <v>361</v>
      </c>
      <c r="AZ309" t="s">
        <v>361</v>
      </c>
      <c r="BA309" t="s">
        <v>361</v>
      </c>
      <c r="BB309" t="s">
        <v>361</v>
      </c>
      <c r="BC309" t="s">
        <v>361</v>
      </c>
      <c r="BD309" t="s">
        <v>361</v>
      </c>
      <c r="BE309" t="s">
        <v>361</v>
      </c>
      <c r="BF309" t="s">
        <v>361</v>
      </c>
      <c r="BG309" t="s">
        <v>361</v>
      </c>
      <c r="BH309" t="s">
        <v>361</v>
      </c>
      <c r="BI309" t="s">
        <v>370</v>
      </c>
      <c r="BJ309" t="s">
        <v>361</v>
      </c>
      <c r="BK309" t="s">
        <v>361</v>
      </c>
      <c r="BL309" t="s">
        <v>361</v>
      </c>
      <c r="BM309" t="s">
        <v>361</v>
      </c>
      <c r="BP309" t="s">
        <v>361</v>
      </c>
      <c r="BQ309" t="s">
        <v>361</v>
      </c>
      <c r="BR309" t="s">
        <v>361</v>
      </c>
      <c r="BS309" t="s">
        <v>361</v>
      </c>
      <c r="BT309" t="s">
        <v>361</v>
      </c>
      <c r="BU309" t="s">
        <v>361</v>
      </c>
      <c r="BV309" t="s">
        <v>361</v>
      </c>
      <c r="BW309" t="s">
        <v>361</v>
      </c>
      <c r="BX309" t="s">
        <v>361</v>
      </c>
      <c r="BY309" t="s">
        <v>361</v>
      </c>
      <c r="BZ309" t="s">
        <v>370</v>
      </c>
      <c r="CA309" t="s">
        <v>361</v>
      </c>
      <c r="CB309" t="s">
        <v>361</v>
      </c>
      <c r="CC309" t="s">
        <v>361</v>
      </c>
      <c r="CF309" t="s">
        <v>361</v>
      </c>
      <c r="CG309" t="s">
        <v>361</v>
      </c>
      <c r="CH309" t="s">
        <v>361</v>
      </c>
      <c r="CI309" t="s">
        <v>361</v>
      </c>
      <c r="CJ309" t="s">
        <v>361</v>
      </c>
      <c r="CK309" t="s">
        <v>361</v>
      </c>
      <c r="CL309" t="s">
        <v>361</v>
      </c>
      <c r="CM309" t="s">
        <v>361</v>
      </c>
      <c r="CN309" t="s">
        <v>361</v>
      </c>
      <c r="CO309" t="s">
        <v>361</v>
      </c>
      <c r="CP309" t="s">
        <v>361</v>
      </c>
      <c r="CQ309" t="s">
        <v>361</v>
      </c>
      <c r="CR309" t="s">
        <v>361</v>
      </c>
      <c r="CS309" t="s">
        <v>370</v>
      </c>
      <c r="CT309" t="s">
        <v>361</v>
      </c>
      <c r="CU309" t="s">
        <v>370</v>
      </c>
      <c r="CV309" t="s">
        <v>361</v>
      </c>
      <c r="CW309" t="s">
        <v>361</v>
      </c>
      <c r="CX309" t="s">
        <v>361</v>
      </c>
      <c r="CY309" t="s">
        <v>370</v>
      </c>
      <c r="CZ309" t="s">
        <v>361</v>
      </c>
      <c r="DA309" t="s">
        <v>361</v>
      </c>
      <c r="DE309" t="s">
        <v>385</v>
      </c>
      <c r="DG309" t="s">
        <v>436</v>
      </c>
      <c r="DH309" t="s">
        <v>361</v>
      </c>
      <c r="DI309" t="s">
        <v>361</v>
      </c>
      <c r="DJ309" t="s">
        <v>361</v>
      </c>
      <c r="DK309" t="s">
        <v>361</v>
      </c>
      <c r="DL309" t="s">
        <v>361</v>
      </c>
      <c r="DM309" t="s">
        <v>361</v>
      </c>
      <c r="DN309" t="s">
        <v>361</v>
      </c>
      <c r="DO309" t="s">
        <v>361</v>
      </c>
      <c r="DP309" t="s">
        <v>361</v>
      </c>
      <c r="DQ309" t="s">
        <v>361</v>
      </c>
      <c r="DR309" t="s">
        <v>361</v>
      </c>
      <c r="DT309" t="s">
        <v>361</v>
      </c>
      <c r="DU309" t="s">
        <v>361</v>
      </c>
      <c r="DV309" t="s">
        <v>361</v>
      </c>
      <c r="DW309" t="s">
        <v>361</v>
      </c>
      <c r="DX309" t="s">
        <v>361</v>
      </c>
      <c r="DY309" t="s">
        <v>361</v>
      </c>
      <c r="DZ309" t="s">
        <v>361</v>
      </c>
      <c r="EA309" t="s">
        <v>361</v>
      </c>
      <c r="EB309" t="s">
        <v>361</v>
      </c>
      <c r="EC309" t="s">
        <v>361</v>
      </c>
      <c r="ED309" t="s">
        <v>370</v>
      </c>
      <c r="EI309" t="s">
        <v>383</v>
      </c>
      <c r="EK309" t="s">
        <v>383</v>
      </c>
      <c r="EL309">
        <v>3</v>
      </c>
      <c r="EM309" t="s">
        <v>371</v>
      </c>
      <c r="EN309">
        <v>52</v>
      </c>
      <c r="EO309" t="s">
        <v>371</v>
      </c>
      <c r="EP309">
        <v>21</v>
      </c>
      <c r="EQ309" t="s">
        <v>372</v>
      </c>
      <c r="ER309">
        <v>17</v>
      </c>
      <c r="FQ309" t="s">
        <v>373</v>
      </c>
      <c r="FS309" t="s">
        <v>463</v>
      </c>
      <c r="FU309" t="s">
        <v>486</v>
      </c>
      <c r="FW309" t="s">
        <v>387</v>
      </c>
      <c r="GG309" t="s">
        <v>383</v>
      </c>
      <c r="GK309" t="s">
        <v>428</v>
      </c>
      <c r="GO309" t="s">
        <v>484</v>
      </c>
      <c r="GQ309">
        <v>20</v>
      </c>
      <c r="GS309" t="s">
        <v>395</v>
      </c>
      <c r="GU309" t="s">
        <v>396</v>
      </c>
      <c r="GY309" t="s">
        <v>397</v>
      </c>
      <c r="HC309" t="s">
        <v>383</v>
      </c>
      <c r="HE309" t="s">
        <v>385</v>
      </c>
      <c r="HO309" t="s">
        <v>385</v>
      </c>
      <c r="HP309" t="s">
        <v>385</v>
      </c>
      <c r="HQ309" t="s">
        <v>383</v>
      </c>
      <c r="HR309" t="s">
        <v>383</v>
      </c>
      <c r="HS309" t="s">
        <v>383</v>
      </c>
      <c r="HT309" t="s">
        <v>383</v>
      </c>
      <c r="HU309" t="s">
        <v>383</v>
      </c>
      <c r="HV309" t="s">
        <v>383</v>
      </c>
      <c r="HW309" t="s">
        <v>383</v>
      </c>
      <c r="IE309" t="s">
        <v>385</v>
      </c>
      <c r="IF309" t="s">
        <v>385</v>
      </c>
      <c r="IG309" t="s">
        <v>383</v>
      </c>
      <c r="IH309" t="s">
        <v>383</v>
      </c>
      <c r="II309" t="s">
        <v>383</v>
      </c>
      <c r="IJ309" t="s">
        <v>383</v>
      </c>
      <c r="IK309" t="s">
        <v>383</v>
      </c>
      <c r="IM309" t="s">
        <v>398</v>
      </c>
      <c r="IQ309" t="s">
        <v>422</v>
      </c>
      <c r="IU309" t="s">
        <v>399</v>
      </c>
      <c r="IW309" t="s">
        <v>399</v>
      </c>
      <c r="IY309" t="s">
        <v>399</v>
      </c>
      <c r="JA309" t="s">
        <v>383</v>
      </c>
      <c r="JL309" t="s">
        <v>361</v>
      </c>
      <c r="JM309" t="s">
        <v>361</v>
      </c>
      <c r="JN309" t="s">
        <v>361</v>
      </c>
      <c r="JO309" t="s">
        <v>361</v>
      </c>
      <c r="JP309" t="s">
        <v>361</v>
      </c>
      <c r="JQ309" t="s">
        <v>361</v>
      </c>
      <c r="JR309" t="s">
        <v>361</v>
      </c>
      <c r="JS309" t="s">
        <v>361</v>
      </c>
      <c r="JT309" t="s">
        <v>361</v>
      </c>
      <c r="JU309" t="s">
        <v>361</v>
      </c>
      <c r="JV309" t="s">
        <v>361</v>
      </c>
      <c r="JW309" t="s">
        <v>361</v>
      </c>
      <c r="KB309" t="s">
        <v>8</v>
      </c>
    </row>
    <row r="310" spans="1:288" x14ac:dyDescent="0.3">
      <c r="A310">
        <v>309</v>
      </c>
      <c r="AV310" t="s">
        <v>361</v>
      </c>
      <c r="AW310" t="s">
        <v>361</v>
      </c>
      <c r="AX310" t="s">
        <v>361</v>
      </c>
      <c r="AY310" t="s">
        <v>361</v>
      </c>
      <c r="AZ310" t="s">
        <v>361</v>
      </c>
      <c r="BA310" t="s">
        <v>361</v>
      </c>
      <c r="BB310" t="s">
        <v>361</v>
      </c>
      <c r="BC310" t="s">
        <v>361</v>
      </c>
      <c r="BD310" t="s">
        <v>361</v>
      </c>
      <c r="BE310" t="s">
        <v>361</v>
      </c>
      <c r="BF310" t="s">
        <v>361</v>
      </c>
      <c r="BG310" t="s">
        <v>361</v>
      </c>
      <c r="BH310" t="s">
        <v>361</v>
      </c>
      <c r="BI310" t="s">
        <v>361</v>
      </c>
      <c r="BJ310" t="s">
        <v>361</v>
      </c>
      <c r="BK310" t="s">
        <v>361</v>
      </c>
      <c r="BL310" t="s">
        <v>361</v>
      </c>
      <c r="BM310" t="s">
        <v>361</v>
      </c>
      <c r="BP310" t="s">
        <v>361</v>
      </c>
      <c r="BQ310" t="s">
        <v>361</v>
      </c>
      <c r="BR310" t="s">
        <v>361</v>
      </c>
      <c r="BS310" t="s">
        <v>361</v>
      </c>
      <c r="BT310" t="s">
        <v>361</v>
      </c>
      <c r="BU310" t="s">
        <v>361</v>
      </c>
      <c r="BV310" t="s">
        <v>361</v>
      </c>
      <c r="BW310" t="s">
        <v>361</v>
      </c>
      <c r="BX310" t="s">
        <v>361</v>
      </c>
      <c r="BY310" t="s">
        <v>361</v>
      </c>
      <c r="BZ310" t="s">
        <v>361</v>
      </c>
      <c r="CA310" t="s">
        <v>361</v>
      </c>
      <c r="CB310" t="s">
        <v>361</v>
      </c>
      <c r="CC310" t="s">
        <v>361</v>
      </c>
      <c r="CF310" t="s">
        <v>361</v>
      </c>
      <c r="CG310" t="s">
        <v>361</v>
      </c>
      <c r="CH310" t="s">
        <v>361</v>
      </c>
      <c r="CI310" t="s">
        <v>361</v>
      </c>
      <c r="CJ310" t="s">
        <v>361</v>
      </c>
      <c r="CK310" t="s">
        <v>361</v>
      </c>
      <c r="CL310" t="s">
        <v>361</v>
      </c>
      <c r="CM310" t="s">
        <v>361</v>
      </c>
      <c r="CN310" t="s">
        <v>361</v>
      </c>
      <c r="CO310" t="s">
        <v>361</v>
      </c>
      <c r="CP310" t="s">
        <v>361</v>
      </c>
      <c r="CQ310" t="s">
        <v>361</v>
      </c>
      <c r="CR310" t="s">
        <v>361</v>
      </c>
      <c r="CS310" t="s">
        <v>361</v>
      </c>
      <c r="CT310" t="s">
        <v>361</v>
      </c>
      <c r="CU310" t="s">
        <v>361</v>
      </c>
      <c r="CV310" t="s">
        <v>361</v>
      </c>
      <c r="CW310" t="s">
        <v>361</v>
      </c>
      <c r="CX310" t="s">
        <v>361</v>
      </c>
      <c r="CY310" t="s">
        <v>361</v>
      </c>
      <c r="CZ310" t="s">
        <v>361</v>
      </c>
      <c r="DA310" t="s">
        <v>361</v>
      </c>
      <c r="DH310" t="s">
        <v>361</v>
      </c>
      <c r="DI310" t="s">
        <v>361</v>
      </c>
      <c r="DJ310" t="s">
        <v>361</v>
      </c>
      <c r="DK310" t="s">
        <v>361</v>
      </c>
      <c r="DL310" t="s">
        <v>361</v>
      </c>
      <c r="DM310" t="s">
        <v>361</v>
      </c>
      <c r="DN310" t="s">
        <v>361</v>
      </c>
      <c r="DO310" t="s">
        <v>361</v>
      </c>
      <c r="DP310" t="s">
        <v>361</v>
      </c>
      <c r="DQ310" t="s">
        <v>361</v>
      </c>
      <c r="DR310" t="s">
        <v>361</v>
      </c>
      <c r="DT310" t="s">
        <v>361</v>
      </c>
      <c r="DU310" t="s">
        <v>361</v>
      </c>
      <c r="DV310" t="s">
        <v>361</v>
      </c>
      <c r="DW310" t="s">
        <v>361</v>
      </c>
      <c r="DX310" t="s">
        <v>361</v>
      </c>
      <c r="DY310" t="s">
        <v>361</v>
      </c>
      <c r="DZ310" t="s">
        <v>361</v>
      </c>
      <c r="EA310" t="s">
        <v>361</v>
      </c>
      <c r="EB310" t="s">
        <v>361</v>
      </c>
      <c r="EC310" t="s">
        <v>361</v>
      </c>
      <c r="ED310" t="s">
        <v>361</v>
      </c>
      <c r="JL310" t="s">
        <v>361</v>
      </c>
      <c r="JM310" t="s">
        <v>361</v>
      </c>
      <c r="JN310" t="s">
        <v>361</v>
      </c>
      <c r="JO310" t="s">
        <v>361</v>
      </c>
      <c r="JP310" t="s">
        <v>361</v>
      </c>
      <c r="JQ310" t="s">
        <v>361</v>
      </c>
      <c r="JR310" t="s">
        <v>361</v>
      </c>
      <c r="JS310" t="s">
        <v>361</v>
      </c>
      <c r="JT310" t="s">
        <v>361</v>
      </c>
      <c r="JU310" t="s">
        <v>361</v>
      </c>
      <c r="JV310" t="s">
        <v>361</v>
      </c>
      <c r="JW310" t="s">
        <v>361</v>
      </c>
      <c r="KB310" t="s">
        <v>59</v>
      </c>
    </row>
    <row r="311" spans="1:288" x14ac:dyDescent="0.3">
      <c r="A311">
        <v>310</v>
      </c>
      <c r="D311" s="45">
        <v>44747</v>
      </c>
      <c r="E311" s="46">
        <v>0.44791666666666669</v>
      </c>
      <c r="F311" t="s">
        <v>12</v>
      </c>
      <c r="G311" t="s">
        <v>13</v>
      </c>
      <c r="H311" t="s">
        <v>7</v>
      </c>
      <c r="L311" t="s">
        <v>362</v>
      </c>
      <c r="P311" t="s">
        <v>9</v>
      </c>
      <c r="V311" t="s">
        <v>363</v>
      </c>
      <c r="Z311" t="s">
        <v>364</v>
      </c>
      <c r="AB311" t="s">
        <v>365</v>
      </c>
      <c r="AD311" t="s">
        <v>415</v>
      </c>
      <c r="AF311" t="s">
        <v>367</v>
      </c>
      <c r="AJ311" t="s">
        <v>367</v>
      </c>
      <c r="AN311" t="s">
        <v>7</v>
      </c>
      <c r="AP311" t="s">
        <v>367</v>
      </c>
      <c r="AR311" t="s">
        <v>9</v>
      </c>
      <c r="AT311" t="s">
        <v>9</v>
      </c>
      <c r="AV311" t="s">
        <v>361</v>
      </c>
      <c r="AW311" t="s">
        <v>361</v>
      </c>
      <c r="AX311" t="s">
        <v>361</v>
      </c>
      <c r="AY311" t="s">
        <v>361</v>
      </c>
      <c r="AZ311" t="s">
        <v>370</v>
      </c>
      <c r="BA311" t="s">
        <v>361</v>
      </c>
      <c r="BB311" t="s">
        <v>361</v>
      </c>
      <c r="BC311" t="s">
        <v>361</v>
      </c>
      <c r="BD311" t="s">
        <v>361</v>
      </c>
      <c r="BE311" t="s">
        <v>361</v>
      </c>
      <c r="BF311" t="s">
        <v>361</v>
      </c>
      <c r="BG311" t="s">
        <v>361</v>
      </c>
      <c r="BH311" t="s">
        <v>361</v>
      </c>
      <c r="BI311" t="s">
        <v>361</v>
      </c>
      <c r="BJ311" t="s">
        <v>361</v>
      </c>
      <c r="BK311" t="s">
        <v>361</v>
      </c>
      <c r="BL311" t="s">
        <v>361</v>
      </c>
      <c r="BM311" t="s">
        <v>361</v>
      </c>
      <c r="BP311" t="s">
        <v>361</v>
      </c>
      <c r="BQ311" t="s">
        <v>361</v>
      </c>
      <c r="BR311" t="s">
        <v>361</v>
      </c>
      <c r="BS311" t="s">
        <v>370</v>
      </c>
      <c r="BT311" t="s">
        <v>361</v>
      </c>
      <c r="BU311" t="s">
        <v>361</v>
      </c>
      <c r="BV311" t="s">
        <v>361</v>
      </c>
      <c r="BW311" t="s">
        <v>361</v>
      </c>
      <c r="BX311" t="s">
        <v>361</v>
      </c>
      <c r="BY311" t="s">
        <v>361</v>
      </c>
      <c r="BZ311" t="s">
        <v>361</v>
      </c>
      <c r="CA311" t="s">
        <v>361</v>
      </c>
      <c r="CB311" t="s">
        <v>361</v>
      </c>
      <c r="CC311" t="s">
        <v>361</v>
      </c>
      <c r="CF311" t="s">
        <v>361</v>
      </c>
      <c r="CG311" t="s">
        <v>361</v>
      </c>
      <c r="CH311" t="s">
        <v>361</v>
      </c>
      <c r="CI311" t="s">
        <v>370</v>
      </c>
      <c r="CJ311" t="s">
        <v>370</v>
      </c>
      <c r="CK311" t="s">
        <v>361</v>
      </c>
      <c r="CL311" t="s">
        <v>370</v>
      </c>
      <c r="CM311" t="s">
        <v>361</v>
      </c>
      <c r="CN311" t="s">
        <v>361</v>
      </c>
      <c r="CO311" t="s">
        <v>361</v>
      </c>
      <c r="CP311" t="s">
        <v>361</v>
      </c>
      <c r="CQ311" t="s">
        <v>361</v>
      </c>
      <c r="CR311" t="s">
        <v>361</v>
      </c>
      <c r="CS311" t="s">
        <v>361</v>
      </c>
      <c r="CT311" t="s">
        <v>361</v>
      </c>
      <c r="CU311" t="s">
        <v>361</v>
      </c>
      <c r="CV311" t="s">
        <v>361</v>
      </c>
      <c r="CW311" t="s">
        <v>361</v>
      </c>
      <c r="CX311" t="s">
        <v>361</v>
      </c>
      <c r="CY311" t="s">
        <v>361</v>
      </c>
      <c r="CZ311" t="s">
        <v>361</v>
      </c>
      <c r="DA311" t="s">
        <v>361</v>
      </c>
      <c r="DD311" t="s">
        <v>9</v>
      </c>
      <c r="DF311" t="s">
        <v>9</v>
      </c>
      <c r="DH311" t="s">
        <v>361</v>
      </c>
      <c r="DI311" t="s">
        <v>361</v>
      </c>
      <c r="DJ311" t="s">
        <v>361</v>
      </c>
      <c r="DK311" t="s">
        <v>361</v>
      </c>
      <c r="DL311" t="s">
        <v>361</v>
      </c>
      <c r="DM311" t="s">
        <v>361</v>
      </c>
      <c r="DN311" t="s">
        <v>361</v>
      </c>
      <c r="DO311" t="s">
        <v>361</v>
      </c>
      <c r="DP311" t="s">
        <v>361</v>
      </c>
      <c r="DQ311" t="s">
        <v>361</v>
      </c>
      <c r="DR311" t="s">
        <v>370</v>
      </c>
      <c r="DT311" t="s">
        <v>361</v>
      </c>
      <c r="DU311" t="s">
        <v>361</v>
      </c>
      <c r="DV311" t="s">
        <v>361</v>
      </c>
      <c r="DW311" t="s">
        <v>361</v>
      </c>
      <c r="DX311" t="s">
        <v>361</v>
      </c>
      <c r="DY311" t="s">
        <v>361</v>
      </c>
      <c r="DZ311" t="s">
        <v>361</v>
      </c>
      <c r="EA311" t="s">
        <v>361</v>
      </c>
      <c r="EB311" t="s">
        <v>361</v>
      </c>
      <c r="EC311" t="s">
        <v>361</v>
      </c>
      <c r="ED311" t="s">
        <v>361</v>
      </c>
      <c r="EH311" t="s">
        <v>7</v>
      </c>
      <c r="EJ311" t="s">
        <v>7</v>
      </c>
      <c r="EL311">
        <v>0</v>
      </c>
      <c r="FQ311" t="s">
        <v>373</v>
      </c>
      <c r="FR311" t="s">
        <v>449</v>
      </c>
      <c r="FV311" t="s">
        <v>449</v>
      </c>
      <c r="GF311" t="s">
        <v>7</v>
      </c>
      <c r="GJ311" t="s">
        <v>375</v>
      </c>
      <c r="GP311">
        <v>23</v>
      </c>
      <c r="GR311" t="s">
        <v>376</v>
      </c>
      <c r="GT311" t="s">
        <v>377</v>
      </c>
      <c r="GX311" t="s">
        <v>378</v>
      </c>
      <c r="HB311" t="s">
        <v>9</v>
      </c>
      <c r="HD311" t="s">
        <v>9</v>
      </c>
      <c r="HF311" t="s">
        <v>7</v>
      </c>
      <c r="HG311" t="s">
        <v>7</v>
      </c>
      <c r="HH311" t="s">
        <v>7</v>
      </c>
      <c r="HI311" t="s">
        <v>9</v>
      </c>
      <c r="HJ311" t="s">
        <v>7</v>
      </c>
      <c r="HK311" t="s">
        <v>7</v>
      </c>
      <c r="HL311" t="s">
        <v>7</v>
      </c>
      <c r="HM311" t="s">
        <v>7</v>
      </c>
      <c r="HN311" t="s">
        <v>7</v>
      </c>
      <c r="HX311" t="s">
        <v>7</v>
      </c>
      <c r="HY311" t="s">
        <v>9</v>
      </c>
      <c r="HZ311" t="s">
        <v>7</v>
      </c>
      <c r="IA311" t="s">
        <v>7</v>
      </c>
      <c r="IB311" t="s">
        <v>7</v>
      </c>
      <c r="IC311" t="s">
        <v>7</v>
      </c>
      <c r="ID311" t="s">
        <v>7</v>
      </c>
      <c r="IL311" t="s">
        <v>473</v>
      </c>
      <c r="IP311" t="s">
        <v>380</v>
      </c>
      <c r="IT311" t="s">
        <v>381</v>
      </c>
      <c r="IV311" t="s">
        <v>381</v>
      </c>
      <c r="IX311" t="s">
        <v>381</v>
      </c>
      <c r="IZ311" t="s">
        <v>9</v>
      </c>
      <c r="JB311" t="s">
        <v>11</v>
      </c>
      <c r="JD311" t="s">
        <v>9</v>
      </c>
      <c r="JF311" t="s">
        <v>446</v>
      </c>
      <c r="JG311" t="s">
        <v>410</v>
      </c>
      <c r="JH311" t="s">
        <v>410</v>
      </c>
      <c r="JL311" t="s">
        <v>370</v>
      </c>
      <c r="JM311" t="s">
        <v>370</v>
      </c>
      <c r="JN311" t="s">
        <v>370</v>
      </c>
      <c r="JO311" t="s">
        <v>370</v>
      </c>
      <c r="JP311" t="s">
        <v>370</v>
      </c>
      <c r="JQ311" t="s">
        <v>370</v>
      </c>
      <c r="JR311" t="s">
        <v>361</v>
      </c>
      <c r="JS311" t="s">
        <v>361</v>
      </c>
      <c r="JT311" t="s">
        <v>361</v>
      </c>
      <c r="JU311" t="s">
        <v>361</v>
      </c>
      <c r="JV311" t="s">
        <v>361</v>
      </c>
      <c r="JW311" t="s">
        <v>361</v>
      </c>
      <c r="JX311" t="s">
        <v>474</v>
      </c>
      <c r="JZ311" t="s">
        <v>412</v>
      </c>
      <c r="KB311" t="s">
        <v>8</v>
      </c>
    </row>
    <row r="312" spans="1:288" x14ac:dyDescent="0.3">
      <c r="A312">
        <v>311</v>
      </c>
      <c r="D312" s="45">
        <v>44743</v>
      </c>
      <c r="E312" s="46">
        <v>0.4368055555555555</v>
      </c>
      <c r="F312" t="s">
        <v>20</v>
      </c>
      <c r="G312" t="s">
        <v>13</v>
      </c>
      <c r="H312" t="s">
        <v>7</v>
      </c>
      <c r="L312" t="s">
        <v>362</v>
      </c>
      <c r="P312" t="s">
        <v>9</v>
      </c>
      <c r="V312" t="s">
        <v>363</v>
      </c>
      <c r="Z312" t="s">
        <v>364</v>
      </c>
      <c r="AB312" t="s">
        <v>403</v>
      </c>
      <c r="AD312" t="s">
        <v>423</v>
      </c>
      <c r="AF312" t="s">
        <v>367</v>
      </c>
      <c r="AJ312" t="s">
        <v>470</v>
      </c>
      <c r="AL312" t="s">
        <v>417</v>
      </c>
      <c r="AN312" t="s">
        <v>7</v>
      </c>
      <c r="AP312" t="s">
        <v>369</v>
      </c>
      <c r="AR312" t="s">
        <v>9</v>
      </c>
      <c r="AT312" t="s">
        <v>9</v>
      </c>
      <c r="AV312" t="s">
        <v>361</v>
      </c>
      <c r="AW312" t="s">
        <v>361</v>
      </c>
      <c r="AX312" t="s">
        <v>361</v>
      </c>
      <c r="AY312" t="s">
        <v>361</v>
      </c>
      <c r="AZ312" t="s">
        <v>370</v>
      </c>
      <c r="BA312" t="s">
        <v>370</v>
      </c>
      <c r="BB312" t="s">
        <v>361</v>
      </c>
      <c r="BC312" t="s">
        <v>361</v>
      </c>
      <c r="BD312" t="s">
        <v>361</v>
      </c>
      <c r="BE312" t="s">
        <v>361</v>
      </c>
      <c r="BF312" t="s">
        <v>361</v>
      </c>
      <c r="BG312" t="s">
        <v>361</v>
      </c>
      <c r="BH312" t="s">
        <v>361</v>
      </c>
      <c r="BI312" t="s">
        <v>361</v>
      </c>
      <c r="BJ312" t="s">
        <v>361</v>
      </c>
      <c r="BK312" t="s">
        <v>361</v>
      </c>
      <c r="BL312" t="s">
        <v>361</v>
      </c>
      <c r="BM312" t="s">
        <v>361</v>
      </c>
      <c r="BP312" t="s">
        <v>361</v>
      </c>
      <c r="BQ312" t="s">
        <v>361</v>
      </c>
      <c r="BR312" t="s">
        <v>361</v>
      </c>
      <c r="BS312" t="s">
        <v>370</v>
      </c>
      <c r="BT312" t="s">
        <v>361</v>
      </c>
      <c r="BU312" t="s">
        <v>361</v>
      </c>
      <c r="BV312" t="s">
        <v>361</v>
      </c>
      <c r="BW312" t="s">
        <v>361</v>
      </c>
      <c r="BX312" t="s">
        <v>361</v>
      </c>
      <c r="BY312" t="s">
        <v>361</v>
      </c>
      <c r="BZ312" t="s">
        <v>361</v>
      </c>
      <c r="CA312" t="s">
        <v>361</v>
      </c>
      <c r="CB312" t="s">
        <v>361</v>
      </c>
      <c r="CC312" t="s">
        <v>361</v>
      </c>
      <c r="CF312" t="s">
        <v>361</v>
      </c>
      <c r="CG312" t="s">
        <v>361</v>
      </c>
      <c r="CH312" t="s">
        <v>370</v>
      </c>
      <c r="CI312" t="s">
        <v>370</v>
      </c>
      <c r="CJ312" t="s">
        <v>370</v>
      </c>
      <c r="CK312" t="s">
        <v>361</v>
      </c>
      <c r="CL312" t="s">
        <v>361</v>
      </c>
      <c r="CM312" t="s">
        <v>361</v>
      </c>
      <c r="CN312" t="s">
        <v>361</v>
      </c>
      <c r="CO312" t="s">
        <v>361</v>
      </c>
      <c r="CP312" t="s">
        <v>361</v>
      </c>
      <c r="CQ312" t="s">
        <v>361</v>
      </c>
      <c r="CR312" t="s">
        <v>361</v>
      </c>
      <c r="CS312" t="s">
        <v>361</v>
      </c>
      <c r="CT312" t="s">
        <v>361</v>
      </c>
      <c r="CU312" t="s">
        <v>361</v>
      </c>
      <c r="CV312" t="s">
        <v>361</v>
      </c>
      <c r="CW312" t="s">
        <v>361</v>
      </c>
      <c r="CX312" t="s">
        <v>361</v>
      </c>
      <c r="CY312" t="s">
        <v>361</v>
      </c>
      <c r="CZ312" t="s">
        <v>361</v>
      </c>
      <c r="DA312" t="s">
        <v>361</v>
      </c>
      <c r="DD312" t="s">
        <v>9</v>
      </c>
      <c r="DF312" t="s">
        <v>9</v>
      </c>
      <c r="DH312" t="s">
        <v>361</v>
      </c>
      <c r="DI312" t="s">
        <v>370</v>
      </c>
      <c r="DJ312" t="s">
        <v>361</v>
      </c>
      <c r="DK312" t="s">
        <v>361</v>
      </c>
      <c r="DL312" t="s">
        <v>361</v>
      </c>
      <c r="DM312" t="s">
        <v>361</v>
      </c>
      <c r="DN312" t="s">
        <v>361</v>
      </c>
      <c r="DO312" t="s">
        <v>361</v>
      </c>
      <c r="DP312" t="s">
        <v>361</v>
      </c>
      <c r="DQ312" t="s">
        <v>361</v>
      </c>
      <c r="DR312" t="s">
        <v>361</v>
      </c>
      <c r="DT312" t="s">
        <v>361</v>
      </c>
      <c r="DU312" t="s">
        <v>361</v>
      </c>
      <c r="DV312" t="s">
        <v>361</v>
      </c>
      <c r="DW312" t="s">
        <v>361</v>
      </c>
      <c r="DX312" t="s">
        <v>361</v>
      </c>
      <c r="DY312" t="s">
        <v>361</v>
      </c>
      <c r="DZ312" t="s">
        <v>361</v>
      </c>
      <c r="EA312" t="s">
        <v>361</v>
      </c>
      <c r="EB312" t="s">
        <v>361</v>
      </c>
      <c r="EC312" t="s">
        <v>361</v>
      </c>
      <c r="ED312" t="s">
        <v>361</v>
      </c>
      <c r="EF312" t="s">
        <v>9</v>
      </c>
      <c r="EH312" t="s">
        <v>9</v>
      </c>
      <c r="EJ312" t="s">
        <v>9</v>
      </c>
      <c r="EL312">
        <v>3</v>
      </c>
      <c r="EM312" t="s">
        <v>372</v>
      </c>
      <c r="EN312">
        <v>22</v>
      </c>
      <c r="EO312" t="s">
        <v>372</v>
      </c>
      <c r="EP312">
        <v>29</v>
      </c>
      <c r="EQ312" t="s">
        <v>372</v>
      </c>
      <c r="ER312">
        <v>30</v>
      </c>
      <c r="FQ312" t="s">
        <v>373</v>
      </c>
      <c r="FR312" t="s">
        <v>449</v>
      </c>
      <c r="FV312" t="s">
        <v>449</v>
      </c>
      <c r="GF312" t="s">
        <v>7</v>
      </c>
      <c r="GJ312" t="s">
        <v>375</v>
      </c>
      <c r="GP312">
        <v>1</v>
      </c>
      <c r="GR312" t="s">
        <v>510</v>
      </c>
      <c r="GT312" t="s">
        <v>377</v>
      </c>
      <c r="GX312" t="s">
        <v>378</v>
      </c>
      <c r="HB312" t="s">
        <v>9</v>
      </c>
      <c r="HD312" t="s">
        <v>9</v>
      </c>
      <c r="HF312" t="s">
        <v>7</v>
      </c>
      <c r="HG312" t="s">
        <v>7</v>
      </c>
      <c r="HH312" t="s">
        <v>7</v>
      </c>
      <c r="HI312" t="s">
        <v>9</v>
      </c>
      <c r="HJ312" t="s">
        <v>9</v>
      </c>
      <c r="HK312" t="s">
        <v>7</v>
      </c>
      <c r="HL312" t="s">
        <v>7</v>
      </c>
      <c r="HM312" t="s">
        <v>9</v>
      </c>
      <c r="HN312" t="s">
        <v>7</v>
      </c>
      <c r="HX312" t="s">
        <v>7</v>
      </c>
      <c r="HY312" t="s">
        <v>9</v>
      </c>
      <c r="HZ312" t="s">
        <v>7</v>
      </c>
      <c r="IA312" t="s">
        <v>7</v>
      </c>
      <c r="IB312" t="s">
        <v>7</v>
      </c>
      <c r="IC312" t="s">
        <v>7</v>
      </c>
      <c r="ID312" t="s">
        <v>7</v>
      </c>
      <c r="IL312" t="s">
        <v>440</v>
      </c>
      <c r="IP312" t="s">
        <v>380</v>
      </c>
      <c r="IT312" t="s">
        <v>381</v>
      </c>
      <c r="IV312" t="s">
        <v>381</v>
      </c>
      <c r="IX312" t="s">
        <v>381</v>
      </c>
      <c r="IZ312" t="s">
        <v>9</v>
      </c>
      <c r="JB312" t="s">
        <v>11</v>
      </c>
      <c r="JD312" t="s">
        <v>9</v>
      </c>
      <c r="JF312" t="s">
        <v>409</v>
      </c>
      <c r="JG312" t="s">
        <v>410</v>
      </c>
      <c r="JH312" t="s">
        <v>410</v>
      </c>
      <c r="JL312" t="s">
        <v>370</v>
      </c>
      <c r="JM312" t="s">
        <v>361</v>
      </c>
      <c r="JN312" t="s">
        <v>361</v>
      </c>
      <c r="JO312" t="s">
        <v>370</v>
      </c>
      <c r="JP312" t="s">
        <v>370</v>
      </c>
      <c r="JQ312" t="s">
        <v>361</v>
      </c>
      <c r="JR312" t="s">
        <v>361</v>
      </c>
      <c r="JS312" t="s">
        <v>361</v>
      </c>
      <c r="JT312" t="s">
        <v>361</v>
      </c>
      <c r="JU312" t="s">
        <v>361</v>
      </c>
      <c r="JV312" t="s">
        <v>361</v>
      </c>
      <c r="JW312" t="s">
        <v>361</v>
      </c>
      <c r="JX312" t="s">
        <v>411</v>
      </c>
      <c r="JZ312" t="s">
        <v>412</v>
      </c>
      <c r="KB312" t="s">
        <v>8</v>
      </c>
    </row>
    <row r="313" spans="1:288" x14ac:dyDescent="0.3">
      <c r="A313">
        <v>312</v>
      </c>
      <c r="AV313" t="s">
        <v>361</v>
      </c>
      <c r="AW313" t="s">
        <v>361</v>
      </c>
      <c r="AX313" t="s">
        <v>361</v>
      </c>
      <c r="AY313" t="s">
        <v>361</v>
      </c>
      <c r="AZ313" t="s">
        <v>361</v>
      </c>
      <c r="BA313" t="s">
        <v>361</v>
      </c>
      <c r="BB313" t="s">
        <v>361</v>
      </c>
      <c r="BC313" t="s">
        <v>361</v>
      </c>
      <c r="BD313" t="s">
        <v>361</v>
      </c>
      <c r="BE313" t="s">
        <v>361</v>
      </c>
      <c r="BF313" t="s">
        <v>361</v>
      </c>
      <c r="BG313" t="s">
        <v>361</v>
      </c>
      <c r="BH313" t="s">
        <v>361</v>
      </c>
      <c r="BI313" t="s">
        <v>361</v>
      </c>
      <c r="BJ313" t="s">
        <v>361</v>
      </c>
      <c r="BK313" t="s">
        <v>361</v>
      </c>
      <c r="BL313" t="s">
        <v>361</v>
      </c>
      <c r="BM313" t="s">
        <v>361</v>
      </c>
      <c r="BP313" t="s">
        <v>361</v>
      </c>
      <c r="BQ313" t="s">
        <v>361</v>
      </c>
      <c r="BR313" t="s">
        <v>361</v>
      </c>
      <c r="BS313" t="s">
        <v>361</v>
      </c>
      <c r="BT313" t="s">
        <v>361</v>
      </c>
      <c r="BU313" t="s">
        <v>361</v>
      </c>
      <c r="BV313" t="s">
        <v>361</v>
      </c>
      <c r="BW313" t="s">
        <v>361</v>
      </c>
      <c r="BX313" t="s">
        <v>361</v>
      </c>
      <c r="BY313" t="s">
        <v>361</v>
      </c>
      <c r="BZ313" t="s">
        <v>361</v>
      </c>
      <c r="CA313" t="s">
        <v>361</v>
      </c>
      <c r="CB313" t="s">
        <v>361</v>
      </c>
      <c r="CC313" t="s">
        <v>361</v>
      </c>
      <c r="CF313" t="s">
        <v>361</v>
      </c>
      <c r="CG313" t="s">
        <v>361</v>
      </c>
      <c r="CH313" t="s">
        <v>361</v>
      </c>
      <c r="CI313" t="s">
        <v>361</v>
      </c>
      <c r="CJ313" t="s">
        <v>361</v>
      </c>
      <c r="CK313" t="s">
        <v>361</v>
      </c>
      <c r="CL313" t="s">
        <v>361</v>
      </c>
      <c r="CM313" t="s">
        <v>361</v>
      </c>
      <c r="CN313" t="s">
        <v>361</v>
      </c>
      <c r="CO313" t="s">
        <v>361</v>
      </c>
      <c r="CP313" t="s">
        <v>361</v>
      </c>
      <c r="CQ313" t="s">
        <v>361</v>
      </c>
      <c r="CR313" t="s">
        <v>361</v>
      </c>
      <c r="CS313" t="s">
        <v>361</v>
      </c>
      <c r="CT313" t="s">
        <v>361</v>
      </c>
      <c r="CU313" t="s">
        <v>361</v>
      </c>
      <c r="CV313" t="s">
        <v>361</v>
      </c>
      <c r="CW313" t="s">
        <v>361</v>
      </c>
      <c r="CX313" t="s">
        <v>361</v>
      </c>
      <c r="CY313" t="s">
        <v>361</v>
      </c>
      <c r="CZ313" t="s">
        <v>361</v>
      </c>
      <c r="DA313" t="s">
        <v>361</v>
      </c>
      <c r="DH313" t="s">
        <v>361</v>
      </c>
      <c r="DI313" t="s">
        <v>361</v>
      </c>
      <c r="DJ313" t="s">
        <v>361</v>
      </c>
      <c r="DK313" t="s">
        <v>361</v>
      </c>
      <c r="DL313" t="s">
        <v>361</v>
      </c>
      <c r="DM313" t="s">
        <v>361</v>
      </c>
      <c r="DN313" t="s">
        <v>361</v>
      </c>
      <c r="DO313" t="s">
        <v>361</v>
      </c>
      <c r="DP313" t="s">
        <v>361</v>
      </c>
      <c r="DQ313" t="s">
        <v>361</v>
      </c>
      <c r="DR313" t="s">
        <v>361</v>
      </c>
      <c r="DT313" t="s">
        <v>361</v>
      </c>
      <c r="DU313" t="s">
        <v>361</v>
      </c>
      <c r="DV313" t="s">
        <v>361</v>
      </c>
      <c r="DW313" t="s">
        <v>361</v>
      </c>
      <c r="DX313" t="s">
        <v>361</v>
      </c>
      <c r="DY313" t="s">
        <v>361</v>
      </c>
      <c r="DZ313" t="s">
        <v>361</v>
      </c>
      <c r="EA313" t="s">
        <v>361</v>
      </c>
      <c r="EB313" t="s">
        <v>361</v>
      </c>
      <c r="EC313" t="s">
        <v>361</v>
      </c>
      <c r="ED313" t="s">
        <v>361</v>
      </c>
      <c r="JL313" t="s">
        <v>361</v>
      </c>
      <c r="JM313" t="s">
        <v>361</v>
      </c>
      <c r="JN313" t="s">
        <v>361</v>
      </c>
      <c r="JO313" t="s">
        <v>361</v>
      </c>
      <c r="JP313" t="s">
        <v>361</v>
      </c>
      <c r="JQ313" t="s">
        <v>361</v>
      </c>
      <c r="JR313" t="s">
        <v>361</v>
      </c>
      <c r="JS313" t="s">
        <v>361</v>
      </c>
      <c r="JT313" t="s">
        <v>361</v>
      </c>
      <c r="JU313" t="s">
        <v>361</v>
      </c>
      <c r="JV313" t="s">
        <v>361</v>
      </c>
      <c r="JW313" t="s">
        <v>361</v>
      </c>
      <c r="KB313" t="s">
        <v>59</v>
      </c>
    </row>
    <row r="314" spans="1:288" x14ac:dyDescent="0.3">
      <c r="A314">
        <v>313</v>
      </c>
      <c r="D314" s="45">
        <v>44743</v>
      </c>
      <c r="E314" s="46">
        <v>0.39513888888888887</v>
      </c>
      <c r="F314" t="s">
        <v>23</v>
      </c>
      <c r="G314" t="s">
        <v>382</v>
      </c>
      <c r="I314" t="s">
        <v>383</v>
      </c>
      <c r="N314" t="s">
        <v>384</v>
      </c>
      <c r="S314" t="s">
        <v>385</v>
      </c>
      <c r="W314" t="s">
        <v>465</v>
      </c>
      <c r="AA314" t="s">
        <v>414</v>
      </c>
      <c r="AC314" t="s">
        <v>388</v>
      </c>
      <c r="AE314" t="s">
        <v>423</v>
      </c>
      <c r="AG314" t="s">
        <v>390</v>
      </c>
      <c r="AK314" t="s">
        <v>383</v>
      </c>
      <c r="AO314" t="s">
        <v>383</v>
      </c>
      <c r="AQ314" t="s">
        <v>391</v>
      </c>
      <c r="AS314" t="s">
        <v>385</v>
      </c>
      <c r="AU314" t="s">
        <v>385</v>
      </c>
      <c r="AV314" t="s">
        <v>361</v>
      </c>
      <c r="AW314" t="s">
        <v>361</v>
      </c>
      <c r="AX314" t="s">
        <v>361</v>
      </c>
      <c r="AY314" t="s">
        <v>361</v>
      </c>
      <c r="AZ314" t="s">
        <v>361</v>
      </c>
      <c r="BA314" t="s">
        <v>361</v>
      </c>
      <c r="BB314" t="s">
        <v>361</v>
      </c>
      <c r="BC314" t="s">
        <v>361</v>
      </c>
      <c r="BD314" t="s">
        <v>361</v>
      </c>
      <c r="BE314" t="s">
        <v>361</v>
      </c>
      <c r="BF314" t="s">
        <v>361</v>
      </c>
      <c r="BG314" t="s">
        <v>361</v>
      </c>
      <c r="BH314" t="s">
        <v>361</v>
      </c>
      <c r="BI314" t="s">
        <v>370</v>
      </c>
      <c r="BJ314" t="s">
        <v>370</v>
      </c>
      <c r="BK314" t="s">
        <v>361</v>
      </c>
      <c r="BL314" t="s">
        <v>361</v>
      </c>
      <c r="BM314" t="s">
        <v>361</v>
      </c>
      <c r="BP314" t="s">
        <v>361</v>
      </c>
      <c r="BQ314" t="s">
        <v>361</v>
      </c>
      <c r="BR314" t="s">
        <v>361</v>
      </c>
      <c r="BS314" t="s">
        <v>361</v>
      </c>
      <c r="BT314" t="s">
        <v>361</v>
      </c>
      <c r="BU314" t="s">
        <v>361</v>
      </c>
      <c r="BV314" t="s">
        <v>361</v>
      </c>
      <c r="BW314" t="s">
        <v>361</v>
      </c>
      <c r="BX314" t="s">
        <v>361</v>
      </c>
      <c r="BY314" t="s">
        <v>370</v>
      </c>
      <c r="BZ314" t="s">
        <v>370</v>
      </c>
      <c r="CA314" t="s">
        <v>361</v>
      </c>
      <c r="CB314" t="s">
        <v>361</v>
      </c>
      <c r="CC314" t="s">
        <v>361</v>
      </c>
      <c r="CF314" t="s">
        <v>361</v>
      </c>
      <c r="CG314" t="s">
        <v>361</v>
      </c>
      <c r="CH314" t="s">
        <v>361</v>
      </c>
      <c r="CI314" t="s">
        <v>361</v>
      </c>
      <c r="CJ314" t="s">
        <v>361</v>
      </c>
      <c r="CK314" t="s">
        <v>361</v>
      </c>
      <c r="CL314" t="s">
        <v>361</v>
      </c>
      <c r="CM314" t="s">
        <v>361</v>
      </c>
      <c r="CN314" t="s">
        <v>361</v>
      </c>
      <c r="CO314" t="s">
        <v>361</v>
      </c>
      <c r="CP314" t="s">
        <v>361</v>
      </c>
      <c r="CQ314" t="s">
        <v>361</v>
      </c>
      <c r="CR314" t="s">
        <v>361</v>
      </c>
      <c r="CS314" t="s">
        <v>361</v>
      </c>
      <c r="CT314" t="s">
        <v>370</v>
      </c>
      <c r="CU314" t="s">
        <v>361</v>
      </c>
      <c r="CV314" t="s">
        <v>370</v>
      </c>
      <c r="CW314" t="s">
        <v>361</v>
      </c>
      <c r="CX314" t="s">
        <v>361</v>
      </c>
      <c r="CY314" t="s">
        <v>361</v>
      </c>
      <c r="CZ314" t="s">
        <v>361</v>
      </c>
      <c r="DA314" t="s">
        <v>361</v>
      </c>
      <c r="DE314" t="s">
        <v>385</v>
      </c>
      <c r="DG314" t="s">
        <v>385</v>
      </c>
      <c r="DH314" t="s">
        <v>361</v>
      </c>
      <c r="DI314" t="s">
        <v>361</v>
      </c>
      <c r="DJ314" t="s">
        <v>361</v>
      </c>
      <c r="DK314" t="s">
        <v>361</v>
      </c>
      <c r="DL314" t="s">
        <v>361</v>
      </c>
      <c r="DM314" t="s">
        <v>361</v>
      </c>
      <c r="DN314" t="s">
        <v>361</v>
      </c>
      <c r="DO314" t="s">
        <v>361</v>
      </c>
      <c r="DP314" t="s">
        <v>361</v>
      </c>
      <c r="DQ314" t="s">
        <v>361</v>
      </c>
      <c r="DR314" t="s">
        <v>361</v>
      </c>
      <c r="DT314" t="s">
        <v>361</v>
      </c>
      <c r="DU314" t="s">
        <v>361</v>
      </c>
      <c r="DV314" t="s">
        <v>361</v>
      </c>
      <c r="DW314" t="s">
        <v>361</v>
      </c>
      <c r="DX314" t="s">
        <v>361</v>
      </c>
      <c r="DY314" t="s">
        <v>370</v>
      </c>
      <c r="DZ314" t="s">
        <v>361</v>
      </c>
      <c r="EA314" t="s">
        <v>361</v>
      </c>
      <c r="EB314" t="s">
        <v>361</v>
      </c>
      <c r="EC314" t="s">
        <v>361</v>
      </c>
      <c r="ED314" t="s">
        <v>361</v>
      </c>
      <c r="EG314" t="s">
        <v>385</v>
      </c>
      <c r="EI314" t="s">
        <v>383</v>
      </c>
      <c r="EK314" t="s">
        <v>383</v>
      </c>
      <c r="EL314">
        <v>5</v>
      </c>
      <c r="EM314" t="s">
        <v>371</v>
      </c>
      <c r="EN314">
        <v>3</v>
      </c>
      <c r="EO314" t="s">
        <v>371</v>
      </c>
      <c r="EP314">
        <v>4</v>
      </c>
      <c r="EQ314" t="s">
        <v>371</v>
      </c>
      <c r="ER314">
        <v>38</v>
      </c>
      <c r="ES314" t="s">
        <v>371</v>
      </c>
      <c r="ET314">
        <v>32</v>
      </c>
      <c r="EU314" t="s">
        <v>371</v>
      </c>
      <c r="EV314">
        <v>25</v>
      </c>
      <c r="FQ314" t="s">
        <v>373</v>
      </c>
      <c r="FS314" t="s">
        <v>463</v>
      </c>
      <c r="FU314" t="s">
        <v>486</v>
      </c>
      <c r="FW314" t="s">
        <v>419</v>
      </c>
      <c r="GG314" t="s">
        <v>385</v>
      </c>
      <c r="GI314">
        <v>0</v>
      </c>
      <c r="GK314" t="s">
        <v>394</v>
      </c>
      <c r="GQ314">
        <v>1</v>
      </c>
      <c r="GS314" t="s">
        <v>395</v>
      </c>
      <c r="GU314" t="s">
        <v>396</v>
      </c>
      <c r="GY314" t="s">
        <v>397</v>
      </c>
      <c r="HC314" t="s">
        <v>383</v>
      </c>
      <c r="HE314" t="s">
        <v>385</v>
      </c>
      <c r="HO314" t="s">
        <v>385</v>
      </c>
      <c r="HP314" t="s">
        <v>385</v>
      </c>
      <c r="HQ314" t="s">
        <v>383</v>
      </c>
      <c r="HR314" t="s">
        <v>383</v>
      </c>
      <c r="HS314" t="s">
        <v>385</v>
      </c>
      <c r="HT314" t="s">
        <v>383</v>
      </c>
      <c r="HU314" t="s">
        <v>385</v>
      </c>
      <c r="HV314" t="s">
        <v>385</v>
      </c>
      <c r="HW314" t="s">
        <v>383</v>
      </c>
      <c r="IE314" t="s">
        <v>385</v>
      </c>
      <c r="IF314" t="s">
        <v>385</v>
      </c>
      <c r="IG314" t="s">
        <v>383</v>
      </c>
      <c r="IH314" t="s">
        <v>385</v>
      </c>
      <c r="II314" t="s">
        <v>383</v>
      </c>
      <c r="IJ314" t="s">
        <v>385</v>
      </c>
      <c r="IK314" t="s">
        <v>383</v>
      </c>
      <c r="IM314" t="s">
        <v>398</v>
      </c>
      <c r="IQ314" t="s">
        <v>380</v>
      </c>
      <c r="IU314" t="s">
        <v>399</v>
      </c>
      <c r="IW314" t="s">
        <v>399</v>
      </c>
      <c r="IY314" t="s">
        <v>399</v>
      </c>
      <c r="JA314" t="s">
        <v>383</v>
      </c>
      <c r="JL314" t="s">
        <v>361</v>
      </c>
      <c r="JM314" t="s">
        <v>361</v>
      </c>
      <c r="JN314" t="s">
        <v>361</v>
      </c>
      <c r="JO314" t="s">
        <v>361</v>
      </c>
      <c r="JP314" t="s">
        <v>361</v>
      </c>
      <c r="JQ314" t="s">
        <v>361</v>
      </c>
      <c r="JR314" t="s">
        <v>361</v>
      </c>
      <c r="JS314" t="s">
        <v>361</v>
      </c>
      <c r="JT314" t="s">
        <v>361</v>
      </c>
      <c r="JU314" t="s">
        <v>361</v>
      </c>
      <c r="JV314" t="s">
        <v>361</v>
      </c>
      <c r="JW314" t="s">
        <v>361</v>
      </c>
      <c r="KB314" t="s">
        <v>8</v>
      </c>
    </row>
    <row r="315" spans="1:288" x14ac:dyDescent="0.3">
      <c r="A315">
        <v>314</v>
      </c>
      <c r="D315" s="45">
        <v>44743</v>
      </c>
      <c r="E315" s="46">
        <v>0.39513888888888887</v>
      </c>
      <c r="F315" t="s">
        <v>17</v>
      </c>
      <c r="G315" t="s">
        <v>382</v>
      </c>
      <c r="I315" t="s">
        <v>383</v>
      </c>
      <c r="N315" t="s">
        <v>384</v>
      </c>
      <c r="S315" t="s">
        <v>385</v>
      </c>
      <c r="W315" t="s">
        <v>413</v>
      </c>
      <c r="AA315" t="s">
        <v>414</v>
      </c>
      <c r="AC315" t="s">
        <v>388</v>
      </c>
      <c r="AE315" t="s">
        <v>435</v>
      </c>
      <c r="AG315" t="s">
        <v>390</v>
      </c>
      <c r="AK315" t="s">
        <v>502</v>
      </c>
      <c r="AL315" t="s">
        <v>417</v>
      </c>
      <c r="AO315" t="s">
        <v>385</v>
      </c>
      <c r="AQ315" t="s">
        <v>418</v>
      </c>
      <c r="AS315" t="s">
        <v>385</v>
      </c>
      <c r="AU315" t="s">
        <v>385</v>
      </c>
      <c r="AV315" t="s">
        <v>361</v>
      </c>
      <c r="AW315" t="s">
        <v>361</v>
      </c>
      <c r="AX315" t="s">
        <v>361</v>
      </c>
      <c r="AY315" t="s">
        <v>361</v>
      </c>
      <c r="AZ315" t="s">
        <v>361</v>
      </c>
      <c r="BA315" t="s">
        <v>361</v>
      </c>
      <c r="BB315" t="s">
        <v>361</v>
      </c>
      <c r="BC315" t="s">
        <v>361</v>
      </c>
      <c r="BD315" t="s">
        <v>361</v>
      </c>
      <c r="BE315" t="s">
        <v>370</v>
      </c>
      <c r="BF315" t="s">
        <v>361</v>
      </c>
      <c r="BG315" t="s">
        <v>361</v>
      </c>
      <c r="BH315" t="s">
        <v>361</v>
      </c>
      <c r="BI315" t="s">
        <v>361</v>
      </c>
      <c r="BJ315" t="s">
        <v>361</v>
      </c>
      <c r="BK315" t="s">
        <v>361</v>
      </c>
      <c r="BL315" t="s">
        <v>361</v>
      </c>
      <c r="BM315" t="s">
        <v>361</v>
      </c>
      <c r="BP315" t="s">
        <v>361</v>
      </c>
      <c r="BQ315" t="s">
        <v>361</v>
      </c>
      <c r="BR315" t="s">
        <v>361</v>
      </c>
      <c r="BS315" t="s">
        <v>361</v>
      </c>
      <c r="BT315" t="s">
        <v>361</v>
      </c>
      <c r="BU315" t="s">
        <v>361</v>
      </c>
      <c r="BV315" t="s">
        <v>361</v>
      </c>
      <c r="BW315" t="s">
        <v>361</v>
      </c>
      <c r="BX315" t="s">
        <v>361</v>
      </c>
      <c r="BY315" t="s">
        <v>361</v>
      </c>
      <c r="BZ315" t="s">
        <v>370</v>
      </c>
      <c r="CA315" t="s">
        <v>361</v>
      </c>
      <c r="CB315" t="s">
        <v>361</v>
      </c>
      <c r="CC315" t="s">
        <v>361</v>
      </c>
      <c r="CF315" t="s">
        <v>361</v>
      </c>
      <c r="CG315" t="s">
        <v>361</v>
      </c>
      <c r="CH315" t="s">
        <v>361</v>
      </c>
      <c r="CI315" t="s">
        <v>361</v>
      </c>
      <c r="CJ315" t="s">
        <v>361</v>
      </c>
      <c r="CK315" t="s">
        <v>361</v>
      </c>
      <c r="CL315" t="s">
        <v>361</v>
      </c>
      <c r="CM315" t="s">
        <v>361</v>
      </c>
      <c r="CN315" t="s">
        <v>361</v>
      </c>
      <c r="CO315" t="s">
        <v>361</v>
      </c>
      <c r="CP315" t="s">
        <v>361</v>
      </c>
      <c r="CQ315" t="s">
        <v>361</v>
      </c>
      <c r="CR315" t="s">
        <v>361</v>
      </c>
      <c r="CS315" t="s">
        <v>370</v>
      </c>
      <c r="CT315" t="s">
        <v>370</v>
      </c>
      <c r="CU315" t="s">
        <v>370</v>
      </c>
      <c r="CV315" t="s">
        <v>361</v>
      </c>
      <c r="CW315" t="s">
        <v>361</v>
      </c>
      <c r="CX315" t="s">
        <v>361</v>
      </c>
      <c r="CY315" t="s">
        <v>361</v>
      </c>
      <c r="CZ315" t="s">
        <v>361</v>
      </c>
      <c r="DA315" t="s">
        <v>361</v>
      </c>
      <c r="DE315" t="s">
        <v>385</v>
      </c>
      <c r="DG315" t="s">
        <v>385</v>
      </c>
      <c r="DH315" t="s">
        <v>361</v>
      </c>
      <c r="DI315" t="s">
        <v>361</v>
      </c>
      <c r="DJ315" t="s">
        <v>361</v>
      </c>
      <c r="DK315" t="s">
        <v>361</v>
      </c>
      <c r="DL315" t="s">
        <v>361</v>
      </c>
      <c r="DM315" t="s">
        <v>361</v>
      </c>
      <c r="DN315" t="s">
        <v>361</v>
      </c>
      <c r="DO315" t="s">
        <v>361</v>
      </c>
      <c r="DP315" t="s">
        <v>361</v>
      </c>
      <c r="DQ315" t="s">
        <v>361</v>
      </c>
      <c r="DR315" t="s">
        <v>361</v>
      </c>
      <c r="DT315" t="s">
        <v>361</v>
      </c>
      <c r="DU315" t="s">
        <v>361</v>
      </c>
      <c r="DV315" t="s">
        <v>361</v>
      </c>
      <c r="DW315" t="s">
        <v>361</v>
      </c>
      <c r="DX315" t="s">
        <v>361</v>
      </c>
      <c r="DY315" t="s">
        <v>361</v>
      </c>
      <c r="DZ315" t="s">
        <v>361</v>
      </c>
      <c r="EA315" t="s">
        <v>361</v>
      </c>
      <c r="EB315" t="s">
        <v>361</v>
      </c>
      <c r="EC315" t="s">
        <v>361</v>
      </c>
      <c r="ED315" t="s">
        <v>370</v>
      </c>
      <c r="EI315" t="s">
        <v>383</v>
      </c>
      <c r="EK315" t="s">
        <v>383</v>
      </c>
      <c r="EL315">
        <v>3</v>
      </c>
      <c r="EM315" t="s">
        <v>372</v>
      </c>
      <c r="EN315">
        <v>28</v>
      </c>
      <c r="EO315" t="s">
        <v>372</v>
      </c>
      <c r="EP315">
        <v>26</v>
      </c>
      <c r="EQ315" t="s">
        <v>371</v>
      </c>
      <c r="ER315">
        <v>18</v>
      </c>
      <c r="FQ315" t="s">
        <v>373</v>
      </c>
      <c r="FS315" t="s">
        <v>467</v>
      </c>
      <c r="FW315" t="s">
        <v>448</v>
      </c>
      <c r="GG315" t="s">
        <v>383</v>
      </c>
      <c r="GK315" t="s">
        <v>394</v>
      </c>
      <c r="GQ315">
        <v>2</v>
      </c>
      <c r="GS315" t="s">
        <v>395</v>
      </c>
      <c r="GU315" t="s">
        <v>396</v>
      </c>
      <c r="GY315" t="s">
        <v>397</v>
      </c>
      <c r="HC315" t="s">
        <v>383</v>
      </c>
      <c r="HE315" t="s">
        <v>383</v>
      </c>
      <c r="HO315" t="s">
        <v>385</v>
      </c>
      <c r="HP315" t="s">
        <v>385</v>
      </c>
      <c r="HQ315" t="s">
        <v>383</v>
      </c>
      <c r="HR315" t="s">
        <v>383</v>
      </c>
      <c r="HS315" t="s">
        <v>385</v>
      </c>
      <c r="HT315" t="s">
        <v>383</v>
      </c>
      <c r="HU315" t="s">
        <v>383</v>
      </c>
      <c r="HV315" t="s">
        <v>385</v>
      </c>
      <c r="HW315" t="s">
        <v>383</v>
      </c>
      <c r="IE315" t="s">
        <v>383</v>
      </c>
      <c r="IF315" t="s">
        <v>385</v>
      </c>
      <c r="IG315" t="s">
        <v>383</v>
      </c>
      <c r="IH315" t="s">
        <v>383</v>
      </c>
      <c r="II315" t="s">
        <v>383</v>
      </c>
      <c r="IJ315" t="s">
        <v>383</v>
      </c>
      <c r="IK315" t="s">
        <v>383</v>
      </c>
      <c r="IM315" t="s">
        <v>398</v>
      </c>
      <c r="IQ315" t="s">
        <v>504</v>
      </c>
      <c r="IU315" t="s">
        <v>399</v>
      </c>
      <c r="IW315" t="s">
        <v>399</v>
      </c>
      <c r="IY315" t="s">
        <v>399</v>
      </c>
      <c r="JA315" t="s">
        <v>383</v>
      </c>
      <c r="JL315" t="s">
        <v>361</v>
      </c>
      <c r="JM315" t="s">
        <v>361</v>
      </c>
      <c r="JN315" t="s">
        <v>361</v>
      </c>
      <c r="JO315" t="s">
        <v>361</v>
      </c>
      <c r="JP315" t="s">
        <v>361</v>
      </c>
      <c r="JQ315" t="s">
        <v>361</v>
      </c>
      <c r="JR315" t="s">
        <v>361</v>
      </c>
      <c r="JS315" t="s">
        <v>361</v>
      </c>
      <c r="JT315" t="s">
        <v>361</v>
      </c>
      <c r="JU315" t="s">
        <v>361</v>
      </c>
      <c r="JV315" t="s">
        <v>361</v>
      </c>
      <c r="JW315" t="s">
        <v>361</v>
      </c>
      <c r="KB315" t="s">
        <v>8</v>
      </c>
    </row>
    <row r="316" spans="1:288" x14ac:dyDescent="0.3">
      <c r="A316">
        <v>315</v>
      </c>
      <c r="D316" s="45">
        <v>44743</v>
      </c>
      <c r="E316" s="46">
        <v>0.39652777777777781</v>
      </c>
      <c r="F316" t="s">
        <v>15</v>
      </c>
      <c r="G316" t="s">
        <v>382</v>
      </c>
      <c r="I316" t="s">
        <v>383</v>
      </c>
      <c r="N316" t="s">
        <v>384</v>
      </c>
      <c r="S316" t="s">
        <v>385</v>
      </c>
      <c r="W316" t="s">
        <v>386</v>
      </c>
      <c r="Y316" t="s">
        <v>383</v>
      </c>
      <c r="AA316" t="s">
        <v>414</v>
      </c>
      <c r="AC316" t="s">
        <v>388</v>
      </c>
      <c r="AE316" t="s">
        <v>435</v>
      </c>
      <c r="AG316" t="s">
        <v>390</v>
      </c>
      <c r="AK316" t="s">
        <v>383</v>
      </c>
      <c r="AO316" t="s">
        <v>383</v>
      </c>
      <c r="AQ316" t="s">
        <v>460</v>
      </c>
      <c r="AS316" t="s">
        <v>383</v>
      </c>
      <c r="AU316" t="s">
        <v>436</v>
      </c>
      <c r="AV316" t="s">
        <v>361</v>
      </c>
      <c r="AW316" t="s">
        <v>361</v>
      </c>
      <c r="AX316" t="s">
        <v>361</v>
      </c>
      <c r="AY316" t="s">
        <v>361</v>
      </c>
      <c r="AZ316" t="s">
        <v>361</v>
      </c>
      <c r="BA316" t="s">
        <v>361</v>
      </c>
      <c r="BB316" t="s">
        <v>361</v>
      </c>
      <c r="BC316" t="s">
        <v>361</v>
      </c>
      <c r="BD316" t="s">
        <v>361</v>
      </c>
      <c r="BE316" t="s">
        <v>361</v>
      </c>
      <c r="BF316" t="s">
        <v>361</v>
      </c>
      <c r="BG316" t="s">
        <v>361</v>
      </c>
      <c r="BH316" t="s">
        <v>361</v>
      </c>
      <c r="BI316" t="s">
        <v>361</v>
      </c>
      <c r="BJ316" t="s">
        <v>370</v>
      </c>
      <c r="BK316" t="s">
        <v>361</v>
      </c>
      <c r="BL316" t="s">
        <v>361</v>
      </c>
      <c r="BM316" t="s">
        <v>361</v>
      </c>
      <c r="BP316" t="s">
        <v>361</v>
      </c>
      <c r="BQ316" t="s">
        <v>361</v>
      </c>
      <c r="BR316" t="s">
        <v>361</v>
      </c>
      <c r="BS316" t="s">
        <v>361</v>
      </c>
      <c r="BT316" t="s">
        <v>361</v>
      </c>
      <c r="BU316" t="s">
        <v>361</v>
      </c>
      <c r="BV316" t="s">
        <v>361</v>
      </c>
      <c r="BW316" t="s">
        <v>361</v>
      </c>
      <c r="BX316" t="s">
        <v>361</v>
      </c>
      <c r="BY316" t="s">
        <v>361</v>
      </c>
      <c r="BZ316" t="s">
        <v>370</v>
      </c>
      <c r="CA316" t="s">
        <v>361</v>
      </c>
      <c r="CB316" t="s">
        <v>361</v>
      </c>
      <c r="CC316" t="s">
        <v>361</v>
      </c>
      <c r="CF316" t="s">
        <v>361</v>
      </c>
      <c r="CG316" t="s">
        <v>361</v>
      </c>
      <c r="CH316" t="s">
        <v>361</v>
      </c>
      <c r="CI316" t="s">
        <v>361</v>
      </c>
      <c r="CJ316" t="s">
        <v>361</v>
      </c>
      <c r="CK316" t="s">
        <v>361</v>
      </c>
      <c r="CL316" t="s">
        <v>361</v>
      </c>
      <c r="CM316" t="s">
        <v>361</v>
      </c>
      <c r="CN316" t="s">
        <v>361</v>
      </c>
      <c r="CO316" t="s">
        <v>361</v>
      </c>
      <c r="CP316" t="s">
        <v>361</v>
      </c>
      <c r="CQ316" t="s">
        <v>361</v>
      </c>
      <c r="CR316" t="s">
        <v>361</v>
      </c>
      <c r="CS316" t="s">
        <v>361</v>
      </c>
      <c r="CT316" t="s">
        <v>370</v>
      </c>
      <c r="CU316" t="s">
        <v>370</v>
      </c>
      <c r="CV316" t="s">
        <v>361</v>
      </c>
      <c r="CW316" t="s">
        <v>361</v>
      </c>
      <c r="CX316" t="s">
        <v>361</v>
      </c>
      <c r="CY316" t="s">
        <v>361</v>
      </c>
      <c r="CZ316" t="s">
        <v>361</v>
      </c>
      <c r="DA316" t="s">
        <v>361</v>
      </c>
      <c r="DE316" t="s">
        <v>385</v>
      </c>
      <c r="DG316" t="s">
        <v>385</v>
      </c>
      <c r="DH316" t="s">
        <v>361</v>
      </c>
      <c r="DI316" t="s">
        <v>361</v>
      </c>
      <c r="DJ316" t="s">
        <v>361</v>
      </c>
      <c r="DK316" t="s">
        <v>361</v>
      </c>
      <c r="DL316" t="s">
        <v>361</v>
      </c>
      <c r="DM316" t="s">
        <v>361</v>
      </c>
      <c r="DN316" t="s">
        <v>361</v>
      </c>
      <c r="DO316" t="s">
        <v>361</v>
      </c>
      <c r="DP316" t="s">
        <v>361</v>
      </c>
      <c r="DQ316" t="s">
        <v>361</v>
      </c>
      <c r="DR316" t="s">
        <v>361</v>
      </c>
      <c r="DT316" t="s">
        <v>361</v>
      </c>
      <c r="DU316" t="s">
        <v>361</v>
      </c>
      <c r="DV316" t="s">
        <v>361</v>
      </c>
      <c r="DW316" t="s">
        <v>361</v>
      </c>
      <c r="DX316" t="s">
        <v>361</v>
      </c>
      <c r="DY316" t="s">
        <v>361</v>
      </c>
      <c r="DZ316" t="s">
        <v>361</v>
      </c>
      <c r="EA316" t="s">
        <v>361</v>
      </c>
      <c r="EB316" t="s">
        <v>361</v>
      </c>
      <c r="EC316" t="s">
        <v>361</v>
      </c>
      <c r="ED316" t="s">
        <v>370</v>
      </c>
      <c r="EI316" t="s">
        <v>383</v>
      </c>
      <c r="EK316" t="s">
        <v>383</v>
      </c>
      <c r="EL316">
        <v>3</v>
      </c>
      <c r="EM316" t="s">
        <v>372</v>
      </c>
      <c r="EN316">
        <v>12</v>
      </c>
      <c r="EO316" t="s">
        <v>372</v>
      </c>
      <c r="EP316">
        <v>1</v>
      </c>
      <c r="EQ316" t="s">
        <v>372</v>
      </c>
      <c r="ER316">
        <v>8</v>
      </c>
      <c r="FQ316" t="s">
        <v>392</v>
      </c>
      <c r="FS316" t="s">
        <v>419</v>
      </c>
      <c r="FW316" t="s">
        <v>463</v>
      </c>
      <c r="FY316" t="s">
        <v>464</v>
      </c>
      <c r="GA316" t="s">
        <v>385</v>
      </c>
      <c r="GG316" t="s">
        <v>383</v>
      </c>
      <c r="GK316" t="s">
        <v>394</v>
      </c>
      <c r="GQ316">
        <v>2</v>
      </c>
      <c r="GS316" t="s">
        <v>395</v>
      </c>
      <c r="GU316" t="s">
        <v>396</v>
      </c>
      <c r="GY316" t="s">
        <v>397</v>
      </c>
      <c r="HC316" t="s">
        <v>383</v>
      </c>
      <c r="HE316" t="s">
        <v>385</v>
      </c>
      <c r="HO316" t="s">
        <v>385</v>
      </c>
      <c r="HP316" t="s">
        <v>385</v>
      </c>
      <c r="HQ316" t="s">
        <v>383</v>
      </c>
      <c r="HR316" t="s">
        <v>383</v>
      </c>
      <c r="HS316" t="s">
        <v>385</v>
      </c>
      <c r="HT316" t="s">
        <v>383</v>
      </c>
      <c r="HU316" t="s">
        <v>385</v>
      </c>
      <c r="HV316" t="s">
        <v>385</v>
      </c>
      <c r="HW316" t="s">
        <v>385</v>
      </c>
      <c r="IE316" t="s">
        <v>385</v>
      </c>
      <c r="IF316" t="s">
        <v>385</v>
      </c>
      <c r="IG316" t="s">
        <v>383</v>
      </c>
      <c r="IH316" t="s">
        <v>383</v>
      </c>
      <c r="II316" t="s">
        <v>383</v>
      </c>
      <c r="IJ316" t="s">
        <v>383</v>
      </c>
      <c r="IK316" t="s">
        <v>383</v>
      </c>
      <c r="IM316" t="s">
        <v>453</v>
      </c>
      <c r="IQ316" t="s">
        <v>504</v>
      </c>
      <c r="IU316" t="s">
        <v>468</v>
      </c>
      <c r="IW316" t="s">
        <v>399</v>
      </c>
      <c r="IY316" t="s">
        <v>399</v>
      </c>
      <c r="JA316" t="s">
        <v>383</v>
      </c>
      <c r="JL316" t="s">
        <v>361</v>
      </c>
      <c r="JM316" t="s">
        <v>361</v>
      </c>
      <c r="JN316" t="s">
        <v>361</v>
      </c>
      <c r="JO316" t="s">
        <v>361</v>
      </c>
      <c r="JP316" t="s">
        <v>361</v>
      </c>
      <c r="JQ316" t="s">
        <v>361</v>
      </c>
      <c r="JR316" t="s">
        <v>361</v>
      </c>
      <c r="JS316" t="s">
        <v>361</v>
      </c>
      <c r="JT316" t="s">
        <v>361</v>
      </c>
      <c r="JU316" t="s">
        <v>361</v>
      </c>
      <c r="JV316" t="s">
        <v>361</v>
      </c>
      <c r="JW316" t="s">
        <v>361</v>
      </c>
      <c r="KB316" t="s">
        <v>8</v>
      </c>
    </row>
    <row r="317" spans="1:288" x14ac:dyDescent="0.3">
      <c r="A317">
        <v>316</v>
      </c>
      <c r="D317" s="45">
        <v>44743</v>
      </c>
      <c r="E317" s="46">
        <v>0.4055555555555555</v>
      </c>
      <c r="F317" t="s">
        <v>20</v>
      </c>
      <c r="G317" t="s">
        <v>13</v>
      </c>
      <c r="H317" t="s">
        <v>7</v>
      </c>
      <c r="L317" t="s">
        <v>362</v>
      </c>
      <c r="P317" t="s">
        <v>9</v>
      </c>
      <c r="V317" t="s">
        <v>487</v>
      </c>
      <c r="X317" t="s">
        <v>9</v>
      </c>
      <c r="Z317" t="s">
        <v>443</v>
      </c>
      <c r="AB317" t="s">
        <v>403</v>
      </c>
      <c r="AD317" t="s">
        <v>366</v>
      </c>
      <c r="AF317" t="s">
        <v>437</v>
      </c>
      <c r="AH317" t="s">
        <v>417</v>
      </c>
      <c r="AJ317" t="s">
        <v>367</v>
      </c>
      <c r="AN317" t="s">
        <v>368</v>
      </c>
      <c r="AP317" t="s">
        <v>369</v>
      </c>
      <c r="AR317" t="s">
        <v>9</v>
      </c>
      <c r="AT317" t="s">
        <v>9</v>
      </c>
      <c r="AV317" t="s">
        <v>361</v>
      </c>
      <c r="AW317" t="s">
        <v>361</v>
      </c>
      <c r="AX317" t="s">
        <v>361</v>
      </c>
      <c r="AY317" t="s">
        <v>361</v>
      </c>
      <c r="AZ317" t="s">
        <v>370</v>
      </c>
      <c r="BA317" t="s">
        <v>361</v>
      </c>
      <c r="BB317" t="s">
        <v>370</v>
      </c>
      <c r="BC317" t="s">
        <v>370</v>
      </c>
      <c r="BD317" t="s">
        <v>361</v>
      </c>
      <c r="BE317" t="s">
        <v>361</v>
      </c>
      <c r="BF317" t="s">
        <v>361</v>
      </c>
      <c r="BG317" t="s">
        <v>361</v>
      </c>
      <c r="BH317" t="s">
        <v>361</v>
      </c>
      <c r="BI317" t="s">
        <v>361</v>
      </c>
      <c r="BJ317" t="s">
        <v>361</v>
      </c>
      <c r="BK317" t="s">
        <v>361</v>
      </c>
      <c r="BL317" t="s">
        <v>361</v>
      </c>
      <c r="BM317" t="s">
        <v>361</v>
      </c>
      <c r="BP317" t="s">
        <v>361</v>
      </c>
      <c r="BQ317" t="s">
        <v>361</v>
      </c>
      <c r="BR317" t="s">
        <v>361</v>
      </c>
      <c r="BS317" t="s">
        <v>370</v>
      </c>
      <c r="BT317" t="s">
        <v>361</v>
      </c>
      <c r="BU317" t="s">
        <v>361</v>
      </c>
      <c r="BV317" t="s">
        <v>361</v>
      </c>
      <c r="BW317" t="s">
        <v>361</v>
      </c>
      <c r="BX317" t="s">
        <v>361</v>
      </c>
      <c r="BY317" t="s">
        <v>361</v>
      </c>
      <c r="BZ317" t="s">
        <v>361</v>
      </c>
      <c r="CA317" t="s">
        <v>361</v>
      </c>
      <c r="CB317" t="s">
        <v>361</v>
      </c>
      <c r="CC317" t="s">
        <v>361</v>
      </c>
      <c r="CF317" t="s">
        <v>361</v>
      </c>
      <c r="CG317" t="s">
        <v>361</v>
      </c>
      <c r="CH317" t="s">
        <v>370</v>
      </c>
      <c r="CI317" t="s">
        <v>370</v>
      </c>
      <c r="CJ317" t="s">
        <v>370</v>
      </c>
      <c r="CK317" t="s">
        <v>370</v>
      </c>
      <c r="CL317" t="s">
        <v>370</v>
      </c>
      <c r="CM317" t="s">
        <v>370</v>
      </c>
      <c r="CN317" t="s">
        <v>361</v>
      </c>
      <c r="CO317" t="s">
        <v>361</v>
      </c>
      <c r="CP317" t="s">
        <v>361</v>
      </c>
      <c r="CQ317" t="s">
        <v>361</v>
      </c>
      <c r="CR317" t="s">
        <v>361</v>
      </c>
      <c r="CS317" t="s">
        <v>361</v>
      </c>
      <c r="CT317" t="s">
        <v>361</v>
      </c>
      <c r="CU317" t="s">
        <v>361</v>
      </c>
      <c r="CV317" t="s">
        <v>361</v>
      </c>
      <c r="CW317" t="s">
        <v>361</v>
      </c>
      <c r="CX317" t="s">
        <v>361</v>
      </c>
      <c r="CY317" t="s">
        <v>361</v>
      </c>
      <c r="CZ317" t="s">
        <v>361</v>
      </c>
      <c r="DA317" t="s">
        <v>361</v>
      </c>
      <c r="DD317" t="s">
        <v>9</v>
      </c>
      <c r="DF317" t="s">
        <v>9</v>
      </c>
      <c r="DH317" t="s">
        <v>361</v>
      </c>
      <c r="DI317" t="s">
        <v>361</v>
      </c>
      <c r="DJ317" t="s">
        <v>361</v>
      </c>
      <c r="DK317" t="s">
        <v>361</v>
      </c>
      <c r="DL317" t="s">
        <v>361</v>
      </c>
      <c r="DM317" t="s">
        <v>361</v>
      </c>
      <c r="DN317" t="s">
        <v>361</v>
      </c>
      <c r="DO317" t="s">
        <v>361</v>
      </c>
      <c r="DP317" t="s">
        <v>361</v>
      </c>
      <c r="DQ317" t="s">
        <v>361</v>
      </c>
      <c r="DR317" t="s">
        <v>370</v>
      </c>
      <c r="DT317" t="s">
        <v>361</v>
      </c>
      <c r="DU317" t="s">
        <v>361</v>
      </c>
      <c r="DV317" t="s">
        <v>361</v>
      </c>
      <c r="DW317" t="s">
        <v>361</v>
      </c>
      <c r="DX317" t="s">
        <v>361</v>
      </c>
      <c r="DY317" t="s">
        <v>361</v>
      </c>
      <c r="DZ317" t="s">
        <v>361</v>
      </c>
      <c r="EA317" t="s">
        <v>361</v>
      </c>
      <c r="EB317" t="s">
        <v>361</v>
      </c>
      <c r="EC317" t="s">
        <v>361</v>
      </c>
      <c r="ED317" t="s">
        <v>361</v>
      </c>
      <c r="EH317" t="s">
        <v>7</v>
      </c>
      <c r="EJ317" t="s">
        <v>7</v>
      </c>
      <c r="EL317">
        <v>1</v>
      </c>
      <c r="EM317" t="s">
        <v>372</v>
      </c>
      <c r="EN317">
        <v>30</v>
      </c>
      <c r="FQ317" t="s">
        <v>373</v>
      </c>
      <c r="FR317" t="s">
        <v>374</v>
      </c>
      <c r="FV317" t="s">
        <v>374</v>
      </c>
      <c r="GF317" t="s">
        <v>9</v>
      </c>
      <c r="GH317">
        <v>0</v>
      </c>
      <c r="GJ317" t="s">
        <v>375</v>
      </c>
      <c r="GP317">
        <v>3</v>
      </c>
      <c r="GR317" t="s">
        <v>510</v>
      </c>
      <c r="GT317" t="s">
        <v>377</v>
      </c>
      <c r="GX317" t="s">
        <v>378</v>
      </c>
      <c r="HB317" t="s">
        <v>7</v>
      </c>
      <c r="HD317" t="s">
        <v>9</v>
      </c>
      <c r="HF317" t="s">
        <v>9</v>
      </c>
      <c r="HG317" t="s">
        <v>7</v>
      </c>
      <c r="HH317" t="s">
        <v>7</v>
      </c>
      <c r="HI317" t="s">
        <v>7</v>
      </c>
      <c r="HJ317" t="s">
        <v>7</v>
      </c>
      <c r="HK317" t="s">
        <v>7</v>
      </c>
      <c r="HL317" t="s">
        <v>7</v>
      </c>
      <c r="HM317" t="s">
        <v>9</v>
      </c>
      <c r="HN317" t="s">
        <v>7</v>
      </c>
      <c r="HX317" t="s">
        <v>7</v>
      </c>
      <c r="HY317" t="s">
        <v>9</v>
      </c>
      <c r="HZ317" t="s">
        <v>7</v>
      </c>
      <c r="IA317" t="s">
        <v>7</v>
      </c>
      <c r="IB317" t="s">
        <v>7</v>
      </c>
      <c r="IC317" t="s">
        <v>7</v>
      </c>
      <c r="ID317" t="s">
        <v>7</v>
      </c>
      <c r="IL317" t="s">
        <v>407</v>
      </c>
      <c r="IP317" t="s">
        <v>14</v>
      </c>
      <c r="IR317" t="s">
        <v>408</v>
      </c>
      <c r="IT317" t="s">
        <v>381</v>
      </c>
      <c r="IV317" t="s">
        <v>381</v>
      </c>
      <c r="IX317" t="s">
        <v>381</v>
      </c>
      <c r="IZ317" t="s">
        <v>9</v>
      </c>
      <c r="JB317" t="s">
        <v>11</v>
      </c>
      <c r="JD317" t="s">
        <v>9</v>
      </c>
      <c r="JF317" t="s">
        <v>446</v>
      </c>
      <c r="JG317" t="s">
        <v>410</v>
      </c>
      <c r="JH317" t="s">
        <v>410</v>
      </c>
      <c r="JL317" t="s">
        <v>361</v>
      </c>
      <c r="JM317" t="s">
        <v>370</v>
      </c>
      <c r="JN317" t="s">
        <v>370</v>
      </c>
      <c r="JO317" t="s">
        <v>361</v>
      </c>
      <c r="JP317" t="s">
        <v>370</v>
      </c>
      <c r="JQ317" t="s">
        <v>361</v>
      </c>
      <c r="JR317" t="s">
        <v>361</v>
      </c>
      <c r="JS317" t="s">
        <v>361</v>
      </c>
      <c r="JT317" t="s">
        <v>361</v>
      </c>
      <c r="JU317" t="s">
        <v>361</v>
      </c>
      <c r="JV317" t="s">
        <v>361</v>
      </c>
      <c r="JW317" t="s">
        <v>361</v>
      </c>
      <c r="JX317" t="s">
        <v>411</v>
      </c>
      <c r="JZ317" t="s">
        <v>412</v>
      </c>
      <c r="KB317" t="s">
        <v>8</v>
      </c>
    </row>
    <row r="318" spans="1:288" x14ac:dyDescent="0.3">
      <c r="A318">
        <v>317</v>
      </c>
      <c r="D318" s="45">
        <v>44743</v>
      </c>
      <c r="E318" s="46">
        <v>0.40833333333333338</v>
      </c>
      <c r="F318" t="s">
        <v>12</v>
      </c>
      <c r="G318" t="s">
        <v>382</v>
      </c>
      <c r="I318" t="s">
        <v>383</v>
      </c>
      <c r="N318" t="s">
        <v>384</v>
      </c>
      <c r="S318" t="s">
        <v>385</v>
      </c>
      <c r="W318" t="s">
        <v>413</v>
      </c>
      <c r="AA318" t="s">
        <v>387</v>
      </c>
      <c r="AC318" t="s">
        <v>388</v>
      </c>
      <c r="AE318" t="s">
        <v>423</v>
      </c>
      <c r="AG318" t="s">
        <v>390</v>
      </c>
      <c r="AK318" t="s">
        <v>383</v>
      </c>
      <c r="AO318" t="s">
        <v>383</v>
      </c>
      <c r="AQ318" t="s">
        <v>418</v>
      </c>
      <c r="AS318" t="s">
        <v>383</v>
      </c>
      <c r="AU318" t="s">
        <v>383</v>
      </c>
      <c r="AV318" t="s">
        <v>361</v>
      </c>
      <c r="AW318" t="s">
        <v>361</v>
      </c>
      <c r="AX318" t="s">
        <v>361</v>
      </c>
      <c r="AY318" t="s">
        <v>361</v>
      </c>
      <c r="AZ318" t="s">
        <v>361</v>
      </c>
      <c r="BA318" t="s">
        <v>361</v>
      </c>
      <c r="BB318" t="s">
        <v>361</v>
      </c>
      <c r="BC318" t="s">
        <v>361</v>
      </c>
      <c r="BD318" t="s">
        <v>361</v>
      </c>
      <c r="BE318" t="s">
        <v>361</v>
      </c>
      <c r="BF318" t="s">
        <v>361</v>
      </c>
      <c r="BG318" t="s">
        <v>361</v>
      </c>
      <c r="BH318" t="s">
        <v>361</v>
      </c>
      <c r="BI318" t="s">
        <v>361</v>
      </c>
      <c r="BJ318" t="s">
        <v>370</v>
      </c>
      <c r="BK318" t="s">
        <v>361</v>
      </c>
      <c r="BL318" t="s">
        <v>361</v>
      </c>
      <c r="BM318" t="s">
        <v>361</v>
      </c>
      <c r="BP318" t="s">
        <v>361</v>
      </c>
      <c r="BQ318" t="s">
        <v>361</v>
      </c>
      <c r="BR318" t="s">
        <v>361</v>
      </c>
      <c r="BS318" t="s">
        <v>361</v>
      </c>
      <c r="BT318" t="s">
        <v>361</v>
      </c>
      <c r="BU318" t="s">
        <v>361</v>
      </c>
      <c r="BV318" t="s">
        <v>361</v>
      </c>
      <c r="BW318" t="s">
        <v>361</v>
      </c>
      <c r="BX318" t="s">
        <v>361</v>
      </c>
      <c r="BY318" t="s">
        <v>361</v>
      </c>
      <c r="BZ318" t="s">
        <v>370</v>
      </c>
      <c r="CA318" t="s">
        <v>361</v>
      </c>
      <c r="CB318" t="s">
        <v>361</v>
      </c>
      <c r="CC318" t="s">
        <v>361</v>
      </c>
      <c r="CF318" t="s">
        <v>361</v>
      </c>
      <c r="CG318" t="s">
        <v>361</v>
      </c>
      <c r="CH318" t="s">
        <v>361</v>
      </c>
      <c r="CI318" t="s">
        <v>361</v>
      </c>
      <c r="CJ318" t="s">
        <v>361</v>
      </c>
      <c r="CK318" t="s">
        <v>361</v>
      </c>
      <c r="CL318" t="s">
        <v>361</v>
      </c>
      <c r="CM318" t="s">
        <v>361</v>
      </c>
      <c r="CN318" t="s">
        <v>361</v>
      </c>
      <c r="CO318" t="s">
        <v>361</v>
      </c>
      <c r="CP318" t="s">
        <v>361</v>
      </c>
      <c r="CQ318" t="s">
        <v>361</v>
      </c>
      <c r="CR318" t="s">
        <v>361</v>
      </c>
      <c r="CS318" t="s">
        <v>370</v>
      </c>
      <c r="CT318" t="s">
        <v>370</v>
      </c>
      <c r="CU318" t="s">
        <v>361</v>
      </c>
      <c r="CV318" t="s">
        <v>361</v>
      </c>
      <c r="CW318" t="s">
        <v>361</v>
      </c>
      <c r="CX318" t="s">
        <v>361</v>
      </c>
      <c r="CY318" t="s">
        <v>361</v>
      </c>
      <c r="CZ318" t="s">
        <v>361</v>
      </c>
      <c r="DA318" t="s">
        <v>361</v>
      </c>
      <c r="DE318" t="s">
        <v>385</v>
      </c>
      <c r="DG318" t="s">
        <v>385</v>
      </c>
      <c r="DH318" t="s">
        <v>361</v>
      </c>
      <c r="DI318" t="s">
        <v>361</v>
      </c>
      <c r="DJ318" t="s">
        <v>361</v>
      </c>
      <c r="DK318" t="s">
        <v>361</v>
      </c>
      <c r="DL318" t="s">
        <v>361</v>
      </c>
      <c r="DM318" t="s">
        <v>361</v>
      </c>
      <c r="DN318" t="s">
        <v>361</v>
      </c>
      <c r="DO318" t="s">
        <v>361</v>
      </c>
      <c r="DP318" t="s">
        <v>361</v>
      </c>
      <c r="DQ318" t="s">
        <v>361</v>
      </c>
      <c r="DR318" t="s">
        <v>361</v>
      </c>
      <c r="DT318" t="s">
        <v>361</v>
      </c>
      <c r="DU318" t="s">
        <v>361</v>
      </c>
      <c r="DV318" t="s">
        <v>361</v>
      </c>
      <c r="DW318" t="s">
        <v>361</v>
      </c>
      <c r="DX318" t="s">
        <v>361</v>
      </c>
      <c r="DY318" t="s">
        <v>361</v>
      </c>
      <c r="DZ318" t="s">
        <v>361</v>
      </c>
      <c r="EA318" t="s">
        <v>361</v>
      </c>
      <c r="EB318" t="s">
        <v>361</v>
      </c>
      <c r="EC318" t="s">
        <v>361</v>
      </c>
      <c r="ED318" t="s">
        <v>370</v>
      </c>
      <c r="EI318" t="s">
        <v>383</v>
      </c>
      <c r="EK318" t="s">
        <v>383</v>
      </c>
      <c r="EL318">
        <v>1</v>
      </c>
      <c r="EM318" t="s">
        <v>372</v>
      </c>
      <c r="EN318">
        <v>36</v>
      </c>
      <c r="FQ318" t="s">
        <v>373</v>
      </c>
      <c r="FS318" t="s">
        <v>387</v>
      </c>
      <c r="FW318" t="s">
        <v>387</v>
      </c>
      <c r="GG318" t="s">
        <v>383</v>
      </c>
      <c r="GK318" t="s">
        <v>394</v>
      </c>
      <c r="GQ318">
        <v>23</v>
      </c>
      <c r="GS318" t="s">
        <v>395</v>
      </c>
      <c r="GU318" t="s">
        <v>396</v>
      </c>
      <c r="GY318" t="s">
        <v>397</v>
      </c>
      <c r="HC318" t="s">
        <v>385</v>
      </c>
      <c r="HE318" t="s">
        <v>385</v>
      </c>
      <c r="HO318" t="s">
        <v>385</v>
      </c>
      <c r="HP318" t="s">
        <v>385</v>
      </c>
      <c r="HQ318" t="s">
        <v>383</v>
      </c>
      <c r="HR318" t="s">
        <v>383</v>
      </c>
      <c r="HS318" t="s">
        <v>385</v>
      </c>
      <c r="HT318" t="s">
        <v>383</v>
      </c>
      <c r="HU318" t="s">
        <v>385</v>
      </c>
      <c r="HV318" t="s">
        <v>385</v>
      </c>
      <c r="HW318" t="s">
        <v>383</v>
      </c>
      <c r="IE318" t="s">
        <v>385</v>
      </c>
      <c r="IF318" t="s">
        <v>385</v>
      </c>
      <c r="IG318" t="s">
        <v>383</v>
      </c>
      <c r="IH318" t="s">
        <v>383</v>
      </c>
      <c r="II318" t="s">
        <v>383</v>
      </c>
      <c r="IJ318" t="s">
        <v>385</v>
      </c>
      <c r="IK318" t="s">
        <v>383</v>
      </c>
      <c r="IM318" t="s">
        <v>421</v>
      </c>
      <c r="IQ318" t="s">
        <v>380</v>
      </c>
      <c r="IU318" t="s">
        <v>399</v>
      </c>
      <c r="IW318" t="s">
        <v>399</v>
      </c>
      <c r="IY318" t="s">
        <v>399</v>
      </c>
      <c r="JA318" t="s">
        <v>385</v>
      </c>
      <c r="JC318" t="s">
        <v>430</v>
      </c>
      <c r="JE318" t="s">
        <v>385</v>
      </c>
      <c r="JI318" t="s">
        <v>431</v>
      </c>
      <c r="JJ318" t="s">
        <v>432</v>
      </c>
      <c r="JK318" t="s">
        <v>431</v>
      </c>
      <c r="JL318" t="s">
        <v>361</v>
      </c>
      <c r="JM318" t="s">
        <v>361</v>
      </c>
      <c r="JN318" t="s">
        <v>361</v>
      </c>
      <c r="JO318" t="s">
        <v>361</v>
      </c>
      <c r="JP318" t="s">
        <v>361</v>
      </c>
      <c r="JQ318" t="s">
        <v>361</v>
      </c>
      <c r="JR318" t="s">
        <v>370</v>
      </c>
      <c r="JS318" t="s">
        <v>370</v>
      </c>
      <c r="JT318" t="s">
        <v>370</v>
      </c>
      <c r="JU318" t="s">
        <v>370</v>
      </c>
      <c r="JV318" t="s">
        <v>370</v>
      </c>
      <c r="JW318" t="s">
        <v>361</v>
      </c>
      <c r="JY318" t="s">
        <v>14</v>
      </c>
      <c r="KA318" t="s">
        <v>433</v>
      </c>
      <c r="KB318" t="s">
        <v>8</v>
      </c>
    </row>
    <row r="319" spans="1:288" x14ac:dyDescent="0.3">
      <c r="A319">
        <v>318</v>
      </c>
      <c r="D319" s="45">
        <v>44743</v>
      </c>
      <c r="E319" s="46">
        <v>0.41666666666666669</v>
      </c>
      <c r="F319" t="s">
        <v>4</v>
      </c>
      <c r="G319" t="s">
        <v>13</v>
      </c>
      <c r="H319" t="s">
        <v>7</v>
      </c>
      <c r="L319" t="s">
        <v>362</v>
      </c>
      <c r="P319" t="s">
        <v>9</v>
      </c>
      <c r="V319" t="s">
        <v>401</v>
      </c>
      <c r="X319" t="s">
        <v>9</v>
      </c>
      <c r="Z319" t="s">
        <v>402</v>
      </c>
      <c r="AB319" t="s">
        <v>365</v>
      </c>
      <c r="AD319" t="s">
        <v>366</v>
      </c>
      <c r="AF319" t="s">
        <v>367</v>
      </c>
      <c r="AJ319" t="s">
        <v>367</v>
      </c>
      <c r="AN319" t="s">
        <v>368</v>
      </c>
      <c r="AP319" t="s">
        <v>471</v>
      </c>
      <c r="AR319" t="s">
        <v>7</v>
      </c>
      <c r="AT319" t="s">
        <v>368</v>
      </c>
      <c r="AV319" t="s">
        <v>361</v>
      </c>
      <c r="AW319" t="s">
        <v>361</v>
      </c>
      <c r="AX319" t="s">
        <v>361</v>
      </c>
      <c r="AY319" t="s">
        <v>361</v>
      </c>
      <c r="AZ319" t="s">
        <v>370</v>
      </c>
      <c r="BA319" t="s">
        <v>370</v>
      </c>
      <c r="BB319" t="s">
        <v>370</v>
      </c>
      <c r="BC319" t="s">
        <v>361</v>
      </c>
      <c r="BD319" t="s">
        <v>361</v>
      </c>
      <c r="BE319" t="s">
        <v>361</v>
      </c>
      <c r="BF319" t="s">
        <v>361</v>
      </c>
      <c r="BG319" t="s">
        <v>361</v>
      </c>
      <c r="BH319" t="s">
        <v>361</v>
      </c>
      <c r="BI319" t="s">
        <v>361</v>
      </c>
      <c r="BJ319" t="s">
        <v>361</v>
      </c>
      <c r="BK319" t="s">
        <v>361</v>
      </c>
      <c r="BL319" t="s">
        <v>361</v>
      </c>
      <c r="BM319" t="s">
        <v>361</v>
      </c>
      <c r="BP319" t="s">
        <v>361</v>
      </c>
      <c r="BQ319" t="s">
        <v>361</v>
      </c>
      <c r="BR319" t="s">
        <v>370</v>
      </c>
      <c r="BS319" t="s">
        <v>370</v>
      </c>
      <c r="BT319" t="s">
        <v>370</v>
      </c>
      <c r="BU319" t="s">
        <v>361</v>
      </c>
      <c r="BV319" t="s">
        <v>361</v>
      </c>
      <c r="BW319" t="s">
        <v>361</v>
      </c>
      <c r="BX319" t="s">
        <v>361</v>
      </c>
      <c r="BY319" t="s">
        <v>361</v>
      </c>
      <c r="BZ319" t="s">
        <v>361</v>
      </c>
      <c r="CA319" t="s">
        <v>361</v>
      </c>
      <c r="CB319" t="s">
        <v>361</v>
      </c>
      <c r="CC319" t="s">
        <v>361</v>
      </c>
      <c r="CF319" t="s">
        <v>361</v>
      </c>
      <c r="CG319" t="s">
        <v>370</v>
      </c>
      <c r="CH319" t="s">
        <v>370</v>
      </c>
      <c r="CI319" t="s">
        <v>370</v>
      </c>
      <c r="CJ319" t="s">
        <v>370</v>
      </c>
      <c r="CK319" t="s">
        <v>370</v>
      </c>
      <c r="CL319" t="s">
        <v>361</v>
      </c>
      <c r="CM319" t="s">
        <v>361</v>
      </c>
      <c r="CN319" t="s">
        <v>361</v>
      </c>
      <c r="CO319" t="s">
        <v>361</v>
      </c>
      <c r="CP319" t="s">
        <v>361</v>
      </c>
      <c r="CQ319" t="s">
        <v>361</v>
      </c>
      <c r="CR319" t="s">
        <v>361</v>
      </c>
      <c r="CS319" t="s">
        <v>361</v>
      </c>
      <c r="CT319" t="s">
        <v>361</v>
      </c>
      <c r="CU319" t="s">
        <v>361</v>
      </c>
      <c r="CV319" t="s">
        <v>361</v>
      </c>
      <c r="CW319" t="s">
        <v>361</v>
      </c>
      <c r="CX319" t="s">
        <v>361</v>
      </c>
      <c r="CY319" t="s">
        <v>361</v>
      </c>
      <c r="CZ319" t="s">
        <v>361</v>
      </c>
      <c r="DA319" t="s">
        <v>361</v>
      </c>
      <c r="DD319" t="s">
        <v>9</v>
      </c>
      <c r="DF319" t="s">
        <v>9</v>
      </c>
      <c r="DH319" t="s">
        <v>361</v>
      </c>
      <c r="DI319" t="s">
        <v>361</v>
      </c>
      <c r="DJ319" t="s">
        <v>361</v>
      </c>
      <c r="DK319" t="s">
        <v>361</v>
      </c>
      <c r="DL319" t="s">
        <v>361</v>
      </c>
      <c r="DM319" t="s">
        <v>361</v>
      </c>
      <c r="DN319" t="s">
        <v>361</v>
      </c>
      <c r="DO319" t="s">
        <v>361</v>
      </c>
      <c r="DP319" t="s">
        <v>361</v>
      </c>
      <c r="DQ319" t="s">
        <v>361</v>
      </c>
      <c r="DR319" t="s">
        <v>370</v>
      </c>
      <c r="DT319" t="s">
        <v>361</v>
      </c>
      <c r="DU319" t="s">
        <v>361</v>
      </c>
      <c r="DV319" t="s">
        <v>361</v>
      </c>
      <c r="DW319" t="s">
        <v>361</v>
      </c>
      <c r="DX319" t="s">
        <v>361</v>
      </c>
      <c r="DY319" t="s">
        <v>361</v>
      </c>
      <c r="DZ319" t="s">
        <v>361</v>
      </c>
      <c r="EA319" t="s">
        <v>361</v>
      </c>
      <c r="EB319" t="s">
        <v>361</v>
      </c>
      <c r="EC319" t="s">
        <v>361</v>
      </c>
      <c r="ED319" t="s">
        <v>361</v>
      </c>
      <c r="EH319" t="s">
        <v>7</v>
      </c>
      <c r="EJ319" t="s">
        <v>7</v>
      </c>
      <c r="EL319">
        <v>4</v>
      </c>
      <c r="EM319" t="s">
        <v>371</v>
      </c>
      <c r="EN319">
        <v>25</v>
      </c>
      <c r="EO319" t="s">
        <v>371</v>
      </c>
      <c r="EP319">
        <v>18</v>
      </c>
      <c r="EQ319" t="s">
        <v>372</v>
      </c>
      <c r="ER319">
        <v>15</v>
      </c>
      <c r="ES319" t="s">
        <v>371</v>
      </c>
      <c r="ET319">
        <v>30</v>
      </c>
      <c r="FQ319" t="s">
        <v>373</v>
      </c>
      <c r="FR319" t="s">
        <v>406</v>
      </c>
      <c r="FV319" t="s">
        <v>406</v>
      </c>
      <c r="GF319" t="s">
        <v>7</v>
      </c>
      <c r="GJ319" t="s">
        <v>573</v>
      </c>
      <c r="GP319">
        <v>10</v>
      </c>
      <c r="GR319" t="s">
        <v>376</v>
      </c>
      <c r="GT319" t="s">
        <v>488</v>
      </c>
      <c r="GX319" t="s">
        <v>378</v>
      </c>
      <c r="HB319" t="s">
        <v>7</v>
      </c>
      <c r="HD319" t="s">
        <v>7</v>
      </c>
      <c r="HF319" t="s">
        <v>7</v>
      </c>
      <c r="HG319" t="s">
        <v>9</v>
      </c>
      <c r="HH319" t="s">
        <v>7</v>
      </c>
      <c r="HI319" t="s">
        <v>7</v>
      </c>
      <c r="HJ319" t="s">
        <v>9</v>
      </c>
      <c r="HK319" t="s">
        <v>7</v>
      </c>
      <c r="HL319" t="s">
        <v>7</v>
      </c>
      <c r="HM319" t="s">
        <v>7</v>
      </c>
      <c r="HN319" t="s">
        <v>7</v>
      </c>
      <c r="HX319" t="s">
        <v>7</v>
      </c>
      <c r="HY319" t="s">
        <v>9</v>
      </c>
      <c r="HZ319" t="s">
        <v>7</v>
      </c>
      <c r="IA319" t="s">
        <v>7</v>
      </c>
      <c r="IB319" t="s">
        <v>7</v>
      </c>
      <c r="IC319" t="s">
        <v>7</v>
      </c>
      <c r="ID319" t="s">
        <v>7</v>
      </c>
      <c r="IL319" t="s">
        <v>473</v>
      </c>
      <c r="IP319" t="s">
        <v>14</v>
      </c>
      <c r="IR319" t="s">
        <v>408</v>
      </c>
      <c r="IT319" t="s">
        <v>381</v>
      </c>
      <c r="IV319" t="s">
        <v>381</v>
      </c>
      <c r="IX319" t="s">
        <v>381</v>
      </c>
      <c r="IZ319" t="s">
        <v>7</v>
      </c>
      <c r="JL319" t="s">
        <v>361</v>
      </c>
      <c r="JM319" t="s">
        <v>361</v>
      </c>
      <c r="JN319" t="s">
        <v>361</v>
      </c>
      <c r="JO319" t="s">
        <v>361</v>
      </c>
      <c r="JP319" t="s">
        <v>361</v>
      </c>
      <c r="JQ319" t="s">
        <v>361</v>
      </c>
      <c r="JR319" t="s">
        <v>361</v>
      </c>
      <c r="JS319" t="s">
        <v>361</v>
      </c>
      <c r="JT319" t="s">
        <v>361</v>
      </c>
      <c r="JU319" t="s">
        <v>361</v>
      </c>
      <c r="JV319" t="s">
        <v>361</v>
      </c>
      <c r="JW319" t="s">
        <v>361</v>
      </c>
      <c r="KB319" t="s">
        <v>8</v>
      </c>
    </row>
    <row r="320" spans="1:288" x14ac:dyDescent="0.3">
      <c r="A320">
        <v>319</v>
      </c>
      <c r="D320" s="45">
        <v>44747</v>
      </c>
      <c r="E320" s="46">
        <v>0.53819444444444442</v>
      </c>
      <c r="F320" t="s">
        <v>24</v>
      </c>
      <c r="G320" t="s">
        <v>382</v>
      </c>
      <c r="I320" t="s">
        <v>383</v>
      </c>
      <c r="N320" t="s">
        <v>384</v>
      </c>
      <c r="S320" t="s">
        <v>385</v>
      </c>
      <c r="W320" t="s">
        <v>386</v>
      </c>
      <c r="Y320" t="s">
        <v>385</v>
      </c>
      <c r="AA320" t="s">
        <v>387</v>
      </c>
      <c r="AC320" t="s">
        <v>388</v>
      </c>
      <c r="AE320" t="s">
        <v>435</v>
      </c>
      <c r="AG320" t="s">
        <v>390</v>
      </c>
      <c r="AK320" t="s">
        <v>502</v>
      </c>
      <c r="AL320" t="s">
        <v>583</v>
      </c>
      <c r="AO320" t="s">
        <v>385</v>
      </c>
      <c r="AQ320" t="s">
        <v>418</v>
      </c>
      <c r="AS320" t="s">
        <v>383</v>
      </c>
      <c r="AU320" t="s">
        <v>383</v>
      </c>
      <c r="AV320" t="s">
        <v>361</v>
      </c>
      <c r="AW320" t="s">
        <v>361</v>
      </c>
      <c r="AX320" t="s">
        <v>361</v>
      </c>
      <c r="AY320" t="s">
        <v>361</v>
      </c>
      <c r="AZ320" t="s">
        <v>361</v>
      </c>
      <c r="BA320" t="s">
        <v>361</v>
      </c>
      <c r="BB320" t="s">
        <v>361</v>
      </c>
      <c r="BC320" t="s">
        <v>361</v>
      </c>
      <c r="BD320" t="s">
        <v>361</v>
      </c>
      <c r="BE320" t="s">
        <v>361</v>
      </c>
      <c r="BF320" t="s">
        <v>361</v>
      </c>
      <c r="BG320" t="s">
        <v>361</v>
      </c>
      <c r="BH320" t="s">
        <v>361</v>
      </c>
      <c r="BI320" t="s">
        <v>370</v>
      </c>
      <c r="BJ320" t="s">
        <v>370</v>
      </c>
      <c r="BK320" t="s">
        <v>361</v>
      </c>
      <c r="BL320" t="s">
        <v>361</v>
      </c>
      <c r="BM320" t="s">
        <v>361</v>
      </c>
      <c r="BP320" t="s">
        <v>361</v>
      </c>
      <c r="BQ320" t="s">
        <v>361</v>
      </c>
      <c r="BR320" t="s">
        <v>361</v>
      </c>
      <c r="BS320" t="s">
        <v>361</v>
      </c>
      <c r="BT320" t="s">
        <v>361</v>
      </c>
      <c r="BU320" t="s">
        <v>361</v>
      </c>
      <c r="BV320" t="s">
        <v>361</v>
      </c>
      <c r="BW320" t="s">
        <v>361</v>
      </c>
      <c r="BX320" t="s">
        <v>361</v>
      </c>
      <c r="BY320" t="s">
        <v>361</v>
      </c>
      <c r="BZ320" t="s">
        <v>370</v>
      </c>
      <c r="CA320" t="s">
        <v>370</v>
      </c>
      <c r="CB320" t="s">
        <v>361</v>
      </c>
      <c r="CC320" t="s">
        <v>361</v>
      </c>
      <c r="CF320" t="s">
        <v>361</v>
      </c>
      <c r="CG320" t="s">
        <v>361</v>
      </c>
      <c r="CH320" t="s">
        <v>361</v>
      </c>
      <c r="CI320" t="s">
        <v>361</v>
      </c>
      <c r="CJ320" t="s">
        <v>361</v>
      </c>
      <c r="CK320" t="s">
        <v>361</v>
      </c>
      <c r="CL320" t="s">
        <v>361</v>
      </c>
      <c r="CM320" t="s">
        <v>361</v>
      </c>
      <c r="CN320" t="s">
        <v>361</v>
      </c>
      <c r="CO320" t="s">
        <v>361</v>
      </c>
      <c r="CP320" t="s">
        <v>361</v>
      </c>
      <c r="CQ320" t="s">
        <v>361</v>
      </c>
      <c r="CR320" t="s">
        <v>361</v>
      </c>
      <c r="CS320" t="s">
        <v>370</v>
      </c>
      <c r="CT320" t="s">
        <v>361</v>
      </c>
      <c r="CU320" t="s">
        <v>370</v>
      </c>
      <c r="CV320" t="s">
        <v>361</v>
      </c>
      <c r="CW320" t="s">
        <v>370</v>
      </c>
      <c r="CX320" t="s">
        <v>370</v>
      </c>
      <c r="CY320" t="s">
        <v>370</v>
      </c>
      <c r="CZ320" t="s">
        <v>361</v>
      </c>
      <c r="DA320" t="s">
        <v>361</v>
      </c>
      <c r="DE320" t="s">
        <v>385</v>
      </c>
      <c r="DG320" t="s">
        <v>385</v>
      </c>
      <c r="DH320" t="s">
        <v>361</v>
      </c>
      <c r="DI320" t="s">
        <v>361</v>
      </c>
      <c r="DJ320" t="s">
        <v>361</v>
      </c>
      <c r="DK320" t="s">
        <v>361</v>
      </c>
      <c r="DL320" t="s">
        <v>361</v>
      </c>
      <c r="DM320" t="s">
        <v>361</v>
      </c>
      <c r="DN320" t="s">
        <v>361</v>
      </c>
      <c r="DO320" t="s">
        <v>361</v>
      </c>
      <c r="DP320" t="s">
        <v>361</v>
      </c>
      <c r="DQ320" t="s">
        <v>361</v>
      </c>
      <c r="DR320" t="s">
        <v>361</v>
      </c>
      <c r="DT320" t="s">
        <v>370</v>
      </c>
      <c r="DU320" t="s">
        <v>361</v>
      </c>
      <c r="DV320" t="s">
        <v>361</v>
      </c>
      <c r="DW320" t="s">
        <v>361</v>
      </c>
      <c r="DX320" t="s">
        <v>361</v>
      </c>
      <c r="DY320" t="s">
        <v>361</v>
      </c>
      <c r="DZ320" t="s">
        <v>361</v>
      </c>
      <c r="EA320" t="s">
        <v>361</v>
      </c>
      <c r="EB320" t="s">
        <v>361</v>
      </c>
      <c r="EC320" t="s">
        <v>361</v>
      </c>
      <c r="ED320" t="s">
        <v>361</v>
      </c>
      <c r="EG320" t="s">
        <v>383</v>
      </c>
      <c r="EI320" t="s">
        <v>385</v>
      </c>
      <c r="EK320" t="s">
        <v>385</v>
      </c>
      <c r="EL320">
        <v>1</v>
      </c>
      <c r="EM320" t="s">
        <v>372</v>
      </c>
      <c r="EN320">
        <v>47</v>
      </c>
      <c r="FQ320" t="s">
        <v>373</v>
      </c>
      <c r="FS320" t="s">
        <v>387</v>
      </c>
      <c r="FW320" t="s">
        <v>387</v>
      </c>
      <c r="GG320" t="s">
        <v>385</v>
      </c>
      <c r="GI320">
        <v>0</v>
      </c>
      <c r="GK320" t="s">
        <v>394</v>
      </c>
      <c r="GQ320">
        <v>1</v>
      </c>
      <c r="GS320" t="s">
        <v>395</v>
      </c>
      <c r="GU320" t="s">
        <v>396</v>
      </c>
      <c r="GY320" t="s">
        <v>397</v>
      </c>
      <c r="HC320" t="s">
        <v>385</v>
      </c>
      <c r="HE320" t="s">
        <v>385</v>
      </c>
      <c r="HO320" t="s">
        <v>385</v>
      </c>
      <c r="HP320" t="s">
        <v>385</v>
      </c>
      <c r="HQ320" t="s">
        <v>383</v>
      </c>
      <c r="HR320" t="s">
        <v>385</v>
      </c>
      <c r="HS320" t="s">
        <v>385</v>
      </c>
      <c r="HT320" t="s">
        <v>383</v>
      </c>
      <c r="HU320" t="s">
        <v>385</v>
      </c>
      <c r="HV320" t="s">
        <v>385</v>
      </c>
      <c r="HW320" t="s">
        <v>385</v>
      </c>
      <c r="IE320" t="s">
        <v>385</v>
      </c>
      <c r="IF320" t="s">
        <v>385</v>
      </c>
      <c r="IG320" t="s">
        <v>383</v>
      </c>
      <c r="IH320" t="s">
        <v>383</v>
      </c>
      <c r="II320" t="s">
        <v>383</v>
      </c>
      <c r="IJ320" t="s">
        <v>383</v>
      </c>
      <c r="IK320" t="s">
        <v>383</v>
      </c>
      <c r="IM320" t="s">
        <v>421</v>
      </c>
      <c r="IQ320" t="s">
        <v>380</v>
      </c>
      <c r="IU320" t="s">
        <v>516</v>
      </c>
      <c r="IW320" t="s">
        <v>516</v>
      </c>
      <c r="IY320" t="s">
        <v>516</v>
      </c>
      <c r="JA320" t="s">
        <v>385</v>
      </c>
      <c r="JC320" t="s">
        <v>430</v>
      </c>
      <c r="JE320" t="s">
        <v>385</v>
      </c>
      <c r="JI320" t="s">
        <v>432</v>
      </c>
      <c r="JJ320" t="s">
        <v>431</v>
      </c>
      <c r="JK320" t="s">
        <v>496</v>
      </c>
      <c r="JL320" t="s">
        <v>361</v>
      </c>
      <c r="JM320" t="s">
        <v>361</v>
      </c>
      <c r="JN320" t="s">
        <v>361</v>
      </c>
      <c r="JO320" t="s">
        <v>361</v>
      </c>
      <c r="JP320" t="s">
        <v>361</v>
      </c>
      <c r="JQ320" t="s">
        <v>361</v>
      </c>
      <c r="JR320" t="s">
        <v>370</v>
      </c>
      <c r="JS320" t="s">
        <v>370</v>
      </c>
      <c r="JT320" t="s">
        <v>361</v>
      </c>
      <c r="JU320" t="s">
        <v>370</v>
      </c>
      <c r="JV320" t="s">
        <v>370</v>
      </c>
      <c r="JW320" t="s">
        <v>361</v>
      </c>
      <c r="JY320" t="s">
        <v>14</v>
      </c>
      <c r="KA320" t="s">
        <v>433</v>
      </c>
      <c r="KB320" t="s">
        <v>8</v>
      </c>
    </row>
    <row r="321" spans="1:288" x14ac:dyDescent="0.3">
      <c r="A321">
        <v>320</v>
      </c>
      <c r="AV321" t="s">
        <v>361</v>
      </c>
      <c r="AW321" t="s">
        <v>361</v>
      </c>
      <c r="AX321" t="s">
        <v>361</v>
      </c>
      <c r="AY321" t="s">
        <v>361</v>
      </c>
      <c r="AZ321" t="s">
        <v>361</v>
      </c>
      <c r="BA321" t="s">
        <v>361</v>
      </c>
      <c r="BB321" t="s">
        <v>361</v>
      </c>
      <c r="BC321" t="s">
        <v>361</v>
      </c>
      <c r="BD321" t="s">
        <v>361</v>
      </c>
      <c r="BE321" t="s">
        <v>361</v>
      </c>
      <c r="BF321" t="s">
        <v>361</v>
      </c>
      <c r="BG321" t="s">
        <v>361</v>
      </c>
      <c r="BH321" t="s">
        <v>361</v>
      </c>
      <c r="BI321" t="s">
        <v>361</v>
      </c>
      <c r="BJ321" t="s">
        <v>361</v>
      </c>
      <c r="BK321" t="s">
        <v>361</v>
      </c>
      <c r="BL321" t="s">
        <v>361</v>
      </c>
      <c r="BM321" t="s">
        <v>361</v>
      </c>
      <c r="BP321" t="s">
        <v>361</v>
      </c>
      <c r="BQ321" t="s">
        <v>361</v>
      </c>
      <c r="BR321" t="s">
        <v>361</v>
      </c>
      <c r="BS321" t="s">
        <v>361</v>
      </c>
      <c r="BT321" t="s">
        <v>361</v>
      </c>
      <c r="BU321" t="s">
        <v>361</v>
      </c>
      <c r="BV321" t="s">
        <v>361</v>
      </c>
      <c r="BW321" t="s">
        <v>361</v>
      </c>
      <c r="BX321" t="s">
        <v>361</v>
      </c>
      <c r="BY321" t="s">
        <v>361</v>
      </c>
      <c r="BZ321" t="s">
        <v>361</v>
      </c>
      <c r="CA321" t="s">
        <v>361</v>
      </c>
      <c r="CB321" t="s">
        <v>361</v>
      </c>
      <c r="CC321" t="s">
        <v>361</v>
      </c>
      <c r="CF321" t="s">
        <v>361</v>
      </c>
      <c r="CG321" t="s">
        <v>361</v>
      </c>
      <c r="CH321" t="s">
        <v>361</v>
      </c>
      <c r="CI321" t="s">
        <v>361</v>
      </c>
      <c r="CJ321" t="s">
        <v>361</v>
      </c>
      <c r="CK321" t="s">
        <v>361</v>
      </c>
      <c r="CL321" t="s">
        <v>361</v>
      </c>
      <c r="CM321" t="s">
        <v>361</v>
      </c>
      <c r="CN321" t="s">
        <v>361</v>
      </c>
      <c r="CO321" t="s">
        <v>361</v>
      </c>
      <c r="CP321" t="s">
        <v>361</v>
      </c>
      <c r="CQ321" t="s">
        <v>361</v>
      </c>
      <c r="CR321" t="s">
        <v>361</v>
      </c>
      <c r="CS321" t="s">
        <v>361</v>
      </c>
      <c r="CT321" t="s">
        <v>361</v>
      </c>
      <c r="CU321" t="s">
        <v>361</v>
      </c>
      <c r="CV321" t="s">
        <v>361</v>
      </c>
      <c r="CW321" t="s">
        <v>361</v>
      </c>
      <c r="CX321" t="s">
        <v>361</v>
      </c>
      <c r="CY321" t="s">
        <v>361</v>
      </c>
      <c r="CZ321" t="s">
        <v>361</v>
      </c>
      <c r="DA321" t="s">
        <v>361</v>
      </c>
      <c r="DH321" t="s">
        <v>361</v>
      </c>
      <c r="DI321" t="s">
        <v>361</v>
      </c>
      <c r="DJ321" t="s">
        <v>361</v>
      </c>
      <c r="DK321" t="s">
        <v>361</v>
      </c>
      <c r="DL321" t="s">
        <v>361</v>
      </c>
      <c r="DM321" t="s">
        <v>361</v>
      </c>
      <c r="DN321" t="s">
        <v>361</v>
      </c>
      <c r="DO321" t="s">
        <v>361</v>
      </c>
      <c r="DP321" t="s">
        <v>361</v>
      </c>
      <c r="DQ321" t="s">
        <v>361</v>
      </c>
      <c r="DR321" t="s">
        <v>361</v>
      </c>
      <c r="DT321" t="s">
        <v>361</v>
      </c>
      <c r="DU321" t="s">
        <v>361</v>
      </c>
      <c r="DV321" t="s">
        <v>361</v>
      </c>
      <c r="DW321" t="s">
        <v>361</v>
      </c>
      <c r="DX321" t="s">
        <v>361</v>
      </c>
      <c r="DY321" t="s">
        <v>361</v>
      </c>
      <c r="DZ321" t="s">
        <v>361</v>
      </c>
      <c r="EA321" t="s">
        <v>361</v>
      </c>
      <c r="EB321" t="s">
        <v>361</v>
      </c>
      <c r="EC321" t="s">
        <v>361</v>
      </c>
      <c r="ED321" t="s">
        <v>361</v>
      </c>
      <c r="JL321" t="s">
        <v>361</v>
      </c>
      <c r="JM321" t="s">
        <v>361</v>
      </c>
      <c r="JN321" t="s">
        <v>361</v>
      </c>
      <c r="JO321" t="s">
        <v>361</v>
      </c>
      <c r="JP321" t="s">
        <v>361</v>
      </c>
      <c r="JQ321" t="s">
        <v>361</v>
      </c>
      <c r="JR321" t="s">
        <v>361</v>
      </c>
      <c r="JS321" t="s">
        <v>361</v>
      </c>
      <c r="JT321" t="s">
        <v>361</v>
      </c>
      <c r="JU321" t="s">
        <v>361</v>
      </c>
      <c r="JV321" t="s">
        <v>361</v>
      </c>
      <c r="JW321" t="s">
        <v>361</v>
      </c>
      <c r="KB321" t="s">
        <v>59</v>
      </c>
    </row>
    <row r="322" spans="1:288" x14ac:dyDescent="0.3">
      <c r="A322">
        <v>321</v>
      </c>
      <c r="D322" s="45">
        <v>44743</v>
      </c>
      <c r="E322" s="46">
        <v>0.41944444444444445</v>
      </c>
      <c r="F322" t="s">
        <v>22</v>
      </c>
      <c r="G322" t="s">
        <v>13</v>
      </c>
      <c r="H322" t="s">
        <v>7</v>
      </c>
      <c r="L322" t="s">
        <v>362</v>
      </c>
      <c r="P322" t="s">
        <v>9</v>
      </c>
      <c r="V322" t="s">
        <v>401</v>
      </c>
      <c r="X322" t="s">
        <v>9</v>
      </c>
      <c r="Z322" t="s">
        <v>364</v>
      </c>
      <c r="AB322" t="s">
        <v>403</v>
      </c>
      <c r="AD322" t="s">
        <v>423</v>
      </c>
      <c r="AF322" t="s">
        <v>367</v>
      </c>
      <c r="AJ322" t="s">
        <v>367</v>
      </c>
      <c r="AN322" t="s">
        <v>7</v>
      </c>
      <c r="AP322" t="s">
        <v>471</v>
      </c>
      <c r="AR322" t="s">
        <v>7</v>
      </c>
      <c r="AT322" t="s">
        <v>7</v>
      </c>
      <c r="AV322" t="s">
        <v>361</v>
      </c>
      <c r="AW322" t="s">
        <v>361</v>
      </c>
      <c r="AX322" t="s">
        <v>361</v>
      </c>
      <c r="AY322" t="s">
        <v>361</v>
      </c>
      <c r="AZ322" t="s">
        <v>361</v>
      </c>
      <c r="BA322" t="s">
        <v>370</v>
      </c>
      <c r="BB322" t="s">
        <v>361</v>
      </c>
      <c r="BC322" t="s">
        <v>361</v>
      </c>
      <c r="BD322" t="s">
        <v>361</v>
      </c>
      <c r="BE322" t="s">
        <v>361</v>
      </c>
      <c r="BF322" t="s">
        <v>361</v>
      </c>
      <c r="BG322" t="s">
        <v>361</v>
      </c>
      <c r="BH322" t="s">
        <v>361</v>
      </c>
      <c r="BI322" t="s">
        <v>361</v>
      </c>
      <c r="BJ322" t="s">
        <v>361</v>
      </c>
      <c r="BK322" t="s">
        <v>361</v>
      </c>
      <c r="BL322" t="s">
        <v>361</v>
      </c>
      <c r="BM322" t="s">
        <v>361</v>
      </c>
      <c r="BP322" t="s">
        <v>361</v>
      </c>
      <c r="BQ322" t="s">
        <v>361</v>
      </c>
      <c r="BR322" t="s">
        <v>370</v>
      </c>
      <c r="BS322" t="s">
        <v>370</v>
      </c>
      <c r="BT322" t="s">
        <v>361</v>
      </c>
      <c r="BU322" t="s">
        <v>361</v>
      </c>
      <c r="BV322" t="s">
        <v>361</v>
      </c>
      <c r="BW322" t="s">
        <v>361</v>
      </c>
      <c r="BX322" t="s">
        <v>361</v>
      </c>
      <c r="BY322" t="s">
        <v>361</v>
      </c>
      <c r="BZ322" t="s">
        <v>361</v>
      </c>
      <c r="CA322" t="s">
        <v>361</v>
      </c>
      <c r="CB322" t="s">
        <v>361</v>
      </c>
      <c r="CC322" t="s">
        <v>361</v>
      </c>
      <c r="CF322" t="s">
        <v>361</v>
      </c>
      <c r="CG322" t="s">
        <v>370</v>
      </c>
      <c r="CH322" t="s">
        <v>370</v>
      </c>
      <c r="CI322" t="s">
        <v>370</v>
      </c>
      <c r="CJ322" t="s">
        <v>361</v>
      </c>
      <c r="CK322" t="s">
        <v>361</v>
      </c>
      <c r="CL322" t="s">
        <v>361</v>
      </c>
      <c r="CM322" t="s">
        <v>361</v>
      </c>
      <c r="CN322" t="s">
        <v>361</v>
      </c>
      <c r="CO322" t="s">
        <v>361</v>
      </c>
      <c r="CP322" t="s">
        <v>361</v>
      </c>
      <c r="CQ322" t="s">
        <v>361</v>
      </c>
      <c r="CR322" t="s">
        <v>361</v>
      </c>
      <c r="CS322" t="s">
        <v>361</v>
      </c>
      <c r="CT322" t="s">
        <v>361</v>
      </c>
      <c r="CU322" t="s">
        <v>361</v>
      </c>
      <c r="CV322" t="s">
        <v>361</v>
      </c>
      <c r="CW322" t="s">
        <v>361</v>
      </c>
      <c r="CX322" t="s">
        <v>361</v>
      </c>
      <c r="CY322" t="s">
        <v>361</v>
      </c>
      <c r="CZ322" t="s">
        <v>361</v>
      </c>
      <c r="DA322" t="s">
        <v>361</v>
      </c>
      <c r="DD322" t="s">
        <v>9</v>
      </c>
      <c r="DF322" t="s">
        <v>9</v>
      </c>
      <c r="DH322" t="s">
        <v>361</v>
      </c>
      <c r="DI322" t="s">
        <v>361</v>
      </c>
      <c r="DJ322" t="s">
        <v>361</v>
      </c>
      <c r="DK322" t="s">
        <v>361</v>
      </c>
      <c r="DL322" t="s">
        <v>361</v>
      </c>
      <c r="DM322" t="s">
        <v>361</v>
      </c>
      <c r="DN322" t="s">
        <v>361</v>
      </c>
      <c r="DO322" t="s">
        <v>361</v>
      </c>
      <c r="DP322" t="s">
        <v>361</v>
      </c>
      <c r="DQ322" t="s">
        <v>361</v>
      </c>
      <c r="DR322" t="s">
        <v>370</v>
      </c>
      <c r="DT322" t="s">
        <v>361</v>
      </c>
      <c r="DU322" t="s">
        <v>361</v>
      </c>
      <c r="DV322" t="s">
        <v>361</v>
      </c>
      <c r="DW322" t="s">
        <v>361</v>
      </c>
      <c r="DX322" t="s">
        <v>361</v>
      </c>
      <c r="DY322" t="s">
        <v>361</v>
      </c>
      <c r="DZ322" t="s">
        <v>361</v>
      </c>
      <c r="EA322" t="s">
        <v>361</v>
      </c>
      <c r="EB322" t="s">
        <v>361</v>
      </c>
      <c r="EC322" t="s">
        <v>361</v>
      </c>
      <c r="ED322" t="s">
        <v>361</v>
      </c>
      <c r="EH322" t="s">
        <v>7</v>
      </c>
      <c r="EJ322" t="s">
        <v>7</v>
      </c>
      <c r="EL322">
        <v>1</v>
      </c>
      <c r="EM322" t="s">
        <v>371</v>
      </c>
      <c r="EN322">
        <v>36</v>
      </c>
      <c r="FQ322" t="s">
        <v>373</v>
      </c>
      <c r="FR322" t="s">
        <v>449</v>
      </c>
      <c r="FV322" t="s">
        <v>449</v>
      </c>
      <c r="GF322" t="s">
        <v>7</v>
      </c>
      <c r="GJ322" t="s">
        <v>478</v>
      </c>
      <c r="GN322" t="s">
        <v>479</v>
      </c>
      <c r="GP322">
        <v>5</v>
      </c>
      <c r="GR322" t="s">
        <v>376</v>
      </c>
      <c r="GT322" t="s">
        <v>377</v>
      </c>
      <c r="GX322" t="s">
        <v>378</v>
      </c>
      <c r="HB322" t="s">
        <v>7</v>
      </c>
      <c r="HD322" t="s">
        <v>7</v>
      </c>
      <c r="HF322" t="s">
        <v>9</v>
      </c>
      <c r="HG322" t="s">
        <v>9</v>
      </c>
      <c r="HH322" t="s">
        <v>7</v>
      </c>
      <c r="HI322" t="s">
        <v>9</v>
      </c>
      <c r="HJ322" t="s">
        <v>9</v>
      </c>
      <c r="HK322" t="s">
        <v>7</v>
      </c>
      <c r="HL322" t="s">
        <v>9</v>
      </c>
      <c r="HM322" t="s">
        <v>9</v>
      </c>
      <c r="HN322" t="s">
        <v>7</v>
      </c>
      <c r="HX322" t="s">
        <v>9</v>
      </c>
      <c r="HY322" t="s">
        <v>9</v>
      </c>
      <c r="HZ322" t="s">
        <v>7</v>
      </c>
      <c r="IA322" t="s">
        <v>7</v>
      </c>
      <c r="IB322" t="s">
        <v>7</v>
      </c>
      <c r="IC322" t="s">
        <v>7</v>
      </c>
      <c r="ID322" t="s">
        <v>7</v>
      </c>
      <c r="IL322" t="s">
        <v>440</v>
      </c>
      <c r="IP322" t="s">
        <v>14</v>
      </c>
      <c r="IR322" t="s">
        <v>408</v>
      </c>
      <c r="IT322" t="s">
        <v>381</v>
      </c>
      <c r="IV322" t="s">
        <v>381</v>
      </c>
      <c r="IX322" t="s">
        <v>381</v>
      </c>
      <c r="IZ322" t="s">
        <v>9</v>
      </c>
      <c r="JB322" t="s">
        <v>11</v>
      </c>
      <c r="JD322" t="s">
        <v>9</v>
      </c>
      <c r="JF322" t="s">
        <v>410</v>
      </c>
      <c r="JG322" t="s">
        <v>410</v>
      </c>
      <c r="JH322" t="s">
        <v>410</v>
      </c>
      <c r="JL322" t="s">
        <v>370</v>
      </c>
      <c r="JM322" t="s">
        <v>370</v>
      </c>
      <c r="JN322" t="s">
        <v>370</v>
      </c>
      <c r="JO322" t="s">
        <v>370</v>
      </c>
      <c r="JP322" t="s">
        <v>370</v>
      </c>
      <c r="JQ322" t="s">
        <v>361</v>
      </c>
      <c r="JR322" t="s">
        <v>361</v>
      </c>
      <c r="JS322" t="s">
        <v>361</v>
      </c>
      <c r="JT322" t="s">
        <v>361</v>
      </c>
      <c r="JU322" t="s">
        <v>361</v>
      </c>
      <c r="JV322" t="s">
        <v>361</v>
      </c>
      <c r="JW322" t="s">
        <v>361</v>
      </c>
      <c r="JX322" t="s">
        <v>489</v>
      </c>
      <c r="JZ322" t="s">
        <v>412</v>
      </c>
      <c r="KB322" t="s">
        <v>8</v>
      </c>
    </row>
    <row r="323" spans="1:288" x14ac:dyDescent="0.3">
      <c r="A323">
        <v>322</v>
      </c>
      <c r="D323" s="45">
        <v>44743</v>
      </c>
      <c r="E323" s="46">
        <v>0.42708333333333331</v>
      </c>
      <c r="F323" t="s">
        <v>17</v>
      </c>
      <c r="G323" t="s">
        <v>13</v>
      </c>
      <c r="H323" t="s">
        <v>7</v>
      </c>
      <c r="L323" t="s">
        <v>362</v>
      </c>
      <c r="P323" t="s">
        <v>9</v>
      </c>
      <c r="V323" t="s">
        <v>487</v>
      </c>
      <c r="X323" t="s">
        <v>7</v>
      </c>
      <c r="Z323" t="s">
        <v>364</v>
      </c>
      <c r="AB323" t="s">
        <v>403</v>
      </c>
      <c r="AD323" t="s">
        <v>389</v>
      </c>
      <c r="AF323" t="s">
        <v>367</v>
      </c>
      <c r="AJ323" t="s">
        <v>367</v>
      </c>
      <c r="AN323" t="s">
        <v>9</v>
      </c>
      <c r="AP323" t="s">
        <v>369</v>
      </c>
      <c r="AR323" t="s">
        <v>9</v>
      </c>
      <c r="AT323" t="s">
        <v>7</v>
      </c>
      <c r="AV323" t="s">
        <v>361</v>
      </c>
      <c r="AW323" t="s">
        <v>370</v>
      </c>
      <c r="AX323" t="s">
        <v>361</v>
      </c>
      <c r="AY323" t="s">
        <v>370</v>
      </c>
      <c r="AZ323" t="s">
        <v>370</v>
      </c>
      <c r="BA323" t="s">
        <v>370</v>
      </c>
      <c r="BB323" t="s">
        <v>370</v>
      </c>
      <c r="BC323" t="s">
        <v>361</v>
      </c>
      <c r="BD323" t="s">
        <v>361</v>
      </c>
      <c r="BE323" t="s">
        <v>361</v>
      </c>
      <c r="BF323" t="s">
        <v>361</v>
      </c>
      <c r="BG323" t="s">
        <v>361</v>
      </c>
      <c r="BH323" t="s">
        <v>361</v>
      </c>
      <c r="BI323" t="s">
        <v>361</v>
      </c>
      <c r="BJ323" t="s">
        <v>361</v>
      </c>
      <c r="BK323" t="s">
        <v>361</v>
      </c>
      <c r="BL323" t="s">
        <v>361</v>
      </c>
      <c r="BM323" t="s">
        <v>361</v>
      </c>
      <c r="BP323" t="s">
        <v>361</v>
      </c>
      <c r="BQ323" t="s">
        <v>370</v>
      </c>
      <c r="BR323" t="s">
        <v>370</v>
      </c>
      <c r="BS323" t="s">
        <v>361</v>
      </c>
      <c r="BT323" t="s">
        <v>361</v>
      </c>
      <c r="BU323" t="s">
        <v>361</v>
      </c>
      <c r="BV323" t="s">
        <v>361</v>
      </c>
      <c r="BW323" t="s">
        <v>361</v>
      </c>
      <c r="BX323" t="s">
        <v>361</v>
      </c>
      <c r="BY323" t="s">
        <v>361</v>
      </c>
      <c r="BZ323" t="s">
        <v>361</v>
      </c>
      <c r="CA323" t="s">
        <v>361</v>
      </c>
      <c r="CB323" t="s">
        <v>361</v>
      </c>
      <c r="CC323" t="s">
        <v>361</v>
      </c>
      <c r="CF323" t="s">
        <v>361</v>
      </c>
      <c r="CG323" t="s">
        <v>370</v>
      </c>
      <c r="CH323" t="s">
        <v>370</v>
      </c>
      <c r="CI323" t="s">
        <v>370</v>
      </c>
      <c r="CJ323" t="s">
        <v>370</v>
      </c>
      <c r="CK323" t="s">
        <v>361</v>
      </c>
      <c r="CL323" t="s">
        <v>361</v>
      </c>
      <c r="CM323" t="s">
        <v>361</v>
      </c>
      <c r="CN323" t="s">
        <v>361</v>
      </c>
      <c r="CO323" t="s">
        <v>361</v>
      </c>
      <c r="CP323" t="s">
        <v>361</v>
      </c>
      <c r="CQ323" t="s">
        <v>361</v>
      </c>
      <c r="CR323" t="s">
        <v>361</v>
      </c>
      <c r="CS323" t="s">
        <v>361</v>
      </c>
      <c r="CT323" t="s">
        <v>361</v>
      </c>
      <c r="CU323" t="s">
        <v>361</v>
      </c>
      <c r="CV323" t="s">
        <v>361</v>
      </c>
      <c r="CW323" t="s">
        <v>361</v>
      </c>
      <c r="CX323" t="s">
        <v>361</v>
      </c>
      <c r="CY323" t="s">
        <v>361</v>
      </c>
      <c r="CZ323" t="s">
        <v>361</v>
      </c>
      <c r="DA323" t="s">
        <v>361</v>
      </c>
      <c r="DD323" t="s">
        <v>9</v>
      </c>
      <c r="DF323" t="s">
        <v>9</v>
      </c>
      <c r="DH323" t="s">
        <v>361</v>
      </c>
      <c r="DI323" t="s">
        <v>361</v>
      </c>
      <c r="DJ323" t="s">
        <v>361</v>
      </c>
      <c r="DK323" t="s">
        <v>361</v>
      </c>
      <c r="DL323" t="s">
        <v>361</v>
      </c>
      <c r="DM323" t="s">
        <v>361</v>
      </c>
      <c r="DN323" t="s">
        <v>361</v>
      </c>
      <c r="DO323" t="s">
        <v>361</v>
      </c>
      <c r="DP323" t="s">
        <v>361</v>
      </c>
      <c r="DQ323" t="s">
        <v>361</v>
      </c>
      <c r="DR323" t="s">
        <v>370</v>
      </c>
      <c r="DT323" t="s">
        <v>361</v>
      </c>
      <c r="DU323" t="s">
        <v>361</v>
      </c>
      <c r="DV323" t="s">
        <v>361</v>
      </c>
      <c r="DW323" t="s">
        <v>361</v>
      </c>
      <c r="DX323" t="s">
        <v>361</v>
      </c>
      <c r="DY323" t="s">
        <v>361</v>
      </c>
      <c r="DZ323" t="s">
        <v>361</v>
      </c>
      <c r="EA323" t="s">
        <v>361</v>
      </c>
      <c r="EB323" t="s">
        <v>361</v>
      </c>
      <c r="EC323" t="s">
        <v>361</v>
      </c>
      <c r="ED323" t="s">
        <v>361</v>
      </c>
      <c r="EH323" t="s">
        <v>7</v>
      </c>
      <c r="EJ323" t="s">
        <v>7</v>
      </c>
      <c r="EL323">
        <v>0</v>
      </c>
      <c r="FQ323" t="s">
        <v>373</v>
      </c>
      <c r="FR323" t="s">
        <v>449</v>
      </c>
      <c r="FV323" t="s">
        <v>449</v>
      </c>
      <c r="GF323" t="s">
        <v>7</v>
      </c>
      <c r="GJ323" t="s">
        <v>425</v>
      </c>
      <c r="GP323">
        <v>1</v>
      </c>
      <c r="GR323" t="s">
        <v>376</v>
      </c>
      <c r="GT323" t="s">
        <v>532</v>
      </c>
      <c r="GX323" t="s">
        <v>378</v>
      </c>
      <c r="HB323" t="s">
        <v>9</v>
      </c>
      <c r="HD323" t="s">
        <v>9</v>
      </c>
      <c r="HF323" t="s">
        <v>7</v>
      </c>
      <c r="HG323" t="s">
        <v>7</v>
      </c>
      <c r="HH323" t="s">
        <v>7</v>
      </c>
      <c r="HI323" t="s">
        <v>7</v>
      </c>
      <c r="HJ323" t="s">
        <v>7</v>
      </c>
      <c r="HK323" t="s">
        <v>7</v>
      </c>
      <c r="HL323" t="s">
        <v>7</v>
      </c>
      <c r="HM323" t="s">
        <v>7</v>
      </c>
      <c r="HN323" t="s">
        <v>7</v>
      </c>
      <c r="HX323" t="s">
        <v>9</v>
      </c>
      <c r="HY323" t="s">
        <v>9</v>
      </c>
      <c r="HZ323" t="s">
        <v>7</v>
      </c>
      <c r="IA323" t="s">
        <v>7</v>
      </c>
      <c r="IB323" t="s">
        <v>7</v>
      </c>
      <c r="IC323" t="s">
        <v>7</v>
      </c>
      <c r="ID323" t="s">
        <v>7</v>
      </c>
      <c r="IL323" t="s">
        <v>407</v>
      </c>
      <c r="IP323" t="s">
        <v>457</v>
      </c>
      <c r="IT323" t="s">
        <v>381</v>
      </c>
      <c r="IV323" t="s">
        <v>381</v>
      </c>
      <c r="IX323" t="s">
        <v>381</v>
      </c>
      <c r="IZ323" t="s">
        <v>9</v>
      </c>
      <c r="JB323" t="s">
        <v>11</v>
      </c>
      <c r="JD323" t="s">
        <v>9</v>
      </c>
      <c r="JF323" t="s">
        <v>410</v>
      </c>
      <c r="JG323" t="s">
        <v>409</v>
      </c>
      <c r="JH323" t="s">
        <v>409</v>
      </c>
      <c r="JL323" t="s">
        <v>361</v>
      </c>
      <c r="JM323" t="s">
        <v>370</v>
      </c>
      <c r="JN323" t="s">
        <v>361</v>
      </c>
      <c r="JO323" t="s">
        <v>361</v>
      </c>
      <c r="JP323" t="s">
        <v>361</v>
      </c>
      <c r="JQ323" t="s">
        <v>361</v>
      </c>
      <c r="JR323" t="s">
        <v>361</v>
      </c>
      <c r="JS323" t="s">
        <v>361</v>
      </c>
      <c r="JT323" t="s">
        <v>361</v>
      </c>
      <c r="JU323" t="s">
        <v>361</v>
      </c>
      <c r="JV323" t="s">
        <v>361</v>
      </c>
      <c r="JW323" t="s">
        <v>361</v>
      </c>
      <c r="JX323" t="s">
        <v>411</v>
      </c>
      <c r="JZ323" t="s">
        <v>412</v>
      </c>
      <c r="KB323" t="s">
        <v>8</v>
      </c>
    </row>
    <row r="324" spans="1:288" x14ac:dyDescent="0.3">
      <c r="A324">
        <v>323</v>
      </c>
      <c r="D324" s="45">
        <v>44743</v>
      </c>
      <c r="E324" s="46">
        <v>0.4375</v>
      </c>
      <c r="F324" t="s">
        <v>12</v>
      </c>
      <c r="G324" t="s">
        <v>13</v>
      </c>
      <c r="H324" t="s">
        <v>7</v>
      </c>
      <c r="L324" t="s">
        <v>362</v>
      </c>
      <c r="P324" t="s">
        <v>9</v>
      </c>
      <c r="V324" t="s">
        <v>401</v>
      </c>
      <c r="X324" t="s">
        <v>7</v>
      </c>
      <c r="Z324" t="s">
        <v>443</v>
      </c>
      <c r="AB324" t="s">
        <v>403</v>
      </c>
      <c r="AD324" t="s">
        <v>423</v>
      </c>
      <c r="AF324" t="s">
        <v>470</v>
      </c>
      <c r="AH324" t="s">
        <v>417</v>
      </c>
      <c r="AJ324" t="s">
        <v>437</v>
      </c>
      <c r="AL324" t="s">
        <v>417</v>
      </c>
      <c r="AN324" t="s">
        <v>9</v>
      </c>
      <c r="AP324" t="s">
        <v>369</v>
      </c>
      <c r="AR324" t="s">
        <v>7</v>
      </c>
      <c r="AT324" t="s">
        <v>7</v>
      </c>
      <c r="AV324" t="s">
        <v>361</v>
      </c>
      <c r="AW324" t="s">
        <v>361</v>
      </c>
      <c r="AX324" t="s">
        <v>361</v>
      </c>
      <c r="AY324" t="s">
        <v>361</v>
      </c>
      <c r="AZ324" t="s">
        <v>370</v>
      </c>
      <c r="BA324" t="s">
        <v>361</v>
      </c>
      <c r="BB324" t="s">
        <v>370</v>
      </c>
      <c r="BC324" t="s">
        <v>361</v>
      </c>
      <c r="BD324" t="s">
        <v>361</v>
      </c>
      <c r="BE324" t="s">
        <v>361</v>
      </c>
      <c r="BF324" t="s">
        <v>361</v>
      </c>
      <c r="BG324" t="s">
        <v>361</v>
      </c>
      <c r="BH324" t="s">
        <v>361</v>
      </c>
      <c r="BI324" t="s">
        <v>361</v>
      </c>
      <c r="BJ324" t="s">
        <v>361</v>
      </c>
      <c r="BK324" t="s">
        <v>361</v>
      </c>
      <c r="BL324" t="s">
        <v>361</v>
      </c>
      <c r="BM324" t="s">
        <v>361</v>
      </c>
      <c r="BP324" t="s">
        <v>361</v>
      </c>
      <c r="BQ324" t="s">
        <v>361</v>
      </c>
      <c r="BR324" t="s">
        <v>361</v>
      </c>
      <c r="BS324" t="s">
        <v>370</v>
      </c>
      <c r="BT324" t="s">
        <v>361</v>
      </c>
      <c r="BU324" t="s">
        <v>370</v>
      </c>
      <c r="BV324" t="s">
        <v>361</v>
      </c>
      <c r="BW324" t="s">
        <v>361</v>
      </c>
      <c r="BX324" t="s">
        <v>361</v>
      </c>
      <c r="BY324" t="s">
        <v>361</v>
      </c>
      <c r="BZ324" t="s">
        <v>361</v>
      </c>
      <c r="CA324" t="s">
        <v>361</v>
      </c>
      <c r="CB324" t="s">
        <v>361</v>
      </c>
      <c r="CC324" t="s">
        <v>361</v>
      </c>
      <c r="CF324" t="s">
        <v>361</v>
      </c>
      <c r="CG324" t="s">
        <v>361</v>
      </c>
      <c r="CH324" t="s">
        <v>361</v>
      </c>
      <c r="CI324" t="s">
        <v>361</v>
      </c>
      <c r="CJ324" t="s">
        <v>361</v>
      </c>
      <c r="CK324" t="s">
        <v>361</v>
      </c>
      <c r="CL324" t="s">
        <v>370</v>
      </c>
      <c r="CM324" t="s">
        <v>361</v>
      </c>
      <c r="CN324" t="s">
        <v>361</v>
      </c>
      <c r="CO324" t="s">
        <v>370</v>
      </c>
      <c r="CP324" t="s">
        <v>361</v>
      </c>
      <c r="CQ324" t="s">
        <v>361</v>
      </c>
      <c r="CR324" t="s">
        <v>361</v>
      </c>
      <c r="CS324" t="s">
        <v>361</v>
      </c>
      <c r="CT324" t="s">
        <v>361</v>
      </c>
      <c r="CU324" t="s">
        <v>361</v>
      </c>
      <c r="CV324" t="s">
        <v>361</v>
      </c>
      <c r="CW324" t="s">
        <v>361</v>
      </c>
      <c r="CX324" t="s">
        <v>361</v>
      </c>
      <c r="CY324" t="s">
        <v>361</v>
      </c>
      <c r="CZ324" t="s">
        <v>361</v>
      </c>
      <c r="DA324" t="s">
        <v>361</v>
      </c>
      <c r="DD324" t="s">
        <v>9</v>
      </c>
      <c r="DF324" t="s">
        <v>9</v>
      </c>
      <c r="DH324" t="s">
        <v>361</v>
      </c>
      <c r="DI324" t="s">
        <v>361</v>
      </c>
      <c r="DJ324" t="s">
        <v>361</v>
      </c>
      <c r="DK324" t="s">
        <v>361</v>
      </c>
      <c r="DL324" t="s">
        <v>361</v>
      </c>
      <c r="DM324" t="s">
        <v>361</v>
      </c>
      <c r="DN324" t="s">
        <v>361</v>
      </c>
      <c r="DO324" t="s">
        <v>361</v>
      </c>
      <c r="DP324" t="s">
        <v>361</v>
      </c>
      <c r="DQ324" t="s">
        <v>361</v>
      </c>
      <c r="DR324" t="s">
        <v>370</v>
      </c>
      <c r="DT324" t="s">
        <v>361</v>
      </c>
      <c r="DU324" t="s">
        <v>361</v>
      </c>
      <c r="DV324" t="s">
        <v>361</v>
      </c>
      <c r="DW324" t="s">
        <v>361</v>
      </c>
      <c r="DX324" t="s">
        <v>361</v>
      </c>
      <c r="DY324" t="s">
        <v>361</v>
      </c>
      <c r="DZ324" t="s">
        <v>361</v>
      </c>
      <c r="EA324" t="s">
        <v>361</v>
      </c>
      <c r="EB324" t="s">
        <v>361</v>
      </c>
      <c r="EC324" t="s">
        <v>361</v>
      </c>
      <c r="ED324" t="s">
        <v>361</v>
      </c>
      <c r="EH324" t="s">
        <v>7</v>
      </c>
      <c r="EJ324" t="s">
        <v>7</v>
      </c>
      <c r="EL324">
        <v>0</v>
      </c>
      <c r="FQ324" t="s">
        <v>373</v>
      </c>
      <c r="FR324" t="s">
        <v>406</v>
      </c>
      <c r="FV324" t="s">
        <v>406</v>
      </c>
      <c r="GF324" t="s">
        <v>7</v>
      </c>
      <c r="GJ324" t="s">
        <v>425</v>
      </c>
      <c r="GP324">
        <v>60</v>
      </c>
      <c r="GR324" t="s">
        <v>376</v>
      </c>
      <c r="GT324" t="s">
        <v>377</v>
      </c>
      <c r="GX324" t="s">
        <v>378</v>
      </c>
      <c r="HB324" t="s">
        <v>7</v>
      </c>
      <c r="HD324" t="s">
        <v>9</v>
      </c>
      <c r="HF324" t="s">
        <v>7</v>
      </c>
      <c r="HG324" t="s">
        <v>9</v>
      </c>
      <c r="HH324" t="s">
        <v>7</v>
      </c>
      <c r="HI324" t="s">
        <v>7</v>
      </c>
      <c r="HJ324" t="s">
        <v>9</v>
      </c>
      <c r="HK324" t="s">
        <v>7</v>
      </c>
      <c r="HL324" t="s">
        <v>9</v>
      </c>
      <c r="HM324" t="s">
        <v>9</v>
      </c>
      <c r="HN324" t="s">
        <v>9</v>
      </c>
      <c r="HX324" t="s">
        <v>7</v>
      </c>
      <c r="HY324" t="s">
        <v>9</v>
      </c>
      <c r="HZ324" t="s">
        <v>7</v>
      </c>
      <c r="IA324" t="s">
        <v>7</v>
      </c>
      <c r="IB324" t="s">
        <v>7</v>
      </c>
      <c r="IC324" t="s">
        <v>9</v>
      </c>
      <c r="ID324" t="s">
        <v>7</v>
      </c>
      <c r="IL324" t="s">
        <v>379</v>
      </c>
      <c r="IP324" t="s">
        <v>457</v>
      </c>
      <c r="IT324" t="s">
        <v>381</v>
      </c>
      <c r="IV324" t="s">
        <v>381</v>
      </c>
      <c r="IX324" t="s">
        <v>381</v>
      </c>
      <c r="IZ324" t="s">
        <v>9</v>
      </c>
      <c r="JB324" t="s">
        <v>11</v>
      </c>
      <c r="JD324" t="s">
        <v>9</v>
      </c>
      <c r="JF324" t="s">
        <v>410</v>
      </c>
      <c r="JG324" t="s">
        <v>410</v>
      </c>
      <c r="JH324" t="s">
        <v>410</v>
      </c>
      <c r="JL324" t="s">
        <v>370</v>
      </c>
      <c r="JM324" t="s">
        <v>370</v>
      </c>
      <c r="JN324" t="s">
        <v>370</v>
      </c>
      <c r="JO324" t="s">
        <v>370</v>
      </c>
      <c r="JP324" t="s">
        <v>370</v>
      </c>
      <c r="JQ324" t="s">
        <v>361</v>
      </c>
      <c r="JR324" t="s">
        <v>361</v>
      </c>
      <c r="JS324" t="s">
        <v>361</v>
      </c>
      <c r="JT324" t="s">
        <v>361</v>
      </c>
      <c r="JU324" t="s">
        <v>361</v>
      </c>
      <c r="JV324" t="s">
        <v>361</v>
      </c>
      <c r="JW324" t="s">
        <v>361</v>
      </c>
      <c r="JX324" t="s">
        <v>489</v>
      </c>
      <c r="JZ324" t="s">
        <v>412</v>
      </c>
      <c r="KB324" t="s">
        <v>8</v>
      </c>
    </row>
    <row r="325" spans="1:288" x14ac:dyDescent="0.3">
      <c r="A325">
        <v>324</v>
      </c>
      <c r="D325" s="45">
        <v>44743</v>
      </c>
      <c r="E325" s="46">
        <v>0.47847222222222219</v>
      </c>
      <c r="F325" t="s">
        <v>15</v>
      </c>
      <c r="G325" t="s">
        <v>13</v>
      </c>
      <c r="H325" t="s">
        <v>7</v>
      </c>
      <c r="L325" t="s">
        <v>362</v>
      </c>
      <c r="P325" t="s">
        <v>9</v>
      </c>
      <c r="V325" t="s">
        <v>363</v>
      </c>
      <c r="Z325" t="s">
        <v>402</v>
      </c>
      <c r="AB325" t="s">
        <v>403</v>
      </c>
      <c r="AD325" t="s">
        <v>423</v>
      </c>
      <c r="AF325" t="s">
        <v>367</v>
      </c>
      <c r="AJ325" t="s">
        <v>367</v>
      </c>
      <c r="AN325" t="s">
        <v>9</v>
      </c>
      <c r="AP325" t="s">
        <v>471</v>
      </c>
      <c r="AR325" t="s">
        <v>7</v>
      </c>
      <c r="AT325" t="s">
        <v>7</v>
      </c>
      <c r="AV325" t="s">
        <v>361</v>
      </c>
      <c r="AW325" t="s">
        <v>361</v>
      </c>
      <c r="AX325" t="s">
        <v>361</v>
      </c>
      <c r="AY325" t="s">
        <v>370</v>
      </c>
      <c r="AZ325" t="s">
        <v>361</v>
      </c>
      <c r="BA325" t="s">
        <v>370</v>
      </c>
      <c r="BB325" t="s">
        <v>361</v>
      </c>
      <c r="BC325" t="s">
        <v>361</v>
      </c>
      <c r="BD325" t="s">
        <v>361</v>
      </c>
      <c r="BE325" t="s">
        <v>361</v>
      </c>
      <c r="BF325" t="s">
        <v>361</v>
      </c>
      <c r="BG325" t="s">
        <v>361</v>
      </c>
      <c r="BH325" t="s">
        <v>361</v>
      </c>
      <c r="BI325" t="s">
        <v>361</v>
      </c>
      <c r="BJ325" t="s">
        <v>361</v>
      </c>
      <c r="BK325" t="s">
        <v>361</v>
      </c>
      <c r="BL325" t="s">
        <v>361</v>
      </c>
      <c r="BM325" t="s">
        <v>361</v>
      </c>
      <c r="BP325" t="s">
        <v>361</v>
      </c>
      <c r="BQ325" t="s">
        <v>361</v>
      </c>
      <c r="BR325" t="s">
        <v>361</v>
      </c>
      <c r="BS325" t="s">
        <v>370</v>
      </c>
      <c r="BT325" t="s">
        <v>361</v>
      </c>
      <c r="BU325" t="s">
        <v>361</v>
      </c>
      <c r="BV325" t="s">
        <v>361</v>
      </c>
      <c r="BW325" t="s">
        <v>361</v>
      </c>
      <c r="BX325" t="s">
        <v>361</v>
      </c>
      <c r="BY325" t="s">
        <v>361</v>
      </c>
      <c r="BZ325" t="s">
        <v>361</v>
      </c>
      <c r="CA325" t="s">
        <v>361</v>
      </c>
      <c r="CB325" t="s">
        <v>361</v>
      </c>
      <c r="CC325" t="s">
        <v>361</v>
      </c>
      <c r="CF325" t="s">
        <v>361</v>
      </c>
      <c r="CG325" t="s">
        <v>361</v>
      </c>
      <c r="CH325" t="s">
        <v>370</v>
      </c>
      <c r="CI325" t="s">
        <v>361</v>
      </c>
      <c r="CJ325" t="s">
        <v>370</v>
      </c>
      <c r="CK325" t="s">
        <v>361</v>
      </c>
      <c r="CL325" t="s">
        <v>370</v>
      </c>
      <c r="CM325" t="s">
        <v>361</v>
      </c>
      <c r="CN325" t="s">
        <v>361</v>
      </c>
      <c r="CO325" t="s">
        <v>361</v>
      </c>
      <c r="CP325" t="s">
        <v>361</v>
      </c>
      <c r="CQ325" t="s">
        <v>361</v>
      </c>
      <c r="CR325" t="s">
        <v>361</v>
      </c>
      <c r="CS325" t="s">
        <v>361</v>
      </c>
      <c r="CT325" t="s">
        <v>361</v>
      </c>
      <c r="CU325" t="s">
        <v>361</v>
      </c>
      <c r="CV325" t="s">
        <v>361</v>
      </c>
      <c r="CW325" t="s">
        <v>361</v>
      </c>
      <c r="CX325" t="s">
        <v>361</v>
      </c>
      <c r="CY325" t="s">
        <v>361</v>
      </c>
      <c r="CZ325" t="s">
        <v>361</v>
      </c>
      <c r="DA325" t="s">
        <v>361</v>
      </c>
      <c r="DD325" t="s">
        <v>9</v>
      </c>
      <c r="DF325" t="s">
        <v>9</v>
      </c>
      <c r="DH325" t="s">
        <v>361</v>
      </c>
      <c r="DI325" t="s">
        <v>361</v>
      </c>
      <c r="DJ325" t="s">
        <v>361</v>
      </c>
      <c r="DK325" t="s">
        <v>361</v>
      </c>
      <c r="DL325" t="s">
        <v>361</v>
      </c>
      <c r="DM325" t="s">
        <v>361</v>
      </c>
      <c r="DN325" t="s">
        <v>361</v>
      </c>
      <c r="DO325" t="s">
        <v>361</v>
      </c>
      <c r="DP325" t="s">
        <v>361</v>
      </c>
      <c r="DQ325" t="s">
        <v>361</v>
      </c>
      <c r="DR325" t="s">
        <v>370</v>
      </c>
      <c r="DT325" t="s">
        <v>361</v>
      </c>
      <c r="DU325" t="s">
        <v>361</v>
      </c>
      <c r="DV325" t="s">
        <v>361</v>
      </c>
      <c r="DW325" t="s">
        <v>361</v>
      </c>
      <c r="DX325" t="s">
        <v>361</v>
      </c>
      <c r="DY325" t="s">
        <v>361</v>
      </c>
      <c r="DZ325" t="s">
        <v>361</v>
      </c>
      <c r="EA325" t="s">
        <v>361</v>
      </c>
      <c r="EB325" t="s">
        <v>361</v>
      </c>
      <c r="EC325" t="s">
        <v>361</v>
      </c>
      <c r="ED325" t="s">
        <v>361</v>
      </c>
      <c r="EH325" t="s">
        <v>7</v>
      </c>
      <c r="EJ325" t="s">
        <v>7</v>
      </c>
      <c r="EL325">
        <v>1</v>
      </c>
      <c r="EM325" t="s">
        <v>371</v>
      </c>
      <c r="EN325">
        <v>46</v>
      </c>
      <c r="FQ325" t="s">
        <v>373</v>
      </c>
      <c r="FR325" t="s">
        <v>476</v>
      </c>
      <c r="FV325" t="s">
        <v>374</v>
      </c>
      <c r="GF325" t="s">
        <v>7</v>
      </c>
      <c r="GJ325" t="s">
        <v>425</v>
      </c>
      <c r="GP325">
        <v>2</v>
      </c>
      <c r="GR325" t="s">
        <v>376</v>
      </c>
      <c r="GT325" t="s">
        <v>377</v>
      </c>
      <c r="GX325" t="s">
        <v>378</v>
      </c>
      <c r="HB325" t="s">
        <v>7</v>
      </c>
      <c r="HD325" t="s">
        <v>9</v>
      </c>
      <c r="HF325" t="s">
        <v>9</v>
      </c>
      <c r="HG325" t="s">
        <v>9</v>
      </c>
      <c r="HH325" t="s">
        <v>7</v>
      </c>
      <c r="HI325" t="s">
        <v>9</v>
      </c>
      <c r="HJ325" t="s">
        <v>9</v>
      </c>
      <c r="HK325" t="s">
        <v>7</v>
      </c>
      <c r="HL325" t="s">
        <v>9</v>
      </c>
      <c r="HM325" t="s">
        <v>9</v>
      </c>
      <c r="HN325" t="s">
        <v>9</v>
      </c>
      <c r="HX325" t="s">
        <v>9</v>
      </c>
      <c r="HY325" t="s">
        <v>9</v>
      </c>
      <c r="HZ325" t="s">
        <v>9</v>
      </c>
      <c r="IA325" t="s">
        <v>7</v>
      </c>
      <c r="IB325" t="s">
        <v>7</v>
      </c>
      <c r="IC325" t="s">
        <v>7</v>
      </c>
      <c r="ID325" t="s">
        <v>7</v>
      </c>
      <c r="IL325" t="s">
        <v>440</v>
      </c>
      <c r="IP325" t="s">
        <v>441</v>
      </c>
      <c r="IT325" t="s">
        <v>445</v>
      </c>
      <c r="IV325" t="s">
        <v>519</v>
      </c>
      <c r="IX325" t="s">
        <v>445</v>
      </c>
      <c r="IZ325" t="s">
        <v>7</v>
      </c>
      <c r="JL325" t="s">
        <v>361</v>
      </c>
      <c r="JM325" t="s">
        <v>361</v>
      </c>
      <c r="JN325" t="s">
        <v>361</v>
      </c>
      <c r="JO325" t="s">
        <v>361</v>
      </c>
      <c r="JP325" t="s">
        <v>361</v>
      </c>
      <c r="JQ325" t="s">
        <v>361</v>
      </c>
      <c r="JR325" t="s">
        <v>361</v>
      </c>
      <c r="JS325" t="s">
        <v>361</v>
      </c>
      <c r="JT325" t="s">
        <v>361</v>
      </c>
      <c r="JU325" t="s">
        <v>361</v>
      </c>
      <c r="JV325" t="s">
        <v>361</v>
      </c>
      <c r="JW325" t="s">
        <v>361</v>
      </c>
      <c r="KB325" t="s">
        <v>8</v>
      </c>
    </row>
    <row r="326" spans="1:288" x14ac:dyDescent="0.3">
      <c r="A326">
        <v>325</v>
      </c>
      <c r="D326" s="45">
        <v>44743</v>
      </c>
      <c r="E326" s="46">
        <v>0.43958333333333338</v>
      </c>
      <c r="F326" t="s">
        <v>10</v>
      </c>
      <c r="G326" t="s">
        <v>382</v>
      </c>
      <c r="I326" t="s">
        <v>383</v>
      </c>
      <c r="N326" t="s">
        <v>384</v>
      </c>
      <c r="S326" t="s">
        <v>385</v>
      </c>
      <c r="W326" t="s">
        <v>426</v>
      </c>
      <c r="Y326" t="s">
        <v>385</v>
      </c>
      <c r="AA326" t="s">
        <v>434</v>
      </c>
      <c r="AC326" t="s">
        <v>512</v>
      </c>
      <c r="AE326" t="s">
        <v>415</v>
      </c>
      <c r="AG326" t="s">
        <v>390</v>
      </c>
      <c r="AH326" t="s">
        <v>417</v>
      </c>
      <c r="AK326" t="s">
        <v>416</v>
      </c>
      <c r="AL326" t="s">
        <v>584</v>
      </c>
      <c r="AO326" t="s">
        <v>385</v>
      </c>
      <c r="AQ326" t="s">
        <v>391</v>
      </c>
      <c r="AS326" t="s">
        <v>385</v>
      </c>
      <c r="AU326" t="s">
        <v>385</v>
      </c>
      <c r="AV326" t="s">
        <v>361</v>
      </c>
      <c r="AW326" t="s">
        <v>361</v>
      </c>
      <c r="AX326" t="s">
        <v>361</v>
      </c>
      <c r="AY326" t="s">
        <v>361</v>
      </c>
      <c r="AZ326" t="s">
        <v>361</v>
      </c>
      <c r="BA326" t="s">
        <v>361</v>
      </c>
      <c r="BB326" t="s">
        <v>361</v>
      </c>
      <c r="BC326" t="s">
        <v>361</v>
      </c>
      <c r="BD326" t="s">
        <v>361</v>
      </c>
      <c r="BE326" t="s">
        <v>361</v>
      </c>
      <c r="BF326" t="s">
        <v>370</v>
      </c>
      <c r="BG326" t="s">
        <v>361</v>
      </c>
      <c r="BH326" t="s">
        <v>361</v>
      </c>
      <c r="BI326" t="s">
        <v>370</v>
      </c>
      <c r="BJ326" t="s">
        <v>370</v>
      </c>
      <c r="BK326" t="s">
        <v>361</v>
      </c>
      <c r="BL326" t="s">
        <v>361</v>
      </c>
      <c r="BM326" t="s">
        <v>361</v>
      </c>
      <c r="BP326" t="s">
        <v>361</v>
      </c>
      <c r="BQ326" t="s">
        <v>361</v>
      </c>
      <c r="BR326" t="s">
        <v>361</v>
      </c>
      <c r="BS326" t="s">
        <v>361</v>
      </c>
      <c r="BT326" t="s">
        <v>361</v>
      </c>
      <c r="BU326" t="s">
        <v>361</v>
      </c>
      <c r="BV326" t="s">
        <v>361</v>
      </c>
      <c r="BW326" t="s">
        <v>361</v>
      </c>
      <c r="BX326" t="s">
        <v>370</v>
      </c>
      <c r="BY326" t="s">
        <v>361</v>
      </c>
      <c r="BZ326" t="s">
        <v>370</v>
      </c>
      <c r="CA326" t="s">
        <v>370</v>
      </c>
      <c r="CB326" t="s">
        <v>361</v>
      </c>
      <c r="CC326" t="s">
        <v>361</v>
      </c>
      <c r="CF326" t="s">
        <v>361</v>
      </c>
      <c r="CG326" t="s">
        <v>361</v>
      </c>
      <c r="CH326" t="s">
        <v>361</v>
      </c>
      <c r="CI326" t="s">
        <v>361</v>
      </c>
      <c r="CJ326" t="s">
        <v>361</v>
      </c>
      <c r="CK326" t="s">
        <v>361</v>
      </c>
      <c r="CL326" t="s">
        <v>361</v>
      </c>
      <c r="CM326" t="s">
        <v>361</v>
      </c>
      <c r="CN326" t="s">
        <v>361</v>
      </c>
      <c r="CO326" t="s">
        <v>361</v>
      </c>
      <c r="CP326" t="s">
        <v>361</v>
      </c>
      <c r="CQ326" t="s">
        <v>361</v>
      </c>
      <c r="CR326" t="s">
        <v>370</v>
      </c>
      <c r="CS326" t="s">
        <v>370</v>
      </c>
      <c r="CT326" t="s">
        <v>370</v>
      </c>
      <c r="CU326" t="s">
        <v>370</v>
      </c>
      <c r="CV326" t="s">
        <v>370</v>
      </c>
      <c r="CW326" t="s">
        <v>370</v>
      </c>
      <c r="CX326" t="s">
        <v>370</v>
      </c>
      <c r="CY326" t="s">
        <v>370</v>
      </c>
      <c r="CZ326" t="s">
        <v>370</v>
      </c>
      <c r="DA326" t="s">
        <v>361</v>
      </c>
      <c r="DE326" t="s">
        <v>385</v>
      </c>
      <c r="DG326" t="s">
        <v>385</v>
      </c>
      <c r="DH326" t="s">
        <v>361</v>
      </c>
      <c r="DI326" t="s">
        <v>361</v>
      </c>
      <c r="DJ326" t="s">
        <v>361</v>
      </c>
      <c r="DK326" t="s">
        <v>361</v>
      </c>
      <c r="DL326" t="s">
        <v>361</v>
      </c>
      <c r="DM326" t="s">
        <v>361</v>
      </c>
      <c r="DN326" t="s">
        <v>361</v>
      </c>
      <c r="DO326" t="s">
        <v>361</v>
      </c>
      <c r="DP326" t="s">
        <v>361</v>
      </c>
      <c r="DQ326" t="s">
        <v>361</v>
      </c>
      <c r="DR326" t="s">
        <v>361</v>
      </c>
      <c r="DT326" t="s">
        <v>361</v>
      </c>
      <c r="DU326" t="s">
        <v>361</v>
      </c>
      <c r="DV326" t="s">
        <v>361</v>
      </c>
      <c r="DW326" t="s">
        <v>361</v>
      </c>
      <c r="DX326" t="s">
        <v>361</v>
      </c>
      <c r="DY326" t="s">
        <v>361</v>
      </c>
      <c r="DZ326" t="s">
        <v>361</v>
      </c>
      <c r="EA326" t="s">
        <v>361</v>
      </c>
      <c r="EB326" t="s">
        <v>361</v>
      </c>
      <c r="EC326" t="s">
        <v>361</v>
      </c>
      <c r="ED326" t="s">
        <v>370</v>
      </c>
      <c r="EI326" t="s">
        <v>383</v>
      </c>
      <c r="EK326" t="s">
        <v>385</v>
      </c>
      <c r="EL326">
        <v>1</v>
      </c>
      <c r="EM326" t="s">
        <v>371</v>
      </c>
      <c r="EN326">
        <v>29</v>
      </c>
      <c r="FQ326" t="s">
        <v>373</v>
      </c>
      <c r="FS326" t="s">
        <v>393</v>
      </c>
      <c r="FW326" t="s">
        <v>393</v>
      </c>
      <c r="GG326" t="s">
        <v>385</v>
      </c>
      <c r="GI326">
        <v>2</v>
      </c>
      <c r="GK326" t="s">
        <v>517</v>
      </c>
      <c r="GQ326">
        <v>3</v>
      </c>
      <c r="GS326" t="s">
        <v>395</v>
      </c>
      <c r="GU326" t="s">
        <v>396</v>
      </c>
      <c r="GY326" t="s">
        <v>397</v>
      </c>
      <c r="HC326" t="s">
        <v>385</v>
      </c>
      <c r="HE326" t="s">
        <v>385</v>
      </c>
      <c r="HO326" t="s">
        <v>385</v>
      </c>
      <c r="HP326" t="s">
        <v>385</v>
      </c>
      <c r="HQ326" t="s">
        <v>383</v>
      </c>
      <c r="HR326" t="s">
        <v>385</v>
      </c>
      <c r="HS326" t="s">
        <v>385</v>
      </c>
      <c r="HT326" t="s">
        <v>383</v>
      </c>
      <c r="HU326" t="s">
        <v>385</v>
      </c>
      <c r="HV326" t="s">
        <v>385</v>
      </c>
      <c r="HW326" t="s">
        <v>383</v>
      </c>
      <c r="IE326" t="s">
        <v>385</v>
      </c>
      <c r="IF326" t="s">
        <v>385</v>
      </c>
      <c r="IG326" t="s">
        <v>383</v>
      </c>
      <c r="IH326" t="s">
        <v>383</v>
      </c>
      <c r="II326" t="s">
        <v>383</v>
      </c>
      <c r="IJ326" t="s">
        <v>385</v>
      </c>
      <c r="IK326" t="s">
        <v>383</v>
      </c>
      <c r="IM326" t="s">
        <v>398</v>
      </c>
      <c r="IQ326" t="s">
        <v>380</v>
      </c>
      <c r="IU326" t="s">
        <v>516</v>
      </c>
      <c r="IW326" t="s">
        <v>516</v>
      </c>
      <c r="IY326" t="s">
        <v>516</v>
      </c>
      <c r="JA326" t="s">
        <v>385</v>
      </c>
      <c r="JC326" t="s">
        <v>430</v>
      </c>
      <c r="JE326" t="s">
        <v>385</v>
      </c>
      <c r="JI326" t="s">
        <v>431</v>
      </c>
      <c r="JJ326" t="s">
        <v>432</v>
      </c>
      <c r="JK326" t="s">
        <v>432</v>
      </c>
      <c r="JL326" t="s">
        <v>361</v>
      </c>
      <c r="JM326" t="s">
        <v>361</v>
      </c>
      <c r="JN326" t="s">
        <v>361</v>
      </c>
      <c r="JO326" t="s">
        <v>361</v>
      </c>
      <c r="JP326" t="s">
        <v>361</v>
      </c>
      <c r="JQ326" t="s">
        <v>361</v>
      </c>
      <c r="JR326" t="s">
        <v>370</v>
      </c>
      <c r="JS326" t="s">
        <v>370</v>
      </c>
      <c r="JT326" t="s">
        <v>370</v>
      </c>
      <c r="JU326" t="s">
        <v>361</v>
      </c>
      <c r="JV326" t="s">
        <v>370</v>
      </c>
      <c r="JW326" t="s">
        <v>361</v>
      </c>
      <c r="JY326" t="s">
        <v>411</v>
      </c>
      <c r="KA326" t="s">
        <v>433</v>
      </c>
      <c r="KB326" t="s">
        <v>8</v>
      </c>
    </row>
    <row r="327" spans="1:288" x14ac:dyDescent="0.3">
      <c r="A327">
        <v>326</v>
      </c>
      <c r="D327" s="45">
        <v>44743</v>
      </c>
      <c r="E327" s="46">
        <v>0.44027777777777777</v>
      </c>
      <c r="F327" t="s">
        <v>17</v>
      </c>
      <c r="G327" t="s">
        <v>382</v>
      </c>
      <c r="I327" t="s">
        <v>383</v>
      </c>
      <c r="N327" t="s">
        <v>384</v>
      </c>
      <c r="S327" t="s">
        <v>385</v>
      </c>
      <c r="W327" t="s">
        <v>465</v>
      </c>
      <c r="AA327" t="s">
        <v>414</v>
      </c>
      <c r="AC327" t="s">
        <v>388</v>
      </c>
      <c r="AE327" t="s">
        <v>423</v>
      </c>
      <c r="AG327" t="s">
        <v>390</v>
      </c>
      <c r="AK327" t="s">
        <v>383</v>
      </c>
      <c r="AO327" t="s">
        <v>383</v>
      </c>
      <c r="AQ327" t="s">
        <v>383</v>
      </c>
      <c r="AS327" t="s">
        <v>383</v>
      </c>
      <c r="AU327" t="s">
        <v>383</v>
      </c>
      <c r="AV327" t="s">
        <v>361</v>
      </c>
      <c r="AW327" t="s">
        <v>361</v>
      </c>
      <c r="AX327" t="s">
        <v>361</v>
      </c>
      <c r="AY327" t="s">
        <v>361</v>
      </c>
      <c r="AZ327" t="s">
        <v>361</v>
      </c>
      <c r="BA327" t="s">
        <v>361</v>
      </c>
      <c r="BB327" t="s">
        <v>361</v>
      </c>
      <c r="BC327" t="s">
        <v>361</v>
      </c>
      <c r="BD327" t="s">
        <v>361</v>
      </c>
      <c r="BE327" t="s">
        <v>361</v>
      </c>
      <c r="BF327" t="s">
        <v>361</v>
      </c>
      <c r="BG327" t="s">
        <v>361</v>
      </c>
      <c r="BH327" t="s">
        <v>361</v>
      </c>
      <c r="BI327" t="s">
        <v>361</v>
      </c>
      <c r="BJ327" t="s">
        <v>370</v>
      </c>
      <c r="BK327" t="s">
        <v>361</v>
      </c>
      <c r="BL327" t="s">
        <v>361</v>
      </c>
      <c r="BM327" t="s">
        <v>370</v>
      </c>
      <c r="BO327" t="s">
        <v>585</v>
      </c>
      <c r="BP327" t="s">
        <v>361</v>
      </c>
      <c r="BQ327" t="s">
        <v>361</v>
      </c>
      <c r="BR327" t="s">
        <v>361</v>
      </c>
      <c r="BS327" t="s">
        <v>361</v>
      </c>
      <c r="BT327" t="s">
        <v>361</v>
      </c>
      <c r="BU327" t="s">
        <v>361</v>
      </c>
      <c r="BV327" t="s">
        <v>361</v>
      </c>
      <c r="BW327" t="s">
        <v>361</v>
      </c>
      <c r="BX327" t="s">
        <v>361</v>
      </c>
      <c r="BY327" t="s">
        <v>361</v>
      </c>
      <c r="BZ327" t="s">
        <v>370</v>
      </c>
      <c r="CA327" t="s">
        <v>361</v>
      </c>
      <c r="CB327" t="s">
        <v>361</v>
      </c>
      <c r="CC327" t="s">
        <v>361</v>
      </c>
      <c r="CF327" t="s">
        <v>361</v>
      </c>
      <c r="CG327" t="s">
        <v>361</v>
      </c>
      <c r="CH327" t="s">
        <v>361</v>
      </c>
      <c r="CI327" t="s">
        <v>361</v>
      </c>
      <c r="CJ327" t="s">
        <v>361</v>
      </c>
      <c r="CK327" t="s">
        <v>361</v>
      </c>
      <c r="CL327" t="s">
        <v>361</v>
      </c>
      <c r="CM327" t="s">
        <v>361</v>
      </c>
      <c r="CN327" t="s">
        <v>361</v>
      </c>
      <c r="CO327" t="s">
        <v>361</v>
      </c>
      <c r="CP327" t="s">
        <v>361</v>
      </c>
      <c r="CQ327" t="s">
        <v>361</v>
      </c>
      <c r="CR327" t="s">
        <v>361</v>
      </c>
      <c r="CS327" t="s">
        <v>370</v>
      </c>
      <c r="CT327" t="s">
        <v>370</v>
      </c>
      <c r="CU327" t="s">
        <v>361</v>
      </c>
      <c r="CV327" t="s">
        <v>361</v>
      </c>
      <c r="CW327" t="s">
        <v>370</v>
      </c>
      <c r="CX327" t="s">
        <v>361</v>
      </c>
      <c r="CY327" t="s">
        <v>361</v>
      </c>
      <c r="CZ327" t="s">
        <v>361</v>
      </c>
      <c r="DA327" t="s">
        <v>361</v>
      </c>
      <c r="DE327" t="s">
        <v>385</v>
      </c>
      <c r="DG327" t="s">
        <v>436</v>
      </c>
      <c r="DH327" t="s">
        <v>361</v>
      </c>
      <c r="DI327" t="s">
        <v>361</v>
      </c>
      <c r="DJ327" t="s">
        <v>361</v>
      </c>
      <c r="DK327" t="s">
        <v>361</v>
      </c>
      <c r="DL327" t="s">
        <v>361</v>
      </c>
      <c r="DM327" t="s">
        <v>361</v>
      </c>
      <c r="DN327" t="s">
        <v>361</v>
      </c>
      <c r="DO327" t="s">
        <v>361</v>
      </c>
      <c r="DP327" t="s">
        <v>361</v>
      </c>
      <c r="DQ327" t="s">
        <v>361</v>
      </c>
      <c r="DR327" t="s">
        <v>361</v>
      </c>
      <c r="DT327" t="s">
        <v>361</v>
      </c>
      <c r="DU327" t="s">
        <v>361</v>
      </c>
      <c r="DV327" t="s">
        <v>361</v>
      </c>
      <c r="DW327" t="s">
        <v>361</v>
      </c>
      <c r="DX327" t="s">
        <v>361</v>
      </c>
      <c r="DY327" t="s">
        <v>361</v>
      </c>
      <c r="DZ327" t="s">
        <v>361</v>
      </c>
      <c r="EA327" t="s">
        <v>361</v>
      </c>
      <c r="EB327" t="s">
        <v>361</v>
      </c>
      <c r="EC327" t="s">
        <v>361</v>
      </c>
      <c r="ED327" t="s">
        <v>370</v>
      </c>
      <c r="EI327" t="s">
        <v>385</v>
      </c>
      <c r="EK327" t="s">
        <v>385</v>
      </c>
      <c r="EL327">
        <v>3</v>
      </c>
      <c r="EM327" t="s">
        <v>372</v>
      </c>
      <c r="EN327">
        <v>32</v>
      </c>
      <c r="EO327" t="s">
        <v>371</v>
      </c>
      <c r="EP327">
        <v>54</v>
      </c>
      <c r="EQ327" t="s">
        <v>371</v>
      </c>
      <c r="ER327">
        <v>19</v>
      </c>
      <c r="FQ327" t="s">
        <v>373</v>
      </c>
      <c r="FS327" t="s">
        <v>467</v>
      </c>
      <c r="FW327" t="s">
        <v>419</v>
      </c>
      <c r="GG327" t="s">
        <v>383</v>
      </c>
      <c r="GK327" t="s">
        <v>394</v>
      </c>
      <c r="GQ327">
        <v>1</v>
      </c>
      <c r="GS327" t="s">
        <v>395</v>
      </c>
      <c r="GU327" t="s">
        <v>396</v>
      </c>
      <c r="GY327" t="s">
        <v>397</v>
      </c>
      <c r="HC327" t="s">
        <v>385</v>
      </c>
      <c r="HE327" t="s">
        <v>385</v>
      </c>
      <c r="HO327" t="s">
        <v>383</v>
      </c>
      <c r="HP327" t="s">
        <v>385</v>
      </c>
      <c r="HQ327" t="s">
        <v>383</v>
      </c>
      <c r="HR327" t="s">
        <v>383</v>
      </c>
      <c r="HS327" t="s">
        <v>385</v>
      </c>
      <c r="HT327" t="s">
        <v>383</v>
      </c>
      <c r="HU327" t="s">
        <v>383</v>
      </c>
      <c r="HV327" t="s">
        <v>385</v>
      </c>
      <c r="HW327" t="s">
        <v>383</v>
      </c>
      <c r="IE327" t="s">
        <v>383</v>
      </c>
      <c r="IF327" t="s">
        <v>385</v>
      </c>
      <c r="IG327" t="s">
        <v>383</v>
      </c>
      <c r="IH327" t="s">
        <v>383</v>
      </c>
      <c r="II327" t="s">
        <v>383</v>
      </c>
      <c r="IJ327" t="s">
        <v>383</v>
      </c>
      <c r="IK327" t="s">
        <v>383</v>
      </c>
      <c r="IM327" t="s">
        <v>453</v>
      </c>
      <c r="IQ327" t="s">
        <v>504</v>
      </c>
      <c r="IU327" t="s">
        <v>399</v>
      </c>
      <c r="IW327" t="s">
        <v>399</v>
      </c>
      <c r="IY327" t="s">
        <v>399</v>
      </c>
      <c r="JA327" t="s">
        <v>383</v>
      </c>
      <c r="JL327" t="s">
        <v>361</v>
      </c>
      <c r="JM327" t="s">
        <v>361</v>
      </c>
      <c r="JN327" t="s">
        <v>361</v>
      </c>
      <c r="JO327" t="s">
        <v>361</v>
      </c>
      <c r="JP327" t="s">
        <v>361</v>
      </c>
      <c r="JQ327" t="s">
        <v>361</v>
      </c>
      <c r="JR327" t="s">
        <v>361</v>
      </c>
      <c r="JS327" t="s">
        <v>361</v>
      </c>
      <c r="JT327" t="s">
        <v>361</v>
      </c>
      <c r="JU327" t="s">
        <v>361</v>
      </c>
      <c r="JV327" t="s">
        <v>361</v>
      </c>
      <c r="JW327" t="s">
        <v>361</v>
      </c>
      <c r="KB327" t="s">
        <v>8</v>
      </c>
    </row>
    <row r="328" spans="1:288" x14ac:dyDescent="0.3">
      <c r="A328">
        <v>327</v>
      </c>
      <c r="D328" s="45">
        <v>44743</v>
      </c>
      <c r="E328" s="46">
        <v>0.4513888888888889</v>
      </c>
      <c r="F328" t="s">
        <v>15</v>
      </c>
      <c r="G328" t="s">
        <v>13</v>
      </c>
      <c r="H328" t="s">
        <v>7</v>
      </c>
      <c r="L328" t="s">
        <v>362</v>
      </c>
      <c r="P328" t="s">
        <v>9</v>
      </c>
      <c r="V328" t="s">
        <v>526</v>
      </c>
      <c r="Z328" t="s">
        <v>443</v>
      </c>
      <c r="AB328" t="s">
        <v>469</v>
      </c>
      <c r="AD328" t="s">
        <v>389</v>
      </c>
      <c r="AF328" t="s">
        <v>367</v>
      </c>
      <c r="AJ328" t="s">
        <v>367</v>
      </c>
      <c r="AN328" t="s">
        <v>7</v>
      </c>
      <c r="AP328" t="s">
        <v>369</v>
      </c>
      <c r="AR328" t="s">
        <v>7</v>
      </c>
      <c r="AT328" t="s">
        <v>9</v>
      </c>
      <c r="AV328" t="s">
        <v>361</v>
      </c>
      <c r="AW328" t="s">
        <v>370</v>
      </c>
      <c r="AX328" t="s">
        <v>361</v>
      </c>
      <c r="AY328" t="s">
        <v>370</v>
      </c>
      <c r="AZ328" t="s">
        <v>361</v>
      </c>
      <c r="BA328" t="s">
        <v>370</v>
      </c>
      <c r="BB328" t="s">
        <v>361</v>
      </c>
      <c r="BC328" t="s">
        <v>361</v>
      </c>
      <c r="BD328" t="s">
        <v>361</v>
      </c>
      <c r="BE328" t="s">
        <v>361</v>
      </c>
      <c r="BF328" t="s">
        <v>361</v>
      </c>
      <c r="BG328" t="s">
        <v>361</v>
      </c>
      <c r="BH328" t="s">
        <v>361</v>
      </c>
      <c r="BI328" t="s">
        <v>361</v>
      </c>
      <c r="BJ328" t="s">
        <v>361</v>
      </c>
      <c r="BK328" t="s">
        <v>361</v>
      </c>
      <c r="BL328" t="s">
        <v>361</v>
      </c>
      <c r="BM328" t="s">
        <v>361</v>
      </c>
      <c r="BP328" t="s">
        <v>361</v>
      </c>
      <c r="BQ328" t="s">
        <v>370</v>
      </c>
      <c r="BR328" t="s">
        <v>361</v>
      </c>
      <c r="BS328" t="s">
        <v>370</v>
      </c>
      <c r="BT328" t="s">
        <v>361</v>
      </c>
      <c r="BU328" t="s">
        <v>361</v>
      </c>
      <c r="BV328" t="s">
        <v>361</v>
      </c>
      <c r="BW328" t="s">
        <v>361</v>
      </c>
      <c r="BX328" t="s">
        <v>361</v>
      </c>
      <c r="BY328" t="s">
        <v>361</v>
      </c>
      <c r="BZ328" t="s">
        <v>361</v>
      </c>
      <c r="CA328" t="s">
        <v>361</v>
      </c>
      <c r="CB328" t="s">
        <v>361</v>
      </c>
      <c r="CC328" t="s">
        <v>361</v>
      </c>
      <c r="CF328" t="s">
        <v>361</v>
      </c>
      <c r="CG328" t="s">
        <v>370</v>
      </c>
      <c r="CH328" t="s">
        <v>361</v>
      </c>
      <c r="CI328" t="s">
        <v>370</v>
      </c>
      <c r="CJ328" t="s">
        <v>370</v>
      </c>
      <c r="CK328" t="s">
        <v>370</v>
      </c>
      <c r="CL328" t="s">
        <v>361</v>
      </c>
      <c r="CM328" t="s">
        <v>361</v>
      </c>
      <c r="CN328" t="s">
        <v>361</v>
      </c>
      <c r="CO328" t="s">
        <v>361</v>
      </c>
      <c r="CP328" t="s">
        <v>361</v>
      </c>
      <c r="CQ328" t="s">
        <v>361</v>
      </c>
      <c r="CR328" t="s">
        <v>361</v>
      </c>
      <c r="CS328" t="s">
        <v>361</v>
      </c>
      <c r="CT328" t="s">
        <v>361</v>
      </c>
      <c r="CU328" t="s">
        <v>361</v>
      </c>
      <c r="CV328" t="s">
        <v>361</v>
      </c>
      <c r="CW328" t="s">
        <v>361</v>
      </c>
      <c r="CX328" t="s">
        <v>361</v>
      </c>
      <c r="CY328" t="s">
        <v>361</v>
      </c>
      <c r="CZ328" t="s">
        <v>361</v>
      </c>
      <c r="DA328" t="s">
        <v>361</v>
      </c>
      <c r="DD328" t="s">
        <v>9</v>
      </c>
      <c r="DF328" t="s">
        <v>9</v>
      </c>
      <c r="DH328" t="s">
        <v>361</v>
      </c>
      <c r="DI328" t="s">
        <v>361</v>
      </c>
      <c r="DJ328" t="s">
        <v>361</v>
      </c>
      <c r="DK328" t="s">
        <v>361</v>
      </c>
      <c r="DL328" t="s">
        <v>361</v>
      </c>
      <c r="DM328" t="s">
        <v>361</v>
      </c>
      <c r="DN328" t="s">
        <v>361</v>
      </c>
      <c r="DO328" t="s">
        <v>361</v>
      </c>
      <c r="DP328" t="s">
        <v>361</v>
      </c>
      <c r="DQ328" t="s">
        <v>361</v>
      </c>
      <c r="DR328" t="s">
        <v>370</v>
      </c>
      <c r="DT328" t="s">
        <v>361</v>
      </c>
      <c r="DU328" t="s">
        <v>361</v>
      </c>
      <c r="DV328" t="s">
        <v>361</v>
      </c>
      <c r="DW328" t="s">
        <v>361</v>
      </c>
      <c r="DX328" t="s">
        <v>361</v>
      </c>
      <c r="DY328" t="s">
        <v>361</v>
      </c>
      <c r="DZ328" t="s">
        <v>361</v>
      </c>
      <c r="EA328" t="s">
        <v>361</v>
      </c>
      <c r="EB328" t="s">
        <v>361</v>
      </c>
      <c r="EC328" t="s">
        <v>361</v>
      </c>
      <c r="ED328" t="s">
        <v>361</v>
      </c>
      <c r="EH328" t="s">
        <v>7</v>
      </c>
      <c r="EJ328" t="s">
        <v>7</v>
      </c>
      <c r="EL328">
        <v>2</v>
      </c>
      <c r="EM328" t="s">
        <v>371</v>
      </c>
      <c r="EN328">
        <v>9</v>
      </c>
      <c r="EO328" t="s">
        <v>372</v>
      </c>
      <c r="EP328">
        <v>14</v>
      </c>
      <c r="FQ328" t="s">
        <v>392</v>
      </c>
      <c r="FR328" t="s">
        <v>374</v>
      </c>
      <c r="FV328" t="s">
        <v>374</v>
      </c>
      <c r="FZ328" t="s">
        <v>9</v>
      </c>
      <c r="GF328" t="s">
        <v>7</v>
      </c>
      <c r="GJ328" t="s">
        <v>425</v>
      </c>
      <c r="GP328">
        <v>2</v>
      </c>
      <c r="GR328" t="s">
        <v>376</v>
      </c>
      <c r="GT328" t="s">
        <v>377</v>
      </c>
      <c r="GX328" t="s">
        <v>378</v>
      </c>
      <c r="HB328" t="s">
        <v>7</v>
      </c>
      <c r="HD328" t="s">
        <v>9</v>
      </c>
      <c r="HF328" t="s">
        <v>9</v>
      </c>
      <c r="HG328" t="s">
        <v>9</v>
      </c>
      <c r="HH328" t="s">
        <v>7</v>
      </c>
      <c r="HI328" t="s">
        <v>9</v>
      </c>
      <c r="HJ328" t="s">
        <v>9</v>
      </c>
      <c r="HK328" t="s">
        <v>9</v>
      </c>
      <c r="HL328" t="s">
        <v>9</v>
      </c>
      <c r="HM328" t="s">
        <v>9</v>
      </c>
      <c r="HN328" t="s">
        <v>9</v>
      </c>
      <c r="HX328" t="s">
        <v>9</v>
      </c>
      <c r="HY328" t="s">
        <v>9</v>
      </c>
      <c r="HZ328" t="s">
        <v>7</v>
      </c>
      <c r="IA328" t="s">
        <v>7</v>
      </c>
      <c r="IB328" t="s">
        <v>7</v>
      </c>
      <c r="IC328" t="s">
        <v>9</v>
      </c>
      <c r="ID328" t="s">
        <v>7</v>
      </c>
      <c r="IL328" t="s">
        <v>473</v>
      </c>
      <c r="IP328" t="s">
        <v>441</v>
      </c>
      <c r="IT328" t="s">
        <v>381</v>
      </c>
      <c r="IV328" t="s">
        <v>381</v>
      </c>
      <c r="IX328" t="s">
        <v>381</v>
      </c>
      <c r="IZ328" t="s">
        <v>9</v>
      </c>
      <c r="JB328" t="s">
        <v>11</v>
      </c>
      <c r="JD328" t="s">
        <v>9</v>
      </c>
      <c r="JF328" t="s">
        <v>446</v>
      </c>
      <c r="JG328" t="s">
        <v>410</v>
      </c>
      <c r="JH328" t="s">
        <v>410</v>
      </c>
      <c r="JL328" t="s">
        <v>361</v>
      </c>
      <c r="JM328" t="s">
        <v>370</v>
      </c>
      <c r="JN328" t="s">
        <v>370</v>
      </c>
      <c r="JO328" t="s">
        <v>370</v>
      </c>
      <c r="JP328" t="s">
        <v>370</v>
      </c>
      <c r="JQ328" t="s">
        <v>361</v>
      </c>
      <c r="JR328" t="s">
        <v>361</v>
      </c>
      <c r="JS328" t="s">
        <v>361</v>
      </c>
      <c r="JT328" t="s">
        <v>361</v>
      </c>
      <c r="JU328" t="s">
        <v>361</v>
      </c>
      <c r="JV328" t="s">
        <v>361</v>
      </c>
      <c r="JW328" t="s">
        <v>361</v>
      </c>
      <c r="JX328" t="s">
        <v>411</v>
      </c>
      <c r="JZ328" t="s">
        <v>412</v>
      </c>
      <c r="KB328" t="s">
        <v>8</v>
      </c>
    </row>
    <row r="329" spans="1:288" x14ac:dyDescent="0.3">
      <c r="A329">
        <v>328</v>
      </c>
      <c r="D329" s="45">
        <v>44743</v>
      </c>
      <c r="E329" s="46">
        <v>0.44513888888888892</v>
      </c>
      <c r="F329" t="s">
        <v>4</v>
      </c>
      <c r="G329" t="s">
        <v>13</v>
      </c>
      <c r="H329" t="s">
        <v>7</v>
      </c>
      <c r="L329" t="s">
        <v>362</v>
      </c>
      <c r="P329" t="s">
        <v>9</v>
      </c>
      <c r="V329" t="s">
        <v>401</v>
      </c>
      <c r="X329" t="s">
        <v>9</v>
      </c>
      <c r="Z329" t="s">
        <v>443</v>
      </c>
      <c r="AB329" t="s">
        <v>365</v>
      </c>
      <c r="AD329" t="s">
        <v>389</v>
      </c>
      <c r="AF329" t="s">
        <v>367</v>
      </c>
      <c r="AJ329" t="s">
        <v>367</v>
      </c>
      <c r="AN329" t="s">
        <v>7</v>
      </c>
      <c r="AP329" t="s">
        <v>471</v>
      </c>
      <c r="AR329" t="s">
        <v>9</v>
      </c>
      <c r="AT329" t="s">
        <v>368</v>
      </c>
      <c r="AV329" t="s">
        <v>361</v>
      </c>
      <c r="AW329" t="s">
        <v>361</v>
      </c>
      <c r="AX329" t="s">
        <v>361</v>
      </c>
      <c r="AY329" t="s">
        <v>361</v>
      </c>
      <c r="AZ329" t="s">
        <v>370</v>
      </c>
      <c r="BA329" t="s">
        <v>370</v>
      </c>
      <c r="BB329" t="s">
        <v>370</v>
      </c>
      <c r="BC329" t="s">
        <v>361</v>
      </c>
      <c r="BD329" t="s">
        <v>361</v>
      </c>
      <c r="BE329" t="s">
        <v>361</v>
      </c>
      <c r="BF329" t="s">
        <v>361</v>
      </c>
      <c r="BG329" t="s">
        <v>361</v>
      </c>
      <c r="BH329" t="s">
        <v>361</v>
      </c>
      <c r="BI329" t="s">
        <v>361</v>
      </c>
      <c r="BJ329" t="s">
        <v>361</v>
      </c>
      <c r="BK329" t="s">
        <v>361</v>
      </c>
      <c r="BL329" t="s">
        <v>361</v>
      </c>
      <c r="BM329" t="s">
        <v>361</v>
      </c>
      <c r="BP329" t="s">
        <v>361</v>
      </c>
      <c r="BQ329" t="s">
        <v>361</v>
      </c>
      <c r="BR329" t="s">
        <v>370</v>
      </c>
      <c r="BS329" t="s">
        <v>370</v>
      </c>
      <c r="BT329" t="s">
        <v>370</v>
      </c>
      <c r="BU329" t="s">
        <v>361</v>
      </c>
      <c r="BV329" t="s">
        <v>361</v>
      </c>
      <c r="BW329" t="s">
        <v>361</v>
      </c>
      <c r="BX329" t="s">
        <v>361</v>
      </c>
      <c r="BY329" t="s">
        <v>361</v>
      </c>
      <c r="BZ329" t="s">
        <v>361</v>
      </c>
      <c r="CA329" t="s">
        <v>361</v>
      </c>
      <c r="CB329" t="s">
        <v>361</v>
      </c>
      <c r="CC329" t="s">
        <v>361</v>
      </c>
      <c r="CF329" t="s">
        <v>361</v>
      </c>
      <c r="CG329" t="s">
        <v>370</v>
      </c>
      <c r="CH329" t="s">
        <v>370</v>
      </c>
      <c r="CI329" t="s">
        <v>370</v>
      </c>
      <c r="CJ329" t="s">
        <v>370</v>
      </c>
      <c r="CK329" t="s">
        <v>370</v>
      </c>
      <c r="CL329" t="s">
        <v>370</v>
      </c>
      <c r="CM329" t="s">
        <v>361</v>
      </c>
      <c r="CN329" t="s">
        <v>361</v>
      </c>
      <c r="CO329" t="s">
        <v>361</v>
      </c>
      <c r="CP329" t="s">
        <v>361</v>
      </c>
      <c r="CQ329" t="s">
        <v>361</v>
      </c>
      <c r="CR329" t="s">
        <v>361</v>
      </c>
      <c r="CS329" t="s">
        <v>361</v>
      </c>
      <c r="CT329" t="s">
        <v>361</v>
      </c>
      <c r="CU329" t="s">
        <v>361</v>
      </c>
      <c r="CV329" t="s">
        <v>361</v>
      </c>
      <c r="CW329" t="s">
        <v>361</v>
      </c>
      <c r="CX329" t="s">
        <v>361</v>
      </c>
      <c r="CY329" t="s">
        <v>361</v>
      </c>
      <c r="CZ329" t="s">
        <v>361</v>
      </c>
      <c r="DA329" t="s">
        <v>361</v>
      </c>
      <c r="DD329" t="s">
        <v>9</v>
      </c>
      <c r="DF329" t="s">
        <v>9</v>
      </c>
      <c r="DH329" t="s">
        <v>361</v>
      </c>
      <c r="DI329" t="s">
        <v>361</v>
      </c>
      <c r="DJ329" t="s">
        <v>361</v>
      </c>
      <c r="DK329" t="s">
        <v>361</v>
      </c>
      <c r="DL329" t="s">
        <v>361</v>
      </c>
      <c r="DM329" t="s">
        <v>361</v>
      </c>
      <c r="DN329" t="s">
        <v>361</v>
      </c>
      <c r="DO329" t="s">
        <v>361</v>
      </c>
      <c r="DP329" t="s">
        <v>361</v>
      </c>
      <c r="DQ329" t="s">
        <v>361</v>
      </c>
      <c r="DR329" t="s">
        <v>370</v>
      </c>
      <c r="DT329" t="s">
        <v>361</v>
      </c>
      <c r="DU329" t="s">
        <v>361</v>
      </c>
      <c r="DV329" t="s">
        <v>361</v>
      </c>
      <c r="DW329" t="s">
        <v>361</v>
      </c>
      <c r="DX329" t="s">
        <v>361</v>
      </c>
      <c r="DY329" t="s">
        <v>361</v>
      </c>
      <c r="DZ329" t="s">
        <v>361</v>
      </c>
      <c r="EA329" t="s">
        <v>361</v>
      </c>
      <c r="EB329" t="s">
        <v>361</v>
      </c>
      <c r="EC329" t="s">
        <v>361</v>
      </c>
      <c r="ED329" t="s">
        <v>361</v>
      </c>
      <c r="EH329" t="s">
        <v>9</v>
      </c>
      <c r="EJ329" t="s">
        <v>9</v>
      </c>
      <c r="EL329">
        <v>2</v>
      </c>
      <c r="EM329" t="s">
        <v>372</v>
      </c>
      <c r="EN329">
        <v>54</v>
      </c>
      <c r="EO329" t="s">
        <v>371</v>
      </c>
      <c r="EP329">
        <v>15</v>
      </c>
      <c r="FQ329" t="s">
        <v>373</v>
      </c>
      <c r="FR329" t="s">
        <v>374</v>
      </c>
      <c r="FV329" t="s">
        <v>374</v>
      </c>
      <c r="GF329" t="s">
        <v>7</v>
      </c>
      <c r="GJ329" t="s">
        <v>425</v>
      </c>
      <c r="GP329">
        <v>1</v>
      </c>
      <c r="GR329" t="s">
        <v>376</v>
      </c>
      <c r="GT329" t="s">
        <v>377</v>
      </c>
      <c r="GX329" t="s">
        <v>378</v>
      </c>
      <c r="HB329" t="s">
        <v>9</v>
      </c>
      <c r="HD329" t="s">
        <v>9</v>
      </c>
      <c r="HF329" t="s">
        <v>9</v>
      </c>
      <c r="HG329" t="s">
        <v>9</v>
      </c>
      <c r="HH329" t="s">
        <v>7</v>
      </c>
      <c r="HI329" t="s">
        <v>9</v>
      </c>
      <c r="HJ329" t="s">
        <v>9</v>
      </c>
      <c r="HK329" t="s">
        <v>7</v>
      </c>
      <c r="HL329" t="s">
        <v>9</v>
      </c>
      <c r="HM329" t="s">
        <v>9</v>
      </c>
      <c r="HN329" t="s">
        <v>9</v>
      </c>
      <c r="HX329" t="s">
        <v>9</v>
      </c>
      <c r="HY329" t="s">
        <v>9</v>
      </c>
      <c r="HZ329" t="s">
        <v>7</v>
      </c>
      <c r="IA329" t="s">
        <v>7</v>
      </c>
      <c r="IB329" t="s">
        <v>7</v>
      </c>
      <c r="IC329" t="s">
        <v>7</v>
      </c>
      <c r="ID329" t="s">
        <v>7</v>
      </c>
      <c r="IL329" t="s">
        <v>379</v>
      </c>
      <c r="IP329" t="s">
        <v>380</v>
      </c>
      <c r="IT329" t="s">
        <v>381</v>
      </c>
      <c r="IV329" t="s">
        <v>381</v>
      </c>
      <c r="IX329" t="s">
        <v>381</v>
      </c>
      <c r="IZ329" t="s">
        <v>7</v>
      </c>
      <c r="JL329" t="s">
        <v>361</v>
      </c>
      <c r="JM329" t="s">
        <v>361</v>
      </c>
      <c r="JN329" t="s">
        <v>361</v>
      </c>
      <c r="JO329" t="s">
        <v>361</v>
      </c>
      <c r="JP329" t="s">
        <v>361</v>
      </c>
      <c r="JQ329" t="s">
        <v>361</v>
      </c>
      <c r="JR329" t="s">
        <v>361</v>
      </c>
      <c r="JS329" t="s">
        <v>361</v>
      </c>
      <c r="JT329" t="s">
        <v>361</v>
      </c>
      <c r="JU329" t="s">
        <v>361</v>
      </c>
      <c r="JV329" t="s">
        <v>361</v>
      </c>
      <c r="JW329" t="s">
        <v>361</v>
      </c>
      <c r="KB329" t="s">
        <v>8</v>
      </c>
    </row>
    <row r="330" spans="1:288" x14ac:dyDescent="0.3">
      <c r="A330">
        <v>329</v>
      </c>
      <c r="D330" s="45">
        <v>44743</v>
      </c>
      <c r="E330" s="46">
        <v>0.44791666666666669</v>
      </c>
      <c r="F330" t="s">
        <v>16</v>
      </c>
      <c r="G330" t="s">
        <v>382</v>
      </c>
      <c r="I330" t="s">
        <v>383</v>
      </c>
      <c r="N330" t="s">
        <v>384</v>
      </c>
      <c r="S330" t="s">
        <v>385</v>
      </c>
      <c r="W330" t="s">
        <v>413</v>
      </c>
      <c r="AA330" t="s">
        <v>414</v>
      </c>
      <c r="AC330" t="s">
        <v>388</v>
      </c>
      <c r="AE330" t="s">
        <v>435</v>
      </c>
      <c r="AG330" t="s">
        <v>390</v>
      </c>
      <c r="AK330" t="s">
        <v>502</v>
      </c>
      <c r="AL330" t="s">
        <v>417</v>
      </c>
      <c r="AO330" t="s">
        <v>385</v>
      </c>
      <c r="AQ330" t="s">
        <v>418</v>
      </c>
      <c r="AS330" t="s">
        <v>385</v>
      </c>
      <c r="AU330" t="s">
        <v>436</v>
      </c>
      <c r="AV330" t="s">
        <v>361</v>
      </c>
      <c r="AW330" t="s">
        <v>361</v>
      </c>
      <c r="AX330" t="s">
        <v>361</v>
      </c>
      <c r="AY330" t="s">
        <v>361</v>
      </c>
      <c r="AZ330" t="s">
        <v>361</v>
      </c>
      <c r="BA330" t="s">
        <v>361</v>
      </c>
      <c r="BB330" t="s">
        <v>361</v>
      </c>
      <c r="BC330" t="s">
        <v>361</v>
      </c>
      <c r="BD330" t="s">
        <v>361</v>
      </c>
      <c r="BE330" t="s">
        <v>361</v>
      </c>
      <c r="BF330" t="s">
        <v>361</v>
      </c>
      <c r="BG330" t="s">
        <v>361</v>
      </c>
      <c r="BH330" t="s">
        <v>361</v>
      </c>
      <c r="BI330" t="s">
        <v>370</v>
      </c>
      <c r="BJ330" t="s">
        <v>361</v>
      </c>
      <c r="BK330" t="s">
        <v>361</v>
      </c>
      <c r="BL330" t="s">
        <v>361</v>
      </c>
      <c r="BM330" t="s">
        <v>361</v>
      </c>
      <c r="BP330" t="s">
        <v>361</v>
      </c>
      <c r="BQ330" t="s">
        <v>361</v>
      </c>
      <c r="BR330" t="s">
        <v>361</v>
      </c>
      <c r="BS330" t="s">
        <v>361</v>
      </c>
      <c r="BT330" t="s">
        <v>361</v>
      </c>
      <c r="BU330" t="s">
        <v>361</v>
      </c>
      <c r="BV330" t="s">
        <v>361</v>
      </c>
      <c r="BW330" t="s">
        <v>361</v>
      </c>
      <c r="BX330" t="s">
        <v>361</v>
      </c>
      <c r="BY330" t="s">
        <v>361</v>
      </c>
      <c r="BZ330" t="s">
        <v>370</v>
      </c>
      <c r="CA330" t="s">
        <v>361</v>
      </c>
      <c r="CB330" t="s">
        <v>361</v>
      </c>
      <c r="CC330" t="s">
        <v>361</v>
      </c>
      <c r="CF330" t="s">
        <v>361</v>
      </c>
      <c r="CG330" t="s">
        <v>361</v>
      </c>
      <c r="CH330" t="s">
        <v>361</v>
      </c>
      <c r="CI330" t="s">
        <v>361</v>
      </c>
      <c r="CJ330" t="s">
        <v>361</v>
      </c>
      <c r="CK330" t="s">
        <v>361</v>
      </c>
      <c r="CL330" t="s">
        <v>361</v>
      </c>
      <c r="CM330" t="s">
        <v>361</v>
      </c>
      <c r="CN330" t="s">
        <v>361</v>
      </c>
      <c r="CO330" t="s">
        <v>361</v>
      </c>
      <c r="CP330" t="s">
        <v>361</v>
      </c>
      <c r="CQ330" t="s">
        <v>361</v>
      </c>
      <c r="CR330" t="s">
        <v>361</v>
      </c>
      <c r="CS330" t="s">
        <v>361</v>
      </c>
      <c r="CT330" t="s">
        <v>370</v>
      </c>
      <c r="CU330" t="s">
        <v>370</v>
      </c>
      <c r="CV330" t="s">
        <v>361</v>
      </c>
      <c r="CW330" t="s">
        <v>370</v>
      </c>
      <c r="CX330" t="s">
        <v>361</v>
      </c>
      <c r="CY330" t="s">
        <v>361</v>
      </c>
      <c r="CZ330" t="s">
        <v>361</v>
      </c>
      <c r="DA330" t="s">
        <v>361</v>
      </c>
      <c r="DE330" t="s">
        <v>385</v>
      </c>
      <c r="DG330" t="s">
        <v>385</v>
      </c>
      <c r="DH330" t="s">
        <v>361</v>
      </c>
      <c r="DI330" t="s">
        <v>361</v>
      </c>
      <c r="DJ330" t="s">
        <v>361</v>
      </c>
      <c r="DK330" t="s">
        <v>361</v>
      </c>
      <c r="DL330" t="s">
        <v>361</v>
      </c>
      <c r="DM330" t="s">
        <v>361</v>
      </c>
      <c r="DN330" t="s">
        <v>361</v>
      </c>
      <c r="DO330" t="s">
        <v>361</v>
      </c>
      <c r="DP330" t="s">
        <v>361</v>
      </c>
      <c r="DQ330" t="s">
        <v>361</v>
      </c>
      <c r="DR330" t="s">
        <v>361</v>
      </c>
      <c r="DT330" t="s">
        <v>361</v>
      </c>
      <c r="DU330" t="s">
        <v>361</v>
      </c>
      <c r="DV330" t="s">
        <v>361</v>
      </c>
      <c r="DW330" t="s">
        <v>361</v>
      </c>
      <c r="DX330" t="s">
        <v>361</v>
      </c>
      <c r="DY330" t="s">
        <v>361</v>
      </c>
      <c r="DZ330" t="s">
        <v>361</v>
      </c>
      <c r="EA330" t="s">
        <v>361</v>
      </c>
      <c r="EB330" t="s">
        <v>361</v>
      </c>
      <c r="EC330" t="s">
        <v>361</v>
      </c>
      <c r="ED330" t="s">
        <v>370</v>
      </c>
      <c r="EI330" t="s">
        <v>383</v>
      </c>
      <c r="EK330" t="s">
        <v>383</v>
      </c>
      <c r="EL330">
        <v>4</v>
      </c>
      <c r="EM330" t="s">
        <v>371</v>
      </c>
      <c r="EN330">
        <v>9</v>
      </c>
      <c r="EO330" t="s">
        <v>372</v>
      </c>
      <c r="EP330">
        <v>20</v>
      </c>
      <c r="EQ330" t="s">
        <v>371</v>
      </c>
      <c r="ER330">
        <v>26</v>
      </c>
      <c r="ES330" t="s">
        <v>371</v>
      </c>
      <c r="ET330">
        <v>31</v>
      </c>
      <c r="FQ330" t="s">
        <v>392</v>
      </c>
      <c r="FS330" t="s">
        <v>387</v>
      </c>
      <c r="FW330" t="s">
        <v>387</v>
      </c>
      <c r="GA330" t="s">
        <v>385</v>
      </c>
      <c r="GG330" t="s">
        <v>383</v>
      </c>
      <c r="GK330" t="s">
        <v>428</v>
      </c>
      <c r="GO330" t="s">
        <v>484</v>
      </c>
      <c r="GQ330">
        <v>25</v>
      </c>
      <c r="GS330" t="s">
        <v>395</v>
      </c>
      <c r="GU330" t="s">
        <v>396</v>
      </c>
      <c r="GY330" t="s">
        <v>397</v>
      </c>
      <c r="HC330" t="s">
        <v>383</v>
      </c>
      <c r="HE330" t="s">
        <v>385</v>
      </c>
      <c r="HO330" t="s">
        <v>385</v>
      </c>
      <c r="HP330" t="s">
        <v>385</v>
      </c>
      <c r="HQ330" t="s">
        <v>383</v>
      </c>
      <c r="HR330" t="s">
        <v>383</v>
      </c>
      <c r="HS330" t="s">
        <v>385</v>
      </c>
      <c r="HT330" t="s">
        <v>383</v>
      </c>
      <c r="HU330" t="s">
        <v>385</v>
      </c>
      <c r="HV330" t="s">
        <v>385</v>
      </c>
      <c r="HW330" t="s">
        <v>383</v>
      </c>
      <c r="IE330" t="s">
        <v>385</v>
      </c>
      <c r="IF330" t="s">
        <v>385</v>
      </c>
      <c r="IG330" t="s">
        <v>383</v>
      </c>
      <c r="IH330" t="s">
        <v>383</v>
      </c>
      <c r="II330" t="s">
        <v>383</v>
      </c>
      <c r="IJ330" t="s">
        <v>383</v>
      </c>
      <c r="IK330" t="s">
        <v>383</v>
      </c>
      <c r="IM330" t="s">
        <v>453</v>
      </c>
      <c r="IQ330" t="s">
        <v>422</v>
      </c>
      <c r="IU330" t="s">
        <v>399</v>
      </c>
      <c r="IW330" t="s">
        <v>399</v>
      </c>
      <c r="IY330" t="s">
        <v>399</v>
      </c>
      <c r="JA330" t="s">
        <v>383</v>
      </c>
      <c r="JL330" t="s">
        <v>361</v>
      </c>
      <c r="JM330" t="s">
        <v>361</v>
      </c>
      <c r="JN330" t="s">
        <v>361</v>
      </c>
      <c r="JO330" t="s">
        <v>361</v>
      </c>
      <c r="JP330" t="s">
        <v>361</v>
      </c>
      <c r="JQ330" t="s">
        <v>361</v>
      </c>
      <c r="JR330" t="s">
        <v>361</v>
      </c>
      <c r="JS330" t="s">
        <v>361</v>
      </c>
      <c r="JT330" t="s">
        <v>361</v>
      </c>
      <c r="JU330" t="s">
        <v>361</v>
      </c>
      <c r="JV330" t="s">
        <v>361</v>
      </c>
      <c r="JW330" t="s">
        <v>361</v>
      </c>
      <c r="KB330" t="s">
        <v>8</v>
      </c>
    </row>
    <row r="331" spans="1:288" x14ac:dyDescent="0.3">
      <c r="A331">
        <v>330</v>
      </c>
      <c r="D331" s="45">
        <v>44748</v>
      </c>
      <c r="E331" s="46">
        <v>0.45208333333333334</v>
      </c>
      <c r="F331" t="s">
        <v>24</v>
      </c>
      <c r="G331" t="s">
        <v>382</v>
      </c>
      <c r="I331" t="s">
        <v>383</v>
      </c>
      <c r="N331" t="s">
        <v>384</v>
      </c>
      <c r="S331" t="s">
        <v>385</v>
      </c>
      <c r="W331" t="s">
        <v>465</v>
      </c>
      <c r="AA331" t="s">
        <v>414</v>
      </c>
      <c r="AC331" t="s">
        <v>388</v>
      </c>
      <c r="AE331" t="s">
        <v>423</v>
      </c>
      <c r="AG331" t="s">
        <v>390</v>
      </c>
      <c r="AK331" t="s">
        <v>383</v>
      </c>
      <c r="AO331" t="s">
        <v>383</v>
      </c>
      <c r="AQ331" t="s">
        <v>383</v>
      </c>
      <c r="AS331" t="s">
        <v>383</v>
      </c>
      <c r="AU331" t="s">
        <v>383</v>
      </c>
      <c r="AV331" t="s">
        <v>361</v>
      </c>
      <c r="AW331" t="s">
        <v>361</v>
      </c>
      <c r="AX331" t="s">
        <v>361</v>
      </c>
      <c r="AY331" t="s">
        <v>361</v>
      </c>
      <c r="AZ331" t="s">
        <v>361</v>
      </c>
      <c r="BA331" t="s">
        <v>361</v>
      </c>
      <c r="BB331" t="s">
        <v>361</v>
      </c>
      <c r="BC331" t="s">
        <v>361</v>
      </c>
      <c r="BD331" t="s">
        <v>361</v>
      </c>
      <c r="BE331" t="s">
        <v>361</v>
      </c>
      <c r="BF331" t="s">
        <v>370</v>
      </c>
      <c r="BG331" t="s">
        <v>361</v>
      </c>
      <c r="BH331" t="s">
        <v>361</v>
      </c>
      <c r="BI331" t="s">
        <v>361</v>
      </c>
      <c r="BJ331" t="s">
        <v>370</v>
      </c>
      <c r="BK331" t="s">
        <v>361</v>
      </c>
      <c r="BL331" t="s">
        <v>361</v>
      </c>
      <c r="BM331" t="s">
        <v>361</v>
      </c>
      <c r="BP331" t="s">
        <v>361</v>
      </c>
      <c r="BQ331" t="s">
        <v>361</v>
      </c>
      <c r="BR331" t="s">
        <v>361</v>
      </c>
      <c r="BS331" t="s">
        <v>361</v>
      </c>
      <c r="BT331" t="s">
        <v>361</v>
      </c>
      <c r="BU331" t="s">
        <v>361</v>
      </c>
      <c r="BV331" t="s">
        <v>361</v>
      </c>
      <c r="BW331" t="s">
        <v>361</v>
      </c>
      <c r="BX331" t="s">
        <v>361</v>
      </c>
      <c r="BY331" t="s">
        <v>361</v>
      </c>
      <c r="BZ331" t="s">
        <v>370</v>
      </c>
      <c r="CA331" t="s">
        <v>361</v>
      </c>
      <c r="CB331" t="s">
        <v>361</v>
      </c>
      <c r="CC331" t="s">
        <v>361</v>
      </c>
      <c r="CF331" t="s">
        <v>361</v>
      </c>
      <c r="CG331" t="s">
        <v>361</v>
      </c>
      <c r="CH331" t="s">
        <v>361</v>
      </c>
      <c r="CI331" t="s">
        <v>361</v>
      </c>
      <c r="CJ331" t="s">
        <v>361</v>
      </c>
      <c r="CK331" t="s">
        <v>361</v>
      </c>
      <c r="CL331" t="s">
        <v>361</v>
      </c>
      <c r="CM331" t="s">
        <v>361</v>
      </c>
      <c r="CN331" t="s">
        <v>361</v>
      </c>
      <c r="CO331" t="s">
        <v>361</v>
      </c>
      <c r="CP331" t="s">
        <v>361</v>
      </c>
      <c r="CQ331" t="s">
        <v>361</v>
      </c>
      <c r="CR331" t="s">
        <v>370</v>
      </c>
      <c r="CS331" t="s">
        <v>370</v>
      </c>
      <c r="CT331" t="s">
        <v>370</v>
      </c>
      <c r="CU331" t="s">
        <v>361</v>
      </c>
      <c r="CV331" t="s">
        <v>361</v>
      </c>
      <c r="CW331" t="s">
        <v>361</v>
      </c>
      <c r="CX331" t="s">
        <v>361</v>
      </c>
      <c r="CY331" t="s">
        <v>361</v>
      </c>
      <c r="CZ331" t="s">
        <v>361</v>
      </c>
      <c r="DA331" t="s">
        <v>361</v>
      </c>
      <c r="DE331" t="s">
        <v>385</v>
      </c>
      <c r="DG331" t="s">
        <v>436</v>
      </c>
      <c r="DH331" t="s">
        <v>361</v>
      </c>
      <c r="DI331" t="s">
        <v>361</v>
      </c>
      <c r="DJ331" t="s">
        <v>361</v>
      </c>
      <c r="DK331" t="s">
        <v>361</v>
      </c>
      <c r="DL331" t="s">
        <v>361</v>
      </c>
      <c r="DM331" t="s">
        <v>361</v>
      </c>
      <c r="DN331" t="s">
        <v>361</v>
      </c>
      <c r="DO331" t="s">
        <v>361</v>
      </c>
      <c r="DP331" t="s">
        <v>361</v>
      </c>
      <c r="DQ331" t="s">
        <v>361</v>
      </c>
      <c r="DR331" t="s">
        <v>361</v>
      </c>
      <c r="DT331" t="s">
        <v>361</v>
      </c>
      <c r="DU331" t="s">
        <v>361</v>
      </c>
      <c r="DV331" t="s">
        <v>361</v>
      </c>
      <c r="DW331" t="s">
        <v>361</v>
      </c>
      <c r="DX331" t="s">
        <v>361</v>
      </c>
      <c r="DY331" t="s">
        <v>361</v>
      </c>
      <c r="DZ331" t="s">
        <v>361</v>
      </c>
      <c r="EA331" t="s">
        <v>361</v>
      </c>
      <c r="EB331" t="s">
        <v>361</v>
      </c>
      <c r="EC331" t="s">
        <v>361</v>
      </c>
      <c r="ED331" t="s">
        <v>370</v>
      </c>
      <c r="EI331" t="s">
        <v>383</v>
      </c>
      <c r="EK331" t="s">
        <v>383</v>
      </c>
      <c r="EL331">
        <v>9</v>
      </c>
      <c r="EM331" t="s">
        <v>372</v>
      </c>
      <c r="EN331">
        <v>70</v>
      </c>
      <c r="EO331" t="s">
        <v>371</v>
      </c>
      <c r="EP331">
        <v>40</v>
      </c>
      <c r="EQ331" t="s">
        <v>371</v>
      </c>
      <c r="ER331">
        <v>35</v>
      </c>
      <c r="ES331" t="s">
        <v>372</v>
      </c>
      <c r="ET331">
        <v>34</v>
      </c>
      <c r="EU331" t="s">
        <v>371</v>
      </c>
      <c r="EV331">
        <v>32</v>
      </c>
      <c r="EW331" t="s">
        <v>371</v>
      </c>
      <c r="EX331">
        <v>19</v>
      </c>
      <c r="EY331" t="s">
        <v>371</v>
      </c>
      <c r="EZ331">
        <v>16</v>
      </c>
      <c r="FA331" t="s">
        <v>371</v>
      </c>
      <c r="FB331">
        <v>14</v>
      </c>
      <c r="FC331" t="s">
        <v>372</v>
      </c>
      <c r="FD331">
        <v>9</v>
      </c>
      <c r="FQ331" t="s">
        <v>392</v>
      </c>
      <c r="FS331" t="s">
        <v>448</v>
      </c>
      <c r="FW331" t="s">
        <v>387</v>
      </c>
      <c r="GA331" t="s">
        <v>385</v>
      </c>
      <c r="GG331" t="s">
        <v>383</v>
      </c>
      <c r="GK331" t="s">
        <v>394</v>
      </c>
      <c r="GQ331">
        <v>1</v>
      </c>
      <c r="GS331" t="s">
        <v>395</v>
      </c>
      <c r="GU331" t="s">
        <v>396</v>
      </c>
      <c r="GY331" t="s">
        <v>397</v>
      </c>
      <c r="HC331" t="s">
        <v>385</v>
      </c>
      <c r="HE331" t="s">
        <v>385</v>
      </c>
      <c r="HO331" t="s">
        <v>385</v>
      </c>
      <c r="HP331" t="s">
        <v>385</v>
      </c>
      <c r="HQ331" t="s">
        <v>385</v>
      </c>
      <c r="HR331" t="s">
        <v>385</v>
      </c>
      <c r="HS331" t="s">
        <v>385</v>
      </c>
      <c r="HT331" t="s">
        <v>383</v>
      </c>
      <c r="HU331" t="s">
        <v>385</v>
      </c>
      <c r="HV331" t="s">
        <v>385</v>
      </c>
      <c r="HW331" t="s">
        <v>385</v>
      </c>
      <c r="IE331" t="s">
        <v>385</v>
      </c>
      <c r="IF331" t="s">
        <v>385</v>
      </c>
      <c r="IG331" t="s">
        <v>385</v>
      </c>
      <c r="IH331" t="s">
        <v>385</v>
      </c>
      <c r="II331" t="s">
        <v>383</v>
      </c>
      <c r="IJ331" t="s">
        <v>385</v>
      </c>
      <c r="IK331" t="s">
        <v>383</v>
      </c>
      <c r="IM331" t="s">
        <v>421</v>
      </c>
      <c r="IQ331" t="s">
        <v>380</v>
      </c>
      <c r="IU331" t="s">
        <v>399</v>
      </c>
      <c r="IW331" t="s">
        <v>399</v>
      </c>
      <c r="IY331" t="s">
        <v>399</v>
      </c>
      <c r="JA331" t="s">
        <v>383</v>
      </c>
      <c r="JL331" t="s">
        <v>361</v>
      </c>
      <c r="JM331" t="s">
        <v>361</v>
      </c>
      <c r="JN331" t="s">
        <v>361</v>
      </c>
      <c r="JO331" t="s">
        <v>361</v>
      </c>
      <c r="JP331" t="s">
        <v>361</v>
      </c>
      <c r="JQ331" t="s">
        <v>361</v>
      </c>
      <c r="JR331" t="s">
        <v>361</v>
      </c>
      <c r="JS331" t="s">
        <v>361</v>
      </c>
      <c r="JT331" t="s">
        <v>361</v>
      </c>
      <c r="JU331" t="s">
        <v>361</v>
      </c>
      <c r="JV331" t="s">
        <v>361</v>
      </c>
      <c r="JW331" t="s">
        <v>361</v>
      </c>
      <c r="KB331" t="s">
        <v>8</v>
      </c>
    </row>
    <row r="332" spans="1:288" x14ac:dyDescent="0.3">
      <c r="A332">
        <v>331</v>
      </c>
      <c r="AV332" t="s">
        <v>361</v>
      </c>
      <c r="AW332" t="s">
        <v>361</v>
      </c>
      <c r="AX332" t="s">
        <v>361</v>
      </c>
      <c r="AY332" t="s">
        <v>361</v>
      </c>
      <c r="AZ332" t="s">
        <v>361</v>
      </c>
      <c r="BA332" t="s">
        <v>361</v>
      </c>
      <c r="BB332" t="s">
        <v>361</v>
      </c>
      <c r="BC332" t="s">
        <v>361</v>
      </c>
      <c r="BD332" t="s">
        <v>361</v>
      </c>
      <c r="BE332" t="s">
        <v>361</v>
      </c>
      <c r="BF332" t="s">
        <v>361</v>
      </c>
      <c r="BG332" t="s">
        <v>361</v>
      </c>
      <c r="BH332" t="s">
        <v>361</v>
      </c>
      <c r="BI332" t="s">
        <v>361</v>
      </c>
      <c r="BJ332" t="s">
        <v>361</v>
      </c>
      <c r="BK332" t="s">
        <v>361</v>
      </c>
      <c r="BL332" t="s">
        <v>361</v>
      </c>
      <c r="BM332" t="s">
        <v>361</v>
      </c>
      <c r="BP332" t="s">
        <v>361</v>
      </c>
      <c r="BQ332" t="s">
        <v>361</v>
      </c>
      <c r="BR332" t="s">
        <v>361</v>
      </c>
      <c r="BS332" t="s">
        <v>361</v>
      </c>
      <c r="BT332" t="s">
        <v>361</v>
      </c>
      <c r="BU332" t="s">
        <v>361</v>
      </c>
      <c r="BV332" t="s">
        <v>361</v>
      </c>
      <c r="BW332" t="s">
        <v>361</v>
      </c>
      <c r="BX332" t="s">
        <v>361</v>
      </c>
      <c r="BY332" t="s">
        <v>361</v>
      </c>
      <c r="BZ332" t="s">
        <v>361</v>
      </c>
      <c r="CA332" t="s">
        <v>361</v>
      </c>
      <c r="CB332" t="s">
        <v>361</v>
      </c>
      <c r="CC332" t="s">
        <v>361</v>
      </c>
      <c r="CF332" t="s">
        <v>361</v>
      </c>
      <c r="CG332" t="s">
        <v>361</v>
      </c>
      <c r="CH332" t="s">
        <v>361</v>
      </c>
      <c r="CI332" t="s">
        <v>361</v>
      </c>
      <c r="CJ332" t="s">
        <v>361</v>
      </c>
      <c r="CK332" t="s">
        <v>361</v>
      </c>
      <c r="CL332" t="s">
        <v>361</v>
      </c>
      <c r="CM332" t="s">
        <v>361</v>
      </c>
      <c r="CN332" t="s">
        <v>361</v>
      </c>
      <c r="CO332" t="s">
        <v>361</v>
      </c>
      <c r="CP332" t="s">
        <v>361</v>
      </c>
      <c r="CQ332" t="s">
        <v>361</v>
      </c>
      <c r="CR332" t="s">
        <v>361</v>
      </c>
      <c r="CS332" t="s">
        <v>361</v>
      </c>
      <c r="CT332" t="s">
        <v>361</v>
      </c>
      <c r="CU332" t="s">
        <v>361</v>
      </c>
      <c r="CV332" t="s">
        <v>361</v>
      </c>
      <c r="CW332" t="s">
        <v>361</v>
      </c>
      <c r="CX332" t="s">
        <v>361</v>
      </c>
      <c r="CY332" t="s">
        <v>361</v>
      </c>
      <c r="CZ332" t="s">
        <v>361</v>
      </c>
      <c r="DA332" t="s">
        <v>361</v>
      </c>
      <c r="DH332" t="s">
        <v>361</v>
      </c>
      <c r="DI332" t="s">
        <v>361</v>
      </c>
      <c r="DJ332" t="s">
        <v>361</v>
      </c>
      <c r="DK332" t="s">
        <v>361</v>
      </c>
      <c r="DL332" t="s">
        <v>361</v>
      </c>
      <c r="DM332" t="s">
        <v>361</v>
      </c>
      <c r="DN332" t="s">
        <v>361</v>
      </c>
      <c r="DO332" t="s">
        <v>361</v>
      </c>
      <c r="DP332" t="s">
        <v>361</v>
      </c>
      <c r="DQ332" t="s">
        <v>361</v>
      </c>
      <c r="DR332" t="s">
        <v>361</v>
      </c>
      <c r="DT332" t="s">
        <v>361</v>
      </c>
      <c r="DU332" t="s">
        <v>361</v>
      </c>
      <c r="DV332" t="s">
        <v>361</v>
      </c>
      <c r="DW332" t="s">
        <v>361</v>
      </c>
      <c r="DX332" t="s">
        <v>361</v>
      </c>
      <c r="DY332" t="s">
        <v>361</v>
      </c>
      <c r="DZ332" t="s">
        <v>361</v>
      </c>
      <c r="EA332" t="s">
        <v>361</v>
      </c>
      <c r="EB332" t="s">
        <v>361</v>
      </c>
      <c r="EC332" t="s">
        <v>361</v>
      </c>
      <c r="ED332" t="s">
        <v>361</v>
      </c>
      <c r="JL332" t="s">
        <v>361</v>
      </c>
      <c r="JM332" t="s">
        <v>361</v>
      </c>
      <c r="JN332" t="s">
        <v>361</v>
      </c>
      <c r="JO332" t="s">
        <v>361</v>
      </c>
      <c r="JP332" t="s">
        <v>361</v>
      </c>
      <c r="JQ332" t="s">
        <v>361</v>
      </c>
      <c r="JR332" t="s">
        <v>361</v>
      </c>
      <c r="JS332" t="s">
        <v>361</v>
      </c>
      <c r="JT332" t="s">
        <v>361</v>
      </c>
      <c r="JU332" t="s">
        <v>361</v>
      </c>
      <c r="JV332" t="s">
        <v>361</v>
      </c>
      <c r="JW332" t="s">
        <v>361</v>
      </c>
      <c r="KB332" t="s">
        <v>59</v>
      </c>
    </row>
    <row r="333" spans="1:288" x14ac:dyDescent="0.3">
      <c r="A333">
        <v>332</v>
      </c>
      <c r="D333" s="45">
        <v>44743</v>
      </c>
      <c r="E333" s="46">
        <v>0.4597222222222222</v>
      </c>
      <c r="F333" t="s">
        <v>24</v>
      </c>
      <c r="G333" t="s">
        <v>13</v>
      </c>
      <c r="H333" t="s">
        <v>7</v>
      </c>
      <c r="L333" t="s">
        <v>362</v>
      </c>
      <c r="P333" t="s">
        <v>9</v>
      </c>
      <c r="V333" t="s">
        <v>401</v>
      </c>
      <c r="X333" t="s">
        <v>9</v>
      </c>
      <c r="Z333" t="s">
        <v>443</v>
      </c>
      <c r="AB333" t="s">
        <v>403</v>
      </c>
      <c r="AD333" t="s">
        <v>366</v>
      </c>
      <c r="AF333" t="s">
        <v>367</v>
      </c>
      <c r="AJ333" t="s">
        <v>367</v>
      </c>
      <c r="AN333" t="s">
        <v>9</v>
      </c>
      <c r="AP333" t="s">
        <v>424</v>
      </c>
      <c r="AR333" t="s">
        <v>7</v>
      </c>
      <c r="AT333" t="s">
        <v>7</v>
      </c>
      <c r="AV333" t="s">
        <v>361</v>
      </c>
      <c r="AW333" t="s">
        <v>361</v>
      </c>
      <c r="AX333" t="s">
        <v>361</v>
      </c>
      <c r="AY333" t="s">
        <v>370</v>
      </c>
      <c r="AZ333" t="s">
        <v>370</v>
      </c>
      <c r="BA333" t="s">
        <v>370</v>
      </c>
      <c r="BB333" t="s">
        <v>361</v>
      </c>
      <c r="BC333" t="s">
        <v>361</v>
      </c>
      <c r="BD333" t="s">
        <v>361</v>
      </c>
      <c r="BE333" t="s">
        <v>361</v>
      </c>
      <c r="BF333" t="s">
        <v>361</v>
      </c>
      <c r="BG333" t="s">
        <v>361</v>
      </c>
      <c r="BH333" t="s">
        <v>361</v>
      </c>
      <c r="BI333" t="s">
        <v>361</v>
      </c>
      <c r="BJ333" t="s">
        <v>361</v>
      </c>
      <c r="BK333" t="s">
        <v>361</v>
      </c>
      <c r="BL333" t="s">
        <v>361</v>
      </c>
      <c r="BM333" t="s">
        <v>361</v>
      </c>
      <c r="BP333" t="s">
        <v>361</v>
      </c>
      <c r="BQ333" t="s">
        <v>361</v>
      </c>
      <c r="BR333" t="s">
        <v>370</v>
      </c>
      <c r="BS333" t="s">
        <v>370</v>
      </c>
      <c r="BT333" t="s">
        <v>361</v>
      </c>
      <c r="BU333" t="s">
        <v>361</v>
      </c>
      <c r="BV333" t="s">
        <v>361</v>
      </c>
      <c r="BW333" t="s">
        <v>361</v>
      </c>
      <c r="BX333" t="s">
        <v>361</v>
      </c>
      <c r="BY333" t="s">
        <v>361</v>
      </c>
      <c r="BZ333" t="s">
        <v>361</v>
      </c>
      <c r="CA333" t="s">
        <v>361</v>
      </c>
      <c r="CB333" t="s">
        <v>361</v>
      </c>
      <c r="CC333" t="s">
        <v>361</v>
      </c>
      <c r="CF333" t="s">
        <v>361</v>
      </c>
      <c r="CG333" t="s">
        <v>361</v>
      </c>
      <c r="CH333" t="s">
        <v>370</v>
      </c>
      <c r="CI333" t="s">
        <v>370</v>
      </c>
      <c r="CJ333" t="s">
        <v>370</v>
      </c>
      <c r="CK333" t="s">
        <v>361</v>
      </c>
      <c r="CL333" t="s">
        <v>370</v>
      </c>
      <c r="CM333" t="s">
        <v>361</v>
      </c>
      <c r="CN333" t="s">
        <v>361</v>
      </c>
      <c r="CO333" t="s">
        <v>370</v>
      </c>
      <c r="CP333" t="s">
        <v>361</v>
      </c>
      <c r="CQ333" t="s">
        <v>361</v>
      </c>
      <c r="CR333" t="s">
        <v>361</v>
      </c>
      <c r="CS333" t="s">
        <v>361</v>
      </c>
      <c r="CT333" t="s">
        <v>361</v>
      </c>
      <c r="CU333" t="s">
        <v>361</v>
      </c>
      <c r="CV333" t="s">
        <v>361</v>
      </c>
      <c r="CW333" t="s">
        <v>361</v>
      </c>
      <c r="CX333" t="s">
        <v>361</v>
      </c>
      <c r="CY333" t="s">
        <v>361</v>
      </c>
      <c r="CZ333" t="s">
        <v>361</v>
      </c>
      <c r="DA333" t="s">
        <v>361</v>
      </c>
      <c r="DD333" t="s">
        <v>9</v>
      </c>
      <c r="DF333" t="s">
        <v>9</v>
      </c>
      <c r="DH333" t="s">
        <v>361</v>
      </c>
      <c r="DI333" t="s">
        <v>361</v>
      </c>
      <c r="DJ333" t="s">
        <v>361</v>
      </c>
      <c r="DK333" t="s">
        <v>361</v>
      </c>
      <c r="DL333" t="s">
        <v>361</v>
      </c>
      <c r="DM333" t="s">
        <v>361</v>
      </c>
      <c r="DN333" t="s">
        <v>361</v>
      </c>
      <c r="DO333" t="s">
        <v>361</v>
      </c>
      <c r="DP333" t="s">
        <v>361</v>
      </c>
      <c r="DQ333" t="s">
        <v>361</v>
      </c>
      <c r="DR333" t="s">
        <v>370</v>
      </c>
      <c r="DT333" t="s">
        <v>361</v>
      </c>
      <c r="DU333" t="s">
        <v>361</v>
      </c>
      <c r="DV333" t="s">
        <v>361</v>
      </c>
      <c r="DW333" t="s">
        <v>361</v>
      </c>
      <c r="DX333" t="s">
        <v>361</v>
      </c>
      <c r="DY333" t="s">
        <v>361</v>
      </c>
      <c r="DZ333" t="s">
        <v>361</v>
      </c>
      <c r="EA333" t="s">
        <v>361</v>
      </c>
      <c r="EB333" t="s">
        <v>361</v>
      </c>
      <c r="EC333" t="s">
        <v>361</v>
      </c>
      <c r="ED333" t="s">
        <v>361</v>
      </c>
      <c r="EH333" t="s">
        <v>7</v>
      </c>
      <c r="EJ333" t="s">
        <v>7</v>
      </c>
      <c r="EL333">
        <v>2</v>
      </c>
      <c r="EM333" t="s">
        <v>372</v>
      </c>
      <c r="EN333">
        <v>17</v>
      </c>
      <c r="EO333" t="s">
        <v>371</v>
      </c>
      <c r="EP333">
        <v>14</v>
      </c>
      <c r="FQ333" t="s">
        <v>373</v>
      </c>
      <c r="FR333" t="s">
        <v>374</v>
      </c>
      <c r="FV333" t="s">
        <v>374</v>
      </c>
      <c r="GF333" t="s">
        <v>7</v>
      </c>
      <c r="GJ333" t="s">
        <v>425</v>
      </c>
      <c r="GP333">
        <v>1</v>
      </c>
      <c r="GR333" t="s">
        <v>376</v>
      </c>
      <c r="GT333" t="s">
        <v>377</v>
      </c>
      <c r="GX333" t="s">
        <v>378</v>
      </c>
      <c r="HB333" t="s">
        <v>9</v>
      </c>
      <c r="HD333" t="s">
        <v>9</v>
      </c>
      <c r="HF333" t="s">
        <v>7</v>
      </c>
      <c r="HG333" t="s">
        <v>7</v>
      </c>
      <c r="HH333" t="s">
        <v>7</v>
      </c>
      <c r="HI333" t="s">
        <v>7</v>
      </c>
      <c r="HJ333" t="s">
        <v>7</v>
      </c>
      <c r="HK333" t="s">
        <v>7</v>
      </c>
      <c r="HL333" t="s">
        <v>7</v>
      </c>
      <c r="HM333" t="s">
        <v>9</v>
      </c>
      <c r="HN333" t="s">
        <v>7</v>
      </c>
      <c r="HX333" t="s">
        <v>9</v>
      </c>
      <c r="HY333" t="s">
        <v>9</v>
      </c>
      <c r="HZ333" t="s">
        <v>7</v>
      </c>
      <c r="IA333" t="s">
        <v>7</v>
      </c>
      <c r="IB333" t="s">
        <v>7</v>
      </c>
      <c r="IC333" t="s">
        <v>7</v>
      </c>
      <c r="ID333" t="s">
        <v>7</v>
      </c>
      <c r="IL333" t="s">
        <v>379</v>
      </c>
      <c r="IP333" t="s">
        <v>441</v>
      </c>
      <c r="IT333" t="s">
        <v>445</v>
      </c>
      <c r="IV333" t="s">
        <v>445</v>
      </c>
      <c r="IX333" t="s">
        <v>445</v>
      </c>
      <c r="IZ333" t="s">
        <v>9</v>
      </c>
      <c r="JB333" t="s">
        <v>11</v>
      </c>
      <c r="JD333" t="s">
        <v>9</v>
      </c>
      <c r="JF333" t="s">
        <v>410</v>
      </c>
      <c r="JG333" t="s">
        <v>409</v>
      </c>
      <c r="JH333" t="s">
        <v>410</v>
      </c>
      <c r="JL333" t="s">
        <v>361</v>
      </c>
      <c r="JM333" t="s">
        <v>361</v>
      </c>
      <c r="JN333" t="s">
        <v>361</v>
      </c>
      <c r="JO333" t="s">
        <v>370</v>
      </c>
      <c r="JP333" t="s">
        <v>370</v>
      </c>
      <c r="JQ333" t="s">
        <v>361</v>
      </c>
      <c r="JR333" t="s">
        <v>361</v>
      </c>
      <c r="JS333" t="s">
        <v>361</v>
      </c>
      <c r="JT333" t="s">
        <v>361</v>
      </c>
      <c r="JU333" t="s">
        <v>361</v>
      </c>
      <c r="JV333" t="s">
        <v>361</v>
      </c>
      <c r="JW333" t="s">
        <v>361</v>
      </c>
      <c r="JX333" t="s">
        <v>14</v>
      </c>
      <c r="JZ333" t="s">
        <v>412</v>
      </c>
      <c r="KB333" t="s">
        <v>8</v>
      </c>
    </row>
    <row r="334" spans="1:288" x14ac:dyDescent="0.3">
      <c r="A334">
        <v>333</v>
      </c>
      <c r="D334" s="45">
        <v>44743</v>
      </c>
      <c r="E334" s="46">
        <v>0.4604166666666667</v>
      </c>
      <c r="F334" t="s">
        <v>60</v>
      </c>
      <c r="G334" t="s">
        <v>382</v>
      </c>
      <c r="I334" t="s">
        <v>383</v>
      </c>
      <c r="N334" t="s">
        <v>384</v>
      </c>
      <c r="S334" t="s">
        <v>385</v>
      </c>
      <c r="W334" t="s">
        <v>451</v>
      </c>
      <c r="AA334" t="s">
        <v>414</v>
      </c>
      <c r="AC334" t="s">
        <v>388</v>
      </c>
      <c r="AE334" t="s">
        <v>435</v>
      </c>
      <c r="AG334" t="s">
        <v>390</v>
      </c>
      <c r="AK334" t="s">
        <v>502</v>
      </c>
      <c r="AL334" t="s">
        <v>14</v>
      </c>
      <c r="AM334" t="s">
        <v>586</v>
      </c>
      <c r="AO334" t="s">
        <v>385</v>
      </c>
      <c r="AQ334" t="s">
        <v>418</v>
      </c>
      <c r="AS334" t="s">
        <v>385</v>
      </c>
      <c r="AU334" t="s">
        <v>385</v>
      </c>
      <c r="AV334" t="s">
        <v>361</v>
      </c>
      <c r="AW334" t="s">
        <v>361</v>
      </c>
      <c r="AX334" t="s">
        <v>361</v>
      </c>
      <c r="AY334" t="s">
        <v>361</v>
      </c>
      <c r="AZ334" t="s">
        <v>361</v>
      </c>
      <c r="BA334" t="s">
        <v>361</v>
      </c>
      <c r="BB334" t="s">
        <v>361</v>
      </c>
      <c r="BC334" t="s">
        <v>361</v>
      </c>
      <c r="BD334" t="s">
        <v>361</v>
      </c>
      <c r="BE334" t="s">
        <v>361</v>
      </c>
      <c r="BF334" t="s">
        <v>361</v>
      </c>
      <c r="BG334" t="s">
        <v>361</v>
      </c>
      <c r="BH334" t="s">
        <v>361</v>
      </c>
      <c r="BI334" t="s">
        <v>361</v>
      </c>
      <c r="BJ334" t="s">
        <v>370</v>
      </c>
      <c r="BK334" t="s">
        <v>361</v>
      </c>
      <c r="BL334" t="s">
        <v>361</v>
      </c>
      <c r="BM334" t="s">
        <v>361</v>
      </c>
      <c r="BP334" t="s">
        <v>361</v>
      </c>
      <c r="BQ334" t="s">
        <v>361</v>
      </c>
      <c r="BR334" t="s">
        <v>361</v>
      </c>
      <c r="BS334" t="s">
        <v>361</v>
      </c>
      <c r="BT334" t="s">
        <v>361</v>
      </c>
      <c r="BU334" t="s">
        <v>361</v>
      </c>
      <c r="BV334" t="s">
        <v>361</v>
      </c>
      <c r="BW334" t="s">
        <v>361</v>
      </c>
      <c r="BX334" t="s">
        <v>361</v>
      </c>
      <c r="BY334" t="s">
        <v>361</v>
      </c>
      <c r="BZ334" t="s">
        <v>370</v>
      </c>
      <c r="CA334" t="s">
        <v>361</v>
      </c>
      <c r="CB334" t="s">
        <v>361</v>
      </c>
      <c r="CC334" t="s">
        <v>361</v>
      </c>
      <c r="CF334" t="s">
        <v>361</v>
      </c>
      <c r="CG334" t="s">
        <v>361</v>
      </c>
      <c r="CH334" t="s">
        <v>361</v>
      </c>
      <c r="CI334" t="s">
        <v>361</v>
      </c>
      <c r="CJ334" t="s">
        <v>361</v>
      </c>
      <c r="CK334" t="s">
        <v>361</v>
      </c>
      <c r="CL334" t="s">
        <v>361</v>
      </c>
      <c r="CM334" t="s">
        <v>361</v>
      </c>
      <c r="CN334" t="s">
        <v>361</v>
      </c>
      <c r="CO334" t="s">
        <v>361</v>
      </c>
      <c r="CP334" t="s">
        <v>361</v>
      </c>
      <c r="CQ334" t="s">
        <v>361</v>
      </c>
      <c r="CR334" t="s">
        <v>370</v>
      </c>
      <c r="CS334" t="s">
        <v>361</v>
      </c>
      <c r="CT334" t="s">
        <v>361</v>
      </c>
      <c r="CU334" t="s">
        <v>361</v>
      </c>
      <c r="CV334" t="s">
        <v>370</v>
      </c>
      <c r="CW334" t="s">
        <v>361</v>
      </c>
      <c r="CX334" t="s">
        <v>361</v>
      </c>
      <c r="CY334" t="s">
        <v>361</v>
      </c>
      <c r="CZ334" t="s">
        <v>361</v>
      </c>
      <c r="DA334" t="s">
        <v>361</v>
      </c>
      <c r="DE334" t="s">
        <v>385</v>
      </c>
      <c r="DG334" t="s">
        <v>385</v>
      </c>
      <c r="DH334" t="s">
        <v>361</v>
      </c>
      <c r="DI334" t="s">
        <v>361</v>
      </c>
      <c r="DJ334" t="s">
        <v>361</v>
      </c>
      <c r="DK334" t="s">
        <v>361</v>
      </c>
      <c r="DL334" t="s">
        <v>361</v>
      </c>
      <c r="DM334" t="s">
        <v>361</v>
      </c>
      <c r="DN334" t="s">
        <v>361</v>
      </c>
      <c r="DO334" t="s">
        <v>361</v>
      </c>
      <c r="DP334" t="s">
        <v>361</v>
      </c>
      <c r="DQ334" t="s">
        <v>361</v>
      </c>
      <c r="DR334" t="s">
        <v>361</v>
      </c>
      <c r="DT334" t="s">
        <v>361</v>
      </c>
      <c r="DU334" t="s">
        <v>361</v>
      </c>
      <c r="DV334" t="s">
        <v>361</v>
      </c>
      <c r="DW334" t="s">
        <v>361</v>
      </c>
      <c r="DX334" t="s">
        <v>361</v>
      </c>
      <c r="DY334" t="s">
        <v>361</v>
      </c>
      <c r="DZ334" t="s">
        <v>361</v>
      </c>
      <c r="EA334" t="s">
        <v>361</v>
      </c>
      <c r="EB334" t="s">
        <v>361</v>
      </c>
      <c r="EC334" t="s">
        <v>361</v>
      </c>
      <c r="ED334" t="s">
        <v>370</v>
      </c>
      <c r="EI334" t="s">
        <v>383</v>
      </c>
      <c r="EK334" t="s">
        <v>383</v>
      </c>
      <c r="EL334">
        <v>3</v>
      </c>
      <c r="EM334" t="s">
        <v>371</v>
      </c>
      <c r="EN334">
        <v>16</v>
      </c>
      <c r="EO334" t="s">
        <v>372</v>
      </c>
      <c r="EP334">
        <v>4</v>
      </c>
      <c r="EQ334" t="s">
        <v>371</v>
      </c>
      <c r="ER334">
        <v>43</v>
      </c>
      <c r="FQ334" t="s">
        <v>373</v>
      </c>
      <c r="FS334" t="s">
        <v>463</v>
      </c>
      <c r="FU334" t="s">
        <v>499</v>
      </c>
      <c r="FW334" t="s">
        <v>419</v>
      </c>
      <c r="GG334" t="s">
        <v>383</v>
      </c>
      <c r="GK334" t="s">
        <v>517</v>
      </c>
      <c r="GQ334">
        <v>1</v>
      </c>
      <c r="GS334" t="s">
        <v>395</v>
      </c>
      <c r="GU334" t="s">
        <v>396</v>
      </c>
      <c r="GY334" t="s">
        <v>397</v>
      </c>
      <c r="HC334" t="s">
        <v>385</v>
      </c>
      <c r="HE334" t="s">
        <v>385</v>
      </c>
      <c r="HO334" t="s">
        <v>385</v>
      </c>
      <c r="HP334" t="s">
        <v>385</v>
      </c>
      <c r="HQ334" t="s">
        <v>383</v>
      </c>
      <c r="HR334" t="s">
        <v>383</v>
      </c>
      <c r="HS334" t="s">
        <v>385</v>
      </c>
      <c r="HT334" t="s">
        <v>383</v>
      </c>
      <c r="HU334" t="s">
        <v>385</v>
      </c>
      <c r="HV334" t="s">
        <v>385</v>
      </c>
      <c r="HW334" t="s">
        <v>383</v>
      </c>
      <c r="IE334" t="s">
        <v>385</v>
      </c>
      <c r="IF334" t="s">
        <v>385</v>
      </c>
      <c r="IG334" t="s">
        <v>383</v>
      </c>
      <c r="IH334" t="s">
        <v>385</v>
      </c>
      <c r="II334" t="s">
        <v>383</v>
      </c>
      <c r="IJ334" t="s">
        <v>383</v>
      </c>
      <c r="IK334" t="s">
        <v>383</v>
      </c>
      <c r="IM334" t="s">
        <v>398</v>
      </c>
      <c r="IQ334" t="s">
        <v>380</v>
      </c>
      <c r="IU334" t="s">
        <v>468</v>
      </c>
      <c r="IW334" t="s">
        <v>468</v>
      </c>
      <c r="IY334" t="s">
        <v>468</v>
      </c>
      <c r="JA334" t="s">
        <v>383</v>
      </c>
      <c r="JL334" t="s">
        <v>361</v>
      </c>
      <c r="JM334" t="s">
        <v>361</v>
      </c>
      <c r="JN334" t="s">
        <v>361</v>
      </c>
      <c r="JO334" t="s">
        <v>361</v>
      </c>
      <c r="JP334" t="s">
        <v>361</v>
      </c>
      <c r="JQ334" t="s">
        <v>361</v>
      </c>
      <c r="JR334" t="s">
        <v>361</v>
      </c>
      <c r="JS334" t="s">
        <v>361</v>
      </c>
      <c r="JT334" t="s">
        <v>361</v>
      </c>
      <c r="JU334" t="s">
        <v>361</v>
      </c>
      <c r="JV334" t="s">
        <v>361</v>
      </c>
      <c r="JW334" t="s">
        <v>361</v>
      </c>
      <c r="KB334" t="s">
        <v>8</v>
      </c>
    </row>
    <row r="335" spans="1:288" x14ac:dyDescent="0.3">
      <c r="A335">
        <v>334</v>
      </c>
      <c r="D335" s="45">
        <v>44743</v>
      </c>
      <c r="E335" s="46">
        <v>0.4694444444444445</v>
      </c>
      <c r="F335" t="s">
        <v>4</v>
      </c>
      <c r="G335" t="s">
        <v>13</v>
      </c>
      <c r="H335" t="s">
        <v>7</v>
      </c>
      <c r="L335" t="s">
        <v>362</v>
      </c>
      <c r="P335" t="s">
        <v>9</v>
      </c>
      <c r="V335" t="s">
        <v>363</v>
      </c>
      <c r="Z335" t="s">
        <v>402</v>
      </c>
      <c r="AB335" t="s">
        <v>469</v>
      </c>
      <c r="AD335" t="s">
        <v>389</v>
      </c>
      <c r="AF335" t="s">
        <v>367</v>
      </c>
      <c r="AJ335" t="s">
        <v>367</v>
      </c>
      <c r="AN335" t="s">
        <v>368</v>
      </c>
      <c r="AP335" t="s">
        <v>424</v>
      </c>
      <c r="AR335" t="s">
        <v>7</v>
      </c>
      <c r="AT335" t="s">
        <v>7</v>
      </c>
      <c r="AV335" t="s">
        <v>361</v>
      </c>
      <c r="AW335" t="s">
        <v>361</v>
      </c>
      <c r="AX335" t="s">
        <v>361</v>
      </c>
      <c r="AY335" t="s">
        <v>361</v>
      </c>
      <c r="AZ335" t="s">
        <v>370</v>
      </c>
      <c r="BA335" t="s">
        <v>370</v>
      </c>
      <c r="BB335" t="s">
        <v>370</v>
      </c>
      <c r="BC335" t="s">
        <v>361</v>
      </c>
      <c r="BD335" t="s">
        <v>361</v>
      </c>
      <c r="BE335" t="s">
        <v>361</v>
      </c>
      <c r="BF335" t="s">
        <v>361</v>
      </c>
      <c r="BG335" t="s">
        <v>361</v>
      </c>
      <c r="BH335" t="s">
        <v>361</v>
      </c>
      <c r="BI335" t="s">
        <v>361</v>
      </c>
      <c r="BJ335" t="s">
        <v>361</v>
      </c>
      <c r="BK335" t="s">
        <v>361</v>
      </c>
      <c r="BL335" t="s">
        <v>361</v>
      </c>
      <c r="BM335" t="s">
        <v>361</v>
      </c>
      <c r="BP335" t="s">
        <v>361</v>
      </c>
      <c r="BQ335" t="s">
        <v>370</v>
      </c>
      <c r="BR335" t="s">
        <v>361</v>
      </c>
      <c r="BS335" t="s">
        <v>370</v>
      </c>
      <c r="BT335" t="s">
        <v>370</v>
      </c>
      <c r="BU335" t="s">
        <v>361</v>
      </c>
      <c r="BV335" t="s">
        <v>361</v>
      </c>
      <c r="BW335" t="s">
        <v>361</v>
      </c>
      <c r="BX335" t="s">
        <v>361</v>
      </c>
      <c r="BY335" t="s">
        <v>361</v>
      </c>
      <c r="BZ335" t="s">
        <v>361</v>
      </c>
      <c r="CA335" t="s">
        <v>361</v>
      </c>
      <c r="CB335" t="s">
        <v>361</v>
      </c>
      <c r="CC335" t="s">
        <v>361</v>
      </c>
      <c r="CF335" t="s">
        <v>361</v>
      </c>
      <c r="CG335" t="s">
        <v>370</v>
      </c>
      <c r="CH335" t="s">
        <v>370</v>
      </c>
      <c r="CI335" t="s">
        <v>370</v>
      </c>
      <c r="CJ335" t="s">
        <v>370</v>
      </c>
      <c r="CK335" t="s">
        <v>370</v>
      </c>
      <c r="CL335" t="s">
        <v>361</v>
      </c>
      <c r="CM335" t="s">
        <v>361</v>
      </c>
      <c r="CN335" t="s">
        <v>361</v>
      </c>
      <c r="CO335" t="s">
        <v>361</v>
      </c>
      <c r="CP335" t="s">
        <v>361</v>
      </c>
      <c r="CQ335" t="s">
        <v>361</v>
      </c>
      <c r="CR335" t="s">
        <v>361</v>
      </c>
      <c r="CS335" t="s">
        <v>361</v>
      </c>
      <c r="CT335" t="s">
        <v>361</v>
      </c>
      <c r="CU335" t="s">
        <v>361</v>
      </c>
      <c r="CV335" t="s">
        <v>361</v>
      </c>
      <c r="CW335" t="s">
        <v>361</v>
      </c>
      <c r="CX335" t="s">
        <v>361</v>
      </c>
      <c r="CY335" t="s">
        <v>361</v>
      </c>
      <c r="CZ335" t="s">
        <v>361</v>
      </c>
      <c r="DA335" t="s">
        <v>361</v>
      </c>
      <c r="DD335" t="s">
        <v>9</v>
      </c>
      <c r="DF335" t="s">
        <v>9</v>
      </c>
      <c r="DH335" t="s">
        <v>361</v>
      </c>
      <c r="DI335" t="s">
        <v>361</v>
      </c>
      <c r="DJ335" t="s">
        <v>361</v>
      </c>
      <c r="DK335" t="s">
        <v>361</v>
      </c>
      <c r="DL335" t="s">
        <v>361</v>
      </c>
      <c r="DM335" t="s">
        <v>361</v>
      </c>
      <c r="DN335" t="s">
        <v>361</v>
      </c>
      <c r="DO335" t="s">
        <v>361</v>
      </c>
      <c r="DP335" t="s">
        <v>361</v>
      </c>
      <c r="DQ335" t="s">
        <v>361</v>
      </c>
      <c r="DR335" t="s">
        <v>370</v>
      </c>
      <c r="DT335" t="s">
        <v>361</v>
      </c>
      <c r="DU335" t="s">
        <v>361</v>
      </c>
      <c r="DV335" t="s">
        <v>361</v>
      </c>
      <c r="DW335" t="s">
        <v>361</v>
      </c>
      <c r="DX335" t="s">
        <v>361</v>
      </c>
      <c r="DY335" t="s">
        <v>361</v>
      </c>
      <c r="DZ335" t="s">
        <v>361</v>
      </c>
      <c r="EA335" t="s">
        <v>361</v>
      </c>
      <c r="EB335" t="s">
        <v>361</v>
      </c>
      <c r="EC335" t="s">
        <v>361</v>
      </c>
      <c r="ED335" t="s">
        <v>361</v>
      </c>
      <c r="EH335" t="s">
        <v>7</v>
      </c>
      <c r="EJ335" t="s">
        <v>7</v>
      </c>
      <c r="EL335">
        <v>2</v>
      </c>
      <c r="EM335" t="s">
        <v>371</v>
      </c>
      <c r="EN335">
        <v>35</v>
      </c>
      <c r="EO335" t="s">
        <v>372</v>
      </c>
      <c r="EP335">
        <v>27</v>
      </c>
      <c r="FQ335" t="s">
        <v>373</v>
      </c>
      <c r="FR335" t="s">
        <v>406</v>
      </c>
      <c r="FV335" t="s">
        <v>406</v>
      </c>
      <c r="GF335" t="s">
        <v>7</v>
      </c>
      <c r="GJ335" t="s">
        <v>425</v>
      </c>
      <c r="GP335">
        <v>1</v>
      </c>
      <c r="GR335" t="s">
        <v>376</v>
      </c>
      <c r="GT335" t="s">
        <v>377</v>
      </c>
      <c r="GX335" t="s">
        <v>378</v>
      </c>
      <c r="HB335" t="s">
        <v>9</v>
      </c>
      <c r="HD335" t="s">
        <v>9</v>
      </c>
      <c r="HF335" t="s">
        <v>9</v>
      </c>
      <c r="HG335" t="s">
        <v>9</v>
      </c>
      <c r="HH335" t="s">
        <v>7</v>
      </c>
      <c r="HI335" t="s">
        <v>7</v>
      </c>
      <c r="HJ335" t="s">
        <v>9</v>
      </c>
      <c r="HK335" t="s">
        <v>7</v>
      </c>
      <c r="HL335" t="s">
        <v>9</v>
      </c>
      <c r="HM335" t="s">
        <v>9</v>
      </c>
      <c r="HN335" t="s">
        <v>9</v>
      </c>
      <c r="HX335" t="s">
        <v>9</v>
      </c>
      <c r="HY335" t="s">
        <v>9</v>
      </c>
      <c r="HZ335" t="s">
        <v>9</v>
      </c>
      <c r="IA335" t="s">
        <v>9</v>
      </c>
      <c r="IB335" t="s">
        <v>7</v>
      </c>
      <c r="IC335" t="s">
        <v>7</v>
      </c>
      <c r="ID335" t="s">
        <v>7</v>
      </c>
      <c r="IL335" t="s">
        <v>379</v>
      </c>
      <c r="IP335" t="s">
        <v>380</v>
      </c>
      <c r="IT335" t="s">
        <v>381</v>
      </c>
      <c r="IV335" t="s">
        <v>381</v>
      </c>
      <c r="IX335" t="s">
        <v>381</v>
      </c>
      <c r="IZ335" t="s">
        <v>7</v>
      </c>
      <c r="JL335" t="s">
        <v>361</v>
      </c>
      <c r="JM335" t="s">
        <v>361</v>
      </c>
      <c r="JN335" t="s">
        <v>361</v>
      </c>
      <c r="JO335" t="s">
        <v>361</v>
      </c>
      <c r="JP335" t="s">
        <v>361</v>
      </c>
      <c r="JQ335" t="s">
        <v>361</v>
      </c>
      <c r="JR335" t="s">
        <v>361</v>
      </c>
      <c r="JS335" t="s">
        <v>361</v>
      </c>
      <c r="JT335" t="s">
        <v>361</v>
      </c>
      <c r="JU335" t="s">
        <v>361</v>
      </c>
      <c r="JV335" t="s">
        <v>361</v>
      </c>
      <c r="JW335" t="s">
        <v>361</v>
      </c>
      <c r="KB335" t="s">
        <v>8</v>
      </c>
    </row>
    <row r="336" spans="1:288" x14ac:dyDescent="0.3">
      <c r="A336">
        <v>335</v>
      </c>
      <c r="D336" s="45">
        <v>44743</v>
      </c>
      <c r="E336" s="46">
        <v>0.47361111111111115</v>
      </c>
      <c r="F336" t="s">
        <v>17</v>
      </c>
      <c r="G336" t="s">
        <v>382</v>
      </c>
      <c r="I336" t="s">
        <v>383</v>
      </c>
      <c r="N336" t="s">
        <v>384</v>
      </c>
      <c r="S336" t="s">
        <v>385</v>
      </c>
      <c r="W336" t="s">
        <v>465</v>
      </c>
      <c r="AA336" t="s">
        <v>414</v>
      </c>
      <c r="AC336" t="s">
        <v>388</v>
      </c>
      <c r="AE336" t="s">
        <v>435</v>
      </c>
      <c r="AG336" t="s">
        <v>390</v>
      </c>
      <c r="AK336" t="s">
        <v>383</v>
      </c>
      <c r="AO336" t="s">
        <v>383</v>
      </c>
      <c r="AQ336" t="s">
        <v>383</v>
      </c>
      <c r="AS336" t="s">
        <v>385</v>
      </c>
      <c r="AU336" t="s">
        <v>383</v>
      </c>
      <c r="AV336" t="s">
        <v>361</v>
      </c>
      <c r="AW336" t="s">
        <v>361</v>
      </c>
      <c r="AX336" t="s">
        <v>361</v>
      </c>
      <c r="AY336" t="s">
        <v>361</v>
      </c>
      <c r="AZ336" t="s">
        <v>361</v>
      </c>
      <c r="BA336" t="s">
        <v>361</v>
      </c>
      <c r="BB336" t="s">
        <v>361</v>
      </c>
      <c r="BC336" t="s">
        <v>361</v>
      </c>
      <c r="BD336" t="s">
        <v>361</v>
      </c>
      <c r="BE336" t="s">
        <v>370</v>
      </c>
      <c r="BF336" t="s">
        <v>361</v>
      </c>
      <c r="BG336" t="s">
        <v>361</v>
      </c>
      <c r="BH336" t="s">
        <v>361</v>
      </c>
      <c r="BI336" t="s">
        <v>361</v>
      </c>
      <c r="BJ336" t="s">
        <v>361</v>
      </c>
      <c r="BK336" t="s">
        <v>361</v>
      </c>
      <c r="BL336" t="s">
        <v>361</v>
      </c>
      <c r="BM336" t="s">
        <v>361</v>
      </c>
      <c r="BP336" t="s">
        <v>361</v>
      </c>
      <c r="BQ336" t="s">
        <v>361</v>
      </c>
      <c r="BR336" t="s">
        <v>361</v>
      </c>
      <c r="BS336" t="s">
        <v>361</v>
      </c>
      <c r="BT336" t="s">
        <v>361</v>
      </c>
      <c r="BU336" t="s">
        <v>361</v>
      </c>
      <c r="BV336" t="s">
        <v>361</v>
      </c>
      <c r="BW336" t="s">
        <v>361</v>
      </c>
      <c r="BX336" t="s">
        <v>361</v>
      </c>
      <c r="BY336" t="s">
        <v>361</v>
      </c>
      <c r="BZ336" t="s">
        <v>370</v>
      </c>
      <c r="CA336" t="s">
        <v>361</v>
      </c>
      <c r="CB336" t="s">
        <v>361</v>
      </c>
      <c r="CC336" t="s">
        <v>361</v>
      </c>
      <c r="CF336" t="s">
        <v>361</v>
      </c>
      <c r="CG336" t="s">
        <v>361</v>
      </c>
      <c r="CH336" t="s">
        <v>361</v>
      </c>
      <c r="CI336" t="s">
        <v>361</v>
      </c>
      <c r="CJ336" t="s">
        <v>361</v>
      </c>
      <c r="CK336" t="s">
        <v>361</v>
      </c>
      <c r="CL336" t="s">
        <v>361</v>
      </c>
      <c r="CM336" t="s">
        <v>361</v>
      </c>
      <c r="CN336" t="s">
        <v>361</v>
      </c>
      <c r="CO336" t="s">
        <v>361</v>
      </c>
      <c r="CP336" t="s">
        <v>361</v>
      </c>
      <c r="CQ336" t="s">
        <v>361</v>
      </c>
      <c r="CR336" t="s">
        <v>361</v>
      </c>
      <c r="CS336" t="s">
        <v>361</v>
      </c>
      <c r="CT336" t="s">
        <v>361</v>
      </c>
      <c r="CU336" t="s">
        <v>370</v>
      </c>
      <c r="CV336" t="s">
        <v>370</v>
      </c>
      <c r="CW336" t="s">
        <v>361</v>
      </c>
      <c r="CX336" t="s">
        <v>361</v>
      </c>
      <c r="CY336" t="s">
        <v>361</v>
      </c>
      <c r="CZ336" t="s">
        <v>361</v>
      </c>
      <c r="DA336" t="s">
        <v>361</v>
      </c>
      <c r="DE336" t="s">
        <v>385</v>
      </c>
      <c r="DG336" t="s">
        <v>436</v>
      </c>
      <c r="DH336" t="s">
        <v>361</v>
      </c>
      <c r="DI336" t="s">
        <v>361</v>
      </c>
      <c r="DJ336" t="s">
        <v>361</v>
      </c>
      <c r="DK336" t="s">
        <v>361</v>
      </c>
      <c r="DL336" t="s">
        <v>361</v>
      </c>
      <c r="DM336" t="s">
        <v>361</v>
      </c>
      <c r="DN336" t="s">
        <v>361</v>
      </c>
      <c r="DO336" t="s">
        <v>361</v>
      </c>
      <c r="DP336" t="s">
        <v>361</v>
      </c>
      <c r="DQ336" t="s">
        <v>361</v>
      </c>
      <c r="DR336" t="s">
        <v>361</v>
      </c>
      <c r="DT336" t="s">
        <v>361</v>
      </c>
      <c r="DU336" t="s">
        <v>361</v>
      </c>
      <c r="DV336" t="s">
        <v>361</v>
      </c>
      <c r="DW336" t="s">
        <v>361</v>
      </c>
      <c r="DX336" t="s">
        <v>361</v>
      </c>
      <c r="DY336" t="s">
        <v>361</v>
      </c>
      <c r="DZ336" t="s">
        <v>361</v>
      </c>
      <c r="EA336" t="s">
        <v>361</v>
      </c>
      <c r="EB336" t="s">
        <v>361</v>
      </c>
      <c r="EC336" t="s">
        <v>361</v>
      </c>
      <c r="ED336" t="s">
        <v>370</v>
      </c>
      <c r="EI336" t="s">
        <v>383</v>
      </c>
      <c r="EK336" t="s">
        <v>383</v>
      </c>
      <c r="EL336">
        <v>3</v>
      </c>
      <c r="EM336" t="s">
        <v>372</v>
      </c>
      <c r="EN336">
        <v>16</v>
      </c>
      <c r="EO336" t="s">
        <v>371</v>
      </c>
      <c r="EP336">
        <v>15</v>
      </c>
      <c r="EQ336" t="s">
        <v>372</v>
      </c>
      <c r="ER336">
        <v>47</v>
      </c>
      <c r="FQ336" t="s">
        <v>373</v>
      </c>
      <c r="FS336" t="s">
        <v>463</v>
      </c>
      <c r="FU336" t="s">
        <v>493</v>
      </c>
      <c r="FW336" t="s">
        <v>393</v>
      </c>
      <c r="GG336" t="s">
        <v>383</v>
      </c>
      <c r="GK336" t="s">
        <v>394</v>
      </c>
      <c r="GQ336">
        <v>1</v>
      </c>
      <c r="GS336" t="s">
        <v>395</v>
      </c>
      <c r="GU336" t="s">
        <v>396</v>
      </c>
      <c r="GY336" t="s">
        <v>397</v>
      </c>
      <c r="HC336" t="s">
        <v>385</v>
      </c>
      <c r="HE336" t="s">
        <v>385</v>
      </c>
      <c r="HO336" t="s">
        <v>383</v>
      </c>
      <c r="HP336" t="s">
        <v>385</v>
      </c>
      <c r="HQ336" t="s">
        <v>383</v>
      </c>
      <c r="HR336" t="s">
        <v>383</v>
      </c>
      <c r="HS336" t="s">
        <v>385</v>
      </c>
      <c r="HT336" t="s">
        <v>383</v>
      </c>
      <c r="HU336" t="s">
        <v>385</v>
      </c>
      <c r="HV336" t="s">
        <v>385</v>
      </c>
      <c r="HW336" t="s">
        <v>383</v>
      </c>
      <c r="IE336" t="s">
        <v>383</v>
      </c>
      <c r="IF336" t="s">
        <v>385</v>
      </c>
      <c r="IG336" t="s">
        <v>383</v>
      </c>
      <c r="IH336" t="s">
        <v>383</v>
      </c>
      <c r="II336" t="s">
        <v>383</v>
      </c>
      <c r="IJ336" t="s">
        <v>383</v>
      </c>
      <c r="IK336" t="s">
        <v>383</v>
      </c>
      <c r="IM336" t="s">
        <v>453</v>
      </c>
      <c r="IQ336" t="s">
        <v>504</v>
      </c>
      <c r="IU336" t="s">
        <v>399</v>
      </c>
      <c r="IW336" t="s">
        <v>399</v>
      </c>
      <c r="IY336" t="s">
        <v>399</v>
      </c>
      <c r="JA336" t="s">
        <v>383</v>
      </c>
      <c r="JL336" t="s">
        <v>361</v>
      </c>
      <c r="JM336" t="s">
        <v>361</v>
      </c>
      <c r="JN336" t="s">
        <v>361</v>
      </c>
      <c r="JO336" t="s">
        <v>361</v>
      </c>
      <c r="JP336" t="s">
        <v>361</v>
      </c>
      <c r="JQ336" t="s">
        <v>361</v>
      </c>
      <c r="JR336" t="s">
        <v>361</v>
      </c>
      <c r="JS336" t="s">
        <v>361</v>
      </c>
      <c r="JT336" t="s">
        <v>361</v>
      </c>
      <c r="JU336" t="s">
        <v>361</v>
      </c>
      <c r="JV336" t="s">
        <v>361</v>
      </c>
      <c r="JW336" t="s">
        <v>361</v>
      </c>
      <c r="KB336" t="s">
        <v>8</v>
      </c>
    </row>
    <row r="337" spans="1:288" x14ac:dyDescent="0.3">
      <c r="A337">
        <v>336</v>
      </c>
      <c r="D337" s="45">
        <v>44743</v>
      </c>
      <c r="E337" s="46">
        <v>0.47361111111111115</v>
      </c>
      <c r="F337" t="s">
        <v>12</v>
      </c>
      <c r="G337" t="s">
        <v>382</v>
      </c>
      <c r="I337" t="s">
        <v>383</v>
      </c>
      <c r="N337" t="s">
        <v>384</v>
      </c>
      <c r="S337" t="s">
        <v>385</v>
      </c>
      <c r="W337" t="s">
        <v>386</v>
      </c>
      <c r="Y337" t="s">
        <v>385</v>
      </c>
      <c r="AA337" t="s">
        <v>434</v>
      </c>
      <c r="AC337" t="s">
        <v>512</v>
      </c>
      <c r="AE337" t="s">
        <v>415</v>
      </c>
      <c r="AG337" t="s">
        <v>390</v>
      </c>
      <c r="AK337" t="s">
        <v>383</v>
      </c>
      <c r="AO337" t="s">
        <v>383</v>
      </c>
      <c r="AQ337" t="s">
        <v>418</v>
      </c>
      <c r="AS337" t="s">
        <v>383</v>
      </c>
      <c r="AU337" t="s">
        <v>383</v>
      </c>
      <c r="AV337" t="s">
        <v>361</v>
      </c>
      <c r="AW337" t="s">
        <v>361</v>
      </c>
      <c r="AX337" t="s">
        <v>361</v>
      </c>
      <c r="AY337" t="s">
        <v>361</v>
      </c>
      <c r="AZ337" t="s">
        <v>361</v>
      </c>
      <c r="BA337" t="s">
        <v>361</v>
      </c>
      <c r="BB337" t="s">
        <v>361</v>
      </c>
      <c r="BC337" t="s">
        <v>361</v>
      </c>
      <c r="BD337" t="s">
        <v>361</v>
      </c>
      <c r="BE337" t="s">
        <v>361</v>
      </c>
      <c r="BF337" t="s">
        <v>361</v>
      </c>
      <c r="BG337" t="s">
        <v>361</v>
      </c>
      <c r="BH337" t="s">
        <v>361</v>
      </c>
      <c r="BI337" t="s">
        <v>361</v>
      </c>
      <c r="BJ337" t="s">
        <v>370</v>
      </c>
      <c r="BK337" t="s">
        <v>361</v>
      </c>
      <c r="BL337" t="s">
        <v>361</v>
      </c>
      <c r="BM337" t="s">
        <v>361</v>
      </c>
      <c r="BP337" t="s">
        <v>361</v>
      </c>
      <c r="BQ337" t="s">
        <v>361</v>
      </c>
      <c r="BR337" t="s">
        <v>361</v>
      </c>
      <c r="BS337" t="s">
        <v>361</v>
      </c>
      <c r="BT337" t="s">
        <v>361</v>
      </c>
      <c r="BU337" t="s">
        <v>361</v>
      </c>
      <c r="BV337" t="s">
        <v>361</v>
      </c>
      <c r="BW337" t="s">
        <v>361</v>
      </c>
      <c r="BX337" t="s">
        <v>361</v>
      </c>
      <c r="BY337" t="s">
        <v>361</v>
      </c>
      <c r="BZ337" t="s">
        <v>370</v>
      </c>
      <c r="CA337" t="s">
        <v>361</v>
      </c>
      <c r="CB337" t="s">
        <v>361</v>
      </c>
      <c r="CC337" t="s">
        <v>361</v>
      </c>
      <c r="CF337" t="s">
        <v>361</v>
      </c>
      <c r="CG337" t="s">
        <v>361</v>
      </c>
      <c r="CH337" t="s">
        <v>361</v>
      </c>
      <c r="CI337" t="s">
        <v>361</v>
      </c>
      <c r="CJ337" t="s">
        <v>361</v>
      </c>
      <c r="CK337" t="s">
        <v>361</v>
      </c>
      <c r="CL337" t="s">
        <v>361</v>
      </c>
      <c r="CM337" t="s">
        <v>361</v>
      </c>
      <c r="CN337" t="s">
        <v>361</v>
      </c>
      <c r="CO337" t="s">
        <v>361</v>
      </c>
      <c r="CP337" t="s">
        <v>361</v>
      </c>
      <c r="CQ337" t="s">
        <v>361</v>
      </c>
      <c r="CR337" t="s">
        <v>361</v>
      </c>
      <c r="CS337" t="s">
        <v>361</v>
      </c>
      <c r="CT337" t="s">
        <v>370</v>
      </c>
      <c r="CU337" t="s">
        <v>370</v>
      </c>
      <c r="CV337" t="s">
        <v>361</v>
      </c>
      <c r="CW337" t="s">
        <v>361</v>
      </c>
      <c r="CX337" t="s">
        <v>361</v>
      </c>
      <c r="CY337" t="s">
        <v>361</v>
      </c>
      <c r="CZ337" t="s">
        <v>361</v>
      </c>
      <c r="DA337" t="s">
        <v>361</v>
      </c>
      <c r="DE337" t="s">
        <v>385</v>
      </c>
      <c r="DG337" t="s">
        <v>436</v>
      </c>
      <c r="DH337" t="s">
        <v>361</v>
      </c>
      <c r="DI337" t="s">
        <v>361</v>
      </c>
      <c r="DJ337" t="s">
        <v>361</v>
      </c>
      <c r="DK337" t="s">
        <v>361</v>
      </c>
      <c r="DL337" t="s">
        <v>361</v>
      </c>
      <c r="DM337" t="s">
        <v>361</v>
      </c>
      <c r="DN337" t="s">
        <v>361</v>
      </c>
      <c r="DO337" t="s">
        <v>361</v>
      </c>
      <c r="DP337" t="s">
        <v>361</v>
      </c>
      <c r="DQ337" t="s">
        <v>361</v>
      </c>
      <c r="DR337" t="s">
        <v>361</v>
      </c>
      <c r="DT337" t="s">
        <v>361</v>
      </c>
      <c r="DU337" t="s">
        <v>361</v>
      </c>
      <c r="DV337" t="s">
        <v>361</v>
      </c>
      <c r="DW337" t="s">
        <v>361</v>
      </c>
      <c r="DX337" t="s">
        <v>361</v>
      </c>
      <c r="DY337" t="s">
        <v>361</v>
      </c>
      <c r="DZ337" t="s">
        <v>361</v>
      </c>
      <c r="EA337" t="s">
        <v>361</v>
      </c>
      <c r="EB337" t="s">
        <v>361</v>
      </c>
      <c r="EC337" t="s">
        <v>361</v>
      </c>
      <c r="ED337" t="s">
        <v>370</v>
      </c>
      <c r="EI337" t="s">
        <v>383</v>
      </c>
      <c r="EK337" t="s">
        <v>383</v>
      </c>
      <c r="EL337">
        <v>3</v>
      </c>
      <c r="EM337" t="s">
        <v>372</v>
      </c>
      <c r="EN337">
        <v>52</v>
      </c>
      <c r="EO337" t="s">
        <v>371</v>
      </c>
      <c r="EP337">
        <v>11</v>
      </c>
      <c r="EQ337" t="s">
        <v>372</v>
      </c>
      <c r="ER337">
        <v>7</v>
      </c>
      <c r="FQ337" t="s">
        <v>392</v>
      </c>
      <c r="FS337" t="s">
        <v>393</v>
      </c>
      <c r="FW337" t="s">
        <v>393</v>
      </c>
      <c r="GA337" t="s">
        <v>385</v>
      </c>
      <c r="GG337" t="s">
        <v>383</v>
      </c>
      <c r="GK337" t="s">
        <v>517</v>
      </c>
      <c r="GQ337">
        <v>32</v>
      </c>
      <c r="GS337" t="s">
        <v>395</v>
      </c>
      <c r="GU337" t="s">
        <v>396</v>
      </c>
      <c r="GY337" t="s">
        <v>397</v>
      </c>
      <c r="HC337" t="s">
        <v>385</v>
      </c>
      <c r="HE337" t="s">
        <v>385</v>
      </c>
      <c r="HO337" t="s">
        <v>383</v>
      </c>
      <c r="HP337" t="s">
        <v>385</v>
      </c>
      <c r="HQ337" t="s">
        <v>383</v>
      </c>
      <c r="HR337" t="s">
        <v>383</v>
      </c>
      <c r="HS337" t="s">
        <v>385</v>
      </c>
      <c r="HT337" t="s">
        <v>383</v>
      </c>
      <c r="HU337" t="s">
        <v>385</v>
      </c>
      <c r="HV337" t="s">
        <v>385</v>
      </c>
      <c r="HW337" t="s">
        <v>385</v>
      </c>
      <c r="IE337" t="s">
        <v>383</v>
      </c>
      <c r="IF337" t="s">
        <v>385</v>
      </c>
      <c r="IG337" t="s">
        <v>383</v>
      </c>
      <c r="IH337" t="s">
        <v>383</v>
      </c>
      <c r="II337" t="s">
        <v>383</v>
      </c>
      <c r="IJ337" t="s">
        <v>385</v>
      </c>
      <c r="IK337" t="s">
        <v>383</v>
      </c>
      <c r="IM337" t="s">
        <v>453</v>
      </c>
      <c r="IQ337" t="s">
        <v>380</v>
      </c>
      <c r="IU337" t="s">
        <v>516</v>
      </c>
      <c r="IW337" t="s">
        <v>516</v>
      </c>
      <c r="IY337" t="s">
        <v>516</v>
      </c>
      <c r="JA337" t="s">
        <v>383</v>
      </c>
      <c r="JL337" t="s">
        <v>361</v>
      </c>
      <c r="JM337" t="s">
        <v>361</v>
      </c>
      <c r="JN337" t="s">
        <v>361</v>
      </c>
      <c r="JO337" t="s">
        <v>361</v>
      </c>
      <c r="JP337" t="s">
        <v>361</v>
      </c>
      <c r="JQ337" t="s">
        <v>361</v>
      </c>
      <c r="JR337" t="s">
        <v>361</v>
      </c>
      <c r="JS337" t="s">
        <v>361</v>
      </c>
      <c r="JT337" t="s">
        <v>361</v>
      </c>
      <c r="JU337" t="s">
        <v>361</v>
      </c>
      <c r="JV337" t="s">
        <v>361</v>
      </c>
      <c r="JW337" t="s">
        <v>361</v>
      </c>
      <c r="KB337" t="s">
        <v>8</v>
      </c>
    </row>
    <row r="338" spans="1:288" x14ac:dyDescent="0.3">
      <c r="A338">
        <v>337</v>
      </c>
      <c r="AV338" t="s">
        <v>361</v>
      </c>
      <c r="AW338" t="s">
        <v>361</v>
      </c>
      <c r="AX338" t="s">
        <v>361</v>
      </c>
      <c r="AY338" t="s">
        <v>361</v>
      </c>
      <c r="AZ338" t="s">
        <v>361</v>
      </c>
      <c r="BA338" t="s">
        <v>361</v>
      </c>
      <c r="BB338" t="s">
        <v>361</v>
      </c>
      <c r="BC338" t="s">
        <v>361</v>
      </c>
      <c r="BD338" t="s">
        <v>361</v>
      </c>
      <c r="BE338" t="s">
        <v>361</v>
      </c>
      <c r="BF338" t="s">
        <v>361</v>
      </c>
      <c r="BG338" t="s">
        <v>361</v>
      </c>
      <c r="BH338" t="s">
        <v>361</v>
      </c>
      <c r="BI338" t="s">
        <v>361</v>
      </c>
      <c r="BJ338" t="s">
        <v>361</v>
      </c>
      <c r="BK338" t="s">
        <v>361</v>
      </c>
      <c r="BL338" t="s">
        <v>361</v>
      </c>
      <c r="BM338" t="s">
        <v>361</v>
      </c>
      <c r="BP338" t="s">
        <v>361</v>
      </c>
      <c r="BQ338" t="s">
        <v>361</v>
      </c>
      <c r="BR338" t="s">
        <v>361</v>
      </c>
      <c r="BS338" t="s">
        <v>361</v>
      </c>
      <c r="BT338" t="s">
        <v>361</v>
      </c>
      <c r="BU338" t="s">
        <v>361</v>
      </c>
      <c r="BV338" t="s">
        <v>361</v>
      </c>
      <c r="BW338" t="s">
        <v>361</v>
      </c>
      <c r="BX338" t="s">
        <v>361</v>
      </c>
      <c r="BY338" t="s">
        <v>361</v>
      </c>
      <c r="BZ338" t="s">
        <v>361</v>
      </c>
      <c r="CA338" t="s">
        <v>361</v>
      </c>
      <c r="CB338" t="s">
        <v>361</v>
      </c>
      <c r="CC338" t="s">
        <v>361</v>
      </c>
      <c r="CF338" t="s">
        <v>361</v>
      </c>
      <c r="CG338" t="s">
        <v>361</v>
      </c>
      <c r="CH338" t="s">
        <v>361</v>
      </c>
      <c r="CI338" t="s">
        <v>361</v>
      </c>
      <c r="CJ338" t="s">
        <v>361</v>
      </c>
      <c r="CK338" t="s">
        <v>361</v>
      </c>
      <c r="CL338" t="s">
        <v>361</v>
      </c>
      <c r="CM338" t="s">
        <v>361</v>
      </c>
      <c r="CN338" t="s">
        <v>361</v>
      </c>
      <c r="CO338" t="s">
        <v>361</v>
      </c>
      <c r="CP338" t="s">
        <v>361</v>
      </c>
      <c r="CQ338" t="s">
        <v>361</v>
      </c>
      <c r="CR338" t="s">
        <v>361</v>
      </c>
      <c r="CS338" t="s">
        <v>361</v>
      </c>
      <c r="CT338" t="s">
        <v>361</v>
      </c>
      <c r="CU338" t="s">
        <v>361</v>
      </c>
      <c r="CV338" t="s">
        <v>361</v>
      </c>
      <c r="CW338" t="s">
        <v>361</v>
      </c>
      <c r="CX338" t="s">
        <v>361</v>
      </c>
      <c r="CY338" t="s">
        <v>361</v>
      </c>
      <c r="CZ338" t="s">
        <v>361</v>
      </c>
      <c r="DA338" t="s">
        <v>361</v>
      </c>
      <c r="DH338" t="s">
        <v>361</v>
      </c>
      <c r="DI338" t="s">
        <v>361</v>
      </c>
      <c r="DJ338" t="s">
        <v>361</v>
      </c>
      <c r="DK338" t="s">
        <v>361</v>
      </c>
      <c r="DL338" t="s">
        <v>361</v>
      </c>
      <c r="DM338" t="s">
        <v>361</v>
      </c>
      <c r="DN338" t="s">
        <v>361</v>
      </c>
      <c r="DO338" t="s">
        <v>361</v>
      </c>
      <c r="DP338" t="s">
        <v>361</v>
      </c>
      <c r="DQ338" t="s">
        <v>361</v>
      </c>
      <c r="DR338" t="s">
        <v>361</v>
      </c>
      <c r="DT338" t="s">
        <v>361</v>
      </c>
      <c r="DU338" t="s">
        <v>361</v>
      </c>
      <c r="DV338" t="s">
        <v>361</v>
      </c>
      <c r="DW338" t="s">
        <v>361</v>
      </c>
      <c r="DX338" t="s">
        <v>361</v>
      </c>
      <c r="DY338" t="s">
        <v>361</v>
      </c>
      <c r="DZ338" t="s">
        <v>361</v>
      </c>
      <c r="EA338" t="s">
        <v>361</v>
      </c>
      <c r="EB338" t="s">
        <v>361</v>
      </c>
      <c r="EC338" t="s">
        <v>361</v>
      </c>
      <c r="ED338" t="s">
        <v>361</v>
      </c>
      <c r="JL338" t="s">
        <v>361</v>
      </c>
      <c r="JM338" t="s">
        <v>361</v>
      </c>
      <c r="JN338" t="s">
        <v>361</v>
      </c>
      <c r="JO338" t="s">
        <v>361</v>
      </c>
      <c r="JP338" t="s">
        <v>361</v>
      </c>
      <c r="JQ338" t="s">
        <v>361</v>
      </c>
      <c r="JR338" t="s">
        <v>361</v>
      </c>
      <c r="JS338" t="s">
        <v>361</v>
      </c>
      <c r="JT338" t="s">
        <v>361</v>
      </c>
      <c r="JU338" t="s">
        <v>361</v>
      </c>
      <c r="JV338" t="s">
        <v>361</v>
      </c>
      <c r="JW338" t="s">
        <v>361</v>
      </c>
      <c r="KB338" t="s">
        <v>59</v>
      </c>
    </row>
    <row r="339" spans="1:288" x14ac:dyDescent="0.3">
      <c r="A339">
        <v>338</v>
      </c>
      <c r="AV339" t="s">
        <v>361</v>
      </c>
      <c r="AW339" t="s">
        <v>361</v>
      </c>
      <c r="AX339" t="s">
        <v>361</v>
      </c>
      <c r="AY339" t="s">
        <v>361</v>
      </c>
      <c r="AZ339" t="s">
        <v>361</v>
      </c>
      <c r="BA339" t="s">
        <v>361</v>
      </c>
      <c r="BB339" t="s">
        <v>361</v>
      </c>
      <c r="BC339" t="s">
        <v>361</v>
      </c>
      <c r="BD339" t="s">
        <v>361</v>
      </c>
      <c r="BE339" t="s">
        <v>361</v>
      </c>
      <c r="BF339" t="s">
        <v>361</v>
      </c>
      <c r="BG339" t="s">
        <v>361</v>
      </c>
      <c r="BH339" t="s">
        <v>361</v>
      </c>
      <c r="BI339" t="s">
        <v>361</v>
      </c>
      <c r="BJ339" t="s">
        <v>361</v>
      </c>
      <c r="BK339" t="s">
        <v>361</v>
      </c>
      <c r="BL339" t="s">
        <v>361</v>
      </c>
      <c r="BM339" t="s">
        <v>361</v>
      </c>
      <c r="BP339" t="s">
        <v>361</v>
      </c>
      <c r="BQ339" t="s">
        <v>361</v>
      </c>
      <c r="BR339" t="s">
        <v>361</v>
      </c>
      <c r="BS339" t="s">
        <v>361</v>
      </c>
      <c r="BT339" t="s">
        <v>361</v>
      </c>
      <c r="BU339" t="s">
        <v>361</v>
      </c>
      <c r="BV339" t="s">
        <v>361</v>
      </c>
      <c r="BW339" t="s">
        <v>361</v>
      </c>
      <c r="BX339" t="s">
        <v>361</v>
      </c>
      <c r="BY339" t="s">
        <v>361</v>
      </c>
      <c r="BZ339" t="s">
        <v>361</v>
      </c>
      <c r="CA339" t="s">
        <v>361</v>
      </c>
      <c r="CB339" t="s">
        <v>361</v>
      </c>
      <c r="CC339" t="s">
        <v>361</v>
      </c>
      <c r="CF339" t="s">
        <v>361</v>
      </c>
      <c r="CG339" t="s">
        <v>361</v>
      </c>
      <c r="CH339" t="s">
        <v>361</v>
      </c>
      <c r="CI339" t="s">
        <v>361</v>
      </c>
      <c r="CJ339" t="s">
        <v>361</v>
      </c>
      <c r="CK339" t="s">
        <v>361</v>
      </c>
      <c r="CL339" t="s">
        <v>361</v>
      </c>
      <c r="CM339" t="s">
        <v>361</v>
      </c>
      <c r="CN339" t="s">
        <v>361</v>
      </c>
      <c r="CO339" t="s">
        <v>361</v>
      </c>
      <c r="CP339" t="s">
        <v>361</v>
      </c>
      <c r="CQ339" t="s">
        <v>361</v>
      </c>
      <c r="CR339" t="s">
        <v>361</v>
      </c>
      <c r="CS339" t="s">
        <v>361</v>
      </c>
      <c r="CT339" t="s">
        <v>361</v>
      </c>
      <c r="CU339" t="s">
        <v>361</v>
      </c>
      <c r="CV339" t="s">
        <v>361</v>
      </c>
      <c r="CW339" t="s">
        <v>361</v>
      </c>
      <c r="CX339" t="s">
        <v>361</v>
      </c>
      <c r="CY339" t="s">
        <v>361</v>
      </c>
      <c r="CZ339" t="s">
        <v>361</v>
      </c>
      <c r="DA339" t="s">
        <v>361</v>
      </c>
      <c r="DH339" t="s">
        <v>361</v>
      </c>
      <c r="DI339" t="s">
        <v>361</v>
      </c>
      <c r="DJ339" t="s">
        <v>361</v>
      </c>
      <c r="DK339" t="s">
        <v>361</v>
      </c>
      <c r="DL339" t="s">
        <v>361</v>
      </c>
      <c r="DM339" t="s">
        <v>361</v>
      </c>
      <c r="DN339" t="s">
        <v>361</v>
      </c>
      <c r="DO339" t="s">
        <v>361</v>
      </c>
      <c r="DP339" t="s">
        <v>361</v>
      </c>
      <c r="DQ339" t="s">
        <v>361</v>
      </c>
      <c r="DR339" t="s">
        <v>361</v>
      </c>
      <c r="DT339" t="s">
        <v>361</v>
      </c>
      <c r="DU339" t="s">
        <v>361</v>
      </c>
      <c r="DV339" t="s">
        <v>361</v>
      </c>
      <c r="DW339" t="s">
        <v>361</v>
      </c>
      <c r="DX339" t="s">
        <v>361</v>
      </c>
      <c r="DY339" t="s">
        <v>361</v>
      </c>
      <c r="DZ339" t="s">
        <v>361</v>
      </c>
      <c r="EA339" t="s">
        <v>361</v>
      </c>
      <c r="EB339" t="s">
        <v>361</v>
      </c>
      <c r="EC339" t="s">
        <v>361</v>
      </c>
      <c r="ED339" t="s">
        <v>361</v>
      </c>
      <c r="JL339" t="s">
        <v>361</v>
      </c>
      <c r="JM339" t="s">
        <v>361</v>
      </c>
      <c r="JN339" t="s">
        <v>361</v>
      </c>
      <c r="JO339" t="s">
        <v>361</v>
      </c>
      <c r="JP339" t="s">
        <v>361</v>
      </c>
      <c r="JQ339" t="s">
        <v>361</v>
      </c>
      <c r="JR339" t="s">
        <v>361</v>
      </c>
      <c r="JS339" t="s">
        <v>361</v>
      </c>
      <c r="JT339" t="s">
        <v>361</v>
      </c>
      <c r="JU339" t="s">
        <v>361</v>
      </c>
      <c r="JV339" t="s">
        <v>361</v>
      </c>
      <c r="JW339" t="s">
        <v>361</v>
      </c>
      <c r="KB339" t="s">
        <v>59</v>
      </c>
    </row>
    <row r="340" spans="1:288" x14ac:dyDescent="0.3">
      <c r="A340">
        <v>339</v>
      </c>
      <c r="D340" s="45">
        <v>44743</v>
      </c>
      <c r="E340" s="46">
        <v>0.47847222222222219</v>
      </c>
      <c r="F340" t="s">
        <v>22</v>
      </c>
      <c r="G340" t="s">
        <v>13</v>
      </c>
      <c r="H340" t="s">
        <v>7</v>
      </c>
      <c r="L340" t="s">
        <v>362</v>
      </c>
      <c r="P340" t="s">
        <v>9</v>
      </c>
      <c r="V340" t="s">
        <v>487</v>
      </c>
      <c r="X340" t="s">
        <v>9</v>
      </c>
      <c r="Z340" t="s">
        <v>443</v>
      </c>
      <c r="AB340" t="s">
        <v>403</v>
      </c>
      <c r="AD340" t="s">
        <v>366</v>
      </c>
      <c r="AF340" t="s">
        <v>367</v>
      </c>
      <c r="AJ340" t="s">
        <v>367</v>
      </c>
      <c r="AN340" t="s">
        <v>7</v>
      </c>
      <c r="AP340" t="s">
        <v>367</v>
      </c>
      <c r="AR340" t="s">
        <v>7</v>
      </c>
      <c r="AT340" t="s">
        <v>368</v>
      </c>
      <c r="AV340" t="s">
        <v>370</v>
      </c>
      <c r="AW340" t="s">
        <v>361</v>
      </c>
      <c r="AX340" t="s">
        <v>361</v>
      </c>
      <c r="AY340" t="s">
        <v>361</v>
      </c>
      <c r="AZ340" t="s">
        <v>361</v>
      </c>
      <c r="BA340" t="s">
        <v>361</v>
      </c>
      <c r="BB340" t="s">
        <v>361</v>
      </c>
      <c r="BC340" t="s">
        <v>361</v>
      </c>
      <c r="BD340" t="s">
        <v>361</v>
      </c>
      <c r="BE340" t="s">
        <v>361</v>
      </c>
      <c r="BF340" t="s">
        <v>361</v>
      </c>
      <c r="BG340" t="s">
        <v>361</v>
      </c>
      <c r="BH340" t="s">
        <v>361</v>
      </c>
      <c r="BI340" t="s">
        <v>361</v>
      </c>
      <c r="BJ340" t="s">
        <v>361</v>
      </c>
      <c r="BK340" t="s">
        <v>361</v>
      </c>
      <c r="BL340" t="s">
        <v>361</v>
      </c>
      <c r="BM340" t="s">
        <v>361</v>
      </c>
      <c r="BP340" t="s">
        <v>361</v>
      </c>
      <c r="BQ340" t="s">
        <v>361</v>
      </c>
      <c r="BR340" t="s">
        <v>361</v>
      </c>
      <c r="BS340" t="s">
        <v>370</v>
      </c>
      <c r="BT340" t="s">
        <v>361</v>
      </c>
      <c r="BU340" t="s">
        <v>361</v>
      </c>
      <c r="BV340" t="s">
        <v>361</v>
      </c>
      <c r="BW340" t="s">
        <v>361</v>
      </c>
      <c r="BX340" t="s">
        <v>361</v>
      </c>
      <c r="BY340" t="s">
        <v>361</v>
      </c>
      <c r="BZ340" t="s">
        <v>361</v>
      </c>
      <c r="CA340" t="s">
        <v>361</v>
      </c>
      <c r="CB340" t="s">
        <v>361</v>
      </c>
      <c r="CC340" t="s">
        <v>361</v>
      </c>
      <c r="CF340" t="s">
        <v>361</v>
      </c>
      <c r="CG340" t="s">
        <v>361</v>
      </c>
      <c r="CH340" t="s">
        <v>361</v>
      </c>
      <c r="CI340" t="s">
        <v>370</v>
      </c>
      <c r="CJ340" t="s">
        <v>361</v>
      </c>
      <c r="CK340" t="s">
        <v>361</v>
      </c>
      <c r="CL340" t="s">
        <v>361</v>
      </c>
      <c r="CM340" t="s">
        <v>361</v>
      </c>
      <c r="CN340" t="s">
        <v>361</v>
      </c>
      <c r="CO340" t="s">
        <v>361</v>
      </c>
      <c r="CP340" t="s">
        <v>361</v>
      </c>
      <c r="CQ340" t="s">
        <v>361</v>
      </c>
      <c r="CR340" t="s">
        <v>361</v>
      </c>
      <c r="CS340" t="s">
        <v>361</v>
      </c>
      <c r="CT340" t="s">
        <v>361</v>
      </c>
      <c r="CU340" t="s">
        <v>361</v>
      </c>
      <c r="CV340" t="s">
        <v>361</v>
      </c>
      <c r="CW340" t="s">
        <v>361</v>
      </c>
      <c r="CX340" t="s">
        <v>361</v>
      </c>
      <c r="CY340" t="s">
        <v>361</v>
      </c>
      <c r="CZ340" t="s">
        <v>361</v>
      </c>
      <c r="DA340" t="s">
        <v>361</v>
      </c>
      <c r="DD340" t="s">
        <v>9</v>
      </c>
      <c r="DF340" t="s">
        <v>368</v>
      </c>
      <c r="DH340" t="s">
        <v>361</v>
      </c>
      <c r="DI340" t="s">
        <v>361</v>
      </c>
      <c r="DJ340" t="s">
        <v>361</v>
      </c>
      <c r="DK340" t="s">
        <v>361</v>
      </c>
      <c r="DL340" t="s">
        <v>361</v>
      </c>
      <c r="DM340" t="s">
        <v>361</v>
      </c>
      <c r="DN340" t="s">
        <v>361</v>
      </c>
      <c r="DO340" t="s">
        <v>361</v>
      </c>
      <c r="DP340" t="s">
        <v>361</v>
      </c>
      <c r="DQ340" t="s">
        <v>361</v>
      </c>
      <c r="DR340" t="s">
        <v>370</v>
      </c>
      <c r="DT340" t="s">
        <v>361</v>
      </c>
      <c r="DU340" t="s">
        <v>361</v>
      </c>
      <c r="DV340" t="s">
        <v>361</v>
      </c>
      <c r="DW340" t="s">
        <v>361</v>
      </c>
      <c r="DX340" t="s">
        <v>361</v>
      </c>
      <c r="DY340" t="s">
        <v>361</v>
      </c>
      <c r="DZ340" t="s">
        <v>361</v>
      </c>
      <c r="EA340" t="s">
        <v>361</v>
      </c>
      <c r="EB340" t="s">
        <v>361</v>
      </c>
      <c r="EC340" t="s">
        <v>361</v>
      </c>
      <c r="ED340" t="s">
        <v>361</v>
      </c>
      <c r="EH340" t="s">
        <v>7</v>
      </c>
      <c r="EJ340" t="s">
        <v>7</v>
      </c>
      <c r="EL340">
        <v>1</v>
      </c>
      <c r="EM340" t="s">
        <v>371</v>
      </c>
      <c r="EN340">
        <v>25</v>
      </c>
      <c r="FQ340" t="s">
        <v>373</v>
      </c>
      <c r="FR340" t="s">
        <v>374</v>
      </c>
      <c r="FV340" t="s">
        <v>374</v>
      </c>
      <c r="GF340" t="s">
        <v>7</v>
      </c>
      <c r="GJ340" t="s">
        <v>478</v>
      </c>
      <c r="GN340" t="s">
        <v>479</v>
      </c>
      <c r="GP340">
        <v>6</v>
      </c>
      <c r="GR340" t="s">
        <v>376</v>
      </c>
      <c r="GT340" t="s">
        <v>377</v>
      </c>
      <c r="GX340" t="s">
        <v>378</v>
      </c>
      <c r="HB340" t="s">
        <v>7</v>
      </c>
      <c r="HD340" t="s">
        <v>9</v>
      </c>
      <c r="HF340" t="s">
        <v>9</v>
      </c>
      <c r="HG340" t="s">
        <v>9</v>
      </c>
      <c r="HH340" t="s">
        <v>7</v>
      </c>
      <c r="HI340" t="s">
        <v>7</v>
      </c>
      <c r="HJ340" t="s">
        <v>9</v>
      </c>
      <c r="HK340" t="s">
        <v>7</v>
      </c>
      <c r="HL340" t="s">
        <v>7</v>
      </c>
      <c r="HM340" t="s">
        <v>9</v>
      </c>
      <c r="HN340" t="s">
        <v>7</v>
      </c>
      <c r="HX340" t="s">
        <v>7</v>
      </c>
      <c r="HY340" t="s">
        <v>9</v>
      </c>
      <c r="HZ340" t="s">
        <v>7</v>
      </c>
      <c r="IA340" t="s">
        <v>7</v>
      </c>
      <c r="IB340" t="s">
        <v>7</v>
      </c>
      <c r="IC340" t="s">
        <v>7</v>
      </c>
      <c r="ID340" t="s">
        <v>7</v>
      </c>
      <c r="IL340" t="s">
        <v>440</v>
      </c>
      <c r="IP340" t="s">
        <v>14</v>
      </c>
      <c r="IR340" t="s">
        <v>530</v>
      </c>
      <c r="IT340" t="s">
        <v>381</v>
      </c>
      <c r="IV340" t="s">
        <v>381</v>
      </c>
      <c r="IX340" t="s">
        <v>381</v>
      </c>
      <c r="IZ340" t="s">
        <v>9</v>
      </c>
      <c r="JB340" t="s">
        <v>11</v>
      </c>
      <c r="JD340" t="s">
        <v>9</v>
      </c>
      <c r="JF340" t="s">
        <v>410</v>
      </c>
      <c r="JG340" t="s">
        <v>410</v>
      </c>
      <c r="JH340" t="s">
        <v>410</v>
      </c>
      <c r="JL340" t="s">
        <v>370</v>
      </c>
      <c r="JM340" t="s">
        <v>370</v>
      </c>
      <c r="JN340" t="s">
        <v>370</v>
      </c>
      <c r="JO340" t="s">
        <v>370</v>
      </c>
      <c r="JP340" t="s">
        <v>370</v>
      </c>
      <c r="JQ340" t="s">
        <v>361</v>
      </c>
      <c r="JR340" t="s">
        <v>361</v>
      </c>
      <c r="JS340" t="s">
        <v>361</v>
      </c>
      <c r="JT340" t="s">
        <v>361</v>
      </c>
      <c r="JU340" t="s">
        <v>361</v>
      </c>
      <c r="JV340" t="s">
        <v>361</v>
      </c>
      <c r="JW340" t="s">
        <v>361</v>
      </c>
      <c r="JX340" t="s">
        <v>411</v>
      </c>
      <c r="JZ340" t="s">
        <v>412</v>
      </c>
      <c r="KB340" t="s">
        <v>8</v>
      </c>
    </row>
    <row r="341" spans="1:288" x14ac:dyDescent="0.3">
      <c r="A341">
        <v>340</v>
      </c>
      <c r="D341" s="45">
        <v>44743</v>
      </c>
      <c r="E341" s="46">
        <v>0.49305555555555558</v>
      </c>
      <c r="F341" t="s">
        <v>18</v>
      </c>
      <c r="G341" t="s">
        <v>13</v>
      </c>
      <c r="H341" t="s">
        <v>7</v>
      </c>
      <c r="L341" t="s">
        <v>362</v>
      </c>
      <c r="P341" t="s">
        <v>9</v>
      </c>
      <c r="V341" t="s">
        <v>485</v>
      </c>
      <c r="Z341" t="s">
        <v>402</v>
      </c>
      <c r="AB341" t="s">
        <v>403</v>
      </c>
      <c r="AD341" t="s">
        <v>366</v>
      </c>
      <c r="AF341" t="s">
        <v>367</v>
      </c>
      <c r="AJ341" t="s">
        <v>367</v>
      </c>
      <c r="AN341" t="s">
        <v>7</v>
      </c>
      <c r="AP341" t="s">
        <v>471</v>
      </c>
      <c r="AR341" t="s">
        <v>9</v>
      </c>
      <c r="AT341" t="s">
        <v>9</v>
      </c>
      <c r="AV341" t="s">
        <v>361</v>
      </c>
      <c r="AW341" t="s">
        <v>361</v>
      </c>
      <c r="AX341" t="s">
        <v>361</v>
      </c>
      <c r="AY341" t="s">
        <v>361</v>
      </c>
      <c r="AZ341" t="s">
        <v>361</v>
      </c>
      <c r="BA341" t="s">
        <v>370</v>
      </c>
      <c r="BB341" t="s">
        <v>361</v>
      </c>
      <c r="BC341" t="s">
        <v>361</v>
      </c>
      <c r="BD341" t="s">
        <v>361</v>
      </c>
      <c r="BE341" t="s">
        <v>361</v>
      </c>
      <c r="BF341" t="s">
        <v>361</v>
      </c>
      <c r="BG341" t="s">
        <v>361</v>
      </c>
      <c r="BH341" t="s">
        <v>361</v>
      </c>
      <c r="BI341" t="s">
        <v>361</v>
      </c>
      <c r="BJ341" t="s">
        <v>361</v>
      </c>
      <c r="BK341" t="s">
        <v>361</v>
      </c>
      <c r="BL341" t="s">
        <v>361</v>
      </c>
      <c r="BM341" t="s">
        <v>361</v>
      </c>
      <c r="BP341" t="s">
        <v>370</v>
      </c>
      <c r="BQ341" t="s">
        <v>361</v>
      </c>
      <c r="BR341" t="s">
        <v>361</v>
      </c>
      <c r="BS341" t="s">
        <v>361</v>
      </c>
      <c r="BT341" t="s">
        <v>361</v>
      </c>
      <c r="BU341" t="s">
        <v>361</v>
      </c>
      <c r="BV341" t="s">
        <v>361</v>
      </c>
      <c r="BW341" t="s">
        <v>361</v>
      </c>
      <c r="BX341" t="s">
        <v>361</v>
      </c>
      <c r="BY341" t="s">
        <v>361</v>
      </c>
      <c r="BZ341" t="s">
        <v>361</v>
      </c>
      <c r="CA341" t="s">
        <v>361</v>
      </c>
      <c r="CB341" t="s">
        <v>361</v>
      </c>
      <c r="CC341" t="s">
        <v>361</v>
      </c>
      <c r="CF341" t="s">
        <v>361</v>
      </c>
      <c r="CG341" t="s">
        <v>361</v>
      </c>
      <c r="CH341" t="s">
        <v>361</v>
      </c>
      <c r="CI341" t="s">
        <v>370</v>
      </c>
      <c r="CJ341" t="s">
        <v>370</v>
      </c>
      <c r="CK341" t="s">
        <v>361</v>
      </c>
      <c r="CL341" t="s">
        <v>361</v>
      </c>
      <c r="CM341" t="s">
        <v>361</v>
      </c>
      <c r="CN341" t="s">
        <v>361</v>
      </c>
      <c r="CO341" t="s">
        <v>361</v>
      </c>
      <c r="CP341" t="s">
        <v>361</v>
      </c>
      <c r="CQ341" t="s">
        <v>361</v>
      </c>
      <c r="CR341" t="s">
        <v>361</v>
      </c>
      <c r="CS341" t="s">
        <v>361</v>
      </c>
      <c r="CT341" t="s">
        <v>361</v>
      </c>
      <c r="CU341" t="s">
        <v>361</v>
      </c>
      <c r="CV341" t="s">
        <v>361</v>
      </c>
      <c r="CW341" t="s">
        <v>361</v>
      </c>
      <c r="CX341" t="s">
        <v>361</v>
      </c>
      <c r="CY341" t="s">
        <v>361</v>
      </c>
      <c r="CZ341" t="s">
        <v>361</v>
      </c>
      <c r="DA341" t="s">
        <v>361</v>
      </c>
      <c r="DD341" t="s">
        <v>9</v>
      </c>
      <c r="DF341" t="s">
        <v>9</v>
      </c>
      <c r="DH341" t="s">
        <v>361</v>
      </c>
      <c r="DI341" t="s">
        <v>361</v>
      </c>
      <c r="DJ341" t="s">
        <v>361</v>
      </c>
      <c r="DK341" t="s">
        <v>361</v>
      </c>
      <c r="DL341" t="s">
        <v>361</v>
      </c>
      <c r="DM341" t="s">
        <v>361</v>
      </c>
      <c r="DN341" t="s">
        <v>361</v>
      </c>
      <c r="DO341" t="s">
        <v>361</v>
      </c>
      <c r="DP341" t="s">
        <v>361</v>
      </c>
      <c r="DQ341" t="s">
        <v>361</v>
      </c>
      <c r="DR341" t="s">
        <v>370</v>
      </c>
      <c r="DT341" t="s">
        <v>361</v>
      </c>
      <c r="DU341" t="s">
        <v>361</v>
      </c>
      <c r="DV341" t="s">
        <v>361</v>
      </c>
      <c r="DW341" t="s">
        <v>361</v>
      </c>
      <c r="DX341" t="s">
        <v>361</v>
      </c>
      <c r="DY341" t="s">
        <v>361</v>
      </c>
      <c r="DZ341" t="s">
        <v>361</v>
      </c>
      <c r="EA341" t="s">
        <v>361</v>
      </c>
      <c r="EB341" t="s">
        <v>361</v>
      </c>
      <c r="EC341" t="s">
        <v>361</v>
      </c>
      <c r="ED341" t="s">
        <v>361</v>
      </c>
      <c r="EH341" t="s">
        <v>7</v>
      </c>
      <c r="EJ341" t="s">
        <v>7</v>
      </c>
      <c r="EL341">
        <v>1</v>
      </c>
      <c r="EM341" t="s">
        <v>372</v>
      </c>
      <c r="EN341">
        <v>20</v>
      </c>
      <c r="FQ341" t="s">
        <v>373</v>
      </c>
      <c r="FR341" t="s">
        <v>406</v>
      </c>
      <c r="FV341" t="s">
        <v>406</v>
      </c>
      <c r="GF341" t="s">
        <v>7</v>
      </c>
      <c r="GJ341" t="s">
        <v>478</v>
      </c>
      <c r="GN341" t="s">
        <v>479</v>
      </c>
      <c r="GP341">
        <v>10</v>
      </c>
      <c r="GR341" t="s">
        <v>376</v>
      </c>
      <c r="GT341" t="s">
        <v>14</v>
      </c>
      <c r="GV341" t="s">
        <v>556</v>
      </c>
      <c r="GX341" t="s">
        <v>378</v>
      </c>
      <c r="HB341" t="s">
        <v>7</v>
      </c>
      <c r="HD341" t="s">
        <v>7</v>
      </c>
      <c r="HF341" t="s">
        <v>7</v>
      </c>
      <c r="HG341" t="s">
        <v>7</v>
      </c>
      <c r="HH341" t="s">
        <v>7</v>
      </c>
      <c r="HI341" t="s">
        <v>7</v>
      </c>
      <c r="HJ341" t="s">
        <v>7</v>
      </c>
      <c r="HK341" t="s">
        <v>7</v>
      </c>
      <c r="HL341" t="s">
        <v>9</v>
      </c>
      <c r="HM341" t="s">
        <v>9</v>
      </c>
      <c r="HN341" t="s">
        <v>7</v>
      </c>
      <c r="HX341" t="s">
        <v>7</v>
      </c>
      <c r="HY341" t="s">
        <v>9</v>
      </c>
      <c r="HZ341" t="s">
        <v>7</v>
      </c>
      <c r="IA341" t="s">
        <v>7</v>
      </c>
      <c r="IB341" t="s">
        <v>7</v>
      </c>
      <c r="IC341" t="s">
        <v>7</v>
      </c>
      <c r="ID341" t="s">
        <v>7</v>
      </c>
      <c r="IL341" t="s">
        <v>473</v>
      </c>
      <c r="IP341" t="s">
        <v>457</v>
      </c>
      <c r="IT341" t="s">
        <v>381</v>
      </c>
      <c r="IV341" t="s">
        <v>381</v>
      </c>
      <c r="IX341" t="s">
        <v>381</v>
      </c>
      <c r="IZ341" t="s">
        <v>7</v>
      </c>
      <c r="JL341" t="s">
        <v>361</v>
      </c>
      <c r="JM341" t="s">
        <v>361</v>
      </c>
      <c r="JN341" t="s">
        <v>361</v>
      </c>
      <c r="JO341" t="s">
        <v>361</v>
      </c>
      <c r="JP341" t="s">
        <v>361</v>
      </c>
      <c r="JQ341" t="s">
        <v>361</v>
      </c>
      <c r="JR341" t="s">
        <v>361</v>
      </c>
      <c r="JS341" t="s">
        <v>361</v>
      </c>
      <c r="JT341" t="s">
        <v>361</v>
      </c>
      <c r="JU341" t="s">
        <v>361</v>
      </c>
      <c r="JV341" t="s">
        <v>361</v>
      </c>
      <c r="JW341" t="s">
        <v>361</v>
      </c>
      <c r="KB341" t="s">
        <v>8</v>
      </c>
    </row>
    <row r="342" spans="1:288" x14ac:dyDescent="0.3">
      <c r="A342">
        <v>341</v>
      </c>
      <c r="D342" s="45">
        <v>44743</v>
      </c>
      <c r="E342" s="46">
        <v>0.49791666666666662</v>
      </c>
      <c r="F342" t="s">
        <v>27</v>
      </c>
      <c r="G342" t="s">
        <v>382</v>
      </c>
      <c r="I342" t="s">
        <v>383</v>
      </c>
      <c r="N342" t="s">
        <v>384</v>
      </c>
      <c r="S342" t="s">
        <v>385</v>
      </c>
      <c r="W342" t="s">
        <v>413</v>
      </c>
      <c r="AA342" t="s">
        <v>434</v>
      </c>
      <c r="AC342" t="s">
        <v>447</v>
      </c>
      <c r="AE342" t="s">
        <v>435</v>
      </c>
      <c r="AG342" t="s">
        <v>390</v>
      </c>
      <c r="AK342" t="s">
        <v>383</v>
      </c>
      <c r="AO342" t="s">
        <v>385</v>
      </c>
      <c r="AQ342" t="s">
        <v>460</v>
      </c>
      <c r="AS342" t="s">
        <v>383</v>
      </c>
      <c r="AU342" t="s">
        <v>383</v>
      </c>
      <c r="AV342" t="s">
        <v>361</v>
      </c>
      <c r="AW342" t="s">
        <v>361</v>
      </c>
      <c r="AX342" t="s">
        <v>361</v>
      </c>
      <c r="AY342" t="s">
        <v>361</v>
      </c>
      <c r="AZ342" t="s">
        <v>361</v>
      </c>
      <c r="BA342" t="s">
        <v>361</v>
      </c>
      <c r="BB342" t="s">
        <v>361</v>
      </c>
      <c r="BC342" t="s">
        <v>361</v>
      </c>
      <c r="BD342" t="s">
        <v>361</v>
      </c>
      <c r="BE342" t="s">
        <v>361</v>
      </c>
      <c r="BF342" t="s">
        <v>361</v>
      </c>
      <c r="BG342" t="s">
        <v>361</v>
      </c>
      <c r="BH342" t="s">
        <v>361</v>
      </c>
      <c r="BI342" t="s">
        <v>370</v>
      </c>
      <c r="BJ342" t="s">
        <v>361</v>
      </c>
      <c r="BK342" t="s">
        <v>361</v>
      </c>
      <c r="BL342" t="s">
        <v>361</v>
      </c>
      <c r="BM342" t="s">
        <v>361</v>
      </c>
      <c r="BP342" t="s">
        <v>361</v>
      </c>
      <c r="BQ342" t="s">
        <v>361</v>
      </c>
      <c r="BR342" t="s">
        <v>361</v>
      </c>
      <c r="BS342" t="s">
        <v>361</v>
      </c>
      <c r="BT342" t="s">
        <v>361</v>
      </c>
      <c r="BU342" t="s">
        <v>361</v>
      </c>
      <c r="BV342" t="s">
        <v>361</v>
      </c>
      <c r="BW342" t="s">
        <v>361</v>
      </c>
      <c r="BX342" t="s">
        <v>361</v>
      </c>
      <c r="BY342" t="s">
        <v>361</v>
      </c>
      <c r="BZ342" t="s">
        <v>370</v>
      </c>
      <c r="CA342" t="s">
        <v>361</v>
      </c>
      <c r="CB342" t="s">
        <v>361</v>
      </c>
      <c r="CC342" t="s">
        <v>361</v>
      </c>
      <c r="CF342" t="s">
        <v>361</v>
      </c>
      <c r="CG342" t="s">
        <v>361</v>
      </c>
      <c r="CH342" t="s">
        <v>361</v>
      </c>
      <c r="CI342" t="s">
        <v>361</v>
      </c>
      <c r="CJ342" t="s">
        <v>361</v>
      </c>
      <c r="CK342" t="s">
        <v>361</v>
      </c>
      <c r="CL342" t="s">
        <v>361</v>
      </c>
      <c r="CM342" t="s">
        <v>361</v>
      </c>
      <c r="CN342" t="s">
        <v>361</v>
      </c>
      <c r="CO342" t="s">
        <v>361</v>
      </c>
      <c r="CP342" t="s">
        <v>361</v>
      </c>
      <c r="CQ342" t="s">
        <v>361</v>
      </c>
      <c r="CR342" t="s">
        <v>361</v>
      </c>
      <c r="CS342" t="s">
        <v>370</v>
      </c>
      <c r="CT342" t="s">
        <v>361</v>
      </c>
      <c r="CU342" t="s">
        <v>361</v>
      </c>
      <c r="CV342" t="s">
        <v>361</v>
      </c>
      <c r="CW342" t="s">
        <v>361</v>
      </c>
      <c r="CX342" t="s">
        <v>361</v>
      </c>
      <c r="CY342" t="s">
        <v>361</v>
      </c>
      <c r="CZ342" t="s">
        <v>370</v>
      </c>
      <c r="DA342" t="s">
        <v>361</v>
      </c>
      <c r="DE342" t="s">
        <v>385</v>
      </c>
      <c r="DG342" t="s">
        <v>385</v>
      </c>
      <c r="DH342" t="s">
        <v>361</v>
      </c>
      <c r="DI342" t="s">
        <v>361</v>
      </c>
      <c r="DJ342" t="s">
        <v>361</v>
      </c>
      <c r="DK342" t="s">
        <v>361</v>
      </c>
      <c r="DL342" t="s">
        <v>361</v>
      </c>
      <c r="DM342" t="s">
        <v>361</v>
      </c>
      <c r="DN342" t="s">
        <v>361</v>
      </c>
      <c r="DO342" t="s">
        <v>361</v>
      </c>
      <c r="DP342" t="s">
        <v>361</v>
      </c>
      <c r="DQ342" t="s">
        <v>361</v>
      </c>
      <c r="DR342" t="s">
        <v>361</v>
      </c>
      <c r="DT342" t="s">
        <v>361</v>
      </c>
      <c r="DU342" t="s">
        <v>361</v>
      </c>
      <c r="DV342" t="s">
        <v>361</v>
      </c>
      <c r="DW342" t="s">
        <v>361</v>
      </c>
      <c r="DX342" t="s">
        <v>361</v>
      </c>
      <c r="DY342" t="s">
        <v>361</v>
      </c>
      <c r="DZ342" t="s">
        <v>361</v>
      </c>
      <c r="EA342" t="s">
        <v>361</v>
      </c>
      <c r="EB342" t="s">
        <v>361</v>
      </c>
      <c r="EC342" t="s">
        <v>361</v>
      </c>
      <c r="ED342" t="s">
        <v>370</v>
      </c>
      <c r="EI342" t="s">
        <v>385</v>
      </c>
      <c r="EK342" t="s">
        <v>383</v>
      </c>
      <c r="EL342">
        <v>0</v>
      </c>
      <c r="FQ342" t="s">
        <v>373</v>
      </c>
      <c r="FS342" t="s">
        <v>393</v>
      </c>
      <c r="FW342" t="s">
        <v>393</v>
      </c>
      <c r="GG342" t="s">
        <v>383</v>
      </c>
      <c r="GK342" t="s">
        <v>537</v>
      </c>
      <c r="GQ342">
        <v>5</v>
      </c>
      <c r="GS342" t="s">
        <v>395</v>
      </c>
      <c r="GU342" t="s">
        <v>554</v>
      </c>
      <c r="GY342" t="s">
        <v>397</v>
      </c>
      <c r="HC342" t="s">
        <v>383</v>
      </c>
      <c r="HE342" t="s">
        <v>383</v>
      </c>
      <c r="HO342" t="s">
        <v>385</v>
      </c>
      <c r="HP342" t="s">
        <v>383</v>
      </c>
      <c r="HQ342" t="s">
        <v>383</v>
      </c>
      <c r="HR342" t="s">
        <v>383</v>
      </c>
      <c r="HS342" t="s">
        <v>383</v>
      </c>
      <c r="HT342" t="s">
        <v>383</v>
      </c>
      <c r="HU342" t="s">
        <v>383</v>
      </c>
      <c r="HV342" t="s">
        <v>385</v>
      </c>
      <c r="HW342" t="s">
        <v>383</v>
      </c>
      <c r="IE342" t="s">
        <v>383</v>
      </c>
      <c r="IF342" t="s">
        <v>385</v>
      </c>
      <c r="IG342" t="s">
        <v>383</v>
      </c>
      <c r="IH342" t="s">
        <v>383</v>
      </c>
      <c r="II342" t="s">
        <v>383</v>
      </c>
      <c r="IJ342" t="s">
        <v>383</v>
      </c>
      <c r="IK342" t="s">
        <v>383</v>
      </c>
      <c r="IM342" t="s">
        <v>462</v>
      </c>
      <c r="IQ342" t="s">
        <v>422</v>
      </c>
      <c r="IU342" t="s">
        <v>399</v>
      </c>
      <c r="IW342" t="s">
        <v>399</v>
      </c>
      <c r="IY342" t="s">
        <v>399</v>
      </c>
      <c r="JA342" t="s">
        <v>383</v>
      </c>
      <c r="JL342" t="s">
        <v>361</v>
      </c>
      <c r="JM342" t="s">
        <v>361</v>
      </c>
      <c r="JN342" t="s">
        <v>361</v>
      </c>
      <c r="JO342" t="s">
        <v>361</v>
      </c>
      <c r="JP342" t="s">
        <v>361</v>
      </c>
      <c r="JQ342" t="s">
        <v>361</v>
      </c>
      <c r="JR342" t="s">
        <v>361</v>
      </c>
      <c r="JS342" t="s">
        <v>361</v>
      </c>
      <c r="JT342" t="s">
        <v>361</v>
      </c>
      <c r="JU342" t="s">
        <v>361</v>
      </c>
      <c r="JV342" t="s">
        <v>361</v>
      </c>
      <c r="JW342" t="s">
        <v>361</v>
      </c>
      <c r="KB342" t="s">
        <v>8</v>
      </c>
    </row>
    <row r="343" spans="1:288" x14ac:dyDescent="0.3">
      <c r="A343">
        <v>342</v>
      </c>
      <c r="D343" s="45">
        <v>44747</v>
      </c>
      <c r="E343" s="46">
        <v>0.4916666666666667</v>
      </c>
      <c r="F343" t="s">
        <v>26</v>
      </c>
      <c r="G343" t="s">
        <v>13</v>
      </c>
      <c r="H343" t="s">
        <v>7</v>
      </c>
      <c r="L343" t="s">
        <v>362</v>
      </c>
      <c r="P343" t="s">
        <v>9</v>
      </c>
      <c r="V343" t="s">
        <v>363</v>
      </c>
      <c r="Z343" t="s">
        <v>443</v>
      </c>
      <c r="AB343" t="s">
        <v>365</v>
      </c>
      <c r="AD343" t="s">
        <v>415</v>
      </c>
      <c r="AF343" t="s">
        <v>367</v>
      </c>
      <c r="AJ343" t="s">
        <v>367</v>
      </c>
      <c r="AN343" t="s">
        <v>7</v>
      </c>
      <c r="AP343" t="s">
        <v>367</v>
      </c>
      <c r="AR343" t="s">
        <v>9</v>
      </c>
      <c r="AT343" t="s">
        <v>9</v>
      </c>
      <c r="AV343" t="s">
        <v>361</v>
      </c>
      <c r="AW343" t="s">
        <v>361</v>
      </c>
      <c r="AX343" t="s">
        <v>361</v>
      </c>
      <c r="AY343" t="s">
        <v>361</v>
      </c>
      <c r="AZ343" t="s">
        <v>370</v>
      </c>
      <c r="BA343" t="s">
        <v>361</v>
      </c>
      <c r="BB343" t="s">
        <v>361</v>
      </c>
      <c r="BC343" t="s">
        <v>361</v>
      </c>
      <c r="BD343" t="s">
        <v>361</v>
      </c>
      <c r="BE343" t="s">
        <v>361</v>
      </c>
      <c r="BF343" t="s">
        <v>361</v>
      </c>
      <c r="BG343" t="s">
        <v>361</v>
      </c>
      <c r="BH343" t="s">
        <v>361</v>
      </c>
      <c r="BI343" t="s">
        <v>361</v>
      </c>
      <c r="BJ343" t="s">
        <v>361</v>
      </c>
      <c r="BK343" t="s">
        <v>361</v>
      </c>
      <c r="BL343" t="s">
        <v>361</v>
      </c>
      <c r="BM343" t="s">
        <v>361</v>
      </c>
      <c r="BP343" t="s">
        <v>361</v>
      </c>
      <c r="BQ343" t="s">
        <v>361</v>
      </c>
      <c r="BR343" t="s">
        <v>361</v>
      </c>
      <c r="BS343" t="s">
        <v>370</v>
      </c>
      <c r="BT343" t="s">
        <v>361</v>
      </c>
      <c r="BU343" t="s">
        <v>361</v>
      </c>
      <c r="BV343" t="s">
        <v>361</v>
      </c>
      <c r="BW343" t="s">
        <v>361</v>
      </c>
      <c r="BX343" t="s">
        <v>361</v>
      </c>
      <c r="BY343" t="s">
        <v>361</v>
      </c>
      <c r="BZ343" t="s">
        <v>361</v>
      </c>
      <c r="CA343" t="s">
        <v>361</v>
      </c>
      <c r="CB343" t="s">
        <v>361</v>
      </c>
      <c r="CC343" t="s">
        <v>361</v>
      </c>
      <c r="CF343" t="s">
        <v>361</v>
      </c>
      <c r="CG343" t="s">
        <v>361</v>
      </c>
      <c r="CH343" t="s">
        <v>361</v>
      </c>
      <c r="CI343" t="s">
        <v>361</v>
      </c>
      <c r="CJ343" t="s">
        <v>370</v>
      </c>
      <c r="CK343" t="s">
        <v>370</v>
      </c>
      <c r="CL343" t="s">
        <v>361</v>
      </c>
      <c r="CM343" t="s">
        <v>361</v>
      </c>
      <c r="CN343" t="s">
        <v>361</v>
      </c>
      <c r="CO343" t="s">
        <v>361</v>
      </c>
      <c r="CP343" t="s">
        <v>361</v>
      </c>
      <c r="CQ343" t="s">
        <v>361</v>
      </c>
      <c r="CR343" t="s">
        <v>361</v>
      </c>
      <c r="CS343" t="s">
        <v>361</v>
      </c>
      <c r="CT343" t="s">
        <v>361</v>
      </c>
      <c r="CU343" t="s">
        <v>361</v>
      </c>
      <c r="CV343" t="s">
        <v>361</v>
      </c>
      <c r="CW343" t="s">
        <v>361</v>
      </c>
      <c r="CX343" t="s">
        <v>361</v>
      </c>
      <c r="CY343" t="s">
        <v>361</v>
      </c>
      <c r="CZ343" t="s">
        <v>361</v>
      </c>
      <c r="DA343" t="s">
        <v>361</v>
      </c>
      <c r="DD343" t="s">
        <v>9</v>
      </c>
      <c r="DF343" t="s">
        <v>9</v>
      </c>
      <c r="DH343" t="s">
        <v>361</v>
      </c>
      <c r="DI343" t="s">
        <v>361</v>
      </c>
      <c r="DJ343" t="s">
        <v>361</v>
      </c>
      <c r="DK343" t="s">
        <v>361</v>
      </c>
      <c r="DL343" t="s">
        <v>361</v>
      </c>
      <c r="DM343" t="s">
        <v>361</v>
      </c>
      <c r="DN343" t="s">
        <v>361</v>
      </c>
      <c r="DO343" t="s">
        <v>361</v>
      </c>
      <c r="DP343" t="s">
        <v>361</v>
      </c>
      <c r="DQ343" t="s">
        <v>361</v>
      </c>
      <c r="DR343" t="s">
        <v>370</v>
      </c>
      <c r="DT343" t="s">
        <v>361</v>
      </c>
      <c r="DU343" t="s">
        <v>361</v>
      </c>
      <c r="DV343" t="s">
        <v>361</v>
      </c>
      <c r="DW343" t="s">
        <v>361</v>
      </c>
      <c r="DX343" t="s">
        <v>361</v>
      </c>
      <c r="DY343" t="s">
        <v>361</v>
      </c>
      <c r="DZ343" t="s">
        <v>361</v>
      </c>
      <c r="EA343" t="s">
        <v>361</v>
      </c>
      <c r="EB343" t="s">
        <v>361</v>
      </c>
      <c r="EC343" t="s">
        <v>361</v>
      </c>
      <c r="ED343" t="s">
        <v>361</v>
      </c>
      <c r="EH343" t="s">
        <v>7</v>
      </c>
      <c r="EJ343" t="s">
        <v>7</v>
      </c>
      <c r="EL343">
        <v>1</v>
      </c>
      <c r="EM343" t="s">
        <v>371</v>
      </c>
      <c r="EN343">
        <v>25</v>
      </c>
      <c r="FQ343" t="s">
        <v>373</v>
      </c>
      <c r="FR343" t="s">
        <v>374</v>
      </c>
      <c r="FV343" t="s">
        <v>374</v>
      </c>
      <c r="GF343" t="s">
        <v>7</v>
      </c>
      <c r="GJ343" t="s">
        <v>425</v>
      </c>
      <c r="GP343">
        <v>13</v>
      </c>
      <c r="GR343" t="s">
        <v>376</v>
      </c>
      <c r="GT343" t="s">
        <v>377</v>
      </c>
      <c r="GX343" t="s">
        <v>378</v>
      </c>
      <c r="HB343" t="s">
        <v>9</v>
      </c>
      <c r="HD343" t="s">
        <v>9</v>
      </c>
      <c r="HF343" t="s">
        <v>7</v>
      </c>
      <c r="HG343" t="s">
        <v>9</v>
      </c>
      <c r="HH343" t="s">
        <v>7</v>
      </c>
      <c r="HI343" t="s">
        <v>9</v>
      </c>
      <c r="HJ343" t="s">
        <v>9</v>
      </c>
      <c r="HK343" t="s">
        <v>7</v>
      </c>
      <c r="HL343" t="s">
        <v>9</v>
      </c>
      <c r="HM343" t="s">
        <v>9</v>
      </c>
      <c r="HN343" t="s">
        <v>7</v>
      </c>
      <c r="HX343" t="s">
        <v>7</v>
      </c>
      <c r="HY343" t="s">
        <v>9</v>
      </c>
      <c r="HZ343" t="s">
        <v>7</v>
      </c>
      <c r="IA343" t="s">
        <v>7</v>
      </c>
      <c r="IB343" t="s">
        <v>7</v>
      </c>
      <c r="IC343" t="s">
        <v>7</v>
      </c>
      <c r="ID343" t="s">
        <v>7</v>
      </c>
      <c r="IL343" t="s">
        <v>473</v>
      </c>
      <c r="IP343" t="s">
        <v>380</v>
      </c>
      <c r="IT343" t="s">
        <v>381</v>
      </c>
      <c r="IV343" t="s">
        <v>381</v>
      </c>
      <c r="IX343" t="s">
        <v>381</v>
      </c>
      <c r="IZ343" t="s">
        <v>9</v>
      </c>
      <c r="JB343" t="s">
        <v>11</v>
      </c>
      <c r="JD343" t="s">
        <v>9</v>
      </c>
      <c r="JF343" t="s">
        <v>410</v>
      </c>
      <c r="JG343" t="s">
        <v>446</v>
      </c>
      <c r="JH343" t="s">
        <v>410</v>
      </c>
      <c r="JL343" t="s">
        <v>370</v>
      </c>
      <c r="JM343" t="s">
        <v>370</v>
      </c>
      <c r="JN343" t="s">
        <v>370</v>
      </c>
      <c r="JO343" t="s">
        <v>370</v>
      </c>
      <c r="JP343" t="s">
        <v>370</v>
      </c>
      <c r="JQ343" t="s">
        <v>361</v>
      </c>
      <c r="JR343" t="s">
        <v>361</v>
      </c>
      <c r="JS343" t="s">
        <v>361</v>
      </c>
      <c r="JT343" t="s">
        <v>361</v>
      </c>
      <c r="JU343" t="s">
        <v>361</v>
      </c>
      <c r="JV343" t="s">
        <v>361</v>
      </c>
      <c r="JW343" t="s">
        <v>361</v>
      </c>
      <c r="JX343" t="s">
        <v>411</v>
      </c>
      <c r="JZ343" t="s">
        <v>412</v>
      </c>
      <c r="KB343" t="s">
        <v>8</v>
      </c>
    </row>
    <row r="344" spans="1:288" x14ac:dyDescent="0.3">
      <c r="A344">
        <v>343</v>
      </c>
      <c r="D344" s="45">
        <v>44743</v>
      </c>
      <c r="E344" s="46">
        <v>0.52847222222222223</v>
      </c>
      <c r="F344" t="s">
        <v>21</v>
      </c>
      <c r="G344" t="s">
        <v>382</v>
      </c>
      <c r="I344" t="s">
        <v>383</v>
      </c>
      <c r="N344" t="s">
        <v>384</v>
      </c>
      <c r="S344" t="s">
        <v>385</v>
      </c>
      <c r="W344" t="s">
        <v>413</v>
      </c>
      <c r="AA344" t="s">
        <v>414</v>
      </c>
      <c r="AC344" t="s">
        <v>388</v>
      </c>
      <c r="AE344" t="s">
        <v>423</v>
      </c>
      <c r="AG344" t="s">
        <v>458</v>
      </c>
      <c r="AH344" t="s">
        <v>417</v>
      </c>
      <c r="AK344" t="s">
        <v>502</v>
      </c>
      <c r="AL344" t="s">
        <v>417</v>
      </c>
      <c r="AO344" t="s">
        <v>383</v>
      </c>
      <c r="AQ344" t="s">
        <v>460</v>
      </c>
      <c r="AS344" t="s">
        <v>385</v>
      </c>
      <c r="AU344" t="s">
        <v>383</v>
      </c>
      <c r="AV344" t="s">
        <v>361</v>
      </c>
      <c r="AW344" t="s">
        <v>361</v>
      </c>
      <c r="AX344" t="s">
        <v>361</v>
      </c>
      <c r="AY344" t="s">
        <v>361</v>
      </c>
      <c r="AZ344" t="s">
        <v>361</v>
      </c>
      <c r="BA344" t="s">
        <v>361</v>
      </c>
      <c r="BB344" t="s">
        <v>361</v>
      </c>
      <c r="BC344" t="s">
        <v>361</v>
      </c>
      <c r="BD344" t="s">
        <v>361</v>
      </c>
      <c r="BE344" t="s">
        <v>361</v>
      </c>
      <c r="BF344" t="s">
        <v>361</v>
      </c>
      <c r="BG344" t="s">
        <v>361</v>
      </c>
      <c r="BH344" t="s">
        <v>361</v>
      </c>
      <c r="BI344" t="s">
        <v>370</v>
      </c>
      <c r="BJ344" t="s">
        <v>370</v>
      </c>
      <c r="BK344" t="s">
        <v>361</v>
      </c>
      <c r="BL344" t="s">
        <v>361</v>
      </c>
      <c r="BM344" t="s">
        <v>361</v>
      </c>
      <c r="BP344" t="s">
        <v>361</v>
      </c>
      <c r="BQ344" t="s">
        <v>361</v>
      </c>
      <c r="BR344" t="s">
        <v>361</v>
      </c>
      <c r="BS344" t="s">
        <v>361</v>
      </c>
      <c r="BT344" t="s">
        <v>361</v>
      </c>
      <c r="BU344" t="s">
        <v>361</v>
      </c>
      <c r="BV344" t="s">
        <v>361</v>
      </c>
      <c r="BW344" t="s">
        <v>361</v>
      </c>
      <c r="BX344" t="s">
        <v>361</v>
      </c>
      <c r="BY344" t="s">
        <v>361</v>
      </c>
      <c r="BZ344" t="s">
        <v>370</v>
      </c>
      <c r="CA344" t="s">
        <v>361</v>
      </c>
      <c r="CB344" t="s">
        <v>361</v>
      </c>
      <c r="CC344" t="s">
        <v>361</v>
      </c>
      <c r="CF344" t="s">
        <v>361</v>
      </c>
      <c r="CG344" t="s">
        <v>361</v>
      </c>
      <c r="CH344" t="s">
        <v>361</v>
      </c>
      <c r="CI344" t="s">
        <v>361</v>
      </c>
      <c r="CJ344" t="s">
        <v>361</v>
      </c>
      <c r="CK344" t="s">
        <v>361</v>
      </c>
      <c r="CL344" t="s">
        <v>361</v>
      </c>
      <c r="CM344" t="s">
        <v>361</v>
      </c>
      <c r="CN344" t="s">
        <v>361</v>
      </c>
      <c r="CO344" t="s">
        <v>361</v>
      </c>
      <c r="CP344" t="s">
        <v>361</v>
      </c>
      <c r="CQ344" t="s">
        <v>361</v>
      </c>
      <c r="CR344" t="s">
        <v>370</v>
      </c>
      <c r="CS344" t="s">
        <v>370</v>
      </c>
      <c r="CT344" t="s">
        <v>370</v>
      </c>
      <c r="CU344" t="s">
        <v>361</v>
      </c>
      <c r="CV344" t="s">
        <v>361</v>
      </c>
      <c r="CW344" t="s">
        <v>370</v>
      </c>
      <c r="CX344" t="s">
        <v>361</v>
      </c>
      <c r="CY344" t="s">
        <v>361</v>
      </c>
      <c r="CZ344" t="s">
        <v>370</v>
      </c>
      <c r="DA344" t="s">
        <v>361</v>
      </c>
      <c r="DE344" t="s">
        <v>385</v>
      </c>
      <c r="DG344" t="s">
        <v>436</v>
      </c>
      <c r="DH344" t="s">
        <v>361</v>
      </c>
      <c r="DI344" t="s">
        <v>361</v>
      </c>
      <c r="DJ344" t="s">
        <v>361</v>
      </c>
      <c r="DK344" t="s">
        <v>361</v>
      </c>
      <c r="DL344" t="s">
        <v>361</v>
      </c>
      <c r="DM344" t="s">
        <v>361</v>
      </c>
      <c r="DN344" t="s">
        <v>361</v>
      </c>
      <c r="DO344" t="s">
        <v>361</v>
      </c>
      <c r="DP344" t="s">
        <v>361</v>
      </c>
      <c r="DQ344" t="s">
        <v>361</v>
      </c>
      <c r="DR344" t="s">
        <v>361</v>
      </c>
      <c r="DT344" t="s">
        <v>361</v>
      </c>
      <c r="DU344" t="s">
        <v>361</v>
      </c>
      <c r="DV344" t="s">
        <v>361</v>
      </c>
      <c r="DW344" t="s">
        <v>361</v>
      </c>
      <c r="DX344" t="s">
        <v>361</v>
      </c>
      <c r="DY344" t="s">
        <v>361</v>
      </c>
      <c r="DZ344" t="s">
        <v>361</v>
      </c>
      <c r="EA344" t="s">
        <v>361</v>
      </c>
      <c r="EB344" t="s">
        <v>361</v>
      </c>
      <c r="EC344" t="s">
        <v>361</v>
      </c>
      <c r="ED344" t="s">
        <v>370</v>
      </c>
      <c r="EI344" t="s">
        <v>385</v>
      </c>
      <c r="EK344" t="s">
        <v>385</v>
      </c>
      <c r="EL344">
        <v>2</v>
      </c>
      <c r="EM344" t="s">
        <v>371</v>
      </c>
      <c r="EN344">
        <v>5</v>
      </c>
      <c r="EO344" t="s">
        <v>371</v>
      </c>
      <c r="EP344">
        <v>28</v>
      </c>
      <c r="FQ344" t="s">
        <v>373</v>
      </c>
      <c r="FS344" t="s">
        <v>463</v>
      </c>
      <c r="FU344" t="s">
        <v>464</v>
      </c>
      <c r="FW344" t="s">
        <v>419</v>
      </c>
      <c r="GG344" t="s">
        <v>383</v>
      </c>
      <c r="GK344" t="s">
        <v>394</v>
      </c>
      <c r="GQ344">
        <v>1</v>
      </c>
      <c r="GS344" t="s">
        <v>395</v>
      </c>
      <c r="GU344" t="s">
        <v>396</v>
      </c>
      <c r="GY344" t="s">
        <v>397</v>
      </c>
      <c r="HC344" t="s">
        <v>385</v>
      </c>
      <c r="HE344" t="s">
        <v>383</v>
      </c>
      <c r="HO344" t="s">
        <v>385</v>
      </c>
      <c r="HP344" t="s">
        <v>385</v>
      </c>
      <c r="HQ344" t="s">
        <v>383</v>
      </c>
      <c r="HR344" t="s">
        <v>383</v>
      </c>
      <c r="HS344" t="s">
        <v>385</v>
      </c>
      <c r="HT344" t="s">
        <v>383</v>
      </c>
      <c r="HU344" t="s">
        <v>385</v>
      </c>
      <c r="HV344" t="s">
        <v>385</v>
      </c>
      <c r="HW344" t="s">
        <v>383</v>
      </c>
      <c r="IE344" t="s">
        <v>385</v>
      </c>
      <c r="IF344" t="s">
        <v>385</v>
      </c>
      <c r="IG344" t="s">
        <v>383</v>
      </c>
      <c r="IH344" t="s">
        <v>383</v>
      </c>
      <c r="II344" t="s">
        <v>383</v>
      </c>
      <c r="IJ344" t="s">
        <v>383</v>
      </c>
      <c r="IK344" t="s">
        <v>383</v>
      </c>
      <c r="IM344" t="s">
        <v>453</v>
      </c>
      <c r="IQ344" t="s">
        <v>380</v>
      </c>
      <c r="IU344" t="s">
        <v>399</v>
      </c>
      <c r="IW344" t="s">
        <v>399</v>
      </c>
      <c r="IY344" t="s">
        <v>399</v>
      </c>
      <c r="JA344" t="s">
        <v>385</v>
      </c>
      <c r="JC344" t="s">
        <v>430</v>
      </c>
      <c r="JE344" t="s">
        <v>385</v>
      </c>
      <c r="JI344" t="s">
        <v>432</v>
      </c>
      <c r="JJ344" t="s">
        <v>431</v>
      </c>
      <c r="JK344" t="s">
        <v>431</v>
      </c>
      <c r="JL344" t="s">
        <v>361</v>
      </c>
      <c r="JM344" t="s">
        <v>361</v>
      </c>
      <c r="JN344" t="s">
        <v>361</v>
      </c>
      <c r="JO344" t="s">
        <v>361</v>
      </c>
      <c r="JP344" t="s">
        <v>361</v>
      </c>
      <c r="JQ344" t="s">
        <v>361</v>
      </c>
      <c r="JR344" t="s">
        <v>370</v>
      </c>
      <c r="JS344" t="s">
        <v>370</v>
      </c>
      <c r="JT344" t="s">
        <v>370</v>
      </c>
      <c r="JU344" t="s">
        <v>370</v>
      </c>
      <c r="JV344" t="s">
        <v>370</v>
      </c>
      <c r="JW344" t="s">
        <v>361</v>
      </c>
      <c r="JY344" t="s">
        <v>411</v>
      </c>
      <c r="KA344" t="s">
        <v>433</v>
      </c>
      <c r="KB344" t="s">
        <v>8</v>
      </c>
    </row>
    <row r="345" spans="1:288" x14ac:dyDescent="0.3">
      <c r="A345">
        <v>344</v>
      </c>
      <c r="D345" s="45">
        <v>44747</v>
      </c>
      <c r="E345" s="46">
        <v>0.50972222222222219</v>
      </c>
      <c r="F345" t="s">
        <v>26</v>
      </c>
      <c r="G345" t="s">
        <v>382</v>
      </c>
      <c r="I345" t="s">
        <v>383</v>
      </c>
      <c r="N345" t="s">
        <v>384</v>
      </c>
      <c r="S345" t="s">
        <v>385</v>
      </c>
      <c r="W345" t="s">
        <v>386</v>
      </c>
      <c r="Y345" t="s">
        <v>385</v>
      </c>
      <c r="AA345" t="s">
        <v>414</v>
      </c>
      <c r="AC345" t="s">
        <v>388</v>
      </c>
      <c r="AE345" t="s">
        <v>389</v>
      </c>
      <c r="AG345" t="s">
        <v>458</v>
      </c>
      <c r="AH345" t="s">
        <v>14</v>
      </c>
      <c r="AI345" t="s">
        <v>587</v>
      </c>
      <c r="AK345" t="s">
        <v>383</v>
      </c>
      <c r="AO345" t="s">
        <v>383</v>
      </c>
      <c r="AQ345" t="s">
        <v>418</v>
      </c>
      <c r="AS345" t="s">
        <v>385</v>
      </c>
      <c r="AU345" t="s">
        <v>385</v>
      </c>
      <c r="AV345" t="s">
        <v>361</v>
      </c>
      <c r="AW345" t="s">
        <v>361</v>
      </c>
      <c r="AX345" t="s">
        <v>361</v>
      </c>
      <c r="AY345" t="s">
        <v>361</v>
      </c>
      <c r="AZ345" t="s">
        <v>361</v>
      </c>
      <c r="BA345" t="s">
        <v>361</v>
      </c>
      <c r="BB345" t="s">
        <v>361</v>
      </c>
      <c r="BC345" t="s">
        <v>361</v>
      </c>
      <c r="BD345" t="s">
        <v>361</v>
      </c>
      <c r="BE345" t="s">
        <v>361</v>
      </c>
      <c r="BF345" t="s">
        <v>361</v>
      </c>
      <c r="BG345" t="s">
        <v>361</v>
      </c>
      <c r="BH345" t="s">
        <v>361</v>
      </c>
      <c r="BI345" t="s">
        <v>361</v>
      </c>
      <c r="BJ345" t="s">
        <v>370</v>
      </c>
      <c r="BK345" t="s">
        <v>361</v>
      </c>
      <c r="BL345" t="s">
        <v>361</v>
      </c>
      <c r="BM345" t="s">
        <v>361</v>
      </c>
      <c r="BP345" t="s">
        <v>361</v>
      </c>
      <c r="BQ345" t="s">
        <v>361</v>
      </c>
      <c r="BR345" t="s">
        <v>361</v>
      </c>
      <c r="BS345" t="s">
        <v>361</v>
      </c>
      <c r="BT345" t="s">
        <v>361</v>
      </c>
      <c r="BU345" t="s">
        <v>361</v>
      </c>
      <c r="BV345" t="s">
        <v>361</v>
      </c>
      <c r="BW345" t="s">
        <v>361</v>
      </c>
      <c r="BX345" t="s">
        <v>361</v>
      </c>
      <c r="BY345" t="s">
        <v>361</v>
      </c>
      <c r="BZ345" t="s">
        <v>370</v>
      </c>
      <c r="CA345" t="s">
        <v>361</v>
      </c>
      <c r="CB345" t="s">
        <v>361</v>
      </c>
      <c r="CC345" t="s">
        <v>361</v>
      </c>
      <c r="CF345" t="s">
        <v>361</v>
      </c>
      <c r="CG345" t="s">
        <v>361</v>
      </c>
      <c r="CH345" t="s">
        <v>361</v>
      </c>
      <c r="CI345" t="s">
        <v>361</v>
      </c>
      <c r="CJ345" t="s">
        <v>361</v>
      </c>
      <c r="CK345" t="s">
        <v>361</v>
      </c>
      <c r="CL345" t="s">
        <v>361</v>
      </c>
      <c r="CM345" t="s">
        <v>361</v>
      </c>
      <c r="CN345" t="s">
        <v>361</v>
      </c>
      <c r="CO345" t="s">
        <v>361</v>
      </c>
      <c r="CP345" t="s">
        <v>361</v>
      </c>
      <c r="CQ345" t="s">
        <v>361</v>
      </c>
      <c r="CR345" t="s">
        <v>361</v>
      </c>
      <c r="CS345" t="s">
        <v>361</v>
      </c>
      <c r="CT345" t="s">
        <v>370</v>
      </c>
      <c r="CU345" t="s">
        <v>361</v>
      </c>
      <c r="CV345" t="s">
        <v>361</v>
      </c>
      <c r="CW345" t="s">
        <v>361</v>
      </c>
      <c r="CX345" t="s">
        <v>361</v>
      </c>
      <c r="CY345" t="s">
        <v>370</v>
      </c>
      <c r="CZ345" t="s">
        <v>361</v>
      </c>
      <c r="DA345" t="s">
        <v>361</v>
      </c>
      <c r="DE345" t="s">
        <v>385</v>
      </c>
      <c r="DG345" t="s">
        <v>385</v>
      </c>
      <c r="DH345" t="s">
        <v>361</v>
      </c>
      <c r="DI345" t="s">
        <v>361</v>
      </c>
      <c r="DJ345" t="s">
        <v>361</v>
      </c>
      <c r="DK345" t="s">
        <v>361</v>
      </c>
      <c r="DL345" t="s">
        <v>361</v>
      </c>
      <c r="DM345" t="s">
        <v>361</v>
      </c>
      <c r="DN345" t="s">
        <v>361</v>
      </c>
      <c r="DO345" t="s">
        <v>361</v>
      </c>
      <c r="DP345" t="s">
        <v>361</v>
      </c>
      <c r="DQ345" t="s">
        <v>361</v>
      </c>
      <c r="DR345" t="s">
        <v>361</v>
      </c>
      <c r="DT345" t="s">
        <v>361</v>
      </c>
      <c r="DU345" t="s">
        <v>361</v>
      </c>
      <c r="DV345" t="s">
        <v>361</v>
      </c>
      <c r="DW345" t="s">
        <v>361</v>
      </c>
      <c r="DX345" t="s">
        <v>361</v>
      </c>
      <c r="DY345" t="s">
        <v>361</v>
      </c>
      <c r="DZ345" t="s">
        <v>361</v>
      </c>
      <c r="EA345" t="s">
        <v>361</v>
      </c>
      <c r="EB345" t="s">
        <v>361</v>
      </c>
      <c r="EC345" t="s">
        <v>361</v>
      </c>
      <c r="ED345" t="s">
        <v>370</v>
      </c>
      <c r="EI345" t="s">
        <v>383</v>
      </c>
      <c r="EK345" t="s">
        <v>383</v>
      </c>
      <c r="EL345">
        <v>3</v>
      </c>
      <c r="EM345" t="s">
        <v>372</v>
      </c>
      <c r="EN345">
        <v>48</v>
      </c>
      <c r="EO345" t="s">
        <v>371</v>
      </c>
      <c r="EP345">
        <v>15</v>
      </c>
      <c r="EQ345" t="s">
        <v>372</v>
      </c>
      <c r="ER345">
        <v>13</v>
      </c>
      <c r="FQ345" t="s">
        <v>373</v>
      </c>
      <c r="FS345" t="s">
        <v>419</v>
      </c>
      <c r="FW345" t="s">
        <v>419</v>
      </c>
      <c r="GG345" t="s">
        <v>383</v>
      </c>
      <c r="GK345" t="s">
        <v>517</v>
      </c>
      <c r="GQ345">
        <v>13</v>
      </c>
      <c r="GS345" t="s">
        <v>395</v>
      </c>
      <c r="GU345" t="s">
        <v>396</v>
      </c>
      <c r="GY345" t="s">
        <v>397</v>
      </c>
      <c r="HC345" t="s">
        <v>385</v>
      </c>
      <c r="HE345" t="s">
        <v>385</v>
      </c>
      <c r="HO345" t="s">
        <v>383</v>
      </c>
      <c r="HP345" t="s">
        <v>385</v>
      </c>
      <c r="HQ345" t="s">
        <v>383</v>
      </c>
      <c r="HR345" t="s">
        <v>383</v>
      </c>
      <c r="HS345" t="s">
        <v>385</v>
      </c>
      <c r="HT345" t="s">
        <v>383</v>
      </c>
      <c r="HU345" t="s">
        <v>385</v>
      </c>
      <c r="HV345" t="s">
        <v>385</v>
      </c>
      <c r="HW345" t="s">
        <v>383</v>
      </c>
      <c r="IE345" t="s">
        <v>385</v>
      </c>
      <c r="IF345" t="s">
        <v>385</v>
      </c>
      <c r="IG345" t="s">
        <v>383</v>
      </c>
      <c r="IH345" t="s">
        <v>383</v>
      </c>
      <c r="II345" t="s">
        <v>383</v>
      </c>
      <c r="IJ345" t="s">
        <v>385</v>
      </c>
      <c r="IK345" t="s">
        <v>383</v>
      </c>
      <c r="IM345" t="s">
        <v>453</v>
      </c>
      <c r="IQ345" t="s">
        <v>380</v>
      </c>
      <c r="IU345" t="s">
        <v>516</v>
      </c>
      <c r="IW345" t="s">
        <v>516</v>
      </c>
      <c r="IY345" t="s">
        <v>516</v>
      </c>
      <c r="JA345" t="s">
        <v>383</v>
      </c>
      <c r="JL345" t="s">
        <v>361</v>
      </c>
      <c r="JM345" t="s">
        <v>361</v>
      </c>
      <c r="JN345" t="s">
        <v>361</v>
      </c>
      <c r="JO345" t="s">
        <v>361</v>
      </c>
      <c r="JP345" t="s">
        <v>361</v>
      </c>
      <c r="JQ345" t="s">
        <v>361</v>
      </c>
      <c r="JR345" t="s">
        <v>361</v>
      </c>
      <c r="JS345" t="s">
        <v>361</v>
      </c>
      <c r="JT345" t="s">
        <v>361</v>
      </c>
      <c r="JU345" t="s">
        <v>361</v>
      </c>
      <c r="JV345" t="s">
        <v>361</v>
      </c>
      <c r="JW345" t="s">
        <v>361</v>
      </c>
      <c r="KB345" t="s">
        <v>8</v>
      </c>
    </row>
    <row r="346" spans="1:288" x14ac:dyDescent="0.3">
      <c r="A346">
        <v>345</v>
      </c>
      <c r="AV346" t="s">
        <v>361</v>
      </c>
      <c r="AW346" t="s">
        <v>361</v>
      </c>
      <c r="AX346" t="s">
        <v>361</v>
      </c>
      <c r="AY346" t="s">
        <v>361</v>
      </c>
      <c r="AZ346" t="s">
        <v>361</v>
      </c>
      <c r="BA346" t="s">
        <v>361</v>
      </c>
      <c r="BB346" t="s">
        <v>361</v>
      </c>
      <c r="BC346" t="s">
        <v>361</v>
      </c>
      <c r="BD346" t="s">
        <v>361</v>
      </c>
      <c r="BE346" t="s">
        <v>361</v>
      </c>
      <c r="BF346" t="s">
        <v>361</v>
      </c>
      <c r="BG346" t="s">
        <v>361</v>
      </c>
      <c r="BH346" t="s">
        <v>361</v>
      </c>
      <c r="BI346" t="s">
        <v>361</v>
      </c>
      <c r="BJ346" t="s">
        <v>361</v>
      </c>
      <c r="BK346" t="s">
        <v>361</v>
      </c>
      <c r="BL346" t="s">
        <v>361</v>
      </c>
      <c r="BM346" t="s">
        <v>361</v>
      </c>
      <c r="BP346" t="s">
        <v>361</v>
      </c>
      <c r="BQ346" t="s">
        <v>361</v>
      </c>
      <c r="BR346" t="s">
        <v>361</v>
      </c>
      <c r="BS346" t="s">
        <v>361</v>
      </c>
      <c r="BT346" t="s">
        <v>361</v>
      </c>
      <c r="BU346" t="s">
        <v>361</v>
      </c>
      <c r="BV346" t="s">
        <v>361</v>
      </c>
      <c r="BW346" t="s">
        <v>361</v>
      </c>
      <c r="BX346" t="s">
        <v>361</v>
      </c>
      <c r="BY346" t="s">
        <v>361</v>
      </c>
      <c r="BZ346" t="s">
        <v>361</v>
      </c>
      <c r="CA346" t="s">
        <v>361</v>
      </c>
      <c r="CB346" t="s">
        <v>361</v>
      </c>
      <c r="CC346" t="s">
        <v>361</v>
      </c>
      <c r="CF346" t="s">
        <v>361</v>
      </c>
      <c r="CG346" t="s">
        <v>361</v>
      </c>
      <c r="CH346" t="s">
        <v>361</v>
      </c>
      <c r="CI346" t="s">
        <v>361</v>
      </c>
      <c r="CJ346" t="s">
        <v>361</v>
      </c>
      <c r="CK346" t="s">
        <v>361</v>
      </c>
      <c r="CL346" t="s">
        <v>361</v>
      </c>
      <c r="CM346" t="s">
        <v>361</v>
      </c>
      <c r="CN346" t="s">
        <v>361</v>
      </c>
      <c r="CO346" t="s">
        <v>361</v>
      </c>
      <c r="CP346" t="s">
        <v>361</v>
      </c>
      <c r="CQ346" t="s">
        <v>361</v>
      </c>
      <c r="CR346" t="s">
        <v>361</v>
      </c>
      <c r="CS346" t="s">
        <v>361</v>
      </c>
      <c r="CT346" t="s">
        <v>361</v>
      </c>
      <c r="CU346" t="s">
        <v>361</v>
      </c>
      <c r="CV346" t="s">
        <v>361</v>
      </c>
      <c r="CW346" t="s">
        <v>361</v>
      </c>
      <c r="CX346" t="s">
        <v>361</v>
      </c>
      <c r="CY346" t="s">
        <v>361</v>
      </c>
      <c r="CZ346" t="s">
        <v>361</v>
      </c>
      <c r="DA346" t="s">
        <v>361</v>
      </c>
      <c r="DH346" t="s">
        <v>361</v>
      </c>
      <c r="DI346" t="s">
        <v>361</v>
      </c>
      <c r="DJ346" t="s">
        <v>361</v>
      </c>
      <c r="DK346" t="s">
        <v>361</v>
      </c>
      <c r="DL346" t="s">
        <v>361</v>
      </c>
      <c r="DM346" t="s">
        <v>361</v>
      </c>
      <c r="DN346" t="s">
        <v>361</v>
      </c>
      <c r="DO346" t="s">
        <v>361</v>
      </c>
      <c r="DP346" t="s">
        <v>361</v>
      </c>
      <c r="DQ346" t="s">
        <v>361</v>
      </c>
      <c r="DR346" t="s">
        <v>361</v>
      </c>
      <c r="DT346" t="s">
        <v>361</v>
      </c>
      <c r="DU346" t="s">
        <v>361</v>
      </c>
      <c r="DV346" t="s">
        <v>361</v>
      </c>
      <c r="DW346" t="s">
        <v>361</v>
      </c>
      <c r="DX346" t="s">
        <v>361</v>
      </c>
      <c r="DY346" t="s">
        <v>361</v>
      </c>
      <c r="DZ346" t="s">
        <v>361</v>
      </c>
      <c r="EA346" t="s">
        <v>361</v>
      </c>
      <c r="EB346" t="s">
        <v>361</v>
      </c>
      <c r="EC346" t="s">
        <v>361</v>
      </c>
      <c r="ED346" t="s">
        <v>361</v>
      </c>
      <c r="JL346" t="s">
        <v>361</v>
      </c>
      <c r="JM346" t="s">
        <v>361</v>
      </c>
      <c r="JN346" t="s">
        <v>361</v>
      </c>
      <c r="JO346" t="s">
        <v>361</v>
      </c>
      <c r="JP346" t="s">
        <v>361</v>
      </c>
      <c r="JQ346" t="s">
        <v>361</v>
      </c>
      <c r="JR346" t="s">
        <v>361</v>
      </c>
      <c r="JS346" t="s">
        <v>361</v>
      </c>
      <c r="JT346" t="s">
        <v>361</v>
      </c>
      <c r="JU346" t="s">
        <v>361</v>
      </c>
      <c r="JV346" t="s">
        <v>361</v>
      </c>
      <c r="JW346" t="s">
        <v>361</v>
      </c>
      <c r="KB346" t="s">
        <v>59</v>
      </c>
    </row>
    <row r="347" spans="1:288" x14ac:dyDescent="0.3">
      <c r="A347">
        <v>346</v>
      </c>
      <c r="D347" s="45">
        <v>44743</v>
      </c>
      <c r="E347" s="46">
        <v>0.56388888888888888</v>
      </c>
      <c r="F347" t="s">
        <v>16</v>
      </c>
      <c r="G347" t="s">
        <v>13</v>
      </c>
      <c r="H347" t="s">
        <v>7</v>
      </c>
      <c r="L347" t="s">
        <v>362</v>
      </c>
      <c r="P347" t="s">
        <v>9</v>
      </c>
      <c r="V347" t="s">
        <v>363</v>
      </c>
      <c r="Z347" t="s">
        <v>364</v>
      </c>
      <c r="AB347" t="s">
        <v>403</v>
      </c>
      <c r="AD347" t="s">
        <v>366</v>
      </c>
      <c r="AF347" t="s">
        <v>367</v>
      </c>
      <c r="AJ347" t="s">
        <v>437</v>
      </c>
      <c r="AL347" t="s">
        <v>417</v>
      </c>
      <c r="AN347" t="s">
        <v>368</v>
      </c>
      <c r="AP347" t="s">
        <v>369</v>
      </c>
      <c r="AR347" t="s">
        <v>7</v>
      </c>
      <c r="AT347" t="s">
        <v>368</v>
      </c>
      <c r="AV347" t="s">
        <v>361</v>
      </c>
      <c r="AW347" t="s">
        <v>361</v>
      </c>
      <c r="AX347" t="s">
        <v>361</v>
      </c>
      <c r="AY347" t="s">
        <v>361</v>
      </c>
      <c r="AZ347" t="s">
        <v>370</v>
      </c>
      <c r="BA347" t="s">
        <v>361</v>
      </c>
      <c r="BB347" t="s">
        <v>370</v>
      </c>
      <c r="BC347" t="s">
        <v>361</v>
      </c>
      <c r="BD347" t="s">
        <v>361</v>
      </c>
      <c r="BE347" t="s">
        <v>361</v>
      </c>
      <c r="BF347" t="s">
        <v>361</v>
      </c>
      <c r="BG347" t="s">
        <v>361</v>
      </c>
      <c r="BH347" t="s">
        <v>361</v>
      </c>
      <c r="BI347" t="s">
        <v>361</v>
      </c>
      <c r="BJ347" t="s">
        <v>361</v>
      </c>
      <c r="BK347" t="s">
        <v>361</v>
      </c>
      <c r="BL347" t="s">
        <v>361</v>
      </c>
      <c r="BM347" t="s">
        <v>361</v>
      </c>
      <c r="BP347" t="s">
        <v>361</v>
      </c>
      <c r="BQ347" t="s">
        <v>361</v>
      </c>
      <c r="BR347" t="s">
        <v>361</v>
      </c>
      <c r="BS347" t="s">
        <v>370</v>
      </c>
      <c r="BT347" t="s">
        <v>361</v>
      </c>
      <c r="BU347" t="s">
        <v>361</v>
      </c>
      <c r="BV347" t="s">
        <v>361</v>
      </c>
      <c r="BW347" t="s">
        <v>361</v>
      </c>
      <c r="BX347" t="s">
        <v>361</v>
      </c>
      <c r="BY347" t="s">
        <v>361</v>
      </c>
      <c r="BZ347" t="s">
        <v>361</v>
      </c>
      <c r="CA347" t="s">
        <v>361</v>
      </c>
      <c r="CB347" t="s">
        <v>361</v>
      </c>
      <c r="CC347" t="s">
        <v>361</v>
      </c>
      <c r="CF347" t="s">
        <v>361</v>
      </c>
      <c r="CG347" t="s">
        <v>361</v>
      </c>
      <c r="CH347" t="s">
        <v>370</v>
      </c>
      <c r="CI347" t="s">
        <v>370</v>
      </c>
      <c r="CJ347" t="s">
        <v>370</v>
      </c>
      <c r="CK347" t="s">
        <v>361</v>
      </c>
      <c r="CL347" t="s">
        <v>361</v>
      </c>
      <c r="CM347" t="s">
        <v>361</v>
      </c>
      <c r="CN347" t="s">
        <v>370</v>
      </c>
      <c r="CO347" t="s">
        <v>370</v>
      </c>
      <c r="CP347" t="s">
        <v>361</v>
      </c>
      <c r="CQ347" t="s">
        <v>361</v>
      </c>
      <c r="CR347" t="s">
        <v>361</v>
      </c>
      <c r="CS347" t="s">
        <v>361</v>
      </c>
      <c r="CT347" t="s">
        <v>361</v>
      </c>
      <c r="CU347" t="s">
        <v>361</v>
      </c>
      <c r="CV347" t="s">
        <v>361</v>
      </c>
      <c r="CW347" t="s">
        <v>361</v>
      </c>
      <c r="CX347" t="s">
        <v>361</v>
      </c>
      <c r="CY347" t="s">
        <v>361</v>
      </c>
      <c r="CZ347" t="s">
        <v>361</v>
      </c>
      <c r="DA347" t="s">
        <v>361</v>
      </c>
      <c r="DD347" t="s">
        <v>9</v>
      </c>
      <c r="DF347" t="s">
        <v>9</v>
      </c>
      <c r="DH347" t="s">
        <v>361</v>
      </c>
      <c r="DI347" t="s">
        <v>361</v>
      </c>
      <c r="DJ347" t="s">
        <v>361</v>
      </c>
      <c r="DK347" t="s">
        <v>361</v>
      </c>
      <c r="DL347" t="s">
        <v>361</v>
      </c>
      <c r="DM347" t="s">
        <v>361</v>
      </c>
      <c r="DN347" t="s">
        <v>361</v>
      </c>
      <c r="DO347" t="s">
        <v>361</v>
      </c>
      <c r="DP347" t="s">
        <v>361</v>
      </c>
      <c r="DQ347" t="s">
        <v>361</v>
      </c>
      <c r="DR347" t="s">
        <v>370</v>
      </c>
      <c r="DT347" t="s">
        <v>361</v>
      </c>
      <c r="DU347" t="s">
        <v>361</v>
      </c>
      <c r="DV347" t="s">
        <v>361</v>
      </c>
      <c r="DW347" t="s">
        <v>361</v>
      </c>
      <c r="DX347" t="s">
        <v>361</v>
      </c>
      <c r="DY347" t="s">
        <v>361</v>
      </c>
      <c r="DZ347" t="s">
        <v>361</v>
      </c>
      <c r="EA347" t="s">
        <v>361</v>
      </c>
      <c r="EB347" t="s">
        <v>361</v>
      </c>
      <c r="EC347" t="s">
        <v>361</v>
      </c>
      <c r="ED347" t="s">
        <v>361</v>
      </c>
      <c r="EH347" t="s">
        <v>7</v>
      </c>
      <c r="EJ347" t="s">
        <v>7</v>
      </c>
      <c r="EL347">
        <v>0</v>
      </c>
      <c r="FQ347" t="s">
        <v>373</v>
      </c>
      <c r="FR347" t="s">
        <v>449</v>
      </c>
      <c r="FV347" t="s">
        <v>449</v>
      </c>
      <c r="GF347" t="s">
        <v>7</v>
      </c>
      <c r="GJ347" t="s">
        <v>478</v>
      </c>
      <c r="GN347" t="s">
        <v>479</v>
      </c>
      <c r="GP347">
        <v>20</v>
      </c>
      <c r="GR347" t="s">
        <v>376</v>
      </c>
      <c r="GT347" t="s">
        <v>377</v>
      </c>
      <c r="GX347" t="s">
        <v>378</v>
      </c>
      <c r="HB347" t="s">
        <v>7</v>
      </c>
      <c r="HD347" t="s">
        <v>9</v>
      </c>
      <c r="HF347" t="s">
        <v>7</v>
      </c>
      <c r="HG347" t="s">
        <v>9</v>
      </c>
      <c r="HH347" t="s">
        <v>7</v>
      </c>
      <c r="HI347" t="s">
        <v>7</v>
      </c>
      <c r="HJ347" t="s">
        <v>7</v>
      </c>
      <c r="HK347" t="s">
        <v>7</v>
      </c>
      <c r="HL347" t="s">
        <v>7</v>
      </c>
      <c r="HM347" t="s">
        <v>9</v>
      </c>
      <c r="HN347" t="s">
        <v>7</v>
      </c>
      <c r="HX347" t="s">
        <v>9</v>
      </c>
      <c r="HY347" t="s">
        <v>9</v>
      </c>
      <c r="HZ347" t="s">
        <v>7</v>
      </c>
      <c r="IA347" t="s">
        <v>7</v>
      </c>
      <c r="IB347" t="s">
        <v>7</v>
      </c>
      <c r="IC347" t="s">
        <v>7</v>
      </c>
      <c r="ID347" t="s">
        <v>7</v>
      </c>
      <c r="IL347" t="s">
        <v>473</v>
      </c>
      <c r="IP347" t="s">
        <v>14</v>
      </c>
      <c r="IR347" t="s">
        <v>408</v>
      </c>
      <c r="IT347" t="s">
        <v>381</v>
      </c>
      <c r="IV347" t="s">
        <v>381</v>
      </c>
      <c r="IX347" t="s">
        <v>381</v>
      </c>
      <c r="IZ347" t="s">
        <v>9</v>
      </c>
      <c r="JB347" t="s">
        <v>11</v>
      </c>
      <c r="JD347" t="s">
        <v>9</v>
      </c>
      <c r="JF347" t="s">
        <v>409</v>
      </c>
      <c r="JG347" t="s">
        <v>410</v>
      </c>
      <c r="JH347" t="s">
        <v>446</v>
      </c>
      <c r="JL347" t="s">
        <v>370</v>
      </c>
      <c r="JM347" t="s">
        <v>370</v>
      </c>
      <c r="JN347" t="s">
        <v>370</v>
      </c>
      <c r="JO347" t="s">
        <v>370</v>
      </c>
      <c r="JP347" t="s">
        <v>370</v>
      </c>
      <c r="JQ347" t="s">
        <v>370</v>
      </c>
      <c r="JR347" t="s">
        <v>361</v>
      </c>
      <c r="JS347" t="s">
        <v>361</v>
      </c>
      <c r="JT347" t="s">
        <v>361</v>
      </c>
      <c r="JU347" t="s">
        <v>361</v>
      </c>
      <c r="JV347" t="s">
        <v>361</v>
      </c>
      <c r="JW347" t="s">
        <v>361</v>
      </c>
      <c r="JX347" t="s">
        <v>411</v>
      </c>
      <c r="JZ347" t="s">
        <v>412</v>
      </c>
      <c r="KB347" t="s">
        <v>8</v>
      </c>
    </row>
    <row r="348" spans="1:288" x14ac:dyDescent="0.3">
      <c r="A348">
        <v>347</v>
      </c>
      <c r="D348" s="45">
        <v>44747</v>
      </c>
      <c r="E348" s="46">
        <v>0.45902777777777781</v>
      </c>
      <c r="F348" t="s">
        <v>18</v>
      </c>
      <c r="G348" t="s">
        <v>13</v>
      </c>
      <c r="H348" t="s">
        <v>7</v>
      </c>
      <c r="L348" t="s">
        <v>362</v>
      </c>
      <c r="P348" t="s">
        <v>9</v>
      </c>
      <c r="V348" t="s">
        <v>363</v>
      </c>
      <c r="Z348" t="s">
        <v>443</v>
      </c>
      <c r="AB348" t="s">
        <v>403</v>
      </c>
      <c r="AD348" t="s">
        <v>366</v>
      </c>
      <c r="AF348" t="s">
        <v>367</v>
      </c>
      <c r="AJ348" t="s">
        <v>367</v>
      </c>
      <c r="AN348" t="s">
        <v>7</v>
      </c>
      <c r="AP348" t="s">
        <v>369</v>
      </c>
      <c r="AR348" t="s">
        <v>7</v>
      </c>
      <c r="AT348" t="s">
        <v>7</v>
      </c>
      <c r="AV348" t="s">
        <v>361</v>
      </c>
      <c r="AW348" t="s">
        <v>361</v>
      </c>
      <c r="AX348" t="s">
        <v>361</v>
      </c>
      <c r="AY348" t="s">
        <v>361</v>
      </c>
      <c r="AZ348" t="s">
        <v>361</v>
      </c>
      <c r="BA348" t="s">
        <v>361</v>
      </c>
      <c r="BB348" t="s">
        <v>361</v>
      </c>
      <c r="BC348" t="s">
        <v>361</v>
      </c>
      <c r="BD348" t="s">
        <v>370</v>
      </c>
      <c r="BE348" t="s">
        <v>361</v>
      </c>
      <c r="BF348" t="s">
        <v>361</v>
      </c>
      <c r="BG348" t="s">
        <v>361</v>
      </c>
      <c r="BH348" t="s">
        <v>361</v>
      </c>
      <c r="BI348" t="s">
        <v>361</v>
      </c>
      <c r="BJ348" t="s">
        <v>361</v>
      </c>
      <c r="BK348" t="s">
        <v>361</v>
      </c>
      <c r="BL348" t="s">
        <v>361</v>
      </c>
      <c r="BM348" t="s">
        <v>361</v>
      </c>
      <c r="BN348" t="s">
        <v>588</v>
      </c>
      <c r="BP348" t="s">
        <v>361</v>
      </c>
      <c r="BQ348" t="s">
        <v>370</v>
      </c>
      <c r="BR348" t="s">
        <v>361</v>
      </c>
      <c r="BS348" t="s">
        <v>370</v>
      </c>
      <c r="BT348" t="s">
        <v>361</v>
      </c>
      <c r="BU348" t="s">
        <v>361</v>
      </c>
      <c r="BV348" t="s">
        <v>361</v>
      </c>
      <c r="BW348" t="s">
        <v>361</v>
      </c>
      <c r="BX348" t="s">
        <v>361</v>
      </c>
      <c r="BY348" t="s">
        <v>361</v>
      </c>
      <c r="BZ348" t="s">
        <v>361</v>
      </c>
      <c r="CA348" t="s">
        <v>361</v>
      </c>
      <c r="CB348" t="s">
        <v>361</v>
      </c>
      <c r="CC348" t="s">
        <v>361</v>
      </c>
      <c r="CF348" t="s">
        <v>361</v>
      </c>
      <c r="CG348" t="s">
        <v>361</v>
      </c>
      <c r="CH348" t="s">
        <v>361</v>
      </c>
      <c r="CI348" t="s">
        <v>370</v>
      </c>
      <c r="CJ348" t="s">
        <v>361</v>
      </c>
      <c r="CK348" t="s">
        <v>370</v>
      </c>
      <c r="CL348" t="s">
        <v>361</v>
      </c>
      <c r="CM348" t="s">
        <v>361</v>
      </c>
      <c r="CN348" t="s">
        <v>361</v>
      </c>
      <c r="CO348" t="s">
        <v>361</v>
      </c>
      <c r="CP348" t="s">
        <v>361</v>
      </c>
      <c r="CQ348" t="s">
        <v>361</v>
      </c>
      <c r="CR348" t="s">
        <v>361</v>
      </c>
      <c r="CS348" t="s">
        <v>361</v>
      </c>
      <c r="CT348" t="s">
        <v>361</v>
      </c>
      <c r="CU348" t="s">
        <v>361</v>
      </c>
      <c r="CV348" t="s">
        <v>361</v>
      </c>
      <c r="CW348" t="s">
        <v>361</v>
      </c>
      <c r="CX348" t="s">
        <v>361</v>
      </c>
      <c r="CY348" t="s">
        <v>361</v>
      </c>
      <c r="CZ348" t="s">
        <v>361</v>
      </c>
      <c r="DA348" t="s">
        <v>361</v>
      </c>
      <c r="DD348" t="s">
        <v>9</v>
      </c>
      <c r="DF348" t="s">
        <v>368</v>
      </c>
      <c r="DH348" t="s">
        <v>361</v>
      </c>
      <c r="DI348" t="s">
        <v>361</v>
      </c>
      <c r="DJ348" t="s">
        <v>361</v>
      </c>
      <c r="DK348" t="s">
        <v>361</v>
      </c>
      <c r="DL348" t="s">
        <v>361</v>
      </c>
      <c r="DM348" t="s">
        <v>361</v>
      </c>
      <c r="DN348" t="s">
        <v>361</v>
      </c>
      <c r="DO348" t="s">
        <v>361</v>
      </c>
      <c r="DP348" t="s">
        <v>361</v>
      </c>
      <c r="DQ348" t="s">
        <v>361</v>
      </c>
      <c r="DR348" t="s">
        <v>370</v>
      </c>
      <c r="DT348" t="s">
        <v>361</v>
      </c>
      <c r="DU348" t="s">
        <v>361</v>
      </c>
      <c r="DV348" t="s">
        <v>361</v>
      </c>
      <c r="DW348" t="s">
        <v>361</v>
      </c>
      <c r="DX348" t="s">
        <v>361</v>
      </c>
      <c r="DY348" t="s">
        <v>361</v>
      </c>
      <c r="DZ348" t="s">
        <v>361</v>
      </c>
      <c r="EA348" t="s">
        <v>361</v>
      </c>
      <c r="EB348" t="s">
        <v>361</v>
      </c>
      <c r="EC348" t="s">
        <v>361</v>
      </c>
      <c r="ED348" t="s">
        <v>361</v>
      </c>
      <c r="EH348" t="s">
        <v>9</v>
      </c>
      <c r="EJ348" t="s">
        <v>9</v>
      </c>
      <c r="EL348">
        <v>0</v>
      </c>
      <c r="FQ348" t="s">
        <v>373</v>
      </c>
      <c r="FR348" t="s">
        <v>374</v>
      </c>
      <c r="FV348" t="s">
        <v>455</v>
      </c>
      <c r="GF348" t="s">
        <v>7</v>
      </c>
      <c r="GJ348" t="s">
        <v>478</v>
      </c>
      <c r="GN348" t="s">
        <v>479</v>
      </c>
      <c r="GP348">
        <v>2</v>
      </c>
      <c r="GR348" t="s">
        <v>538</v>
      </c>
      <c r="GT348" t="s">
        <v>14</v>
      </c>
      <c r="GV348" t="s">
        <v>589</v>
      </c>
      <c r="GX348" t="s">
        <v>378</v>
      </c>
      <c r="HB348" t="s">
        <v>7</v>
      </c>
      <c r="HD348" t="s">
        <v>7</v>
      </c>
      <c r="HF348" t="s">
        <v>7</v>
      </c>
      <c r="HG348" t="s">
        <v>7</v>
      </c>
      <c r="HH348" t="s">
        <v>7</v>
      </c>
      <c r="HI348" t="s">
        <v>7</v>
      </c>
      <c r="HJ348" t="s">
        <v>7</v>
      </c>
      <c r="HK348" t="s">
        <v>7</v>
      </c>
      <c r="HL348" t="s">
        <v>7</v>
      </c>
      <c r="HM348" t="s">
        <v>9</v>
      </c>
      <c r="HN348" t="s">
        <v>7</v>
      </c>
      <c r="HX348" t="s">
        <v>7</v>
      </c>
      <c r="HY348" t="s">
        <v>9</v>
      </c>
      <c r="HZ348" t="s">
        <v>7</v>
      </c>
      <c r="IA348" t="s">
        <v>7</v>
      </c>
      <c r="IB348" t="s">
        <v>7</v>
      </c>
      <c r="IC348" t="s">
        <v>7</v>
      </c>
      <c r="ID348" t="s">
        <v>7</v>
      </c>
      <c r="IL348" t="s">
        <v>473</v>
      </c>
      <c r="IP348" t="s">
        <v>457</v>
      </c>
      <c r="IT348" t="s">
        <v>381</v>
      </c>
      <c r="IV348" t="s">
        <v>381</v>
      </c>
      <c r="IX348" t="s">
        <v>381</v>
      </c>
      <c r="IZ348" t="s">
        <v>9</v>
      </c>
      <c r="JB348" t="s">
        <v>11</v>
      </c>
      <c r="JD348" t="s">
        <v>9</v>
      </c>
      <c r="JF348" t="s">
        <v>410</v>
      </c>
      <c r="JG348" t="s">
        <v>410</v>
      </c>
      <c r="JH348" t="s">
        <v>446</v>
      </c>
      <c r="JL348" t="s">
        <v>370</v>
      </c>
      <c r="JM348" t="s">
        <v>370</v>
      </c>
      <c r="JN348" t="s">
        <v>370</v>
      </c>
      <c r="JO348" t="s">
        <v>370</v>
      </c>
      <c r="JP348" t="s">
        <v>370</v>
      </c>
      <c r="JQ348" t="s">
        <v>361</v>
      </c>
      <c r="JR348" t="s">
        <v>361</v>
      </c>
      <c r="JS348" t="s">
        <v>361</v>
      </c>
      <c r="JT348" t="s">
        <v>361</v>
      </c>
      <c r="JU348" t="s">
        <v>361</v>
      </c>
      <c r="JV348" t="s">
        <v>361</v>
      </c>
      <c r="JW348" t="s">
        <v>361</v>
      </c>
      <c r="JX348" t="s">
        <v>489</v>
      </c>
      <c r="JZ348" t="s">
        <v>412</v>
      </c>
      <c r="KB348" t="s">
        <v>8</v>
      </c>
    </row>
    <row r="349" spans="1:288" x14ac:dyDescent="0.3">
      <c r="A349">
        <v>348</v>
      </c>
      <c r="D349" s="45">
        <v>44743</v>
      </c>
      <c r="E349" s="46">
        <v>0.57291666666666663</v>
      </c>
      <c r="F349" t="s">
        <v>73</v>
      </c>
      <c r="G349" t="s">
        <v>382</v>
      </c>
      <c r="I349" t="s">
        <v>383</v>
      </c>
      <c r="N349" t="s">
        <v>384</v>
      </c>
      <c r="S349" t="s">
        <v>385</v>
      </c>
      <c r="W349" t="s">
        <v>413</v>
      </c>
      <c r="AA349" t="s">
        <v>414</v>
      </c>
      <c r="AC349" t="s">
        <v>388</v>
      </c>
      <c r="AE349" t="s">
        <v>435</v>
      </c>
      <c r="AG349" t="s">
        <v>390</v>
      </c>
      <c r="AK349" t="s">
        <v>416</v>
      </c>
      <c r="AL349" t="s">
        <v>14</v>
      </c>
      <c r="AM349" t="s">
        <v>590</v>
      </c>
      <c r="AO349" t="s">
        <v>385</v>
      </c>
      <c r="AQ349" t="s">
        <v>460</v>
      </c>
      <c r="AS349" t="s">
        <v>385</v>
      </c>
      <c r="AU349" t="s">
        <v>385</v>
      </c>
      <c r="AV349" t="s">
        <v>361</v>
      </c>
      <c r="AW349" t="s">
        <v>361</v>
      </c>
      <c r="AX349" t="s">
        <v>361</v>
      </c>
      <c r="AY349" t="s">
        <v>361</v>
      </c>
      <c r="AZ349" t="s">
        <v>361</v>
      </c>
      <c r="BA349" t="s">
        <v>361</v>
      </c>
      <c r="BB349" t="s">
        <v>361</v>
      </c>
      <c r="BC349" t="s">
        <v>361</v>
      </c>
      <c r="BD349" t="s">
        <v>361</v>
      </c>
      <c r="BE349" t="s">
        <v>361</v>
      </c>
      <c r="BF349" t="s">
        <v>361</v>
      </c>
      <c r="BG349" t="s">
        <v>361</v>
      </c>
      <c r="BH349" t="s">
        <v>361</v>
      </c>
      <c r="BI349" t="s">
        <v>361</v>
      </c>
      <c r="BJ349" t="s">
        <v>370</v>
      </c>
      <c r="BK349" t="s">
        <v>361</v>
      </c>
      <c r="BL349" t="s">
        <v>361</v>
      </c>
      <c r="BM349" t="s">
        <v>361</v>
      </c>
      <c r="BP349" t="s">
        <v>361</v>
      </c>
      <c r="BQ349" t="s">
        <v>361</v>
      </c>
      <c r="BR349" t="s">
        <v>361</v>
      </c>
      <c r="BS349" t="s">
        <v>361</v>
      </c>
      <c r="BT349" t="s">
        <v>361</v>
      </c>
      <c r="BU349" t="s">
        <v>361</v>
      </c>
      <c r="BV349" t="s">
        <v>361</v>
      </c>
      <c r="BW349" t="s">
        <v>370</v>
      </c>
      <c r="BX349" t="s">
        <v>361</v>
      </c>
      <c r="BY349" t="s">
        <v>361</v>
      </c>
      <c r="BZ349" t="s">
        <v>361</v>
      </c>
      <c r="CA349" t="s">
        <v>361</v>
      </c>
      <c r="CB349" t="s">
        <v>361</v>
      </c>
      <c r="CC349" t="s">
        <v>361</v>
      </c>
      <c r="CF349" t="s">
        <v>361</v>
      </c>
      <c r="CG349" t="s">
        <v>361</v>
      </c>
      <c r="CH349" t="s">
        <v>361</v>
      </c>
      <c r="CI349" t="s">
        <v>361</v>
      </c>
      <c r="CJ349" t="s">
        <v>361</v>
      </c>
      <c r="CK349" t="s">
        <v>361</v>
      </c>
      <c r="CL349" t="s">
        <v>361</v>
      </c>
      <c r="CM349" t="s">
        <v>361</v>
      </c>
      <c r="CN349" t="s">
        <v>361</v>
      </c>
      <c r="CO349" t="s">
        <v>361</v>
      </c>
      <c r="CP349" t="s">
        <v>361</v>
      </c>
      <c r="CQ349" t="s">
        <v>370</v>
      </c>
      <c r="CR349" t="s">
        <v>361</v>
      </c>
      <c r="CS349" t="s">
        <v>361</v>
      </c>
      <c r="CT349" t="s">
        <v>361</v>
      </c>
      <c r="CU349" t="s">
        <v>361</v>
      </c>
      <c r="CV349" t="s">
        <v>361</v>
      </c>
      <c r="CW349" t="s">
        <v>361</v>
      </c>
      <c r="CX349" t="s">
        <v>361</v>
      </c>
      <c r="CY349" t="s">
        <v>361</v>
      </c>
      <c r="CZ349" t="s">
        <v>361</v>
      </c>
      <c r="DA349" t="s">
        <v>361</v>
      </c>
      <c r="DE349" t="s">
        <v>385</v>
      </c>
      <c r="DG349" t="s">
        <v>436</v>
      </c>
      <c r="DH349" t="s">
        <v>361</v>
      </c>
      <c r="DI349" t="s">
        <v>361</v>
      </c>
      <c r="DJ349" t="s">
        <v>361</v>
      </c>
      <c r="DK349" t="s">
        <v>361</v>
      </c>
      <c r="DL349" t="s">
        <v>361</v>
      </c>
      <c r="DM349" t="s">
        <v>361</v>
      </c>
      <c r="DN349" t="s">
        <v>361</v>
      </c>
      <c r="DO349" t="s">
        <v>361</v>
      </c>
      <c r="DP349" t="s">
        <v>361</v>
      </c>
      <c r="DQ349" t="s">
        <v>361</v>
      </c>
      <c r="DR349" t="s">
        <v>361</v>
      </c>
      <c r="DT349" t="s">
        <v>361</v>
      </c>
      <c r="DU349" t="s">
        <v>361</v>
      </c>
      <c r="DV349" t="s">
        <v>361</v>
      </c>
      <c r="DW349" t="s">
        <v>361</v>
      </c>
      <c r="DX349" t="s">
        <v>361</v>
      </c>
      <c r="DY349" t="s">
        <v>361</v>
      </c>
      <c r="DZ349" t="s">
        <v>361</v>
      </c>
      <c r="EA349" t="s">
        <v>361</v>
      </c>
      <c r="EB349" t="s">
        <v>361</v>
      </c>
      <c r="EC349" t="s">
        <v>361</v>
      </c>
      <c r="ED349" t="s">
        <v>370</v>
      </c>
      <c r="EI349" t="s">
        <v>383</v>
      </c>
      <c r="EK349" t="s">
        <v>383</v>
      </c>
      <c r="EL349">
        <v>3</v>
      </c>
      <c r="EM349" t="s">
        <v>372</v>
      </c>
      <c r="EN349">
        <v>25</v>
      </c>
      <c r="EO349" t="s">
        <v>372</v>
      </c>
      <c r="EP349">
        <v>18</v>
      </c>
      <c r="EQ349" t="s">
        <v>371</v>
      </c>
      <c r="ER349">
        <v>21</v>
      </c>
      <c r="FQ349" t="s">
        <v>373</v>
      </c>
      <c r="FS349" t="s">
        <v>463</v>
      </c>
      <c r="FU349" t="s">
        <v>464</v>
      </c>
      <c r="FW349" t="s">
        <v>419</v>
      </c>
      <c r="GG349" t="s">
        <v>383</v>
      </c>
      <c r="GK349" t="s">
        <v>394</v>
      </c>
      <c r="GQ349">
        <v>2</v>
      </c>
      <c r="GS349" t="s">
        <v>395</v>
      </c>
      <c r="GU349" t="s">
        <v>396</v>
      </c>
      <c r="GY349" t="s">
        <v>397</v>
      </c>
      <c r="HC349" t="s">
        <v>383</v>
      </c>
      <c r="HE349" t="s">
        <v>385</v>
      </c>
      <c r="HO349" t="s">
        <v>385</v>
      </c>
      <c r="HP349" t="s">
        <v>385</v>
      </c>
      <c r="HQ349" t="s">
        <v>383</v>
      </c>
      <c r="HR349" t="s">
        <v>383</v>
      </c>
      <c r="HS349" t="s">
        <v>385</v>
      </c>
      <c r="HT349" t="s">
        <v>383</v>
      </c>
      <c r="HU349" t="s">
        <v>385</v>
      </c>
      <c r="HV349" t="s">
        <v>385</v>
      </c>
      <c r="HW349" t="s">
        <v>383</v>
      </c>
      <c r="IE349" t="s">
        <v>383</v>
      </c>
      <c r="IF349" t="s">
        <v>383</v>
      </c>
      <c r="IG349" t="s">
        <v>383</v>
      </c>
      <c r="IH349" t="s">
        <v>383</v>
      </c>
      <c r="II349" t="s">
        <v>383</v>
      </c>
      <c r="IJ349" t="s">
        <v>383</v>
      </c>
      <c r="IK349" t="s">
        <v>383</v>
      </c>
      <c r="IM349" t="s">
        <v>421</v>
      </c>
      <c r="IQ349" t="s">
        <v>576</v>
      </c>
      <c r="IS349" t="s">
        <v>591</v>
      </c>
      <c r="IU349" t="s">
        <v>399</v>
      </c>
      <c r="IW349" t="s">
        <v>399</v>
      </c>
      <c r="IY349" t="s">
        <v>399</v>
      </c>
      <c r="JA349" t="s">
        <v>383</v>
      </c>
      <c r="JL349" t="s">
        <v>361</v>
      </c>
      <c r="JM349" t="s">
        <v>361</v>
      </c>
      <c r="JN349" t="s">
        <v>361</v>
      </c>
      <c r="JO349" t="s">
        <v>361</v>
      </c>
      <c r="JP349" t="s">
        <v>361</v>
      </c>
      <c r="JQ349" t="s">
        <v>361</v>
      </c>
      <c r="JR349" t="s">
        <v>361</v>
      </c>
      <c r="JS349" t="s">
        <v>361</v>
      </c>
      <c r="JT349" t="s">
        <v>361</v>
      </c>
      <c r="JU349" t="s">
        <v>361</v>
      </c>
      <c r="JV349" t="s">
        <v>361</v>
      </c>
      <c r="JW349" t="s">
        <v>361</v>
      </c>
      <c r="KB349" t="s">
        <v>8</v>
      </c>
    </row>
    <row r="350" spans="1:288" x14ac:dyDescent="0.3">
      <c r="A350">
        <v>349</v>
      </c>
      <c r="AV350" t="s">
        <v>361</v>
      </c>
      <c r="AW350" t="s">
        <v>361</v>
      </c>
      <c r="AX350" t="s">
        <v>361</v>
      </c>
      <c r="AY350" t="s">
        <v>361</v>
      </c>
      <c r="AZ350" t="s">
        <v>361</v>
      </c>
      <c r="BA350" t="s">
        <v>361</v>
      </c>
      <c r="BB350" t="s">
        <v>361</v>
      </c>
      <c r="BC350" t="s">
        <v>361</v>
      </c>
      <c r="BD350" t="s">
        <v>361</v>
      </c>
      <c r="BE350" t="s">
        <v>361</v>
      </c>
      <c r="BF350" t="s">
        <v>361</v>
      </c>
      <c r="BG350" t="s">
        <v>361</v>
      </c>
      <c r="BH350" t="s">
        <v>361</v>
      </c>
      <c r="BI350" t="s">
        <v>361</v>
      </c>
      <c r="BJ350" t="s">
        <v>361</v>
      </c>
      <c r="BK350" t="s">
        <v>361</v>
      </c>
      <c r="BL350" t="s">
        <v>361</v>
      </c>
      <c r="BM350" t="s">
        <v>361</v>
      </c>
      <c r="BP350" t="s">
        <v>361</v>
      </c>
      <c r="BQ350" t="s">
        <v>361</v>
      </c>
      <c r="BR350" t="s">
        <v>361</v>
      </c>
      <c r="BS350" t="s">
        <v>361</v>
      </c>
      <c r="BT350" t="s">
        <v>361</v>
      </c>
      <c r="BU350" t="s">
        <v>361</v>
      </c>
      <c r="BV350" t="s">
        <v>361</v>
      </c>
      <c r="BW350" t="s">
        <v>361</v>
      </c>
      <c r="BX350" t="s">
        <v>361</v>
      </c>
      <c r="BY350" t="s">
        <v>361</v>
      </c>
      <c r="BZ350" t="s">
        <v>361</v>
      </c>
      <c r="CA350" t="s">
        <v>361</v>
      </c>
      <c r="CB350" t="s">
        <v>361</v>
      </c>
      <c r="CC350" t="s">
        <v>361</v>
      </c>
      <c r="CF350" t="s">
        <v>361</v>
      </c>
      <c r="CG350" t="s">
        <v>361</v>
      </c>
      <c r="CH350" t="s">
        <v>361</v>
      </c>
      <c r="CI350" t="s">
        <v>361</v>
      </c>
      <c r="CJ350" t="s">
        <v>361</v>
      </c>
      <c r="CK350" t="s">
        <v>361</v>
      </c>
      <c r="CL350" t="s">
        <v>361</v>
      </c>
      <c r="CM350" t="s">
        <v>361</v>
      </c>
      <c r="CN350" t="s">
        <v>361</v>
      </c>
      <c r="CO350" t="s">
        <v>361</v>
      </c>
      <c r="CP350" t="s">
        <v>361</v>
      </c>
      <c r="CQ350" t="s">
        <v>361</v>
      </c>
      <c r="CR350" t="s">
        <v>361</v>
      </c>
      <c r="CS350" t="s">
        <v>361</v>
      </c>
      <c r="CT350" t="s">
        <v>361</v>
      </c>
      <c r="CU350" t="s">
        <v>361</v>
      </c>
      <c r="CV350" t="s">
        <v>361</v>
      </c>
      <c r="CW350" t="s">
        <v>361</v>
      </c>
      <c r="CX350" t="s">
        <v>361</v>
      </c>
      <c r="CY350" t="s">
        <v>361</v>
      </c>
      <c r="CZ350" t="s">
        <v>361</v>
      </c>
      <c r="DA350" t="s">
        <v>361</v>
      </c>
      <c r="DH350" t="s">
        <v>361</v>
      </c>
      <c r="DI350" t="s">
        <v>361</v>
      </c>
      <c r="DJ350" t="s">
        <v>361</v>
      </c>
      <c r="DK350" t="s">
        <v>361</v>
      </c>
      <c r="DL350" t="s">
        <v>361</v>
      </c>
      <c r="DM350" t="s">
        <v>361</v>
      </c>
      <c r="DN350" t="s">
        <v>361</v>
      </c>
      <c r="DO350" t="s">
        <v>361</v>
      </c>
      <c r="DP350" t="s">
        <v>361</v>
      </c>
      <c r="DQ350" t="s">
        <v>361</v>
      </c>
      <c r="DR350" t="s">
        <v>361</v>
      </c>
      <c r="DT350" t="s">
        <v>361</v>
      </c>
      <c r="DU350" t="s">
        <v>361</v>
      </c>
      <c r="DV350" t="s">
        <v>361</v>
      </c>
      <c r="DW350" t="s">
        <v>361</v>
      </c>
      <c r="DX350" t="s">
        <v>361</v>
      </c>
      <c r="DY350" t="s">
        <v>361</v>
      </c>
      <c r="DZ350" t="s">
        <v>361</v>
      </c>
      <c r="EA350" t="s">
        <v>361</v>
      </c>
      <c r="EB350" t="s">
        <v>361</v>
      </c>
      <c r="EC350" t="s">
        <v>361</v>
      </c>
      <c r="ED350" t="s">
        <v>361</v>
      </c>
      <c r="JL350" t="s">
        <v>361</v>
      </c>
      <c r="JM350" t="s">
        <v>361</v>
      </c>
      <c r="JN350" t="s">
        <v>361</v>
      </c>
      <c r="JO350" t="s">
        <v>361</v>
      </c>
      <c r="JP350" t="s">
        <v>361</v>
      </c>
      <c r="JQ350" t="s">
        <v>361</v>
      </c>
      <c r="JR350" t="s">
        <v>361</v>
      </c>
      <c r="JS350" t="s">
        <v>361</v>
      </c>
      <c r="JT350" t="s">
        <v>361</v>
      </c>
      <c r="JU350" t="s">
        <v>361</v>
      </c>
      <c r="JV350" t="s">
        <v>361</v>
      </c>
      <c r="JW350" t="s">
        <v>361</v>
      </c>
      <c r="KB350" t="s">
        <v>59</v>
      </c>
    </row>
    <row r="351" spans="1:288" x14ac:dyDescent="0.3">
      <c r="A351">
        <v>350</v>
      </c>
      <c r="D351" s="45">
        <v>44743</v>
      </c>
      <c r="E351" s="46">
        <v>0.57708333333333328</v>
      </c>
      <c r="F351" t="s">
        <v>17</v>
      </c>
      <c r="G351" t="s">
        <v>13</v>
      </c>
      <c r="H351" t="s">
        <v>7</v>
      </c>
      <c r="L351" t="s">
        <v>362</v>
      </c>
      <c r="P351" t="s">
        <v>9</v>
      </c>
      <c r="V351" t="s">
        <v>363</v>
      </c>
      <c r="Z351" t="s">
        <v>443</v>
      </c>
      <c r="AB351" t="s">
        <v>475</v>
      </c>
      <c r="AD351" t="s">
        <v>423</v>
      </c>
      <c r="AF351" t="s">
        <v>367</v>
      </c>
      <c r="AJ351" t="s">
        <v>470</v>
      </c>
      <c r="AL351" t="s">
        <v>417</v>
      </c>
      <c r="AN351" t="s">
        <v>7</v>
      </c>
      <c r="AP351" t="s">
        <v>369</v>
      </c>
      <c r="AR351" t="s">
        <v>9</v>
      </c>
      <c r="AT351" t="s">
        <v>9</v>
      </c>
      <c r="AV351" t="s">
        <v>361</v>
      </c>
      <c r="AW351" t="s">
        <v>361</v>
      </c>
      <c r="AX351" t="s">
        <v>361</v>
      </c>
      <c r="AY351" t="s">
        <v>361</v>
      </c>
      <c r="AZ351" t="s">
        <v>361</v>
      </c>
      <c r="BA351" t="s">
        <v>370</v>
      </c>
      <c r="BB351" t="s">
        <v>361</v>
      </c>
      <c r="BC351" t="s">
        <v>361</v>
      </c>
      <c r="BD351" t="s">
        <v>370</v>
      </c>
      <c r="BE351" t="s">
        <v>361</v>
      </c>
      <c r="BF351" t="s">
        <v>361</v>
      </c>
      <c r="BG351" t="s">
        <v>361</v>
      </c>
      <c r="BH351" t="s">
        <v>361</v>
      </c>
      <c r="BI351" t="s">
        <v>361</v>
      </c>
      <c r="BJ351" t="s">
        <v>361</v>
      </c>
      <c r="BK351" t="s">
        <v>361</v>
      </c>
      <c r="BL351" t="s">
        <v>361</v>
      </c>
      <c r="BM351" t="s">
        <v>361</v>
      </c>
      <c r="BN351" t="s">
        <v>492</v>
      </c>
      <c r="BP351" t="s">
        <v>361</v>
      </c>
      <c r="BQ351" t="s">
        <v>361</v>
      </c>
      <c r="BR351" t="s">
        <v>361</v>
      </c>
      <c r="BS351" t="s">
        <v>370</v>
      </c>
      <c r="BT351" t="s">
        <v>361</v>
      </c>
      <c r="BU351" t="s">
        <v>361</v>
      </c>
      <c r="BV351" t="s">
        <v>361</v>
      </c>
      <c r="BW351" t="s">
        <v>361</v>
      </c>
      <c r="BX351" t="s">
        <v>361</v>
      </c>
      <c r="BY351" t="s">
        <v>361</v>
      </c>
      <c r="BZ351" t="s">
        <v>361</v>
      </c>
      <c r="CA351" t="s">
        <v>361</v>
      </c>
      <c r="CB351" t="s">
        <v>361</v>
      </c>
      <c r="CC351" t="s">
        <v>361</v>
      </c>
      <c r="CF351" t="s">
        <v>361</v>
      </c>
      <c r="CG351" t="s">
        <v>361</v>
      </c>
      <c r="CH351" t="s">
        <v>370</v>
      </c>
      <c r="CI351" t="s">
        <v>370</v>
      </c>
      <c r="CJ351" t="s">
        <v>370</v>
      </c>
      <c r="CK351" t="s">
        <v>361</v>
      </c>
      <c r="CL351" t="s">
        <v>361</v>
      </c>
      <c r="CM351" t="s">
        <v>361</v>
      </c>
      <c r="CN351" t="s">
        <v>361</v>
      </c>
      <c r="CO351" t="s">
        <v>361</v>
      </c>
      <c r="CP351" t="s">
        <v>361</v>
      </c>
      <c r="CQ351" t="s">
        <v>361</v>
      </c>
      <c r="CR351" t="s">
        <v>361</v>
      </c>
      <c r="CS351" t="s">
        <v>361</v>
      </c>
      <c r="CT351" t="s">
        <v>361</v>
      </c>
      <c r="CU351" t="s">
        <v>361</v>
      </c>
      <c r="CV351" t="s">
        <v>361</v>
      </c>
      <c r="CW351" t="s">
        <v>361</v>
      </c>
      <c r="CX351" t="s">
        <v>361</v>
      </c>
      <c r="CY351" t="s">
        <v>361</v>
      </c>
      <c r="CZ351" t="s">
        <v>361</v>
      </c>
      <c r="DA351" t="s">
        <v>361</v>
      </c>
      <c r="DD351" t="s">
        <v>9</v>
      </c>
      <c r="DF351" t="s">
        <v>9</v>
      </c>
      <c r="DH351" t="s">
        <v>361</v>
      </c>
      <c r="DI351" t="s">
        <v>361</v>
      </c>
      <c r="DJ351" t="s">
        <v>361</v>
      </c>
      <c r="DK351" t="s">
        <v>361</v>
      </c>
      <c r="DL351" t="s">
        <v>361</v>
      </c>
      <c r="DM351" t="s">
        <v>361</v>
      </c>
      <c r="DN351" t="s">
        <v>361</v>
      </c>
      <c r="DO351" t="s">
        <v>361</v>
      </c>
      <c r="DP351" t="s">
        <v>361</v>
      </c>
      <c r="DQ351" t="s">
        <v>361</v>
      </c>
      <c r="DR351" t="s">
        <v>370</v>
      </c>
      <c r="DT351" t="s">
        <v>361</v>
      </c>
      <c r="DU351" t="s">
        <v>361</v>
      </c>
      <c r="DV351" t="s">
        <v>361</v>
      </c>
      <c r="DW351" t="s">
        <v>361</v>
      </c>
      <c r="DX351" t="s">
        <v>361</v>
      </c>
      <c r="DY351" t="s">
        <v>361</v>
      </c>
      <c r="DZ351" t="s">
        <v>361</v>
      </c>
      <c r="EA351" t="s">
        <v>361</v>
      </c>
      <c r="EB351" t="s">
        <v>361</v>
      </c>
      <c r="EC351" t="s">
        <v>361</v>
      </c>
      <c r="ED351" t="s">
        <v>361</v>
      </c>
      <c r="EH351" t="s">
        <v>7</v>
      </c>
      <c r="EJ351" t="s">
        <v>7</v>
      </c>
      <c r="EL351">
        <v>4</v>
      </c>
      <c r="EM351" t="s">
        <v>371</v>
      </c>
      <c r="EN351">
        <v>25</v>
      </c>
      <c r="EO351" t="s">
        <v>371</v>
      </c>
      <c r="EP351">
        <v>11</v>
      </c>
      <c r="EQ351" t="s">
        <v>371</v>
      </c>
      <c r="ER351">
        <v>7</v>
      </c>
      <c r="ES351" t="s">
        <v>371</v>
      </c>
      <c r="ET351">
        <v>2</v>
      </c>
      <c r="FQ351" t="s">
        <v>392</v>
      </c>
      <c r="FR351" t="s">
        <v>374</v>
      </c>
      <c r="FV351" t="s">
        <v>476</v>
      </c>
      <c r="FZ351" t="s">
        <v>9</v>
      </c>
      <c r="GF351" t="s">
        <v>7</v>
      </c>
      <c r="GJ351" t="s">
        <v>425</v>
      </c>
      <c r="GP351">
        <v>2</v>
      </c>
      <c r="GR351" t="s">
        <v>376</v>
      </c>
      <c r="GT351" t="s">
        <v>377</v>
      </c>
      <c r="GX351" t="s">
        <v>378</v>
      </c>
      <c r="HB351" t="s">
        <v>7</v>
      </c>
      <c r="HD351" t="s">
        <v>7</v>
      </c>
      <c r="HF351" t="s">
        <v>9</v>
      </c>
      <c r="HG351" t="s">
        <v>9</v>
      </c>
      <c r="HH351" t="s">
        <v>7</v>
      </c>
      <c r="HI351" t="s">
        <v>7</v>
      </c>
      <c r="HJ351" t="s">
        <v>9</v>
      </c>
      <c r="HK351" t="s">
        <v>7</v>
      </c>
      <c r="HL351" t="s">
        <v>7</v>
      </c>
      <c r="HM351" t="s">
        <v>9</v>
      </c>
      <c r="HN351" t="s">
        <v>7</v>
      </c>
      <c r="HX351" t="s">
        <v>7</v>
      </c>
      <c r="HY351" t="s">
        <v>9</v>
      </c>
      <c r="HZ351" t="s">
        <v>7</v>
      </c>
      <c r="IA351" t="s">
        <v>7</v>
      </c>
      <c r="IB351" t="s">
        <v>7</v>
      </c>
      <c r="IC351" t="s">
        <v>7</v>
      </c>
      <c r="ID351" t="s">
        <v>7</v>
      </c>
      <c r="IL351" t="s">
        <v>473</v>
      </c>
      <c r="IP351" t="s">
        <v>441</v>
      </c>
      <c r="IT351" t="s">
        <v>381</v>
      </c>
      <c r="IV351" t="s">
        <v>381</v>
      </c>
      <c r="IX351" t="s">
        <v>381</v>
      </c>
      <c r="IZ351" t="s">
        <v>9</v>
      </c>
      <c r="JB351" t="s">
        <v>11</v>
      </c>
      <c r="JD351" t="s">
        <v>9</v>
      </c>
      <c r="JF351" t="s">
        <v>409</v>
      </c>
      <c r="JG351" t="s">
        <v>410</v>
      </c>
      <c r="JH351" t="s">
        <v>410</v>
      </c>
      <c r="JL351" t="s">
        <v>370</v>
      </c>
      <c r="JM351" t="s">
        <v>370</v>
      </c>
      <c r="JN351" t="s">
        <v>370</v>
      </c>
      <c r="JO351" t="s">
        <v>370</v>
      </c>
      <c r="JP351" t="s">
        <v>361</v>
      </c>
      <c r="JQ351" t="s">
        <v>361</v>
      </c>
      <c r="JR351" t="s">
        <v>361</v>
      </c>
      <c r="JS351" t="s">
        <v>361</v>
      </c>
      <c r="JT351" t="s">
        <v>361</v>
      </c>
      <c r="JU351" t="s">
        <v>361</v>
      </c>
      <c r="JV351" t="s">
        <v>361</v>
      </c>
      <c r="JW351" t="s">
        <v>361</v>
      </c>
      <c r="JX351" t="s">
        <v>411</v>
      </c>
      <c r="JZ351" t="s">
        <v>412</v>
      </c>
      <c r="KB351" t="s">
        <v>8</v>
      </c>
    </row>
    <row r="352" spans="1:288" x14ac:dyDescent="0.3">
      <c r="A352">
        <v>351</v>
      </c>
      <c r="AV352" t="s">
        <v>361</v>
      </c>
      <c r="AW352" t="s">
        <v>361</v>
      </c>
      <c r="AX352" t="s">
        <v>361</v>
      </c>
      <c r="AY352" t="s">
        <v>361</v>
      </c>
      <c r="AZ352" t="s">
        <v>361</v>
      </c>
      <c r="BA352" t="s">
        <v>361</v>
      </c>
      <c r="BB352" t="s">
        <v>361</v>
      </c>
      <c r="BC352" t="s">
        <v>361</v>
      </c>
      <c r="BD352" t="s">
        <v>361</v>
      </c>
      <c r="BE352" t="s">
        <v>361</v>
      </c>
      <c r="BF352" t="s">
        <v>361</v>
      </c>
      <c r="BG352" t="s">
        <v>361</v>
      </c>
      <c r="BH352" t="s">
        <v>361</v>
      </c>
      <c r="BI352" t="s">
        <v>361</v>
      </c>
      <c r="BJ352" t="s">
        <v>361</v>
      </c>
      <c r="BK352" t="s">
        <v>361</v>
      </c>
      <c r="BL352" t="s">
        <v>361</v>
      </c>
      <c r="BM352" t="s">
        <v>361</v>
      </c>
      <c r="BP352" t="s">
        <v>361</v>
      </c>
      <c r="BQ352" t="s">
        <v>361</v>
      </c>
      <c r="BR352" t="s">
        <v>361</v>
      </c>
      <c r="BS352" t="s">
        <v>361</v>
      </c>
      <c r="BT352" t="s">
        <v>361</v>
      </c>
      <c r="BU352" t="s">
        <v>361</v>
      </c>
      <c r="BV352" t="s">
        <v>361</v>
      </c>
      <c r="BW352" t="s">
        <v>361</v>
      </c>
      <c r="BX352" t="s">
        <v>361</v>
      </c>
      <c r="BY352" t="s">
        <v>361</v>
      </c>
      <c r="BZ352" t="s">
        <v>361</v>
      </c>
      <c r="CA352" t="s">
        <v>361</v>
      </c>
      <c r="CB352" t="s">
        <v>361</v>
      </c>
      <c r="CC352" t="s">
        <v>361</v>
      </c>
      <c r="CF352" t="s">
        <v>361</v>
      </c>
      <c r="CG352" t="s">
        <v>361</v>
      </c>
      <c r="CH352" t="s">
        <v>361</v>
      </c>
      <c r="CI352" t="s">
        <v>361</v>
      </c>
      <c r="CJ352" t="s">
        <v>361</v>
      </c>
      <c r="CK352" t="s">
        <v>361</v>
      </c>
      <c r="CL352" t="s">
        <v>361</v>
      </c>
      <c r="CM352" t="s">
        <v>361</v>
      </c>
      <c r="CN352" t="s">
        <v>361</v>
      </c>
      <c r="CO352" t="s">
        <v>361</v>
      </c>
      <c r="CP352" t="s">
        <v>361</v>
      </c>
      <c r="CQ352" t="s">
        <v>361</v>
      </c>
      <c r="CR352" t="s">
        <v>361</v>
      </c>
      <c r="CS352" t="s">
        <v>361</v>
      </c>
      <c r="CT352" t="s">
        <v>361</v>
      </c>
      <c r="CU352" t="s">
        <v>361</v>
      </c>
      <c r="CV352" t="s">
        <v>361</v>
      </c>
      <c r="CW352" t="s">
        <v>361</v>
      </c>
      <c r="CX352" t="s">
        <v>361</v>
      </c>
      <c r="CY352" t="s">
        <v>361</v>
      </c>
      <c r="CZ352" t="s">
        <v>361</v>
      </c>
      <c r="DA352" t="s">
        <v>361</v>
      </c>
      <c r="DH352" t="s">
        <v>361</v>
      </c>
      <c r="DI352" t="s">
        <v>361</v>
      </c>
      <c r="DJ352" t="s">
        <v>361</v>
      </c>
      <c r="DK352" t="s">
        <v>361</v>
      </c>
      <c r="DL352" t="s">
        <v>361</v>
      </c>
      <c r="DM352" t="s">
        <v>361</v>
      </c>
      <c r="DN352" t="s">
        <v>361</v>
      </c>
      <c r="DO352" t="s">
        <v>361</v>
      </c>
      <c r="DP352" t="s">
        <v>361</v>
      </c>
      <c r="DQ352" t="s">
        <v>361</v>
      </c>
      <c r="DR352" t="s">
        <v>361</v>
      </c>
      <c r="DT352" t="s">
        <v>361</v>
      </c>
      <c r="DU352" t="s">
        <v>361</v>
      </c>
      <c r="DV352" t="s">
        <v>361</v>
      </c>
      <c r="DW352" t="s">
        <v>361</v>
      </c>
      <c r="DX352" t="s">
        <v>361</v>
      </c>
      <c r="DY352" t="s">
        <v>361</v>
      </c>
      <c r="DZ352" t="s">
        <v>361</v>
      </c>
      <c r="EA352" t="s">
        <v>361</v>
      </c>
      <c r="EB352" t="s">
        <v>361</v>
      </c>
      <c r="EC352" t="s">
        <v>361</v>
      </c>
      <c r="ED352" t="s">
        <v>361</v>
      </c>
      <c r="JL352" t="s">
        <v>361</v>
      </c>
      <c r="JM352" t="s">
        <v>361</v>
      </c>
      <c r="JN352" t="s">
        <v>361</v>
      </c>
      <c r="JO352" t="s">
        <v>361</v>
      </c>
      <c r="JP352" t="s">
        <v>361</v>
      </c>
      <c r="JQ352" t="s">
        <v>361</v>
      </c>
      <c r="JR352" t="s">
        <v>361</v>
      </c>
      <c r="JS352" t="s">
        <v>361</v>
      </c>
      <c r="JT352" t="s">
        <v>361</v>
      </c>
      <c r="JU352" t="s">
        <v>361</v>
      </c>
      <c r="JV352" t="s">
        <v>361</v>
      </c>
      <c r="JW352" t="s">
        <v>361</v>
      </c>
      <c r="KB352" t="s">
        <v>59</v>
      </c>
    </row>
    <row r="353" spans="1:288" x14ac:dyDescent="0.3">
      <c r="A353">
        <v>352</v>
      </c>
      <c r="AV353" t="s">
        <v>361</v>
      </c>
      <c r="AW353" t="s">
        <v>361</v>
      </c>
      <c r="AX353" t="s">
        <v>361</v>
      </c>
      <c r="AY353" t="s">
        <v>361</v>
      </c>
      <c r="AZ353" t="s">
        <v>361</v>
      </c>
      <c r="BA353" t="s">
        <v>361</v>
      </c>
      <c r="BB353" t="s">
        <v>361</v>
      </c>
      <c r="BC353" t="s">
        <v>361</v>
      </c>
      <c r="BD353" t="s">
        <v>361</v>
      </c>
      <c r="BE353" t="s">
        <v>361</v>
      </c>
      <c r="BF353" t="s">
        <v>361</v>
      </c>
      <c r="BG353" t="s">
        <v>361</v>
      </c>
      <c r="BH353" t="s">
        <v>361</v>
      </c>
      <c r="BI353" t="s">
        <v>361</v>
      </c>
      <c r="BJ353" t="s">
        <v>361</v>
      </c>
      <c r="BK353" t="s">
        <v>361</v>
      </c>
      <c r="BL353" t="s">
        <v>361</v>
      </c>
      <c r="BM353" t="s">
        <v>361</v>
      </c>
      <c r="BP353" t="s">
        <v>361</v>
      </c>
      <c r="BQ353" t="s">
        <v>361</v>
      </c>
      <c r="BR353" t="s">
        <v>361</v>
      </c>
      <c r="BS353" t="s">
        <v>361</v>
      </c>
      <c r="BT353" t="s">
        <v>361</v>
      </c>
      <c r="BU353" t="s">
        <v>361</v>
      </c>
      <c r="BV353" t="s">
        <v>361</v>
      </c>
      <c r="BW353" t="s">
        <v>361</v>
      </c>
      <c r="BX353" t="s">
        <v>361</v>
      </c>
      <c r="BY353" t="s">
        <v>361</v>
      </c>
      <c r="BZ353" t="s">
        <v>361</v>
      </c>
      <c r="CA353" t="s">
        <v>361</v>
      </c>
      <c r="CB353" t="s">
        <v>361</v>
      </c>
      <c r="CC353" t="s">
        <v>361</v>
      </c>
      <c r="CF353" t="s">
        <v>361</v>
      </c>
      <c r="CG353" t="s">
        <v>361</v>
      </c>
      <c r="CH353" t="s">
        <v>361</v>
      </c>
      <c r="CI353" t="s">
        <v>361</v>
      </c>
      <c r="CJ353" t="s">
        <v>361</v>
      </c>
      <c r="CK353" t="s">
        <v>361</v>
      </c>
      <c r="CL353" t="s">
        <v>361</v>
      </c>
      <c r="CM353" t="s">
        <v>361</v>
      </c>
      <c r="CN353" t="s">
        <v>361</v>
      </c>
      <c r="CO353" t="s">
        <v>361</v>
      </c>
      <c r="CP353" t="s">
        <v>361</v>
      </c>
      <c r="CQ353" t="s">
        <v>361</v>
      </c>
      <c r="CR353" t="s">
        <v>361</v>
      </c>
      <c r="CS353" t="s">
        <v>361</v>
      </c>
      <c r="CT353" t="s">
        <v>361</v>
      </c>
      <c r="CU353" t="s">
        <v>361</v>
      </c>
      <c r="CV353" t="s">
        <v>361</v>
      </c>
      <c r="CW353" t="s">
        <v>361</v>
      </c>
      <c r="CX353" t="s">
        <v>361</v>
      </c>
      <c r="CY353" t="s">
        <v>361</v>
      </c>
      <c r="CZ353" t="s">
        <v>361</v>
      </c>
      <c r="DA353" t="s">
        <v>361</v>
      </c>
      <c r="DH353" t="s">
        <v>361</v>
      </c>
      <c r="DI353" t="s">
        <v>361</v>
      </c>
      <c r="DJ353" t="s">
        <v>361</v>
      </c>
      <c r="DK353" t="s">
        <v>361</v>
      </c>
      <c r="DL353" t="s">
        <v>361</v>
      </c>
      <c r="DM353" t="s">
        <v>361</v>
      </c>
      <c r="DN353" t="s">
        <v>361</v>
      </c>
      <c r="DO353" t="s">
        <v>361</v>
      </c>
      <c r="DP353" t="s">
        <v>361</v>
      </c>
      <c r="DQ353" t="s">
        <v>361</v>
      </c>
      <c r="DR353" t="s">
        <v>361</v>
      </c>
      <c r="DT353" t="s">
        <v>361</v>
      </c>
      <c r="DU353" t="s">
        <v>361</v>
      </c>
      <c r="DV353" t="s">
        <v>361</v>
      </c>
      <c r="DW353" t="s">
        <v>361</v>
      </c>
      <c r="DX353" t="s">
        <v>361</v>
      </c>
      <c r="DY353" t="s">
        <v>361</v>
      </c>
      <c r="DZ353" t="s">
        <v>361</v>
      </c>
      <c r="EA353" t="s">
        <v>361</v>
      </c>
      <c r="EB353" t="s">
        <v>361</v>
      </c>
      <c r="EC353" t="s">
        <v>361</v>
      </c>
      <c r="ED353" t="s">
        <v>361</v>
      </c>
      <c r="JL353" t="s">
        <v>361</v>
      </c>
      <c r="JM353" t="s">
        <v>361</v>
      </c>
      <c r="JN353" t="s">
        <v>361</v>
      </c>
      <c r="JO353" t="s">
        <v>361</v>
      </c>
      <c r="JP353" t="s">
        <v>361</v>
      </c>
      <c r="JQ353" t="s">
        <v>361</v>
      </c>
      <c r="JR353" t="s">
        <v>361</v>
      </c>
      <c r="JS353" t="s">
        <v>361</v>
      </c>
      <c r="JT353" t="s">
        <v>361</v>
      </c>
      <c r="JU353" t="s">
        <v>361</v>
      </c>
      <c r="JV353" t="s">
        <v>361</v>
      </c>
      <c r="JW353" t="s">
        <v>361</v>
      </c>
      <c r="KB353" t="s">
        <v>59</v>
      </c>
    </row>
    <row r="354" spans="1:288" x14ac:dyDescent="0.3">
      <c r="A354">
        <v>353</v>
      </c>
      <c r="AV354" t="s">
        <v>361</v>
      </c>
      <c r="AW354" t="s">
        <v>361</v>
      </c>
      <c r="AX354" t="s">
        <v>361</v>
      </c>
      <c r="AY354" t="s">
        <v>361</v>
      </c>
      <c r="AZ354" t="s">
        <v>361</v>
      </c>
      <c r="BA354" t="s">
        <v>361</v>
      </c>
      <c r="BB354" t="s">
        <v>361</v>
      </c>
      <c r="BC354" t="s">
        <v>361</v>
      </c>
      <c r="BD354" t="s">
        <v>361</v>
      </c>
      <c r="BE354" t="s">
        <v>361</v>
      </c>
      <c r="BF354" t="s">
        <v>361</v>
      </c>
      <c r="BG354" t="s">
        <v>361</v>
      </c>
      <c r="BH354" t="s">
        <v>361</v>
      </c>
      <c r="BI354" t="s">
        <v>361</v>
      </c>
      <c r="BJ354" t="s">
        <v>361</v>
      </c>
      <c r="BK354" t="s">
        <v>361</v>
      </c>
      <c r="BL354" t="s">
        <v>361</v>
      </c>
      <c r="BM354" t="s">
        <v>361</v>
      </c>
      <c r="BP354" t="s">
        <v>361</v>
      </c>
      <c r="BQ354" t="s">
        <v>361</v>
      </c>
      <c r="BR354" t="s">
        <v>361</v>
      </c>
      <c r="BS354" t="s">
        <v>361</v>
      </c>
      <c r="BT354" t="s">
        <v>361</v>
      </c>
      <c r="BU354" t="s">
        <v>361</v>
      </c>
      <c r="BV354" t="s">
        <v>361</v>
      </c>
      <c r="BW354" t="s">
        <v>361</v>
      </c>
      <c r="BX354" t="s">
        <v>361</v>
      </c>
      <c r="BY354" t="s">
        <v>361</v>
      </c>
      <c r="BZ354" t="s">
        <v>361</v>
      </c>
      <c r="CA354" t="s">
        <v>361</v>
      </c>
      <c r="CB354" t="s">
        <v>361</v>
      </c>
      <c r="CC354" t="s">
        <v>361</v>
      </c>
      <c r="CF354" t="s">
        <v>361</v>
      </c>
      <c r="CG354" t="s">
        <v>361</v>
      </c>
      <c r="CH354" t="s">
        <v>361</v>
      </c>
      <c r="CI354" t="s">
        <v>361</v>
      </c>
      <c r="CJ354" t="s">
        <v>361</v>
      </c>
      <c r="CK354" t="s">
        <v>361</v>
      </c>
      <c r="CL354" t="s">
        <v>361</v>
      </c>
      <c r="CM354" t="s">
        <v>361</v>
      </c>
      <c r="CN354" t="s">
        <v>361</v>
      </c>
      <c r="CO354" t="s">
        <v>361</v>
      </c>
      <c r="CP354" t="s">
        <v>361</v>
      </c>
      <c r="CQ354" t="s">
        <v>361</v>
      </c>
      <c r="CR354" t="s">
        <v>361</v>
      </c>
      <c r="CS354" t="s">
        <v>361</v>
      </c>
      <c r="CT354" t="s">
        <v>361</v>
      </c>
      <c r="CU354" t="s">
        <v>361</v>
      </c>
      <c r="CV354" t="s">
        <v>361</v>
      </c>
      <c r="CW354" t="s">
        <v>361</v>
      </c>
      <c r="CX354" t="s">
        <v>361</v>
      </c>
      <c r="CY354" t="s">
        <v>361</v>
      </c>
      <c r="CZ354" t="s">
        <v>361</v>
      </c>
      <c r="DA354" t="s">
        <v>361</v>
      </c>
      <c r="DH354" t="s">
        <v>361</v>
      </c>
      <c r="DI354" t="s">
        <v>361</v>
      </c>
      <c r="DJ354" t="s">
        <v>361</v>
      </c>
      <c r="DK354" t="s">
        <v>361</v>
      </c>
      <c r="DL354" t="s">
        <v>361</v>
      </c>
      <c r="DM354" t="s">
        <v>361</v>
      </c>
      <c r="DN354" t="s">
        <v>361</v>
      </c>
      <c r="DO354" t="s">
        <v>361</v>
      </c>
      <c r="DP354" t="s">
        <v>361</v>
      </c>
      <c r="DQ354" t="s">
        <v>361</v>
      </c>
      <c r="DR354" t="s">
        <v>361</v>
      </c>
      <c r="DT354" t="s">
        <v>361</v>
      </c>
      <c r="DU354" t="s">
        <v>361</v>
      </c>
      <c r="DV354" t="s">
        <v>361</v>
      </c>
      <c r="DW354" t="s">
        <v>361</v>
      </c>
      <c r="DX354" t="s">
        <v>361</v>
      </c>
      <c r="DY354" t="s">
        <v>361</v>
      </c>
      <c r="DZ354" t="s">
        <v>361</v>
      </c>
      <c r="EA354" t="s">
        <v>361</v>
      </c>
      <c r="EB354" t="s">
        <v>361</v>
      </c>
      <c r="EC354" t="s">
        <v>361</v>
      </c>
      <c r="ED354" t="s">
        <v>361</v>
      </c>
      <c r="JL354" t="s">
        <v>361</v>
      </c>
      <c r="JM354" t="s">
        <v>361</v>
      </c>
      <c r="JN354" t="s">
        <v>361</v>
      </c>
      <c r="JO354" t="s">
        <v>361</v>
      </c>
      <c r="JP354" t="s">
        <v>361</v>
      </c>
      <c r="JQ354" t="s">
        <v>361</v>
      </c>
      <c r="JR354" t="s">
        <v>361</v>
      </c>
      <c r="JS354" t="s">
        <v>361</v>
      </c>
      <c r="JT354" t="s">
        <v>361</v>
      </c>
      <c r="JU354" t="s">
        <v>361</v>
      </c>
      <c r="JV354" t="s">
        <v>361</v>
      </c>
      <c r="JW354" t="s">
        <v>361</v>
      </c>
      <c r="KB354" t="s">
        <v>59</v>
      </c>
    </row>
    <row r="355" spans="1:288" x14ac:dyDescent="0.3">
      <c r="A355">
        <v>354</v>
      </c>
      <c r="D355" s="45">
        <v>44743</v>
      </c>
      <c r="E355" s="46">
        <v>0.58819444444444446</v>
      </c>
      <c r="F355" t="s">
        <v>27</v>
      </c>
      <c r="G355" t="s">
        <v>13</v>
      </c>
      <c r="H355" t="s">
        <v>7</v>
      </c>
      <c r="L355" t="s">
        <v>362</v>
      </c>
      <c r="P355" t="s">
        <v>9</v>
      </c>
      <c r="V355" t="s">
        <v>363</v>
      </c>
      <c r="Z355" t="s">
        <v>364</v>
      </c>
      <c r="AB355" t="s">
        <v>403</v>
      </c>
      <c r="AD355" t="s">
        <v>423</v>
      </c>
      <c r="AF355" t="s">
        <v>367</v>
      </c>
      <c r="AJ355" t="s">
        <v>367</v>
      </c>
      <c r="AN355" t="s">
        <v>9</v>
      </c>
      <c r="AP355" t="s">
        <v>369</v>
      </c>
      <c r="AR355" t="s">
        <v>7</v>
      </c>
      <c r="AT355" t="s">
        <v>7</v>
      </c>
      <c r="AV355" t="s">
        <v>361</v>
      </c>
      <c r="AW355" t="s">
        <v>370</v>
      </c>
      <c r="AX355" t="s">
        <v>361</v>
      </c>
      <c r="AY355" t="s">
        <v>361</v>
      </c>
      <c r="AZ355" t="s">
        <v>361</v>
      </c>
      <c r="BA355" t="s">
        <v>370</v>
      </c>
      <c r="BB355" t="s">
        <v>361</v>
      </c>
      <c r="BC355" t="s">
        <v>361</v>
      </c>
      <c r="BD355" t="s">
        <v>370</v>
      </c>
      <c r="BE355" t="s">
        <v>361</v>
      </c>
      <c r="BF355" t="s">
        <v>361</v>
      </c>
      <c r="BG355" t="s">
        <v>361</v>
      </c>
      <c r="BH355" t="s">
        <v>361</v>
      </c>
      <c r="BI355" t="s">
        <v>361</v>
      </c>
      <c r="BJ355" t="s">
        <v>361</v>
      </c>
      <c r="BK355" t="s">
        <v>361</v>
      </c>
      <c r="BL355" t="s">
        <v>361</v>
      </c>
      <c r="BM355" t="s">
        <v>361</v>
      </c>
      <c r="BN355" t="s">
        <v>492</v>
      </c>
      <c r="BP355" t="s">
        <v>361</v>
      </c>
      <c r="BQ355" t="s">
        <v>361</v>
      </c>
      <c r="BR355" t="s">
        <v>361</v>
      </c>
      <c r="BS355" t="s">
        <v>370</v>
      </c>
      <c r="BT355" t="s">
        <v>361</v>
      </c>
      <c r="BU355" t="s">
        <v>361</v>
      </c>
      <c r="BV355" t="s">
        <v>361</v>
      </c>
      <c r="BW355" t="s">
        <v>361</v>
      </c>
      <c r="BX355" t="s">
        <v>361</v>
      </c>
      <c r="BY355" t="s">
        <v>361</v>
      </c>
      <c r="BZ355" t="s">
        <v>361</v>
      </c>
      <c r="CA355" t="s">
        <v>361</v>
      </c>
      <c r="CB355" t="s">
        <v>361</v>
      </c>
      <c r="CC355" t="s">
        <v>361</v>
      </c>
      <c r="CF355" t="s">
        <v>361</v>
      </c>
      <c r="CG355" t="s">
        <v>370</v>
      </c>
      <c r="CH355" t="s">
        <v>370</v>
      </c>
      <c r="CI355" t="s">
        <v>370</v>
      </c>
      <c r="CJ355" t="s">
        <v>361</v>
      </c>
      <c r="CK355" t="s">
        <v>361</v>
      </c>
      <c r="CL355" t="s">
        <v>370</v>
      </c>
      <c r="CM355" t="s">
        <v>361</v>
      </c>
      <c r="CN355" t="s">
        <v>361</v>
      </c>
      <c r="CO355" t="s">
        <v>361</v>
      </c>
      <c r="CP355" t="s">
        <v>370</v>
      </c>
      <c r="CQ355" t="s">
        <v>361</v>
      </c>
      <c r="CR355" t="s">
        <v>361</v>
      </c>
      <c r="CS355" t="s">
        <v>361</v>
      </c>
      <c r="CT355" t="s">
        <v>361</v>
      </c>
      <c r="CU355" t="s">
        <v>361</v>
      </c>
      <c r="CV355" t="s">
        <v>361</v>
      </c>
      <c r="CW355" t="s">
        <v>361</v>
      </c>
      <c r="CX355" t="s">
        <v>361</v>
      </c>
      <c r="CY355" t="s">
        <v>361</v>
      </c>
      <c r="CZ355" t="s">
        <v>361</v>
      </c>
      <c r="DA355" t="s">
        <v>361</v>
      </c>
      <c r="DB355" t="s">
        <v>592</v>
      </c>
      <c r="DD355" t="s">
        <v>9</v>
      </c>
      <c r="DF355" t="s">
        <v>9</v>
      </c>
      <c r="DH355" t="s">
        <v>361</v>
      </c>
      <c r="DI355" t="s">
        <v>361</v>
      </c>
      <c r="DJ355" t="s">
        <v>361</v>
      </c>
      <c r="DK355" t="s">
        <v>361</v>
      </c>
      <c r="DL355" t="s">
        <v>361</v>
      </c>
      <c r="DM355" t="s">
        <v>361</v>
      </c>
      <c r="DN355" t="s">
        <v>361</v>
      </c>
      <c r="DO355" t="s">
        <v>361</v>
      </c>
      <c r="DP355" t="s">
        <v>361</v>
      </c>
      <c r="DQ355" t="s">
        <v>361</v>
      </c>
      <c r="DR355" t="s">
        <v>370</v>
      </c>
      <c r="DT355" t="s">
        <v>361</v>
      </c>
      <c r="DU355" t="s">
        <v>361</v>
      </c>
      <c r="DV355" t="s">
        <v>361</v>
      </c>
      <c r="DW355" t="s">
        <v>361</v>
      </c>
      <c r="DX355" t="s">
        <v>361</v>
      </c>
      <c r="DY355" t="s">
        <v>361</v>
      </c>
      <c r="DZ355" t="s">
        <v>361</v>
      </c>
      <c r="EA355" t="s">
        <v>361</v>
      </c>
      <c r="EB355" t="s">
        <v>361</v>
      </c>
      <c r="EC355" t="s">
        <v>361</v>
      </c>
      <c r="ED355" t="s">
        <v>361</v>
      </c>
      <c r="EH355" t="s">
        <v>7</v>
      </c>
      <c r="EJ355" t="s">
        <v>7</v>
      </c>
      <c r="EL355">
        <v>0</v>
      </c>
      <c r="FQ355" t="s">
        <v>373</v>
      </c>
      <c r="FR355" t="s">
        <v>449</v>
      </c>
      <c r="FV355" t="s">
        <v>455</v>
      </c>
      <c r="GF355" t="s">
        <v>7</v>
      </c>
      <c r="GJ355" t="s">
        <v>478</v>
      </c>
      <c r="GN355" t="s">
        <v>479</v>
      </c>
      <c r="GP355">
        <v>1</v>
      </c>
      <c r="GR355" t="s">
        <v>376</v>
      </c>
      <c r="GT355" t="s">
        <v>14</v>
      </c>
      <c r="GV355" t="s">
        <v>556</v>
      </c>
      <c r="GX355" t="s">
        <v>378</v>
      </c>
      <c r="HB355" t="s">
        <v>7</v>
      </c>
      <c r="HD355" t="s">
        <v>7</v>
      </c>
      <c r="HF355" t="s">
        <v>7</v>
      </c>
      <c r="HG355" t="s">
        <v>7</v>
      </c>
      <c r="HH355" t="s">
        <v>7</v>
      </c>
      <c r="HI355" t="s">
        <v>9</v>
      </c>
      <c r="HJ355" t="s">
        <v>9</v>
      </c>
      <c r="HK355" t="s">
        <v>7</v>
      </c>
      <c r="HL355" t="s">
        <v>7</v>
      </c>
      <c r="HM355" t="s">
        <v>9</v>
      </c>
      <c r="HN355" t="s">
        <v>7</v>
      </c>
      <c r="HX355" t="s">
        <v>7</v>
      </c>
      <c r="HY355" t="s">
        <v>9</v>
      </c>
      <c r="HZ355" t="s">
        <v>7</v>
      </c>
      <c r="IA355" t="s">
        <v>7</v>
      </c>
      <c r="IB355" t="s">
        <v>7</v>
      </c>
      <c r="IC355" t="s">
        <v>7</v>
      </c>
      <c r="ID355" t="s">
        <v>7</v>
      </c>
      <c r="IL355" t="s">
        <v>473</v>
      </c>
      <c r="IP355" t="s">
        <v>457</v>
      </c>
      <c r="IT355" t="s">
        <v>381</v>
      </c>
      <c r="IV355" t="s">
        <v>381</v>
      </c>
      <c r="IX355" t="s">
        <v>381</v>
      </c>
      <c r="IZ355" t="s">
        <v>9</v>
      </c>
      <c r="JB355" t="s">
        <v>11</v>
      </c>
      <c r="JD355" t="s">
        <v>9</v>
      </c>
      <c r="JF355" t="s">
        <v>409</v>
      </c>
      <c r="JG355" t="s">
        <v>409</v>
      </c>
      <c r="JH355" t="s">
        <v>410</v>
      </c>
      <c r="JL355" t="s">
        <v>370</v>
      </c>
      <c r="JM355" t="s">
        <v>370</v>
      </c>
      <c r="JN355" t="s">
        <v>370</v>
      </c>
      <c r="JO355" t="s">
        <v>370</v>
      </c>
      <c r="JP355" t="s">
        <v>370</v>
      </c>
      <c r="JQ355" t="s">
        <v>361</v>
      </c>
      <c r="JR355" t="s">
        <v>361</v>
      </c>
      <c r="JS355" t="s">
        <v>361</v>
      </c>
      <c r="JT355" t="s">
        <v>361</v>
      </c>
      <c r="JU355" t="s">
        <v>361</v>
      </c>
      <c r="JV355" t="s">
        <v>361</v>
      </c>
      <c r="JW355" t="s">
        <v>361</v>
      </c>
      <c r="JX355" t="s">
        <v>411</v>
      </c>
      <c r="JZ355" t="s">
        <v>412</v>
      </c>
      <c r="KB355" t="s">
        <v>8</v>
      </c>
    </row>
    <row r="356" spans="1:288" x14ac:dyDescent="0.3">
      <c r="A356">
        <v>355</v>
      </c>
      <c r="AV356" t="s">
        <v>361</v>
      </c>
      <c r="AW356" t="s">
        <v>361</v>
      </c>
      <c r="AX356" t="s">
        <v>361</v>
      </c>
      <c r="AY356" t="s">
        <v>361</v>
      </c>
      <c r="AZ356" t="s">
        <v>361</v>
      </c>
      <c r="BA356" t="s">
        <v>361</v>
      </c>
      <c r="BB356" t="s">
        <v>361</v>
      </c>
      <c r="BC356" t="s">
        <v>361</v>
      </c>
      <c r="BD356" t="s">
        <v>361</v>
      </c>
      <c r="BE356" t="s">
        <v>361</v>
      </c>
      <c r="BF356" t="s">
        <v>361</v>
      </c>
      <c r="BG356" t="s">
        <v>361</v>
      </c>
      <c r="BH356" t="s">
        <v>361</v>
      </c>
      <c r="BI356" t="s">
        <v>361</v>
      </c>
      <c r="BJ356" t="s">
        <v>361</v>
      </c>
      <c r="BK356" t="s">
        <v>361</v>
      </c>
      <c r="BL356" t="s">
        <v>361</v>
      </c>
      <c r="BM356" t="s">
        <v>361</v>
      </c>
      <c r="BP356" t="s">
        <v>361</v>
      </c>
      <c r="BQ356" t="s">
        <v>361</v>
      </c>
      <c r="BR356" t="s">
        <v>361</v>
      </c>
      <c r="BS356" t="s">
        <v>361</v>
      </c>
      <c r="BT356" t="s">
        <v>361</v>
      </c>
      <c r="BU356" t="s">
        <v>361</v>
      </c>
      <c r="BV356" t="s">
        <v>361</v>
      </c>
      <c r="BW356" t="s">
        <v>361</v>
      </c>
      <c r="BX356" t="s">
        <v>361</v>
      </c>
      <c r="BY356" t="s">
        <v>361</v>
      </c>
      <c r="BZ356" t="s">
        <v>361</v>
      </c>
      <c r="CA356" t="s">
        <v>361</v>
      </c>
      <c r="CB356" t="s">
        <v>361</v>
      </c>
      <c r="CC356" t="s">
        <v>361</v>
      </c>
      <c r="CF356" t="s">
        <v>361</v>
      </c>
      <c r="CG356" t="s">
        <v>361</v>
      </c>
      <c r="CH356" t="s">
        <v>361</v>
      </c>
      <c r="CI356" t="s">
        <v>361</v>
      </c>
      <c r="CJ356" t="s">
        <v>361</v>
      </c>
      <c r="CK356" t="s">
        <v>361</v>
      </c>
      <c r="CL356" t="s">
        <v>361</v>
      </c>
      <c r="CM356" t="s">
        <v>361</v>
      </c>
      <c r="CN356" t="s">
        <v>361</v>
      </c>
      <c r="CO356" t="s">
        <v>361</v>
      </c>
      <c r="CP356" t="s">
        <v>361</v>
      </c>
      <c r="CQ356" t="s">
        <v>361</v>
      </c>
      <c r="CR356" t="s">
        <v>361</v>
      </c>
      <c r="CS356" t="s">
        <v>361</v>
      </c>
      <c r="CT356" t="s">
        <v>361</v>
      </c>
      <c r="CU356" t="s">
        <v>361</v>
      </c>
      <c r="CV356" t="s">
        <v>361</v>
      </c>
      <c r="CW356" t="s">
        <v>361</v>
      </c>
      <c r="CX356" t="s">
        <v>361</v>
      </c>
      <c r="CY356" t="s">
        <v>361</v>
      </c>
      <c r="CZ356" t="s">
        <v>361</v>
      </c>
      <c r="DA356" t="s">
        <v>361</v>
      </c>
      <c r="DH356" t="s">
        <v>361</v>
      </c>
      <c r="DI356" t="s">
        <v>361</v>
      </c>
      <c r="DJ356" t="s">
        <v>361</v>
      </c>
      <c r="DK356" t="s">
        <v>361</v>
      </c>
      <c r="DL356" t="s">
        <v>361</v>
      </c>
      <c r="DM356" t="s">
        <v>361</v>
      </c>
      <c r="DN356" t="s">
        <v>361</v>
      </c>
      <c r="DO356" t="s">
        <v>361</v>
      </c>
      <c r="DP356" t="s">
        <v>361</v>
      </c>
      <c r="DQ356" t="s">
        <v>361</v>
      </c>
      <c r="DR356" t="s">
        <v>361</v>
      </c>
      <c r="DT356" t="s">
        <v>361</v>
      </c>
      <c r="DU356" t="s">
        <v>361</v>
      </c>
      <c r="DV356" t="s">
        <v>361</v>
      </c>
      <c r="DW356" t="s">
        <v>361</v>
      </c>
      <c r="DX356" t="s">
        <v>361</v>
      </c>
      <c r="DY356" t="s">
        <v>361</v>
      </c>
      <c r="DZ356" t="s">
        <v>361</v>
      </c>
      <c r="EA356" t="s">
        <v>361</v>
      </c>
      <c r="EB356" t="s">
        <v>361</v>
      </c>
      <c r="EC356" t="s">
        <v>361</v>
      </c>
      <c r="ED356" t="s">
        <v>361</v>
      </c>
      <c r="JL356" t="s">
        <v>361</v>
      </c>
      <c r="JM356" t="s">
        <v>361</v>
      </c>
      <c r="JN356" t="s">
        <v>361</v>
      </c>
      <c r="JO356" t="s">
        <v>361</v>
      </c>
      <c r="JP356" t="s">
        <v>361</v>
      </c>
      <c r="JQ356" t="s">
        <v>361</v>
      </c>
      <c r="JR356" t="s">
        <v>361</v>
      </c>
      <c r="JS356" t="s">
        <v>361</v>
      </c>
      <c r="JT356" t="s">
        <v>361</v>
      </c>
      <c r="JU356" t="s">
        <v>361</v>
      </c>
      <c r="JV356" t="s">
        <v>361</v>
      </c>
      <c r="JW356" t="s">
        <v>361</v>
      </c>
      <c r="KB356" t="s">
        <v>59</v>
      </c>
    </row>
    <row r="357" spans="1:288" x14ac:dyDescent="0.3">
      <c r="A357">
        <v>356</v>
      </c>
      <c r="AV357" t="s">
        <v>361</v>
      </c>
      <c r="AW357" t="s">
        <v>361</v>
      </c>
      <c r="AX357" t="s">
        <v>361</v>
      </c>
      <c r="AY357" t="s">
        <v>361</v>
      </c>
      <c r="AZ357" t="s">
        <v>361</v>
      </c>
      <c r="BA357" t="s">
        <v>361</v>
      </c>
      <c r="BB357" t="s">
        <v>361</v>
      </c>
      <c r="BC357" t="s">
        <v>361</v>
      </c>
      <c r="BD357" t="s">
        <v>361</v>
      </c>
      <c r="BE357" t="s">
        <v>361</v>
      </c>
      <c r="BF357" t="s">
        <v>361</v>
      </c>
      <c r="BG357" t="s">
        <v>361</v>
      </c>
      <c r="BH357" t="s">
        <v>361</v>
      </c>
      <c r="BI357" t="s">
        <v>361</v>
      </c>
      <c r="BJ357" t="s">
        <v>361</v>
      </c>
      <c r="BK357" t="s">
        <v>361</v>
      </c>
      <c r="BL357" t="s">
        <v>361</v>
      </c>
      <c r="BM357" t="s">
        <v>361</v>
      </c>
      <c r="BP357" t="s">
        <v>361</v>
      </c>
      <c r="BQ357" t="s">
        <v>361</v>
      </c>
      <c r="BR357" t="s">
        <v>361</v>
      </c>
      <c r="BS357" t="s">
        <v>361</v>
      </c>
      <c r="BT357" t="s">
        <v>361</v>
      </c>
      <c r="BU357" t="s">
        <v>361</v>
      </c>
      <c r="BV357" t="s">
        <v>361</v>
      </c>
      <c r="BW357" t="s">
        <v>361</v>
      </c>
      <c r="BX357" t="s">
        <v>361</v>
      </c>
      <c r="BY357" t="s">
        <v>361</v>
      </c>
      <c r="BZ357" t="s">
        <v>361</v>
      </c>
      <c r="CA357" t="s">
        <v>361</v>
      </c>
      <c r="CB357" t="s">
        <v>361</v>
      </c>
      <c r="CC357" t="s">
        <v>361</v>
      </c>
      <c r="CF357" t="s">
        <v>361</v>
      </c>
      <c r="CG357" t="s">
        <v>361</v>
      </c>
      <c r="CH357" t="s">
        <v>361</v>
      </c>
      <c r="CI357" t="s">
        <v>361</v>
      </c>
      <c r="CJ357" t="s">
        <v>361</v>
      </c>
      <c r="CK357" t="s">
        <v>361</v>
      </c>
      <c r="CL357" t="s">
        <v>361</v>
      </c>
      <c r="CM357" t="s">
        <v>361</v>
      </c>
      <c r="CN357" t="s">
        <v>361</v>
      </c>
      <c r="CO357" t="s">
        <v>361</v>
      </c>
      <c r="CP357" t="s">
        <v>361</v>
      </c>
      <c r="CQ357" t="s">
        <v>361</v>
      </c>
      <c r="CR357" t="s">
        <v>361</v>
      </c>
      <c r="CS357" t="s">
        <v>361</v>
      </c>
      <c r="CT357" t="s">
        <v>361</v>
      </c>
      <c r="CU357" t="s">
        <v>361</v>
      </c>
      <c r="CV357" t="s">
        <v>361</v>
      </c>
      <c r="CW357" t="s">
        <v>361</v>
      </c>
      <c r="CX357" t="s">
        <v>361</v>
      </c>
      <c r="CY357" t="s">
        <v>361</v>
      </c>
      <c r="CZ357" t="s">
        <v>361</v>
      </c>
      <c r="DA357" t="s">
        <v>361</v>
      </c>
      <c r="DH357" t="s">
        <v>361</v>
      </c>
      <c r="DI357" t="s">
        <v>361</v>
      </c>
      <c r="DJ357" t="s">
        <v>361</v>
      </c>
      <c r="DK357" t="s">
        <v>361</v>
      </c>
      <c r="DL357" t="s">
        <v>361</v>
      </c>
      <c r="DM357" t="s">
        <v>361</v>
      </c>
      <c r="DN357" t="s">
        <v>361</v>
      </c>
      <c r="DO357" t="s">
        <v>361</v>
      </c>
      <c r="DP357" t="s">
        <v>361</v>
      </c>
      <c r="DQ357" t="s">
        <v>361</v>
      </c>
      <c r="DR357" t="s">
        <v>361</v>
      </c>
      <c r="DT357" t="s">
        <v>361</v>
      </c>
      <c r="DU357" t="s">
        <v>361</v>
      </c>
      <c r="DV357" t="s">
        <v>361</v>
      </c>
      <c r="DW357" t="s">
        <v>361</v>
      </c>
      <c r="DX357" t="s">
        <v>361</v>
      </c>
      <c r="DY357" t="s">
        <v>361</v>
      </c>
      <c r="DZ357" t="s">
        <v>361</v>
      </c>
      <c r="EA357" t="s">
        <v>361</v>
      </c>
      <c r="EB357" t="s">
        <v>361</v>
      </c>
      <c r="EC357" t="s">
        <v>361</v>
      </c>
      <c r="ED357" t="s">
        <v>361</v>
      </c>
      <c r="JL357" t="s">
        <v>361</v>
      </c>
      <c r="JM357" t="s">
        <v>361</v>
      </c>
      <c r="JN357" t="s">
        <v>361</v>
      </c>
      <c r="JO357" t="s">
        <v>361</v>
      </c>
      <c r="JP357" t="s">
        <v>361</v>
      </c>
      <c r="JQ357" t="s">
        <v>361</v>
      </c>
      <c r="JR357" t="s">
        <v>361</v>
      </c>
      <c r="JS357" t="s">
        <v>361</v>
      </c>
      <c r="JT357" t="s">
        <v>361</v>
      </c>
      <c r="JU357" t="s">
        <v>361</v>
      </c>
      <c r="JV357" t="s">
        <v>361</v>
      </c>
      <c r="JW357" t="s">
        <v>361</v>
      </c>
      <c r="KB357" t="s">
        <v>59</v>
      </c>
    </row>
    <row r="358" spans="1:288" x14ac:dyDescent="0.3">
      <c r="A358">
        <v>357</v>
      </c>
      <c r="D358" s="45">
        <v>44743</v>
      </c>
      <c r="E358" s="46">
        <v>0.59375</v>
      </c>
      <c r="F358" t="s">
        <v>22</v>
      </c>
      <c r="G358" t="s">
        <v>13</v>
      </c>
      <c r="H358" t="s">
        <v>7</v>
      </c>
      <c r="L358" t="s">
        <v>362</v>
      </c>
      <c r="P358" t="s">
        <v>9</v>
      </c>
      <c r="V358" t="s">
        <v>526</v>
      </c>
      <c r="Z358" t="s">
        <v>443</v>
      </c>
      <c r="AB358" t="s">
        <v>365</v>
      </c>
      <c r="AD358" t="s">
        <v>389</v>
      </c>
      <c r="AF358" t="s">
        <v>367</v>
      </c>
      <c r="AJ358" t="s">
        <v>367</v>
      </c>
      <c r="AN358" t="s">
        <v>368</v>
      </c>
      <c r="AP358" t="s">
        <v>424</v>
      </c>
      <c r="AR358" t="s">
        <v>7</v>
      </c>
      <c r="AT358" t="s">
        <v>7</v>
      </c>
      <c r="AV358" t="s">
        <v>361</v>
      </c>
      <c r="AW358" t="s">
        <v>361</v>
      </c>
      <c r="AX358" t="s">
        <v>361</v>
      </c>
      <c r="AY358" t="s">
        <v>361</v>
      </c>
      <c r="AZ358" t="s">
        <v>370</v>
      </c>
      <c r="BA358" t="s">
        <v>370</v>
      </c>
      <c r="BB358" t="s">
        <v>370</v>
      </c>
      <c r="BC358" t="s">
        <v>361</v>
      </c>
      <c r="BD358" t="s">
        <v>361</v>
      </c>
      <c r="BE358" t="s">
        <v>361</v>
      </c>
      <c r="BF358" t="s">
        <v>361</v>
      </c>
      <c r="BG358" t="s">
        <v>361</v>
      </c>
      <c r="BH358" t="s">
        <v>361</v>
      </c>
      <c r="BI358" t="s">
        <v>361</v>
      </c>
      <c r="BJ358" t="s">
        <v>361</v>
      </c>
      <c r="BK358" t="s">
        <v>361</v>
      </c>
      <c r="BL358" t="s">
        <v>361</v>
      </c>
      <c r="BM358" t="s">
        <v>361</v>
      </c>
      <c r="BP358" t="s">
        <v>361</v>
      </c>
      <c r="BQ358" t="s">
        <v>361</v>
      </c>
      <c r="BR358" t="s">
        <v>370</v>
      </c>
      <c r="BS358" t="s">
        <v>370</v>
      </c>
      <c r="BT358" t="s">
        <v>370</v>
      </c>
      <c r="BU358" t="s">
        <v>361</v>
      </c>
      <c r="BV358" t="s">
        <v>361</v>
      </c>
      <c r="BW358" t="s">
        <v>361</v>
      </c>
      <c r="BX358" t="s">
        <v>361</v>
      </c>
      <c r="BY358" t="s">
        <v>361</v>
      </c>
      <c r="BZ358" t="s">
        <v>361</v>
      </c>
      <c r="CA358" t="s">
        <v>361</v>
      </c>
      <c r="CB358" t="s">
        <v>361</v>
      </c>
      <c r="CC358" t="s">
        <v>361</v>
      </c>
      <c r="CF358" t="s">
        <v>361</v>
      </c>
      <c r="CG358" t="s">
        <v>370</v>
      </c>
      <c r="CH358" t="s">
        <v>370</v>
      </c>
      <c r="CI358" t="s">
        <v>370</v>
      </c>
      <c r="CJ358" t="s">
        <v>361</v>
      </c>
      <c r="CK358" t="s">
        <v>361</v>
      </c>
      <c r="CL358" t="s">
        <v>361</v>
      </c>
      <c r="CM358" t="s">
        <v>361</v>
      </c>
      <c r="CN358" t="s">
        <v>361</v>
      </c>
      <c r="CO358" t="s">
        <v>361</v>
      </c>
      <c r="CP358" t="s">
        <v>361</v>
      </c>
      <c r="CQ358" t="s">
        <v>361</v>
      </c>
      <c r="CR358" t="s">
        <v>361</v>
      </c>
      <c r="CS358" t="s">
        <v>361</v>
      </c>
      <c r="CT358" t="s">
        <v>361</v>
      </c>
      <c r="CU358" t="s">
        <v>361</v>
      </c>
      <c r="CV358" t="s">
        <v>361</v>
      </c>
      <c r="CW358" t="s">
        <v>361</v>
      </c>
      <c r="CX358" t="s">
        <v>361</v>
      </c>
      <c r="CY358" t="s">
        <v>361</v>
      </c>
      <c r="CZ358" t="s">
        <v>361</v>
      </c>
      <c r="DA358" t="s">
        <v>361</v>
      </c>
      <c r="DD358" t="s">
        <v>9</v>
      </c>
      <c r="DF358" t="s">
        <v>9</v>
      </c>
      <c r="DH358" t="s">
        <v>361</v>
      </c>
      <c r="DI358" t="s">
        <v>361</v>
      </c>
      <c r="DJ358" t="s">
        <v>361</v>
      </c>
      <c r="DK358" t="s">
        <v>361</v>
      </c>
      <c r="DL358" t="s">
        <v>361</v>
      </c>
      <c r="DM358" t="s">
        <v>361</v>
      </c>
      <c r="DN358" t="s">
        <v>361</v>
      </c>
      <c r="DO358" t="s">
        <v>361</v>
      </c>
      <c r="DP358" t="s">
        <v>361</v>
      </c>
      <c r="DQ358" t="s">
        <v>361</v>
      </c>
      <c r="DR358" t="s">
        <v>370</v>
      </c>
      <c r="DT358" t="s">
        <v>361</v>
      </c>
      <c r="DU358" t="s">
        <v>361</v>
      </c>
      <c r="DV358" t="s">
        <v>361</v>
      </c>
      <c r="DW358" t="s">
        <v>361</v>
      </c>
      <c r="DX358" t="s">
        <v>361</v>
      </c>
      <c r="DY358" t="s">
        <v>361</v>
      </c>
      <c r="DZ358" t="s">
        <v>361</v>
      </c>
      <c r="EA358" t="s">
        <v>361</v>
      </c>
      <c r="EB358" t="s">
        <v>361</v>
      </c>
      <c r="EC358" t="s">
        <v>361</v>
      </c>
      <c r="ED358" t="s">
        <v>361</v>
      </c>
      <c r="EH358" t="s">
        <v>7</v>
      </c>
      <c r="EJ358" t="s">
        <v>7</v>
      </c>
      <c r="EL358">
        <v>3</v>
      </c>
      <c r="EM358" t="s">
        <v>371</v>
      </c>
      <c r="EN358">
        <v>18</v>
      </c>
      <c r="EO358" t="s">
        <v>371</v>
      </c>
      <c r="EP358">
        <v>17</v>
      </c>
      <c r="EQ358" t="s">
        <v>372</v>
      </c>
      <c r="ER358">
        <v>21</v>
      </c>
      <c r="FQ358" t="s">
        <v>373</v>
      </c>
      <c r="FR358" t="s">
        <v>374</v>
      </c>
      <c r="FV358" t="s">
        <v>406</v>
      </c>
      <c r="GF358" t="s">
        <v>7</v>
      </c>
      <c r="GJ358" t="s">
        <v>425</v>
      </c>
      <c r="GP358">
        <v>8</v>
      </c>
      <c r="GR358" t="s">
        <v>376</v>
      </c>
      <c r="GT358" t="s">
        <v>377</v>
      </c>
      <c r="GX358" t="s">
        <v>378</v>
      </c>
      <c r="HB358" t="s">
        <v>7</v>
      </c>
      <c r="HD358" t="s">
        <v>7</v>
      </c>
      <c r="HF358" t="s">
        <v>9</v>
      </c>
      <c r="HG358" t="s">
        <v>9</v>
      </c>
      <c r="HH358" t="s">
        <v>7</v>
      </c>
      <c r="HI358" t="s">
        <v>9</v>
      </c>
      <c r="HJ358" t="s">
        <v>9</v>
      </c>
      <c r="HK358" t="s">
        <v>7</v>
      </c>
      <c r="HL358" t="s">
        <v>9</v>
      </c>
      <c r="HM358" t="s">
        <v>9</v>
      </c>
      <c r="HN358" t="s">
        <v>9</v>
      </c>
      <c r="HX358" t="s">
        <v>9</v>
      </c>
      <c r="HY358" t="s">
        <v>9</v>
      </c>
      <c r="HZ358" t="s">
        <v>9</v>
      </c>
      <c r="IA358" t="s">
        <v>7</v>
      </c>
      <c r="IB358" t="s">
        <v>7</v>
      </c>
      <c r="IC358" t="s">
        <v>7</v>
      </c>
      <c r="ID358" t="s">
        <v>7</v>
      </c>
      <c r="IL358" t="s">
        <v>440</v>
      </c>
      <c r="IP358" t="s">
        <v>14</v>
      </c>
      <c r="IR358" t="s">
        <v>408</v>
      </c>
      <c r="IT358" t="s">
        <v>381</v>
      </c>
      <c r="IV358" t="s">
        <v>381</v>
      </c>
      <c r="IX358" t="s">
        <v>381</v>
      </c>
      <c r="IZ358" t="s">
        <v>7</v>
      </c>
      <c r="JL358" t="s">
        <v>361</v>
      </c>
      <c r="JM358" t="s">
        <v>361</v>
      </c>
      <c r="JN358" t="s">
        <v>361</v>
      </c>
      <c r="JO358" t="s">
        <v>361</v>
      </c>
      <c r="JP358" t="s">
        <v>361</v>
      </c>
      <c r="JQ358" t="s">
        <v>361</v>
      </c>
      <c r="JR358" t="s">
        <v>361</v>
      </c>
      <c r="JS358" t="s">
        <v>361</v>
      </c>
      <c r="JT358" t="s">
        <v>361</v>
      </c>
      <c r="JU358" t="s">
        <v>361</v>
      </c>
      <c r="JV358" t="s">
        <v>361</v>
      </c>
      <c r="JW358" t="s">
        <v>361</v>
      </c>
      <c r="KB358" t="s">
        <v>8</v>
      </c>
    </row>
    <row r="359" spans="1:288" x14ac:dyDescent="0.3">
      <c r="A359">
        <v>358</v>
      </c>
      <c r="AV359" t="s">
        <v>361</v>
      </c>
      <c r="AW359" t="s">
        <v>361</v>
      </c>
      <c r="AX359" t="s">
        <v>361</v>
      </c>
      <c r="AY359" t="s">
        <v>361</v>
      </c>
      <c r="AZ359" t="s">
        <v>361</v>
      </c>
      <c r="BA359" t="s">
        <v>361</v>
      </c>
      <c r="BB359" t="s">
        <v>361</v>
      </c>
      <c r="BC359" t="s">
        <v>361</v>
      </c>
      <c r="BD359" t="s">
        <v>361</v>
      </c>
      <c r="BE359" t="s">
        <v>361</v>
      </c>
      <c r="BF359" t="s">
        <v>361</v>
      </c>
      <c r="BG359" t="s">
        <v>361</v>
      </c>
      <c r="BH359" t="s">
        <v>361</v>
      </c>
      <c r="BI359" t="s">
        <v>361</v>
      </c>
      <c r="BJ359" t="s">
        <v>361</v>
      </c>
      <c r="BK359" t="s">
        <v>361</v>
      </c>
      <c r="BL359" t="s">
        <v>361</v>
      </c>
      <c r="BM359" t="s">
        <v>361</v>
      </c>
      <c r="BP359" t="s">
        <v>361</v>
      </c>
      <c r="BQ359" t="s">
        <v>361</v>
      </c>
      <c r="BR359" t="s">
        <v>361</v>
      </c>
      <c r="BS359" t="s">
        <v>361</v>
      </c>
      <c r="BT359" t="s">
        <v>361</v>
      </c>
      <c r="BU359" t="s">
        <v>361</v>
      </c>
      <c r="BV359" t="s">
        <v>361</v>
      </c>
      <c r="BW359" t="s">
        <v>361</v>
      </c>
      <c r="BX359" t="s">
        <v>361</v>
      </c>
      <c r="BY359" t="s">
        <v>361</v>
      </c>
      <c r="BZ359" t="s">
        <v>361</v>
      </c>
      <c r="CA359" t="s">
        <v>361</v>
      </c>
      <c r="CB359" t="s">
        <v>361</v>
      </c>
      <c r="CC359" t="s">
        <v>361</v>
      </c>
      <c r="CF359" t="s">
        <v>361</v>
      </c>
      <c r="CG359" t="s">
        <v>361</v>
      </c>
      <c r="CH359" t="s">
        <v>361</v>
      </c>
      <c r="CI359" t="s">
        <v>361</v>
      </c>
      <c r="CJ359" t="s">
        <v>361</v>
      </c>
      <c r="CK359" t="s">
        <v>361</v>
      </c>
      <c r="CL359" t="s">
        <v>361</v>
      </c>
      <c r="CM359" t="s">
        <v>361</v>
      </c>
      <c r="CN359" t="s">
        <v>361</v>
      </c>
      <c r="CO359" t="s">
        <v>361</v>
      </c>
      <c r="CP359" t="s">
        <v>361</v>
      </c>
      <c r="CQ359" t="s">
        <v>361</v>
      </c>
      <c r="CR359" t="s">
        <v>361</v>
      </c>
      <c r="CS359" t="s">
        <v>361</v>
      </c>
      <c r="CT359" t="s">
        <v>361</v>
      </c>
      <c r="CU359" t="s">
        <v>361</v>
      </c>
      <c r="CV359" t="s">
        <v>361</v>
      </c>
      <c r="CW359" t="s">
        <v>361</v>
      </c>
      <c r="CX359" t="s">
        <v>361</v>
      </c>
      <c r="CY359" t="s">
        <v>361</v>
      </c>
      <c r="CZ359" t="s">
        <v>361</v>
      </c>
      <c r="DA359" t="s">
        <v>361</v>
      </c>
      <c r="DH359" t="s">
        <v>361</v>
      </c>
      <c r="DI359" t="s">
        <v>361</v>
      </c>
      <c r="DJ359" t="s">
        <v>361</v>
      </c>
      <c r="DK359" t="s">
        <v>361</v>
      </c>
      <c r="DL359" t="s">
        <v>361</v>
      </c>
      <c r="DM359" t="s">
        <v>361</v>
      </c>
      <c r="DN359" t="s">
        <v>361</v>
      </c>
      <c r="DO359" t="s">
        <v>361</v>
      </c>
      <c r="DP359" t="s">
        <v>361</v>
      </c>
      <c r="DQ359" t="s">
        <v>361</v>
      </c>
      <c r="DR359" t="s">
        <v>361</v>
      </c>
      <c r="DT359" t="s">
        <v>361</v>
      </c>
      <c r="DU359" t="s">
        <v>361</v>
      </c>
      <c r="DV359" t="s">
        <v>361</v>
      </c>
      <c r="DW359" t="s">
        <v>361</v>
      </c>
      <c r="DX359" t="s">
        <v>361</v>
      </c>
      <c r="DY359" t="s">
        <v>361</v>
      </c>
      <c r="DZ359" t="s">
        <v>361</v>
      </c>
      <c r="EA359" t="s">
        <v>361</v>
      </c>
      <c r="EB359" t="s">
        <v>361</v>
      </c>
      <c r="EC359" t="s">
        <v>361</v>
      </c>
      <c r="ED359" t="s">
        <v>361</v>
      </c>
      <c r="JL359" t="s">
        <v>361</v>
      </c>
      <c r="JM359" t="s">
        <v>361</v>
      </c>
      <c r="JN359" t="s">
        <v>361</v>
      </c>
      <c r="JO359" t="s">
        <v>361</v>
      </c>
      <c r="JP359" t="s">
        <v>361</v>
      </c>
      <c r="JQ359" t="s">
        <v>361</v>
      </c>
      <c r="JR359" t="s">
        <v>361</v>
      </c>
      <c r="JS359" t="s">
        <v>361</v>
      </c>
      <c r="JT359" t="s">
        <v>361</v>
      </c>
      <c r="JU359" t="s">
        <v>361</v>
      </c>
      <c r="JV359" t="s">
        <v>361</v>
      </c>
      <c r="JW359" t="s">
        <v>361</v>
      </c>
      <c r="KB359" t="s">
        <v>59</v>
      </c>
    </row>
    <row r="360" spans="1:288" x14ac:dyDescent="0.3">
      <c r="A360">
        <v>359</v>
      </c>
      <c r="AV360" t="s">
        <v>361</v>
      </c>
      <c r="AW360" t="s">
        <v>361</v>
      </c>
      <c r="AX360" t="s">
        <v>361</v>
      </c>
      <c r="AY360" t="s">
        <v>361</v>
      </c>
      <c r="AZ360" t="s">
        <v>361</v>
      </c>
      <c r="BA360" t="s">
        <v>361</v>
      </c>
      <c r="BB360" t="s">
        <v>361</v>
      </c>
      <c r="BC360" t="s">
        <v>361</v>
      </c>
      <c r="BD360" t="s">
        <v>361</v>
      </c>
      <c r="BE360" t="s">
        <v>361</v>
      </c>
      <c r="BF360" t="s">
        <v>361</v>
      </c>
      <c r="BG360" t="s">
        <v>361</v>
      </c>
      <c r="BH360" t="s">
        <v>361</v>
      </c>
      <c r="BI360" t="s">
        <v>361</v>
      </c>
      <c r="BJ360" t="s">
        <v>361</v>
      </c>
      <c r="BK360" t="s">
        <v>361</v>
      </c>
      <c r="BL360" t="s">
        <v>361</v>
      </c>
      <c r="BM360" t="s">
        <v>361</v>
      </c>
      <c r="BP360" t="s">
        <v>361</v>
      </c>
      <c r="BQ360" t="s">
        <v>361</v>
      </c>
      <c r="BR360" t="s">
        <v>361</v>
      </c>
      <c r="BS360" t="s">
        <v>361</v>
      </c>
      <c r="BT360" t="s">
        <v>361</v>
      </c>
      <c r="BU360" t="s">
        <v>361</v>
      </c>
      <c r="BV360" t="s">
        <v>361</v>
      </c>
      <c r="BW360" t="s">
        <v>361</v>
      </c>
      <c r="BX360" t="s">
        <v>361</v>
      </c>
      <c r="BY360" t="s">
        <v>361</v>
      </c>
      <c r="BZ360" t="s">
        <v>361</v>
      </c>
      <c r="CA360" t="s">
        <v>361</v>
      </c>
      <c r="CB360" t="s">
        <v>361</v>
      </c>
      <c r="CC360" t="s">
        <v>361</v>
      </c>
      <c r="CF360" t="s">
        <v>361</v>
      </c>
      <c r="CG360" t="s">
        <v>361</v>
      </c>
      <c r="CH360" t="s">
        <v>361</v>
      </c>
      <c r="CI360" t="s">
        <v>361</v>
      </c>
      <c r="CJ360" t="s">
        <v>361</v>
      </c>
      <c r="CK360" t="s">
        <v>361</v>
      </c>
      <c r="CL360" t="s">
        <v>361</v>
      </c>
      <c r="CM360" t="s">
        <v>361</v>
      </c>
      <c r="CN360" t="s">
        <v>361</v>
      </c>
      <c r="CO360" t="s">
        <v>361</v>
      </c>
      <c r="CP360" t="s">
        <v>361</v>
      </c>
      <c r="CQ360" t="s">
        <v>361</v>
      </c>
      <c r="CR360" t="s">
        <v>361</v>
      </c>
      <c r="CS360" t="s">
        <v>361</v>
      </c>
      <c r="CT360" t="s">
        <v>361</v>
      </c>
      <c r="CU360" t="s">
        <v>361</v>
      </c>
      <c r="CV360" t="s">
        <v>361</v>
      </c>
      <c r="CW360" t="s">
        <v>361</v>
      </c>
      <c r="CX360" t="s">
        <v>361</v>
      </c>
      <c r="CY360" t="s">
        <v>361</v>
      </c>
      <c r="CZ360" t="s">
        <v>361</v>
      </c>
      <c r="DA360" t="s">
        <v>361</v>
      </c>
      <c r="DH360" t="s">
        <v>361</v>
      </c>
      <c r="DI360" t="s">
        <v>361</v>
      </c>
      <c r="DJ360" t="s">
        <v>361</v>
      </c>
      <c r="DK360" t="s">
        <v>361</v>
      </c>
      <c r="DL360" t="s">
        <v>361</v>
      </c>
      <c r="DM360" t="s">
        <v>361</v>
      </c>
      <c r="DN360" t="s">
        <v>361</v>
      </c>
      <c r="DO360" t="s">
        <v>361</v>
      </c>
      <c r="DP360" t="s">
        <v>361</v>
      </c>
      <c r="DQ360" t="s">
        <v>361</v>
      </c>
      <c r="DR360" t="s">
        <v>361</v>
      </c>
      <c r="DT360" t="s">
        <v>361</v>
      </c>
      <c r="DU360" t="s">
        <v>361</v>
      </c>
      <c r="DV360" t="s">
        <v>361</v>
      </c>
      <c r="DW360" t="s">
        <v>361</v>
      </c>
      <c r="DX360" t="s">
        <v>361</v>
      </c>
      <c r="DY360" t="s">
        <v>361</v>
      </c>
      <c r="DZ360" t="s">
        <v>361</v>
      </c>
      <c r="EA360" t="s">
        <v>361</v>
      </c>
      <c r="EB360" t="s">
        <v>361</v>
      </c>
      <c r="EC360" t="s">
        <v>361</v>
      </c>
      <c r="ED360" t="s">
        <v>361</v>
      </c>
      <c r="JL360" t="s">
        <v>361</v>
      </c>
      <c r="JM360" t="s">
        <v>361</v>
      </c>
      <c r="JN360" t="s">
        <v>361</v>
      </c>
      <c r="JO360" t="s">
        <v>361</v>
      </c>
      <c r="JP360" t="s">
        <v>361</v>
      </c>
      <c r="JQ360" t="s">
        <v>361</v>
      </c>
      <c r="JR360" t="s">
        <v>361</v>
      </c>
      <c r="JS360" t="s">
        <v>361</v>
      </c>
      <c r="JT360" t="s">
        <v>361</v>
      </c>
      <c r="JU360" t="s">
        <v>361</v>
      </c>
      <c r="JV360" t="s">
        <v>361</v>
      </c>
      <c r="JW360" t="s">
        <v>361</v>
      </c>
      <c r="KB360" t="s">
        <v>59</v>
      </c>
    </row>
    <row r="361" spans="1:288" x14ac:dyDescent="0.3">
      <c r="A361">
        <v>360</v>
      </c>
      <c r="AV361" t="s">
        <v>361</v>
      </c>
      <c r="AW361" t="s">
        <v>361</v>
      </c>
      <c r="AX361" t="s">
        <v>361</v>
      </c>
      <c r="AY361" t="s">
        <v>361</v>
      </c>
      <c r="AZ361" t="s">
        <v>361</v>
      </c>
      <c r="BA361" t="s">
        <v>361</v>
      </c>
      <c r="BB361" t="s">
        <v>361</v>
      </c>
      <c r="BC361" t="s">
        <v>361</v>
      </c>
      <c r="BD361" t="s">
        <v>361</v>
      </c>
      <c r="BE361" t="s">
        <v>361</v>
      </c>
      <c r="BF361" t="s">
        <v>361</v>
      </c>
      <c r="BG361" t="s">
        <v>361</v>
      </c>
      <c r="BH361" t="s">
        <v>361</v>
      </c>
      <c r="BI361" t="s">
        <v>361</v>
      </c>
      <c r="BJ361" t="s">
        <v>361</v>
      </c>
      <c r="BK361" t="s">
        <v>361</v>
      </c>
      <c r="BL361" t="s">
        <v>361</v>
      </c>
      <c r="BM361" t="s">
        <v>361</v>
      </c>
      <c r="BP361" t="s">
        <v>361</v>
      </c>
      <c r="BQ361" t="s">
        <v>361</v>
      </c>
      <c r="BR361" t="s">
        <v>361</v>
      </c>
      <c r="BS361" t="s">
        <v>361</v>
      </c>
      <c r="BT361" t="s">
        <v>361</v>
      </c>
      <c r="BU361" t="s">
        <v>361</v>
      </c>
      <c r="BV361" t="s">
        <v>361</v>
      </c>
      <c r="BW361" t="s">
        <v>361</v>
      </c>
      <c r="BX361" t="s">
        <v>361</v>
      </c>
      <c r="BY361" t="s">
        <v>361</v>
      </c>
      <c r="BZ361" t="s">
        <v>361</v>
      </c>
      <c r="CA361" t="s">
        <v>361</v>
      </c>
      <c r="CB361" t="s">
        <v>361</v>
      </c>
      <c r="CC361" t="s">
        <v>361</v>
      </c>
      <c r="CF361" t="s">
        <v>361</v>
      </c>
      <c r="CG361" t="s">
        <v>361</v>
      </c>
      <c r="CH361" t="s">
        <v>361</v>
      </c>
      <c r="CI361" t="s">
        <v>361</v>
      </c>
      <c r="CJ361" t="s">
        <v>361</v>
      </c>
      <c r="CK361" t="s">
        <v>361</v>
      </c>
      <c r="CL361" t="s">
        <v>361</v>
      </c>
      <c r="CM361" t="s">
        <v>361</v>
      </c>
      <c r="CN361" t="s">
        <v>361</v>
      </c>
      <c r="CO361" t="s">
        <v>361</v>
      </c>
      <c r="CP361" t="s">
        <v>361</v>
      </c>
      <c r="CQ361" t="s">
        <v>361</v>
      </c>
      <c r="CR361" t="s">
        <v>361</v>
      </c>
      <c r="CS361" t="s">
        <v>361</v>
      </c>
      <c r="CT361" t="s">
        <v>361</v>
      </c>
      <c r="CU361" t="s">
        <v>361</v>
      </c>
      <c r="CV361" t="s">
        <v>361</v>
      </c>
      <c r="CW361" t="s">
        <v>361</v>
      </c>
      <c r="CX361" t="s">
        <v>361</v>
      </c>
      <c r="CY361" t="s">
        <v>361</v>
      </c>
      <c r="CZ361" t="s">
        <v>361</v>
      </c>
      <c r="DA361" t="s">
        <v>361</v>
      </c>
      <c r="DH361" t="s">
        <v>361</v>
      </c>
      <c r="DI361" t="s">
        <v>361</v>
      </c>
      <c r="DJ361" t="s">
        <v>361</v>
      </c>
      <c r="DK361" t="s">
        <v>361</v>
      </c>
      <c r="DL361" t="s">
        <v>361</v>
      </c>
      <c r="DM361" t="s">
        <v>361</v>
      </c>
      <c r="DN361" t="s">
        <v>361</v>
      </c>
      <c r="DO361" t="s">
        <v>361</v>
      </c>
      <c r="DP361" t="s">
        <v>361</v>
      </c>
      <c r="DQ361" t="s">
        <v>361</v>
      </c>
      <c r="DR361" t="s">
        <v>361</v>
      </c>
      <c r="DT361" t="s">
        <v>361</v>
      </c>
      <c r="DU361" t="s">
        <v>361</v>
      </c>
      <c r="DV361" t="s">
        <v>361</v>
      </c>
      <c r="DW361" t="s">
        <v>361</v>
      </c>
      <c r="DX361" t="s">
        <v>361</v>
      </c>
      <c r="DY361" t="s">
        <v>361</v>
      </c>
      <c r="DZ361" t="s">
        <v>361</v>
      </c>
      <c r="EA361" t="s">
        <v>361</v>
      </c>
      <c r="EB361" t="s">
        <v>361</v>
      </c>
      <c r="EC361" t="s">
        <v>361</v>
      </c>
      <c r="ED361" t="s">
        <v>361</v>
      </c>
      <c r="JL361" t="s">
        <v>361</v>
      </c>
      <c r="JM361" t="s">
        <v>361</v>
      </c>
      <c r="JN361" t="s">
        <v>361</v>
      </c>
      <c r="JO361" t="s">
        <v>361</v>
      </c>
      <c r="JP361" t="s">
        <v>361</v>
      </c>
      <c r="JQ361" t="s">
        <v>361</v>
      </c>
      <c r="JR361" t="s">
        <v>361</v>
      </c>
      <c r="JS361" t="s">
        <v>361</v>
      </c>
      <c r="JT361" t="s">
        <v>361</v>
      </c>
      <c r="JU361" t="s">
        <v>361</v>
      </c>
      <c r="JV361" t="s">
        <v>361</v>
      </c>
      <c r="JW361" t="s">
        <v>361</v>
      </c>
      <c r="KB361" t="s">
        <v>59</v>
      </c>
    </row>
    <row r="362" spans="1:288" x14ac:dyDescent="0.3">
      <c r="A362">
        <v>361</v>
      </c>
      <c r="AV362" t="s">
        <v>361</v>
      </c>
      <c r="AW362" t="s">
        <v>361</v>
      </c>
      <c r="AX362" t="s">
        <v>361</v>
      </c>
      <c r="AY362" t="s">
        <v>361</v>
      </c>
      <c r="AZ362" t="s">
        <v>361</v>
      </c>
      <c r="BA362" t="s">
        <v>361</v>
      </c>
      <c r="BB362" t="s">
        <v>361</v>
      </c>
      <c r="BC362" t="s">
        <v>361</v>
      </c>
      <c r="BD362" t="s">
        <v>361</v>
      </c>
      <c r="BE362" t="s">
        <v>361</v>
      </c>
      <c r="BF362" t="s">
        <v>361</v>
      </c>
      <c r="BG362" t="s">
        <v>361</v>
      </c>
      <c r="BH362" t="s">
        <v>361</v>
      </c>
      <c r="BI362" t="s">
        <v>361</v>
      </c>
      <c r="BJ362" t="s">
        <v>361</v>
      </c>
      <c r="BK362" t="s">
        <v>361</v>
      </c>
      <c r="BL362" t="s">
        <v>361</v>
      </c>
      <c r="BM362" t="s">
        <v>361</v>
      </c>
      <c r="BP362" t="s">
        <v>361</v>
      </c>
      <c r="BQ362" t="s">
        <v>361</v>
      </c>
      <c r="BR362" t="s">
        <v>361</v>
      </c>
      <c r="BS362" t="s">
        <v>361</v>
      </c>
      <c r="BT362" t="s">
        <v>361</v>
      </c>
      <c r="BU362" t="s">
        <v>361</v>
      </c>
      <c r="BV362" t="s">
        <v>361</v>
      </c>
      <c r="BW362" t="s">
        <v>361</v>
      </c>
      <c r="BX362" t="s">
        <v>361</v>
      </c>
      <c r="BY362" t="s">
        <v>361</v>
      </c>
      <c r="BZ362" t="s">
        <v>361</v>
      </c>
      <c r="CA362" t="s">
        <v>361</v>
      </c>
      <c r="CB362" t="s">
        <v>361</v>
      </c>
      <c r="CC362" t="s">
        <v>361</v>
      </c>
      <c r="CF362" t="s">
        <v>361</v>
      </c>
      <c r="CG362" t="s">
        <v>361</v>
      </c>
      <c r="CH362" t="s">
        <v>361</v>
      </c>
      <c r="CI362" t="s">
        <v>361</v>
      </c>
      <c r="CJ362" t="s">
        <v>361</v>
      </c>
      <c r="CK362" t="s">
        <v>361</v>
      </c>
      <c r="CL362" t="s">
        <v>361</v>
      </c>
      <c r="CM362" t="s">
        <v>361</v>
      </c>
      <c r="CN362" t="s">
        <v>361</v>
      </c>
      <c r="CO362" t="s">
        <v>361</v>
      </c>
      <c r="CP362" t="s">
        <v>361</v>
      </c>
      <c r="CQ362" t="s">
        <v>361</v>
      </c>
      <c r="CR362" t="s">
        <v>361</v>
      </c>
      <c r="CS362" t="s">
        <v>361</v>
      </c>
      <c r="CT362" t="s">
        <v>361</v>
      </c>
      <c r="CU362" t="s">
        <v>361</v>
      </c>
      <c r="CV362" t="s">
        <v>361</v>
      </c>
      <c r="CW362" t="s">
        <v>361</v>
      </c>
      <c r="CX362" t="s">
        <v>361</v>
      </c>
      <c r="CY362" t="s">
        <v>361</v>
      </c>
      <c r="CZ362" t="s">
        <v>361</v>
      </c>
      <c r="DA362" t="s">
        <v>361</v>
      </c>
      <c r="DH362" t="s">
        <v>361</v>
      </c>
      <c r="DI362" t="s">
        <v>361</v>
      </c>
      <c r="DJ362" t="s">
        <v>361</v>
      </c>
      <c r="DK362" t="s">
        <v>361</v>
      </c>
      <c r="DL362" t="s">
        <v>361</v>
      </c>
      <c r="DM362" t="s">
        <v>361</v>
      </c>
      <c r="DN362" t="s">
        <v>361</v>
      </c>
      <c r="DO362" t="s">
        <v>361</v>
      </c>
      <c r="DP362" t="s">
        <v>361</v>
      </c>
      <c r="DQ362" t="s">
        <v>361</v>
      </c>
      <c r="DR362" t="s">
        <v>361</v>
      </c>
      <c r="DT362" t="s">
        <v>361</v>
      </c>
      <c r="DU362" t="s">
        <v>361</v>
      </c>
      <c r="DV362" t="s">
        <v>361</v>
      </c>
      <c r="DW362" t="s">
        <v>361</v>
      </c>
      <c r="DX362" t="s">
        <v>361</v>
      </c>
      <c r="DY362" t="s">
        <v>361</v>
      </c>
      <c r="DZ362" t="s">
        <v>361</v>
      </c>
      <c r="EA362" t="s">
        <v>361</v>
      </c>
      <c r="EB362" t="s">
        <v>361</v>
      </c>
      <c r="EC362" t="s">
        <v>361</v>
      </c>
      <c r="ED362" t="s">
        <v>361</v>
      </c>
      <c r="JL362" t="s">
        <v>361</v>
      </c>
      <c r="JM362" t="s">
        <v>361</v>
      </c>
      <c r="JN362" t="s">
        <v>361</v>
      </c>
      <c r="JO362" t="s">
        <v>361</v>
      </c>
      <c r="JP362" t="s">
        <v>361</v>
      </c>
      <c r="JQ362" t="s">
        <v>361</v>
      </c>
      <c r="JR362" t="s">
        <v>361</v>
      </c>
      <c r="JS362" t="s">
        <v>361</v>
      </c>
      <c r="JT362" t="s">
        <v>361</v>
      </c>
      <c r="JU362" t="s">
        <v>361</v>
      </c>
      <c r="JV362" t="s">
        <v>361</v>
      </c>
      <c r="JW362" t="s">
        <v>361</v>
      </c>
      <c r="KB362" t="s">
        <v>59</v>
      </c>
    </row>
    <row r="363" spans="1:288" x14ac:dyDescent="0.3">
      <c r="A363">
        <v>362</v>
      </c>
      <c r="AV363" t="s">
        <v>361</v>
      </c>
      <c r="AW363" t="s">
        <v>361</v>
      </c>
      <c r="AX363" t="s">
        <v>361</v>
      </c>
      <c r="AY363" t="s">
        <v>361</v>
      </c>
      <c r="AZ363" t="s">
        <v>361</v>
      </c>
      <c r="BA363" t="s">
        <v>361</v>
      </c>
      <c r="BB363" t="s">
        <v>361</v>
      </c>
      <c r="BC363" t="s">
        <v>361</v>
      </c>
      <c r="BD363" t="s">
        <v>361</v>
      </c>
      <c r="BE363" t="s">
        <v>361</v>
      </c>
      <c r="BF363" t="s">
        <v>361</v>
      </c>
      <c r="BG363" t="s">
        <v>361</v>
      </c>
      <c r="BH363" t="s">
        <v>361</v>
      </c>
      <c r="BI363" t="s">
        <v>361</v>
      </c>
      <c r="BJ363" t="s">
        <v>361</v>
      </c>
      <c r="BK363" t="s">
        <v>361</v>
      </c>
      <c r="BL363" t="s">
        <v>361</v>
      </c>
      <c r="BM363" t="s">
        <v>361</v>
      </c>
      <c r="BP363" t="s">
        <v>361</v>
      </c>
      <c r="BQ363" t="s">
        <v>361</v>
      </c>
      <c r="BR363" t="s">
        <v>361</v>
      </c>
      <c r="BS363" t="s">
        <v>361</v>
      </c>
      <c r="BT363" t="s">
        <v>361</v>
      </c>
      <c r="BU363" t="s">
        <v>361</v>
      </c>
      <c r="BV363" t="s">
        <v>361</v>
      </c>
      <c r="BW363" t="s">
        <v>361</v>
      </c>
      <c r="BX363" t="s">
        <v>361</v>
      </c>
      <c r="BY363" t="s">
        <v>361</v>
      </c>
      <c r="BZ363" t="s">
        <v>361</v>
      </c>
      <c r="CA363" t="s">
        <v>361</v>
      </c>
      <c r="CB363" t="s">
        <v>361</v>
      </c>
      <c r="CC363" t="s">
        <v>361</v>
      </c>
      <c r="CF363" t="s">
        <v>361</v>
      </c>
      <c r="CG363" t="s">
        <v>361</v>
      </c>
      <c r="CH363" t="s">
        <v>361</v>
      </c>
      <c r="CI363" t="s">
        <v>361</v>
      </c>
      <c r="CJ363" t="s">
        <v>361</v>
      </c>
      <c r="CK363" t="s">
        <v>361</v>
      </c>
      <c r="CL363" t="s">
        <v>361</v>
      </c>
      <c r="CM363" t="s">
        <v>361</v>
      </c>
      <c r="CN363" t="s">
        <v>361</v>
      </c>
      <c r="CO363" t="s">
        <v>361</v>
      </c>
      <c r="CP363" t="s">
        <v>361</v>
      </c>
      <c r="CQ363" t="s">
        <v>361</v>
      </c>
      <c r="CR363" t="s">
        <v>361</v>
      </c>
      <c r="CS363" t="s">
        <v>361</v>
      </c>
      <c r="CT363" t="s">
        <v>361</v>
      </c>
      <c r="CU363" t="s">
        <v>361</v>
      </c>
      <c r="CV363" t="s">
        <v>361</v>
      </c>
      <c r="CW363" t="s">
        <v>361</v>
      </c>
      <c r="CX363" t="s">
        <v>361</v>
      </c>
      <c r="CY363" t="s">
        <v>361</v>
      </c>
      <c r="CZ363" t="s">
        <v>361</v>
      </c>
      <c r="DA363" t="s">
        <v>361</v>
      </c>
      <c r="DH363" t="s">
        <v>361</v>
      </c>
      <c r="DI363" t="s">
        <v>361</v>
      </c>
      <c r="DJ363" t="s">
        <v>361</v>
      </c>
      <c r="DK363" t="s">
        <v>361</v>
      </c>
      <c r="DL363" t="s">
        <v>361</v>
      </c>
      <c r="DM363" t="s">
        <v>361</v>
      </c>
      <c r="DN363" t="s">
        <v>361</v>
      </c>
      <c r="DO363" t="s">
        <v>361</v>
      </c>
      <c r="DP363" t="s">
        <v>361</v>
      </c>
      <c r="DQ363" t="s">
        <v>361</v>
      </c>
      <c r="DR363" t="s">
        <v>361</v>
      </c>
      <c r="DT363" t="s">
        <v>361</v>
      </c>
      <c r="DU363" t="s">
        <v>361</v>
      </c>
      <c r="DV363" t="s">
        <v>361</v>
      </c>
      <c r="DW363" t="s">
        <v>361</v>
      </c>
      <c r="DX363" t="s">
        <v>361</v>
      </c>
      <c r="DY363" t="s">
        <v>361</v>
      </c>
      <c r="DZ363" t="s">
        <v>361</v>
      </c>
      <c r="EA363" t="s">
        <v>361</v>
      </c>
      <c r="EB363" t="s">
        <v>361</v>
      </c>
      <c r="EC363" t="s">
        <v>361</v>
      </c>
      <c r="ED363" t="s">
        <v>361</v>
      </c>
      <c r="JL363" t="s">
        <v>361</v>
      </c>
      <c r="JM363" t="s">
        <v>361</v>
      </c>
      <c r="JN363" t="s">
        <v>361</v>
      </c>
      <c r="JO363" t="s">
        <v>361</v>
      </c>
      <c r="JP363" t="s">
        <v>361</v>
      </c>
      <c r="JQ363" t="s">
        <v>361</v>
      </c>
      <c r="JR363" t="s">
        <v>361</v>
      </c>
      <c r="JS363" t="s">
        <v>361</v>
      </c>
      <c r="JT363" t="s">
        <v>361</v>
      </c>
      <c r="JU363" t="s">
        <v>361</v>
      </c>
      <c r="JV363" t="s">
        <v>361</v>
      </c>
      <c r="JW363" t="s">
        <v>361</v>
      </c>
      <c r="KB363" t="s">
        <v>59</v>
      </c>
    </row>
    <row r="364" spans="1:288" x14ac:dyDescent="0.3">
      <c r="A364">
        <v>363</v>
      </c>
      <c r="D364" s="45">
        <v>44743</v>
      </c>
      <c r="E364" s="46">
        <v>0.60972222222222217</v>
      </c>
      <c r="F364" t="s">
        <v>17</v>
      </c>
      <c r="G364" t="s">
        <v>13</v>
      </c>
      <c r="H364" t="s">
        <v>7</v>
      </c>
      <c r="L364" t="s">
        <v>362</v>
      </c>
      <c r="P364" t="s">
        <v>9</v>
      </c>
      <c r="V364" t="s">
        <v>487</v>
      </c>
      <c r="X364" t="s">
        <v>7</v>
      </c>
      <c r="Z364" t="s">
        <v>443</v>
      </c>
      <c r="AB364" t="s">
        <v>403</v>
      </c>
      <c r="AD364" t="s">
        <v>366</v>
      </c>
      <c r="AF364" t="s">
        <v>367</v>
      </c>
      <c r="AJ364" t="s">
        <v>367</v>
      </c>
      <c r="AN364" t="s">
        <v>7</v>
      </c>
      <c r="AP364" t="s">
        <v>367</v>
      </c>
      <c r="AR364" t="s">
        <v>7</v>
      </c>
      <c r="AT364" t="s">
        <v>7</v>
      </c>
      <c r="AV364" t="s">
        <v>361</v>
      </c>
      <c r="AW364" t="s">
        <v>370</v>
      </c>
      <c r="AX364" t="s">
        <v>361</v>
      </c>
      <c r="AY364" t="s">
        <v>361</v>
      </c>
      <c r="AZ364" t="s">
        <v>370</v>
      </c>
      <c r="BA364" t="s">
        <v>370</v>
      </c>
      <c r="BB364" t="s">
        <v>361</v>
      </c>
      <c r="BC364" t="s">
        <v>361</v>
      </c>
      <c r="BD364" t="s">
        <v>361</v>
      </c>
      <c r="BE364" t="s">
        <v>361</v>
      </c>
      <c r="BF364" t="s">
        <v>361</v>
      </c>
      <c r="BG364" t="s">
        <v>361</v>
      </c>
      <c r="BH364" t="s">
        <v>361</v>
      </c>
      <c r="BI364" t="s">
        <v>361</v>
      </c>
      <c r="BJ364" t="s">
        <v>361</v>
      </c>
      <c r="BK364" t="s">
        <v>361</v>
      </c>
      <c r="BL364" t="s">
        <v>361</v>
      </c>
      <c r="BM364" t="s">
        <v>361</v>
      </c>
      <c r="BP364" t="s">
        <v>361</v>
      </c>
      <c r="BQ364" t="s">
        <v>361</v>
      </c>
      <c r="BR364" t="s">
        <v>370</v>
      </c>
      <c r="BS364" t="s">
        <v>370</v>
      </c>
      <c r="BT364" t="s">
        <v>361</v>
      </c>
      <c r="BU364" t="s">
        <v>361</v>
      </c>
      <c r="BV364" t="s">
        <v>361</v>
      </c>
      <c r="BW364" t="s">
        <v>361</v>
      </c>
      <c r="BX364" t="s">
        <v>361</v>
      </c>
      <c r="BY364" t="s">
        <v>361</v>
      </c>
      <c r="BZ364" t="s">
        <v>361</v>
      </c>
      <c r="CA364" t="s">
        <v>361</v>
      </c>
      <c r="CB364" t="s">
        <v>361</v>
      </c>
      <c r="CC364" t="s">
        <v>361</v>
      </c>
      <c r="CF364" t="s">
        <v>361</v>
      </c>
      <c r="CG364" t="s">
        <v>361</v>
      </c>
      <c r="CH364" t="s">
        <v>370</v>
      </c>
      <c r="CI364" t="s">
        <v>361</v>
      </c>
      <c r="CJ364" t="s">
        <v>361</v>
      </c>
      <c r="CK364" t="s">
        <v>361</v>
      </c>
      <c r="CL364" t="s">
        <v>370</v>
      </c>
      <c r="CM364" t="s">
        <v>361</v>
      </c>
      <c r="CN364" t="s">
        <v>361</v>
      </c>
      <c r="CO364" t="s">
        <v>361</v>
      </c>
      <c r="CP364" t="s">
        <v>361</v>
      </c>
      <c r="CQ364" t="s">
        <v>361</v>
      </c>
      <c r="CR364" t="s">
        <v>361</v>
      </c>
      <c r="CS364" t="s">
        <v>361</v>
      </c>
      <c r="CT364" t="s">
        <v>361</v>
      </c>
      <c r="CU364" t="s">
        <v>361</v>
      </c>
      <c r="CV364" t="s">
        <v>361</v>
      </c>
      <c r="CW364" t="s">
        <v>361</v>
      </c>
      <c r="CX364" t="s">
        <v>361</v>
      </c>
      <c r="CY364" t="s">
        <v>361</v>
      </c>
      <c r="CZ364" t="s">
        <v>361</v>
      </c>
      <c r="DA364" t="s">
        <v>361</v>
      </c>
      <c r="DD364" t="s">
        <v>9</v>
      </c>
      <c r="DF364" t="s">
        <v>7</v>
      </c>
      <c r="DH364" t="s">
        <v>361</v>
      </c>
      <c r="DI364" t="s">
        <v>361</v>
      </c>
      <c r="DJ364" t="s">
        <v>361</v>
      </c>
      <c r="DK364" t="s">
        <v>361</v>
      </c>
      <c r="DL364" t="s">
        <v>361</v>
      </c>
      <c r="DM364" t="s">
        <v>361</v>
      </c>
      <c r="DN364" t="s">
        <v>361</v>
      </c>
      <c r="DO364" t="s">
        <v>361</v>
      </c>
      <c r="DP364" t="s">
        <v>361</v>
      </c>
      <c r="DQ364" t="s">
        <v>361</v>
      </c>
      <c r="DR364" t="s">
        <v>370</v>
      </c>
      <c r="DT364" t="s">
        <v>361</v>
      </c>
      <c r="DU364" t="s">
        <v>361</v>
      </c>
      <c r="DV364" t="s">
        <v>361</v>
      </c>
      <c r="DW364" t="s">
        <v>361</v>
      </c>
      <c r="DX364" t="s">
        <v>361</v>
      </c>
      <c r="DY364" t="s">
        <v>361</v>
      </c>
      <c r="DZ364" t="s">
        <v>361</v>
      </c>
      <c r="EA364" t="s">
        <v>361</v>
      </c>
      <c r="EB364" t="s">
        <v>361</v>
      </c>
      <c r="EC364" t="s">
        <v>361</v>
      </c>
      <c r="ED364" t="s">
        <v>361</v>
      </c>
      <c r="EH364" t="s">
        <v>7</v>
      </c>
      <c r="EJ364" t="s">
        <v>7</v>
      </c>
      <c r="EL364">
        <v>0</v>
      </c>
      <c r="FQ364" t="s">
        <v>373</v>
      </c>
      <c r="FR364" t="s">
        <v>374</v>
      </c>
      <c r="FV364" t="s">
        <v>406</v>
      </c>
      <c r="GF364" t="s">
        <v>7</v>
      </c>
      <c r="GJ364" t="s">
        <v>425</v>
      </c>
      <c r="GP364">
        <v>2</v>
      </c>
      <c r="GR364" t="s">
        <v>376</v>
      </c>
      <c r="GT364" t="s">
        <v>377</v>
      </c>
      <c r="GX364" t="s">
        <v>378</v>
      </c>
      <c r="HB364" t="s">
        <v>7</v>
      </c>
      <c r="HD364" t="s">
        <v>7</v>
      </c>
      <c r="HF364" t="s">
        <v>9</v>
      </c>
      <c r="HG364" t="s">
        <v>9</v>
      </c>
      <c r="HH364" t="s">
        <v>7</v>
      </c>
      <c r="HI364" t="s">
        <v>7</v>
      </c>
      <c r="HJ364" t="s">
        <v>9</v>
      </c>
      <c r="HK364" t="s">
        <v>7</v>
      </c>
      <c r="HL364" t="s">
        <v>7</v>
      </c>
      <c r="HM364" t="s">
        <v>7</v>
      </c>
      <c r="HN364" t="s">
        <v>7</v>
      </c>
      <c r="HX364" t="s">
        <v>9</v>
      </c>
      <c r="HY364" t="s">
        <v>9</v>
      </c>
      <c r="HZ364" t="s">
        <v>7</v>
      </c>
      <c r="IA364" t="s">
        <v>7</v>
      </c>
      <c r="IB364" t="s">
        <v>7</v>
      </c>
      <c r="IC364" t="s">
        <v>7</v>
      </c>
      <c r="ID364" t="s">
        <v>7</v>
      </c>
      <c r="IL364" t="s">
        <v>440</v>
      </c>
      <c r="IP364" t="s">
        <v>457</v>
      </c>
      <c r="IT364" t="s">
        <v>381</v>
      </c>
      <c r="IV364" t="s">
        <v>381</v>
      </c>
      <c r="IX364" t="s">
        <v>381</v>
      </c>
      <c r="IZ364" t="s">
        <v>9</v>
      </c>
      <c r="JB364" t="s">
        <v>11</v>
      </c>
      <c r="JD364" t="s">
        <v>9</v>
      </c>
      <c r="JF364" t="s">
        <v>410</v>
      </c>
      <c r="JG364" t="s">
        <v>410</v>
      </c>
      <c r="JH364" t="s">
        <v>410</v>
      </c>
      <c r="JL364" t="s">
        <v>370</v>
      </c>
      <c r="JM364" t="s">
        <v>370</v>
      </c>
      <c r="JN364" t="s">
        <v>370</v>
      </c>
      <c r="JO364" t="s">
        <v>361</v>
      </c>
      <c r="JP364" t="s">
        <v>361</v>
      </c>
      <c r="JQ364" t="s">
        <v>361</v>
      </c>
      <c r="JR364" t="s">
        <v>361</v>
      </c>
      <c r="JS364" t="s">
        <v>361</v>
      </c>
      <c r="JT364" t="s">
        <v>361</v>
      </c>
      <c r="JU364" t="s">
        <v>361</v>
      </c>
      <c r="JV364" t="s">
        <v>361</v>
      </c>
      <c r="JW364" t="s">
        <v>361</v>
      </c>
      <c r="JX364" t="s">
        <v>411</v>
      </c>
      <c r="JZ364" t="s">
        <v>412</v>
      </c>
      <c r="KB364" t="s">
        <v>8</v>
      </c>
    </row>
    <row r="365" spans="1:288" x14ac:dyDescent="0.3">
      <c r="A365">
        <v>364</v>
      </c>
      <c r="AV365" t="s">
        <v>361</v>
      </c>
      <c r="AW365" t="s">
        <v>361</v>
      </c>
      <c r="AX365" t="s">
        <v>361</v>
      </c>
      <c r="AY365" t="s">
        <v>361</v>
      </c>
      <c r="AZ365" t="s">
        <v>361</v>
      </c>
      <c r="BA365" t="s">
        <v>361</v>
      </c>
      <c r="BB365" t="s">
        <v>361</v>
      </c>
      <c r="BC365" t="s">
        <v>361</v>
      </c>
      <c r="BD365" t="s">
        <v>361</v>
      </c>
      <c r="BE365" t="s">
        <v>361</v>
      </c>
      <c r="BF365" t="s">
        <v>361</v>
      </c>
      <c r="BG365" t="s">
        <v>361</v>
      </c>
      <c r="BH365" t="s">
        <v>361</v>
      </c>
      <c r="BI365" t="s">
        <v>361</v>
      </c>
      <c r="BJ365" t="s">
        <v>361</v>
      </c>
      <c r="BK365" t="s">
        <v>361</v>
      </c>
      <c r="BL365" t="s">
        <v>361</v>
      </c>
      <c r="BM365" t="s">
        <v>361</v>
      </c>
      <c r="BP365" t="s">
        <v>361</v>
      </c>
      <c r="BQ365" t="s">
        <v>361</v>
      </c>
      <c r="BR365" t="s">
        <v>361</v>
      </c>
      <c r="BS365" t="s">
        <v>361</v>
      </c>
      <c r="BT365" t="s">
        <v>361</v>
      </c>
      <c r="BU365" t="s">
        <v>361</v>
      </c>
      <c r="BV365" t="s">
        <v>361</v>
      </c>
      <c r="BW365" t="s">
        <v>361</v>
      </c>
      <c r="BX365" t="s">
        <v>361</v>
      </c>
      <c r="BY365" t="s">
        <v>361</v>
      </c>
      <c r="BZ365" t="s">
        <v>361</v>
      </c>
      <c r="CA365" t="s">
        <v>361</v>
      </c>
      <c r="CB365" t="s">
        <v>361</v>
      </c>
      <c r="CC365" t="s">
        <v>361</v>
      </c>
      <c r="CF365" t="s">
        <v>361</v>
      </c>
      <c r="CG365" t="s">
        <v>361</v>
      </c>
      <c r="CH365" t="s">
        <v>361</v>
      </c>
      <c r="CI365" t="s">
        <v>361</v>
      </c>
      <c r="CJ365" t="s">
        <v>361</v>
      </c>
      <c r="CK365" t="s">
        <v>361</v>
      </c>
      <c r="CL365" t="s">
        <v>361</v>
      </c>
      <c r="CM365" t="s">
        <v>361</v>
      </c>
      <c r="CN365" t="s">
        <v>361</v>
      </c>
      <c r="CO365" t="s">
        <v>361</v>
      </c>
      <c r="CP365" t="s">
        <v>361</v>
      </c>
      <c r="CQ365" t="s">
        <v>361</v>
      </c>
      <c r="CR365" t="s">
        <v>361</v>
      </c>
      <c r="CS365" t="s">
        <v>361</v>
      </c>
      <c r="CT365" t="s">
        <v>361</v>
      </c>
      <c r="CU365" t="s">
        <v>361</v>
      </c>
      <c r="CV365" t="s">
        <v>361</v>
      </c>
      <c r="CW365" t="s">
        <v>361</v>
      </c>
      <c r="CX365" t="s">
        <v>361</v>
      </c>
      <c r="CY365" t="s">
        <v>361</v>
      </c>
      <c r="CZ365" t="s">
        <v>361</v>
      </c>
      <c r="DA365" t="s">
        <v>361</v>
      </c>
      <c r="DH365" t="s">
        <v>361</v>
      </c>
      <c r="DI365" t="s">
        <v>361</v>
      </c>
      <c r="DJ365" t="s">
        <v>361</v>
      </c>
      <c r="DK365" t="s">
        <v>361</v>
      </c>
      <c r="DL365" t="s">
        <v>361</v>
      </c>
      <c r="DM365" t="s">
        <v>361</v>
      </c>
      <c r="DN365" t="s">
        <v>361</v>
      </c>
      <c r="DO365" t="s">
        <v>361</v>
      </c>
      <c r="DP365" t="s">
        <v>361</v>
      </c>
      <c r="DQ365" t="s">
        <v>361</v>
      </c>
      <c r="DR365" t="s">
        <v>361</v>
      </c>
      <c r="DT365" t="s">
        <v>361</v>
      </c>
      <c r="DU365" t="s">
        <v>361</v>
      </c>
      <c r="DV365" t="s">
        <v>361</v>
      </c>
      <c r="DW365" t="s">
        <v>361</v>
      </c>
      <c r="DX365" t="s">
        <v>361</v>
      </c>
      <c r="DY365" t="s">
        <v>361</v>
      </c>
      <c r="DZ365" t="s">
        <v>361</v>
      </c>
      <c r="EA365" t="s">
        <v>361</v>
      </c>
      <c r="EB365" t="s">
        <v>361</v>
      </c>
      <c r="EC365" t="s">
        <v>361</v>
      </c>
      <c r="ED365" t="s">
        <v>361</v>
      </c>
      <c r="JL365" t="s">
        <v>361</v>
      </c>
      <c r="JM365" t="s">
        <v>361</v>
      </c>
      <c r="JN365" t="s">
        <v>361</v>
      </c>
      <c r="JO365" t="s">
        <v>361</v>
      </c>
      <c r="JP365" t="s">
        <v>361</v>
      </c>
      <c r="JQ365" t="s">
        <v>361</v>
      </c>
      <c r="JR365" t="s">
        <v>361</v>
      </c>
      <c r="JS365" t="s">
        <v>361</v>
      </c>
      <c r="JT365" t="s">
        <v>361</v>
      </c>
      <c r="JU365" t="s">
        <v>361</v>
      </c>
      <c r="JV365" t="s">
        <v>361</v>
      </c>
      <c r="JW365" t="s">
        <v>361</v>
      </c>
      <c r="KB365" t="s">
        <v>59</v>
      </c>
    </row>
    <row r="366" spans="1:288" x14ac:dyDescent="0.3">
      <c r="A366">
        <v>365</v>
      </c>
      <c r="D366" s="45">
        <v>44743</v>
      </c>
      <c r="E366" s="46">
        <v>0.61736111111111114</v>
      </c>
      <c r="F366" t="s">
        <v>75</v>
      </c>
      <c r="G366" t="s">
        <v>13</v>
      </c>
      <c r="H366" t="s">
        <v>7</v>
      </c>
      <c r="L366" t="s">
        <v>362</v>
      </c>
      <c r="P366" t="s">
        <v>9</v>
      </c>
      <c r="V366" t="s">
        <v>363</v>
      </c>
      <c r="Z366" t="s">
        <v>402</v>
      </c>
      <c r="AB366" t="s">
        <v>403</v>
      </c>
      <c r="AD366" t="s">
        <v>366</v>
      </c>
      <c r="AF366" t="s">
        <v>367</v>
      </c>
      <c r="AJ366" t="s">
        <v>367</v>
      </c>
      <c r="AN366" t="s">
        <v>368</v>
      </c>
      <c r="AP366" t="s">
        <v>369</v>
      </c>
      <c r="AR366" t="s">
        <v>7</v>
      </c>
      <c r="AT366" t="s">
        <v>9</v>
      </c>
      <c r="AV366" t="s">
        <v>361</v>
      </c>
      <c r="AW366" t="s">
        <v>370</v>
      </c>
      <c r="AX366" t="s">
        <v>361</v>
      </c>
      <c r="AY366" t="s">
        <v>370</v>
      </c>
      <c r="AZ366" t="s">
        <v>370</v>
      </c>
      <c r="BA366" t="s">
        <v>370</v>
      </c>
      <c r="BB366" t="s">
        <v>361</v>
      </c>
      <c r="BC366" t="s">
        <v>361</v>
      </c>
      <c r="BD366" t="s">
        <v>361</v>
      </c>
      <c r="BE366" t="s">
        <v>361</v>
      </c>
      <c r="BF366" t="s">
        <v>361</v>
      </c>
      <c r="BG366" t="s">
        <v>361</v>
      </c>
      <c r="BH366" t="s">
        <v>361</v>
      </c>
      <c r="BI366" t="s">
        <v>361</v>
      </c>
      <c r="BJ366" t="s">
        <v>361</v>
      </c>
      <c r="BK366" t="s">
        <v>361</v>
      </c>
      <c r="BL366" t="s">
        <v>361</v>
      </c>
      <c r="BM366" t="s">
        <v>361</v>
      </c>
      <c r="BP366" t="s">
        <v>361</v>
      </c>
      <c r="BQ366" t="s">
        <v>370</v>
      </c>
      <c r="BR366" t="s">
        <v>370</v>
      </c>
      <c r="BS366" t="s">
        <v>370</v>
      </c>
      <c r="BT366" t="s">
        <v>370</v>
      </c>
      <c r="BU366" t="s">
        <v>361</v>
      </c>
      <c r="BV366" t="s">
        <v>361</v>
      </c>
      <c r="BW366" t="s">
        <v>361</v>
      </c>
      <c r="BX366" t="s">
        <v>361</v>
      </c>
      <c r="BY366" t="s">
        <v>361</v>
      </c>
      <c r="BZ366" t="s">
        <v>361</v>
      </c>
      <c r="CA366" t="s">
        <v>361</v>
      </c>
      <c r="CB366" t="s">
        <v>361</v>
      </c>
      <c r="CC366" t="s">
        <v>361</v>
      </c>
      <c r="CF366" t="s">
        <v>361</v>
      </c>
      <c r="CG366" t="s">
        <v>370</v>
      </c>
      <c r="CH366" t="s">
        <v>370</v>
      </c>
      <c r="CI366" t="s">
        <v>370</v>
      </c>
      <c r="CJ366" t="s">
        <v>370</v>
      </c>
      <c r="CK366" t="s">
        <v>361</v>
      </c>
      <c r="CL366" t="s">
        <v>361</v>
      </c>
      <c r="CM366" t="s">
        <v>361</v>
      </c>
      <c r="CN366" t="s">
        <v>361</v>
      </c>
      <c r="CO366" t="s">
        <v>361</v>
      </c>
      <c r="CP366" t="s">
        <v>361</v>
      </c>
      <c r="CQ366" t="s">
        <v>361</v>
      </c>
      <c r="CR366" t="s">
        <v>361</v>
      </c>
      <c r="CS366" t="s">
        <v>361</v>
      </c>
      <c r="CT366" t="s">
        <v>361</v>
      </c>
      <c r="CU366" t="s">
        <v>361</v>
      </c>
      <c r="CV366" t="s">
        <v>361</v>
      </c>
      <c r="CW366" t="s">
        <v>361</v>
      </c>
      <c r="CX366" t="s">
        <v>361</v>
      </c>
      <c r="CY366" t="s">
        <v>361</v>
      </c>
      <c r="CZ366" t="s">
        <v>361</v>
      </c>
      <c r="DA366" t="s">
        <v>361</v>
      </c>
      <c r="DD366" t="s">
        <v>9</v>
      </c>
      <c r="DF366" t="s">
        <v>9</v>
      </c>
      <c r="DH366" t="s">
        <v>361</v>
      </c>
      <c r="DI366" t="s">
        <v>361</v>
      </c>
      <c r="DJ366" t="s">
        <v>361</v>
      </c>
      <c r="DK366" t="s">
        <v>361</v>
      </c>
      <c r="DL366" t="s">
        <v>361</v>
      </c>
      <c r="DM366" t="s">
        <v>361</v>
      </c>
      <c r="DN366" t="s">
        <v>361</v>
      </c>
      <c r="DO366" t="s">
        <v>361</v>
      </c>
      <c r="DP366" t="s">
        <v>361</v>
      </c>
      <c r="DQ366" t="s">
        <v>361</v>
      </c>
      <c r="DR366" t="s">
        <v>370</v>
      </c>
      <c r="DT366" t="s">
        <v>361</v>
      </c>
      <c r="DU366" t="s">
        <v>361</v>
      </c>
      <c r="DV366" t="s">
        <v>361</v>
      </c>
      <c r="DW366" t="s">
        <v>361</v>
      </c>
      <c r="DX366" t="s">
        <v>361</v>
      </c>
      <c r="DY366" t="s">
        <v>361</v>
      </c>
      <c r="DZ366" t="s">
        <v>361</v>
      </c>
      <c r="EA366" t="s">
        <v>361</v>
      </c>
      <c r="EB366" t="s">
        <v>361</v>
      </c>
      <c r="EC366" t="s">
        <v>361</v>
      </c>
      <c r="ED366" t="s">
        <v>361</v>
      </c>
      <c r="EH366" t="s">
        <v>7</v>
      </c>
      <c r="EJ366" t="s">
        <v>7</v>
      </c>
      <c r="EL366">
        <v>1</v>
      </c>
      <c r="EM366" t="s">
        <v>372</v>
      </c>
      <c r="EN366">
        <v>29</v>
      </c>
      <c r="FQ366" t="s">
        <v>373</v>
      </c>
      <c r="FR366" t="s">
        <v>406</v>
      </c>
      <c r="FV366" t="s">
        <v>406</v>
      </c>
      <c r="GF366" t="s">
        <v>7</v>
      </c>
      <c r="GJ366" t="s">
        <v>478</v>
      </c>
      <c r="GN366" t="s">
        <v>479</v>
      </c>
      <c r="GP366">
        <v>5</v>
      </c>
      <c r="GR366" t="s">
        <v>510</v>
      </c>
      <c r="GT366" t="s">
        <v>532</v>
      </c>
      <c r="GX366" t="s">
        <v>378</v>
      </c>
      <c r="HB366" t="s">
        <v>9</v>
      </c>
      <c r="HD366" t="s">
        <v>7</v>
      </c>
      <c r="HF366" t="s">
        <v>9</v>
      </c>
      <c r="HG366" t="s">
        <v>7</v>
      </c>
      <c r="HH366" t="s">
        <v>7</v>
      </c>
      <c r="HI366" t="s">
        <v>7</v>
      </c>
      <c r="HJ366" t="s">
        <v>9</v>
      </c>
      <c r="HK366" t="s">
        <v>7</v>
      </c>
      <c r="HL366" t="s">
        <v>9</v>
      </c>
      <c r="HM366" t="s">
        <v>9</v>
      </c>
      <c r="HN366" t="s">
        <v>7</v>
      </c>
      <c r="HX366" t="s">
        <v>7</v>
      </c>
      <c r="HY366" t="s">
        <v>9</v>
      </c>
      <c r="HZ366" t="s">
        <v>7</v>
      </c>
      <c r="IA366" t="s">
        <v>7</v>
      </c>
      <c r="IB366" t="s">
        <v>7</v>
      </c>
      <c r="IC366" t="s">
        <v>7</v>
      </c>
      <c r="ID366" t="s">
        <v>7</v>
      </c>
      <c r="IL366" t="s">
        <v>473</v>
      </c>
      <c r="IP366" t="s">
        <v>457</v>
      </c>
      <c r="IT366" t="s">
        <v>381</v>
      </c>
      <c r="IV366" t="s">
        <v>381</v>
      </c>
      <c r="IX366" t="s">
        <v>381</v>
      </c>
      <c r="IZ366" t="s">
        <v>9</v>
      </c>
      <c r="JB366" t="s">
        <v>11</v>
      </c>
      <c r="JD366" t="s">
        <v>9</v>
      </c>
      <c r="JF366" t="s">
        <v>410</v>
      </c>
      <c r="JG366" t="s">
        <v>410</v>
      </c>
      <c r="JH366" t="s">
        <v>410</v>
      </c>
      <c r="JL366" t="s">
        <v>370</v>
      </c>
      <c r="JM366" t="s">
        <v>370</v>
      </c>
      <c r="JN366" t="s">
        <v>370</v>
      </c>
      <c r="JO366" t="s">
        <v>361</v>
      </c>
      <c r="JP366" t="s">
        <v>361</v>
      </c>
      <c r="JQ366" t="s">
        <v>361</v>
      </c>
      <c r="JR366" t="s">
        <v>361</v>
      </c>
      <c r="JS366" t="s">
        <v>361</v>
      </c>
      <c r="JT366" t="s">
        <v>361</v>
      </c>
      <c r="JU366" t="s">
        <v>361</v>
      </c>
      <c r="JV366" t="s">
        <v>361</v>
      </c>
      <c r="JW366" t="s">
        <v>361</v>
      </c>
      <c r="JX366" t="s">
        <v>489</v>
      </c>
      <c r="JZ366" t="s">
        <v>412</v>
      </c>
      <c r="KB366" t="s">
        <v>8</v>
      </c>
    </row>
    <row r="367" spans="1:288" x14ac:dyDescent="0.3">
      <c r="A367">
        <v>366</v>
      </c>
      <c r="D367" s="45">
        <v>44747</v>
      </c>
      <c r="E367" s="46">
        <v>0.46249999999999997</v>
      </c>
      <c r="F367" t="s">
        <v>60</v>
      </c>
      <c r="G367" t="s">
        <v>13</v>
      </c>
      <c r="H367" t="s">
        <v>7</v>
      </c>
      <c r="L367" t="s">
        <v>362</v>
      </c>
      <c r="P367" t="s">
        <v>7</v>
      </c>
      <c r="Q367" t="s">
        <v>593</v>
      </c>
      <c r="V367" t="s">
        <v>487</v>
      </c>
      <c r="X367" t="s">
        <v>7</v>
      </c>
      <c r="Z367" t="s">
        <v>402</v>
      </c>
      <c r="AB367" t="s">
        <v>403</v>
      </c>
      <c r="AD367" t="s">
        <v>423</v>
      </c>
      <c r="AF367" t="s">
        <v>367</v>
      </c>
      <c r="AJ367" t="s">
        <v>367</v>
      </c>
      <c r="AN367" t="s">
        <v>7</v>
      </c>
      <c r="AP367" t="s">
        <v>369</v>
      </c>
      <c r="AR367" t="s">
        <v>7</v>
      </c>
      <c r="AT367" t="s">
        <v>7</v>
      </c>
      <c r="AV367" t="s">
        <v>370</v>
      </c>
      <c r="AW367" t="s">
        <v>361</v>
      </c>
      <c r="AX367" t="s">
        <v>361</v>
      </c>
      <c r="AY367" t="s">
        <v>361</v>
      </c>
      <c r="AZ367" t="s">
        <v>361</v>
      </c>
      <c r="BA367" t="s">
        <v>361</v>
      </c>
      <c r="BB367" t="s">
        <v>361</v>
      </c>
      <c r="BC367" t="s">
        <v>361</v>
      </c>
      <c r="BD367" t="s">
        <v>361</v>
      </c>
      <c r="BE367" t="s">
        <v>361</v>
      </c>
      <c r="BF367" t="s">
        <v>361</v>
      </c>
      <c r="BG367" t="s">
        <v>361</v>
      </c>
      <c r="BH367" t="s">
        <v>361</v>
      </c>
      <c r="BI367" t="s">
        <v>361</v>
      </c>
      <c r="BJ367" t="s">
        <v>361</v>
      </c>
      <c r="BK367" t="s">
        <v>361</v>
      </c>
      <c r="BL367" t="s">
        <v>361</v>
      </c>
      <c r="BM367" t="s">
        <v>361</v>
      </c>
      <c r="BP367" t="s">
        <v>361</v>
      </c>
      <c r="BQ367" t="s">
        <v>361</v>
      </c>
      <c r="BR367" t="s">
        <v>361</v>
      </c>
      <c r="BS367" t="s">
        <v>370</v>
      </c>
      <c r="BT367" t="s">
        <v>361</v>
      </c>
      <c r="BU367" t="s">
        <v>361</v>
      </c>
      <c r="BV367" t="s">
        <v>361</v>
      </c>
      <c r="BW367" t="s">
        <v>361</v>
      </c>
      <c r="BX367" t="s">
        <v>361</v>
      </c>
      <c r="BY367" t="s">
        <v>361</v>
      </c>
      <c r="BZ367" t="s">
        <v>361</v>
      </c>
      <c r="CA367" t="s">
        <v>361</v>
      </c>
      <c r="CB367" t="s">
        <v>361</v>
      </c>
      <c r="CC367" t="s">
        <v>361</v>
      </c>
      <c r="CF367" t="s">
        <v>361</v>
      </c>
      <c r="CG367" t="s">
        <v>361</v>
      </c>
      <c r="CH367" t="s">
        <v>361</v>
      </c>
      <c r="CI367" t="s">
        <v>370</v>
      </c>
      <c r="CJ367" t="s">
        <v>361</v>
      </c>
      <c r="CK367" t="s">
        <v>361</v>
      </c>
      <c r="CL367" t="s">
        <v>361</v>
      </c>
      <c r="CM367" t="s">
        <v>361</v>
      </c>
      <c r="CN367" t="s">
        <v>361</v>
      </c>
      <c r="CO367" t="s">
        <v>361</v>
      </c>
      <c r="CP367" t="s">
        <v>361</v>
      </c>
      <c r="CQ367" t="s">
        <v>361</v>
      </c>
      <c r="CR367" t="s">
        <v>361</v>
      </c>
      <c r="CS367" t="s">
        <v>361</v>
      </c>
      <c r="CT367" t="s">
        <v>361</v>
      </c>
      <c r="CU367" t="s">
        <v>361</v>
      </c>
      <c r="CV367" t="s">
        <v>361</v>
      </c>
      <c r="CW367" t="s">
        <v>361</v>
      </c>
      <c r="CX367" t="s">
        <v>361</v>
      </c>
      <c r="CY367" t="s">
        <v>361</v>
      </c>
      <c r="CZ367" t="s">
        <v>361</v>
      </c>
      <c r="DA367" t="s">
        <v>361</v>
      </c>
      <c r="DD367" t="s">
        <v>9</v>
      </c>
      <c r="DF367" t="s">
        <v>9</v>
      </c>
      <c r="DH367" t="s">
        <v>361</v>
      </c>
      <c r="DI367" t="s">
        <v>361</v>
      </c>
      <c r="DJ367" t="s">
        <v>361</v>
      </c>
      <c r="DK367" t="s">
        <v>361</v>
      </c>
      <c r="DL367" t="s">
        <v>361</v>
      </c>
      <c r="DM367" t="s">
        <v>361</v>
      </c>
      <c r="DN367" t="s">
        <v>361</v>
      </c>
      <c r="DO367" t="s">
        <v>361</v>
      </c>
      <c r="DP367" t="s">
        <v>361</v>
      </c>
      <c r="DQ367" t="s">
        <v>361</v>
      </c>
      <c r="DR367" t="s">
        <v>370</v>
      </c>
      <c r="DT367" t="s">
        <v>361</v>
      </c>
      <c r="DU367" t="s">
        <v>361</v>
      </c>
      <c r="DV367" t="s">
        <v>361</v>
      </c>
      <c r="DW367" t="s">
        <v>361</v>
      </c>
      <c r="DX367" t="s">
        <v>361</v>
      </c>
      <c r="DY367" t="s">
        <v>361</v>
      </c>
      <c r="DZ367" t="s">
        <v>361</v>
      </c>
      <c r="EA367" t="s">
        <v>361</v>
      </c>
      <c r="EB367" t="s">
        <v>361</v>
      </c>
      <c r="EC367" t="s">
        <v>361</v>
      </c>
      <c r="ED367" t="s">
        <v>361</v>
      </c>
      <c r="EH367" t="s">
        <v>7</v>
      </c>
      <c r="EJ367" t="s">
        <v>7</v>
      </c>
      <c r="EL367">
        <v>3</v>
      </c>
      <c r="EM367" t="s">
        <v>371</v>
      </c>
      <c r="EN367">
        <v>23</v>
      </c>
      <c r="EO367" t="s">
        <v>372</v>
      </c>
      <c r="EP367">
        <v>21</v>
      </c>
      <c r="EQ367" t="s">
        <v>372</v>
      </c>
      <c r="ER367">
        <v>4</v>
      </c>
      <c r="FQ367" t="s">
        <v>373</v>
      </c>
      <c r="FR367" t="s">
        <v>406</v>
      </c>
      <c r="FV367" t="s">
        <v>406</v>
      </c>
      <c r="GF367" t="s">
        <v>7</v>
      </c>
      <c r="GJ367" t="s">
        <v>425</v>
      </c>
      <c r="GP367">
        <v>2</v>
      </c>
      <c r="GR367" t="s">
        <v>376</v>
      </c>
      <c r="GT367" t="s">
        <v>377</v>
      </c>
      <c r="GX367" t="s">
        <v>378</v>
      </c>
      <c r="HB367" t="s">
        <v>9</v>
      </c>
      <c r="HD367" t="s">
        <v>7</v>
      </c>
      <c r="HF367" t="s">
        <v>9</v>
      </c>
      <c r="HG367" t="s">
        <v>9</v>
      </c>
      <c r="HH367" t="s">
        <v>7</v>
      </c>
      <c r="HI367" t="s">
        <v>7</v>
      </c>
      <c r="HJ367" t="s">
        <v>9</v>
      </c>
      <c r="HK367" t="s">
        <v>7</v>
      </c>
      <c r="HL367" t="s">
        <v>7</v>
      </c>
      <c r="HM367" t="s">
        <v>9</v>
      </c>
      <c r="HN367" t="s">
        <v>9</v>
      </c>
      <c r="HX367" t="s">
        <v>9</v>
      </c>
      <c r="HY367" t="s">
        <v>9</v>
      </c>
      <c r="HZ367" t="s">
        <v>7</v>
      </c>
      <c r="IA367" t="s">
        <v>9</v>
      </c>
      <c r="IB367" t="s">
        <v>7</v>
      </c>
      <c r="IC367" t="s">
        <v>9</v>
      </c>
      <c r="ID367" t="s">
        <v>7</v>
      </c>
      <c r="IL367" t="s">
        <v>440</v>
      </c>
      <c r="IP367" t="s">
        <v>380</v>
      </c>
      <c r="IT367" t="s">
        <v>519</v>
      </c>
      <c r="IV367" t="s">
        <v>519</v>
      </c>
      <c r="IX367" t="s">
        <v>519</v>
      </c>
      <c r="IZ367" t="s">
        <v>9</v>
      </c>
      <c r="JB367" t="s">
        <v>11</v>
      </c>
      <c r="JD367" t="s">
        <v>9</v>
      </c>
      <c r="JF367" t="s">
        <v>446</v>
      </c>
      <c r="JG367" t="s">
        <v>410</v>
      </c>
      <c r="JH367" t="s">
        <v>410</v>
      </c>
      <c r="JL367" t="s">
        <v>370</v>
      </c>
      <c r="JM367" t="s">
        <v>370</v>
      </c>
      <c r="JN367" t="s">
        <v>370</v>
      </c>
      <c r="JO367" t="s">
        <v>370</v>
      </c>
      <c r="JP367" t="s">
        <v>370</v>
      </c>
      <c r="JQ367" t="s">
        <v>361</v>
      </c>
      <c r="JR367" t="s">
        <v>361</v>
      </c>
      <c r="JS367" t="s">
        <v>361</v>
      </c>
      <c r="JT367" t="s">
        <v>361</v>
      </c>
      <c r="JU367" t="s">
        <v>361</v>
      </c>
      <c r="JV367" t="s">
        <v>361</v>
      </c>
      <c r="JW367" t="s">
        <v>361</v>
      </c>
      <c r="JX367" t="s">
        <v>411</v>
      </c>
      <c r="JZ367" t="s">
        <v>412</v>
      </c>
      <c r="KB367" t="s">
        <v>8</v>
      </c>
    </row>
    <row r="368" spans="1:288" x14ac:dyDescent="0.3">
      <c r="A368">
        <v>367</v>
      </c>
      <c r="D368" s="45">
        <v>44747</v>
      </c>
      <c r="E368" s="46">
        <v>0.52708333333333335</v>
      </c>
      <c r="F368" t="s">
        <v>60</v>
      </c>
      <c r="G368" t="s">
        <v>382</v>
      </c>
      <c r="I368" t="s">
        <v>383</v>
      </c>
      <c r="N368" t="s">
        <v>384</v>
      </c>
      <c r="S368" t="s">
        <v>385</v>
      </c>
      <c r="W368" t="s">
        <v>451</v>
      </c>
      <c r="AA368" t="s">
        <v>434</v>
      </c>
      <c r="AC368" t="s">
        <v>388</v>
      </c>
      <c r="AE368" t="s">
        <v>435</v>
      </c>
      <c r="AG368" t="s">
        <v>390</v>
      </c>
      <c r="AK368" t="s">
        <v>383</v>
      </c>
      <c r="AO368" t="s">
        <v>383</v>
      </c>
      <c r="AQ368" t="s">
        <v>418</v>
      </c>
      <c r="AS368" t="s">
        <v>385</v>
      </c>
      <c r="AU368" t="s">
        <v>385</v>
      </c>
      <c r="AV368" t="s">
        <v>361</v>
      </c>
      <c r="AW368" t="s">
        <v>361</v>
      </c>
      <c r="AX368" t="s">
        <v>361</v>
      </c>
      <c r="AY368" t="s">
        <v>361</v>
      </c>
      <c r="AZ368" t="s">
        <v>361</v>
      </c>
      <c r="BA368" t="s">
        <v>361</v>
      </c>
      <c r="BB368" t="s">
        <v>361</v>
      </c>
      <c r="BC368" t="s">
        <v>361</v>
      </c>
      <c r="BD368" t="s">
        <v>361</v>
      </c>
      <c r="BE368" t="s">
        <v>361</v>
      </c>
      <c r="BF368" t="s">
        <v>370</v>
      </c>
      <c r="BG368" t="s">
        <v>361</v>
      </c>
      <c r="BH368" t="s">
        <v>370</v>
      </c>
      <c r="BI368" t="s">
        <v>361</v>
      </c>
      <c r="BJ368" t="s">
        <v>361</v>
      </c>
      <c r="BK368" t="s">
        <v>361</v>
      </c>
      <c r="BL368" t="s">
        <v>361</v>
      </c>
      <c r="BM368" t="s">
        <v>361</v>
      </c>
      <c r="BP368" t="s">
        <v>361</v>
      </c>
      <c r="BQ368" t="s">
        <v>361</v>
      </c>
      <c r="BR368" t="s">
        <v>361</v>
      </c>
      <c r="BS368" t="s">
        <v>361</v>
      </c>
      <c r="BT368" t="s">
        <v>361</v>
      </c>
      <c r="BU368" t="s">
        <v>361</v>
      </c>
      <c r="BV368" t="s">
        <v>361</v>
      </c>
      <c r="BW368" t="s">
        <v>361</v>
      </c>
      <c r="BX368" t="s">
        <v>361</v>
      </c>
      <c r="BY368" t="s">
        <v>361</v>
      </c>
      <c r="BZ368" t="s">
        <v>370</v>
      </c>
      <c r="CA368" t="s">
        <v>361</v>
      </c>
      <c r="CB368" t="s">
        <v>361</v>
      </c>
      <c r="CC368" t="s">
        <v>361</v>
      </c>
      <c r="CF368" t="s">
        <v>361</v>
      </c>
      <c r="CG368" t="s">
        <v>361</v>
      </c>
      <c r="CH368" t="s">
        <v>361</v>
      </c>
      <c r="CI368" t="s">
        <v>361</v>
      </c>
      <c r="CJ368" t="s">
        <v>361</v>
      </c>
      <c r="CK368" t="s">
        <v>361</v>
      </c>
      <c r="CL368" t="s">
        <v>361</v>
      </c>
      <c r="CM368" t="s">
        <v>361</v>
      </c>
      <c r="CN368" t="s">
        <v>361</v>
      </c>
      <c r="CO368" t="s">
        <v>361</v>
      </c>
      <c r="CP368" t="s">
        <v>361</v>
      </c>
      <c r="CQ368" t="s">
        <v>361</v>
      </c>
      <c r="CR368" t="s">
        <v>361</v>
      </c>
      <c r="CS368" t="s">
        <v>370</v>
      </c>
      <c r="CT368" t="s">
        <v>370</v>
      </c>
      <c r="CU368" t="s">
        <v>370</v>
      </c>
      <c r="CV368" t="s">
        <v>361</v>
      </c>
      <c r="CW368" t="s">
        <v>361</v>
      </c>
      <c r="CX368" t="s">
        <v>361</v>
      </c>
      <c r="CY368" t="s">
        <v>361</v>
      </c>
      <c r="CZ368" t="s">
        <v>361</v>
      </c>
      <c r="DA368" t="s">
        <v>361</v>
      </c>
      <c r="DE368" t="s">
        <v>385</v>
      </c>
      <c r="DG368" t="s">
        <v>385</v>
      </c>
      <c r="DH368" t="s">
        <v>361</v>
      </c>
      <c r="DI368" t="s">
        <v>361</v>
      </c>
      <c r="DJ368" t="s">
        <v>361</v>
      </c>
      <c r="DK368" t="s">
        <v>361</v>
      </c>
      <c r="DL368" t="s">
        <v>361</v>
      </c>
      <c r="DM368" t="s">
        <v>361</v>
      </c>
      <c r="DN368" t="s">
        <v>361</v>
      </c>
      <c r="DO368" t="s">
        <v>361</v>
      </c>
      <c r="DP368" t="s">
        <v>361</v>
      </c>
      <c r="DQ368" t="s">
        <v>361</v>
      </c>
      <c r="DR368" t="s">
        <v>361</v>
      </c>
      <c r="DT368" t="s">
        <v>361</v>
      </c>
      <c r="DU368" t="s">
        <v>361</v>
      </c>
      <c r="DV368" t="s">
        <v>361</v>
      </c>
      <c r="DW368" t="s">
        <v>361</v>
      </c>
      <c r="DX368" t="s">
        <v>361</v>
      </c>
      <c r="DY368" t="s">
        <v>361</v>
      </c>
      <c r="DZ368" t="s">
        <v>361</v>
      </c>
      <c r="EA368" t="s">
        <v>361</v>
      </c>
      <c r="EB368" t="s">
        <v>361</v>
      </c>
      <c r="EC368" t="s">
        <v>361</v>
      </c>
      <c r="ED368" t="s">
        <v>370</v>
      </c>
      <c r="EI368" t="s">
        <v>383</v>
      </c>
      <c r="EK368" t="s">
        <v>383</v>
      </c>
      <c r="EL368">
        <v>2</v>
      </c>
      <c r="EM368" t="s">
        <v>371</v>
      </c>
      <c r="EN368">
        <v>52</v>
      </c>
      <c r="EO368" t="s">
        <v>372</v>
      </c>
      <c r="EP368">
        <v>22</v>
      </c>
      <c r="FQ368" t="s">
        <v>373</v>
      </c>
      <c r="FS368" t="s">
        <v>419</v>
      </c>
      <c r="FW368" t="s">
        <v>387</v>
      </c>
      <c r="GG368" t="s">
        <v>383</v>
      </c>
      <c r="GK368" t="s">
        <v>517</v>
      </c>
      <c r="GQ368">
        <v>1</v>
      </c>
      <c r="GS368" t="s">
        <v>395</v>
      </c>
      <c r="GU368" t="s">
        <v>396</v>
      </c>
      <c r="GY368" t="s">
        <v>397</v>
      </c>
      <c r="HC368" t="s">
        <v>383</v>
      </c>
      <c r="HE368" t="s">
        <v>385</v>
      </c>
      <c r="HO368" t="s">
        <v>385</v>
      </c>
      <c r="HP368" t="s">
        <v>385</v>
      </c>
      <c r="HQ368" t="s">
        <v>383</v>
      </c>
      <c r="HR368" t="s">
        <v>383</v>
      </c>
      <c r="HS368" t="s">
        <v>385</v>
      </c>
      <c r="HT368" t="s">
        <v>383</v>
      </c>
      <c r="HU368" t="s">
        <v>385</v>
      </c>
      <c r="HV368" t="s">
        <v>385</v>
      </c>
      <c r="HW368" t="s">
        <v>383</v>
      </c>
      <c r="IE368" t="s">
        <v>385</v>
      </c>
      <c r="IF368" t="s">
        <v>385</v>
      </c>
      <c r="IG368" t="s">
        <v>383</v>
      </c>
      <c r="IH368" t="s">
        <v>383</v>
      </c>
      <c r="II368" t="s">
        <v>383</v>
      </c>
      <c r="IJ368" t="s">
        <v>383</v>
      </c>
      <c r="IK368" t="s">
        <v>383</v>
      </c>
      <c r="IM368" t="s">
        <v>421</v>
      </c>
      <c r="IQ368" t="s">
        <v>380</v>
      </c>
      <c r="IU368" t="s">
        <v>399</v>
      </c>
      <c r="IW368" t="s">
        <v>399</v>
      </c>
      <c r="IY368" t="s">
        <v>399</v>
      </c>
      <c r="JA368" t="s">
        <v>385</v>
      </c>
      <c r="JC368" t="s">
        <v>430</v>
      </c>
      <c r="JE368" t="s">
        <v>385</v>
      </c>
      <c r="JI368" t="s">
        <v>431</v>
      </c>
      <c r="JJ368" t="s">
        <v>432</v>
      </c>
      <c r="JK368" t="s">
        <v>431</v>
      </c>
      <c r="JL368" t="s">
        <v>361</v>
      </c>
      <c r="JM368" t="s">
        <v>361</v>
      </c>
      <c r="JN368" t="s">
        <v>361</v>
      </c>
      <c r="JO368" t="s">
        <v>361</v>
      </c>
      <c r="JP368" t="s">
        <v>361</v>
      </c>
      <c r="JQ368" t="s">
        <v>361</v>
      </c>
      <c r="JR368" t="s">
        <v>370</v>
      </c>
      <c r="JS368" t="s">
        <v>370</v>
      </c>
      <c r="JT368" t="s">
        <v>370</v>
      </c>
      <c r="JU368" t="s">
        <v>370</v>
      </c>
      <c r="JV368" t="s">
        <v>370</v>
      </c>
      <c r="JW368" t="s">
        <v>361</v>
      </c>
      <c r="JY368" t="s">
        <v>474</v>
      </c>
      <c r="KA368" t="s">
        <v>433</v>
      </c>
      <c r="KB368" t="s">
        <v>8</v>
      </c>
    </row>
    <row r="369" spans="1:288" x14ac:dyDescent="0.3">
      <c r="A369">
        <v>368</v>
      </c>
      <c r="D369" s="45">
        <v>44743</v>
      </c>
      <c r="E369" s="46">
        <v>0.62291666666666667</v>
      </c>
      <c r="F369" t="s">
        <v>17</v>
      </c>
      <c r="G369" t="s">
        <v>13</v>
      </c>
      <c r="H369" t="s">
        <v>7</v>
      </c>
      <c r="L369" t="s">
        <v>362</v>
      </c>
      <c r="P369" t="s">
        <v>9</v>
      </c>
      <c r="V369" t="s">
        <v>363</v>
      </c>
      <c r="Z369" t="s">
        <v>402</v>
      </c>
      <c r="AB369" t="s">
        <v>403</v>
      </c>
      <c r="AD369" t="s">
        <v>366</v>
      </c>
      <c r="AF369" t="s">
        <v>367</v>
      </c>
      <c r="AJ369" t="s">
        <v>367</v>
      </c>
      <c r="AN369" t="s">
        <v>7</v>
      </c>
      <c r="AP369" t="s">
        <v>471</v>
      </c>
      <c r="AR369" t="s">
        <v>7</v>
      </c>
      <c r="AT369" t="s">
        <v>7</v>
      </c>
      <c r="AV369" t="s">
        <v>361</v>
      </c>
      <c r="AW369" t="s">
        <v>361</v>
      </c>
      <c r="AX369" t="s">
        <v>361</v>
      </c>
      <c r="AY369" t="s">
        <v>361</v>
      </c>
      <c r="AZ369" t="s">
        <v>361</v>
      </c>
      <c r="BA369" t="s">
        <v>370</v>
      </c>
      <c r="BB369" t="s">
        <v>361</v>
      </c>
      <c r="BC369" t="s">
        <v>361</v>
      </c>
      <c r="BD369" t="s">
        <v>361</v>
      </c>
      <c r="BE369" t="s">
        <v>361</v>
      </c>
      <c r="BF369" t="s">
        <v>361</v>
      </c>
      <c r="BG369" t="s">
        <v>361</v>
      </c>
      <c r="BH369" t="s">
        <v>361</v>
      </c>
      <c r="BI369" t="s">
        <v>361</v>
      </c>
      <c r="BJ369" t="s">
        <v>361</v>
      </c>
      <c r="BK369" t="s">
        <v>361</v>
      </c>
      <c r="BL369" t="s">
        <v>361</v>
      </c>
      <c r="BM369" t="s">
        <v>361</v>
      </c>
      <c r="BP369" t="s">
        <v>361</v>
      </c>
      <c r="BQ369" t="s">
        <v>361</v>
      </c>
      <c r="BR369" t="s">
        <v>361</v>
      </c>
      <c r="BS369" t="s">
        <v>370</v>
      </c>
      <c r="BT369" t="s">
        <v>361</v>
      </c>
      <c r="BU369" t="s">
        <v>361</v>
      </c>
      <c r="BV369" t="s">
        <v>361</v>
      </c>
      <c r="BW369" t="s">
        <v>361</v>
      </c>
      <c r="BX369" t="s">
        <v>361</v>
      </c>
      <c r="BY369" t="s">
        <v>361</v>
      </c>
      <c r="BZ369" t="s">
        <v>361</v>
      </c>
      <c r="CA369" t="s">
        <v>361</v>
      </c>
      <c r="CB369" t="s">
        <v>361</v>
      </c>
      <c r="CC369" t="s">
        <v>361</v>
      </c>
      <c r="CF369" t="s">
        <v>361</v>
      </c>
      <c r="CG369" t="s">
        <v>361</v>
      </c>
      <c r="CH369" t="s">
        <v>361</v>
      </c>
      <c r="CI369" t="s">
        <v>370</v>
      </c>
      <c r="CJ369" t="s">
        <v>361</v>
      </c>
      <c r="CK369" t="s">
        <v>361</v>
      </c>
      <c r="CL369" t="s">
        <v>361</v>
      </c>
      <c r="CM369" t="s">
        <v>361</v>
      </c>
      <c r="CN369" t="s">
        <v>361</v>
      </c>
      <c r="CO369" t="s">
        <v>361</v>
      </c>
      <c r="CP369" t="s">
        <v>361</v>
      </c>
      <c r="CQ369" t="s">
        <v>361</v>
      </c>
      <c r="CR369" t="s">
        <v>361</v>
      </c>
      <c r="CS369" t="s">
        <v>361</v>
      </c>
      <c r="CT369" t="s">
        <v>361</v>
      </c>
      <c r="CU369" t="s">
        <v>361</v>
      </c>
      <c r="CV369" t="s">
        <v>361</v>
      </c>
      <c r="CW369" t="s">
        <v>361</v>
      </c>
      <c r="CX369" t="s">
        <v>361</v>
      </c>
      <c r="CY369" t="s">
        <v>361</v>
      </c>
      <c r="CZ369" t="s">
        <v>361</v>
      </c>
      <c r="DA369" t="s">
        <v>361</v>
      </c>
      <c r="DD369" t="s">
        <v>9</v>
      </c>
      <c r="DF369" t="s">
        <v>9</v>
      </c>
      <c r="DH369" t="s">
        <v>361</v>
      </c>
      <c r="DI369" t="s">
        <v>361</v>
      </c>
      <c r="DJ369" t="s">
        <v>361</v>
      </c>
      <c r="DK369" t="s">
        <v>361</v>
      </c>
      <c r="DL369" t="s">
        <v>361</v>
      </c>
      <c r="DM369" t="s">
        <v>361</v>
      </c>
      <c r="DN369" t="s">
        <v>361</v>
      </c>
      <c r="DO369" t="s">
        <v>361</v>
      </c>
      <c r="DP369" t="s">
        <v>361</v>
      </c>
      <c r="DQ369" t="s">
        <v>361</v>
      </c>
      <c r="DR369" t="s">
        <v>370</v>
      </c>
      <c r="DT369" t="s">
        <v>361</v>
      </c>
      <c r="DU369" t="s">
        <v>361</v>
      </c>
      <c r="DV369" t="s">
        <v>361</v>
      </c>
      <c r="DW369" t="s">
        <v>361</v>
      </c>
      <c r="DX369" t="s">
        <v>361</v>
      </c>
      <c r="DY369" t="s">
        <v>361</v>
      </c>
      <c r="DZ369" t="s">
        <v>361</v>
      </c>
      <c r="EA369" t="s">
        <v>361</v>
      </c>
      <c r="EB369" t="s">
        <v>361</v>
      </c>
      <c r="EC369" t="s">
        <v>361</v>
      </c>
      <c r="ED369" t="s">
        <v>361</v>
      </c>
      <c r="EH369" t="s">
        <v>7</v>
      </c>
      <c r="EJ369" t="s">
        <v>7</v>
      </c>
      <c r="EL369">
        <v>3</v>
      </c>
      <c r="EM369" t="s">
        <v>371</v>
      </c>
      <c r="EN369">
        <v>26</v>
      </c>
      <c r="EO369" t="s">
        <v>371</v>
      </c>
      <c r="EP369">
        <v>15</v>
      </c>
      <c r="EQ369" t="s">
        <v>371</v>
      </c>
      <c r="ER369">
        <v>22</v>
      </c>
      <c r="FQ369" t="s">
        <v>373</v>
      </c>
      <c r="FR369" t="s">
        <v>406</v>
      </c>
      <c r="FV369" t="s">
        <v>374</v>
      </c>
      <c r="GF369" t="s">
        <v>7</v>
      </c>
      <c r="GJ369" t="s">
        <v>425</v>
      </c>
      <c r="GP369">
        <v>1</v>
      </c>
      <c r="GR369" t="s">
        <v>376</v>
      </c>
      <c r="GT369" t="s">
        <v>377</v>
      </c>
      <c r="GX369" t="s">
        <v>378</v>
      </c>
      <c r="HB369" t="s">
        <v>9</v>
      </c>
      <c r="HD369" t="s">
        <v>7</v>
      </c>
      <c r="HF369" t="s">
        <v>7</v>
      </c>
      <c r="HG369" t="s">
        <v>9</v>
      </c>
      <c r="HH369" t="s">
        <v>7</v>
      </c>
      <c r="HI369" t="s">
        <v>7</v>
      </c>
      <c r="HJ369" t="s">
        <v>9</v>
      </c>
      <c r="HK369" t="s">
        <v>7</v>
      </c>
      <c r="HL369" t="s">
        <v>9</v>
      </c>
      <c r="HM369" t="s">
        <v>9</v>
      </c>
      <c r="HN369" t="s">
        <v>7</v>
      </c>
      <c r="HX369" t="s">
        <v>9</v>
      </c>
      <c r="HY369" t="s">
        <v>9</v>
      </c>
      <c r="HZ369" t="s">
        <v>7</v>
      </c>
      <c r="IA369" t="s">
        <v>7</v>
      </c>
      <c r="IB369" t="s">
        <v>7</v>
      </c>
      <c r="IC369" t="s">
        <v>7</v>
      </c>
      <c r="ID369" t="s">
        <v>7</v>
      </c>
      <c r="IL369" t="s">
        <v>379</v>
      </c>
      <c r="IP369" t="s">
        <v>441</v>
      </c>
      <c r="IT369" t="s">
        <v>381</v>
      </c>
      <c r="IV369" t="s">
        <v>381</v>
      </c>
      <c r="IX369" t="s">
        <v>381</v>
      </c>
      <c r="IZ369" t="s">
        <v>9</v>
      </c>
      <c r="JB369" t="s">
        <v>11</v>
      </c>
      <c r="JD369" t="s">
        <v>9</v>
      </c>
      <c r="JF369" t="s">
        <v>409</v>
      </c>
      <c r="JG369" t="s">
        <v>410</v>
      </c>
      <c r="JH369" t="s">
        <v>446</v>
      </c>
      <c r="JL369" t="s">
        <v>361</v>
      </c>
      <c r="JM369" t="s">
        <v>370</v>
      </c>
      <c r="JN369" t="s">
        <v>370</v>
      </c>
      <c r="JO369" t="s">
        <v>361</v>
      </c>
      <c r="JP369" t="s">
        <v>361</v>
      </c>
      <c r="JQ369" t="s">
        <v>361</v>
      </c>
      <c r="JR369" t="s">
        <v>361</v>
      </c>
      <c r="JS369" t="s">
        <v>361</v>
      </c>
      <c r="JT369" t="s">
        <v>361</v>
      </c>
      <c r="JU369" t="s">
        <v>361</v>
      </c>
      <c r="JV369" t="s">
        <v>361</v>
      </c>
      <c r="JW369" t="s">
        <v>361</v>
      </c>
      <c r="JX369" t="s">
        <v>411</v>
      </c>
      <c r="JZ369" t="s">
        <v>412</v>
      </c>
      <c r="KB369" t="s">
        <v>8</v>
      </c>
    </row>
    <row r="370" spans="1:288" x14ac:dyDescent="0.3">
      <c r="A370">
        <v>369</v>
      </c>
      <c r="D370" s="45">
        <v>44743</v>
      </c>
      <c r="E370" s="46">
        <v>0.63124999999999998</v>
      </c>
      <c r="F370" t="s">
        <v>16</v>
      </c>
      <c r="G370" t="s">
        <v>382</v>
      </c>
      <c r="I370" t="s">
        <v>383</v>
      </c>
      <c r="N370" t="s">
        <v>384</v>
      </c>
      <c r="S370" t="s">
        <v>385</v>
      </c>
      <c r="W370" t="s">
        <v>413</v>
      </c>
      <c r="AA370" t="s">
        <v>414</v>
      </c>
      <c r="AC370" t="s">
        <v>447</v>
      </c>
      <c r="AE370" t="s">
        <v>423</v>
      </c>
      <c r="AG370" t="s">
        <v>390</v>
      </c>
      <c r="AI370" t="s">
        <v>594</v>
      </c>
      <c r="AK370" t="s">
        <v>383</v>
      </c>
      <c r="AO370" t="s">
        <v>436</v>
      </c>
      <c r="AQ370" t="s">
        <v>418</v>
      </c>
      <c r="AS370" t="s">
        <v>385</v>
      </c>
      <c r="AU370" t="s">
        <v>436</v>
      </c>
      <c r="AV370" t="s">
        <v>361</v>
      </c>
      <c r="AW370" t="s">
        <v>361</v>
      </c>
      <c r="AX370" t="s">
        <v>361</v>
      </c>
      <c r="AY370" t="s">
        <v>361</v>
      </c>
      <c r="AZ370" t="s">
        <v>361</v>
      </c>
      <c r="BA370" t="s">
        <v>361</v>
      </c>
      <c r="BB370" t="s">
        <v>361</v>
      </c>
      <c r="BC370" t="s">
        <v>361</v>
      </c>
      <c r="BD370" t="s">
        <v>361</v>
      </c>
      <c r="BE370" t="s">
        <v>370</v>
      </c>
      <c r="BF370" t="s">
        <v>361</v>
      </c>
      <c r="BG370" t="s">
        <v>361</v>
      </c>
      <c r="BH370" t="s">
        <v>361</v>
      </c>
      <c r="BI370" t="s">
        <v>361</v>
      </c>
      <c r="BJ370" t="s">
        <v>361</v>
      </c>
      <c r="BK370" t="s">
        <v>361</v>
      </c>
      <c r="BL370" t="s">
        <v>361</v>
      </c>
      <c r="BM370" t="s">
        <v>361</v>
      </c>
      <c r="BP370" t="s">
        <v>361</v>
      </c>
      <c r="BQ370" t="s">
        <v>361</v>
      </c>
      <c r="BR370" t="s">
        <v>361</v>
      </c>
      <c r="BS370" t="s">
        <v>361</v>
      </c>
      <c r="BT370" t="s">
        <v>361</v>
      </c>
      <c r="BU370" t="s">
        <v>361</v>
      </c>
      <c r="BV370" t="s">
        <v>361</v>
      </c>
      <c r="BW370" t="s">
        <v>361</v>
      </c>
      <c r="BX370" t="s">
        <v>361</v>
      </c>
      <c r="BY370" t="s">
        <v>361</v>
      </c>
      <c r="BZ370" t="s">
        <v>361</v>
      </c>
      <c r="CA370" t="s">
        <v>370</v>
      </c>
      <c r="CB370" t="s">
        <v>361</v>
      </c>
      <c r="CC370" t="s">
        <v>361</v>
      </c>
      <c r="CF370" t="s">
        <v>361</v>
      </c>
      <c r="CG370" t="s">
        <v>361</v>
      </c>
      <c r="CH370" t="s">
        <v>361</v>
      </c>
      <c r="CI370" t="s">
        <v>361</v>
      </c>
      <c r="CJ370" t="s">
        <v>361</v>
      </c>
      <c r="CK370" t="s">
        <v>361</v>
      </c>
      <c r="CL370" t="s">
        <v>361</v>
      </c>
      <c r="CM370" t="s">
        <v>361</v>
      </c>
      <c r="CN370" t="s">
        <v>361</v>
      </c>
      <c r="CO370" t="s">
        <v>361</v>
      </c>
      <c r="CP370" t="s">
        <v>361</v>
      </c>
      <c r="CQ370" t="s">
        <v>361</v>
      </c>
      <c r="CR370" t="s">
        <v>361</v>
      </c>
      <c r="CS370" t="s">
        <v>361</v>
      </c>
      <c r="CT370" t="s">
        <v>370</v>
      </c>
      <c r="CU370" t="s">
        <v>361</v>
      </c>
      <c r="CV370" t="s">
        <v>361</v>
      </c>
      <c r="CW370" t="s">
        <v>361</v>
      </c>
      <c r="CX370" t="s">
        <v>361</v>
      </c>
      <c r="CY370" t="s">
        <v>361</v>
      </c>
      <c r="CZ370" t="s">
        <v>361</v>
      </c>
      <c r="DA370" t="s">
        <v>361</v>
      </c>
      <c r="DE370" t="s">
        <v>385</v>
      </c>
      <c r="DG370" t="s">
        <v>383</v>
      </c>
      <c r="DH370" t="s">
        <v>361</v>
      </c>
      <c r="DI370" t="s">
        <v>361</v>
      </c>
      <c r="DJ370" t="s">
        <v>361</v>
      </c>
      <c r="DK370" t="s">
        <v>361</v>
      </c>
      <c r="DL370" t="s">
        <v>361</v>
      </c>
      <c r="DM370" t="s">
        <v>361</v>
      </c>
      <c r="DN370" t="s">
        <v>361</v>
      </c>
      <c r="DO370" t="s">
        <v>361</v>
      </c>
      <c r="DP370" t="s">
        <v>361</v>
      </c>
      <c r="DQ370" t="s">
        <v>361</v>
      </c>
      <c r="DR370" t="s">
        <v>361</v>
      </c>
      <c r="DT370" t="s">
        <v>361</v>
      </c>
      <c r="DU370" t="s">
        <v>361</v>
      </c>
      <c r="DV370" t="s">
        <v>361</v>
      </c>
      <c r="DW370" t="s">
        <v>361</v>
      </c>
      <c r="DX370" t="s">
        <v>361</v>
      </c>
      <c r="DY370" t="s">
        <v>361</v>
      </c>
      <c r="DZ370" t="s">
        <v>361</v>
      </c>
      <c r="EA370" t="s">
        <v>361</v>
      </c>
      <c r="EB370" t="s">
        <v>361</v>
      </c>
      <c r="EC370" t="s">
        <v>361</v>
      </c>
      <c r="ED370" t="s">
        <v>370</v>
      </c>
      <c r="EI370" t="s">
        <v>383</v>
      </c>
      <c r="EK370" t="s">
        <v>383</v>
      </c>
      <c r="EL370">
        <v>3</v>
      </c>
      <c r="EM370" t="s">
        <v>371</v>
      </c>
      <c r="EN370">
        <v>15</v>
      </c>
      <c r="EO370" t="s">
        <v>372</v>
      </c>
      <c r="EP370">
        <v>10</v>
      </c>
      <c r="EQ370" t="s">
        <v>371</v>
      </c>
      <c r="ER370">
        <v>20</v>
      </c>
      <c r="FQ370" t="s">
        <v>392</v>
      </c>
      <c r="FS370" t="s">
        <v>463</v>
      </c>
      <c r="FU370" t="s">
        <v>503</v>
      </c>
      <c r="FW370" t="s">
        <v>419</v>
      </c>
      <c r="GA370" t="s">
        <v>385</v>
      </c>
      <c r="GG370" t="s">
        <v>383</v>
      </c>
      <c r="GK370" t="s">
        <v>428</v>
      </c>
      <c r="GO370" t="s">
        <v>484</v>
      </c>
      <c r="GQ370">
        <v>10</v>
      </c>
      <c r="GS370" t="s">
        <v>395</v>
      </c>
      <c r="GU370" t="s">
        <v>396</v>
      </c>
      <c r="GY370" t="s">
        <v>397</v>
      </c>
      <c r="HC370" t="s">
        <v>383</v>
      </c>
      <c r="HE370" t="s">
        <v>385</v>
      </c>
      <c r="HO370" t="s">
        <v>385</v>
      </c>
      <c r="HP370" t="s">
        <v>385</v>
      </c>
      <c r="HQ370" t="s">
        <v>383</v>
      </c>
      <c r="HR370" t="s">
        <v>385</v>
      </c>
      <c r="HS370" t="s">
        <v>385</v>
      </c>
      <c r="HT370" t="s">
        <v>383</v>
      </c>
      <c r="HU370" t="s">
        <v>385</v>
      </c>
      <c r="HV370" t="s">
        <v>385</v>
      </c>
      <c r="HW370" t="s">
        <v>385</v>
      </c>
      <c r="IE370" t="s">
        <v>385</v>
      </c>
      <c r="IF370" t="s">
        <v>385</v>
      </c>
      <c r="IG370" t="s">
        <v>383</v>
      </c>
      <c r="IH370" t="s">
        <v>383</v>
      </c>
      <c r="II370" t="s">
        <v>383</v>
      </c>
      <c r="IJ370" t="s">
        <v>383</v>
      </c>
      <c r="IK370" t="s">
        <v>383</v>
      </c>
      <c r="IM370" t="s">
        <v>453</v>
      </c>
      <c r="IQ370" t="s">
        <v>422</v>
      </c>
      <c r="IU370" t="s">
        <v>399</v>
      </c>
      <c r="IW370" t="s">
        <v>399</v>
      </c>
      <c r="IY370" t="s">
        <v>399</v>
      </c>
      <c r="JA370" t="s">
        <v>383</v>
      </c>
      <c r="JL370" t="s">
        <v>361</v>
      </c>
      <c r="JM370" t="s">
        <v>361</v>
      </c>
      <c r="JN370" t="s">
        <v>361</v>
      </c>
      <c r="JO370" t="s">
        <v>361</v>
      </c>
      <c r="JP370" t="s">
        <v>361</v>
      </c>
      <c r="JQ370" t="s">
        <v>361</v>
      </c>
      <c r="JR370" t="s">
        <v>361</v>
      </c>
      <c r="JS370" t="s">
        <v>361</v>
      </c>
      <c r="JT370" t="s">
        <v>361</v>
      </c>
      <c r="JU370" t="s">
        <v>361</v>
      </c>
      <c r="JV370" t="s">
        <v>361</v>
      </c>
      <c r="JW370" t="s">
        <v>361</v>
      </c>
      <c r="KB370" t="s">
        <v>8</v>
      </c>
    </row>
    <row r="371" spans="1:288" x14ac:dyDescent="0.3">
      <c r="A371">
        <v>370</v>
      </c>
      <c r="AV371" t="s">
        <v>361</v>
      </c>
      <c r="AW371" t="s">
        <v>361</v>
      </c>
      <c r="AX371" t="s">
        <v>361</v>
      </c>
      <c r="AY371" t="s">
        <v>361</v>
      </c>
      <c r="AZ371" t="s">
        <v>361</v>
      </c>
      <c r="BA371" t="s">
        <v>361</v>
      </c>
      <c r="BB371" t="s">
        <v>361</v>
      </c>
      <c r="BC371" t="s">
        <v>361</v>
      </c>
      <c r="BD371" t="s">
        <v>361</v>
      </c>
      <c r="BE371" t="s">
        <v>361</v>
      </c>
      <c r="BF371" t="s">
        <v>361</v>
      </c>
      <c r="BG371" t="s">
        <v>361</v>
      </c>
      <c r="BH371" t="s">
        <v>361</v>
      </c>
      <c r="BI371" t="s">
        <v>361</v>
      </c>
      <c r="BJ371" t="s">
        <v>361</v>
      </c>
      <c r="BK371" t="s">
        <v>361</v>
      </c>
      <c r="BL371" t="s">
        <v>361</v>
      </c>
      <c r="BM371" t="s">
        <v>361</v>
      </c>
      <c r="BP371" t="s">
        <v>361</v>
      </c>
      <c r="BQ371" t="s">
        <v>361</v>
      </c>
      <c r="BR371" t="s">
        <v>361</v>
      </c>
      <c r="BS371" t="s">
        <v>361</v>
      </c>
      <c r="BT371" t="s">
        <v>361</v>
      </c>
      <c r="BU371" t="s">
        <v>361</v>
      </c>
      <c r="BV371" t="s">
        <v>361</v>
      </c>
      <c r="BW371" t="s">
        <v>361</v>
      </c>
      <c r="BX371" t="s">
        <v>361</v>
      </c>
      <c r="BY371" t="s">
        <v>361</v>
      </c>
      <c r="BZ371" t="s">
        <v>361</v>
      </c>
      <c r="CA371" t="s">
        <v>361</v>
      </c>
      <c r="CB371" t="s">
        <v>361</v>
      </c>
      <c r="CC371" t="s">
        <v>361</v>
      </c>
      <c r="CF371" t="s">
        <v>361</v>
      </c>
      <c r="CG371" t="s">
        <v>361</v>
      </c>
      <c r="CH371" t="s">
        <v>361</v>
      </c>
      <c r="CI371" t="s">
        <v>361</v>
      </c>
      <c r="CJ371" t="s">
        <v>361</v>
      </c>
      <c r="CK371" t="s">
        <v>361</v>
      </c>
      <c r="CL371" t="s">
        <v>361</v>
      </c>
      <c r="CM371" t="s">
        <v>361</v>
      </c>
      <c r="CN371" t="s">
        <v>361</v>
      </c>
      <c r="CO371" t="s">
        <v>361</v>
      </c>
      <c r="CP371" t="s">
        <v>361</v>
      </c>
      <c r="CQ371" t="s">
        <v>361</v>
      </c>
      <c r="CR371" t="s">
        <v>361</v>
      </c>
      <c r="CS371" t="s">
        <v>361</v>
      </c>
      <c r="CT371" t="s">
        <v>361</v>
      </c>
      <c r="CU371" t="s">
        <v>361</v>
      </c>
      <c r="CV371" t="s">
        <v>361</v>
      </c>
      <c r="CW371" t="s">
        <v>361</v>
      </c>
      <c r="CX371" t="s">
        <v>361</v>
      </c>
      <c r="CY371" t="s">
        <v>361</v>
      </c>
      <c r="CZ371" t="s">
        <v>361</v>
      </c>
      <c r="DA371" t="s">
        <v>361</v>
      </c>
      <c r="DH371" t="s">
        <v>361</v>
      </c>
      <c r="DI371" t="s">
        <v>361</v>
      </c>
      <c r="DJ371" t="s">
        <v>361</v>
      </c>
      <c r="DK371" t="s">
        <v>361</v>
      </c>
      <c r="DL371" t="s">
        <v>361</v>
      </c>
      <c r="DM371" t="s">
        <v>361</v>
      </c>
      <c r="DN371" t="s">
        <v>361</v>
      </c>
      <c r="DO371" t="s">
        <v>361</v>
      </c>
      <c r="DP371" t="s">
        <v>361</v>
      </c>
      <c r="DQ371" t="s">
        <v>361</v>
      </c>
      <c r="DR371" t="s">
        <v>361</v>
      </c>
      <c r="DT371" t="s">
        <v>361</v>
      </c>
      <c r="DU371" t="s">
        <v>361</v>
      </c>
      <c r="DV371" t="s">
        <v>361</v>
      </c>
      <c r="DW371" t="s">
        <v>361</v>
      </c>
      <c r="DX371" t="s">
        <v>361</v>
      </c>
      <c r="DY371" t="s">
        <v>361</v>
      </c>
      <c r="DZ371" t="s">
        <v>361</v>
      </c>
      <c r="EA371" t="s">
        <v>361</v>
      </c>
      <c r="EB371" t="s">
        <v>361</v>
      </c>
      <c r="EC371" t="s">
        <v>361</v>
      </c>
      <c r="ED371" t="s">
        <v>361</v>
      </c>
      <c r="JL371" t="s">
        <v>361</v>
      </c>
      <c r="JM371" t="s">
        <v>361</v>
      </c>
      <c r="JN371" t="s">
        <v>361</v>
      </c>
      <c r="JO371" t="s">
        <v>361</v>
      </c>
      <c r="JP371" t="s">
        <v>361</v>
      </c>
      <c r="JQ371" t="s">
        <v>361</v>
      </c>
      <c r="JR371" t="s">
        <v>361</v>
      </c>
      <c r="JS371" t="s">
        <v>361</v>
      </c>
      <c r="JT371" t="s">
        <v>361</v>
      </c>
      <c r="JU371" t="s">
        <v>361</v>
      </c>
      <c r="JV371" t="s">
        <v>361</v>
      </c>
      <c r="JW371" t="s">
        <v>361</v>
      </c>
      <c r="KB371" t="s">
        <v>59</v>
      </c>
    </row>
    <row r="372" spans="1:288" x14ac:dyDescent="0.3">
      <c r="A372">
        <v>371</v>
      </c>
      <c r="AV372" t="s">
        <v>361</v>
      </c>
      <c r="AW372" t="s">
        <v>361</v>
      </c>
      <c r="AX372" t="s">
        <v>361</v>
      </c>
      <c r="AY372" t="s">
        <v>361</v>
      </c>
      <c r="AZ372" t="s">
        <v>361</v>
      </c>
      <c r="BA372" t="s">
        <v>361</v>
      </c>
      <c r="BB372" t="s">
        <v>361</v>
      </c>
      <c r="BC372" t="s">
        <v>361</v>
      </c>
      <c r="BD372" t="s">
        <v>361</v>
      </c>
      <c r="BE372" t="s">
        <v>361</v>
      </c>
      <c r="BF372" t="s">
        <v>361</v>
      </c>
      <c r="BG372" t="s">
        <v>361</v>
      </c>
      <c r="BH372" t="s">
        <v>361</v>
      </c>
      <c r="BI372" t="s">
        <v>361</v>
      </c>
      <c r="BJ372" t="s">
        <v>361</v>
      </c>
      <c r="BK372" t="s">
        <v>361</v>
      </c>
      <c r="BL372" t="s">
        <v>361</v>
      </c>
      <c r="BM372" t="s">
        <v>361</v>
      </c>
      <c r="BP372" t="s">
        <v>361</v>
      </c>
      <c r="BQ372" t="s">
        <v>361</v>
      </c>
      <c r="BR372" t="s">
        <v>361</v>
      </c>
      <c r="BS372" t="s">
        <v>361</v>
      </c>
      <c r="BT372" t="s">
        <v>361</v>
      </c>
      <c r="BU372" t="s">
        <v>361</v>
      </c>
      <c r="BV372" t="s">
        <v>361</v>
      </c>
      <c r="BW372" t="s">
        <v>361</v>
      </c>
      <c r="BX372" t="s">
        <v>361</v>
      </c>
      <c r="BY372" t="s">
        <v>361</v>
      </c>
      <c r="BZ372" t="s">
        <v>361</v>
      </c>
      <c r="CA372" t="s">
        <v>361</v>
      </c>
      <c r="CB372" t="s">
        <v>361</v>
      </c>
      <c r="CC372" t="s">
        <v>361</v>
      </c>
      <c r="CF372" t="s">
        <v>361</v>
      </c>
      <c r="CG372" t="s">
        <v>361</v>
      </c>
      <c r="CH372" t="s">
        <v>361</v>
      </c>
      <c r="CI372" t="s">
        <v>361</v>
      </c>
      <c r="CJ372" t="s">
        <v>361</v>
      </c>
      <c r="CK372" t="s">
        <v>361</v>
      </c>
      <c r="CL372" t="s">
        <v>361</v>
      </c>
      <c r="CM372" t="s">
        <v>361</v>
      </c>
      <c r="CN372" t="s">
        <v>361</v>
      </c>
      <c r="CO372" t="s">
        <v>361</v>
      </c>
      <c r="CP372" t="s">
        <v>361</v>
      </c>
      <c r="CQ372" t="s">
        <v>361</v>
      </c>
      <c r="CR372" t="s">
        <v>361</v>
      </c>
      <c r="CS372" t="s">
        <v>361</v>
      </c>
      <c r="CT372" t="s">
        <v>361</v>
      </c>
      <c r="CU372" t="s">
        <v>361</v>
      </c>
      <c r="CV372" t="s">
        <v>361</v>
      </c>
      <c r="CW372" t="s">
        <v>361</v>
      </c>
      <c r="CX372" t="s">
        <v>361</v>
      </c>
      <c r="CY372" t="s">
        <v>361</v>
      </c>
      <c r="CZ372" t="s">
        <v>361</v>
      </c>
      <c r="DA372" t="s">
        <v>361</v>
      </c>
      <c r="DH372" t="s">
        <v>361</v>
      </c>
      <c r="DI372" t="s">
        <v>361</v>
      </c>
      <c r="DJ372" t="s">
        <v>361</v>
      </c>
      <c r="DK372" t="s">
        <v>361</v>
      </c>
      <c r="DL372" t="s">
        <v>361</v>
      </c>
      <c r="DM372" t="s">
        <v>361</v>
      </c>
      <c r="DN372" t="s">
        <v>361</v>
      </c>
      <c r="DO372" t="s">
        <v>361</v>
      </c>
      <c r="DP372" t="s">
        <v>361</v>
      </c>
      <c r="DQ372" t="s">
        <v>361</v>
      </c>
      <c r="DR372" t="s">
        <v>361</v>
      </c>
      <c r="DT372" t="s">
        <v>361</v>
      </c>
      <c r="DU372" t="s">
        <v>361</v>
      </c>
      <c r="DV372" t="s">
        <v>361</v>
      </c>
      <c r="DW372" t="s">
        <v>361</v>
      </c>
      <c r="DX372" t="s">
        <v>361</v>
      </c>
      <c r="DY372" t="s">
        <v>361</v>
      </c>
      <c r="DZ372" t="s">
        <v>361</v>
      </c>
      <c r="EA372" t="s">
        <v>361</v>
      </c>
      <c r="EB372" t="s">
        <v>361</v>
      </c>
      <c r="EC372" t="s">
        <v>361</v>
      </c>
      <c r="ED372" t="s">
        <v>361</v>
      </c>
      <c r="JL372" t="s">
        <v>361</v>
      </c>
      <c r="JM372" t="s">
        <v>361</v>
      </c>
      <c r="JN372" t="s">
        <v>361</v>
      </c>
      <c r="JO372" t="s">
        <v>361</v>
      </c>
      <c r="JP372" t="s">
        <v>361</v>
      </c>
      <c r="JQ372" t="s">
        <v>361</v>
      </c>
      <c r="JR372" t="s">
        <v>361</v>
      </c>
      <c r="JS372" t="s">
        <v>361</v>
      </c>
      <c r="JT372" t="s">
        <v>361</v>
      </c>
      <c r="JU372" t="s">
        <v>361</v>
      </c>
      <c r="JV372" t="s">
        <v>361</v>
      </c>
      <c r="JW372" t="s">
        <v>361</v>
      </c>
      <c r="KB372" t="s">
        <v>59</v>
      </c>
    </row>
    <row r="373" spans="1:288" x14ac:dyDescent="0.3">
      <c r="A373">
        <v>372</v>
      </c>
      <c r="D373" s="45">
        <v>44748</v>
      </c>
      <c r="E373" s="46">
        <v>0.4694444444444445</v>
      </c>
      <c r="F373" t="s">
        <v>17</v>
      </c>
      <c r="G373" t="s">
        <v>13</v>
      </c>
      <c r="H373" t="s">
        <v>7</v>
      </c>
      <c r="L373" t="s">
        <v>362</v>
      </c>
      <c r="P373" t="s">
        <v>9</v>
      </c>
      <c r="V373" t="s">
        <v>363</v>
      </c>
      <c r="Z373" t="s">
        <v>364</v>
      </c>
      <c r="AB373" t="s">
        <v>469</v>
      </c>
      <c r="AD373" t="s">
        <v>389</v>
      </c>
      <c r="AF373" t="s">
        <v>437</v>
      </c>
      <c r="AH373" t="s">
        <v>501</v>
      </c>
      <c r="AJ373" t="s">
        <v>367</v>
      </c>
      <c r="AN373" t="s">
        <v>7</v>
      </c>
      <c r="AP373" t="s">
        <v>471</v>
      </c>
      <c r="AR373" t="s">
        <v>9</v>
      </c>
      <c r="AT373" t="s">
        <v>368</v>
      </c>
      <c r="AV373" t="s">
        <v>361</v>
      </c>
      <c r="AW373" t="s">
        <v>370</v>
      </c>
      <c r="AX373" t="s">
        <v>361</v>
      </c>
      <c r="AY373" t="s">
        <v>361</v>
      </c>
      <c r="AZ373" t="s">
        <v>370</v>
      </c>
      <c r="BA373" t="s">
        <v>370</v>
      </c>
      <c r="BB373" t="s">
        <v>361</v>
      </c>
      <c r="BC373" t="s">
        <v>361</v>
      </c>
      <c r="BD373" t="s">
        <v>361</v>
      </c>
      <c r="BE373" t="s">
        <v>361</v>
      </c>
      <c r="BF373" t="s">
        <v>361</v>
      </c>
      <c r="BG373" t="s">
        <v>361</v>
      </c>
      <c r="BH373" t="s">
        <v>361</v>
      </c>
      <c r="BI373" t="s">
        <v>361</v>
      </c>
      <c r="BJ373" t="s">
        <v>361</v>
      </c>
      <c r="BK373" t="s">
        <v>361</v>
      </c>
      <c r="BL373" t="s">
        <v>361</v>
      </c>
      <c r="BM373" t="s">
        <v>361</v>
      </c>
      <c r="BP373" t="s">
        <v>361</v>
      </c>
      <c r="BQ373" t="s">
        <v>361</v>
      </c>
      <c r="BR373" t="s">
        <v>361</v>
      </c>
      <c r="BS373" t="s">
        <v>370</v>
      </c>
      <c r="BT373" t="s">
        <v>361</v>
      </c>
      <c r="BU373" t="s">
        <v>361</v>
      </c>
      <c r="BV373" t="s">
        <v>361</v>
      </c>
      <c r="BW373" t="s">
        <v>361</v>
      </c>
      <c r="BX373" t="s">
        <v>361</v>
      </c>
      <c r="BY373" t="s">
        <v>361</v>
      </c>
      <c r="BZ373" t="s">
        <v>361</v>
      </c>
      <c r="CA373" t="s">
        <v>361</v>
      </c>
      <c r="CB373" t="s">
        <v>361</v>
      </c>
      <c r="CC373" t="s">
        <v>361</v>
      </c>
      <c r="CF373" t="s">
        <v>361</v>
      </c>
      <c r="CG373" t="s">
        <v>361</v>
      </c>
      <c r="CH373" t="s">
        <v>370</v>
      </c>
      <c r="CI373" t="s">
        <v>370</v>
      </c>
      <c r="CJ373" t="s">
        <v>370</v>
      </c>
      <c r="CK373" t="s">
        <v>370</v>
      </c>
      <c r="CL373" t="s">
        <v>370</v>
      </c>
      <c r="CM373" t="s">
        <v>361</v>
      </c>
      <c r="CN373" t="s">
        <v>370</v>
      </c>
      <c r="CO373" t="s">
        <v>361</v>
      </c>
      <c r="CP373" t="s">
        <v>361</v>
      </c>
      <c r="CQ373" t="s">
        <v>361</v>
      </c>
      <c r="CR373" t="s">
        <v>361</v>
      </c>
      <c r="CS373" t="s">
        <v>361</v>
      </c>
      <c r="CT373" t="s">
        <v>361</v>
      </c>
      <c r="CU373" t="s">
        <v>361</v>
      </c>
      <c r="CV373" t="s">
        <v>361</v>
      </c>
      <c r="CW373" t="s">
        <v>361</v>
      </c>
      <c r="CX373" t="s">
        <v>361</v>
      </c>
      <c r="CY373" t="s">
        <v>361</v>
      </c>
      <c r="CZ373" t="s">
        <v>361</v>
      </c>
      <c r="DA373" t="s">
        <v>361</v>
      </c>
      <c r="DD373" t="s">
        <v>9</v>
      </c>
      <c r="DF373" t="s">
        <v>9</v>
      </c>
      <c r="DH373" t="s">
        <v>370</v>
      </c>
      <c r="DI373" t="s">
        <v>361</v>
      </c>
      <c r="DJ373" t="s">
        <v>361</v>
      </c>
      <c r="DK373" t="s">
        <v>361</v>
      </c>
      <c r="DL373" t="s">
        <v>361</v>
      </c>
      <c r="DM373" t="s">
        <v>361</v>
      </c>
      <c r="DN373" t="s">
        <v>361</v>
      </c>
      <c r="DO373" t="s">
        <v>361</v>
      </c>
      <c r="DP373" t="s">
        <v>361</v>
      </c>
      <c r="DQ373" t="s">
        <v>361</v>
      </c>
      <c r="DR373" t="s">
        <v>361</v>
      </c>
      <c r="DT373" t="s">
        <v>361</v>
      </c>
      <c r="DU373" t="s">
        <v>361</v>
      </c>
      <c r="DV373" t="s">
        <v>361</v>
      </c>
      <c r="DW373" t="s">
        <v>361</v>
      </c>
      <c r="DX373" t="s">
        <v>361</v>
      </c>
      <c r="DY373" t="s">
        <v>361</v>
      </c>
      <c r="DZ373" t="s">
        <v>361</v>
      </c>
      <c r="EA373" t="s">
        <v>361</v>
      </c>
      <c r="EB373" t="s">
        <v>361</v>
      </c>
      <c r="EC373" t="s">
        <v>361</v>
      </c>
      <c r="ED373" t="s">
        <v>361</v>
      </c>
      <c r="EF373" t="s">
        <v>9</v>
      </c>
      <c r="EH373" t="s">
        <v>7</v>
      </c>
      <c r="EJ373" t="s">
        <v>7</v>
      </c>
      <c r="EL373">
        <v>1</v>
      </c>
      <c r="EM373" t="s">
        <v>371</v>
      </c>
      <c r="EN373">
        <v>33</v>
      </c>
      <c r="FQ373" t="s">
        <v>373</v>
      </c>
      <c r="FR373" t="s">
        <v>374</v>
      </c>
      <c r="FV373" t="s">
        <v>449</v>
      </c>
      <c r="GF373" t="s">
        <v>7</v>
      </c>
      <c r="GJ373" t="s">
        <v>425</v>
      </c>
      <c r="GP373">
        <v>1</v>
      </c>
      <c r="GR373" t="s">
        <v>376</v>
      </c>
      <c r="GT373" t="s">
        <v>377</v>
      </c>
      <c r="GX373" t="s">
        <v>378</v>
      </c>
      <c r="HB373" t="s">
        <v>9</v>
      </c>
      <c r="HD373" t="s">
        <v>9</v>
      </c>
      <c r="HF373" t="s">
        <v>9</v>
      </c>
      <c r="HG373" t="s">
        <v>9</v>
      </c>
      <c r="HH373" t="s">
        <v>7</v>
      </c>
      <c r="HI373" t="s">
        <v>9</v>
      </c>
      <c r="HJ373" t="s">
        <v>9</v>
      </c>
      <c r="HK373" t="s">
        <v>7</v>
      </c>
      <c r="HL373" t="s">
        <v>9</v>
      </c>
      <c r="HM373" t="s">
        <v>9</v>
      </c>
      <c r="HN373" t="s">
        <v>9</v>
      </c>
      <c r="HX373" t="s">
        <v>9</v>
      </c>
      <c r="HY373" t="s">
        <v>9</v>
      </c>
      <c r="HZ373" t="s">
        <v>7</v>
      </c>
      <c r="IA373" t="s">
        <v>7</v>
      </c>
      <c r="IB373" t="s">
        <v>7</v>
      </c>
      <c r="IC373" t="s">
        <v>9</v>
      </c>
      <c r="ID373" t="s">
        <v>7</v>
      </c>
      <c r="IL373" t="s">
        <v>379</v>
      </c>
      <c r="IP373" t="s">
        <v>441</v>
      </c>
      <c r="IT373" t="s">
        <v>381</v>
      </c>
      <c r="IV373" t="s">
        <v>519</v>
      </c>
      <c r="IX373" t="s">
        <v>381</v>
      </c>
      <c r="IZ373" t="s">
        <v>9</v>
      </c>
      <c r="JB373" t="s">
        <v>11</v>
      </c>
      <c r="JD373" t="s">
        <v>9</v>
      </c>
      <c r="JF373" t="s">
        <v>410</v>
      </c>
      <c r="JG373" t="s">
        <v>446</v>
      </c>
      <c r="JH373" t="s">
        <v>410</v>
      </c>
      <c r="JL373" t="s">
        <v>370</v>
      </c>
      <c r="JM373" t="s">
        <v>370</v>
      </c>
      <c r="JN373" t="s">
        <v>370</v>
      </c>
      <c r="JO373" t="s">
        <v>370</v>
      </c>
      <c r="JP373" t="s">
        <v>370</v>
      </c>
      <c r="JQ373" t="s">
        <v>361</v>
      </c>
      <c r="JR373" t="s">
        <v>361</v>
      </c>
      <c r="JS373" t="s">
        <v>361</v>
      </c>
      <c r="JT373" t="s">
        <v>361</v>
      </c>
      <c r="JU373" t="s">
        <v>361</v>
      </c>
      <c r="JV373" t="s">
        <v>361</v>
      </c>
      <c r="JW373" t="s">
        <v>361</v>
      </c>
      <c r="JX373" t="s">
        <v>411</v>
      </c>
      <c r="JZ373" t="s">
        <v>412</v>
      </c>
      <c r="KB373" t="s">
        <v>8</v>
      </c>
    </row>
    <row r="374" spans="1:288" x14ac:dyDescent="0.3">
      <c r="A374">
        <v>373</v>
      </c>
      <c r="AV374" t="s">
        <v>361</v>
      </c>
      <c r="AW374" t="s">
        <v>361</v>
      </c>
      <c r="AX374" t="s">
        <v>361</v>
      </c>
      <c r="AY374" t="s">
        <v>361</v>
      </c>
      <c r="AZ374" t="s">
        <v>361</v>
      </c>
      <c r="BA374" t="s">
        <v>361</v>
      </c>
      <c r="BB374" t="s">
        <v>361</v>
      </c>
      <c r="BC374" t="s">
        <v>361</v>
      </c>
      <c r="BD374" t="s">
        <v>361</v>
      </c>
      <c r="BE374" t="s">
        <v>361</v>
      </c>
      <c r="BF374" t="s">
        <v>361</v>
      </c>
      <c r="BG374" t="s">
        <v>361</v>
      </c>
      <c r="BH374" t="s">
        <v>361</v>
      </c>
      <c r="BI374" t="s">
        <v>361</v>
      </c>
      <c r="BJ374" t="s">
        <v>361</v>
      </c>
      <c r="BK374" t="s">
        <v>361</v>
      </c>
      <c r="BL374" t="s">
        <v>361</v>
      </c>
      <c r="BM374" t="s">
        <v>361</v>
      </c>
      <c r="BP374" t="s">
        <v>361</v>
      </c>
      <c r="BQ374" t="s">
        <v>361</v>
      </c>
      <c r="BR374" t="s">
        <v>361</v>
      </c>
      <c r="BS374" t="s">
        <v>361</v>
      </c>
      <c r="BT374" t="s">
        <v>361</v>
      </c>
      <c r="BU374" t="s">
        <v>361</v>
      </c>
      <c r="BV374" t="s">
        <v>361</v>
      </c>
      <c r="BW374" t="s">
        <v>361</v>
      </c>
      <c r="BX374" t="s">
        <v>361</v>
      </c>
      <c r="BY374" t="s">
        <v>361</v>
      </c>
      <c r="BZ374" t="s">
        <v>361</v>
      </c>
      <c r="CA374" t="s">
        <v>361</v>
      </c>
      <c r="CB374" t="s">
        <v>361</v>
      </c>
      <c r="CC374" t="s">
        <v>361</v>
      </c>
      <c r="CF374" t="s">
        <v>361</v>
      </c>
      <c r="CG374" t="s">
        <v>361</v>
      </c>
      <c r="CH374" t="s">
        <v>361</v>
      </c>
      <c r="CI374" t="s">
        <v>361</v>
      </c>
      <c r="CJ374" t="s">
        <v>361</v>
      </c>
      <c r="CK374" t="s">
        <v>361</v>
      </c>
      <c r="CL374" t="s">
        <v>361</v>
      </c>
      <c r="CM374" t="s">
        <v>361</v>
      </c>
      <c r="CN374" t="s">
        <v>361</v>
      </c>
      <c r="CO374" t="s">
        <v>361</v>
      </c>
      <c r="CP374" t="s">
        <v>361</v>
      </c>
      <c r="CQ374" t="s">
        <v>361</v>
      </c>
      <c r="CR374" t="s">
        <v>361</v>
      </c>
      <c r="CS374" t="s">
        <v>361</v>
      </c>
      <c r="CT374" t="s">
        <v>361</v>
      </c>
      <c r="CU374" t="s">
        <v>361</v>
      </c>
      <c r="CV374" t="s">
        <v>361</v>
      </c>
      <c r="CW374" t="s">
        <v>361</v>
      </c>
      <c r="CX374" t="s">
        <v>361</v>
      </c>
      <c r="CY374" t="s">
        <v>361</v>
      </c>
      <c r="CZ374" t="s">
        <v>361</v>
      </c>
      <c r="DA374" t="s">
        <v>361</v>
      </c>
      <c r="DH374" t="s">
        <v>361</v>
      </c>
      <c r="DI374" t="s">
        <v>361</v>
      </c>
      <c r="DJ374" t="s">
        <v>361</v>
      </c>
      <c r="DK374" t="s">
        <v>361</v>
      </c>
      <c r="DL374" t="s">
        <v>361</v>
      </c>
      <c r="DM374" t="s">
        <v>361</v>
      </c>
      <c r="DN374" t="s">
        <v>361</v>
      </c>
      <c r="DO374" t="s">
        <v>361</v>
      </c>
      <c r="DP374" t="s">
        <v>361</v>
      </c>
      <c r="DQ374" t="s">
        <v>361</v>
      </c>
      <c r="DR374" t="s">
        <v>361</v>
      </c>
      <c r="DT374" t="s">
        <v>361</v>
      </c>
      <c r="DU374" t="s">
        <v>361</v>
      </c>
      <c r="DV374" t="s">
        <v>361</v>
      </c>
      <c r="DW374" t="s">
        <v>361</v>
      </c>
      <c r="DX374" t="s">
        <v>361</v>
      </c>
      <c r="DY374" t="s">
        <v>361</v>
      </c>
      <c r="DZ374" t="s">
        <v>361</v>
      </c>
      <c r="EA374" t="s">
        <v>361</v>
      </c>
      <c r="EB374" t="s">
        <v>361</v>
      </c>
      <c r="EC374" t="s">
        <v>361</v>
      </c>
      <c r="ED374" t="s">
        <v>361</v>
      </c>
      <c r="JL374" t="s">
        <v>361</v>
      </c>
      <c r="JM374" t="s">
        <v>361</v>
      </c>
      <c r="JN374" t="s">
        <v>361</v>
      </c>
      <c r="JO374" t="s">
        <v>361</v>
      </c>
      <c r="JP374" t="s">
        <v>361</v>
      </c>
      <c r="JQ374" t="s">
        <v>361</v>
      </c>
      <c r="JR374" t="s">
        <v>361</v>
      </c>
      <c r="JS374" t="s">
        <v>361</v>
      </c>
      <c r="JT374" t="s">
        <v>361</v>
      </c>
      <c r="JU374" t="s">
        <v>361</v>
      </c>
      <c r="JV374" t="s">
        <v>361</v>
      </c>
      <c r="JW374" t="s">
        <v>361</v>
      </c>
      <c r="KB374" t="s">
        <v>59</v>
      </c>
    </row>
    <row r="375" spans="1:288" x14ac:dyDescent="0.3">
      <c r="A375">
        <v>374</v>
      </c>
      <c r="AV375" t="s">
        <v>361</v>
      </c>
      <c r="AW375" t="s">
        <v>361</v>
      </c>
      <c r="AX375" t="s">
        <v>361</v>
      </c>
      <c r="AY375" t="s">
        <v>361</v>
      </c>
      <c r="AZ375" t="s">
        <v>361</v>
      </c>
      <c r="BA375" t="s">
        <v>361</v>
      </c>
      <c r="BB375" t="s">
        <v>361</v>
      </c>
      <c r="BC375" t="s">
        <v>361</v>
      </c>
      <c r="BD375" t="s">
        <v>361</v>
      </c>
      <c r="BE375" t="s">
        <v>361</v>
      </c>
      <c r="BF375" t="s">
        <v>361</v>
      </c>
      <c r="BG375" t="s">
        <v>361</v>
      </c>
      <c r="BH375" t="s">
        <v>361</v>
      </c>
      <c r="BI375" t="s">
        <v>361</v>
      </c>
      <c r="BJ375" t="s">
        <v>361</v>
      </c>
      <c r="BK375" t="s">
        <v>361</v>
      </c>
      <c r="BL375" t="s">
        <v>361</v>
      </c>
      <c r="BM375" t="s">
        <v>361</v>
      </c>
      <c r="BP375" t="s">
        <v>361</v>
      </c>
      <c r="BQ375" t="s">
        <v>361</v>
      </c>
      <c r="BR375" t="s">
        <v>361</v>
      </c>
      <c r="BS375" t="s">
        <v>361</v>
      </c>
      <c r="BT375" t="s">
        <v>361</v>
      </c>
      <c r="BU375" t="s">
        <v>361</v>
      </c>
      <c r="BV375" t="s">
        <v>361</v>
      </c>
      <c r="BW375" t="s">
        <v>361</v>
      </c>
      <c r="BX375" t="s">
        <v>361</v>
      </c>
      <c r="BY375" t="s">
        <v>361</v>
      </c>
      <c r="BZ375" t="s">
        <v>361</v>
      </c>
      <c r="CA375" t="s">
        <v>361</v>
      </c>
      <c r="CB375" t="s">
        <v>361</v>
      </c>
      <c r="CC375" t="s">
        <v>361</v>
      </c>
      <c r="CF375" t="s">
        <v>361</v>
      </c>
      <c r="CG375" t="s">
        <v>361</v>
      </c>
      <c r="CH375" t="s">
        <v>361</v>
      </c>
      <c r="CI375" t="s">
        <v>361</v>
      </c>
      <c r="CJ375" t="s">
        <v>361</v>
      </c>
      <c r="CK375" t="s">
        <v>361</v>
      </c>
      <c r="CL375" t="s">
        <v>361</v>
      </c>
      <c r="CM375" t="s">
        <v>361</v>
      </c>
      <c r="CN375" t="s">
        <v>361</v>
      </c>
      <c r="CO375" t="s">
        <v>361</v>
      </c>
      <c r="CP375" t="s">
        <v>361</v>
      </c>
      <c r="CQ375" t="s">
        <v>361</v>
      </c>
      <c r="CR375" t="s">
        <v>361</v>
      </c>
      <c r="CS375" t="s">
        <v>361</v>
      </c>
      <c r="CT375" t="s">
        <v>361</v>
      </c>
      <c r="CU375" t="s">
        <v>361</v>
      </c>
      <c r="CV375" t="s">
        <v>361</v>
      </c>
      <c r="CW375" t="s">
        <v>361</v>
      </c>
      <c r="CX375" t="s">
        <v>361</v>
      </c>
      <c r="CY375" t="s">
        <v>361</v>
      </c>
      <c r="CZ375" t="s">
        <v>361</v>
      </c>
      <c r="DA375" t="s">
        <v>361</v>
      </c>
      <c r="DH375" t="s">
        <v>361</v>
      </c>
      <c r="DI375" t="s">
        <v>361</v>
      </c>
      <c r="DJ375" t="s">
        <v>361</v>
      </c>
      <c r="DK375" t="s">
        <v>361</v>
      </c>
      <c r="DL375" t="s">
        <v>361</v>
      </c>
      <c r="DM375" t="s">
        <v>361</v>
      </c>
      <c r="DN375" t="s">
        <v>361</v>
      </c>
      <c r="DO375" t="s">
        <v>361</v>
      </c>
      <c r="DP375" t="s">
        <v>361</v>
      </c>
      <c r="DQ375" t="s">
        <v>361</v>
      </c>
      <c r="DR375" t="s">
        <v>361</v>
      </c>
      <c r="DT375" t="s">
        <v>361</v>
      </c>
      <c r="DU375" t="s">
        <v>361</v>
      </c>
      <c r="DV375" t="s">
        <v>361</v>
      </c>
      <c r="DW375" t="s">
        <v>361</v>
      </c>
      <c r="DX375" t="s">
        <v>361</v>
      </c>
      <c r="DY375" t="s">
        <v>361</v>
      </c>
      <c r="DZ375" t="s">
        <v>361</v>
      </c>
      <c r="EA375" t="s">
        <v>361</v>
      </c>
      <c r="EB375" t="s">
        <v>361</v>
      </c>
      <c r="EC375" t="s">
        <v>361</v>
      </c>
      <c r="ED375" t="s">
        <v>361</v>
      </c>
      <c r="JL375" t="s">
        <v>361</v>
      </c>
      <c r="JM375" t="s">
        <v>361</v>
      </c>
      <c r="JN375" t="s">
        <v>361</v>
      </c>
      <c r="JO375" t="s">
        <v>361</v>
      </c>
      <c r="JP375" t="s">
        <v>361</v>
      </c>
      <c r="JQ375" t="s">
        <v>361</v>
      </c>
      <c r="JR375" t="s">
        <v>361</v>
      </c>
      <c r="JS375" t="s">
        <v>361</v>
      </c>
      <c r="JT375" t="s">
        <v>361</v>
      </c>
      <c r="JU375" t="s">
        <v>361</v>
      </c>
      <c r="JV375" t="s">
        <v>361</v>
      </c>
      <c r="JW375" t="s">
        <v>361</v>
      </c>
      <c r="KB375" t="s">
        <v>59</v>
      </c>
    </row>
    <row r="376" spans="1:288" x14ac:dyDescent="0.3">
      <c r="A376">
        <v>375</v>
      </c>
      <c r="AV376" t="s">
        <v>361</v>
      </c>
      <c r="AW376" t="s">
        <v>361</v>
      </c>
      <c r="AX376" t="s">
        <v>361</v>
      </c>
      <c r="AY376" t="s">
        <v>361</v>
      </c>
      <c r="AZ376" t="s">
        <v>361</v>
      </c>
      <c r="BA376" t="s">
        <v>361</v>
      </c>
      <c r="BB376" t="s">
        <v>361</v>
      </c>
      <c r="BC376" t="s">
        <v>361</v>
      </c>
      <c r="BD376" t="s">
        <v>361</v>
      </c>
      <c r="BE376" t="s">
        <v>361</v>
      </c>
      <c r="BF376" t="s">
        <v>361</v>
      </c>
      <c r="BG376" t="s">
        <v>361</v>
      </c>
      <c r="BH376" t="s">
        <v>361</v>
      </c>
      <c r="BI376" t="s">
        <v>361</v>
      </c>
      <c r="BJ376" t="s">
        <v>361</v>
      </c>
      <c r="BK376" t="s">
        <v>361</v>
      </c>
      <c r="BL376" t="s">
        <v>361</v>
      </c>
      <c r="BM376" t="s">
        <v>361</v>
      </c>
      <c r="BP376" t="s">
        <v>361</v>
      </c>
      <c r="BQ376" t="s">
        <v>361</v>
      </c>
      <c r="BR376" t="s">
        <v>361</v>
      </c>
      <c r="BS376" t="s">
        <v>361</v>
      </c>
      <c r="BT376" t="s">
        <v>361</v>
      </c>
      <c r="BU376" t="s">
        <v>361</v>
      </c>
      <c r="BV376" t="s">
        <v>361</v>
      </c>
      <c r="BW376" t="s">
        <v>361</v>
      </c>
      <c r="BX376" t="s">
        <v>361</v>
      </c>
      <c r="BY376" t="s">
        <v>361</v>
      </c>
      <c r="BZ376" t="s">
        <v>361</v>
      </c>
      <c r="CA376" t="s">
        <v>361</v>
      </c>
      <c r="CB376" t="s">
        <v>361</v>
      </c>
      <c r="CC376" t="s">
        <v>361</v>
      </c>
      <c r="CF376" t="s">
        <v>361</v>
      </c>
      <c r="CG376" t="s">
        <v>361</v>
      </c>
      <c r="CH376" t="s">
        <v>361</v>
      </c>
      <c r="CI376" t="s">
        <v>361</v>
      </c>
      <c r="CJ376" t="s">
        <v>361</v>
      </c>
      <c r="CK376" t="s">
        <v>361</v>
      </c>
      <c r="CL376" t="s">
        <v>361</v>
      </c>
      <c r="CM376" t="s">
        <v>361</v>
      </c>
      <c r="CN376" t="s">
        <v>361</v>
      </c>
      <c r="CO376" t="s">
        <v>361</v>
      </c>
      <c r="CP376" t="s">
        <v>361</v>
      </c>
      <c r="CQ376" t="s">
        <v>361</v>
      </c>
      <c r="CR376" t="s">
        <v>361</v>
      </c>
      <c r="CS376" t="s">
        <v>361</v>
      </c>
      <c r="CT376" t="s">
        <v>361</v>
      </c>
      <c r="CU376" t="s">
        <v>361</v>
      </c>
      <c r="CV376" t="s">
        <v>361</v>
      </c>
      <c r="CW376" t="s">
        <v>361</v>
      </c>
      <c r="CX376" t="s">
        <v>361</v>
      </c>
      <c r="CY376" t="s">
        <v>361</v>
      </c>
      <c r="CZ376" t="s">
        <v>361</v>
      </c>
      <c r="DA376" t="s">
        <v>361</v>
      </c>
      <c r="DH376" t="s">
        <v>361</v>
      </c>
      <c r="DI376" t="s">
        <v>361</v>
      </c>
      <c r="DJ376" t="s">
        <v>361</v>
      </c>
      <c r="DK376" t="s">
        <v>361</v>
      </c>
      <c r="DL376" t="s">
        <v>361</v>
      </c>
      <c r="DM376" t="s">
        <v>361</v>
      </c>
      <c r="DN376" t="s">
        <v>361</v>
      </c>
      <c r="DO376" t="s">
        <v>361</v>
      </c>
      <c r="DP376" t="s">
        <v>361</v>
      </c>
      <c r="DQ376" t="s">
        <v>361</v>
      </c>
      <c r="DR376" t="s">
        <v>361</v>
      </c>
      <c r="DT376" t="s">
        <v>361</v>
      </c>
      <c r="DU376" t="s">
        <v>361</v>
      </c>
      <c r="DV376" t="s">
        <v>361</v>
      </c>
      <c r="DW376" t="s">
        <v>361</v>
      </c>
      <c r="DX376" t="s">
        <v>361</v>
      </c>
      <c r="DY376" t="s">
        <v>361</v>
      </c>
      <c r="DZ376" t="s">
        <v>361</v>
      </c>
      <c r="EA376" t="s">
        <v>361</v>
      </c>
      <c r="EB376" t="s">
        <v>361</v>
      </c>
      <c r="EC376" t="s">
        <v>361</v>
      </c>
      <c r="ED376" t="s">
        <v>361</v>
      </c>
      <c r="JL376" t="s">
        <v>361</v>
      </c>
      <c r="JM376" t="s">
        <v>361</v>
      </c>
      <c r="JN376" t="s">
        <v>361</v>
      </c>
      <c r="JO376" t="s">
        <v>361</v>
      </c>
      <c r="JP376" t="s">
        <v>361</v>
      </c>
      <c r="JQ376" t="s">
        <v>361</v>
      </c>
      <c r="JR376" t="s">
        <v>361</v>
      </c>
      <c r="JS376" t="s">
        <v>361</v>
      </c>
      <c r="JT376" t="s">
        <v>361</v>
      </c>
      <c r="JU376" t="s">
        <v>361</v>
      </c>
      <c r="JV376" t="s">
        <v>361</v>
      </c>
      <c r="JW376" t="s">
        <v>361</v>
      </c>
      <c r="KB376" t="s">
        <v>59</v>
      </c>
    </row>
    <row r="377" spans="1:288" x14ac:dyDescent="0.3">
      <c r="A377">
        <v>376</v>
      </c>
      <c r="AV377" t="s">
        <v>361</v>
      </c>
      <c r="AW377" t="s">
        <v>361</v>
      </c>
      <c r="AX377" t="s">
        <v>361</v>
      </c>
      <c r="AY377" t="s">
        <v>361</v>
      </c>
      <c r="AZ377" t="s">
        <v>361</v>
      </c>
      <c r="BA377" t="s">
        <v>361</v>
      </c>
      <c r="BB377" t="s">
        <v>361</v>
      </c>
      <c r="BC377" t="s">
        <v>361</v>
      </c>
      <c r="BD377" t="s">
        <v>361</v>
      </c>
      <c r="BE377" t="s">
        <v>361</v>
      </c>
      <c r="BF377" t="s">
        <v>361</v>
      </c>
      <c r="BG377" t="s">
        <v>361</v>
      </c>
      <c r="BH377" t="s">
        <v>361</v>
      </c>
      <c r="BI377" t="s">
        <v>361</v>
      </c>
      <c r="BJ377" t="s">
        <v>361</v>
      </c>
      <c r="BK377" t="s">
        <v>361</v>
      </c>
      <c r="BL377" t="s">
        <v>361</v>
      </c>
      <c r="BM377" t="s">
        <v>361</v>
      </c>
      <c r="BP377" t="s">
        <v>361</v>
      </c>
      <c r="BQ377" t="s">
        <v>361</v>
      </c>
      <c r="BR377" t="s">
        <v>361</v>
      </c>
      <c r="BS377" t="s">
        <v>361</v>
      </c>
      <c r="BT377" t="s">
        <v>361</v>
      </c>
      <c r="BU377" t="s">
        <v>361</v>
      </c>
      <c r="BV377" t="s">
        <v>361</v>
      </c>
      <c r="BW377" t="s">
        <v>361</v>
      </c>
      <c r="BX377" t="s">
        <v>361</v>
      </c>
      <c r="BY377" t="s">
        <v>361</v>
      </c>
      <c r="BZ377" t="s">
        <v>361</v>
      </c>
      <c r="CA377" t="s">
        <v>361</v>
      </c>
      <c r="CB377" t="s">
        <v>361</v>
      </c>
      <c r="CC377" t="s">
        <v>361</v>
      </c>
      <c r="CF377" t="s">
        <v>361</v>
      </c>
      <c r="CG377" t="s">
        <v>361</v>
      </c>
      <c r="CH377" t="s">
        <v>361</v>
      </c>
      <c r="CI377" t="s">
        <v>361</v>
      </c>
      <c r="CJ377" t="s">
        <v>361</v>
      </c>
      <c r="CK377" t="s">
        <v>361</v>
      </c>
      <c r="CL377" t="s">
        <v>361</v>
      </c>
      <c r="CM377" t="s">
        <v>361</v>
      </c>
      <c r="CN377" t="s">
        <v>361</v>
      </c>
      <c r="CO377" t="s">
        <v>361</v>
      </c>
      <c r="CP377" t="s">
        <v>361</v>
      </c>
      <c r="CQ377" t="s">
        <v>361</v>
      </c>
      <c r="CR377" t="s">
        <v>361</v>
      </c>
      <c r="CS377" t="s">
        <v>361</v>
      </c>
      <c r="CT377" t="s">
        <v>361</v>
      </c>
      <c r="CU377" t="s">
        <v>361</v>
      </c>
      <c r="CV377" t="s">
        <v>361</v>
      </c>
      <c r="CW377" t="s">
        <v>361</v>
      </c>
      <c r="CX377" t="s">
        <v>361</v>
      </c>
      <c r="CY377" t="s">
        <v>361</v>
      </c>
      <c r="CZ377" t="s">
        <v>361</v>
      </c>
      <c r="DA377" t="s">
        <v>361</v>
      </c>
      <c r="DH377" t="s">
        <v>361</v>
      </c>
      <c r="DI377" t="s">
        <v>361</v>
      </c>
      <c r="DJ377" t="s">
        <v>361</v>
      </c>
      <c r="DK377" t="s">
        <v>361</v>
      </c>
      <c r="DL377" t="s">
        <v>361</v>
      </c>
      <c r="DM377" t="s">
        <v>361</v>
      </c>
      <c r="DN377" t="s">
        <v>361</v>
      </c>
      <c r="DO377" t="s">
        <v>361</v>
      </c>
      <c r="DP377" t="s">
        <v>361</v>
      </c>
      <c r="DQ377" t="s">
        <v>361</v>
      </c>
      <c r="DR377" t="s">
        <v>361</v>
      </c>
      <c r="DT377" t="s">
        <v>361</v>
      </c>
      <c r="DU377" t="s">
        <v>361</v>
      </c>
      <c r="DV377" t="s">
        <v>361</v>
      </c>
      <c r="DW377" t="s">
        <v>361</v>
      </c>
      <c r="DX377" t="s">
        <v>361</v>
      </c>
      <c r="DY377" t="s">
        <v>361</v>
      </c>
      <c r="DZ377" t="s">
        <v>361</v>
      </c>
      <c r="EA377" t="s">
        <v>361</v>
      </c>
      <c r="EB377" t="s">
        <v>361</v>
      </c>
      <c r="EC377" t="s">
        <v>361</v>
      </c>
      <c r="ED377" t="s">
        <v>361</v>
      </c>
      <c r="JL377" t="s">
        <v>361</v>
      </c>
      <c r="JM377" t="s">
        <v>361</v>
      </c>
      <c r="JN377" t="s">
        <v>361</v>
      </c>
      <c r="JO377" t="s">
        <v>361</v>
      </c>
      <c r="JP377" t="s">
        <v>361</v>
      </c>
      <c r="JQ377" t="s">
        <v>361</v>
      </c>
      <c r="JR377" t="s">
        <v>361</v>
      </c>
      <c r="JS377" t="s">
        <v>361</v>
      </c>
      <c r="JT377" t="s">
        <v>361</v>
      </c>
      <c r="JU377" t="s">
        <v>361</v>
      </c>
      <c r="JV377" t="s">
        <v>361</v>
      </c>
      <c r="JW377" t="s">
        <v>361</v>
      </c>
      <c r="KB377" t="s">
        <v>59</v>
      </c>
    </row>
    <row r="378" spans="1:288" x14ac:dyDescent="0.3">
      <c r="A378">
        <v>377</v>
      </c>
      <c r="D378" s="45">
        <v>44747</v>
      </c>
      <c r="E378" s="46">
        <v>0.46875</v>
      </c>
      <c r="F378" t="s">
        <v>16</v>
      </c>
      <c r="G378" t="s">
        <v>382</v>
      </c>
      <c r="I378" t="s">
        <v>383</v>
      </c>
      <c r="N378" t="s">
        <v>384</v>
      </c>
      <c r="S378" t="s">
        <v>385</v>
      </c>
      <c r="W378" t="s">
        <v>465</v>
      </c>
      <c r="AA378" t="s">
        <v>387</v>
      </c>
      <c r="AC378" t="s">
        <v>388</v>
      </c>
      <c r="AE378" t="s">
        <v>389</v>
      </c>
      <c r="AG378" t="s">
        <v>390</v>
      </c>
      <c r="AK378" t="s">
        <v>383</v>
      </c>
      <c r="AO378" t="s">
        <v>383</v>
      </c>
      <c r="AQ378" t="s">
        <v>418</v>
      </c>
      <c r="AS378" t="s">
        <v>383</v>
      </c>
      <c r="AU378" t="s">
        <v>383</v>
      </c>
      <c r="AV378" t="s">
        <v>361</v>
      </c>
      <c r="AW378" t="s">
        <v>361</v>
      </c>
      <c r="AX378" t="s">
        <v>361</v>
      </c>
      <c r="AY378" t="s">
        <v>361</v>
      </c>
      <c r="AZ378" t="s">
        <v>361</v>
      </c>
      <c r="BA378" t="s">
        <v>361</v>
      </c>
      <c r="BB378" t="s">
        <v>361</v>
      </c>
      <c r="BC378" t="s">
        <v>361</v>
      </c>
      <c r="BD378" t="s">
        <v>361</v>
      </c>
      <c r="BE378" t="s">
        <v>361</v>
      </c>
      <c r="BF378" t="s">
        <v>361</v>
      </c>
      <c r="BG378" t="s">
        <v>361</v>
      </c>
      <c r="BH378" t="s">
        <v>361</v>
      </c>
      <c r="BI378" t="s">
        <v>361</v>
      </c>
      <c r="BJ378" t="s">
        <v>370</v>
      </c>
      <c r="BK378" t="s">
        <v>361</v>
      </c>
      <c r="BL378" t="s">
        <v>361</v>
      </c>
      <c r="BM378" t="s">
        <v>361</v>
      </c>
      <c r="BP378" t="s">
        <v>361</v>
      </c>
      <c r="BQ378" t="s">
        <v>361</v>
      </c>
      <c r="BR378" t="s">
        <v>361</v>
      </c>
      <c r="BS378" t="s">
        <v>361</v>
      </c>
      <c r="BT378" t="s">
        <v>361</v>
      </c>
      <c r="BU378" t="s">
        <v>361</v>
      </c>
      <c r="BV378" t="s">
        <v>361</v>
      </c>
      <c r="BW378" t="s">
        <v>361</v>
      </c>
      <c r="BX378" t="s">
        <v>361</v>
      </c>
      <c r="BY378" t="s">
        <v>361</v>
      </c>
      <c r="BZ378" t="s">
        <v>370</v>
      </c>
      <c r="CA378" t="s">
        <v>361</v>
      </c>
      <c r="CB378" t="s">
        <v>361</v>
      </c>
      <c r="CC378" t="s">
        <v>361</v>
      </c>
      <c r="CF378" t="s">
        <v>361</v>
      </c>
      <c r="CG378" t="s">
        <v>361</v>
      </c>
      <c r="CH378" t="s">
        <v>361</v>
      </c>
      <c r="CI378" t="s">
        <v>361</v>
      </c>
      <c r="CJ378" t="s">
        <v>361</v>
      </c>
      <c r="CK378" t="s">
        <v>361</v>
      </c>
      <c r="CL378" t="s">
        <v>361</v>
      </c>
      <c r="CM378" t="s">
        <v>361</v>
      </c>
      <c r="CN378" t="s">
        <v>361</v>
      </c>
      <c r="CO378" t="s">
        <v>361</v>
      </c>
      <c r="CP378" t="s">
        <v>361</v>
      </c>
      <c r="CQ378" t="s">
        <v>361</v>
      </c>
      <c r="CR378" t="s">
        <v>361</v>
      </c>
      <c r="CS378" t="s">
        <v>361</v>
      </c>
      <c r="CT378" t="s">
        <v>361</v>
      </c>
      <c r="CU378" t="s">
        <v>361</v>
      </c>
      <c r="CV378" t="s">
        <v>361</v>
      </c>
      <c r="CW378" t="s">
        <v>361</v>
      </c>
      <c r="CX378" t="s">
        <v>361</v>
      </c>
      <c r="CY378" t="s">
        <v>370</v>
      </c>
      <c r="CZ378" t="s">
        <v>361</v>
      </c>
      <c r="DA378" t="s">
        <v>361</v>
      </c>
      <c r="DE378" t="s">
        <v>385</v>
      </c>
      <c r="DG378" t="s">
        <v>385</v>
      </c>
      <c r="DH378" t="s">
        <v>361</v>
      </c>
      <c r="DI378" t="s">
        <v>361</v>
      </c>
      <c r="DJ378" t="s">
        <v>361</v>
      </c>
      <c r="DK378" t="s">
        <v>361</v>
      </c>
      <c r="DL378" t="s">
        <v>361</v>
      </c>
      <c r="DM378" t="s">
        <v>361</v>
      </c>
      <c r="DN378" t="s">
        <v>361</v>
      </c>
      <c r="DO378" t="s">
        <v>361</v>
      </c>
      <c r="DP378" t="s">
        <v>361</v>
      </c>
      <c r="DQ378" t="s">
        <v>361</v>
      </c>
      <c r="DR378" t="s">
        <v>361</v>
      </c>
      <c r="DT378" t="s">
        <v>361</v>
      </c>
      <c r="DU378" t="s">
        <v>361</v>
      </c>
      <c r="DV378" t="s">
        <v>361</v>
      </c>
      <c r="DW378" t="s">
        <v>361</v>
      </c>
      <c r="DX378" t="s">
        <v>361</v>
      </c>
      <c r="DY378" t="s">
        <v>361</v>
      </c>
      <c r="DZ378" t="s">
        <v>361</v>
      </c>
      <c r="EA378" t="s">
        <v>361</v>
      </c>
      <c r="EB378" t="s">
        <v>361</v>
      </c>
      <c r="EC378" t="s">
        <v>361</v>
      </c>
      <c r="ED378" t="s">
        <v>370</v>
      </c>
      <c r="EI378" t="s">
        <v>383</v>
      </c>
      <c r="EK378" t="s">
        <v>383</v>
      </c>
      <c r="EL378">
        <v>1</v>
      </c>
      <c r="EM378" t="s">
        <v>372</v>
      </c>
      <c r="EN378">
        <v>52</v>
      </c>
      <c r="FQ378" t="s">
        <v>373</v>
      </c>
      <c r="FS378" t="s">
        <v>387</v>
      </c>
      <c r="FW378" t="s">
        <v>387</v>
      </c>
      <c r="GG378" t="s">
        <v>383</v>
      </c>
      <c r="GK378" t="s">
        <v>394</v>
      </c>
      <c r="GQ378">
        <v>2</v>
      </c>
      <c r="GS378" t="s">
        <v>395</v>
      </c>
      <c r="GU378" t="s">
        <v>396</v>
      </c>
      <c r="GY378" t="s">
        <v>397</v>
      </c>
      <c r="HC378" t="s">
        <v>383</v>
      </c>
      <c r="HE378" t="s">
        <v>385</v>
      </c>
      <c r="HO378" t="s">
        <v>383</v>
      </c>
      <c r="HP378" t="s">
        <v>385</v>
      </c>
      <c r="HQ378" t="s">
        <v>383</v>
      </c>
      <c r="HR378" t="s">
        <v>385</v>
      </c>
      <c r="HS378" t="s">
        <v>385</v>
      </c>
      <c r="HT378" t="s">
        <v>385</v>
      </c>
      <c r="HU378" t="s">
        <v>385</v>
      </c>
      <c r="HV378" t="s">
        <v>385</v>
      </c>
      <c r="HW378" t="s">
        <v>385</v>
      </c>
      <c r="IE378" t="s">
        <v>385</v>
      </c>
      <c r="IF378" t="s">
        <v>385</v>
      </c>
      <c r="IG378" t="s">
        <v>383</v>
      </c>
      <c r="IH378" t="s">
        <v>383</v>
      </c>
      <c r="II378" t="s">
        <v>383</v>
      </c>
      <c r="IJ378" t="s">
        <v>385</v>
      </c>
      <c r="IK378" t="s">
        <v>383</v>
      </c>
      <c r="IM378" t="s">
        <v>421</v>
      </c>
      <c r="IQ378" t="s">
        <v>380</v>
      </c>
      <c r="IU378" t="s">
        <v>468</v>
      </c>
      <c r="IW378" t="s">
        <v>468</v>
      </c>
      <c r="IY378" t="s">
        <v>468</v>
      </c>
      <c r="JA378" t="s">
        <v>383</v>
      </c>
      <c r="JL378" t="s">
        <v>361</v>
      </c>
      <c r="JM378" t="s">
        <v>361</v>
      </c>
      <c r="JN378" t="s">
        <v>361</v>
      </c>
      <c r="JO378" t="s">
        <v>361</v>
      </c>
      <c r="JP378" t="s">
        <v>361</v>
      </c>
      <c r="JQ378" t="s">
        <v>361</v>
      </c>
      <c r="JR378" t="s">
        <v>361</v>
      </c>
      <c r="JS378" t="s">
        <v>361</v>
      </c>
      <c r="JT378" t="s">
        <v>361</v>
      </c>
      <c r="JU378" t="s">
        <v>361</v>
      </c>
      <c r="JV378" t="s">
        <v>361</v>
      </c>
      <c r="JW378" t="s">
        <v>361</v>
      </c>
      <c r="KB378" t="s">
        <v>8</v>
      </c>
    </row>
    <row r="379" spans="1:288" x14ac:dyDescent="0.3">
      <c r="A379">
        <v>378</v>
      </c>
      <c r="AV379" t="s">
        <v>361</v>
      </c>
      <c r="AW379" t="s">
        <v>361</v>
      </c>
      <c r="AX379" t="s">
        <v>361</v>
      </c>
      <c r="AY379" t="s">
        <v>361</v>
      </c>
      <c r="AZ379" t="s">
        <v>361</v>
      </c>
      <c r="BA379" t="s">
        <v>361</v>
      </c>
      <c r="BB379" t="s">
        <v>361</v>
      </c>
      <c r="BC379" t="s">
        <v>361</v>
      </c>
      <c r="BD379" t="s">
        <v>361</v>
      </c>
      <c r="BE379" t="s">
        <v>361</v>
      </c>
      <c r="BF379" t="s">
        <v>361</v>
      </c>
      <c r="BG379" t="s">
        <v>361</v>
      </c>
      <c r="BH379" t="s">
        <v>361</v>
      </c>
      <c r="BI379" t="s">
        <v>361</v>
      </c>
      <c r="BJ379" t="s">
        <v>361</v>
      </c>
      <c r="BK379" t="s">
        <v>361</v>
      </c>
      <c r="BL379" t="s">
        <v>361</v>
      </c>
      <c r="BM379" t="s">
        <v>361</v>
      </c>
      <c r="BP379" t="s">
        <v>361</v>
      </c>
      <c r="BQ379" t="s">
        <v>361</v>
      </c>
      <c r="BR379" t="s">
        <v>361</v>
      </c>
      <c r="BS379" t="s">
        <v>361</v>
      </c>
      <c r="BT379" t="s">
        <v>361</v>
      </c>
      <c r="BU379" t="s">
        <v>361</v>
      </c>
      <c r="BV379" t="s">
        <v>361</v>
      </c>
      <c r="BW379" t="s">
        <v>361</v>
      </c>
      <c r="BX379" t="s">
        <v>361</v>
      </c>
      <c r="BY379" t="s">
        <v>361</v>
      </c>
      <c r="BZ379" t="s">
        <v>361</v>
      </c>
      <c r="CA379" t="s">
        <v>361</v>
      </c>
      <c r="CB379" t="s">
        <v>361</v>
      </c>
      <c r="CC379" t="s">
        <v>361</v>
      </c>
      <c r="CF379" t="s">
        <v>361</v>
      </c>
      <c r="CG379" t="s">
        <v>361</v>
      </c>
      <c r="CH379" t="s">
        <v>361</v>
      </c>
      <c r="CI379" t="s">
        <v>361</v>
      </c>
      <c r="CJ379" t="s">
        <v>361</v>
      </c>
      <c r="CK379" t="s">
        <v>361</v>
      </c>
      <c r="CL379" t="s">
        <v>361</v>
      </c>
      <c r="CM379" t="s">
        <v>361</v>
      </c>
      <c r="CN379" t="s">
        <v>361</v>
      </c>
      <c r="CO379" t="s">
        <v>361</v>
      </c>
      <c r="CP379" t="s">
        <v>361</v>
      </c>
      <c r="CQ379" t="s">
        <v>361</v>
      </c>
      <c r="CR379" t="s">
        <v>361</v>
      </c>
      <c r="CS379" t="s">
        <v>361</v>
      </c>
      <c r="CT379" t="s">
        <v>361</v>
      </c>
      <c r="CU379" t="s">
        <v>361</v>
      </c>
      <c r="CV379" t="s">
        <v>361</v>
      </c>
      <c r="CW379" t="s">
        <v>361</v>
      </c>
      <c r="CX379" t="s">
        <v>361</v>
      </c>
      <c r="CY379" t="s">
        <v>361</v>
      </c>
      <c r="CZ379" t="s">
        <v>361</v>
      </c>
      <c r="DA379" t="s">
        <v>361</v>
      </c>
      <c r="DH379" t="s">
        <v>361</v>
      </c>
      <c r="DI379" t="s">
        <v>361</v>
      </c>
      <c r="DJ379" t="s">
        <v>361</v>
      </c>
      <c r="DK379" t="s">
        <v>361</v>
      </c>
      <c r="DL379" t="s">
        <v>361</v>
      </c>
      <c r="DM379" t="s">
        <v>361</v>
      </c>
      <c r="DN379" t="s">
        <v>361</v>
      </c>
      <c r="DO379" t="s">
        <v>361</v>
      </c>
      <c r="DP379" t="s">
        <v>361</v>
      </c>
      <c r="DQ379" t="s">
        <v>361</v>
      </c>
      <c r="DR379" t="s">
        <v>361</v>
      </c>
      <c r="DT379" t="s">
        <v>361</v>
      </c>
      <c r="DU379" t="s">
        <v>361</v>
      </c>
      <c r="DV379" t="s">
        <v>361</v>
      </c>
      <c r="DW379" t="s">
        <v>361</v>
      </c>
      <c r="DX379" t="s">
        <v>361</v>
      </c>
      <c r="DY379" t="s">
        <v>361</v>
      </c>
      <c r="DZ379" t="s">
        <v>361</v>
      </c>
      <c r="EA379" t="s">
        <v>361</v>
      </c>
      <c r="EB379" t="s">
        <v>361</v>
      </c>
      <c r="EC379" t="s">
        <v>361</v>
      </c>
      <c r="ED379" t="s">
        <v>361</v>
      </c>
      <c r="JL379" t="s">
        <v>361</v>
      </c>
      <c r="JM379" t="s">
        <v>361</v>
      </c>
      <c r="JN379" t="s">
        <v>361</v>
      </c>
      <c r="JO379" t="s">
        <v>361</v>
      </c>
      <c r="JP379" t="s">
        <v>361</v>
      </c>
      <c r="JQ379" t="s">
        <v>361</v>
      </c>
      <c r="JR379" t="s">
        <v>361</v>
      </c>
      <c r="JS379" t="s">
        <v>361</v>
      </c>
      <c r="JT379" t="s">
        <v>361</v>
      </c>
      <c r="JU379" t="s">
        <v>361</v>
      </c>
      <c r="JV379" t="s">
        <v>361</v>
      </c>
      <c r="JW379" t="s">
        <v>361</v>
      </c>
      <c r="KB379" t="s">
        <v>59</v>
      </c>
    </row>
    <row r="380" spans="1:288" x14ac:dyDescent="0.3">
      <c r="A380">
        <v>379</v>
      </c>
      <c r="D380" s="45">
        <v>44747</v>
      </c>
      <c r="E380" s="46">
        <v>0.47500000000000003</v>
      </c>
      <c r="F380" t="s">
        <v>5</v>
      </c>
      <c r="G380" t="s">
        <v>382</v>
      </c>
      <c r="I380" t="s">
        <v>383</v>
      </c>
      <c r="N380" t="s">
        <v>384</v>
      </c>
      <c r="S380" t="s">
        <v>385</v>
      </c>
      <c r="W380" t="s">
        <v>386</v>
      </c>
      <c r="Y380" t="s">
        <v>385</v>
      </c>
      <c r="AA380" t="s">
        <v>414</v>
      </c>
      <c r="AC380" t="s">
        <v>388</v>
      </c>
      <c r="AE380" t="s">
        <v>415</v>
      </c>
      <c r="AG380" t="s">
        <v>390</v>
      </c>
      <c r="AK380" t="s">
        <v>383</v>
      </c>
      <c r="AO380" t="s">
        <v>383</v>
      </c>
      <c r="AQ380" t="s">
        <v>383</v>
      </c>
      <c r="AS380" t="s">
        <v>383</v>
      </c>
      <c r="AU380" t="s">
        <v>383</v>
      </c>
      <c r="AV380" t="s">
        <v>361</v>
      </c>
      <c r="AW380" t="s">
        <v>361</v>
      </c>
      <c r="AX380" t="s">
        <v>361</v>
      </c>
      <c r="AY380" t="s">
        <v>361</v>
      </c>
      <c r="AZ380" t="s">
        <v>361</v>
      </c>
      <c r="BA380" t="s">
        <v>361</v>
      </c>
      <c r="BB380" t="s">
        <v>361</v>
      </c>
      <c r="BC380" t="s">
        <v>361</v>
      </c>
      <c r="BD380" t="s">
        <v>361</v>
      </c>
      <c r="BE380" t="s">
        <v>370</v>
      </c>
      <c r="BF380" t="s">
        <v>361</v>
      </c>
      <c r="BG380" t="s">
        <v>361</v>
      </c>
      <c r="BH380" t="s">
        <v>361</v>
      </c>
      <c r="BI380" t="s">
        <v>361</v>
      </c>
      <c r="BJ380" t="s">
        <v>361</v>
      </c>
      <c r="BK380" t="s">
        <v>361</v>
      </c>
      <c r="BL380" t="s">
        <v>361</v>
      </c>
      <c r="BM380" t="s">
        <v>361</v>
      </c>
      <c r="BP380" t="s">
        <v>361</v>
      </c>
      <c r="BQ380" t="s">
        <v>361</v>
      </c>
      <c r="BR380" t="s">
        <v>361</v>
      </c>
      <c r="BS380" t="s">
        <v>361</v>
      </c>
      <c r="BT380" t="s">
        <v>361</v>
      </c>
      <c r="BU380" t="s">
        <v>361</v>
      </c>
      <c r="BV380" t="s">
        <v>361</v>
      </c>
      <c r="BW380" t="s">
        <v>370</v>
      </c>
      <c r="BX380" t="s">
        <v>361</v>
      </c>
      <c r="BY380" t="s">
        <v>361</v>
      </c>
      <c r="BZ380" t="s">
        <v>361</v>
      </c>
      <c r="CA380" t="s">
        <v>361</v>
      </c>
      <c r="CB380" t="s">
        <v>361</v>
      </c>
      <c r="CC380" t="s">
        <v>361</v>
      </c>
      <c r="CF380" t="s">
        <v>361</v>
      </c>
      <c r="CG380" t="s">
        <v>361</v>
      </c>
      <c r="CH380" t="s">
        <v>361</v>
      </c>
      <c r="CI380" t="s">
        <v>361</v>
      </c>
      <c r="CJ380" t="s">
        <v>361</v>
      </c>
      <c r="CK380" t="s">
        <v>361</v>
      </c>
      <c r="CL380" t="s">
        <v>361</v>
      </c>
      <c r="CM380" t="s">
        <v>361</v>
      </c>
      <c r="CN380" t="s">
        <v>361</v>
      </c>
      <c r="CO380" t="s">
        <v>361</v>
      </c>
      <c r="CP380" t="s">
        <v>361</v>
      </c>
      <c r="CQ380" t="s">
        <v>370</v>
      </c>
      <c r="CR380" t="s">
        <v>361</v>
      </c>
      <c r="CS380" t="s">
        <v>361</v>
      </c>
      <c r="CT380" t="s">
        <v>361</v>
      </c>
      <c r="CU380" t="s">
        <v>361</v>
      </c>
      <c r="CV380" t="s">
        <v>361</v>
      </c>
      <c r="CW380" t="s">
        <v>361</v>
      </c>
      <c r="CX380" t="s">
        <v>361</v>
      </c>
      <c r="CY380" t="s">
        <v>361</v>
      </c>
      <c r="CZ380" t="s">
        <v>361</v>
      </c>
      <c r="DA380" t="s">
        <v>361</v>
      </c>
      <c r="DE380" t="s">
        <v>436</v>
      </c>
      <c r="DG380" t="s">
        <v>436</v>
      </c>
      <c r="DH380" t="s">
        <v>361</v>
      </c>
      <c r="DI380" t="s">
        <v>361</v>
      </c>
      <c r="DJ380" t="s">
        <v>361</v>
      </c>
      <c r="DK380" t="s">
        <v>361</v>
      </c>
      <c r="DL380" t="s">
        <v>361</v>
      </c>
      <c r="DM380" t="s">
        <v>361</v>
      </c>
      <c r="DN380" t="s">
        <v>361</v>
      </c>
      <c r="DO380" t="s">
        <v>361</v>
      </c>
      <c r="DP380" t="s">
        <v>361</v>
      </c>
      <c r="DQ380" t="s">
        <v>361</v>
      </c>
      <c r="DR380" t="s">
        <v>361</v>
      </c>
      <c r="DT380" t="s">
        <v>361</v>
      </c>
      <c r="DU380" t="s">
        <v>361</v>
      </c>
      <c r="DV380" t="s">
        <v>361</v>
      </c>
      <c r="DW380" t="s">
        <v>361</v>
      </c>
      <c r="DX380" t="s">
        <v>361</v>
      </c>
      <c r="DY380" t="s">
        <v>361</v>
      </c>
      <c r="DZ380" t="s">
        <v>361</v>
      </c>
      <c r="EA380" t="s">
        <v>361</v>
      </c>
      <c r="EB380" t="s">
        <v>361</v>
      </c>
      <c r="EC380" t="s">
        <v>361</v>
      </c>
      <c r="ED380" t="s">
        <v>370</v>
      </c>
      <c r="EI380" t="s">
        <v>383</v>
      </c>
      <c r="EK380" t="s">
        <v>383</v>
      </c>
      <c r="EL380">
        <v>7</v>
      </c>
      <c r="EM380" t="s">
        <v>371</v>
      </c>
      <c r="EN380">
        <v>64</v>
      </c>
      <c r="EO380" t="s">
        <v>371</v>
      </c>
      <c r="EP380">
        <v>39</v>
      </c>
      <c r="EQ380" t="s">
        <v>372</v>
      </c>
      <c r="ER380">
        <v>48</v>
      </c>
      <c r="ES380" t="s">
        <v>372</v>
      </c>
      <c r="ET380">
        <v>27</v>
      </c>
      <c r="EU380" t="s">
        <v>372</v>
      </c>
      <c r="EV380">
        <v>21</v>
      </c>
      <c r="EW380" t="s">
        <v>372</v>
      </c>
      <c r="EX380">
        <v>16</v>
      </c>
      <c r="EY380" t="s">
        <v>371</v>
      </c>
      <c r="EZ380">
        <v>5</v>
      </c>
      <c r="FQ380" t="s">
        <v>392</v>
      </c>
      <c r="FS380" t="s">
        <v>419</v>
      </c>
      <c r="FW380" t="s">
        <v>387</v>
      </c>
      <c r="GA380" t="s">
        <v>385</v>
      </c>
      <c r="GG380" t="s">
        <v>383</v>
      </c>
      <c r="GK380" t="s">
        <v>595</v>
      </c>
      <c r="GQ380">
        <v>10</v>
      </c>
      <c r="GS380" t="s">
        <v>395</v>
      </c>
      <c r="GU380" t="s">
        <v>396</v>
      </c>
      <c r="GY380" t="s">
        <v>397</v>
      </c>
      <c r="HC380" t="s">
        <v>385</v>
      </c>
      <c r="HE380" t="s">
        <v>385</v>
      </c>
      <c r="HO380" t="s">
        <v>385</v>
      </c>
      <c r="HP380" t="s">
        <v>385</v>
      </c>
      <c r="HQ380" t="s">
        <v>383</v>
      </c>
      <c r="HR380" t="s">
        <v>383</v>
      </c>
      <c r="HS380" t="s">
        <v>385</v>
      </c>
      <c r="HT380" t="s">
        <v>383</v>
      </c>
      <c r="HU380" t="s">
        <v>385</v>
      </c>
      <c r="HV380" t="s">
        <v>385</v>
      </c>
      <c r="HW380" t="s">
        <v>383</v>
      </c>
      <c r="IE380" t="s">
        <v>385</v>
      </c>
      <c r="IF380" t="s">
        <v>385</v>
      </c>
      <c r="IG380" t="s">
        <v>383</v>
      </c>
      <c r="IH380" t="s">
        <v>383</v>
      </c>
      <c r="II380" t="s">
        <v>383</v>
      </c>
      <c r="IJ380" t="s">
        <v>383</v>
      </c>
      <c r="IK380" t="s">
        <v>383</v>
      </c>
      <c r="IM380" t="s">
        <v>421</v>
      </c>
      <c r="IQ380" t="s">
        <v>422</v>
      </c>
      <c r="IU380" t="s">
        <v>400</v>
      </c>
      <c r="IW380" t="s">
        <v>400</v>
      </c>
      <c r="IY380" t="s">
        <v>400</v>
      </c>
      <c r="JA380" t="s">
        <v>383</v>
      </c>
      <c r="JL380" t="s">
        <v>361</v>
      </c>
      <c r="JM380" t="s">
        <v>361</v>
      </c>
      <c r="JN380" t="s">
        <v>361</v>
      </c>
      <c r="JO380" t="s">
        <v>361</v>
      </c>
      <c r="JP380" t="s">
        <v>361</v>
      </c>
      <c r="JQ380" t="s">
        <v>361</v>
      </c>
      <c r="JR380" t="s">
        <v>361</v>
      </c>
      <c r="JS380" t="s">
        <v>361</v>
      </c>
      <c r="JT380" t="s">
        <v>361</v>
      </c>
      <c r="JU380" t="s">
        <v>361</v>
      </c>
      <c r="JV380" t="s">
        <v>361</v>
      </c>
      <c r="JW380" t="s">
        <v>361</v>
      </c>
      <c r="KB380" t="s">
        <v>8</v>
      </c>
    </row>
    <row r="381" spans="1:288" x14ac:dyDescent="0.3">
      <c r="A381">
        <v>380</v>
      </c>
      <c r="D381" s="45">
        <v>44747</v>
      </c>
      <c r="E381" s="46">
        <v>0.47430555555555554</v>
      </c>
      <c r="F381" t="s">
        <v>17</v>
      </c>
      <c r="G381" t="s">
        <v>13</v>
      </c>
      <c r="H381" t="s">
        <v>7</v>
      </c>
      <c r="L381" t="s">
        <v>362</v>
      </c>
      <c r="P381" t="s">
        <v>9</v>
      </c>
      <c r="V381" t="s">
        <v>487</v>
      </c>
      <c r="X381" t="s">
        <v>7</v>
      </c>
      <c r="Z381" t="s">
        <v>402</v>
      </c>
      <c r="AB381" t="s">
        <v>403</v>
      </c>
      <c r="AD381" t="s">
        <v>366</v>
      </c>
      <c r="AF381" t="s">
        <v>367</v>
      </c>
      <c r="AJ381" t="s">
        <v>367</v>
      </c>
      <c r="AN381" t="s">
        <v>7</v>
      </c>
      <c r="AP381" t="s">
        <v>367</v>
      </c>
      <c r="AR381" t="s">
        <v>7</v>
      </c>
      <c r="AT381" t="s">
        <v>7</v>
      </c>
      <c r="AV381" t="s">
        <v>361</v>
      </c>
      <c r="AW381" t="s">
        <v>361</v>
      </c>
      <c r="AX381" t="s">
        <v>361</v>
      </c>
      <c r="AY381" t="s">
        <v>370</v>
      </c>
      <c r="AZ381" t="s">
        <v>370</v>
      </c>
      <c r="BA381" t="s">
        <v>370</v>
      </c>
      <c r="BB381" t="s">
        <v>361</v>
      </c>
      <c r="BC381" t="s">
        <v>361</v>
      </c>
      <c r="BD381" t="s">
        <v>361</v>
      </c>
      <c r="BE381" t="s">
        <v>361</v>
      </c>
      <c r="BF381" t="s">
        <v>361</v>
      </c>
      <c r="BG381" t="s">
        <v>361</v>
      </c>
      <c r="BH381" t="s">
        <v>361</v>
      </c>
      <c r="BI381" t="s">
        <v>361</v>
      </c>
      <c r="BJ381" t="s">
        <v>361</v>
      </c>
      <c r="BK381" t="s">
        <v>361</v>
      </c>
      <c r="BL381" t="s">
        <v>361</v>
      </c>
      <c r="BM381" t="s">
        <v>361</v>
      </c>
      <c r="BP381" t="s">
        <v>361</v>
      </c>
      <c r="BQ381" t="s">
        <v>361</v>
      </c>
      <c r="BR381" t="s">
        <v>361</v>
      </c>
      <c r="BS381" t="s">
        <v>370</v>
      </c>
      <c r="BT381" t="s">
        <v>361</v>
      </c>
      <c r="BU381" t="s">
        <v>361</v>
      </c>
      <c r="BV381" t="s">
        <v>361</v>
      </c>
      <c r="BW381" t="s">
        <v>361</v>
      </c>
      <c r="BX381" t="s">
        <v>361</v>
      </c>
      <c r="BY381" t="s">
        <v>361</v>
      </c>
      <c r="BZ381" t="s">
        <v>361</v>
      </c>
      <c r="CA381" t="s">
        <v>361</v>
      </c>
      <c r="CB381" t="s">
        <v>361</v>
      </c>
      <c r="CC381" t="s">
        <v>361</v>
      </c>
      <c r="CF381" t="s">
        <v>361</v>
      </c>
      <c r="CG381" t="s">
        <v>361</v>
      </c>
      <c r="CH381" t="s">
        <v>361</v>
      </c>
      <c r="CI381" t="s">
        <v>370</v>
      </c>
      <c r="CJ381" t="s">
        <v>370</v>
      </c>
      <c r="CK381" t="s">
        <v>361</v>
      </c>
      <c r="CL381" t="s">
        <v>361</v>
      </c>
      <c r="CM381" t="s">
        <v>361</v>
      </c>
      <c r="CN381" t="s">
        <v>361</v>
      </c>
      <c r="CO381" t="s">
        <v>361</v>
      </c>
      <c r="CP381" t="s">
        <v>361</v>
      </c>
      <c r="CQ381" t="s">
        <v>361</v>
      </c>
      <c r="CR381" t="s">
        <v>361</v>
      </c>
      <c r="CS381" t="s">
        <v>361</v>
      </c>
      <c r="CT381" t="s">
        <v>361</v>
      </c>
      <c r="CU381" t="s">
        <v>361</v>
      </c>
      <c r="CV381" t="s">
        <v>361</v>
      </c>
      <c r="CW381" t="s">
        <v>361</v>
      </c>
      <c r="CX381" t="s">
        <v>361</v>
      </c>
      <c r="CY381" t="s">
        <v>361</v>
      </c>
      <c r="CZ381" t="s">
        <v>361</v>
      </c>
      <c r="DA381" t="s">
        <v>361</v>
      </c>
      <c r="DD381" t="s">
        <v>9</v>
      </c>
      <c r="DF381" t="s">
        <v>7</v>
      </c>
      <c r="DH381" t="s">
        <v>361</v>
      </c>
      <c r="DI381" t="s">
        <v>361</v>
      </c>
      <c r="DJ381" t="s">
        <v>361</v>
      </c>
      <c r="DK381" t="s">
        <v>361</v>
      </c>
      <c r="DL381" t="s">
        <v>361</v>
      </c>
      <c r="DM381" t="s">
        <v>361</v>
      </c>
      <c r="DN381" t="s">
        <v>361</v>
      </c>
      <c r="DO381" t="s">
        <v>361</v>
      </c>
      <c r="DP381" t="s">
        <v>361</v>
      </c>
      <c r="DQ381" t="s">
        <v>361</v>
      </c>
      <c r="DR381" t="s">
        <v>370</v>
      </c>
      <c r="DT381" t="s">
        <v>361</v>
      </c>
      <c r="DU381" t="s">
        <v>361</v>
      </c>
      <c r="DV381" t="s">
        <v>361</v>
      </c>
      <c r="DW381" t="s">
        <v>361</v>
      </c>
      <c r="DX381" t="s">
        <v>361</v>
      </c>
      <c r="DY381" t="s">
        <v>361</v>
      </c>
      <c r="DZ381" t="s">
        <v>361</v>
      </c>
      <c r="EA381" t="s">
        <v>361</v>
      </c>
      <c r="EB381" t="s">
        <v>361</v>
      </c>
      <c r="EC381" t="s">
        <v>361</v>
      </c>
      <c r="ED381" t="s">
        <v>361</v>
      </c>
      <c r="EH381" t="s">
        <v>7</v>
      </c>
      <c r="EJ381" t="s">
        <v>7</v>
      </c>
      <c r="EL381">
        <v>0</v>
      </c>
      <c r="FQ381" t="s">
        <v>373</v>
      </c>
      <c r="FR381" t="s">
        <v>406</v>
      </c>
      <c r="FV381" t="s">
        <v>406</v>
      </c>
      <c r="GF381" t="s">
        <v>7</v>
      </c>
      <c r="GJ381" t="s">
        <v>478</v>
      </c>
      <c r="GN381" t="s">
        <v>479</v>
      </c>
      <c r="GP381">
        <v>10</v>
      </c>
      <c r="GR381" t="s">
        <v>559</v>
      </c>
      <c r="GT381" t="s">
        <v>532</v>
      </c>
      <c r="GX381" t="s">
        <v>378</v>
      </c>
      <c r="HB381" t="s">
        <v>7</v>
      </c>
      <c r="HD381" t="s">
        <v>7</v>
      </c>
      <c r="HF381" t="s">
        <v>7</v>
      </c>
      <c r="HG381" t="s">
        <v>9</v>
      </c>
      <c r="HH381" t="s">
        <v>7</v>
      </c>
      <c r="HI381" t="s">
        <v>7</v>
      </c>
      <c r="HJ381" t="s">
        <v>7</v>
      </c>
      <c r="HK381" t="s">
        <v>7</v>
      </c>
      <c r="HL381" t="s">
        <v>7</v>
      </c>
      <c r="HM381" t="s">
        <v>9</v>
      </c>
      <c r="HN381" t="s">
        <v>7</v>
      </c>
      <c r="HX381" t="s">
        <v>7</v>
      </c>
      <c r="HY381" t="s">
        <v>9</v>
      </c>
      <c r="HZ381" t="s">
        <v>9</v>
      </c>
      <c r="IA381" t="s">
        <v>7</v>
      </c>
      <c r="IB381" t="s">
        <v>7</v>
      </c>
      <c r="IC381" t="s">
        <v>7</v>
      </c>
      <c r="ID381" t="s">
        <v>7</v>
      </c>
      <c r="IL381" t="s">
        <v>473</v>
      </c>
      <c r="IP381" t="s">
        <v>457</v>
      </c>
      <c r="IT381" t="s">
        <v>381</v>
      </c>
      <c r="IV381" t="s">
        <v>381</v>
      </c>
      <c r="IX381" t="s">
        <v>381</v>
      </c>
      <c r="IZ381" t="s">
        <v>7</v>
      </c>
      <c r="JL381" t="s">
        <v>361</v>
      </c>
      <c r="JM381" t="s">
        <v>361</v>
      </c>
      <c r="JN381" t="s">
        <v>361</v>
      </c>
      <c r="JO381" t="s">
        <v>361</v>
      </c>
      <c r="JP381" t="s">
        <v>361</v>
      </c>
      <c r="JQ381" t="s">
        <v>361</v>
      </c>
      <c r="JR381" t="s">
        <v>361</v>
      </c>
      <c r="JS381" t="s">
        <v>361</v>
      </c>
      <c r="JT381" t="s">
        <v>361</v>
      </c>
      <c r="JU381" t="s">
        <v>361</v>
      </c>
      <c r="JV381" t="s">
        <v>361</v>
      </c>
      <c r="JW381" t="s">
        <v>361</v>
      </c>
      <c r="KB381" t="s">
        <v>8</v>
      </c>
    </row>
    <row r="382" spans="1:288" x14ac:dyDescent="0.3">
      <c r="A382">
        <v>381</v>
      </c>
      <c r="D382" s="45">
        <v>44749</v>
      </c>
      <c r="E382" s="46">
        <v>0.40763888888888888</v>
      </c>
      <c r="F382" t="s">
        <v>19</v>
      </c>
      <c r="G382" t="s">
        <v>13</v>
      </c>
      <c r="H382" t="s">
        <v>7</v>
      </c>
      <c r="L382" t="s">
        <v>362</v>
      </c>
      <c r="P382" t="s">
        <v>9</v>
      </c>
      <c r="V382" t="s">
        <v>401</v>
      </c>
      <c r="X382" t="s">
        <v>9</v>
      </c>
      <c r="Z382" t="s">
        <v>443</v>
      </c>
      <c r="AB382" t="s">
        <v>403</v>
      </c>
      <c r="AD382" t="s">
        <v>366</v>
      </c>
      <c r="AF382" t="s">
        <v>367</v>
      </c>
      <c r="AJ382" t="s">
        <v>367</v>
      </c>
      <c r="AN382" t="s">
        <v>7</v>
      </c>
      <c r="AP382" t="s">
        <v>369</v>
      </c>
      <c r="AR382" t="s">
        <v>7</v>
      </c>
      <c r="AT382" t="s">
        <v>368</v>
      </c>
      <c r="AV382" t="s">
        <v>361</v>
      </c>
      <c r="AW382" t="s">
        <v>370</v>
      </c>
      <c r="AX382" t="s">
        <v>361</v>
      </c>
      <c r="AY382" t="s">
        <v>370</v>
      </c>
      <c r="AZ382" t="s">
        <v>370</v>
      </c>
      <c r="BA382" t="s">
        <v>370</v>
      </c>
      <c r="BB382" t="s">
        <v>370</v>
      </c>
      <c r="BC382" t="s">
        <v>361</v>
      </c>
      <c r="BD382" t="s">
        <v>361</v>
      </c>
      <c r="BE382" t="s">
        <v>361</v>
      </c>
      <c r="BF382" t="s">
        <v>361</v>
      </c>
      <c r="BG382" t="s">
        <v>361</v>
      </c>
      <c r="BH382" t="s">
        <v>361</v>
      </c>
      <c r="BI382" t="s">
        <v>361</v>
      </c>
      <c r="BJ382" t="s">
        <v>361</v>
      </c>
      <c r="BK382" t="s">
        <v>361</v>
      </c>
      <c r="BL382" t="s">
        <v>361</v>
      </c>
      <c r="BM382" t="s">
        <v>361</v>
      </c>
      <c r="BP382" t="s">
        <v>361</v>
      </c>
      <c r="BQ382" t="s">
        <v>370</v>
      </c>
      <c r="BR382" t="s">
        <v>361</v>
      </c>
      <c r="BS382" t="s">
        <v>370</v>
      </c>
      <c r="BT382" t="s">
        <v>370</v>
      </c>
      <c r="BU382" t="s">
        <v>361</v>
      </c>
      <c r="BV382" t="s">
        <v>361</v>
      </c>
      <c r="BW382" t="s">
        <v>361</v>
      </c>
      <c r="BX382" t="s">
        <v>361</v>
      </c>
      <c r="BY382" t="s">
        <v>361</v>
      </c>
      <c r="BZ382" t="s">
        <v>361</v>
      </c>
      <c r="CA382" t="s">
        <v>361</v>
      </c>
      <c r="CB382" t="s">
        <v>361</v>
      </c>
      <c r="CC382" t="s">
        <v>361</v>
      </c>
      <c r="CF382" t="s">
        <v>361</v>
      </c>
      <c r="CG382" t="s">
        <v>370</v>
      </c>
      <c r="CH382" t="s">
        <v>370</v>
      </c>
      <c r="CI382" t="s">
        <v>370</v>
      </c>
      <c r="CJ382" t="s">
        <v>370</v>
      </c>
      <c r="CK382" t="s">
        <v>361</v>
      </c>
      <c r="CL382" t="s">
        <v>370</v>
      </c>
      <c r="CM382" t="s">
        <v>361</v>
      </c>
      <c r="CN382" t="s">
        <v>361</v>
      </c>
      <c r="CO382" t="s">
        <v>361</v>
      </c>
      <c r="CP382" t="s">
        <v>361</v>
      </c>
      <c r="CQ382" t="s">
        <v>361</v>
      </c>
      <c r="CR382" t="s">
        <v>361</v>
      </c>
      <c r="CS382" t="s">
        <v>361</v>
      </c>
      <c r="CT382" t="s">
        <v>361</v>
      </c>
      <c r="CU382" t="s">
        <v>361</v>
      </c>
      <c r="CV382" t="s">
        <v>361</v>
      </c>
      <c r="CW382" t="s">
        <v>361</v>
      </c>
      <c r="CX382" t="s">
        <v>361</v>
      </c>
      <c r="CY382" t="s">
        <v>361</v>
      </c>
      <c r="CZ382" t="s">
        <v>361</v>
      </c>
      <c r="DA382" t="s">
        <v>361</v>
      </c>
      <c r="DD382" t="s">
        <v>9</v>
      </c>
      <c r="DF382" t="s">
        <v>9</v>
      </c>
      <c r="DH382" t="s">
        <v>361</v>
      </c>
      <c r="DI382" t="s">
        <v>361</v>
      </c>
      <c r="DJ382" t="s">
        <v>361</v>
      </c>
      <c r="DK382" t="s">
        <v>361</v>
      </c>
      <c r="DL382" t="s">
        <v>361</v>
      </c>
      <c r="DM382" t="s">
        <v>361</v>
      </c>
      <c r="DN382" t="s">
        <v>361</v>
      </c>
      <c r="DO382" t="s">
        <v>361</v>
      </c>
      <c r="DP382" t="s">
        <v>361</v>
      </c>
      <c r="DQ382" t="s">
        <v>361</v>
      </c>
      <c r="DR382" t="s">
        <v>370</v>
      </c>
      <c r="DT382" t="s">
        <v>361</v>
      </c>
      <c r="DU382" t="s">
        <v>361</v>
      </c>
      <c r="DV382" t="s">
        <v>361</v>
      </c>
      <c r="DW382" t="s">
        <v>361</v>
      </c>
      <c r="DX382" t="s">
        <v>361</v>
      </c>
      <c r="DY382" t="s">
        <v>361</v>
      </c>
      <c r="DZ382" t="s">
        <v>361</v>
      </c>
      <c r="EA382" t="s">
        <v>361</v>
      </c>
      <c r="EB382" t="s">
        <v>361</v>
      </c>
      <c r="EC382" t="s">
        <v>361</v>
      </c>
      <c r="ED382" t="s">
        <v>361</v>
      </c>
      <c r="EH382" t="s">
        <v>7</v>
      </c>
      <c r="EJ382" t="s">
        <v>7</v>
      </c>
      <c r="EL382">
        <v>1</v>
      </c>
      <c r="EM382" t="s">
        <v>372</v>
      </c>
      <c r="EN382">
        <v>30</v>
      </c>
      <c r="FQ382" t="s">
        <v>373</v>
      </c>
      <c r="FR382" t="s">
        <v>374</v>
      </c>
      <c r="FV382" t="s">
        <v>374</v>
      </c>
      <c r="GF382" t="s">
        <v>7</v>
      </c>
      <c r="GJ382" t="s">
        <v>478</v>
      </c>
      <c r="GN382" t="s">
        <v>479</v>
      </c>
      <c r="GP382">
        <v>5</v>
      </c>
      <c r="GR382" t="s">
        <v>376</v>
      </c>
      <c r="GT382" t="s">
        <v>377</v>
      </c>
      <c r="GX382" t="s">
        <v>378</v>
      </c>
      <c r="HB382" t="s">
        <v>9</v>
      </c>
      <c r="HD382" t="s">
        <v>9</v>
      </c>
      <c r="HF382" t="s">
        <v>9</v>
      </c>
      <c r="HG382" t="s">
        <v>9</v>
      </c>
      <c r="HH382" t="s">
        <v>7</v>
      </c>
      <c r="HI382" t="s">
        <v>7</v>
      </c>
      <c r="HJ382" t="s">
        <v>7</v>
      </c>
      <c r="HK382" t="s">
        <v>7</v>
      </c>
      <c r="HL382" t="s">
        <v>7</v>
      </c>
      <c r="HM382" t="s">
        <v>9</v>
      </c>
      <c r="HN382" t="s">
        <v>7</v>
      </c>
      <c r="HX382" t="s">
        <v>7</v>
      </c>
      <c r="HY382" t="s">
        <v>9</v>
      </c>
      <c r="HZ382" t="s">
        <v>7</v>
      </c>
      <c r="IA382" t="s">
        <v>7</v>
      </c>
      <c r="IB382" t="s">
        <v>7</v>
      </c>
      <c r="IC382" t="s">
        <v>7</v>
      </c>
      <c r="ID382" t="s">
        <v>7</v>
      </c>
      <c r="IL382" t="s">
        <v>473</v>
      </c>
      <c r="IP382" t="s">
        <v>457</v>
      </c>
      <c r="IT382" t="s">
        <v>381</v>
      </c>
      <c r="IV382" t="s">
        <v>381</v>
      </c>
      <c r="IX382" t="s">
        <v>381</v>
      </c>
      <c r="IZ382" t="s">
        <v>9</v>
      </c>
      <c r="JB382" t="s">
        <v>11</v>
      </c>
      <c r="JD382" t="s">
        <v>9</v>
      </c>
      <c r="JF382" t="s">
        <v>446</v>
      </c>
      <c r="JG382" t="s">
        <v>410</v>
      </c>
      <c r="JH382" t="s">
        <v>410</v>
      </c>
      <c r="JL382" t="s">
        <v>370</v>
      </c>
      <c r="JM382" t="s">
        <v>370</v>
      </c>
      <c r="JN382" t="s">
        <v>370</v>
      </c>
      <c r="JO382" t="s">
        <v>370</v>
      </c>
      <c r="JP382" t="s">
        <v>361</v>
      </c>
      <c r="JQ382" t="s">
        <v>361</v>
      </c>
      <c r="JR382" t="s">
        <v>361</v>
      </c>
      <c r="JS382" t="s">
        <v>361</v>
      </c>
      <c r="JT382" t="s">
        <v>361</v>
      </c>
      <c r="JU382" t="s">
        <v>361</v>
      </c>
      <c r="JV382" t="s">
        <v>361</v>
      </c>
      <c r="JW382" t="s">
        <v>361</v>
      </c>
      <c r="JX382" t="s">
        <v>411</v>
      </c>
      <c r="JZ382" t="s">
        <v>412</v>
      </c>
      <c r="KB382" t="s">
        <v>8</v>
      </c>
    </row>
    <row r="383" spans="1:288" x14ac:dyDescent="0.3">
      <c r="A383">
        <v>382</v>
      </c>
      <c r="AV383" t="s">
        <v>361</v>
      </c>
      <c r="AW383" t="s">
        <v>361</v>
      </c>
      <c r="AX383" t="s">
        <v>361</v>
      </c>
      <c r="AY383" t="s">
        <v>361</v>
      </c>
      <c r="AZ383" t="s">
        <v>361</v>
      </c>
      <c r="BA383" t="s">
        <v>361</v>
      </c>
      <c r="BB383" t="s">
        <v>361</v>
      </c>
      <c r="BC383" t="s">
        <v>361</v>
      </c>
      <c r="BD383" t="s">
        <v>361</v>
      </c>
      <c r="BE383" t="s">
        <v>361</v>
      </c>
      <c r="BF383" t="s">
        <v>361</v>
      </c>
      <c r="BG383" t="s">
        <v>361</v>
      </c>
      <c r="BH383" t="s">
        <v>361</v>
      </c>
      <c r="BI383" t="s">
        <v>361</v>
      </c>
      <c r="BJ383" t="s">
        <v>361</v>
      </c>
      <c r="BK383" t="s">
        <v>361</v>
      </c>
      <c r="BL383" t="s">
        <v>361</v>
      </c>
      <c r="BM383" t="s">
        <v>361</v>
      </c>
      <c r="BP383" t="s">
        <v>361</v>
      </c>
      <c r="BQ383" t="s">
        <v>361</v>
      </c>
      <c r="BR383" t="s">
        <v>361</v>
      </c>
      <c r="BS383" t="s">
        <v>361</v>
      </c>
      <c r="BT383" t="s">
        <v>361</v>
      </c>
      <c r="BU383" t="s">
        <v>361</v>
      </c>
      <c r="BV383" t="s">
        <v>361</v>
      </c>
      <c r="BW383" t="s">
        <v>361</v>
      </c>
      <c r="BX383" t="s">
        <v>361</v>
      </c>
      <c r="BY383" t="s">
        <v>361</v>
      </c>
      <c r="BZ383" t="s">
        <v>361</v>
      </c>
      <c r="CA383" t="s">
        <v>361</v>
      </c>
      <c r="CB383" t="s">
        <v>361</v>
      </c>
      <c r="CC383" t="s">
        <v>361</v>
      </c>
      <c r="CF383" t="s">
        <v>361</v>
      </c>
      <c r="CG383" t="s">
        <v>361</v>
      </c>
      <c r="CH383" t="s">
        <v>361</v>
      </c>
      <c r="CI383" t="s">
        <v>361</v>
      </c>
      <c r="CJ383" t="s">
        <v>361</v>
      </c>
      <c r="CK383" t="s">
        <v>361</v>
      </c>
      <c r="CL383" t="s">
        <v>361</v>
      </c>
      <c r="CM383" t="s">
        <v>361</v>
      </c>
      <c r="CN383" t="s">
        <v>361</v>
      </c>
      <c r="CO383" t="s">
        <v>361</v>
      </c>
      <c r="CP383" t="s">
        <v>361</v>
      </c>
      <c r="CQ383" t="s">
        <v>361</v>
      </c>
      <c r="CR383" t="s">
        <v>361</v>
      </c>
      <c r="CS383" t="s">
        <v>361</v>
      </c>
      <c r="CT383" t="s">
        <v>361</v>
      </c>
      <c r="CU383" t="s">
        <v>361</v>
      </c>
      <c r="CV383" t="s">
        <v>361</v>
      </c>
      <c r="CW383" t="s">
        <v>361</v>
      </c>
      <c r="CX383" t="s">
        <v>361</v>
      </c>
      <c r="CY383" t="s">
        <v>361</v>
      </c>
      <c r="CZ383" t="s">
        <v>361</v>
      </c>
      <c r="DA383" t="s">
        <v>361</v>
      </c>
      <c r="DH383" t="s">
        <v>361</v>
      </c>
      <c r="DI383" t="s">
        <v>361</v>
      </c>
      <c r="DJ383" t="s">
        <v>361</v>
      </c>
      <c r="DK383" t="s">
        <v>361</v>
      </c>
      <c r="DL383" t="s">
        <v>361</v>
      </c>
      <c r="DM383" t="s">
        <v>361</v>
      </c>
      <c r="DN383" t="s">
        <v>361</v>
      </c>
      <c r="DO383" t="s">
        <v>361</v>
      </c>
      <c r="DP383" t="s">
        <v>361</v>
      </c>
      <c r="DQ383" t="s">
        <v>361</v>
      </c>
      <c r="DR383" t="s">
        <v>361</v>
      </c>
      <c r="DT383" t="s">
        <v>361</v>
      </c>
      <c r="DU383" t="s">
        <v>361</v>
      </c>
      <c r="DV383" t="s">
        <v>361</v>
      </c>
      <c r="DW383" t="s">
        <v>361</v>
      </c>
      <c r="DX383" t="s">
        <v>361</v>
      </c>
      <c r="DY383" t="s">
        <v>361</v>
      </c>
      <c r="DZ383" t="s">
        <v>361</v>
      </c>
      <c r="EA383" t="s">
        <v>361</v>
      </c>
      <c r="EB383" t="s">
        <v>361</v>
      </c>
      <c r="EC383" t="s">
        <v>361</v>
      </c>
      <c r="ED383" t="s">
        <v>361</v>
      </c>
      <c r="JL383" t="s">
        <v>361</v>
      </c>
      <c r="JM383" t="s">
        <v>361</v>
      </c>
      <c r="JN383" t="s">
        <v>361</v>
      </c>
      <c r="JO383" t="s">
        <v>361</v>
      </c>
      <c r="JP383" t="s">
        <v>361</v>
      </c>
      <c r="JQ383" t="s">
        <v>361</v>
      </c>
      <c r="JR383" t="s">
        <v>361</v>
      </c>
      <c r="JS383" t="s">
        <v>361</v>
      </c>
      <c r="JT383" t="s">
        <v>361</v>
      </c>
      <c r="JU383" t="s">
        <v>361</v>
      </c>
      <c r="JV383" t="s">
        <v>361</v>
      </c>
      <c r="JW383" t="s">
        <v>361</v>
      </c>
      <c r="KB383" t="s">
        <v>59</v>
      </c>
    </row>
    <row r="384" spans="1:288" x14ac:dyDescent="0.3">
      <c r="A384">
        <v>383</v>
      </c>
      <c r="D384" s="45">
        <v>44747</v>
      </c>
      <c r="E384" s="46">
        <v>0.4861111111111111</v>
      </c>
      <c r="F384" t="s">
        <v>75</v>
      </c>
      <c r="G384" t="s">
        <v>13</v>
      </c>
      <c r="H384" t="s">
        <v>7</v>
      </c>
      <c r="L384" t="s">
        <v>362</v>
      </c>
      <c r="P384" t="s">
        <v>9</v>
      </c>
      <c r="V384" t="s">
        <v>363</v>
      </c>
      <c r="Z384" t="s">
        <v>402</v>
      </c>
      <c r="AB384" t="s">
        <v>403</v>
      </c>
      <c r="AD384" t="s">
        <v>366</v>
      </c>
      <c r="AF384" t="s">
        <v>367</v>
      </c>
      <c r="AJ384" t="s">
        <v>367</v>
      </c>
      <c r="AN384" t="s">
        <v>7</v>
      </c>
      <c r="AP384" t="s">
        <v>424</v>
      </c>
      <c r="AR384" t="s">
        <v>7</v>
      </c>
      <c r="AT384" t="s">
        <v>368</v>
      </c>
      <c r="AV384" t="s">
        <v>361</v>
      </c>
      <c r="AW384" t="s">
        <v>370</v>
      </c>
      <c r="AX384" t="s">
        <v>361</v>
      </c>
      <c r="AY384" t="s">
        <v>370</v>
      </c>
      <c r="AZ384" t="s">
        <v>370</v>
      </c>
      <c r="BA384" t="s">
        <v>370</v>
      </c>
      <c r="BB384" t="s">
        <v>361</v>
      </c>
      <c r="BC384" t="s">
        <v>361</v>
      </c>
      <c r="BD384" t="s">
        <v>361</v>
      </c>
      <c r="BE384" t="s">
        <v>361</v>
      </c>
      <c r="BF384" t="s">
        <v>361</v>
      </c>
      <c r="BG384" t="s">
        <v>361</v>
      </c>
      <c r="BH384" t="s">
        <v>361</v>
      </c>
      <c r="BI384" t="s">
        <v>361</v>
      </c>
      <c r="BJ384" t="s">
        <v>361</v>
      </c>
      <c r="BK384" t="s">
        <v>361</v>
      </c>
      <c r="BL384" t="s">
        <v>361</v>
      </c>
      <c r="BM384" t="s">
        <v>361</v>
      </c>
      <c r="BP384" t="s">
        <v>361</v>
      </c>
      <c r="BQ384" t="s">
        <v>370</v>
      </c>
      <c r="BR384" t="s">
        <v>370</v>
      </c>
      <c r="BS384" t="s">
        <v>370</v>
      </c>
      <c r="BT384" t="s">
        <v>370</v>
      </c>
      <c r="BU384" t="s">
        <v>361</v>
      </c>
      <c r="BV384" t="s">
        <v>361</v>
      </c>
      <c r="BW384" t="s">
        <v>361</v>
      </c>
      <c r="BX384" t="s">
        <v>361</v>
      </c>
      <c r="BY384" t="s">
        <v>361</v>
      </c>
      <c r="BZ384" t="s">
        <v>361</v>
      </c>
      <c r="CA384" t="s">
        <v>361</v>
      </c>
      <c r="CB384" t="s">
        <v>361</v>
      </c>
      <c r="CC384" t="s">
        <v>361</v>
      </c>
      <c r="CF384" t="s">
        <v>361</v>
      </c>
      <c r="CG384" t="s">
        <v>370</v>
      </c>
      <c r="CH384" t="s">
        <v>370</v>
      </c>
      <c r="CI384" t="s">
        <v>370</v>
      </c>
      <c r="CJ384" t="s">
        <v>370</v>
      </c>
      <c r="CK384" t="s">
        <v>370</v>
      </c>
      <c r="CL384" t="s">
        <v>370</v>
      </c>
      <c r="CM384" t="s">
        <v>361</v>
      </c>
      <c r="CN384" t="s">
        <v>370</v>
      </c>
      <c r="CO384" t="s">
        <v>370</v>
      </c>
      <c r="CP384" t="s">
        <v>361</v>
      </c>
      <c r="CQ384" t="s">
        <v>361</v>
      </c>
      <c r="CR384" t="s">
        <v>361</v>
      </c>
      <c r="CS384" t="s">
        <v>361</v>
      </c>
      <c r="CT384" t="s">
        <v>361</v>
      </c>
      <c r="CU384" t="s">
        <v>361</v>
      </c>
      <c r="CV384" t="s">
        <v>361</v>
      </c>
      <c r="CW384" t="s">
        <v>361</v>
      </c>
      <c r="CX384" t="s">
        <v>361</v>
      </c>
      <c r="CY384" t="s">
        <v>361</v>
      </c>
      <c r="CZ384" t="s">
        <v>361</v>
      </c>
      <c r="DA384" t="s">
        <v>361</v>
      </c>
      <c r="DD384" t="s">
        <v>9</v>
      </c>
      <c r="DF384" t="s">
        <v>9</v>
      </c>
      <c r="DH384" t="s">
        <v>361</v>
      </c>
      <c r="DI384" t="s">
        <v>361</v>
      </c>
      <c r="DJ384" t="s">
        <v>361</v>
      </c>
      <c r="DK384" t="s">
        <v>361</v>
      </c>
      <c r="DL384" t="s">
        <v>361</v>
      </c>
      <c r="DM384" t="s">
        <v>361</v>
      </c>
      <c r="DN384" t="s">
        <v>361</v>
      </c>
      <c r="DO384" t="s">
        <v>361</v>
      </c>
      <c r="DP384" t="s">
        <v>361</v>
      </c>
      <c r="DQ384" t="s">
        <v>361</v>
      </c>
      <c r="DR384" t="s">
        <v>370</v>
      </c>
      <c r="DT384" t="s">
        <v>361</v>
      </c>
      <c r="DU384" t="s">
        <v>361</v>
      </c>
      <c r="DV384" t="s">
        <v>361</v>
      </c>
      <c r="DW384" t="s">
        <v>361</v>
      </c>
      <c r="DX384" t="s">
        <v>361</v>
      </c>
      <c r="DY384" t="s">
        <v>361</v>
      </c>
      <c r="DZ384" t="s">
        <v>361</v>
      </c>
      <c r="EA384" t="s">
        <v>361</v>
      </c>
      <c r="EB384" t="s">
        <v>361</v>
      </c>
      <c r="EC384" t="s">
        <v>361</v>
      </c>
      <c r="ED384" t="s">
        <v>361</v>
      </c>
      <c r="EH384" t="s">
        <v>7</v>
      </c>
      <c r="EJ384" t="s">
        <v>7</v>
      </c>
      <c r="EL384">
        <v>1</v>
      </c>
      <c r="EM384" t="s">
        <v>371</v>
      </c>
      <c r="EN384">
        <v>32</v>
      </c>
      <c r="FQ384" t="s">
        <v>373</v>
      </c>
      <c r="FR384" t="s">
        <v>476</v>
      </c>
      <c r="FV384" t="s">
        <v>476</v>
      </c>
      <c r="GF384" t="s">
        <v>7</v>
      </c>
      <c r="GJ384" t="s">
        <v>478</v>
      </c>
      <c r="GN384" t="s">
        <v>479</v>
      </c>
      <c r="GP384">
        <v>5</v>
      </c>
      <c r="GR384" t="s">
        <v>523</v>
      </c>
      <c r="GT384" t="s">
        <v>532</v>
      </c>
      <c r="GX384" t="s">
        <v>378</v>
      </c>
      <c r="HB384" t="s">
        <v>7</v>
      </c>
      <c r="HD384" t="s">
        <v>7</v>
      </c>
      <c r="HF384" t="s">
        <v>7</v>
      </c>
      <c r="HG384" t="s">
        <v>9</v>
      </c>
      <c r="HH384" t="s">
        <v>7</v>
      </c>
      <c r="HI384" t="s">
        <v>7</v>
      </c>
      <c r="HJ384" t="s">
        <v>9</v>
      </c>
      <c r="HK384" t="s">
        <v>7</v>
      </c>
      <c r="HL384" t="s">
        <v>9</v>
      </c>
      <c r="HM384" t="s">
        <v>9</v>
      </c>
      <c r="HN384" t="s">
        <v>7</v>
      </c>
      <c r="HX384" t="s">
        <v>7</v>
      </c>
      <c r="HY384" t="s">
        <v>9</v>
      </c>
      <c r="HZ384" t="s">
        <v>7</v>
      </c>
      <c r="IA384" t="s">
        <v>7</v>
      </c>
      <c r="IB384" t="s">
        <v>7</v>
      </c>
      <c r="IC384" t="s">
        <v>7</v>
      </c>
      <c r="ID384" t="s">
        <v>7</v>
      </c>
      <c r="IL384" t="s">
        <v>473</v>
      </c>
      <c r="IP384" t="s">
        <v>457</v>
      </c>
      <c r="IT384" t="s">
        <v>519</v>
      </c>
      <c r="IV384" t="s">
        <v>519</v>
      </c>
      <c r="IX384" t="s">
        <v>519</v>
      </c>
      <c r="IZ384" t="s">
        <v>9</v>
      </c>
      <c r="JB384" t="s">
        <v>11</v>
      </c>
      <c r="JD384" t="s">
        <v>9</v>
      </c>
      <c r="JF384" t="s">
        <v>410</v>
      </c>
      <c r="JG384" t="s">
        <v>410</v>
      </c>
      <c r="JH384" t="s">
        <v>410</v>
      </c>
      <c r="JL384" t="s">
        <v>370</v>
      </c>
      <c r="JM384" t="s">
        <v>370</v>
      </c>
      <c r="JN384" t="s">
        <v>370</v>
      </c>
      <c r="JO384" t="s">
        <v>370</v>
      </c>
      <c r="JP384" t="s">
        <v>361</v>
      </c>
      <c r="JQ384" t="s">
        <v>361</v>
      </c>
      <c r="JR384" t="s">
        <v>361</v>
      </c>
      <c r="JS384" t="s">
        <v>361</v>
      </c>
      <c r="JT384" t="s">
        <v>361</v>
      </c>
      <c r="JU384" t="s">
        <v>361</v>
      </c>
      <c r="JV384" t="s">
        <v>361</v>
      </c>
      <c r="JW384" t="s">
        <v>361</v>
      </c>
      <c r="JX384" t="s">
        <v>411</v>
      </c>
      <c r="JZ384" t="s">
        <v>412</v>
      </c>
      <c r="KB384" t="s">
        <v>8</v>
      </c>
    </row>
    <row r="385" spans="1:288" x14ac:dyDescent="0.3">
      <c r="A385">
        <v>384</v>
      </c>
      <c r="D385" s="45">
        <v>44747</v>
      </c>
      <c r="E385" s="46">
        <v>0.50624999999999998</v>
      </c>
      <c r="F385" t="s">
        <v>22</v>
      </c>
      <c r="G385" t="s">
        <v>13</v>
      </c>
      <c r="H385" t="s">
        <v>7</v>
      </c>
      <c r="L385" t="s">
        <v>362</v>
      </c>
      <c r="P385" t="s">
        <v>9</v>
      </c>
      <c r="V385" t="s">
        <v>401</v>
      </c>
      <c r="X385" t="s">
        <v>9</v>
      </c>
      <c r="Z385" t="s">
        <v>364</v>
      </c>
      <c r="AB385" t="s">
        <v>365</v>
      </c>
      <c r="AD385" t="s">
        <v>389</v>
      </c>
      <c r="AF385" t="s">
        <v>367</v>
      </c>
      <c r="AJ385" t="s">
        <v>367</v>
      </c>
      <c r="AN385" t="s">
        <v>7</v>
      </c>
      <c r="AP385" t="s">
        <v>369</v>
      </c>
      <c r="AR385" t="s">
        <v>7</v>
      </c>
      <c r="AT385" t="s">
        <v>7</v>
      </c>
      <c r="AV385" t="s">
        <v>361</v>
      </c>
      <c r="AW385" t="s">
        <v>361</v>
      </c>
      <c r="AX385" t="s">
        <v>361</v>
      </c>
      <c r="AY385" t="s">
        <v>361</v>
      </c>
      <c r="AZ385" t="s">
        <v>370</v>
      </c>
      <c r="BA385" t="s">
        <v>370</v>
      </c>
      <c r="BB385" t="s">
        <v>361</v>
      </c>
      <c r="BC385" t="s">
        <v>361</v>
      </c>
      <c r="BD385" t="s">
        <v>361</v>
      </c>
      <c r="BE385" t="s">
        <v>361</v>
      </c>
      <c r="BF385" t="s">
        <v>361</v>
      </c>
      <c r="BG385" t="s">
        <v>361</v>
      </c>
      <c r="BH385" t="s">
        <v>361</v>
      </c>
      <c r="BI385" t="s">
        <v>361</v>
      </c>
      <c r="BJ385" t="s">
        <v>361</v>
      </c>
      <c r="BK385" t="s">
        <v>361</v>
      </c>
      <c r="BL385" t="s">
        <v>361</v>
      </c>
      <c r="BM385" t="s">
        <v>361</v>
      </c>
      <c r="BP385" t="s">
        <v>361</v>
      </c>
      <c r="BQ385" t="s">
        <v>361</v>
      </c>
      <c r="BR385" t="s">
        <v>370</v>
      </c>
      <c r="BS385" t="s">
        <v>370</v>
      </c>
      <c r="BT385" t="s">
        <v>361</v>
      </c>
      <c r="BU385" t="s">
        <v>361</v>
      </c>
      <c r="BV385" t="s">
        <v>361</v>
      </c>
      <c r="BW385" t="s">
        <v>361</v>
      </c>
      <c r="BX385" t="s">
        <v>361</v>
      </c>
      <c r="BY385" t="s">
        <v>361</v>
      </c>
      <c r="BZ385" t="s">
        <v>361</v>
      </c>
      <c r="CA385" t="s">
        <v>361</v>
      </c>
      <c r="CB385" t="s">
        <v>361</v>
      </c>
      <c r="CC385" t="s">
        <v>361</v>
      </c>
      <c r="CF385" t="s">
        <v>361</v>
      </c>
      <c r="CG385" t="s">
        <v>370</v>
      </c>
      <c r="CH385" t="s">
        <v>370</v>
      </c>
      <c r="CI385" t="s">
        <v>361</v>
      </c>
      <c r="CJ385" t="s">
        <v>361</v>
      </c>
      <c r="CK385" t="s">
        <v>361</v>
      </c>
      <c r="CL385" t="s">
        <v>370</v>
      </c>
      <c r="CM385" t="s">
        <v>361</v>
      </c>
      <c r="CN385" t="s">
        <v>361</v>
      </c>
      <c r="CO385" t="s">
        <v>370</v>
      </c>
      <c r="CP385" t="s">
        <v>361</v>
      </c>
      <c r="CQ385" t="s">
        <v>361</v>
      </c>
      <c r="CR385" t="s">
        <v>361</v>
      </c>
      <c r="CS385" t="s">
        <v>361</v>
      </c>
      <c r="CT385" t="s">
        <v>361</v>
      </c>
      <c r="CU385" t="s">
        <v>361</v>
      </c>
      <c r="CV385" t="s">
        <v>361</v>
      </c>
      <c r="CW385" t="s">
        <v>361</v>
      </c>
      <c r="CX385" t="s">
        <v>361</v>
      </c>
      <c r="CY385" t="s">
        <v>361</v>
      </c>
      <c r="CZ385" t="s">
        <v>361</v>
      </c>
      <c r="DA385" t="s">
        <v>361</v>
      </c>
      <c r="DD385" t="s">
        <v>9</v>
      </c>
      <c r="DF385" t="s">
        <v>9</v>
      </c>
      <c r="DH385" t="s">
        <v>361</v>
      </c>
      <c r="DI385" t="s">
        <v>361</v>
      </c>
      <c r="DJ385" t="s">
        <v>361</v>
      </c>
      <c r="DK385" t="s">
        <v>361</v>
      </c>
      <c r="DL385" t="s">
        <v>361</v>
      </c>
      <c r="DM385" t="s">
        <v>361</v>
      </c>
      <c r="DN385" t="s">
        <v>361</v>
      </c>
      <c r="DO385" t="s">
        <v>361</v>
      </c>
      <c r="DP385" t="s">
        <v>361</v>
      </c>
      <c r="DQ385" t="s">
        <v>361</v>
      </c>
      <c r="DR385" t="s">
        <v>370</v>
      </c>
      <c r="DT385" t="s">
        <v>361</v>
      </c>
      <c r="DU385" t="s">
        <v>361</v>
      </c>
      <c r="DV385" t="s">
        <v>361</v>
      </c>
      <c r="DW385" t="s">
        <v>361</v>
      </c>
      <c r="DX385" t="s">
        <v>361</v>
      </c>
      <c r="DY385" t="s">
        <v>361</v>
      </c>
      <c r="DZ385" t="s">
        <v>361</v>
      </c>
      <c r="EA385" t="s">
        <v>361</v>
      </c>
      <c r="EB385" t="s">
        <v>361</v>
      </c>
      <c r="EC385" t="s">
        <v>361</v>
      </c>
      <c r="ED385" t="s">
        <v>361</v>
      </c>
      <c r="EH385" t="s">
        <v>7</v>
      </c>
      <c r="EJ385" t="s">
        <v>7</v>
      </c>
      <c r="EL385">
        <v>2</v>
      </c>
      <c r="EM385" t="s">
        <v>371</v>
      </c>
      <c r="EN385">
        <v>50</v>
      </c>
      <c r="EO385" t="s">
        <v>372</v>
      </c>
      <c r="EP385">
        <v>28</v>
      </c>
      <c r="FQ385" t="s">
        <v>373</v>
      </c>
      <c r="FR385" t="s">
        <v>449</v>
      </c>
      <c r="FV385" t="s">
        <v>374</v>
      </c>
      <c r="GF385" t="s">
        <v>7</v>
      </c>
      <c r="GJ385" t="s">
        <v>425</v>
      </c>
      <c r="GP385">
        <v>2</v>
      </c>
      <c r="GR385" t="s">
        <v>376</v>
      </c>
      <c r="GT385" t="s">
        <v>377</v>
      </c>
      <c r="GX385" t="s">
        <v>378</v>
      </c>
      <c r="HB385" t="s">
        <v>7</v>
      </c>
      <c r="HD385" t="s">
        <v>7</v>
      </c>
      <c r="HF385" t="s">
        <v>9</v>
      </c>
      <c r="HG385" t="s">
        <v>9</v>
      </c>
      <c r="HH385" t="s">
        <v>7</v>
      </c>
      <c r="HI385" t="s">
        <v>9</v>
      </c>
      <c r="HJ385" t="s">
        <v>9</v>
      </c>
      <c r="HK385" t="s">
        <v>9</v>
      </c>
      <c r="HL385" t="s">
        <v>9</v>
      </c>
      <c r="HM385" t="s">
        <v>9</v>
      </c>
      <c r="HN385" t="s">
        <v>9</v>
      </c>
      <c r="HX385" t="s">
        <v>9</v>
      </c>
      <c r="HY385" t="s">
        <v>9</v>
      </c>
      <c r="HZ385" t="s">
        <v>9</v>
      </c>
      <c r="IA385" t="s">
        <v>7</v>
      </c>
      <c r="IB385" t="s">
        <v>7</v>
      </c>
      <c r="IC385" t="s">
        <v>7</v>
      </c>
      <c r="ID385" t="s">
        <v>7</v>
      </c>
      <c r="IL385" t="s">
        <v>379</v>
      </c>
      <c r="IP385" t="s">
        <v>380</v>
      </c>
      <c r="IT385" t="s">
        <v>381</v>
      </c>
      <c r="IV385" t="s">
        <v>381</v>
      </c>
      <c r="IX385" t="s">
        <v>381</v>
      </c>
      <c r="IZ385" t="s">
        <v>9</v>
      </c>
      <c r="JB385" t="s">
        <v>11</v>
      </c>
      <c r="JD385" t="s">
        <v>9</v>
      </c>
      <c r="JF385" t="s">
        <v>410</v>
      </c>
      <c r="JG385" t="s">
        <v>446</v>
      </c>
      <c r="JH385" t="s">
        <v>410</v>
      </c>
      <c r="JL385" t="s">
        <v>370</v>
      </c>
      <c r="JM385" t="s">
        <v>370</v>
      </c>
      <c r="JN385" t="s">
        <v>370</v>
      </c>
      <c r="JO385" t="s">
        <v>370</v>
      </c>
      <c r="JP385" t="s">
        <v>370</v>
      </c>
      <c r="JQ385" t="s">
        <v>361</v>
      </c>
      <c r="JR385" t="s">
        <v>361</v>
      </c>
      <c r="JS385" t="s">
        <v>361</v>
      </c>
      <c r="JT385" t="s">
        <v>361</v>
      </c>
      <c r="JU385" t="s">
        <v>361</v>
      </c>
      <c r="JV385" t="s">
        <v>361</v>
      </c>
      <c r="JW385" t="s">
        <v>361</v>
      </c>
      <c r="JX385" t="s">
        <v>411</v>
      </c>
      <c r="JZ385" t="s">
        <v>412</v>
      </c>
      <c r="KB385" t="s">
        <v>8</v>
      </c>
    </row>
    <row r="386" spans="1:288" x14ac:dyDescent="0.3">
      <c r="A386">
        <v>385</v>
      </c>
      <c r="D386" s="45">
        <v>44747</v>
      </c>
      <c r="E386" s="46">
        <v>0.5131944444444444</v>
      </c>
      <c r="F386" t="s">
        <v>23</v>
      </c>
      <c r="G386" t="s">
        <v>382</v>
      </c>
      <c r="I386" t="s">
        <v>383</v>
      </c>
      <c r="N386" t="s">
        <v>384</v>
      </c>
      <c r="S386" t="s">
        <v>385</v>
      </c>
      <c r="W386" t="s">
        <v>413</v>
      </c>
      <c r="AA386" t="s">
        <v>387</v>
      </c>
      <c r="AC386" t="s">
        <v>388</v>
      </c>
      <c r="AE386" t="s">
        <v>423</v>
      </c>
      <c r="AG386" t="s">
        <v>390</v>
      </c>
      <c r="AK386" t="s">
        <v>383</v>
      </c>
      <c r="AO386" t="s">
        <v>385</v>
      </c>
      <c r="AQ386" t="s">
        <v>383</v>
      </c>
      <c r="AS386" t="s">
        <v>383</v>
      </c>
      <c r="AU386" t="s">
        <v>383</v>
      </c>
      <c r="AV386" t="s">
        <v>361</v>
      </c>
      <c r="AW386" t="s">
        <v>361</v>
      </c>
      <c r="AX386" t="s">
        <v>361</v>
      </c>
      <c r="AY386" t="s">
        <v>361</v>
      </c>
      <c r="AZ386" t="s">
        <v>361</v>
      </c>
      <c r="BA386" t="s">
        <v>361</v>
      </c>
      <c r="BB386" t="s">
        <v>361</v>
      </c>
      <c r="BC386" t="s">
        <v>361</v>
      </c>
      <c r="BD386" t="s">
        <v>361</v>
      </c>
      <c r="BE386" t="s">
        <v>361</v>
      </c>
      <c r="BF386" t="s">
        <v>361</v>
      </c>
      <c r="BG386" t="s">
        <v>361</v>
      </c>
      <c r="BH386" t="s">
        <v>361</v>
      </c>
      <c r="BI386" t="s">
        <v>361</v>
      </c>
      <c r="BJ386" t="s">
        <v>370</v>
      </c>
      <c r="BK386" t="s">
        <v>370</v>
      </c>
      <c r="BL386" t="s">
        <v>361</v>
      </c>
      <c r="BM386" t="s">
        <v>361</v>
      </c>
      <c r="BP386" t="s">
        <v>361</v>
      </c>
      <c r="BQ386" t="s">
        <v>361</v>
      </c>
      <c r="BR386" t="s">
        <v>361</v>
      </c>
      <c r="BS386" t="s">
        <v>361</v>
      </c>
      <c r="BT386" t="s">
        <v>361</v>
      </c>
      <c r="BU386" t="s">
        <v>361</v>
      </c>
      <c r="BV386" t="s">
        <v>361</v>
      </c>
      <c r="BW386" t="s">
        <v>361</v>
      </c>
      <c r="BX386" t="s">
        <v>361</v>
      </c>
      <c r="BY386" t="s">
        <v>370</v>
      </c>
      <c r="BZ386" t="s">
        <v>370</v>
      </c>
      <c r="CA386" t="s">
        <v>361</v>
      </c>
      <c r="CB386" t="s">
        <v>361</v>
      </c>
      <c r="CC386" t="s">
        <v>361</v>
      </c>
      <c r="CF386" t="s">
        <v>361</v>
      </c>
      <c r="CG386" t="s">
        <v>361</v>
      </c>
      <c r="CH386" t="s">
        <v>361</v>
      </c>
      <c r="CI386" t="s">
        <v>361</v>
      </c>
      <c r="CJ386" t="s">
        <v>361</v>
      </c>
      <c r="CK386" t="s">
        <v>361</v>
      </c>
      <c r="CL386" t="s">
        <v>361</v>
      </c>
      <c r="CM386" t="s">
        <v>361</v>
      </c>
      <c r="CN386" t="s">
        <v>361</v>
      </c>
      <c r="CO386" t="s">
        <v>361</v>
      </c>
      <c r="CP386" t="s">
        <v>361</v>
      </c>
      <c r="CQ386" t="s">
        <v>361</v>
      </c>
      <c r="CR386" t="s">
        <v>361</v>
      </c>
      <c r="CS386" t="s">
        <v>361</v>
      </c>
      <c r="CT386" t="s">
        <v>361</v>
      </c>
      <c r="CU386" t="s">
        <v>370</v>
      </c>
      <c r="CV386" t="s">
        <v>361</v>
      </c>
      <c r="CW386" t="s">
        <v>361</v>
      </c>
      <c r="CX386" t="s">
        <v>370</v>
      </c>
      <c r="CY386" t="s">
        <v>361</v>
      </c>
      <c r="CZ386" t="s">
        <v>361</v>
      </c>
      <c r="DA386" t="s">
        <v>361</v>
      </c>
      <c r="DE386" t="s">
        <v>385</v>
      </c>
      <c r="DG386" t="s">
        <v>385</v>
      </c>
      <c r="DH386" t="s">
        <v>361</v>
      </c>
      <c r="DI386" t="s">
        <v>361</v>
      </c>
      <c r="DJ386" t="s">
        <v>361</v>
      </c>
      <c r="DK386" t="s">
        <v>361</v>
      </c>
      <c r="DL386" t="s">
        <v>361</v>
      </c>
      <c r="DM386" t="s">
        <v>361</v>
      </c>
      <c r="DN386" t="s">
        <v>361</v>
      </c>
      <c r="DO386" t="s">
        <v>361</v>
      </c>
      <c r="DP386" t="s">
        <v>361</v>
      </c>
      <c r="DQ386" t="s">
        <v>361</v>
      </c>
      <c r="DR386" t="s">
        <v>361</v>
      </c>
      <c r="DT386" t="s">
        <v>361</v>
      </c>
      <c r="DU386" t="s">
        <v>361</v>
      </c>
      <c r="DV386" t="s">
        <v>361</v>
      </c>
      <c r="DW386" t="s">
        <v>361</v>
      </c>
      <c r="DX386" t="s">
        <v>361</v>
      </c>
      <c r="DY386" t="s">
        <v>361</v>
      </c>
      <c r="DZ386" t="s">
        <v>361</v>
      </c>
      <c r="EA386" t="s">
        <v>361</v>
      </c>
      <c r="EB386" t="s">
        <v>361</v>
      </c>
      <c r="EC386" t="s">
        <v>361</v>
      </c>
      <c r="ED386" t="s">
        <v>370</v>
      </c>
      <c r="EI386" t="s">
        <v>383</v>
      </c>
      <c r="EK386" t="s">
        <v>383</v>
      </c>
      <c r="EL386">
        <v>4</v>
      </c>
      <c r="EM386" t="s">
        <v>371</v>
      </c>
      <c r="EN386">
        <v>10</v>
      </c>
      <c r="EO386" t="s">
        <v>372</v>
      </c>
      <c r="EP386">
        <v>5</v>
      </c>
      <c r="EQ386" t="s">
        <v>371</v>
      </c>
      <c r="ER386">
        <v>32</v>
      </c>
      <c r="ES386" t="s">
        <v>372</v>
      </c>
      <c r="ET386">
        <v>29</v>
      </c>
      <c r="FQ386" t="s">
        <v>392</v>
      </c>
      <c r="FS386" t="s">
        <v>387</v>
      </c>
      <c r="FW386" t="s">
        <v>387</v>
      </c>
      <c r="GA386" t="s">
        <v>385</v>
      </c>
      <c r="GG386" t="s">
        <v>383</v>
      </c>
      <c r="GK386" t="s">
        <v>394</v>
      </c>
      <c r="GQ386">
        <v>1</v>
      </c>
      <c r="GS386" t="s">
        <v>395</v>
      </c>
      <c r="GU386" t="s">
        <v>396</v>
      </c>
      <c r="GY386" t="s">
        <v>397</v>
      </c>
      <c r="HC386" t="s">
        <v>385</v>
      </c>
      <c r="HE386" t="s">
        <v>385</v>
      </c>
      <c r="HO386" t="s">
        <v>385</v>
      </c>
      <c r="HP386" t="s">
        <v>385</v>
      </c>
      <c r="HQ386" t="s">
        <v>383</v>
      </c>
      <c r="HR386" t="s">
        <v>385</v>
      </c>
      <c r="HS386" t="s">
        <v>385</v>
      </c>
      <c r="HT386" t="s">
        <v>383</v>
      </c>
      <c r="HU386" t="s">
        <v>385</v>
      </c>
      <c r="HV386" t="s">
        <v>385</v>
      </c>
      <c r="HW386" t="s">
        <v>385</v>
      </c>
      <c r="IE386" t="s">
        <v>385</v>
      </c>
      <c r="IF386" t="s">
        <v>385</v>
      </c>
      <c r="IG386" t="s">
        <v>383</v>
      </c>
      <c r="IH386" t="s">
        <v>383</v>
      </c>
      <c r="II386" t="s">
        <v>383</v>
      </c>
      <c r="IJ386" t="s">
        <v>385</v>
      </c>
      <c r="IK386" t="s">
        <v>383</v>
      </c>
      <c r="IM386" t="s">
        <v>421</v>
      </c>
      <c r="IQ386" t="s">
        <v>504</v>
      </c>
      <c r="IU386" t="s">
        <v>399</v>
      </c>
      <c r="IW386" t="s">
        <v>399</v>
      </c>
      <c r="IY386" t="s">
        <v>399</v>
      </c>
      <c r="JA386" t="s">
        <v>383</v>
      </c>
      <c r="JL386" t="s">
        <v>361</v>
      </c>
      <c r="JM386" t="s">
        <v>361</v>
      </c>
      <c r="JN386" t="s">
        <v>361</v>
      </c>
      <c r="JO386" t="s">
        <v>361</v>
      </c>
      <c r="JP386" t="s">
        <v>361</v>
      </c>
      <c r="JQ386" t="s">
        <v>361</v>
      </c>
      <c r="JR386" t="s">
        <v>361</v>
      </c>
      <c r="JS386" t="s">
        <v>361</v>
      </c>
      <c r="JT386" t="s">
        <v>361</v>
      </c>
      <c r="JU386" t="s">
        <v>361</v>
      </c>
      <c r="JV386" t="s">
        <v>361</v>
      </c>
      <c r="JW386" t="s">
        <v>361</v>
      </c>
      <c r="KB386" t="s">
        <v>8</v>
      </c>
    </row>
    <row r="387" spans="1:288" x14ac:dyDescent="0.3">
      <c r="A387">
        <v>386</v>
      </c>
      <c r="AV387" t="s">
        <v>361</v>
      </c>
      <c r="AW387" t="s">
        <v>361</v>
      </c>
      <c r="AX387" t="s">
        <v>361</v>
      </c>
      <c r="AY387" t="s">
        <v>361</v>
      </c>
      <c r="AZ387" t="s">
        <v>361</v>
      </c>
      <c r="BA387" t="s">
        <v>361</v>
      </c>
      <c r="BB387" t="s">
        <v>361</v>
      </c>
      <c r="BC387" t="s">
        <v>361</v>
      </c>
      <c r="BD387" t="s">
        <v>361</v>
      </c>
      <c r="BE387" t="s">
        <v>361</v>
      </c>
      <c r="BF387" t="s">
        <v>361</v>
      </c>
      <c r="BG387" t="s">
        <v>361</v>
      </c>
      <c r="BH387" t="s">
        <v>361</v>
      </c>
      <c r="BI387" t="s">
        <v>361</v>
      </c>
      <c r="BJ387" t="s">
        <v>361</v>
      </c>
      <c r="BK387" t="s">
        <v>361</v>
      </c>
      <c r="BL387" t="s">
        <v>361</v>
      </c>
      <c r="BM387" t="s">
        <v>361</v>
      </c>
      <c r="BP387" t="s">
        <v>361</v>
      </c>
      <c r="BQ387" t="s">
        <v>361</v>
      </c>
      <c r="BR387" t="s">
        <v>361</v>
      </c>
      <c r="BS387" t="s">
        <v>361</v>
      </c>
      <c r="BT387" t="s">
        <v>361</v>
      </c>
      <c r="BU387" t="s">
        <v>361</v>
      </c>
      <c r="BV387" t="s">
        <v>361</v>
      </c>
      <c r="BW387" t="s">
        <v>361</v>
      </c>
      <c r="BX387" t="s">
        <v>361</v>
      </c>
      <c r="BY387" t="s">
        <v>361</v>
      </c>
      <c r="BZ387" t="s">
        <v>361</v>
      </c>
      <c r="CA387" t="s">
        <v>361</v>
      </c>
      <c r="CB387" t="s">
        <v>361</v>
      </c>
      <c r="CC387" t="s">
        <v>361</v>
      </c>
      <c r="CF387" t="s">
        <v>361</v>
      </c>
      <c r="CG387" t="s">
        <v>361</v>
      </c>
      <c r="CH387" t="s">
        <v>361</v>
      </c>
      <c r="CI387" t="s">
        <v>361</v>
      </c>
      <c r="CJ387" t="s">
        <v>361</v>
      </c>
      <c r="CK387" t="s">
        <v>361</v>
      </c>
      <c r="CL387" t="s">
        <v>361</v>
      </c>
      <c r="CM387" t="s">
        <v>361</v>
      </c>
      <c r="CN387" t="s">
        <v>361</v>
      </c>
      <c r="CO387" t="s">
        <v>361</v>
      </c>
      <c r="CP387" t="s">
        <v>361</v>
      </c>
      <c r="CQ387" t="s">
        <v>361</v>
      </c>
      <c r="CR387" t="s">
        <v>361</v>
      </c>
      <c r="CS387" t="s">
        <v>361</v>
      </c>
      <c r="CT387" t="s">
        <v>361</v>
      </c>
      <c r="CU387" t="s">
        <v>361</v>
      </c>
      <c r="CV387" t="s">
        <v>361</v>
      </c>
      <c r="CW387" t="s">
        <v>361</v>
      </c>
      <c r="CX387" t="s">
        <v>361</v>
      </c>
      <c r="CY387" t="s">
        <v>361</v>
      </c>
      <c r="CZ387" t="s">
        <v>361</v>
      </c>
      <c r="DA387" t="s">
        <v>361</v>
      </c>
      <c r="DH387" t="s">
        <v>361</v>
      </c>
      <c r="DI387" t="s">
        <v>361</v>
      </c>
      <c r="DJ387" t="s">
        <v>361</v>
      </c>
      <c r="DK387" t="s">
        <v>361</v>
      </c>
      <c r="DL387" t="s">
        <v>361</v>
      </c>
      <c r="DM387" t="s">
        <v>361</v>
      </c>
      <c r="DN387" t="s">
        <v>361</v>
      </c>
      <c r="DO387" t="s">
        <v>361</v>
      </c>
      <c r="DP387" t="s">
        <v>361</v>
      </c>
      <c r="DQ387" t="s">
        <v>361</v>
      </c>
      <c r="DR387" t="s">
        <v>361</v>
      </c>
      <c r="DT387" t="s">
        <v>361</v>
      </c>
      <c r="DU387" t="s">
        <v>361</v>
      </c>
      <c r="DV387" t="s">
        <v>361</v>
      </c>
      <c r="DW387" t="s">
        <v>361</v>
      </c>
      <c r="DX387" t="s">
        <v>361</v>
      </c>
      <c r="DY387" t="s">
        <v>361</v>
      </c>
      <c r="DZ387" t="s">
        <v>361</v>
      </c>
      <c r="EA387" t="s">
        <v>361</v>
      </c>
      <c r="EB387" t="s">
        <v>361</v>
      </c>
      <c r="EC387" t="s">
        <v>361</v>
      </c>
      <c r="ED387" t="s">
        <v>361</v>
      </c>
      <c r="JL387" t="s">
        <v>361</v>
      </c>
      <c r="JM387" t="s">
        <v>361</v>
      </c>
      <c r="JN387" t="s">
        <v>361</v>
      </c>
      <c r="JO387" t="s">
        <v>361</v>
      </c>
      <c r="JP387" t="s">
        <v>361</v>
      </c>
      <c r="JQ387" t="s">
        <v>361</v>
      </c>
      <c r="JR387" t="s">
        <v>361</v>
      </c>
      <c r="JS387" t="s">
        <v>361</v>
      </c>
      <c r="JT387" t="s">
        <v>361</v>
      </c>
      <c r="JU387" t="s">
        <v>361</v>
      </c>
      <c r="JV387" t="s">
        <v>361</v>
      </c>
      <c r="JW387" t="s">
        <v>361</v>
      </c>
      <c r="KB387" t="s">
        <v>59</v>
      </c>
    </row>
    <row r="388" spans="1:288" x14ac:dyDescent="0.3">
      <c r="A388">
        <v>387</v>
      </c>
      <c r="AV388" t="s">
        <v>361</v>
      </c>
      <c r="AW388" t="s">
        <v>361</v>
      </c>
      <c r="AX388" t="s">
        <v>361</v>
      </c>
      <c r="AY388" t="s">
        <v>361</v>
      </c>
      <c r="AZ388" t="s">
        <v>361</v>
      </c>
      <c r="BA388" t="s">
        <v>361</v>
      </c>
      <c r="BB388" t="s">
        <v>361</v>
      </c>
      <c r="BC388" t="s">
        <v>361</v>
      </c>
      <c r="BD388" t="s">
        <v>361</v>
      </c>
      <c r="BE388" t="s">
        <v>361</v>
      </c>
      <c r="BF388" t="s">
        <v>361</v>
      </c>
      <c r="BG388" t="s">
        <v>361</v>
      </c>
      <c r="BH388" t="s">
        <v>361</v>
      </c>
      <c r="BI388" t="s">
        <v>361</v>
      </c>
      <c r="BJ388" t="s">
        <v>361</v>
      </c>
      <c r="BK388" t="s">
        <v>361</v>
      </c>
      <c r="BL388" t="s">
        <v>361</v>
      </c>
      <c r="BM388" t="s">
        <v>361</v>
      </c>
      <c r="BP388" t="s">
        <v>361</v>
      </c>
      <c r="BQ388" t="s">
        <v>361</v>
      </c>
      <c r="BR388" t="s">
        <v>361</v>
      </c>
      <c r="BS388" t="s">
        <v>361</v>
      </c>
      <c r="BT388" t="s">
        <v>361</v>
      </c>
      <c r="BU388" t="s">
        <v>361</v>
      </c>
      <c r="BV388" t="s">
        <v>361</v>
      </c>
      <c r="BW388" t="s">
        <v>361</v>
      </c>
      <c r="BX388" t="s">
        <v>361</v>
      </c>
      <c r="BY388" t="s">
        <v>361</v>
      </c>
      <c r="BZ388" t="s">
        <v>361</v>
      </c>
      <c r="CA388" t="s">
        <v>361</v>
      </c>
      <c r="CB388" t="s">
        <v>361</v>
      </c>
      <c r="CC388" t="s">
        <v>361</v>
      </c>
      <c r="CF388" t="s">
        <v>361</v>
      </c>
      <c r="CG388" t="s">
        <v>361</v>
      </c>
      <c r="CH388" t="s">
        <v>361</v>
      </c>
      <c r="CI388" t="s">
        <v>361</v>
      </c>
      <c r="CJ388" t="s">
        <v>361</v>
      </c>
      <c r="CK388" t="s">
        <v>361</v>
      </c>
      <c r="CL388" t="s">
        <v>361</v>
      </c>
      <c r="CM388" t="s">
        <v>361</v>
      </c>
      <c r="CN388" t="s">
        <v>361</v>
      </c>
      <c r="CO388" t="s">
        <v>361</v>
      </c>
      <c r="CP388" t="s">
        <v>361</v>
      </c>
      <c r="CQ388" t="s">
        <v>361</v>
      </c>
      <c r="CR388" t="s">
        <v>361</v>
      </c>
      <c r="CS388" t="s">
        <v>361</v>
      </c>
      <c r="CT388" t="s">
        <v>361</v>
      </c>
      <c r="CU388" t="s">
        <v>361</v>
      </c>
      <c r="CV388" t="s">
        <v>361</v>
      </c>
      <c r="CW388" t="s">
        <v>361</v>
      </c>
      <c r="CX388" t="s">
        <v>361</v>
      </c>
      <c r="CY388" t="s">
        <v>361</v>
      </c>
      <c r="CZ388" t="s">
        <v>361</v>
      </c>
      <c r="DA388" t="s">
        <v>361</v>
      </c>
      <c r="DH388" t="s">
        <v>361</v>
      </c>
      <c r="DI388" t="s">
        <v>361</v>
      </c>
      <c r="DJ388" t="s">
        <v>361</v>
      </c>
      <c r="DK388" t="s">
        <v>361</v>
      </c>
      <c r="DL388" t="s">
        <v>361</v>
      </c>
      <c r="DM388" t="s">
        <v>361</v>
      </c>
      <c r="DN388" t="s">
        <v>361</v>
      </c>
      <c r="DO388" t="s">
        <v>361</v>
      </c>
      <c r="DP388" t="s">
        <v>361</v>
      </c>
      <c r="DQ388" t="s">
        <v>361</v>
      </c>
      <c r="DR388" t="s">
        <v>361</v>
      </c>
      <c r="DT388" t="s">
        <v>361</v>
      </c>
      <c r="DU388" t="s">
        <v>361</v>
      </c>
      <c r="DV388" t="s">
        <v>361</v>
      </c>
      <c r="DW388" t="s">
        <v>361</v>
      </c>
      <c r="DX388" t="s">
        <v>361</v>
      </c>
      <c r="DY388" t="s">
        <v>361</v>
      </c>
      <c r="DZ388" t="s">
        <v>361</v>
      </c>
      <c r="EA388" t="s">
        <v>361</v>
      </c>
      <c r="EB388" t="s">
        <v>361</v>
      </c>
      <c r="EC388" t="s">
        <v>361</v>
      </c>
      <c r="ED388" t="s">
        <v>361</v>
      </c>
      <c r="JL388" t="s">
        <v>361</v>
      </c>
      <c r="JM388" t="s">
        <v>361</v>
      </c>
      <c r="JN388" t="s">
        <v>361</v>
      </c>
      <c r="JO388" t="s">
        <v>361</v>
      </c>
      <c r="JP388" t="s">
        <v>361</v>
      </c>
      <c r="JQ388" t="s">
        <v>361</v>
      </c>
      <c r="JR388" t="s">
        <v>361</v>
      </c>
      <c r="JS388" t="s">
        <v>361</v>
      </c>
      <c r="JT388" t="s">
        <v>361</v>
      </c>
      <c r="JU388" t="s">
        <v>361</v>
      </c>
      <c r="JV388" t="s">
        <v>361</v>
      </c>
      <c r="JW388" t="s">
        <v>361</v>
      </c>
      <c r="KB388" t="s">
        <v>59</v>
      </c>
    </row>
    <row r="389" spans="1:288" x14ac:dyDescent="0.3">
      <c r="A389">
        <v>388</v>
      </c>
      <c r="AV389" t="s">
        <v>361</v>
      </c>
      <c r="AW389" t="s">
        <v>361</v>
      </c>
      <c r="AX389" t="s">
        <v>361</v>
      </c>
      <c r="AY389" t="s">
        <v>361</v>
      </c>
      <c r="AZ389" t="s">
        <v>361</v>
      </c>
      <c r="BA389" t="s">
        <v>361</v>
      </c>
      <c r="BB389" t="s">
        <v>361</v>
      </c>
      <c r="BC389" t="s">
        <v>361</v>
      </c>
      <c r="BD389" t="s">
        <v>361</v>
      </c>
      <c r="BE389" t="s">
        <v>361</v>
      </c>
      <c r="BF389" t="s">
        <v>361</v>
      </c>
      <c r="BG389" t="s">
        <v>361</v>
      </c>
      <c r="BH389" t="s">
        <v>361</v>
      </c>
      <c r="BI389" t="s">
        <v>361</v>
      </c>
      <c r="BJ389" t="s">
        <v>361</v>
      </c>
      <c r="BK389" t="s">
        <v>361</v>
      </c>
      <c r="BL389" t="s">
        <v>361</v>
      </c>
      <c r="BM389" t="s">
        <v>361</v>
      </c>
      <c r="BP389" t="s">
        <v>361</v>
      </c>
      <c r="BQ389" t="s">
        <v>361</v>
      </c>
      <c r="BR389" t="s">
        <v>361</v>
      </c>
      <c r="BS389" t="s">
        <v>361</v>
      </c>
      <c r="BT389" t="s">
        <v>361</v>
      </c>
      <c r="BU389" t="s">
        <v>361</v>
      </c>
      <c r="BV389" t="s">
        <v>361</v>
      </c>
      <c r="BW389" t="s">
        <v>361</v>
      </c>
      <c r="BX389" t="s">
        <v>361</v>
      </c>
      <c r="BY389" t="s">
        <v>361</v>
      </c>
      <c r="BZ389" t="s">
        <v>361</v>
      </c>
      <c r="CA389" t="s">
        <v>361</v>
      </c>
      <c r="CB389" t="s">
        <v>361</v>
      </c>
      <c r="CC389" t="s">
        <v>361</v>
      </c>
      <c r="CF389" t="s">
        <v>361</v>
      </c>
      <c r="CG389" t="s">
        <v>361</v>
      </c>
      <c r="CH389" t="s">
        <v>361</v>
      </c>
      <c r="CI389" t="s">
        <v>361</v>
      </c>
      <c r="CJ389" t="s">
        <v>361</v>
      </c>
      <c r="CK389" t="s">
        <v>361</v>
      </c>
      <c r="CL389" t="s">
        <v>361</v>
      </c>
      <c r="CM389" t="s">
        <v>361</v>
      </c>
      <c r="CN389" t="s">
        <v>361</v>
      </c>
      <c r="CO389" t="s">
        <v>361</v>
      </c>
      <c r="CP389" t="s">
        <v>361</v>
      </c>
      <c r="CQ389" t="s">
        <v>361</v>
      </c>
      <c r="CR389" t="s">
        <v>361</v>
      </c>
      <c r="CS389" t="s">
        <v>361</v>
      </c>
      <c r="CT389" t="s">
        <v>361</v>
      </c>
      <c r="CU389" t="s">
        <v>361</v>
      </c>
      <c r="CV389" t="s">
        <v>361</v>
      </c>
      <c r="CW389" t="s">
        <v>361</v>
      </c>
      <c r="CX389" t="s">
        <v>361</v>
      </c>
      <c r="CY389" t="s">
        <v>361</v>
      </c>
      <c r="CZ389" t="s">
        <v>361</v>
      </c>
      <c r="DA389" t="s">
        <v>361</v>
      </c>
      <c r="DH389" t="s">
        <v>361</v>
      </c>
      <c r="DI389" t="s">
        <v>361</v>
      </c>
      <c r="DJ389" t="s">
        <v>361</v>
      </c>
      <c r="DK389" t="s">
        <v>361</v>
      </c>
      <c r="DL389" t="s">
        <v>361</v>
      </c>
      <c r="DM389" t="s">
        <v>361</v>
      </c>
      <c r="DN389" t="s">
        <v>361</v>
      </c>
      <c r="DO389" t="s">
        <v>361</v>
      </c>
      <c r="DP389" t="s">
        <v>361</v>
      </c>
      <c r="DQ389" t="s">
        <v>361</v>
      </c>
      <c r="DR389" t="s">
        <v>361</v>
      </c>
      <c r="DT389" t="s">
        <v>361</v>
      </c>
      <c r="DU389" t="s">
        <v>361</v>
      </c>
      <c r="DV389" t="s">
        <v>361</v>
      </c>
      <c r="DW389" t="s">
        <v>361</v>
      </c>
      <c r="DX389" t="s">
        <v>361</v>
      </c>
      <c r="DY389" t="s">
        <v>361</v>
      </c>
      <c r="DZ389" t="s">
        <v>361</v>
      </c>
      <c r="EA389" t="s">
        <v>361</v>
      </c>
      <c r="EB389" t="s">
        <v>361</v>
      </c>
      <c r="EC389" t="s">
        <v>361</v>
      </c>
      <c r="ED389" t="s">
        <v>361</v>
      </c>
      <c r="JL389" t="s">
        <v>361</v>
      </c>
      <c r="JM389" t="s">
        <v>361</v>
      </c>
      <c r="JN389" t="s">
        <v>361</v>
      </c>
      <c r="JO389" t="s">
        <v>361</v>
      </c>
      <c r="JP389" t="s">
        <v>361</v>
      </c>
      <c r="JQ389" t="s">
        <v>361</v>
      </c>
      <c r="JR389" t="s">
        <v>361</v>
      </c>
      <c r="JS389" t="s">
        <v>361</v>
      </c>
      <c r="JT389" t="s">
        <v>361</v>
      </c>
      <c r="JU389" t="s">
        <v>361</v>
      </c>
      <c r="JV389" t="s">
        <v>361</v>
      </c>
      <c r="JW389" t="s">
        <v>361</v>
      </c>
      <c r="KB389" t="s">
        <v>59</v>
      </c>
    </row>
    <row r="390" spans="1:288" x14ac:dyDescent="0.3">
      <c r="A390">
        <v>389</v>
      </c>
      <c r="D390" s="45">
        <v>44747</v>
      </c>
      <c r="E390" s="46">
        <v>0.52708333333333335</v>
      </c>
      <c r="F390" t="s">
        <v>16</v>
      </c>
      <c r="G390" t="s">
        <v>382</v>
      </c>
      <c r="I390" t="s">
        <v>383</v>
      </c>
      <c r="N390" t="s">
        <v>384</v>
      </c>
      <c r="S390" t="s">
        <v>385</v>
      </c>
      <c r="W390" t="s">
        <v>465</v>
      </c>
      <c r="AA390" t="s">
        <v>434</v>
      </c>
      <c r="AC390" t="s">
        <v>388</v>
      </c>
      <c r="AE390" t="s">
        <v>423</v>
      </c>
      <c r="AG390" t="s">
        <v>390</v>
      </c>
      <c r="AK390" t="s">
        <v>502</v>
      </c>
      <c r="AL390" t="s">
        <v>417</v>
      </c>
      <c r="AO390" t="s">
        <v>385</v>
      </c>
      <c r="AQ390" t="s">
        <v>418</v>
      </c>
      <c r="AS390" t="s">
        <v>385</v>
      </c>
      <c r="AU390" t="s">
        <v>385</v>
      </c>
      <c r="AV390" t="s">
        <v>361</v>
      </c>
      <c r="AW390" t="s">
        <v>361</v>
      </c>
      <c r="AX390" t="s">
        <v>361</v>
      </c>
      <c r="AY390" t="s">
        <v>361</v>
      </c>
      <c r="AZ390" t="s">
        <v>361</v>
      </c>
      <c r="BA390" t="s">
        <v>361</v>
      </c>
      <c r="BB390" t="s">
        <v>361</v>
      </c>
      <c r="BC390" t="s">
        <v>361</v>
      </c>
      <c r="BD390" t="s">
        <v>361</v>
      </c>
      <c r="BE390" t="s">
        <v>361</v>
      </c>
      <c r="BF390" t="s">
        <v>361</v>
      </c>
      <c r="BG390" t="s">
        <v>361</v>
      </c>
      <c r="BH390" t="s">
        <v>361</v>
      </c>
      <c r="BI390" t="s">
        <v>361</v>
      </c>
      <c r="BJ390" t="s">
        <v>361</v>
      </c>
      <c r="BK390" t="s">
        <v>370</v>
      </c>
      <c r="BL390" t="s">
        <v>361</v>
      </c>
      <c r="BM390" t="s">
        <v>361</v>
      </c>
      <c r="BP390" t="s">
        <v>361</v>
      </c>
      <c r="BQ390" t="s">
        <v>361</v>
      </c>
      <c r="BR390" t="s">
        <v>361</v>
      </c>
      <c r="BS390" t="s">
        <v>361</v>
      </c>
      <c r="BT390" t="s">
        <v>361</v>
      </c>
      <c r="BU390" t="s">
        <v>361</v>
      </c>
      <c r="BV390" t="s">
        <v>361</v>
      </c>
      <c r="BW390" t="s">
        <v>361</v>
      </c>
      <c r="BX390" t="s">
        <v>361</v>
      </c>
      <c r="BY390" t="s">
        <v>370</v>
      </c>
      <c r="BZ390" t="s">
        <v>370</v>
      </c>
      <c r="CA390" t="s">
        <v>361</v>
      </c>
      <c r="CB390" t="s">
        <v>361</v>
      </c>
      <c r="CC390" t="s">
        <v>361</v>
      </c>
      <c r="CF390" t="s">
        <v>361</v>
      </c>
      <c r="CG390" t="s">
        <v>361</v>
      </c>
      <c r="CH390" t="s">
        <v>361</v>
      </c>
      <c r="CI390" t="s">
        <v>361</v>
      </c>
      <c r="CJ390" t="s">
        <v>361</v>
      </c>
      <c r="CK390" t="s">
        <v>361</v>
      </c>
      <c r="CL390" t="s">
        <v>361</v>
      </c>
      <c r="CM390" t="s">
        <v>361</v>
      </c>
      <c r="CN390" t="s">
        <v>361</v>
      </c>
      <c r="CO390" t="s">
        <v>361</v>
      </c>
      <c r="CP390" t="s">
        <v>361</v>
      </c>
      <c r="CQ390" t="s">
        <v>361</v>
      </c>
      <c r="CR390" t="s">
        <v>361</v>
      </c>
      <c r="CS390" t="s">
        <v>370</v>
      </c>
      <c r="CT390" t="s">
        <v>370</v>
      </c>
      <c r="CU390" t="s">
        <v>361</v>
      </c>
      <c r="CV390" t="s">
        <v>361</v>
      </c>
      <c r="CW390" t="s">
        <v>370</v>
      </c>
      <c r="CX390" t="s">
        <v>361</v>
      </c>
      <c r="CY390" t="s">
        <v>361</v>
      </c>
      <c r="CZ390" t="s">
        <v>361</v>
      </c>
      <c r="DA390" t="s">
        <v>361</v>
      </c>
      <c r="DE390" t="s">
        <v>385</v>
      </c>
      <c r="DG390" t="s">
        <v>385</v>
      </c>
      <c r="DH390" t="s">
        <v>361</v>
      </c>
      <c r="DI390" t="s">
        <v>361</v>
      </c>
      <c r="DJ390" t="s">
        <v>361</v>
      </c>
      <c r="DK390" t="s">
        <v>361</v>
      </c>
      <c r="DL390" t="s">
        <v>361</v>
      </c>
      <c r="DM390" t="s">
        <v>361</v>
      </c>
      <c r="DN390" t="s">
        <v>361</v>
      </c>
      <c r="DO390" t="s">
        <v>361</v>
      </c>
      <c r="DP390" t="s">
        <v>361</v>
      </c>
      <c r="DQ390" t="s">
        <v>361</v>
      </c>
      <c r="DR390" t="s">
        <v>361</v>
      </c>
      <c r="DT390" t="s">
        <v>361</v>
      </c>
      <c r="DU390" t="s">
        <v>361</v>
      </c>
      <c r="DV390" t="s">
        <v>361</v>
      </c>
      <c r="DW390" t="s">
        <v>361</v>
      </c>
      <c r="DX390" t="s">
        <v>361</v>
      </c>
      <c r="DY390" t="s">
        <v>361</v>
      </c>
      <c r="DZ390" t="s">
        <v>361</v>
      </c>
      <c r="EA390" t="s">
        <v>361</v>
      </c>
      <c r="EB390" t="s">
        <v>361</v>
      </c>
      <c r="EC390" t="s">
        <v>361</v>
      </c>
      <c r="ED390" t="s">
        <v>370</v>
      </c>
      <c r="EI390" t="s">
        <v>383</v>
      </c>
      <c r="EK390" t="s">
        <v>383</v>
      </c>
      <c r="EL390">
        <v>3</v>
      </c>
      <c r="EM390" t="s">
        <v>371</v>
      </c>
      <c r="EN390">
        <v>31</v>
      </c>
      <c r="EO390" t="s">
        <v>371</v>
      </c>
      <c r="EP390">
        <v>27</v>
      </c>
      <c r="EQ390" t="s">
        <v>372</v>
      </c>
      <c r="ER390">
        <v>42</v>
      </c>
      <c r="FQ390" t="s">
        <v>373</v>
      </c>
      <c r="FS390" t="s">
        <v>393</v>
      </c>
      <c r="FW390" t="s">
        <v>387</v>
      </c>
      <c r="GG390" t="s">
        <v>383</v>
      </c>
      <c r="GK390" t="s">
        <v>394</v>
      </c>
      <c r="GQ390">
        <v>3</v>
      </c>
      <c r="GS390" t="s">
        <v>395</v>
      </c>
      <c r="GU390" t="s">
        <v>396</v>
      </c>
      <c r="GY390" t="s">
        <v>397</v>
      </c>
      <c r="HC390" t="s">
        <v>383</v>
      </c>
      <c r="HE390" t="s">
        <v>385</v>
      </c>
      <c r="HO390" t="s">
        <v>385</v>
      </c>
      <c r="HP390" t="s">
        <v>385</v>
      </c>
      <c r="HQ390" t="s">
        <v>383</v>
      </c>
      <c r="HR390" t="s">
        <v>385</v>
      </c>
      <c r="HS390" t="s">
        <v>385</v>
      </c>
      <c r="HT390" t="s">
        <v>385</v>
      </c>
      <c r="HU390" t="s">
        <v>385</v>
      </c>
      <c r="HV390" t="s">
        <v>385</v>
      </c>
      <c r="HW390" t="s">
        <v>385</v>
      </c>
      <c r="IE390" t="s">
        <v>385</v>
      </c>
      <c r="IF390" t="s">
        <v>385</v>
      </c>
      <c r="IG390" t="s">
        <v>383</v>
      </c>
      <c r="IH390" t="s">
        <v>383</v>
      </c>
      <c r="II390" t="s">
        <v>383</v>
      </c>
      <c r="IJ390" t="s">
        <v>385</v>
      </c>
      <c r="IK390" t="s">
        <v>383</v>
      </c>
      <c r="IM390" t="s">
        <v>421</v>
      </c>
      <c r="IQ390" t="s">
        <v>380</v>
      </c>
      <c r="IU390" t="s">
        <v>399</v>
      </c>
      <c r="IW390" t="s">
        <v>468</v>
      </c>
      <c r="IY390" t="s">
        <v>468</v>
      </c>
      <c r="JA390" t="s">
        <v>383</v>
      </c>
      <c r="JL390" t="s">
        <v>361</v>
      </c>
      <c r="JM390" t="s">
        <v>361</v>
      </c>
      <c r="JN390" t="s">
        <v>361</v>
      </c>
      <c r="JO390" t="s">
        <v>361</v>
      </c>
      <c r="JP390" t="s">
        <v>361</v>
      </c>
      <c r="JQ390" t="s">
        <v>361</v>
      </c>
      <c r="JR390" t="s">
        <v>361</v>
      </c>
      <c r="JS390" t="s">
        <v>361</v>
      </c>
      <c r="JT390" t="s">
        <v>361</v>
      </c>
      <c r="JU390" t="s">
        <v>361</v>
      </c>
      <c r="JV390" t="s">
        <v>361</v>
      </c>
      <c r="JW390" t="s">
        <v>361</v>
      </c>
      <c r="KB390" t="s">
        <v>8</v>
      </c>
    </row>
    <row r="391" spans="1:288" x14ac:dyDescent="0.3">
      <c r="A391">
        <v>390</v>
      </c>
      <c r="D391" s="45">
        <v>44747</v>
      </c>
      <c r="E391" s="46">
        <v>0.53125</v>
      </c>
      <c r="F391" t="s">
        <v>61</v>
      </c>
      <c r="G391" t="s">
        <v>13</v>
      </c>
      <c r="H391" t="s">
        <v>7</v>
      </c>
      <c r="L391" t="s">
        <v>362</v>
      </c>
      <c r="P391" t="s">
        <v>9</v>
      </c>
      <c r="V391" t="s">
        <v>363</v>
      </c>
      <c r="Z391" t="s">
        <v>443</v>
      </c>
      <c r="AB391" t="s">
        <v>403</v>
      </c>
      <c r="AD391" t="s">
        <v>366</v>
      </c>
      <c r="AF391" t="s">
        <v>367</v>
      </c>
      <c r="AJ391" t="s">
        <v>367</v>
      </c>
      <c r="AN391" t="s">
        <v>9</v>
      </c>
      <c r="AP391" t="s">
        <v>471</v>
      </c>
      <c r="AR391" t="s">
        <v>7</v>
      </c>
      <c r="AT391" t="s">
        <v>9</v>
      </c>
      <c r="AV391" t="s">
        <v>361</v>
      </c>
      <c r="AW391" t="s">
        <v>361</v>
      </c>
      <c r="AX391" t="s">
        <v>361</v>
      </c>
      <c r="AY391" t="s">
        <v>370</v>
      </c>
      <c r="AZ391" t="s">
        <v>361</v>
      </c>
      <c r="BA391" t="s">
        <v>361</v>
      </c>
      <c r="BB391" t="s">
        <v>361</v>
      </c>
      <c r="BC391" t="s">
        <v>361</v>
      </c>
      <c r="BD391" t="s">
        <v>361</v>
      </c>
      <c r="BE391" t="s">
        <v>361</v>
      </c>
      <c r="BF391" t="s">
        <v>361</v>
      </c>
      <c r="BG391" t="s">
        <v>361</v>
      </c>
      <c r="BH391" t="s">
        <v>361</v>
      </c>
      <c r="BI391" t="s">
        <v>361</v>
      </c>
      <c r="BJ391" t="s">
        <v>361</v>
      </c>
      <c r="BK391" t="s">
        <v>361</v>
      </c>
      <c r="BL391" t="s">
        <v>361</v>
      </c>
      <c r="BM391" t="s">
        <v>361</v>
      </c>
      <c r="BP391" t="s">
        <v>361</v>
      </c>
      <c r="BQ391" t="s">
        <v>361</v>
      </c>
      <c r="BR391" t="s">
        <v>361</v>
      </c>
      <c r="BS391" t="s">
        <v>370</v>
      </c>
      <c r="BT391" t="s">
        <v>361</v>
      </c>
      <c r="BU391" t="s">
        <v>361</v>
      </c>
      <c r="BV391" t="s">
        <v>361</v>
      </c>
      <c r="BW391" t="s">
        <v>361</v>
      </c>
      <c r="BX391" t="s">
        <v>361</v>
      </c>
      <c r="BY391" t="s">
        <v>361</v>
      </c>
      <c r="BZ391" t="s">
        <v>361</v>
      </c>
      <c r="CA391" t="s">
        <v>361</v>
      </c>
      <c r="CB391" t="s">
        <v>361</v>
      </c>
      <c r="CC391" t="s">
        <v>361</v>
      </c>
      <c r="CF391" t="s">
        <v>361</v>
      </c>
      <c r="CG391" t="s">
        <v>361</v>
      </c>
      <c r="CH391" t="s">
        <v>361</v>
      </c>
      <c r="CI391" t="s">
        <v>370</v>
      </c>
      <c r="CJ391" t="s">
        <v>370</v>
      </c>
      <c r="CK391" t="s">
        <v>361</v>
      </c>
      <c r="CL391" t="s">
        <v>370</v>
      </c>
      <c r="CM391" t="s">
        <v>361</v>
      </c>
      <c r="CN391" t="s">
        <v>361</v>
      </c>
      <c r="CO391" t="s">
        <v>361</v>
      </c>
      <c r="CP391" t="s">
        <v>361</v>
      </c>
      <c r="CQ391" t="s">
        <v>361</v>
      </c>
      <c r="CR391" t="s">
        <v>361</v>
      </c>
      <c r="CS391" t="s">
        <v>361</v>
      </c>
      <c r="CT391" t="s">
        <v>361</v>
      </c>
      <c r="CU391" t="s">
        <v>361</v>
      </c>
      <c r="CV391" t="s">
        <v>361</v>
      </c>
      <c r="CW391" t="s">
        <v>361</v>
      </c>
      <c r="CX391" t="s">
        <v>361</v>
      </c>
      <c r="CY391" t="s">
        <v>361</v>
      </c>
      <c r="CZ391" t="s">
        <v>361</v>
      </c>
      <c r="DA391" t="s">
        <v>361</v>
      </c>
      <c r="DD391" t="s">
        <v>9</v>
      </c>
      <c r="DF391" t="s">
        <v>9</v>
      </c>
      <c r="DH391" t="s">
        <v>361</v>
      </c>
      <c r="DI391" t="s">
        <v>361</v>
      </c>
      <c r="DJ391" t="s">
        <v>361</v>
      </c>
      <c r="DK391" t="s">
        <v>361</v>
      </c>
      <c r="DL391" t="s">
        <v>361</v>
      </c>
      <c r="DM391" t="s">
        <v>361</v>
      </c>
      <c r="DN391" t="s">
        <v>361</v>
      </c>
      <c r="DO391" t="s">
        <v>361</v>
      </c>
      <c r="DP391" t="s">
        <v>361</v>
      </c>
      <c r="DQ391" t="s">
        <v>361</v>
      </c>
      <c r="DR391" t="s">
        <v>370</v>
      </c>
      <c r="DT391" t="s">
        <v>361</v>
      </c>
      <c r="DU391" t="s">
        <v>361</v>
      </c>
      <c r="DV391" t="s">
        <v>361</v>
      </c>
      <c r="DW391" t="s">
        <v>361</v>
      </c>
      <c r="DX391" t="s">
        <v>361</v>
      </c>
      <c r="DY391" t="s">
        <v>361</v>
      </c>
      <c r="DZ391" t="s">
        <v>361</v>
      </c>
      <c r="EA391" t="s">
        <v>361</v>
      </c>
      <c r="EB391" t="s">
        <v>361</v>
      </c>
      <c r="EC391" t="s">
        <v>361</v>
      </c>
      <c r="ED391" t="s">
        <v>361</v>
      </c>
      <c r="EH391" t="s">
        <v>7</v>
      </c>
      <c r="EJ391" t="s">
        <v>7</v>
      </c>
      <c r="EL391">
        <v>2</v>
      </c>
      <c r="EM391" t="s">
        <v>371</v>
      </c>
      <c r="EN391">
        <v>7</v>
      </c>
      <c r="EO391" t="s">
        <v>371</v>
      </c>
      <c r="EP391">
        <v>21</v>
      </c>
      <c r="FQ391" t="s">
        <v>392</v>
      </c>
      <c r="FR391" t="s">
        <v>374</v>
      </c>
      <c r="FV391" t="s">
        <v>374</v>
      </c>
      <c r="FZ391" t="s">
        <v>9</v>
      </c>
      <c r="GF391" t="s">
        <v>7</v>
      </c>
      <c r="GJ391" t="s">
        <v>425</v>
      </c>
      <c r="GP391">
        <v>998</v>
      </c>
      <c r="GR391" t="s">
        <v>376</v>
      </c>
      <c r="GT391" t="s">
        <v>377</v>
      </c>
      <c r="GX391" t="s">
        <v>378</v>
      </c>
      <c r="HB391" t="s">
        <v>9</v>
      </c>
      <c r="HD391" t="s">
        <v>9</v>
      </c>
      <c r="HF391" t="s">
        <v>9</v>
      </c>
      <c r="HG391" t="s">
        <v>9</v>
      </c>
      <c r="HH391" t="s">
        <v>7</v>
      </c>
      <c r="HI391" t="s">
        <v>7</v>
      </c>
      <c r="HJ391" t="s">
        <v>9</v>
      </c>
      <c r="HK391" t="s">
        <v>7</v>
      </c>
      <c r="HL391" t="s">
        <v>9</v>
      </c>
      <c r="HM391" t="s">
        <v>9</v>
      </c>
      <c r="HN391" t="s">
        <v>9</v>
      </c>
      <c r="HX391" t="s">
        <v>9</v>
      </c>
      <c r="HY391" t="s">
        <v>9</v>
      </c>
      <c r="HZ391" t="s">
        <v>7</v>
      </c>
      <c r="IA391" t="s">
        <v>7</v>
      </c>
      <c r="IB391" t="s">
        <v>7</v>
      </c>
      <c r="IC391" t="s">
        <v>7</v>
      </c>
      <c r="ID391" t="s">
        <v>7</v>
      </c>
      <c r="IL391" t="s">
        <v>379</v>
      </c>
      <c r="IP391" t="s">
        <v>380</v>
      </c>
      <c r="IT391" t="s">
        <v>381</v>
      </c>
      <c r="IV391" t="s">
        <v>381</v>
      </c>
      <c r="IX391" t="s">
        <v>381</v>
      </c>
      <c r="IZ391" t="s">
        <v>9</v>
      </c>
      <c r="JB391" t="s">
        <v>11</v>
      </c>
      <c r="JD391" t="s">
        <v>9</v>
      </c>
      <c r="JF391" t="s">
        <v>410</v>
      </c>
      <c r="JG391" t="s">
        <v>410</v>
      </c>
      <c r="JH391" t="s">
        <v>410</v>
      </c>
      <c r="JL391" t="s">
        <v>370</v>
      </c>
      <c r="JM391" t="s">
        <v>370</v>
      </c>
      <c r="JN391" t="s">
        <v>370</v>
      </c>
      <c r="JO391" t="s">
        <v>370</v>
      </c>
      <c r="JP391" t="s">
        <v>361</v>
      </c>
      <c r="JQ391" t="s">
        <v>361</v>
      </c>
      <c r="JR391" t="s">
        <v>361</v>
      </c>
      <c r="JS391" t="s">
        <v>361</v>
      </c>
      <c r="JT391" t="s">
        <v>361</v>
      </c>
      <c r="JU391" t="s">
        <v>361</v>
      </c>
      <c r="JV391" t="s">
        <v>361</v>
      </c>
      <c r="JW391" t="s">
        <v>361</v>
      </c>
      <c r="JX391" t="s">
        <v>14</v>
      </c>
      <c r="JZ391" t="s">
        <v>412</v>
      </c>
      <c r="KB391" t="s">
        <v>8</v>
      </c>
    </row>
    <row r="392" spans="1:288" x14ac:dyDescent="0.3">
      <c r="A392">
        <v>391</v>
      </c>
      <c r="D392" s="45">
        <v>44747</v>
      </c>
      <c r="E392" s="46">
        <v>0.52916666666666667</v>
      </c>
      <c r="F392" t="s">
        <v>4</v>
      </c>
      <c r="G392" t="s">
        <v>13</v>
      </c>
      <c r="H392" t="s">
        <v>7</v>
      </c>
      <c r="L392" t="s">
        <v>596</v>
      </c>
      <c r="P392" t="s">
        <v>9</v>
      </c>
      <c r="V392" t="s">
        <v>363</v>
      </c>
      <c r="Z392" t="s">
        <v>443</v>
      </c>
      <c r="AB392" t="s">
        <v>403</v>
      </c>
      <c r="AD392" t="s">
        <v>366</v>
      </c>
      <c r="AF392" t="s">
        <v>367</v>
      </c>
      <c r="AJ392" t="s">
        <v>367</v>
      </c>
      <c r="AN392" t="s">
        <v>368</v>
      </c>
      <c r="AP392" t="s">
        <v>369</v>
      </c>
      <c r="AR392" t="s">
        <v>7</v>
      </c>
      <c r="AT392" t="s">
        <v>7</v>
      </c>
      <c r="AV392" t="s">
        <v>361</v>
      </c>
      <c r="AW392" t="s">
        <v>361</v>
      </c>
      <c r="AX392" t="s">
        <v>361</v>
      </c>
      <c r="AY392" t="s">
        <v>370</v>
      </c>
      <c r="AZ392" t="s">
        <v>370</v>
      </c>
      <c r="BA392" t="s">
        <v>370</v>
      </c>
      <c r="BB392" t="s">
        <v>361</v>
      </c>
      <c r="BC392" t="s">
        <v>361</v>
      </c>
      <c r="BD392" t="s">
        <v>361</v>
      </c>
      <c r="BE392" t="s">
        <v>361</v>
      </c>
      <c r="BF392" t="s">
        <v>361</v>
      </c>
      <c r="BG392" t="s">
        <v>361</v>
      </c>
      <c r="BH392" t="s">
        <v>361</v>
      </c>
      <c r="BI392" t="s">
        <v>361</v>
      </c>
      <c r="BJ392" t="s">
        <v>361</v>
      </c>
      <c r="BK392" t="s">
        <v>361</v>
      </c>
      <c r="BL392" t="s">
        <v>361</v>
      </c>
      <c r="BM392" t="s">
        <v>361</v>
      </c>
      <c r="BP392" t="s">
        <v>361</v>
      </c>
      <c r="BQ392" t="s">
        <v>361</v>
      </c>
      <c r="BR392" t="s">
        <v>370</v>
      </c>
      <c r="BS392" t="s">
        <v>370</v>
      </c>
      <c r="BT392" t="s">
        <v>370</v>
      </c>
      <c r="BU392" t="s">
        <v>361</v>
      </c>
      <c r="BV392" t="s">
        <v>361</v>
      </c>
      <c r="BW392" t="s">
        <v>361</v>
      </c>
      <c r="BX392" t="s">
        <v>361</v>
      </c>
      <c r="BY392" t="s">
        <v>361</v>
      </c>
      <c r="BZ392" t="s">
        <v>361</v>
      </c>
      <c r="CA392" t="s">
        <v>361</v>
      </c>
      <c r="CB392" t="s">
        <v>361</v>
      </c>
      <c r="CC392" t="s">
        <v>361</v>
      </c>
      <c r="CF392" t="s">
        <v>361</v>
      </c>
      <c r="CG392" t="s">
        <v>370</v>
      </c>
      <c r="CH392" t="s">
        <v>370</v>
      </c>
      <c r="CI392" t="s">
        <v>370</v>
      </c>
      <c r="CJ392" t="s">
        <v>370</v>
      </c>
      <c r="CK392" t="s">
        <v>370</v>
      </c>
      <c r="CL392" t="s">
        <v>370</v>
      </c>
      <c r="CM392" t="s">
        <v>361</v>
      </c>
      <c r="CN392" t="s">
        <v>361</v>
      </c>
      <c r="CO392" t="s">
        <v>361</v>
      </c>
      <c r="CP392" t="s">
        <v>361</v>
      </c>
      <c r="CQ392" t="s">
        <v>361</v>
      </c>
      <c r="CR392" t="s">
        <v>361</v>
      </c>
      <c r="CS392" t="s">
        <v>361</v>
      </c>
      <c r="CT392" t="s">
        <v>361</v>
      </c>
      <c r="CU392" t="s">
        <v>361</v>
      </c>
      <c r="CV392" t="s">
        <v>361</v>
      </c>
      <c r="CW392" t="s">
        <v>361</v>
      </c>
      <c r="CX392" t="s">
        <v>361</v>
      </c>
      <c r="CY392" t="s">
        <v>361</v>
      </c>
      <c r="CZ392" t="s">
        <v>361</v>
      </c>
      <c r="DA392" t="s">
        <v>361</v>
      </c>
      <c r="DD392" t="s">
        <v>9</v>
      </c>
      <c r="DF392" t="s">
        <v>9</v>
      </c>
      <c r="DH392" t="s">
        <v>361</v>
      </c>
      <c r="DI392" t="s">
        <v>361</v>
      </c>
      <c r="DJ392" t="s">
        <v>361</v>
      </c>
      <c r="DK392" t="s">
        <v>361</v>
      </c>
      <c r="DL392" t="s">
        <v>361</v>
      </c>
      <c r="DM392" t="s">
        <v>361</v>
      </c>
      <c r="DN392" t="s">
        <v>361</v>
      </c>
      <c r="DO392" t="s">
        <v>361</v>
      </c>
      <c r="DP392" t="s">
        <v>361</v>
      </c>
      <c r="DQ392" t="s">
        <v>361</v>
      </c>
      <c r="DR392" t="s">
        <v>370</v>
      </c>
      <c r="DT392" t="s">
        <v>361</v>
      </c>
      <c r="DU392" t="s">
        <v>361</v>
      </c>
      <c r="DV392" t="s">
        <v>361</v>
      </c>
      <c r="DW392" t="s">
        <v>361</v>
      </c>
      <c r="DX392" t="s">
        <v>361</v>
      </c>
      <c r="DY392" t="s">
        <v>361</v>
      </c>
      <c r="DZ392" t="s">
        <v>361</v>
      </c>
      <c r="EA392" t="s">
        <v>361</v>
      </c>
      <c r="EB392" t="s">
        <v>361</v>
      </c>
      <c r="EC392" t="s">
        <v>361</v>
      </c>
      <c r="ED392" t="s">
        <v>361</v>
      </c>
      <c r="EH392" t="s">
        <v>7</v>
      </c>
      <c r="EJ392" t="s">
        <v>7</v>
      </c>
      <c r="EL392">
        <v>3</v>
      </c>
      <c r="EM392" t="s">
        <v>371</v>
      </c>
      <c r="EN392">
        <v>20</v>
      </c>
      <c r="EO392" t="s">
        <v>371</v>
      </c>
      <c r="EP392">
        <v>16</v>
      </c>
      <c r="EQ392" t="s">
        <v>372</v>
      </c>
      <c r="ER392">
        <v>9</v>
      </c>
      <c r="FQ392" t="s">
        <v>392</v>
      </c>
      <c r="FR392" t="s">
        <v>374</v>
      </c>
      <c r="FV392" t="s">
        <v>374</v>
      </c>
      <c r="FZ392" t="s">
        <v>9</v>
      </c>
      <c r="GF392" t="s">
        <v>7</v>
      </c>
      <c r="GJ392" t="s">
        <v>425</v>
      </c>
      <c r="GP392">
        <v>1</v>
      </c>
      <c r="GR392" t="s">
        <v>376</v>
      </c>
      <c r="GT392" t="s">
        <v>377</v>
      </c>
      <c r="GX392" t="s">
        <v>378</v>
      </c>
      <c r="HB392" t="s">
        <v>9</v>
      </c>
      <c r="HD392" t="s">
        <v>9</v>
      </c>
      <c r="HF392" t="s">
        <v>9</v>
      </c>
      <c r="HG392" t="s">
        <v>9</v>
      </c>
      <c r="HH392" t="s">
        <v>7</v>
      </c>
      <c r="HI392" t="s">
        <v>9</v>
      </c>
      <c r="HJ392" t="s">
        <v>9</v>
      </c>
      <c r="HK392" t="s">
        <v>7</v>
      </c>
      <c r="HL392" t="s">
        <v>9</v>
      </c>
      <c r="HM392" t="s">
        <v>9</v>
      </c>
      <c r="HN392" t="s">
        <v>7</v>
      </c>
      <c r="HX392" t="s">
        <v>9</v>
      </c>
      <c r="HY392" t="s">
        <v>9</v>
      </c>
      <c r="HZ392" t="s">
        <v>7</v>
      </c>
      <c r="IA392" t="s">
        <v>7</v>
      </c>
      <c r="IB392" t="s">
        <v>7</v>
      </c>
      <c r="IC392" t="s">
        <v>7</v>
      </c>
      <c r="ID392" t="s">
        <v>7</v>
      </c>
      <c r="IL392" t="s">
        <v>473</v>
      </c>
      <c r="IP392" t="s">
        <v>380</v>
      </c>
      <c r="IT392" t="s">
        <v>381</v>
      </c>
      <c r="IV392" t="s">
        <v>381</v>
      </c>
      <c r="IX392" t="s">
        <v>381</v>
      </c>
      <c r="IZ392" t="s">
        <v>7</v>
      </c>
      <c r="JL392" t="s">
        <v>361</v>
      </c>
      <c r="JM392" t="s">
        <v>361</v>
      </c>
      <c r="JN392" t="s">
        <v>361</v>
      </c>
      <c r="JO392" t="s">
        <v>361</v>
      </c>
      <c r="JP392" t="s">
        <v>361</v>
      </c>
      <c r="JQ392" t="s">
        <v>361</v>
      </c>
      <c r="JR392" t="s">
        <v>361</v>
      </c>
      <c r="JS392" t="s">
        <v>361</v>
      </c>
      <c r="JT392" t="s">
        <v>361</v>
      </c>
      <c r="JU392" t="s">
        <v>361</v>
      </c>
      <c r="JV392" t="s">
        <v>361</v>
      </c>
      <c r="JW392" t="s">
        <v>361</v>
      </c>
      <c r="KB392" t="s">
        <v>8</v>
      </c>
    </row>
    <row r="393" spans="1:288" x14ac:dyDescent="0.3">
      <c r="A393">
        <v>392</v>
      </c>
      <c r="AV393" t="s">
        <v>361</v>
      </c>
      <c r="AW393" t="s">
        <v>361</v>
      </c>
      <c r="AX393" t="s">
        <v>361</v>
      </c>
      <c r="AY393" t="s">
        <v>361</v>
      </c>
      <c r="AZ393" t="s">
        <v>361</v>
      </c>
      <c r="BA393" t="s">
        <v>361</v>
      </c>
      <c r="BB393" t="s">
        <v>361</v>
      </c>
      <c r="BC393" t="s">
        <v>361</v>
      </c>
      <c r="BD393" t="s">
        <v>361</v>
      </c>
      <c r="BE393" t="s">
        <v>361</v>
      </c>
      <c r="BF393" t="s">
        <v>361</v>
      </c>
      <c r="BG393" t="s">
        <v>361</v>
      </c>
      <c r="BH393" t="s">
        <v>361</v>
      </c>
      <c r="BI393" t="s">
        <v>361</v>
      </c>
      <c r="BJ393" t="s">
        <v>361</v>
      </c>
      <c r="BK393" t="s">
        <v>361</v>
      </c>
      <c r="BL393" t="s">
        <v>361</v>
      </c>
      <c r="BM393" t="s">
        <v>361</v>
      </c>
      <c r="BP393" t="s">
        <v>361</v>
      </c>
      <c r="BQ393" t="s">
        <v>361</v>
      </c>
      <c r="BR393" t="s">
        <v>361</v>
      </c>
      <c r="BS393" t="s">
        <v>361</v>
      </c>
      <c r="BT393" t="s">
        <v>361</v>
      </c>
      <c r="BU393" t="s">
        <v>361</v>
      </c>
      <c r="BV393" t="s">
        <v>361</v>
      </c>
      <c r="BW393" t="s">
        <v>361</v>
      </c>
      <c r="BX393" t="s">
        <v>361</v>
      </c>
      <c r="BY393" t="s">
        <v>361</v>
      </c>
      <c r="BZ393" t="s">
        <v>361</v>
      </c>
      <c r="CA393" t="s">
        <v>361</v>
      </c>
      <c r="CB393" t="s">
        <v>361</v>
      </c>
      <c r="CC393" t="s">
        <v>361</v>
      </c>
      <c r="CF393" t="s">
        <v>361</v>
      </c>
      <c r="CG393" t="s">
        <v>361</v>
      </c>
      <c r="CH393" t="s">
        <v>361</v>
      </c>
      <c r="CI393" t="s">
        <v>361</v>
      </c>
      <c r="CJ393" t="s">
        <v>361</v>
      </c>
      <c r="CK393" t="s">
        <v>361</v>
      </c>
      <c r="CL393" t="s">
        <v>361</v>
      </c>
      <c r="CM393" t="s">
        <v>361</v>
      </c>
      <c r="CN393" t="s">
        <v>361</v>
      </c>
      <c r="CO393" t="s">
        <v>361</v>
      </c>
      <c r="CP393" t="s">
        <v>361</v>
      </c>
      <c r="CQ393" t="s">
        <v>361</v>
      </c>
      <c r="CR393" t="s">
        <v>361</v>
      </c>
      <c r="CS393" t="s">
        <v>361</v>
      </c>
      <c r="CT393" t="s">
        <v>361</v>
      </c>
      <c r="CU393" t="s">
        <v>361</v>
      </c>
      <c r="CV393" t="s">
        <v>361</v>
      </c>
      <c r="CW393" t="s">
        <v>361</v>
      </c>
      <c r="CX393" t="s">
        <v>361</v>
      </c>
      <c r="CY393" t="s">
        <v>361</v>
      </c>
      <c r="CZ393" t="s">
        <v>361</v>
      </c>
      <c r="DA393" t="s">
        <v>361</v>
      </c>
      <c r="DH393" t="s">
        <v>361</v>
      </c>
      <c r="DI393" t="s">
        <v>361</v>
      </c>
      <c r="DJ393" t="s">
        <v>361</v>
      </c>
      <c r="DK393" t="s">
        <v>361</v>
      </c>
      <c r="DL393" t="s">
        <v>361</v>
      </c>
      <c r="DM393" t="s">
        <v>361</v>
      </c>
      <c r="DN393" t="s">
        <v>361</v>
      </c>
      <c r="DO393" t="s">
        <v>361</v>
      </c>
      <c r="DP393" t="s">
        <v>361</v>
      </c>
      <c r="DQ393" t="s">
        <v>361</v>
      </c>
      <c r="DR393" t="s">
        <v>361</v>
      </c>
      <c r="DT393" t="s">
        <v>361</v>
      </c>
      <c r="DU393" t="s">
        <v>361</v>
      </c>
      <c r="DV393" t="s">
        <v>361</v>
      </c>
      <c r="DW393" t="s">
        <v>361</v>
      </c>
      <c r="DX393" t="s">
        <v>361</v>
      </c>
      <c r="DY393" t="s">
        <v>361</v>
      </c>
      <c r="DZ393" t="s">
        <v>361</v>
      </c>
      <c r="EA393" t="s">
        <v>361</v>
      </c>
      <c r="EB393" t="s">
        <v>361</v>
      </c>
      <c r="EC393" t="s">
        <v>361</v>
      </c>
      <c r="ED393" t="s">
        <v>361</v>
      </c>
      <c r="JL393" t="s">
        <v>361</v>
      </c>
      <c r="JM393" t="s">
        <v>361</v>
      </c>
      <c r="JN393" t="s">
        <v>361</v>
      </c>
      <c r="JO393" t="s">
        <v>361</v>
      </c>
      <c r="JP393" t="s">
        <v>361</v>
      </c>
      <c r="JQ393" t="s">
        <v>361</v>
      </c>
      <c r="JR393" t="s">
        <v>361</v>
      </c>
      <c r="JS393" t="s">
        <v>361</v>
      </c>
      <c r="JT393" t="s">
        <v>361</v>
      </c>
      <c r="JU393" t="s">
        <v>361</v>
      </c>
      <c r="JV393" t="s">
        <v>361</v>
      </c>
      <c r="JW393" t="s">
        <v>361</v>
      </c>
      <c r="KB393" t="s">
        <v>59</v>
      </c>
    </row>
    <row r="394" spans="1:288" x14ac:dyDescent="0.3">
      <c r="A394">
        <v>393</v>
      </c>
      <c r="D394" s="45">
        <v>44749</v>
      </c>
      <c r="E394" s="46">
        <v>0.43888888888888888</v>
      </c>
      <c r="F394" t="s">
        <v>19</v>
      </c>
      <c r="G394" t="s">
        <v>13</v>
      </c>
      <c r="H394" t="s">
        <v>7</v>
      </c>
      <c r="L394" t="s">
        <v>362</v>
      </c>
      <c r="P394" t="s">
        <v>9</v>
      </c>
      <c r="V394" t="s">
        <v>401</v>
      </c>
      <c r="X394" t="s">
        <v>9</v>
      </c>
      <c r="Z394" t="s">
        <v>443</v>
      </c>
      <c r="AB394" t="s">
        <v>365</v>
      </c>
      <c r="AD394" t="s">
        <v>423</v>
      </c>
      <c r="AF394" t="s">
        <v>367</v>
      </c>
      <c r="AJ394" t="s">
        <v>367</v>
      </c>
      <c r="AN394" t="s">
        <v>9</v>
      </c>
      <c r="AP394" t="s">
        <v>369</v>
      </c>
      <c r="AR394" t="s">
        <v>7</v>
      </c>
      <c r="AT394" t="s">
        <v>7</v>
      </c>
      <c r="AV394" t="s">
        <v>361</v>
      </c>
      <c r="AW394" t="s">
        <v>370</v>
      </c>
      <c r="AX394" t="s">
        <v>361</v>
      </c>
      <c r="AY394" t="s">
        <v>370</v>
      </c>
      <c r="AZ394" t="s">
        <v>370</v>
      </c>
      <c r="BA394" t="s">
        <v>370</v>
      </c>
      <c r="BB394" t="s">
        <v>361</v>
      </c>
      <c r="BC394" t="s">
        <v>361</v>
      </c>
      <c r="BD394" t="s">
        <v>361</v>
      </c>
      <c r="BE394" t="s">
        <v>361</v>
      </c>
      <c r="BF394" t="s">
        <v>361</v>
      </c>
      <c r="BG394" t="s">
        <v>361</v>
      </c>
      <c r="BH394" t="s">
        <v>361</v>
      </c>
      <c r="BI394" t="s">
        <v>361</v>
      </c>
      <c r="BJ394" t="s">
        <v>361</v>
      </c>
      <c r="BK394" t="s">
        <v>361</v>
      </c>
      <c r="BL394" t="s">
        <v>361</v>
      </c>
      <c r="BM394" t="s">
        <v>361</v>
      </c>
      <c r="BP394" t="s">
        <v>361</v>
      </c>
      <c r="BQ394" t="s">
        <v>370</v>
      </c>
      <c r="BR394" t="s">
        <v>361</v>
      </c>
      <c r="BS394" t="s">
        <v>361</v>
      </c>
      <c r="BT394" t="s">
        <v>370</v>
      </c>
      <c r="BU394" t="s">
        <v>361</v>
      </c>
      <c r="BV394" t="s">
        <v>361</v>
      </c>
      <c r="BW394" t="s">
        <v>361</v>
      </c>
      <c r="BX394" t="s">
        <v>361</v>
      </c>
      <c r="BY394" t="s">
        <v>361</v>
      </c>
      <c r="BZ394" t="s">
        <v>361</v>
      </c>
      <c r="CA394" t="s">
        <v>361</v>
      </c>
      <c r="CB394" t="s">
        <v>361</v>
      </c>
      <c r="CC394" t="s">
        <v>361</v>
      </c>
      <c r="CF394" t="s">
        <v>361</v>
      </c>
      <c r="CG394" t="s">
        <v>370</v>
      </c>
      <c r="CH394" t="s">
        <v>370</v>
      </c>
      <c r="CI394" t="s">
        <v>370</v>
      </c>
      <c r="CJ394" t="s">
        <v>370</v>
      </c>
      <c r="CK394" t="s">
        <v>370</v>
      </c>
      <c r="CL394" t="s">
        <v>370</v>
      </c>
      <c r="CM394" t="s">
        <v>361</v>
      </c>
      <c r="CN394" t="s">
        <v>361</v>
      </c>
      <c r="CO394" t="s">
        <v>370</v>
      </c>
      <c r="CP394" t="s">
        <v>361</v>
      </c>
      <c r="CQ394" t="s">
        <v>361</v>
      </c>
      <c r="CR394" t="s">
        <v>361</v>
      </c>
      <c r="CS394" t="s">
        <v>361</v>
      </c>
      <c r="CT394" t="s">
        <v>361</v>
      </c>
      <c r="CU394" t="s">
        <v>361</v>
      </c>
      <c r="CV394" t="s">
        <v>361</v>
      </c>
      <c r="CW394" t="s">
        <v>361</v>
      </c>
      <c r="CX394" t="s">
        <v>361</v>
      </c>
      <c r="CY394" t="s">
        <v>361</v>
      </c>
      <c r="CZ394" t="s">
        <v>361</v>
      </c>
      <c r="DA394" t="s">
        <v>361</v>
      </c>
      <c r="DD394" t="s">
        <v>9</v>
      </c>
      <c r="DF394" t="s">
        <v>9</v>
      </c>
      <c r="DH394" t="s">
        <v>361</v>
      </c>
      <c r="DI394" t="s">
        <v>361</v>
      </c>
      <c r="DJ394" t="s">
        <v>361</v>
      </c>
      <c r="DK394" t="s">
        <v>361</v>
      </c>
      <c r="DL394" t="s">
        <v>361</v>
      </c>
      <c r="DM394" t="s">
        <v>361</v>
      </c>
      <c r="DN394" t="s">
        <v>361</v>
      </c>
      <c r="DO394" t="s">
        <v>361</v>
      </c>
      <c r="DP394" t="s">
        <v>361</v>
      </c>
      <c r="DQ394" t="s">
        <v>361</v>
      </c>
      <c r="DR394" t="s">
        <v>370</v>
      </c>
      <c r="DT394" t="s">
        <v>361</v>
      </c>
      <c r="DU394" t="s">
        <v>361</v>
      </c>
      <c r="DV394" t="s">
        <v>361</v>
      </c>
      <c r="DW394" t="s">
        <v>361</v>
      </c>
      <c r="DX394" t="s">
        <v>361</v>
      </c>
      <c r="DY394" t="s">
        <v>361</v>
      </c>
      <c r="DZ394" t="s">
        <v>361</v>
      </c>
      <c r="EA394" t="s">
        <v>361</v>
      </c>
      <c r="EB394" t="s">
        <v>361</v>
      </c>
      <c r="EC394" t="s">
        <v>361</v>
      </c>
      <c r="ED394" t="s">
        <v>361</v>
      </c>
      <c r="EH394" t="s">
        <v>7</v>
      </c>
      <c r="EJ394" t="s">
        <v>7</v>
      </c>
      <c r="EL394">
        <v>3</v>
      </c>
      <c r="EM394" t="s">
        <v>372</v>
      </c>
      <c r="EN394">
        <v>39</v>
      </c>
      <c r="EO394" t="s">
        <v>372</v>
      </c>
      <c r="EP394">
        <v>17</v>
      </c>
      <c r="EQ394" t="s">
        <v>372</v>
      </c>
      <c r="ER394">
        <v>11</v>
      </c>
      <c r="FQ394" t="s">
        <v>392</v>
      </c>
      <c r="FR394" t="s">
        <v>374</v>
      </c>
      <c r="FV394" t="s">
        <v>374</v>
      </c>
      <c r="FZ394" t="s">
        <v>9</v>
      </c>
      <c r="GF394" t="s">
        <v>7</v>
      </c>
      <c r="GJ394" t="s">
        <v>478</v>
      </c>
      <c r="GN394" t="s">
        <v>479</v>
      </c>
      <c r="GP394">
        <v>5</v>
      </c>
      <c r="GR394" t="s">
        <v>376</v>
      </c>
      <c r="GT394" t="s">
        <v>377</v>
      </c>
      <c r="GX394" t="s">
        <v>378</v>
      </c>
      <c r="HB394" t="s">
        <v>9</v>
      </c>
      <c r="HD394" t="s">
        <v>9</v>
      </c>
      <c r="HF394" t="s">
        <v>9</v>
      </c>
      <c r="HG394" t="s">
        <v>9</v>
      </c>
      <c r="HH394" t="s">
        <v>7</v>
      </c>
      <c r="HI394" t="s">
        <v>7</v>
      </c>
      <c r="HJ394" t="s">
        <v>9</v>
      </c>
      <c r="HK394" t="s">
        <v>7</v>
      </c>
      <c r="HL394" t="s">
        <v>9</v>
      </c>
      <c r="HM394" t="s">
        <v>9</v>
      </c>
      <c r="HN394" t="s">
        <v>7</v>
      </c>
      <c r="HX394" t="s">
        <v>9</v>
      </c>
      <c r="HY394" t="s">
        <v>9</v>
      </c>
      <c r="HZ394" t="s">
        <v>7</v>
      </c>
      <c r="IA394" t="s">
        <v>7</v>
      </c>
      <c r="IB394" t="s">
        <v>7</v>
      </c>
      <c r="IC394" t="s">
        <v>7</v>
      </c>
      <c r="ID394" t="s">
        <v>7</v>
      </c>
      <c r="IL394" t="s">
        <v>473</v>
      </c>
      <c r="IP394" t="s">
        <v>457</v>
      </c>
      <c r="IT394" t="s">
        <v>381</v>
      </c>
      <c r="IV394" t="s">
        <v>381</v>
      </c>
      <c r="IX394" t="s">
        <v>381</v>
      </c>
      <c r="IZ394" t="s">
        <v>9</v>
      </c>
      <c r="JB394" t="s">
        <v>11</v>
      </c>
      <c r="JD394" t="s">
        <v>9</v>
      </c>
      <c r="JF394" t="s">
        <v>409</v>
      </c>
      <c r="JG394" t="s">
        <v>410</v>
      </c>
      <c r="JH394" t="s">
        <v>410</v>
      </c>
      <c r="JL394" t="s">
        <v>370</v>
      </c>
      <c r="JM394" t="s">
        <v>370</v>
      </c>
      <c r="JN394" t="s">
        <v>370</v>
      </c>
      <c r="JO394" t="s">
        <v>370</v>
      </c>
      <c r="JP394" t="s">
        <v>361</v>
      </c>
      <c r="JQ394" t="s">
        <v>361</v>
      </c>
      <c r="JR394" t="s">
        <v>361</v>
      </c>
      <c r="JS394" t="s">
        <v>361</v>
      </c>
      <c r="JT394" t="s">
        <v>361</v>
      </c>
      <c r="JU394" t="s">
        <v>361</v>
      </c>
      <c r="JV394" t="s">
        <v>361</v>
      </c>
      <c r="JW394" t="s">
        <v>361</v>
      </c>
      <c r="JX394" t="s">
        <v>411</v>
      </c>
      <c r="JZ394" t="s">
        <v>412</v>
      </c>
      <c r="KB394" t="s">
        <v>8</v>
      </c>
    </row>
    <row r="395" spans="1:288" x14ac:dyDescent="0.3">
      <c r="A395">
        <v>394</v>
      </c>
      <c r="AV395" t="s">
        <v>361</v>
      </c>
      <c r="AW395" t="s">
        <v>361</v>
      </c>
      <c r="AX395" t="s">
        <v>361</v>
      </c>
      <c r="AY395" t="s">
        <v>361</v>
      </c>
      <c r="AZ395" t="s">
        <v>361</v>
      </c>
      <c r="BA395" t="s">
        <v>361</v>
      </c>
      <c r="BB395" t="s">
        <v>361</v>
      </c>
      <c r="BC395" t="s">
        <v>361</v>
      </c>
      <c r="BD395" t="s">
        <v>361</v>
      </c>
      <c r="BE395" t="s">
        <v>361</v>
      </c>
      <c r="BF395" t="s">
        <v>361</v>
      </c>
      <c r="BG395" t="s">
        <v>361</v>
      </c>
      <c r="BH395" t="s">
        <v>361</v>
      </c>
      <c r="BI395" t="s">
        <v>361</v>
      </c>
      <c r="BJ395" t="s">
        <v>361</v>
      </c>
      <c r="BK395" t="s">
        <v>361</v>
      </c>
      <c r="BL395" t="s">
        <v>361</v>
      </c>
      <c r="BM395" t="s">
        <v>361</v>
      </c>
      <c r="BP395" t="s">
        <v>361</v>
      </c>
      <c r="BQ395" t="s">
        <v>361</v>
      </c>
      <c r="BR395" t="s">
        <v>361</v>
      </c>
      <c r="BS395" t="s">
        <v>361</v>
      </c>
      <c r="BT395" t="s">
        <v>361</v>
      </c>
      <c r="BU395" t="s">
        <v>361</v>
      </c>
      <c r="BV395" t="s">
        <v>361</v>
      </c>
      <c r="BW395" t="s">
        <v>361</v>
      </c>
      <c r="BX395" t="s">
        <v>361</v>
      </c>
      <c r="BY395" t="s">
        <v>361</v>
      </c>
      <c r="BZ395" t="s">
        <v>361</v>
      </c>
      <c r="CA395" t="s">
        <v>361</v>
      </c>
      <c r="CB395" t="s">
        <v>361</v>
      </c>
      <c r="CC395" t="s">
        <v>361</v>
      </c>
      <c r="CF395" t="s">
        <v>361</v>
      </c>
      <c r="CG395" t="s">
        <v>361</v>
      </c>
      <c r="CH395" t="s">
        <v>361</v>
      </c>
      <c r="CI395" t="s">
        <v>361</v>
      </c>
      <c r="CJ395" t="s">
        <v>361</v>
      </c>
      <c r="CK395" t="s">
        <v>361</v>
      </c>
      <c r="CL395" t="s">
        <v>361</v>
      </c>
      <c r="CM395" t="s">
        <v>361</v>
      </c>
      <c r="CN395" t="s">
        <v>361</v>
      </c>
      <c r="CO395" t="s">
        <v>361</v>
      </c>
      <c r="CP395" t="s">
        <v>361</v>
      </c>
      <c r="CQ395" t="s">
        <v>361</v>
      </c>
      <c r="CR395" t="s">
        <v>361</v>
      </c>
      <c r="CS395" t="s">
        <v>361</v>
      </c>
      <c r="CT395" t="s">
        <v>361</v>
      </c>
      <c r="CU395" t="s">
        <v>361</v>
      </c>
      <c r="CV395" t="s">
        <v>361</v>
      </c>
      <c r="CW395" t="s">
        <v>361</v>
      </c>
      <c r="CX395" t="s">
        <v>361</v>
      </c>
      <c r="CY395" t="s">
        <v>361</v>
      </c>
      <c r="CZ395" t="s">
        <v>361</v>
      </c>
      <c r="DA395" t="s">
        <v>361</v>
      </c>
      <c r="DH395" t="s">
        <v>361</v>
      </c>
      <c r="DI395" t="s">
        <v>361</v>
      </c>
      <c r="DJ395" t="s">
        <v>361</v>
      </c>
      <c r="DK395" t="s">
        <v>361</v>
      </c>
      <c r="DL395" t="s">
        <v>361</v>
      </c>
      <c r="DM395" t="s">
        <v>361</v>
      </c>
      <c r="DN395" t="s">
        <v>361</v>
      </c>
      <c r="DO395" t="s">
        <v>361</v>
      </c>
      <c r="DP395" t="s">
        <v>361</v>
      </c>
      <c r="DQ395" t="s">
        <v>361</v>
      </c>
      <c r="DR395" t="s">
        <v>361</v>
      </c>
      <c r="DT395" t="s">
        <v>361</v>
      </c>
      <c r="DU395" t="s">
        <v>361</v>
      </c>
      <c r="DV395" t="s">
        <v>361</v>
      </c>
      <c r="DW395" t="s">
        <v>361</v>
      </c>
      <c r="DX395" t="s">
        <v>361</v>
      </c>
      <c r="DY395" t="s">
        <v>361</v>
      </c>
      <c r="DZ395" t="s">
        <v>361</v>
      </c>
      <c r="EA395" t="s">
        <v>361</v>
      </c>
      <c r="EB395" t="s">
        <v>361</v>
      </c>
      <c r="EC395" t="s">
        <v>361</v>
      </c>
      <c r="ED395" t="s">
        <v>361</v>
      </c>
      <c r="JL395" t="s">
        <v>361</v>
      </c>
      <c r="JM395" t="s">
        <v>361</v>
      </c>
      <c r="JN395" t="s">
        <v>361</v>
      </c>
      <c r="JO395" t="s">
        <v>361</v>
      </c>
      <c r="JP395" t="s">
        <v>361</v>
      </c>
      <c r="JQ395" t="s">
        <v>361</v>
      </c>
      <c r="JR395" t="s">
        <v>361</v>
      </c>
      <c r="JS395" t="s">
        <v>361</v>
      </c>
      <c r="JT395" t="s">
        <v>361</v>
      </c>
      <c r="JU395" t="s">
        <v>361</v>
      </c>
      <c r="JV395" t="s">
        <v>361</v>
      </c>
      <c r="JW395" t="s">
        <v>361</v>
      </c>
      <c r="KB395" t="s">
        <v>59</v>
      </c>
    </row>
    <row r="396" spans="1:288" x14ac:dyDescent="0.3">
      <c r="A396">
        <v>395</v>
      </c>
      <c r="D396" s="45">
        <v>44748</v>
      </c>
      <c r="E396" s="46">
        <v>0.4284722222222222</v>
      </c>
      <c r="F396" t="s">
        <v>19</v>
      </c>
      <c r="G396" t="s">
        <v>13</v>
      </c>
      <c r="H396" t="s">
        <v>7</v>
      </c>
      <c r="L396" t="s">
        <v>362</v>
      </c>
      <c r="P396" t="s">
        <v>9</v>
      </c>
      <c r="V396" t="s">
        <v>363</v>
      </c>
      <c r="Z396" t="s">
        <v>402</v>
      </c>
      <c r="AB396" t="s">
        <v>365</v>
      </c>
      <c r="AD396" t="s">
        <v>423</v>
      </c>
      <c r="AF396" t="s">
        <v>367</v>
      </c>
      <c r="AJ396" t="s">
        <v>367</v>
      </c>
      <c r="AN396" t="s">
        <v>368</v>
      </c>
      <c r="AP396" t="s">
        <v>367</v>
      </c>
      <c r="AR396" t="s">
        <v>7</v>
      </c>
      <c r="AT396" t="s">
        <v>7</v>
      </c>
      <c r="AV396" t="s">
        <v>361</v>
      </c>
      <c r="AW396" t="s">
        <v>370</v>
      </c>
      <c r="AX396" t="s">
        <v>361</v>
      </c>
      <c r="AY396" t="s">
        <v>370</v>
      </c>
      <c r="AZ396" t="s">
        <v>370</v>
      </c>
      <c r="BA396" t="s">
        <v>361</v>
      </c>
      <c r="BB396" t="s">
        <v>361</v>
      </c>
      <c r="BC396" t="s">
        <v>361</v>
      </c>
      <c r="BD396" t="s">
        <v>361</v>
      </c>
      <c r="BE396" t="s">
        <v>361</v>
      </c>
      <c r="BF396" t="s">
        <v>361</v>
      </c>
      <c r="BG396" t="s">
        <v>361</v>
      </c>
      <c r="BH396" t="s">
        <v>361</v>
      </c>
      <c r="BI396" t="s">
        <v>361</v>
      </c>
      <c r="BJ396" t="s">
        <v>361</v>
      </c>
      <c r="BK396" t="s">
        <v>361</v>
      </c>
      <c r="BL396" t="s">
        <v>361</v>
      </c>
      <c r="BM396" t="s">
        <v>361</v>
      </c>
      <c r="BP396" t="s">
        <v>361</v>
      </c>
      <c r="BQ396" t="s">
        <v>370</v>
      </c>
      <c r="BR396" t="s">
        <v>370</v>
      </c>
      <c r="BS396" t="s">
        <v>361</v>
      </c>
      <c r="BT396" t="s">
        <v>370</v>
      </c>
      <c r="BU396" t="s">
        <v>361</v>
      </c>
      <c r="BV396" t="s">
        <v>361</v>
      </c>
      <c r="BW396" t="s">
        <v>361</v>
      </c>
      <c r="BX396" t="s">
        <v>361</v>
      </c>
      <c r="BY396" t="s">
        <v>361</v>
      </c>
      <c r="BZ396" t="s">
        <v>361</v>
      </c>
      <c r="CA396" t="s">
        <v>361</v>
      </c>
      <c r="CB396" t="s">
        <v>361</v>
      </c>
      <c r="CC396" t="s">
        <v>361</v>
      </c>
      <c r="CF396" t="s">
        <v>361</v>
      </c>
      <c r="CG396" t="s">
        <v>361</v>
      </c>
      <c r="CH396" t="s">
        <v>370</v>
      </c>
      <c r="CI396" t="s">
        <v>361</v>
      </c>
      <c r="CJ396" t="s">
        <v>361</v>
      </c>
      <c r="CK396" t="s">
        <v>361</v>
      </c>
      <c r="CL396" t="s">
        <v>361</v>
      </c>
      <c r="CM396" t="s">
        <v>370</v>
      </c>
      <c r="CN396" t="s">
        <v>361</v>
      </c>
      <c r="CO396" t="s">
        <v>361</v>
      </c>
      <c r="CP396" t="s">
        <v>361</v>
      </c>
      <c r="CQ396" t="s">
        <v>361</v>
      </c>
      <c r="CR396" t="s">
        <v>361</v>
      </c>
      <c r="CS396" t="s">
        <v>361</v>
      </c>
      <c r="CT396" t="s">
        <v>361</v>
      </c>
      <c r="CU396" t="s">
        <v>361</v>
      </c>
      <c r="CV396" t="s">
        <v>361</v>
      </c>
      <c r="CW396" t="s">
        <v>361</v>
      </c>
      <c r="CX396" t="s">
        <v>361</v>
      </c>
      <c r="CY396" t="s">
        <v>361</v>
      </c>
      <c r="CZ396" t="s">
        <v>361</v>
      </c>
      <c r="DA396" t="s">
        <v>361</v>
      </c>
      <c r="DD396" t="s">
        <v>9</v>
      </c>
      <c r="DF396" t="s">
        <v>9</v>
      </c>
      <c r="DH396" t="s">
        <v>361</v>
      </c>
      <c r="DI396" t="s">
        <v>361</v>
      </c>
      <c r="DJ396" t="s">
        <v>361</v>
      </c>
      <c r="DK396" t="s">
        <v>361</v>
      </c>
      <c r="DL396" t="s">
        <v>361</v>
      </c>
      <c r="DM396" t="s">
        <v>361</v>
      </c>
      <c r="DN396" t="s">
        <v>361</v>
      </c>
      <c r="DO396" t="s">
        <v>361</v>
      </c>
      <c r="DP396" t="s">
        <v>361</v>
      </c>
      <c r="DQ396" t="s">
        <v>361</v>
      </c>
      <c r="DR396" t="s">
        <v>370</v>
      </c>
      <c r="DT396" t="s">
        <v>361</v>
      </c>
      <c r="DU396" t="s">
        <v>361</v>
      </c>
      <c r="DV396" t="s">
        <v>361</v>
      </c>
      <c r="DW396" t="s">
        <v>361</v>
      </c>
      <c r="DX396" t="s">
        <v>361</v>
      </c>
      <c r="DY396" t="s">
        <v>361</v>
      </c>
      <c r="DZ396" t="s">
        <v>361</v>
      </c>
      <c r="EA396" t="s">
        <v>361</v>
      </c>
      <c r="EB396" t="s">
        <v>361</v>
      </c>
      <c r="EC396" t="s">
        <v>361</v>
      </c>
      <c r="ED396" t="s">
        <v>361</v>
      </c>
      <c r="EH396" t="s">
        <v>7</v>
      </c>
      <c r="EJ396" t="s">
        <v>7</v>
      </c>
      <c r="EL396">
        <v>1</v>
      </c>
      <c r="EM396" t="s">
        <v>371</v>
      </c>
      <c r="EN396">
        <v>9</v>
      </c>
      <c r="FQ396" t="s">
        <v>392</v>
      </c>
      <c r="FR396" t="s">
        <v>374</v>
      </c>
      <c r="FV396" t="s">
        <v>374</v>
      </c>
      <c r="FZ396" t="s">
        <v>9</v>
      </c>
      <c r="GF396" t="s">
        <v>7</v>
      </c>
      <c r="GJ396" t="s">
        <v>478</v>
      </c>
      <c r="GN396" t="s">
        <v>479</v>
      </c>
      <c r="GP396">
        <v>20</v>
      </c>
      <c r="GR396" t="s">
        <v>510</v>
      </c>
      <c r="GT396" t="s">
        <v>532</v>
      </c>
      <c r="GX396" t="s">
        <v>378</v>
      </c>
      <c r="HB396" t="s">
        <v>7</v>
      </c>
      <c r="HD396" t="s">
        <v>7</v>
      </c>
      <c r="HF396" t="s">
        <v>7</v>
      </c>
      <c r="HG396" t="s">
        <v>9</v>
      </c>
      <c r="HH396" t="s">
        <v>7</v>
      </c>
      <c r="HI396" t="s">
        <v>7</v>
      </c>
      <c r="HJ396" t="s">
        <v>9</v>
      </c>
      <c r="HK396" t="s">
        <v>7</v>
      </c>
      <c r="HL396" t="s">
        <v>7</v>
      </c>
      <c r="HM396" t="s">
        <v>7</v>
      </c>
      <c r="HN396" t="s">
        <v>7</v>
      </c>
      <c r="HX396" t="s">
        <v>7</v>
      </c>
      <c r="HY396" t="s">
        <v>9</v>
      </c>
      <c r="HZ396" t="s">
        <v>7</v>
      </c>
      <c r="IA396" t="s">
        <v>7</v>
      </c>
      <c r="IB396" t="s">
        <v>7</v>
      </c>
      <c r="IC396" t="s">
        <v>7</v>
      </c>
      <c r="ID396" t="s">
        <v>7</v>
      </c>
      <c r="IL396" t="s">
        <v>473</v>
      </c>
      <c r="IP396" t="s">
        <v>457</v>
      </c>
      <c r="IT396" t="s">
        <v>381</v>
      </c>
      <c r="IV396" t="s">
        <v>381</v>
      </c>
      <c r="IX396" t="s">
        <v>381</v>
      </c>
      <c r="IZ396" t="s">
        <v>9</v>
      </c>
      <c r="JB396" t="s">
        <v>11</v>
      </c>
      <c r="JD396" t="s">
        <v>9</v>
      </c>
      <c r="JF396" t="s">
        <v>446</v>
      </c>
      <c r="JG396" t="s">
        <v>410</v>
      </c>
      <c r="JH396" t="s">
        <v>410</v>
      </c>
      <c r="JL396" t="s">
        <v>370</v>
      </c>
      <c r="JM396" t="s">
        <v>370</v>
      </c>
      <c r="JN396" t="s">
        <v>361</v>
      </c>
      <c r="JO396" t="s">
        <v>370</v>
      </c>
      <c r="JP396" t="s">
        <v>361</v>
      </c>
      <c r="JQ396" t="s">
        <v>361</v>
      </c>
      <c r="JR396" t="s">
        <v>361</v>
      </c>
      <c r="JS396" t="s">
        <v>361</v>
      </c>
      <c r="JT396" t="s">
        <v>361</v>
      </c>
      <c r="JU396" t="s">
        <v>361</v>
      </c>
      <c r="JV396" t="s">
        <v>361</v>
      </c>
      <c r="JW396" t="s">
        <v>361</v>
      </c>
      <c r="JX396" t="s">
        <v>14</v>
      </c>
      <c r="JZ396" t="s">
        <v>412</v>
      </c>
      <c r="KB396" t="s">
        <v>8</v>
      </c>
    </row>
    <row r="397" spans="1:288" x14ac:dyDescent="0.3">
      <c r="A397">
        <v>396</v>
      </c>
      <c r="AV397" t="s">
        <v>361</v>
      </c>
      <c r="AW397" t="s">
        <v>361</v>
      </c>
      <c r="AX397" t="s">
        <v>361</v>
      </c>
      <c r="AY397" t="s">
        <v>361</v>
      </c>
      <c r="AZ397" t="s">
        <v>361</v>
      </c>
      <c r="BA397" t="s">
        <v>361</v>
      </c>
      <c r="BB397" t="s">
        <v>361</v>
      </c>
      <c r="BC397" t="s">
        <v>361</v>
      </c>
      <c r="BD397" t="s">
        <v>361</v>
      </c>
      <c r="BE397" t="s">
        <v>361</v>
      </c>
      <c r="BF397" t="s">
        <v>361</v>
      </c>
      <c r="BG397" t="s">
        <v>361</v>
      </c>
      <c r="BH397" t="s">
        <v>361</v>
      </c>
      <c r="BI397" t="s">
        <v>361</v>
      </c>
      <c r="BJ397" t="s">
        <v>361</v>
      </c>
      <c r="BK397" t="s">
        <v>361</v>
      </c>
      <c r="BL397" t="s">
        <v>361</v>
      </c>
      <c r="BM397" t="s">
        <v>361</v>
      </c>
      <c r="BP397" t="s">
        <v>361</v>
      </c>
      <c r="BQ397" t="s">
        <v>361</v>
      </c>
      <c r="BR397" t="s">
        <v>361</v>
      </c>
      <c r="BS397" t="s">
        <v>361</v>
      </c>
      <c r="BT397" t="s">
        <v>361</v>
      </c>
      <c r="BU397" t="s">
        <v>361</v>
      </c>
      <c r="BV397" t="s">
        <v>361</v>
      </c>
      <c r="BW397" t="s">
        <v>361</v>
      </c>
      <c r="BX397" t="s">
        <v>361</v>
      </c>
      <c r="BY397" t="s">
        <v>361</v>
      </c>
      <c r="BZ397" t="s">
        <v>361</v>
      </c>
      <c r="CA397" t="s">
        <v>361</v>
      </c>
      <c r="CB397" t="s">
        <v>361</v>
      </c>
      <c r="CC397" t="s">
        <v>361</v>
      </c>
      <c r="CF397" t="s">
        <v>361</v>
      </c>
      <c r="CG397" t="s">
        <v>361</v>
      </c>
      <c r="CH397" t="s">
        <v>361</v>
      </c>
      <c r="CI397" t="s">
        <v>361</v>
      </c>
      <c r="CJ397" t="s">
        <v>361</v>
      </c>
      <c r="CK397" t="s">
        <v>361</v>
      </c>
      <c r="CL397" t="s">
        <v>361</v>
      </c>
      <c r="CM397" t="s">
        <v>361</v>
      </c>
      <c r="CN397" t="s">
        <v>361</v>
      </c>
      <c r="CO397" t="s">
        <v>361</v>
      </c>
      <c r="CP397" t="s">
        <v>361</v>
      </c>
      <c r="CQ397" t="s">
        <v>361</v>
      </c>
      <c r="CR397" t="s">
        <v>361</v>
      </c>
      <c r="CS397" t="s">
        <v>361</v>
      </c>
      <c r="CT397" t="s">
        <v>361</v>
      </c>
      <c r="CU397" t="s">
        <v>361</v>
      </c>
      <c r="CV397" t="s">
        <v>361</v>
      </c>
      <c r="CW397" t="s">
        <v>361</v>
      </c>
      <c r="CX397" t="s">
        <v>361</v>
      </c>
      <c r="CY397" t="s">
        <v>361</v>
      </c>
      <c r="CZ397" t="s">
        <v>361</v>
      </c>
      <c r="DA397" t="s">
        <v>361</v>
      </c>
      <c r="DH397" t="s">
        <v>361</v>
      </c>
      <c r="DI397" t="s">
        <v>361</v>
      </c>
      <c r="DJ397" t="s">
        <v>361</v>
      </c>
      <c r="DK397" t="s">
        <v>361</v>
      </c>
      <c r="DL397" t="s">
        <v>361</v>
      </c>
      <c r="DM397" t="s">
        <v>361</v>
      </c>
      <c r="DN397" t="s">
        <v>361</v>
      </c>
      <c r="DO397" t="s">
        <v>361</v>
      </c>
      <c r="DP397" t="s">
        <v>361</v>
      </c>
      <c r="DQ397" t="s">
        <v>361</v>
      </c>
      <c r="DR397" t="s">
        <v>361</v>
      </c>
      <c r="DT397" t="s">
        <v>361</v>
      </c>
      <c r="DU397" t="s">
        <v>361</v>
      </c>
      <c r="DV397" t="s">
        <v>361</v>
      </c>
      <c r="DW397" t="s">
        <v>361</v>
      </c>
      <c r="DX397" t="s">
        <v>361</v>
      </c>
      <c r="DY397" t="s">
        <v>361</v>
      </c>
      <c r="DZ397" t="s">
        <v>361</v>
      </c>
      <c r="EA397" t="s">
        <v>361</v>
      </c>
      <c r="EB397" t="s">
        <v>361</v>
      </c>
      <c r="EC397" t="s">
        <v>361</v>
      </c>
      <c r="ED397" t="s">
        <v>361</v>
      </c>
      <c r="JL397" t="s">
        <v>361</v>
      </c>
      <c r="JM397" t="s">
        <v>361</v>
      </c>
      <c r="JN397" t="s">
        <v>361</v>
      </c>
      <c r="JO397" t="s">
        <v>361</v>
      </c>
      <c r="JP397" t="s">
        <v>361</v>
      </c>
      <c r="JQ397" t="s">
        <v>361</v>
      </c>
      <c r="JR397" t="s">
        <v>361</v>
      </c>
      <c r="JS397" t="s">
        <v>361</v>
      </c>
      <c r="JT397" t="s">
        <v>361</v>
      </c>
      <c r="JU397" t="s">
        <v>361</v>
      </c>
      <c r="JV397" t="s">
        <v>361</v>
      </c>
      <c r="JW397" t="s">
        <v>361</v>
      </c>
      <c r="KB397" t="s">
        <v>59</v>
      </c>
    </row>
    <row r="398" spans="1:288" x14ac:dyDescent="0.3">
      <c r="A398">
        <v>397</v>
      </c>
      <c r="AV398" t="s">
        <v>361</v>
      </c>
      <c r="AW398" t="s">
        <v>361</v>
      </c>
      <c r="AX398" t="s">
        <v>361</v>
      </c>
      <c r="AY398" t="s">
        <v>361</v>
      </c>
      <c r="AZ398" t="s">
        <v>361</v>
      </c>
      <c r="BA398" t="s">
        <v>361</v>
      </c>
      <c r="BB398" t="s">
        <v>361</v>
      </c>
      <c r="BC398" t="s">
        <v>361</v>
      </c>
      <c r="BD398" t="s">
        <v>361</v>
      </c>
      <c r="BE398" t="s">
        <v>361</v>
      </c>
      <c r="BF398" t="s">
        <v>361</v>
      </c>
      <c r="BG398" t="s">
        <v>361</v>
      </c>
      <c r="BH398" t="s">
        <v>361</v>
      </c>
      <c r="BI398" t="s">
        <v>361</v>
      </c>
      <c r="BJ398" t="s">
        <v>361</v>
      </c>
      <c r="BK398" t="s">
        <v>361</v>
      </c>
      <c r="BL398" t="s">
        <v>361</v>
      </c>
      <c r="BM398" t="s">
        <v>361</v>
      </c>
      <c r="BP398" t="s">
        <v>361</v>
      </c>
      <c r="BQ398" t="s">
        <v>361</v>
      </c>
      <c r="BR398" t="s">
        <v>361</v>
      </c>
      <c r="BS398" t="s">
        <v>361</v>
      </c>
      <c r="BT398" t="s">
        <v>361</v>
      </c>
      <c r="BU398" t="s">
        <v>361</v>
      </c>
      <c r="BV398" t="s">
        <v>361</v>
      </c>
      <c r="BW398" t="s">
        <v>361</v>
      </c>
      <c r="BX398" t="s">
        <v>361</v>
      </c>
      <c r="BY398" t="s">
        <v>361</v>
      </c>
      <c r="BZ398" t="s">
        <v>361</v>
      </c>
      <c r="CA398" t="s">
        <v>361</v>
      </c>
      <c r="CB398" t="s">
        <v>361</v>
      </c>
      <c r="CC398" t="s">
        <v>361</v>
      </c>
      <c r="CF398" t="s">
        <v>361</v>
      </c>
      <c r="CG398" t="s">
        <v>361</v>
      </c>
      <c r="CH398" t="s">
        <v>361</v>
      </c>
      <c r="CI398" t="s">
        <v>361</v>
      </c>
      <c r="CJ398" t="s">
        <v>361</v>
      </c>
      <c r="CK398" t="s">
        <v>361</v>
      </c>
      <c r="CL398" t="s">
        <v>361</v>
      </c>
      <c r="CM398" t="s">
        <v>361</v>
      </c>
      <c r="CN398" t="s">
        <v>361</v>
      </c>
      <c r="CO398" t="s">
        <v>361</v>
      </c>
      <c r="CP398" t="s">
        <v>361</v>
      </c>
      <c r="CQ398" t="s">
        <v>361</v>
      </c>
      <c r="CR398" t="s">
        <v>361</v>
      </c>
      <c r="CS398" t="s">
        <v>361</v>
      </c>
      <c r="CT398" t="s">
        <v>361</v>
      </c>
      <c r="CU398" t="s">
        <v>361</v>
      </c>
      <c r="CV398" t="s">
        <v>361</v>
      </c>
      <c r="CW398" t="s">
        <v>361</v>
      </c>
      <c r="CX398" t="s">
        <v>361</v>
      </c>
      <c r="CY398" t="s">
        <v>361</v>
      </c>
      <c r="CZ398" t="s">
        <v>361</v>
      </c>
      <c r="DA398" t="s">
        <v>361</v>
      </c>
      <c r="DH398" t="s">
        <v>361</v>
      </c>
      <c r="DI398" t="s">
        <v>361</v>
      </c>
      <c r="DJ398" t="s">
        <v>361</v>
      </c>
      <c r="DK398" t="s">
        <v>361</v>
      </c>
      <c r="DL398" t="s">
        <v>361</v>
      </c>
      <c r="DM398" t="s">
        <v>361</v>
      </c>
      <c r="DN398" t="s">
        <v>361</v>
      </c>
      <c r="DO398" t="s">
        <v>361</v>
      </c>
      <c r="DP398" t="s">
        <v>361</v>
      </c>
      <c r="DQ398" t="s">
        <v>361</v>
      </c>
      <c r="DR398" t="s">
        <v>361</v>
      </c>
      <c r="DT398" t="s">
        <v>361</v>
      </c>
      <c r="DU398" t="s">
        <v>361</v>
      </c>
      <c r="DV398" t="s">
        <v>361</v>
      </c>
      <c r="DW398" t="s">
        <v>361</v>
      </c>
      <c r="DX398" t="s">
        <v>361</v>
      </c>
      <c r="DY398" t="s">
        <v>361</v>
      </c>
      <c r="DZ398" t="s">
        <v>361</v>
      </c>
      <c r="EA398" t="s">
        <v>361</v>
      </c>
      <c r="EB398" t="s">
        <v>361</v>
      </c>
      <c r="EC398" t="s">
        <v>361</v>
      </c>
      <c r="ED398" t="s">
        <v>361</v>
      </c>
      <c r="JL398" t="s">
        <v>361</v>
      </c>
      <c r="JM398" t="s">
        <v>361</v>
      </c>
      <c r="JN398" t="s">
        <v>361</v>
      </c>
      <c r="JO398" t="s">
        <v>361</v>
      </c>
      <c r="JP398" t="s">
        <v>361</v>
      </c>
      <c r="JQ398" t="s">
        <v>361</v>
      </c>
      <c r="JR398" t="s">
        <v>361</v>
      </c>
      <c r="JS398" t="s">
        <v>361</v>
      </c>
      <c r="JT398" t="s">
        <v>361</v>
      </c>
      <c r="JU398" t="s">
        <v>361</v>
      </c>
      <c r="JV398" t="s">
        <v>361</v>
      </c>
      <c r="JW398" t="s">
        <v>361</v>
      </c>
      <c r="KB398" t="s">
        <v>59</v>
      </c>
    </row>
    <row r="399" spans="1:288" x14ac:dyDescent="0.3">
      <c r="A399">
        <v>398</v>
      </c>
      <c r="AV399" t="s">
        <v>361</v>
      </c>
      <c r="AW399" t="s">
        <v>361</v>
      </c>
      <c r="AX399" t="s">
        <v>361</v>
      </c>
      <c r="AY399" t="s">
        <v>361</v>
      </c>
      <c r="AZ399" t="s">
        <v>361</v>
      </c>
      <c r="BA399" t="s">
        <v>361</v>
      </c>
      <c r="BB399" t="s">
        <v>361</v>
      </c>
      <c r="BC399" t="s">
        <v>361</v>
      </c>
      <c r="BD399" t="s">
        <v>361</v>
      </c>
      <c r="BE399" t="s">
        <v>361</v>
      </c>
      <c r="BF399" t="s">
        <v>361</v>
      </c>
      <c r="BG399" t="s">
        <v>361</v>
      </c>
      <c r="BH399" t="s">
        <v>361</v>
      </c>
      <c r="BI399" t="s">
        <v>361</v>
      </c>
      <c r="BJ399" t="s">
        <v>361</v>
      </c>
      <c r="BK399" t="s">
        <v>361</v>
      </c>
      <c r="BL399" t="s">
        <v>361</v>
      </c>
      <c r="BM399" t="s">
        <v>361</v>
      </c>
      <c r="BP399" t="s">
        <v>361</v>
      </c>
      <c r="BQ399" t="s">
        <v>361</v>
      </c>
      <c r="BR399" t="s">
        <v>361</v>
      </c>
      <c r="BS399" t="s">
        <v>361</v>
      </c>
      <c r="BT399" t="s">
        <v>361</v>
      </c>
      <c r="BU399" t="s">
        <v>361</v>
      </c>
      <c r="BV399" t="s">
        <v>361</v>
      </c>
      <c r="BW399" t="s">
        <v>361</v>
      </c>
      <c r="BX399" t="s">
        <v>361</v>
      </c>
      <c r="BY399" t="s">
        <v>361</v>
      </c>
      <c r="BZ399" t="s">
        <v>361</v>
      </c>
      <c r="CA399" t="s">
        <v>361</v>
      </c>
      <c r="CB399" t="s">
        <v>361</v>
      </c>
      <c r="CC399" t="s">
        <v>361</v>
      </c>
      <c r="CF399" t="s">
        <v>361</v>
      </c>
      <c r="CG399" t="s">
        <v>361</v>
      </c>
      <c r="CH399" t="s">
        <v>361</v>
      </c>
      <c r="CI399" t="s">
        <v>361</v>
      </c>
      <c r="CJ399" t="s">
        <v>361</v>
      </c>
      <c r="CK399" t="s">
        <v>361</v>
      </c>
      <c r="CL399" t="s">
        <v>361</v>
      </c>
      <c r="CM399" t="s">
        <v>361</v>
      </c>
      <c r="CN399" t="s">
        <v>361</v>
      </c>
      <c r="CO399" t="s">
        <v>361</v>
      </c>
      <c r="CP399" t="s">
        <v>361</v>
      </c>
      <c r="CQ399" t="s">
        <v>361</v>
      </c>
      <c r="CR399" t="s">
        <v>361</v>
      </c>
      <c r="CS399" t="s">
        <v>361</v>
      </c>
      <c r="CT399" t="s">
        <v>361</v>
      </c>
      <c r="CU399" t="s">
        <v>361</v>
      </c>
      <c r="CV399" t="s">
        <v>361</v>
      </c>
      <c r="CW399" t="s">
        <v>361</v>
      </c>
      <c r="CX399" t="s">
        <v>361</v>
      </c>
      <c r="CY399" t="s">
        <v>361</v>
      </c>
      <c r="CZ399" t="s">
        <v>361</v>
      </c>
      <c r="DA399" t="s">
        <v>361</v>
      </c>
      <c r="DH399" t="s">
        <v>361</v>
      </c>
      <c r="DI399" t="s">
        <v>361</v>
      </c>
      <c r="DJ399" t="s">
        <v>361</v>
      </c>
      <c r="DK399" t="s">
        <v>361</v>
      </c>
      <c r="DL399" t="s">
        <v>361</v>
      </c>
      <c r="DM399" t="s">
        <v>361</v>
      </c>
      <c r="DN399" t="s">
        <v>361</v>
      </c>
      <c r="DO399" t="s">
        <v>361</v>
      </c>
      <c r="DP399" t="s">
        <v>361</v>
      </c>
      <c r="DQ399" t="s">
        <v>361</v>
      </c>
      <c r="DR399" t="s">
        <v>361</v>
      </c>
      <c r="DT399" t="s">
        <v>361</v>
      </c>
      <c r="DU399" t="s">
        <v>361</v>
      </c>
      <c r="DV399" t="s">
        <v>361</v>
      </c>
      <c r="DW399" t="s">
        <v>361</v>
      </c>
      <c r="DX399" t="s">
        <v>361</v>
      </c>
      <c r="DY399" t="s">
        <v>361</v>
      </c>
      <c r="DZ399" t="s">
        <v>361</v>
      </c>
      <c r="EA399" t="s">
        <v>361</v>
      </c>
      <c r="EB399" t="s">
        <v>361</v>
      </c>
      <c r="EC399" t="s">
        <v>361</v>
      </c>
      <c r="ED399" t="s">
        <v>361</v>
      </c>
      <c r="JL399" t="s">
        <v>361</v>
      </c>
      <c r="JM399" t="s">
        <v>361</v>
      </c>
      <c r="JN399" t="s">
        <v>361</v>
      </c>
      <c r="JO399" t="s">
        <v>361</v>
      </c>
      <c r="JP399" t="s">
        <v>361</v>
      </c>
      <c r="JQ399" t="s">
        <v>361</v>
      </c>
      <c r="JR399" t="s">
        <v>361</v>
      </c>
      <c r="JS399" t="s">
        <v>361</v>
      </c>
      <c r="JT399" t="s">
        <v>361</v>
      </c>
      <c r="JU399" t="s">
        <v>361</v>
      </c>
      <c r="JV399" t="s">
        <v>361</v>
      </c>
      <c r="JW399" t="s">
        <v>361</v>
      </c>
      <c r="KB399" t="s">
        <v>59</v>
      </c>
    </row>
    <row r="400" spans="1:288" x14ac:dyDescent="0.3">
      <c r="A400">
        <v>399</v>
      </c>
      <c r="D400" s="45">
        <v>44747</v>
      </c>
      <c r="E400" s="46">
        <v>0.54861111111111105</v>
      </c>
      <c r="F400" t="s">
        <v>75</v>
      </c>
      <c r="G400" t="s">
        <v>13</v>
      </c>
      <c r="H400" t="s">
        <v>7</v>
      </c>
      <c r="L400" t="s">
        <v>362</v>
      </c>
      <c r="P400" t="s">
        <v>9</v>
      </c>
      <c r="V400" t="s">
        <v>401</v>
      </c>
      <c r="X400" t="s">
        <v>9</v>
      </c>
      <c r="Z400" t="s">
        <v>443</v>
      </c>
      <c r="AB400" t="s">
        <v>403</v>
      </c>
      <c r="AD400" t="s">
        <v>389</v>
      </c>
      <c r="AF400" t="s">
        <v>367</v>
      </c>
      <c r="AJ400" t="s">
        <v>367</v>
      </c>
      <c r="AN400" t="s">
        <v>9</v>
      </c>
      <c r="AP400" t="s">
        <v>369</v>
      </c>
      <c r="AR400" t="s">
        <v>7</v>
      </c>
      <c r="AT400" t="s">
        <v>368</v>
      </c>
      <c r="AV400" t="s">
        <v>361</v>
      </c>
      <c r="AW400" t="s">
        <v>370</v>
      </c>
      <c r="AX400" t="s">
        <v>370</v>
      </c>
      <c r="AY400" t="s">
        <v>370</v>
      </c>
      <c r="AZ400" t="s">
        <v>370</v>
      </c>
      <c r="BA400" t="s">
        <v>370</v>
      </c>
      <c r="BB400" t="s">
        <v>361</v>
      </c>
      <c r="BC400" t="s">
        <v>361</v>
      </c>
      <c r="BD400" t="s">
        <v>361</v>
      </c>
      <c r="BE400" t="s">
        <v>361</v>
      </c>
      <c r="BF400" t="s">
        <v>361</v>
      </c>
      <c r="BG400" t="s">
        <v>361</v>
      </c>
      <c r="BH400" t="s">
        <v>361</v>
      </c>
      <c r="BI400" t="s">
        <v>361</v>
      </c>
      <c r="BJ400" t="s">
        <v>361</v>
      </c>
      <c r="BK400" t="s">
        <v>361</v>
      </c>
      <c r="BL400" t="s">
        <v>361</v>
      </c>
      <c r="BM400" t="s">
        <v>361</v>
      </c>
      <c r="BP400" t="s">
        <v>361</v>
      </c>
      <c r="BQ400" t="s">
        <v>370</v>
      </c>
      <c r="BR400" t="s">
        <v>370</v>
      </c>
      <c r="BS400" t="s">
        <v>370</v>
      </c>
      <c r="BT400" t="s">
        <v>370</v>
      </c>
      <c r="BU400" t="s">
        <v>361</v>
      </c>
      <c r="BV400" t="s">
        <v>361</v>
      </c>
      <c r="BW400" t="s">
        <v>361</v>
      </c>
      <c r="BX400" t="s">
        <v>361</v>
      </c>
      <c r="BY400" t="s">
        <v>361</v>
      </c>
      <c r="BZ400" t="s">
        <v>361</v>
      </c>
      <c r="CA400" t="s">
        <v>361</v>
      </c>
      <c r="CB400" t="s">
        <v>361</v>
      </c>
      <c r="CC400" t="s">
        <v>361</v>
      </c>
      <c r="CF400" t="s">
        <v>361</v>
      </c>
      <c r="CG400" t="s">
        <v>361</v>
      </c>
      <c r="CH400" t="s">
        <v>361</v>
      </c>
      <c r="CI400" t="s">
        <v>370</v>
      </c>
      <c r="CJ400" t="s">
        <v>370</v>
      </c>
      <c r="CK400" t="s">
        <v>370</v>
      </c>
      <c r="CL400" t="s">
        <v>370</v>
      </c>
      <c r="CM400" t="s">
        <v>361</v>
      </c>
      <c r="CN400" t="s">
        <v>361</v>
      </c>
      <c r="CO400" t="s">
        <v>361</v>
      </c>
      <c r="CP400" t="s">
        <v>361</v>
      </c>
      <c r="CQ400" t="s">
        <v>361</v>
      </c>
      <c r="CR400" t="s">
        <v>361</v>
      </c>
      <c r="CS400" t="s">
        <v>361</v>
      </c>
      <c r="CT400" t="s">
        <v>361</v>
      </c>
      <c r="CU400" t="s">
        <v>361</v>
      </c>
      <c r="CV400" t="s">
        <v>361</v>
      </c>
      <c r="CW400" t="s">
        <v>361</v>
      </c>
      <c r="CX400" t="s">
        <v>361</v>
      </c>
      <c r="CY400" t="s">
        <v>361</v>
      </c>
      <c r="CZ400" t="s">
        <v>361</v>
      </c>
      <c r="DA400" t="s">
        <v>361</v>
      </c>
      <c r="DD400" t="s">
        <v>9</v>
      </c>
      <c r="DF400" t="s">
        <v>9</v>
      </c>
      <c r="DH400" t="s">
        <v>361</v>
      </c>
      <c r="DI400" t="s">
        <v>361</v>
      </c>
      <c r="DJ400" t="s">
        <v>361</v>
      </c>
      <c r="DK400" t="s">
        <v>361</v>
      </c>
      <c r="DL400" t="s">
        <v>361</v>
      </c>
      <c r="DM400" t="s">
        <v>361</v>
      </c>
      <c r="DN400" t="s">
        <v>361</v>
      </c>
      <c r="DO400" t="s">
        <v>361</v>
      </c>
      <c r="DP400" t="s">
        <v>361</v>
      </c>
      <c r="DQ400" t="s">
        <v>361</v>
      </c>
      <c r="DR400" t="s">
        <v>370</v>
      </c>
      <c r="DT400" t="s">
        <v>361</v>
      </c>
      <c r="DU400" t="s">
        <v>361</v>
      </c>
      <c r="DV400" t="s">
        <v>361</v>
      </c>
      <c r="DW400" t="s">
        <v>361</v>
      </c>
      <c r="DX400" t="s">
        <v>361</v>
      </c>
      <c r="DY400" t="s">
        <v>361</v>
      </c>
      <c r="DZ400" t="s">
        <v>361</v>
      </c>
      <c r="EA400" t="s">
        <v>361</v>
      </c>
      <c r="EB400" t="s">
        <v>361</v>
      </c>
      <c r="EC400" t="s">
        <v>361</v>
      </c>
      <c r="ED400" t="s">
        <v>361</v>
      </c>
      <c r="EH400" t="s">
        <v>7</v>
      </c>
      <c r="EJ400" t="s">
        <v>7</v>
      </c>
      <c r="EL400">
        <v>2</v>
      </c>
      <c r="EM400" t="s">
        <v>371</v>
      </c>
      <c r="EN400">
        <v>1</v>
      </c>
      <c r="EO400" t="s">
        <v>372</v>
      </c>
      <c r="EP400">
        <v>44</v>
      </c>
      <c r="FQ400" t="s">
        <v>392</v>
      </c>
      <c r="FR400" t="s">
        <v>374</v>
      </c>
      <c r="FV400" t="s">
        <v>374</v>
      </c>
      <c r="FZ400" t="s">
        <v>7</v>
      </c>
      <c r="GB400">
        <v>1</v>
      </c>
      <c r="GD400" t="s">
        <v>597</v>
      </c>
      <c r="GF400" t="s">
        <v>7</v>
      </c>
      <c r="GJ400" t="s">
        <v>478</v>
      </c>
      <c r="GN400" t="s">
        <v>479</v>
      </c>
      <c r="GP400">
        <v>5</v>
      </c>
      <c r="GR400" t="s">
        <v>510</v>
      </c>
      <c r="GT400" t="s">
        <v>532</v>
      </c>
      <c r="GX400" t="s">
        <v>378</v>
      </c>
      <c r="HB400" t="s">
        <v>7</v>
      </c>
      <c r="HD400" t="s">
        <v>7</v>
      </c>
      <c r="HF400" t="s">
        <v>7</v>
      </c>
      <c r="HG400" t="s">
        <v>9</v>
      </c>
      <c r="HH400" t="s">
        <v>7</v>
      </c>
      <c r="HI400" t="s">
        <v>7</v>
      </c>
      <c r="HJ400" t="s">
        <v>7</v>
      </c>
      <c r="HK400" t="s">
        <v>7</v>
      </c>
      <c r="HL400" t="s">
        <v>7</v>
      </c>
      <c r="HM400" t="s">
        <v>9</v>
      </c>
      <c r="HN400" t="s">
        <v>7</v>
      </c>
      <c r="HX400" t="s">
        <v>7</v>
      </c>
      <c r="HY400" t="s">
        <v>9</v>
      </c>
      <c r="HZ400" t="s">
        <v>7</v>
      </c>
      <c r="IA400" t="s">
        <v>7</v>
      </c>
      <c r="IB400" t="s">
        <v>7</v>
      </c>
      <c r="IC400" t="s">
        <v>7</v>
      </c>
      <c r="ID400" t="s">
        <v>7</v>
      </c>
      <c r="IL400" t="s">
        <v>14</v>
      </c>
      <c r="IN400" t="s">
        <v>598</v>
      </c>
      <c r="IP400" t="s">
        <v>457</v>
      </c>
      <c r="IT400" t="s">
        <v>519</v>
      </c>
      <c r="IV400" t="s">
        <v>519</v>
      </c>
      <c r="IX400" t="s">
        <v>519</v>
      </c>
      <c r="IZ400" t="s">
        <v>9</v>
      </c>
      <c r="JB400" t="s">
        <v>11</v>
      </c>
      <c r="JD400" t="s">
        <v>9</v>
      </c>
      <c r="JF400" t="s">
        <v>409</v>
      </c>
      <c r="JG400" t="s">
        <v>410</v>
      </c>
      <c r="JH400" t="s">
        <v>410</v>
      </c>
      <c r="JL400" t="s">
        <v>370</v>
      </c>
      <c r="JM400" t="s">
        <v>370</v>
      </c>
      <c r="JN400" t="s">
        <v>361</v>
      </c>
      <c r="JO400" t="s">
        <v>361</v>
      </c>
      <c r="JP400" t="s">
        <v>361</v>
      </c>
      <c r="JQ400" t="s">
        <v>361</v>
      </c>
      <c r="JR400" t="s">
        <v>361</v>
      </c>
      <c r="JS400" t="s">
        <v>361</v>
      </c>
      <c r="JT400" t="s">
        <v>361</v>
      </c>
      <c r="JU400" t="s">
        <v>361</v>
      </c>
      <c r="JV400" t="s">
        <v>361</v>
      </c>
      <c r="JW400" t="s">
        <v>361</v>
      </c>
      <c r="JX400" t="s">
        <v>411</v>
      </c>
      <c r="JZ400" t="s">
        <v>412</v>
      </c>
      <c r="KB400" t="s">
        <v>8</v>
      </c>
    </row>
    <row r="401" spans="1:288" x14ac:dyDescent="0.3">
      <c r="A401">
        <v>400</v>
      </c>
      <c r="D401" s="45">
        <v>44747</v>
      </c>
      <c r="E401" s="46">
        <v>0.55347222222222225</v>
      </c>
      <c r="F401" t="s">
        <v>4</v>
      </c>
      <c r="G401" t="s">
        <v>13</v>
      </c>
      <c r="H401" t="s">
        <v>7</v>
      </c>
      <c r="L401" t="s">
        <v>362</v>
      </c>
      <c r="P401" t="s">
        <v>9</v>
      </c>
      <c r="V401" t="s">
        <v>363</v>
      </c>
      <c r="Z401" t="s">
        <v>402</v>
      </c>
      <c r="AB401" t="s">
        <v>403</v>
      </c>
      <c r="AD401" t="s">
        <v>423</v>
      </c>
      <c r="AF401" t="s">
        <v>367</v>
      </c>
      <c r="AJ401" t="s">
        <v>470</v>
      </c>
      <c r="AL401" t="s">
        <v>417</v>
      </c>
      <c r="AN401" t="s">
        <v>368</v>
      </c>
      <c r="AP401" t="s">
        <v>369</v>
      </c>
      <c r="AR401" t="s">
        <v>7</v>
      </c>
      <c r="AT401" t="s">
        <v>7</v>
      </c>
      <c r="AV401" t="s">
        <v>361</v>
      </c>
      <c r="AW401" t="s">
        <v>361</v>
      </c>
      <c r="AX401" t="s">
        <v>361</v>
      </c>
      <c r="AY401" t="s">
        <v>370</v>
      </c>
      <c r="AZ401" t="s">
        <v>370</v>
      </c>
      <c r="BA401" t="s">
        <v>370</v>
      </c>
      <c r="BB401" t="s">
        <v>370</v>
      </c>
      <c r="BC401" t="s">
        <v>361</v>
      </c>
      <c r="BD401" t="s">
        <v>361</v>
      </c>
      <c r="BE401" t="s">
        <v>361</v>
      </c>
      <c r="BF401" t="s">
        <v>361</v>
      </c>
      <c r="BG401" t="s">
        <v>361</v>
      </c>
      <c r="BH401" t="s">
        <v>361</v>
      </c>
      <c r="BI401" t="s">
        <v>361</v>
      </c>
      <c r="BJ401" t="s">
        <v>361</v>
      </c>
      <c r="BK401" t="s">
        <v>361</v>
      </c>
      <c r="BL401" t="s">
        <v>361</v>
      </c>
      <c r="BM401" t="s">
        <v>361</v>
      </c>
      <c r="BP401" t="s">
        <v>361</v>
      </c>
      <c r="BQ401" t="s">
        <v>361</v>
      </c>
      <c r="BR401" t="s">
        <v>370</v>
      </c>
      <c r="BS401" t="s">
        <v>370</v>
      </c>
      <c r="BT401" t="s">
        <v>370</v>
      </c>
      <c r="BU401" t="s">
        <v>361</v>
      </c>
      <c r="BV401" t="s">
        <v>361</v>
      </c>
      <c r="BW401" t="s">
        <v>361</v>
      </c>
      <c r="BX401" t="s">
        <v>361</v>
      </c>
      <c r="BY401" t="s">
        <v>361</v>
      </c>
      <c r="BZ401" t="s">
        <v>361</v>
      </c>
      <c r="CA401" t="s">
        <v>361</v>
      </c>
      <c r="CB401" t="s">
        <v>361</v>
      </c>
      <c r="CC401" t="s">
        <v>361</v>
      </c>
      <c r="CF401" t="s">
        <v>361</v>
      </c>
      <c r="CG401" t="s">
        <v>361</v>
      </c>
      <c r="CH401" t="s">
        <v>370</v>
      </c>
      <c r="CI401" t="s">
        <v>370</v>
      </c>
      <c r="CJ401" t="s">
        <v>370</v>
      </c>
      <c r="CK401" t="s">
        <v>370</v>
      </c>
      <c r="CL401" t="s">
        <v>370</v>
      </c>
      <c r="CM401" t="s">
        <v>361</v>
      </c>
      <c r="CN401" t="s">
        <v>361</v>
      </c>
      <c r="CO401" t="s">
        <v>361</v>
      </c>
      <c r="CP401" t="s">
        <v>361</v>
      </c>
      <c r="CQ401" t="s">
        <v>361</v>
      </c>
      <c r="CR401" t="s">
        <v>361</v>
      </c>
      <c r="CS401" t="s">
        <v>361</v>
      </c>
      <c r="CT401" t="s">
        <v>361</v>
      </c>
      <c r="CU401" t="s">
        <v>361</v>
      </c>
      <c r="CV401" t="s">
        <v>361</v>
      </c>
      <c r="CW401" t="s">
        <v>361</v>
      </c>
      <c r="CX401" t="s">
        <v>361</v>
      </c>
      <c r="CY401" t="s">
        <v>361</v>
      </c>
      <c r="CZ401" t="s">
        <v>361</v>
      </c>
      <c r="DA401" t="s">
        <v>361</v>
      </c>
      <c r="DD401" t="s">
        <v>9</v>
      </c>
      <c r="DF401" t="s">
        <v>9</v>
      </c>
      <c r="DH401" t="s">
        <v>361</v>
      </c>
      <c r="DI401" t="s">
        <v>361</v>
      </c>
      <c r="DJ401" t="s">
        <v>361</v>
      </c>
      <c r="DK401" t="s">
        <v>361</v>
      </c>
      <c r="DL401" t="s">
        <v>361</v>
      </c>
      <c r="DM401" t="s">
        <v>361</v>
      </c>
      <c r="DN401" t="s">
        <v>361</v>
      </c>
      <c r="DO401" t="s">
        <v>361</v>
      </c>
      <c r="DP401" t="s">
        <v>361</v>
      </c>
      <c r="DQ401" t="s">
        <v>361</v>
      </c>
      <c r="DR401" t="s">
        <v>370</v>
      </c>
      <c r="DT401" t="s">
        <v>361</v>
      </c>
      <c r="DU401" t="s">
        <v>361</v>
      </c>
      <c r="DV401" t="s">
        <v>361</v>
      </c>
      <c r="DW401" t="s">
        <v>361</v>
      </c>
      <c r="DX401" t="s">
        <v>361</v>
      </c>
      <c r="DY401" t="s">
        <v>361</v>
      </c>
      <c r="DZ401" t="s">
        <v>361</v>
      </c>
      <c r="EA401" t="s">
        <v>361</v>
      </c>
      <c r="EB401" t="s">
        <v>361</v>
      </c>
      <c r="EC401" t="s">
        <v>361</v>
      </c>
      <c r="ED401" t="s">
        <v>361</v>
      </c>
      <c r="EH401" t="s">
        <v>7</v>
      </c>
      <c r="EJ401" t="s">
        <v>7</v>
      </c>
      <c r="EL401">
        <v>0</v>
      </c>
      <c r="FQ401" t="s">
        <v>373</v>
      </c>
      <c r="FR401" t="s">
        <v>406</v>
      </c>
      <c r="FV401" t="s">
        <v>406</v>
      </c>
      <c r="GF401" t="s">
        <v>7</v>
      </c>
      <c r="GJ401" t="s">
        <v>425</v>
      </c>
      <c r="GP401">
        <v>1</v>
      </c>
      <c r="GR401" t="s">
        <v>376</v>
      </c>
      <c r="GT401" t="s">
        <v>377</v>
      </c>
      <c r="GX401" t="s">
        <v>378</v>
      </c>
      <c r="HB401" t="s">
        <v>9</v>
      </c>
      <c r="HD401" t="s">
        <v>9</v>
      </c>
      <c r="HF401" t="s">
        <v>7</v>
      </c>
      <c r="HG401" t="s">
        <v>9</v>
      </c>
      <c r="HH401" t="s">
        <v>9</v>
      </c>
      <c r="HI401" t="s">
        <v>7</v>
      </c>
      <c r="HJ401" t="s">
        <v>9</v>
      </c>
      <c r="HK401" t="s">
        <v>7</v>
      </c>
      <c r="HL401" t="s">
        <v>7</v>
      </c>
      <c r="HM401" t="s">
        <v>9</v>
      </c>
      <c r="HN401" t="s">
        <v>7</v>
      </c>
      <c r="HX401" t="s">
        <v>9</v>
      </c>
      <c r="HY401" t="s">
        <v>9</v>
      </c>
      <c r="HZ401" t="s">
        <v>7</v>
      </c>
      <c r="IA401" t="s">
        <v>7</v>
      </c>
      <c r="IB401" t="s">
        <v>7</v>
      </c>
      <c r="IC401" t="s">
        <v>7</v>
      </c>
      <c r="ID401" t="s">
        <v>7</v>
      </c>
      <c r="IL401" t="s">
        <v>473</v>
      </c>
      <c r="IP401" t="s">
        <v>380</v>
      </c>
      <c r="IT401" t="s">
        <v>381</v>
      </c>
      <c r="IV401" t="s">
        <v>381</v>
      </c>
      <c r="IX401" t="s">
        <v>381</v>
      </c>
      <c r="IZ401" t="s">
        <v>7</v>
      </c>
      <c r="JL401" t="s">
        <v>361</v>
      </c>
      <c r="JM401" t="s">
        <v>361</v>
      </c>
      <c r="JN401" t="s">
        <v>361</v>
      </c>
      <c r="JO401" t="s">
        <v>361</v>
      </c>
      <c r="JP401" t="s">
        <v>361</v>
      </c>
      <c r="JQ401" t="s">
        <v>361</v>
      </c>
      <c r="JR401" t="s">
        <v>361</v>
      </c>
      <c r="JS401" t="s">
        <v>361</v>
      </c>
      <c r="JT401" t="s">
        <v>361</v>
      </c>
      <c r="JU401" t="s">
        <v>361</v>
      </c>
      <c r="JV401" t="s">
        <v>361</v>
      </c>
      <c r="JW401" t="s">
        <v>361</v>
      </c>
      <c r="KB401" t="s">
        <v>8</v>
      </c>
    </row>
    <row r="402" spans="1:288" x14ac:dyDescent="0.3">
      <c r="A402">
        <v>401</v>
      </c>
      <c r="D402" s="45">
        <v>44747</v>
      </c>
      <c r="E402" s="46">
        <v>0.56458333333333333</v>
      </c>
      <c r="F402" t="s">
        <v>20</v>
      </c>
      <c r="G402" t="s">
        <v>13</v>
      </c>
      <c r="H402" t="s">
        <v>7</v>
      </c>
      <c r="L402" t="s">
        <v>362</v>
      </c>
      <c r="P402" t="s">
        <v>9</v>
      </c>
      <c r="V402" t="s">
        <v>363</v>
      </c>
      <c r="Z402" t="s">
        <v>443</v>
      </c>
      <c r="AB402" t="s">
        <v>403</v>
      </c>
      <c r="AD402" t="s">
        <v>389</v>
      </c>
      <c r="AF402" t="s">
        <v>367</v>
      </c>
      <c r="AJ402" t="s">
        <v>470</v>
      </c>
      <c r="AL402" t="s">
        <v>417</v>
      </c>
      <c r="AN402" t="s">
        <v>9</v>
      </c>
      <c r="AP402" t="s">
        <v>424</v>
      </c>
      <c r="AR402" t="s">
        <v>7</v>
      </c>
      <c r="AT402" t="s">
        <v>368</v>
      </c>
      <c r="AV402" t="s">
        <v>361</v>
      </c>
      <c r="AW402" t="s">
        <v>370</v>
      </c>
      <c r="AX402" t="s">
        <v>361</v>
      </c>
      <c r="AY402" t="s">
        <v>361</v>
      </c>
      <c r="AZ402" t="s">
        <v>370</v>
      </c>
      <c r="BA402" t="s">
        <v>361</v>
      </c>
      <c r="BB402" t="s">
        <v>361</v>
      </c>
      <c r="BC402" t="s">
        <v>361</v>
      </c>
      <c r="BD402" t="s">
        <v>361</v>
      </c>
      <c r="BE402" t="s">
        <v>361</v>
      </c>
      <c r="BF402" t="s">
        <v>361</v>
      </c>
      <c r="BG402" t="s">
        <v>361</v>
      </c>
      <c r="BH402" t="s">
        <v>361</v>
      </c>
      <c r="BI402" t="s">
        <v>361</v>
      </c>
      <c r="BJ402" t="s">
        <v>361</v>
      </c>
      <c r="BK402" t="s">
        <v>361</v>
      </c>
      <c r="BL402" t="s">
        <v>361</v>
      </c>
      <c r="BM402" t="s">
        <v>361</v>
      </c>
      <c r="BP402" t="s">
        <v>361</v>
      </c>
      <c r="BQ402" t="s">
        <v>361</v>
      </c>
      <c r="BR402" t="s">
        <v>361</v>
      </c>
      <c r="BS402" t="s">
        <v>370</v>
      </c>
      <c r="BT402" t="s">
        <v>361</v>
      </c>
      <c r="BU402" t="s">
        <v>361</v>
      </c>
      <c r="BV402" t="s">
        <v>361</v>
      </c>
      <c r="BW402" t="s">
        <v>361</v>
      </c>
      <c r="BX402" t="s">
        <v>361</v>
      </c>
      <c r="BY402" t="s">
        <v>361</v>
      </c>
      <c r="BZ402" t="s">
        <v>361</v>
      </c>
      <c r="CA402" t="s">
        <v>361</v>
      </c>
      <c r="CB402" t="s">
        <v>361</v>
      </c>
      <c r="CC402" t="s">
        <v>361</v>
      </c>
      <c r="CF402" t="s">
        <v>361</v>
      </c>
      <c r="CG402" t="s">
        <v>361</v>
      </c>
      <c r="CH402" t="s">
        <v>361</v>
      </c>
      <c r="CI402" t="s">
        <v>370</v>
      </c>
      <c r="CJ402" t="s">
        <v>361</v>
      </c>
      <c r="CK402" t="s">
        <v>361</v>
      </c>
      <c r="CL402" t="s">
        <v>370</v>
      </c>
      <c r="CM402" t="s">
        <v>370</v>
      </c>
      <c r="CN402" t="s">
        <v>361</v>
      </c>
      <c r="CO402" t="s">
        <v>361</v>
      </c>
      <c r="CP402" t="s">
        <v>361</v>
      </c>
      <c r="CQ402" t="s">
        <v>361</v>
      </c>
      <c r="CR402" t="s">
        <v>361</v>
      </c>
      <c r="CS402" t="s">
        <v>361</v>
      </c>
      <c r="CT402" t="s">
        <v>361</v>
      </c>
      <c r="CU402" t="s">
        <v>361</v>
      </c>
      <c r="CV402" t="s">
        <v>361</v>
      </c>
      <c r="CW402" t="s">
        <v>361</v>
      </c>
      <c r="CX402" t="s">
        <v>361</v>
      </c>
      <c r="CY402" t="s">
        <v>361</v>
      </c>
      <c r="CZ402" t="s">
        <v>361</v>
      </c>
      <c r="DA402" t="s">
        <v>361</v>
      </c>
      <c r="DD402" t="s">
        <v>9</v>
      </c>
      <c r="DF402" t="s">
        <v>9</v>
      </c>
      <c r="DH402" t="s">
        <v>361</v>
      </c>
      <c r="DI402" t="s">
        <v>361</v>
      </c>
      <c r="DJ402" t="s">
        <v>361</v>
      </c>
      <c r="DK402" t="s">
        <v>361</v>
      </c>
      <c r="DL402" t="s">
        <v>361</v>
      </c>
      <c r="DM402" t="s">
        <v>361</v>
      </c>
      <c r="DN402" t="s">
        <v>361</v>
      </c>
      <c r="DO402" t="s">
        <v>361</v>
      </c>
      <c r="DP402" t="s">
        <v>361</v>
      </c>
      <c r="DQ402" t="s">
        <v>361</v>
      </c>
      <c r="DR402" t="s">
        <v>370</v>
      </c>
      <c r="DT402" t="s">
        <v>361</v>
      </c>
      <c r="DU402" t="s">
        <v>361</v>
      </c>
      <c r="DV402" t="s">
        <v>361</v>
      </c>
      <c r="DW402" t="s">
        <v>361</v>
      </c>
      <c r="DX402" t="s">
        <v>361</v>
      </c>
      <c r="DY402" t="s">
        <v>361</v>
      </c>
      <c r="DZ402" t="s">
        <v>361</v>
      </c>
      <c r="EA402" t="s">
        <v>361</v>
      </c>
      <c r="EB402" t="s">
        <v>361</v>
      </c>
      <c r="EC402" t="s">
        <v>361</v>
      </c>
      <c r="ED402" t="s">
        <v>361</v>
      </c>
      <c r="EH402" t="s">
        <v>7</v>
      </c>
      <c r="EJ402" t="s">
        <v>7</v>
      </c>
      <c r="EL402">
        <v>6</v>
      </c>
      <c r="EM402" t="s">
        <v>371</v>
      </c>
      <c r="EN402">
        <v>36</v>
      </c>
      <c r="EO402" t="s">
        <v>371</v>
      </c>
      <c r="EP402">
        <v>30</v>
      </c>
      <c r="EQ402" t="s">
        <v>371</v>
      </c>
      <c r="ER402">
        <v>10</v>
      </c>
      <c r="ES402" t="s">
        <v>372</v>
      </c>
      <c r="ET402">
        <v>30</v>
      </c>
      <c r="EU402" t="s">
        <v>372</v>
      </c>
      <c r="EV402">
        <v>12</v>
      </c>
      <c r="EW402" t="s">
        <v>371</v>
      </c>
      <c r="EX402">
        <v>12</v>
      </c>
      <c r="FQ402" t="s">
        <v>392</v>
      </c>
      <c r="FR402" t="s">
        <v>374</v>
      </c>
      <c r="FV402" t="s">
        <v>476</v>
      </c>
      <c r="FZ402" t="s">
        <v>9</v>
      </c>
      <c r="GF402" t="s">
        <v>7</v>
      </c>
      <c r="GJ402" t="s">
        <v>375</v>
      </c>
      <c r="GP402">
        <v>1</v>
      </c>
      <c r="GR402" t="s">
        <v>376</v>
      </c>
      <c r="GT402" t="s">
        <v>377</v>
      </c>
      <c r="GX402" t="s">
        <v>378</v>
      </c>
      <c r="HB402" t="s">
        <v>9</v>
      </c>
      <c r="HD402" t="s">
        <v>9</v>
      </c>
      <c r="HF402" t="s">
        <v>9</v>
      </c>
      <c r="HG402" t="s">
        <v>9</v>
      </c>
      <c r="HH402" t="s">
        <v>7</v>
      </c>
      <c r="HI402" t="s">
        <v>9</v>
      </c>
      <c r="HJ402" t="s">
        <v>9</v>
      </c>
      <c r="HK402" t="s">
        <v>7</v>
      </c>
      <c r="HL402" t="s">
        <v>9</v>
      </c>
      <c r="HM402" t="s">
        <v>9</v>
      </c>
      <c r="HN402" t="s">
        <v>9</v>
      </c>
      <c r="HX402" t="s">
        <v>9</v>
      </c>
      <c r="HY402" t="s">
        <v>9</v>
      </c>
      <c r="HZ402" t="s">
        <v>9</v>
      </c>
      <c r="IA402" t="s">
        <v>7</v>
      </c>
      <c r="IB402" t="s">
        <v>9</v>
      </c>
      <c r="IC402" t="s">
        <v>9</v>
      </c>
      <c r="ID402" t="s">
        <v>9</v>
      </c>
      <c r="IL402" t="s">
        <v>379</v>
      </c>
      <c r="IP402" t="s">
        <v>441</v>
      </c>
      <c r="IT402" t="s">
        <v>381</v>
      </c>
      <c r="IV402" t="s">
        <v>381</v>
      </c>
      <c r="IX402" t="s">
        <v>381</v>
      </c>
      <c r="IZ402" t="s">
        <v>9</v>
      </c>
      <c r="JB402" t="s">
        <v>11</v>
      </c>
      <c r="JD402" t="s">
        <v>9</v>
      </c>
      <c r="JF402" t="s">
        <v>410</v>
      </c>
      <c r="JG402" t="s">
        <v>410</v>
      </c>
      <c r="JH402" t="s">
        <v>446</v>
      </c>
      <c r="JL402" t="s">
        <v>370</v>
      </c>
      <c r="JM402" t="s">
        <v>361</v>
      </c>
      <c r="JN402" t="s">
        <v>361</v>
      </c>
      <c r="JO402" t="s">
        <v>361</v>
      </c>
      <c r="JP402" t="s">
        <v>370</v>
      </c>
      <c r="JQ402" t="s">
        <v>361</v>
      </c>
      <c r="JR402" t="s">
        <v>361</v>
      </c>
      <c r="JS402" t="s">
        <v>361</v>
      </c>
      <c r="JT402" t="s">
        <v>361</v>
      </c>
      <c r="JU402" t="s">
        <v>361</v>
      </c>
      <c r="JV402" t="s">
        <v>361</v>
      </c>
      <c r="JW402" t="s">
        <v>361</v>
      </c>
      <c r="JX402" t="s">
        <v>474</v>
      </c>
      <c r="JZ402" t="s">
        <v>412</v>
      </c>
      <c r="KB402" t="s">
        <v>8</v>
      </c>
    </row>
    <row r="403" spans="1:288" x14ac:dyDescent="0.3">
      <c r="A403">
        <v>402</v>
      </c>
      <c r="AV403" t="s">
        <v>361</v>
      </c>
      <c r="AW403" t="s">
        <v>361</v>
      </c>
      <c r="AX403" t="s">
        <v>361</v>
      </c>
      <c r="AY403" t="s">
        <v>361</v>
      </c>
      <c r="AZ403" t="s">
        <v>361</v>
      </c>
      <c r="BA403" t="s">
        <v>361</v>
      </c>
      <c r="BB403" t="s">
        <v>361</v>
      </c>
      <c r="BC403" t="s">
        <v>361</v>
      </c>
      <c r="BD403" t="s">
        <v>361</v>
      </c>
      <c r="BE403" t="s">
        <v>361</v>
      </c>
      <c r="BF403" t="s">
        <v>361</v>
      </c>
      <c r="BG403" t="s">
        <v>361</v>
      </c>
      <c r="BH403" t="s">
        <v>361</v>
      </c>
      <c r="BI403" t="s">
        <v>361</v>
      </c>
      <c r="BJ403" t="s">
        <v>361</v>
      </c>
      <c r="BK403" t="s">
        <v>361</v>
      </c>
      <c r="BL403" t="s">
        <v>361</v>
      </c>
      <c r="BM403" t="s">
        <v>361</v>
      </c>
      <c r="BP403" t="s">
        <v>361</v>
      </c>
      <c r="BQ403" t="s">
        <v>361</v>
      </c>
      <c r="BR403" t="s">
        <v>361</v>
      </c>
      <c r="BS403" t="s">
        <v>361</v>
      </c>
      <c r="BT403" t="s">
        <v>361</v>
      </c>
      <c r="BU403" t="s">
        <v>361</v>
      </c>
      <c r="BV403" t="s">
        <v>361</v>
      </c>
      <c r="BW403" t="s">
        <v>361</v>
      </c>
      <c r="BX403" t="s">
        <v>361</v>
      </c>
      <c r="BY403" t="s">
        <v>361</v>
      </c>
      <c r="BZ403" t="s">
        <v>361</v>
      </c>
      <c r="CA403" t="s">
        <v>361</v>
      </c>
      <c r="CB403" t="s">
        <v>361</v>
      </c>
      <c r="CC403" t="s">
        <v>361</v>
      </c>
      <c r="CF403" t="s">
        <v>361</v>
      </c>
      <c r="CG403" t="s">
        <v>361</v>
      </c>
      <c r="CH403" t="s">
        <v>361</v>
      </c>
      <c r="CI403" t="s">
        <v>361</v>
      </c>
      <c r="CJ403" t="s">
        <v>361</v>
      </c>
      <c r="CK403" t="s">
        <v>361</v>
      </c>
      <c r="CL403" t="s">
        <v>361</v>
      </c>
      <c r="CM403" t="s">
        <v>361</v>
      </c>
      <c r="CN403" t="s">
        <v>361</v>
      </c>
      <c r="CO403" t="s">
        <v>361</v>
      </c>
      <c r="CP403" t="s">
        <v>361</v>
      </c>
      <c r="CQ403" t="s">
        <v>361</v>
      </c>
      <c r="CR403" t="s">
        <v>361</v>
      </c>
      <c r="CS403" t="s">
        <v>361</v>
      </c>
      <c r="CT403" t="s">
        <v>361</v>
      </c>
      <c r="CU403" t="s">
        <v>361</v>
      </c>
      <c r="CV403" t="s">
        <v>361</v>
      </c>
      <c r="CW403" t="s">
        <v>361</v>
      </c>
      <c r="CX403" t="s">
        <v>361</v>
      </c>
      <c r="CY403" t="s">
        <v>361</v>
      </c>
      <c r="CZ403" t="s">
        <v>361</v>
      </c>
      <c r="DA403" t="s">
        <v>361</v>
      </c>
      <c r="DH403" t="s">
        <v>361</v>
      </c>
      <c r="DI403" t="s">
        <v>361</v>
      </c>
      <c r="DJ403" t="s">
        <v>361</v>
      </c>
      <c r="DK403" t="s">
        <v>361</v>
      </c>
      <c r="DL403" t="s">
        <v>361</v>
      </c>
      <c r="DM403" t="s">
        <v>361</v>
      </c>
      <c r="DN403" t="s">
        <v>361</v>
      </c>
      <c r="DO403" t="s">
        <v>361</v>
      </c>
      <c r="DP403" t="s">
        <v>361</v>
      </c>
      <c r="DQ403" t="s">
        <v>361</v>
      </c>
      <c r="DR403" t="s">
        <v>361</v>
      </c>
      <c r="DT403" t="s">
        <v>361</v>
      </c>
      <c r="DU403" t="s">
        <v>361</v>
      </c>
      <c r="DV403" t="s">
        <v>361</v>
      </c>
      <c r="DW403" t="s">
        <v>361</v>
      </c>
      <c r="DX403" t="s">
        <v>361</v>
      </c>
      <c r="DY403" t="s">
        <v>361</v>
      </c>
      <c r="DZ403" t="s">
        <v>361</v>
      </c>
      <c r="EA403" t="s">
        <v>361</v>
      </c>
      <c r="EB403" t="s">
        <v>361</v>
      </c>
      <c r="EC403" t="s">
        <v>361</v>
      </c>
      <c r="ED403" t="s">
        <v>361</v>
      </c>
      <c r="JL403" t="s">
        <v>361</v>
      </c>
      <c r="JM403" t="s">
        <v>361</v>
      </c>
      <c r="JN403" t="s">
        <v>361</v>
      </c>
      <c r="JO403" t="s">
        <v>361</v>
      </c>
      <c r="JP403" t="s">
        <v>361</v>
      </c>
      <c r="JQ403" t="s">
        <v>361</v>
      </c>
      <c r="JR403" t="s">
        <v>361</v>
      </c>
      <c r="JS403" t="s">
        <v>361</v>
      </c>
      <c r="JT403" t="s">
        <v>361</v>
      </c>
      <c r="JU403" t="s">
        <v>361</v>
      </c>
      <c r="JV403" t="s">
        <v>361</v>
      </c>
      <c r="JW403" t="s">
        <v>361</v>
      </c>
      <c r="KB403" t="s">
        <v>59</v>
      </c>
    </row>
    <row r="404" spans="1:288" x14ac:dyDescent="0.3">
      <c r="A404">
        <v>403</v>
      </c>
      <c r="D404" s="45">
        <v>44748</v>
      </c>
      <c r="E404" s="46">
        <v>0.53541666666666665</v>
      </c>
      <c r="F404" t="s">
        <v>23</v>
      </c>
      <c r="G404" t="s">
        <v>382</v>
      </c>
      <c r="I404" t="s">
        <v>383</v>
      </c>
      <c r="N404" t="s">
        <v>384</v>
      </c>
      <c r="S404" t="s">
        <v>385</v>
      </c>
      <c r="W404" t="s">
        <v>413</v>
      </c>
      <c r="AA404" t="s">
        <v>434</v>
      </c>
      <c r="AC404" t="s">
        <v>427</v>
      </c>
      <c r="AE404" t="s">
        <v>389</v>
      </c>
      <c r="AG404" t="s">
        <v>390</v>
      </c>
      <c r="AK404" t="s">
        <v>502</v>
      </c>
      <c r="AL404" t="s">
        <v>417</v>
      </c>
      <c r="AO404" t="s">
        <v>385</v>
      </c>
      <c r="AQ404" t="s">
        <v>418</v>
      </c>
      <c r="AS404" t="s">
        <v>383</v>
      </c>
      <c r="AU404" t="s">
        <v>385</v>
      </c>
      <c r="AV404" t="s">
        <v>361</v>
      </c>
      <c r="AW404" t="s">
        <v>361</v>
      </c>
      <c r="AX404" t="s">
        <v>361</v>
      </c>
      <c r="AY404" t="s">
        <v>361</v>
      </c>
      <c r="AZ404" t="s">
        <v>361</v>
      </c>
      <c r="BA404" t="s">
        <v>361</v>
      </c>
      <c r="BB404" t="s">
        <v>361</v>
      </c>
      <c r="BC404" t="s">
        <v>361</v>
      </c>
      <c r="BD404" t="s">
        <v>361</v>
      </c>
      <c r="BE404" t="s">
        <v>361</v>
      </c>
      <c r="BF404" t="s">
        <v>361</v>
      </c>
      <c r="BG404" t="s">
        <v>361</v>
      </c>
      <c r="BH404" t="s">
        <v>361</v>
      </c>
      <c r="BI404" t="s">
        <v>370</v>
      </c>
      <c r="BJ404" t="s">
        <v>361</v>
      </c>
      <c r="BK404" t="s">
        <v>370</v>
      </c>
      <c r="BL404" t="s">
        <v>361</v>
      </c>
      <c r="BM404" t="s">
        <v>361</v>
      </c>
      <c r="BP404" t="s">
        <v>361</v>
      </c>
      <c r="BQ404" t="s">
        <v>361</v>
      </c>
      <c r="BR404" t="s">
        <v>361</v>
      </c>
      <c r="BS404" t="s">
        <v>361</v>
      </c>
      <c r="BT404" t="s">
        <v>361</v>
      </c>
      <c r="BU404" t="s">
        <v>361</v>
      </c>
      <c r="BV404" t="s">
        <v>361</v>
      </c>
      <c r="BW404" t="s">
        <v>361</v>
      </c>
      <c r="BX404" t="s">
        <v>361</v>
      </c>
      <c r="BY404" t="s">
        <v>370</v>
      </c>
      <c r="BZ404" t="s">
        <v>370</v>
      </c>
      <c r="CA404" t="s">
        <v>370</v>
      </c>
      <c r="CB404" t="s">
        <v>361</v>
      </c>
      <c r="CC404" t="s">
        <v>361</v>
      </c>
      <c r="CF404" t="s">
        <v>361</v>
      </c>
      <c r="CG404" t="s">
        <v>361</v>
      </c>
      <c r="CH404" t="s">
        <v>361</v>
      </c>
      <c r="CI404" t="s">
        <v>361</v>
      </c>
      <c r="CJ404" t="s">
        <v>361</v>
      </c>
      <c r="CK404" t="s">
        <v>361</v>
      </c>
      <c r="CL404" t="s">
        <v>361</v>
      </c>
      <c r="CM404" t="s">
        <v>361</v>
      </c>
      <c r="CN404" t="s">
        <v>361</v>
      </c>
      <c r="CO404" t="s">
        <v>361</v>
      </c>
      <c r="CP404" t="s">
        <v>361</v>
      </c>
      <c r="CQ404" t="s">
        <v>361</v>
      </c>
      <c r="CR404" t="s">
        <v>361</v>
      </c>
      <c r="CS404" t="s">
        <v>370</v>
      </c>
      <c r="CT404" t="s">
        <v>370</v>
      </c>
      <c r="CU404" t="s">
        <v>370</v>
      </c>
      <c r="CV404" t="s">
        <v>361</v>
      </c>
      <c r="CW404" t="s">
        <v>361</v>
      </c>
      <c r="CX404" t="s">
        <v>361</v>
      </c>
      <c r="CY404" t="s">
        <v>361</v>
      </c>
      <c r="CZ404" t="s">
        <v>361</v>
      </c>
      <c r="DA404" t="s">
        <v>361</v>
      </c>
      <c r="DE404" t="s">
        <v>385</v>
      </c>
      <c r="DG404" t="s">
        <v>385</v>
      </c>
      <c r="DH404" t="s">
        <v>361</v>
      </c>
      <c r="DI404" t="s">
        <v>361</v>
      </c>
      <c r="DJ404" t="s">
        <v>361</v>
      </c>
      <c r="DK404" t="s">
        <v>361</v>
      </c>
      <c r="DL404" t="s">
        <v>361</v>
      </c>
      <c r="DM404" t="s">
        <v>361</v>
      </c>
      <c r="DN404" t="s">
        <v>361</v>
      </c>
      <c r="DO404" t="s">
        <v>361</v>
      </c>
      <c r="DP404" t="s">
        <v>361</v>
      </c>
      <c r="DQ404" t="s">
        <v>361</v>
      </c>
      <c r="DR404" t="s">
        <v>361</v>
      </c>
      <c r="DT404" t="s">
        <v>361</v>
      </c>
      <c r="DU404" t="s">
        <v>361</v>
      </c>
      <c r="DV404" t="s">
        <v>361</v>
      </c>
      <c r="DW404" t="s">
        <v>361</v>
      </c>
      <c r="DX404" t="s">
        <v>361</v>
      </c>
      <c r="DY404" t="s">
        <v>370</v>
      </c>
      <c r="DZ404" t="s">
        <v>361</v>
      </c>
      <c r="EA404" t="s">
        <v>361</v>
      </c>
      <c r="EB404" t="s">
        <v>361</v>
      </c>
      <c r="EC404" t="s">
        <v>361</v>
      </c>
      <c r="ED404" t="s">
        <v>361</v>
      </c>
      <c r="EG404" t="s">
        <v>383</v>
      </c>
      <c r="EI404" t="s">
        <v>383</v>
      </c>
      <c r="EK404" t="s">
        <v>383</v>
      </c>
      <c r="EL404">
        <v>0</v>
      </c>
      <c r="FQ404" t="s">
        <v>373</v>
      </c>
      <c r="FS404" t="s">
        <v>419</v>
      </c>
      <c r="FW404" t="s">
        <v>419</v>
      </c>
      <c r="GG404" t="s">
        <v>383</v>
      </c>
      <c r="GK404" t="s">
        <v>394</v>
      </c>
      <c r="GQ404">
        <v>2</v>
      </c>
      <c r="GS404" t="s">
        <v>395</v>
      </c>
      <c r="GU404" t="s">
        <v>396</v>
      </c>
      <c r="GY404" t="s">
        <v>397</v>
      </c>
      <c r="HC404" t="s">
        <v>385</v>
      </c>
      <c r="HE404" t="s">
        <v>385</v>
      </c>
      <c r="HO404" t="s">
        <v>383</v>
      </c>
      <c r="HP404" t="s">
        <v>385</v>
      </c>
      <c r="HQ404" t="s">
        <v>383</v>
      </c>
      <c r="HR404" t="s">
        <v>383</v>
      </c>
      <c r="HS404" t="s">
        <v>385</v>
      </c>
      <c r="HT404" t="s">
        <v>383</v>
      </c>
      <c r="HU404" t="s">
        <v>383</v>
      </c>
      <c r="HV404" t="s">
        <v>385</v>
      </c>
      <c r="HW404" t="s">
        <v>383</v>
      </c>
      <c r="IE404" t="s">
        <v>383</v>
      </c>
      <c r="IF404" t="s">
        <v>383</v>
      </c>
      <c r="IG404" t="s">
        <v>383</v>
      </c>
      <c r="IH404" t="s">
        <v>383</v>
      </c>
      <c r="II404" t="s">
        <v>383</v>
      </c>
      <c r="IJ404" t="s">
        <v>383</v>
      </c>
      <c r="IK404" t="s">
        <v>383</v>
      </c>
      <c r="IM404" t="s">
        <v>453</v>
      </c>
      <c r="IQ404" t="s">
        <v>380</v>
      </c>
      <c r="IU404" t="s">
        <v>399</v>
      </c>
      <c r="IW404" t="s">
        <v>399</v>
      </c>
      <c r="IY404" t="s">
        <v>399</v>
      </c>
      <c r="JA404" t="s">
        <v>385</v>
      </c>
      <c r="JC404" t="s">
        <v>430</v>
      </c>
      <c r="JE404" t="s">
        <v>385</v>
      </c>
      <c r="JI404" t="s">
        <v>432</v>
      </c>
      <c r="JJ404" t="s">
        <v>431</v>
      </c>
      <c r="JK404" t="s">
        <v>431</v>
      </c>
      <c r="JL404" t="s">
        <v>361</v>
      </c>
      <c r="JM404" t="s">
        <v>361</v>
      </c>
      <c r="JN404" t="s">
        <v>361</v>
      </c>
      <c r="JO404" t="s">
        <v>361</v>
      </c>
      <c r="JP404" t="s">
        <v>361</v>
      </c>
      <c r="JQ404" t="s">
        <v>361</v>
      </c>
      <c r="JR404" t="s">
        <v>361</v>
      </c>
      <c r="JS404" t="s">
        <v>370</v>
      </c>
      <c r="JT404" t="s">
        <v>361</v>
      </c>
      <c r="JU404" t="s">
        <v>361</v>
      </c>
      <c r="JV404" t="s">
        <v>361</v>
      </c>
      <c r="JW404" t="s">
        <v>361</v>
      </c>
      <c r="JY404" t="s">
        <v>411</v>
      </c>
      <c r="KA404" t="s">
        <v>433</v>
      </c>
      <c r="KB404" t="s">
        <v>8</v>
      </c>
    </row>
    <row r="405" spans="1:288" x14ac:dyDescent="0.3">
      <c r="A405">
        <v>404</v>
      </c>
      <c r="AV405" t="s">
        <v>361</v>
      </c>
      <c r="AW405" t="s">
        <v>361</v>
      </c>
      <c r="AX405" t="s">
        <v>361</v>
      </c>
      <c r="AY405" t="s">
        <v>361</v>
      </c>
      <c r="AZ405" t="s">
        <v>361</v>
      </c>
      <c r="BA405" t="s">
        <v>361</v>
      </c>
      <c r="BB405" t="s">
        <v>361</v>
      </c>
      <c r="BC405" t="s">
        <v>361</v>
      </c>
      <c r="BD405" t="s">
        <v>361</v>
      </c>
      <c r="BE405" t="s">
        <v>361</v>
      </c>
      <c r="BF405" t="s">
        <v>361</v>
      </c>
      <c r="BG405" t="s">
        <v>361</v>
      </c>
      <c r="BH405" t="s">
        <v>361</v>
      </c>
      <c r="BI405" t="s">
        <v>361</v>
      </c>
      <c r="BJ405" t="s">
        <v>361</v>
      </c>
      <c r="BK405" t="s">
        <v>361</v>
      </c>
      <c r="BL405" t="s">
        <v>361</v>
      </c>
      <c r="BM405" t="s">
        <v>361</v>
      </c>
      <c r="BP405" t="s">
        <v>361</v>
      </c>
      <c r="BQ405" t="s">
        <v>361</v>
      </c>
      <c r="BR405" t="s">
        <v>361</v>
      </c>
      <c r="BS405" t="s">
        <v>361</v>
      </c>
      <c r="BT405" t="s">
        <v>361</v>
      </c>
      <c r="BU405" t="s">
        <v>361</v>
      </c>
      <c r="BV405" t="s">
        <v>361</v>
      </c>
      <c r="BW405" t="s">
        <v>361</v>
      </c>
      <c r="BX405" t="s">
        <v>361</v>
      </c>
      <c r="BY405" t="s">
        <v>361</v>
      </c>
      <c r="BZ405" t="s">
        <v>361</v>
      </c>
      <c r="CA405" t="s">
        <v>361</v>
      </c>
      <c r="CB405" t="s">
        <v>361</v>
      </c>
      <c r="CC405" t="s">
        <v>361</v>
      </c>
      <c r="CF405" t="s">
        <v>361</v>
      </c>
      <c r="CG405" t="s">
        <v>361</v>
      </c>
      <c r="CH405" t="s">
        <v>361</v>
      </c>
      <c r="CI405" t="s">
        <v>361</v>
      </c>
      <c r="CJ405" t="s">
        <v>361</v>
      </c>
      <c r="CK405" t="s">
        <v>361</v>
      </c>
      <c r="CL405" t="s">
        <v>361</v>
      </c>
      <c r="CM405" t="s">
        <v>361</v>
      </c>
      <c r="CN405" t="s">
        <v>361</v>
      </c>
      <c r="CO405" t="s">
        <v>361</v>
      </c>
      <c r="CP405" t="s">
        <v>361</v>
      </c>
      <c r="CQ405" t="s">
        <v>361</v>
      </c>
      <c r="CR405" t="s">
        <v>361</v>
      </c>
      <c r="CS405" t="s">
        <v>361</v>
      </c>
      <c r="CT405" t="s">
        <v>361</v>
      </c>
      <c r="CU405" t="s">
        <v>361</v>
      </c>
      <c r="CV405" t="s">
        <v>361</v>
      </c>
      <c r="CW405" t="s">
        <v>361</v>
      </c>
      <c r="CX405" t="s">
        <v>361</v>
      </c>
      <c r="CY405" t="s">
        <v>361</v>
      </c>
      <c r="CZ405" t="s">
        <v>361</v>
      </c>
      <c r="DA405" t="s">
        <v>361</v>
      </c>
      <c r="DH405" t="s">
        <v>361</v>
      </c>
      <c r="DI405" t="s">
        <v>361</v>
      </c>
      <c r="DJ405" t="s">
        <v>361</v>
      </c>
      <c r="DK405" t="s">
        <v>361</v>
      </c>
      <c r="DL405" t="s">
        <v>361</v>
      </c>
      <c r="DM405" t="s">
        <v>361</v>
      </c>
      <c r="DN405" t="s">
        <v>361</v>
      </c>
      <c r="DO405" t="s">
        <v>361</v>
      </c>
      <c r="DP405" t="s">
        <v>361</v>
      </c>
      <c r="DQ405" t="s">
        <v>361</v>
      </c>
      <c r="DR405" t="s">
        <v>361</v>
      </c>
      <c r="DT405" t="s">
        <v>361</v>
      </c>
      <c r="DU405" t="s">
        <v>361</v>
      </c>
      <c r="DV405" t="s">
        <v>361</v>
      </c>
      <c r="DW405" t="s">
        <v>361</v>
      </c>
      <c r="DX405" t="s">
        <v>361</v>
      </c>
      <c r="DY405" t="s">
        <v>361</v>
      </c>
      <c r="DZ405" t="s">
        <v>361</v>
      </c>
      <c r="EA405" t="s">
        <v>361</v>
      </c>
      <c r="EB405" t="s">
        <v>361</v>
      </c>
      <c r="EC405" t="s">
        <v>361</v>
      </c>
      <c r="ED405" t="s">
        <v>361</v>
      </c>
      <c r="JL405" t="s">
        <v>361</v>
      </c>
      <c r="JM405" t="s">
        <v>361</v>
      </c>
      <c r="JN405" t="s">
        <v>361</v>
      </c>
      <c r="JO405" t="s">
        <v>361</v>
      </c>
      <c r="JP405" t="s">
        <v>361</v>
      </c>
      <c r="JQ405" t="s">
        <v>361</v>
      </c>
      <c r="JR405" t="s">
        <v>361</v>
      </c>
      <c r="JS405" t="s">
        <v>361</v>
      </c>
      <c r="JT405" t="s">
        <v>361</v>
      </c>
      <c r="JU405" t="s">
        <v>361</v>
      </c>
      <c r="JV405" t="s">
        <v>361</v>
      </c>
      <c r="JW405" t="s">
        <v>361</v>
      </c>
      <c r="KB405" t="s">
        <v>59</v>
      </c>
    </row>
    <row r="406" spans="1:288" x14ac:dyDescent="0.3">
      <c r="A406">
        <v>405</v>
      </c>
      <c r="AV406" t="s">
        <v>361</v>
      </c>
      <c r="AW406" t="s">
        <v>361</v>
      </c>
      <c r="AX406" t="s">
        <v>361</v>
      </c>
      <c r="AY406" t="s">
        <v>361</v>
      </c>
      <c r="AZ406" t="s">
        <v>361</v>
      </c>
      <c r="BA406" t="s">
        <v>361</v>
      </c>
      <c r="BB406" t="s">
        <v>361</v>
      </c>
      <c r="BC406" t="s">
        <v>361</v>
      </c>
      <c r="BD406" t="s">
        <v>361</v>
      </c>
      <c r="BE406" t="s">
        <v>361</v>
      </c>
      <c r="BF406" t="s">
        <v>361</v>
      </c>
      <c r="BG406" t="s">
        <v>361</v>
      </c>
      <c r="BH406" t="s">
        <v>361</v>
      </c>
      <c r="BI406" t="s">
        <v>361</v>
      </c>
      <c r="BJ406" t="s">
        <v>361</v>
      </c>
      <c r="BK406" t="s">
        <v>361</v>
      </c>
      <c r="BL406" t="s">
        <v>361</v>
      </c>
      <c r="BM406" t="s">
        <v>361</v>
      </c>
      <c r="BP406" t="s">
        <v>361</v>
      </c>
      <c r="BQ406" t="s">
        <v>361</v>
      </c>
      <c r="BR406" t="s">
        <v>361</v>
      </c>
      <c r="BS406" t="s">
        <v>361</v>
      </c>
      <c r="BT406" t="s">
        <v>361</v>
      </c>
      <c r="BU406" t="s">
        <v>361</v>
      </c>
      <c r="BV406" t="s">
        <v>361</v>
      </c>
      <c r="BW406" t="s">
        <v>361</v>
      </c>
      <c r="BX406" t="s">
        <v>361</v>
      </c>
      <c r="BY406" t="s">
        <v>361</v>
      </c>
      <c r="BZ406" t="s">
        <v>361</v>
      </c>
      <c r="CA406" t="s">
        <v>361</v>
      </c>
      <c r="CB406" t="s">
        <v>361</v>
      </c>
      <c r="CC406" t="s">
        <v>361</v>
      </c>
      <c r="CF406" t="s">
        <v>361</v>
      </c>
      <c r="CG406" t="s">
        <v>361</v>
      </c>
      <c r="CH406" t="s">
        <v>361</v>
      </c>
      <c r="CI406" t="s">
        <v>361</v>
      </c>
      <c r="CJ406" t="s">
        <v>361</v>
      </c>
      <c r="CK406" t="s">
        <v>361</v>
      </c>
      <c r="CL406" t="s">
        <v>361</v>
      </c>
      <c r="CM406" t="s">
        <v>361</v>
      </c>
      <c r="CN406" t="s">
        <v>361</v>
      </c>
      <c r="CO406" t="s">
        <v>361</v>
      </c>
      <c r="CP406" t="s">
        <v>361</v>
      </c>
      <c r="CQ406" t="s">
        <v>361</v>
      </c>
      <c r="CR406" t="s">
        <v>361</v>
      </c>
      <c r="CS406" t="s">
        <v>361</v>
      </c>
      <c r="CT406" t="s">
        <v>361</v>
      </c>
      <c r="CU406" t="s">
        <v>361</v>
      </c>
      <c r="CV406" t="s">
        <v>361</v>
      </c>
      <c r="CW406" t="s">
        <v>361</v>
      </c>
      <c r="CX406" t="s">
        <v>361</v>
      </c>
      <c r="CY406" t="s">
        <v>361</v>
      </c>
      <c r="CZ406" t="s">
        <v>361</v>
      </c>
      <c r="DA406" t="s">
        <v>361</v>
      </c>
      <c r="DH406" t="s">
        <v>361</v>
      </c>
      <c r="DI406" t="s">
        <v>361</v>
      </c>
      <c r="DJ406" t="s">
        <v>361</v>
      </c>
      <c r="DK406" t="s">
        <v>361</v>
      </c>
      <c r="DL406" t="s">
        <v>361</v>
      </c>
      <c r="DM406" t="s">
        <v>361</v>
      </c>
      <c r="DN406" t="s">
        <v>361</v>
      </c>
      <c r="DO406" t="s">
        <v>361</v>
      </c>
      <c r="DP406" t="s">
        <v>361</v>
      </c>
      <c r="DQ406" t="s">
        <v>361</v>
      </c>
      <c r="DR406" t="s">
        <v>361</v>
      </c>
      <c r="DT406" t="s">
        <v>361</v>
      </c>
      <c r="DU406" t="s">
        <v>361</v>
      </c>
      <c r="DV406" t="s">
        <v>361</v>
      </c>
      <c r="DW406" t="s">
        <v>361</v>
      </c>
      <c r="DX406" t="s">
        <v>361</v>
      </c>
      <c r="DY406" t="s">
        <v>361</v>
      </c>
      <c r="DZ406" t="s">
        <v>361</v>
      </c>
      <c r="EA406" t="s">
        <v>361</v>
      </c>
      <c r="EB406" t="s">
        <v>361</v>
      </c>
      <c r="EC406" t="s">
        <v>361</v>
      </c>
      <c r="ED406" t="s">
        <v>361</v>
      </c>
      <c r="JL406" t="s">
        <v>361</v>
      </c>
      <c r="JM406" t="s">
        <v>361</v>
      </c>
      <c r="JN406" t="s">
        <v>361</v>
      </c>
      <c r="JO406" t="s">
        <v>361</v>
      </c>
      <c r="JP406" t="s">
        <v>361</v>
      </c>
      <c r="JQ406" t="s">
        <v>361</v>
      </c>
      <c r="JR406" t="s">
        <v>361</v>
      </c>
      <c r="JS406" t="s">
        <v>361</v>
      </c>
      <c r="JT406" t="s">
        <v>361</v>
      </c>
      <c r="JU406" t="s">
        <v>361</v>
      </c>
      <c r="JV406" t="s">
        <v>361</v>
      </c>
      <c r="JW406" t="s">
        <v>361</v>
      </c>
      <c r="KB406" t="s">
        <v>59</v>
      </c>
    </row>
    <row r="407" spans="1:288" x14ac:dyDescent="0.3">
      <c r="A407">
        <v>406</v>
      </c>
      <c r="D407" s="45">
        <v>44751</v>
      </c>
      <c r="E407" s="46">
        <v>0.56527777777777777</v>
      </c>
      <c r="F407" t="s">
        <v>20</v>
      </c>
      <c r="G407" t="s">
        <v>382</v>
      </c>
      <c r="I407" t="s">
        <v>383</v>
      </c>
      <c r="N407" t="s">
        <v>384</v>
      </c>
      <c r="S407" t="s">
        <v>385</v>
      </c>
      <c r="W407" t="s">
        <v>426</v>
      </c>
      <c r="Y407" t="s">
        <v>385</v>
      </c>
      <c r="AA407" t="s">
        <v>414</v>
      </c>
      <c r="AC407" t="s">
        <v>388</v>
      </c>
      <c r="AE407" t="s">
        <v>389</v>
      </c>
      <c r="AG407" t="s">
        <v>390</v>
      </c>
      <c r="AK407" t="s">
        <v>502</v>
      </c>
      <c r="AL407" t="s">
        <v>417</v>
      </c>
      <c r="AO407" t="s">
        <v>385</v>
      </c>
      <c r="AQ407" t="s">
        <v>418</v>
      </c>
      <c r="AS407" t="s">
        <v>385</v>
      </c>
      <c r="AU407" t="s">
        <v>385</v>
      </c>
      <c r="AV407" t="s">
        <v>361</v>
      </c>
      <c r="AW407" t="s">
        <v>361</v>
      </c>
      <c r="AX407" t="s">
        <v>361</v>
      </c>
      <c r="AY407" t="s">
        <v>361</v>
      </c>
      <c r="AZ407" t="s">
        <v>361</v>
      </c>
      <c r="BA407" t="s">
        <v>361</v>
      </c>
      <c r="BB407" t="s">
        <v>361</v>
      </c>
      <c r="BC407" t="s">
        <v>361</v>
      </c>
      <c r="BD407" t="s">
        <v>361</v>
      </c>
      <c r="BE407" t="s">
        <v>361</v>
      </c>
      <c r="BF407" t="s">
        <v>361</v>
      </c>
      <c r="BG407" t="s">
        <v>361</v>
      </c>
      <c r="BH407" t="s">
        <v>361</v>
      </c>
      <c r="BI407" t="s">
        <v>370</v>
      </c>
      <c r="BJ407" t="s">
        <v>361</v>
      </c>
      <c r="BK407" t="s">
        <v>361</v>
      </c>
      <c r="BL407" t="s">
        <v>361</v>
      </c>
      <c r="BM407" t="s">
        <v>361</v>
      </c>
      <c r="BP407" t="s">
        <v>361</v>
      </c>
      <c r="BQ407" t="s">
        <v>361</v>
      </c>
      <c r="BR407" t="s">
        <v>361</v>
      </c>
      <c r="BS407" t="s">
        <v>361</v>
      </c>
      <c r="BT407" t="s">
        <v>361</v>
      </c>
      <c r="BU407" t="s">
        <v>361</v>
      </c>
      <c r="BV407" t="s">
        <v>361</v>
      </c>
      <c r="BW407" t="s">
        <v>361</v>
      </c>
      <c r="BX407" t="s">
        <v>361</v>
      </c>
      <c r="BY407" t="s">
        <v>361</v>
      </c>
      <c r="BZ407" t="s">
        <v>370</v>
      </c>
      <c r="CA407" t="s">
        <v>361</v>
      </c>
      <c r="CB407" t="s">
        <v>361</v>
      </c>
      <c r="CC407" t="s">
        <v>361</v>
      </c>
      <c r="CF407" t="s">
        <v>361</v>
      </c>
      <c r="CG407" t="s">
        <v>361</v>
      </c>
      <c r="CH407" t="s">
        <v>361</v>
      </c>
      <c r="CI407" t="s">
        <v>361</v>
      </c>
      <c r="CJ407" t="s">
        <v>361</v>
      </c>
      <c r="CK407" t="s">
        <v>361</v>
      </c>
      <c r="CL407" t="s">
        <v>361</v>
      </c>
      <c r="CM407" t="s">
        <v>361</v>
      </c>
      <c r="CN407" t="s">
        <v>361</v>
      </c>
      <c r="CO407" t="s">
        <v>361</v>
      </c>
      <c r="CP407" t="s">
        <v>361</v>
      </c>
      <c r="CQ407" t="s">
        <v>361</v>
      </c>
      <c r="CR407" t="s">
        <v>370</v>
      </c>
      <c r="CS407" t="s">
        <v>370</v>
      </c>
      <c r="CT407" t="s">
        <v>370</v>
      </c>
      <c r="CU407" t="s">
        <v>361</v>
      </c>
      <c r="CV407" t="s">
        <v>361</v>
      </c>
      <c r="CW407" t="s">
        <v>361</v>
      </c>
      <c r="CX407" t="s">
        <v>361</v>
      </c>
      <c r="CY407" t="s">
        <v>361</v>
      </c>
      <c r="CZ407" t="s">
        <v>361</v>
      </c>
      <c r="DA407" t="s">
        <v>361</v>
      </c>
      <c r="DE407" t="s">
        <v>385</v>
      </c>
      <c r="DG407" t="s">
        <v>385</v>
      </c>
      <c r="DH407" t="s">
        <v>361</v>
      </c>
      <c r="DI407" t="s">
        <v>361</v>
      </c>
      <c r="DJ407" t="s">
        <v>361</v>
      </c>
      <c r="DK407" t="s">
        <v>361</v>
      </c>
      <c r="DL407" t="s">
        <v>361</v>
      </c>
      <c r="DM407" t="s">
        <v>361</v>
      </c>
      <c r="DN407" t="s">
        <v>361</v>
      </c>
      <c r="DO407" t="s">
        <v>361</v>
      </c>
      <c r="DP407" t="s">
        <v>361</v>
      </c>
      <c r="DQ407" t="s">
        <v>361</v>
      </c>
      <c r="DR407" t="s">
        <v>361</v>
      </c>
      <c r="DT407" t="s">
        <v>361</v>
      </c>
      <c r="DU407" t="s">
        <v>361</v>
      </c>
      <c r="DV407" t="s">
        <v>361</v>
      </c>
      <c r="DW407" t="s">
        <v>361</v>
      </c>
      <c r="DX407" t="s">
        <v>370</v>
      </c>
      <c r="DY407" t="s">
        <v>361</v>
      </c>
      <c r="DZ407" t="s">
        <v>361</v>
      </c>
      <c r="EA407" t="s">
        <v>361</v>
      </c>
      <c r="EB407" t="s">
        <v>361</v>
      </c>
      <c r="EC407" t="s">
        <v>361</v>
      </c>
      <c r="ED407" t="s">
        <v>361</v>
      </c>
      <c r="EG407" t="s">
        <v>385</v>
      </c>
      <c r="EI407" t="s">
        <v>385</v>
      </c>
      <c r="EK407" t="s">
        <v>385</v>
      </c>
      <c r="EL407">
        <v>1</v>
      </c>
      <c r="EM407" t="s">
        <v>371</v>
      </c>
      <c r="EN407">
        <v>65</v>
      </c>
      <c r="FQ407" t="s">
        <v>373</v>
      </c>
      <c r="FS407" t="s">
        <v>463</v>
      </c>
      <c r="FU407" t="s">
        <v>464</v>
      </c>
      <c r="FW407" t="s">
        <v>463</v>
      </c>
      <c r="FY407" t="s">
        <v>464</v>
      </c>
      <c r="GG407" t="s">
        <v>383</v>
      </c>
      <c r="GK407" t="s">
        <v>517</v>
      </c>
      <c r="GQ407">
        <v>2</v>
      </c>
      <c r="GS407" t="s">
        <v>395</v>
      </c>
      <c r="GU407" t="s">
        <v>396</v>
      </c>
      <c r="GY407" t="s">
        <v>397</v>
      </c>
      <c r="HC407" t="s">
        <v>383</v>
      </c>
      <c r="HE407" t="s">
        <v>383</v>
      </c>
      <c r="HO407" t="s">
        <v>385</v>
      </c>
      <c r="HP407" t="s">
        <v>385</v>
      </c>
      <c r="HQ407" t="s">
        <v>383</v>
      </c>
      <c r="HR407" t="s">
        <v>383</v>
      </c>
      <c r="HS407" t="s">
        <v>383</v>
      </c>
      <c r="HT407" t="s">
        <v>383</v>
      </c>
      <c r="HU407" t="s">
        <v>383</v>
      </c>
      <c r="HV407" t="s">
        <v>383</v>
      </c>
      <c r="HW407" t="s">
        <v>383</v>
      </c>
      <c r="IE407" t="s">
        <v>383</v>
      </c>
      <c r="IF407" t="s">
        <v>385</v>
      </c>
      <c r="IG407" t="s">
        <v>383</v>
      </c>
      <c r="IH407" t="s">
        <v>383</v>
      </c>
      <c r="II407" t="s">
        <v>383</v>
      </c>
      <c r="IJ407" t="s">
        <v>383</v>
      </c>
      <c r="IK407" t="s">
        <v>383</v>
      </c>
      <c r="IM407" t="s">
        <v>462</v>
      </c>
      <c r="IQ407" t="s">
        <v>422</v>
      </c>
      <c r="IU407" t="s">
        <v>399</v>
      </c>
      <c r="IW407" t="s">
        <v>399</v>
      </c>
      <c r="IY407" t="s">
        <v>399</v>
      </c>
      <c r="JA407" t="s">
        <v>383</v>
      </c>
      <c r="JL407" t="s">
        <v>361</v>
      </c>
      <c r="JM407" t="s">
        <v>361</v>
      </c>
      <c r="JN407" t="s">
        <v>361</v>
      </c>
      <c r="JO407" t="s">
        <v>361</v>
      </c>
      <c r="JP407" t="s">
        <v>361</v>
      </c>
      <c r="JQ407" t="s">
        <v>361</v>
      </c>
      <c r="JR407" t="s">
        <v>361</v>
      </c>
      <c r="JS407" t="s">
        <v>361</v>
      </c>
      <c r="JT407" t="s">
        <v>361</v>
      </c>
      <c r="JU407" t="s">
        <v>361</v>
      </c>
      <c r="JV407" t="s">
        <v>361</v>
      </c>
      <c r="JW407" t="s">
        <v>361</v>
      </c>
      <c r="KB407" t="s">
        <v>8</v>
      </c>
    </row>
    <row r="408" spans="1:288" x14ac:dyDescent="0.3">
      <c r="A408">
        <v>407</v>
      </c>
      <c r="AV408" t="s">
        <v>361</v>
      </c>
      <c r="AW408" t="s">
        <v>361</v>
      </c>
      <c r="AX408" t="s">
        <v>361</v>
      </c>
      <c r="AY408" t="s">
        <v>361</v>
      </c>
      <c r="AZ408" t="s">
        <v>361</v>
      </c>
      <c r="BA408" t="s">
        <v>361</v>
      </c>
      <c r="BB408" t="s">
        <v>361</v>
      </c>
      <c r="BC408" t="s">
        <v>361</v>
      </c>
      <c r="BD408" t="s">
        <v>361</v>
      </c>
      <c r="BE408" t="s">
        <v>361</v>
      </c>
      <c r="BF408" t="s">
        <v>361</v>
      </c>
      <c r="BG408" t="s">
        <v>361</v>
      </c>
      <c r="BH408" t="s">
        <v>361</v>
      </c>
      <c r="BI408" t="s">
        <v>361</v>
      </c>
      <c r="BJ408" t="s">
        <v>361</v>
      </c>
      <c r="BK408" t="s">
        <v>361</v>
      </c>
      <c r="BL408" t="s">
        <v>361</v>
      </c>
      <c r="BM408" t="s">
        <v>361</v>
      </c>
      <c r="BP408" t="s">
        <v>361</v>
      </c>
      <c r="BQ408" t="s">
        <v>361</v>
      </c>
      <c r="BR408" t="s">
        <v>361</v>
      </c>
      <c r="BS408" t="s">
        <v>361</v>
      </c>
      <c r="BT408" t="s">
        <v>361</v>
      </c>
      <c r="BU408" t="s">
        <v>361</v>
      </c>
      <c r="BV408" t="s">
        <v>361</v>
      </c>
      <c r="BW408" t="s">
        <v>361</v>
      </c>
      <c r="BX408" t="s">
        <v>361</v>
      </c>
      <c r="BY408" t="s">
        <v>361</v>
      </c>
      <c r="BZ408" t="s">
        <v>361</v>
      </c>
      <c r="CA408" t="s">
        <v>361</v>
      </c>
      <c r="CB408" t="s">
        <v>361</v>
      </c>
      <c r="CC408" t="s">
        <v>361</v>
      </c>
      <c r="CF408" t="s">
        <v>361</v>
      </c>
      <c r="CG408" t="s">
        <v>361</v>
      </c>
      <c r="CH408" t="s">
        <v>361</v>
      </c>
      <c r="CI408" t="s">
        <v>361</v>
      </c>
      <c r="CJ408" t="s">
        <v>361</v>
      </c>
      <c r="CK408" t="s">
        <v>361</v>
      </c>
      <c r="CL408" t="s">
        <v>361</v>
      </c>
      <c r="CM408" t="s">
        <v>361</v>
      </c>
      <c r="CN408" t="s">
        <v>361</v>
      </c>
      <c r="CO408" t="s">
        <v>361</v>
      </c>
      <c r="CP408" t="s">
        <v>361</v>
      </c>
      <c r="CQ408" t="s">
        <v>361</v>
      </c>
      <c r="CR408" t="s">
        <v>361</v>
      </c>
      <c r="CS408" t="s">
        <v>361</v>
      </c>
      <c r="CT408" t="s">
        <v>361</v>
      </c>
      <c r="CU408" t="s">
        <v>361</v>
      </c>
      <c r="CV408" t="s">
        <v>361</v>
      </c>
      <c r="CW408" t="s">
        <v>361</v>
      </c>
      <c r="CX408" t="s">
        <v>361</v>
      </c>
      <c r="CY408" t="s">
        <v>361</v>
      </c>
      <c r="CZ408" t="s">
        <v>361</v>
      </c>
      <c r="DA408" t="s">
        <v>361</v>
      </c>
      <c r="DH408" t="s">
        <v>361</v>
      </c>
      <c r="DI408" t="s">
        <v>361</v>
      </c>
      <c r="DJ408" t="s">
        <v>361</v>
      </c>
      <c r="DK408" t="s">
        <v>361</v>
      </c>
      <c r="DL408" t="s">
        <v>361</v>
      </c>
      <c r="DM408" t="s">
        <v>361</v>
      </c>
      <c r="DN408" t="s">
        <v>361</v>
      </c>
      <c r="DO408" t="s">
        <v>361</v>
      </c>
      <c r="DP408" t="s">
        <v>361</v>
      </c>
      <c r="DQ408" t="s">
        <v>361</v>
      </c>
      <c r="DR408" t="s">
        <v>361</v>
      </c>
      <c r="DT408" t="s">
        <v>361</v>
      </c>
      <c r="DU408" t="s">
        <v>361</v>
      </c>
      <c r="DV408" t="s">
        <v>361</v>
      </c>
      <c r="DW408" t="s">
        <v>361</v>
      </c>
      <c r="DX408" t="s">
        <v>361</v>
      </c>
      <c r="DY408" t="s">
        <v>361</v>
      </c>
      <c r="DZ408" t="s">
        <v>361</v>
      </c>
      <c r="EA408" t="s">
        <v>361</v>
      </c>
      <c r="EB408" t="s">
        <v>361</v>
      </c>
      <c r="EC408" t="s">
        <v>361</v>
      </c>
      <c r="ED408" t="s">
        <v>361</v>
      </c>
      <c r="JL408" t="s">
        <v>361</v>
      </c>
      <c r="JM408" t="s">
        <v>361</v>
      </c>
      <c r="JN408" t="s">
        <v>361</v>
      </c>
      <c r="JO408" t="s">
        <v>361</v>
      </c>
      <c r="JP408" t="s">
        <v>361</v>
      </c>
      <c r="JQ408" t="s">
        <v>361</v>
      </c>
      <c r="JR408" t="s">
        <v>361</v>
      </c>
      <c r="JS408" t="s">
        <v>361</v>
      </c>
      <c r="JT408" t="s">
        <v>361</v>
      </c>
      <c r="JU408" t="s">
        <v>361</v>
      </c>
      <c r="JV408" t="s">
        <v>361</v>
      </c>
      <c r="JW408" t="s">
        <v>361</v>
      </c>
      <c r="KB408" t="s">
        <v>59</v>
      </c>
    </row>
    <row r="409" spans="1:288" x14ac:dyDescent="0.3">
      <c r="A409">
        <v>408</v>
      </c>
      <c r="D409" s="45">
        <v>44747</v>
      </c>
      <c r="E409" s="46">
        <v>0.59583333333333333</v>
      </c>
      <c r="F409" t="s">
        <v>5</v>
      </c>
      <c r="G409" t="s">
        <v>13</v>
      </c>
      <c r="H409" t="s">
        <v>7</v>
      </c>
      <c r="L409" t="s">
        <v>362</v>
      </c>
      <c r="P409" t="s">
        <v>9</v>
      </c>
      <c r="V409" t="s">
        <v>487</v>
      </c>
      <c r="X409" t="s">
        <v>7</v>
      </c>
      <c r="Z409" t="s">
        <v>364</v>
      </c>
      <c r="AB409" t="s">
        <v>403</v>
      </c>
      <c r="AD409" t="s">
        <v>423</v>
      </c>
      <c r="AF409" t="s">
        <v>367</v>
      </c>
      <c r="AJ409" t="s">
        <v>470</v>
      </c>
      <c r="AL409" t="s">
        <v>417</v>
      </c>
      <c r="AN409" t="s">
        <v>9</v>
      </c>
      <c r="AP409" t="s">
        <v>471</v>
      </c>
      <c r="AR409" t="s">
        <v>7</v>
      </c>
      <c r="AT409" t="s">
        <v>9</v>
      </c>
      <c r="AV409" t="s">
        <v>361</v>
      </c>
      <c r="AW409" t="s">
        <v>370</v>
      </c>
      <c r="AX409" t="s">
        <v>361</v>
      </c>
      <c r="AY409" t="s">
        <v>361</v>
      </c>
      <c r="AZ409" t="s">
        <v>361</v>
      </c>
      <c r="BA409" t="s">
        <v>370</v>
      </c>
      <c r="BB409" t="s">
        <v>361</v>
      </c>
      <c r="BC409" t="s">
        <v>361</v>
      </c>
      <c r="BD409" t="s">
        <v>370</v>
      </c>
      <c r="BE409" t="s">
        <v>361</v>
      </c>
      <c r="BF409" t="s">
        <v>361</v>
      </c>
      <c r="BG409" t="s">
        <v>361</v>
      </c>
      <c r="BH409" t="s">
        <v>361</v>
      </c>
      <c r="BI409" t="s">
        <v>361</v>
      </c>
      <c r="BJ409" t="s">
        <v>361</v>
      </c>
      <c r="BK409" t="s">
        <v>361</v>
      </c>
      <c r="BL409" t="s">
        <v>361</v>
      </c>
      <c r="BM409" t="s">
        <v>361</v>
      </c>
      <c r="BN409" t="s">
        <v>492</v>
      </c>
      <c r="BP409" t="s">
        <v>361</v>
      </c>
      <c r="BQ409" t="s">
        <v>361</v>
      </c>
      <c r="BR409" t="s">
        <v>361</v>
      </c>
      <c r="BS409" t="s">
        <v>370</v>
      </c>
      <c r="BT409" t="s">
        <v>361</v>
      </c>
      <c r="BU409" t="s">
        <v>361</v>
      </c>
      <c r="BV409" t="s">
        <v>361</v>
      </c>
      <c r="BW409" t="s">
        <v>361</v>
      </c>
      <c r="BX409" t="s">
        <v>361</v>
      </c>
      <c r="BY409" t="s">
        <v>361</v>
      </c>
      <c r="BZ409" t="s">
        <v>361</v>
      </c>
      <c r="CA409" t="s">
        <v>361</v>
      </c>
      <c r="CB409" t="s">
        <v>361</v>
      </c>
      <c r="CC409" t="s">
        <v>361</v>
      </c>
      <c r="CF409" t="s">
        <v>361</v>
      </c>
      <c r="CG409" t="s">
        <v>361</v>
      </c>
      <c r="CH409" t="s">
        <v>370</v>
      </c>
      <c r="CI409" t="s">
        <v>370</v>
      </c>
      <c r="CJ409" t="s">
        <v>361</v>
      </c>
      <c r="CK409" t="s">
        <v>361</v>
      </c>
      <c r="CL409" t="s">
        <v>361</v>
      </c>
      <c r="CM409" t="s">
        <v>361</v>
      </c>
      <c r="CN409" t="s">
        <v>361</v>
      </c>
      <c r="CO409" t="s">
        <v>361</v>
      </c>
      <c r="CP409" t="s">
        <v>370</v>
      </c>
      <c r="CQ409" t="s">
        <v>361</v>
      </c>
      <c r="CR409" t="s">
        <v>361</v>
      </c>
      <c r="CS409" t="s">
        <v>361</v>
      </c>
      <c r="CT409" t="s">
        <v>361</v>
      </c>
      <c r="CU409" t="s">
        <v>361</v>
      </c>
      <c r="CV409" t="s">
        <v>361</v>
      </c>
      <c r="CW409" t="s">
        <v>361</v>
      </c>
      <c r="CX409" t="s">
        <v>361</v>
      </c>
      <c r="CY409" t="s">
        <v>361</v>
      </c>
      <c r="CZ409" t="s">
        <v>361</v>
      </c>
      <c r="DA409" t="s">
        <v>361</v>
      </c>
      <c r="DB409" t="s">
        <v>599</v>
      </c>
      <c r="DD409" t="s">
        <v>9</v>
      </c>
      <c r="DF409" t="s">
        <v>9</v>
      </c>
      <c r="DH409" t="s">
        <v>361</v>
      </c>
      <c r="DI409" t="s">
        <v>361</v>
      </c>
      <c r="DJ409" t="s">
        <v>361</v>
      </c>
      <c r="DK409" t="s">
        <v>361</v>
      </c>
      <c r="DL409" t="s">
        <v>361</v>
      </c>
      <c r="DM409" t="s">
        <v>361</v>
      </c>
      <c r="DN409" t="s">
        <v>361</v>
      </c>
      <c r="DO409" t="s">
        <v>361</v>
      </c>
      <c r="DP409" t="s">
        <v>361</v>
      </c>
      <c r="DQ409" t="s">
        <v>361</v>
      </c>
      <c r="DR409" t="s">
        <v>370</v>
      </c>
      <c r="DT409" t="s">
        <v>361</v>
      </c>
      <c r="DU409" t="s">
        <v>361</v>
      </c>
      <c r="DV409" t="s">
        <v>361</v>
      </c>
      <c r="DW409" t="s">
        <v>361</v>
      </c>
      <c r="DX409" t="s">
        <v>361</v>
      </c>
      <c r="DY409" t="s">
        <v>361</v>
      </c>
      <c r="DZ409" t="s">
        <v>361</v>
      </c>
      <c r="EA409" t="s">
        <v>361</v>
      </c>
      <c r="EB409" t="s">
        <v>361</v>
      </c>
      <c r="EC409" t="s">
        <v>361</v>
      </c>
      <c r="ED409" t="s">
        <v>361</v>
      </c>
      <c r="EH409" t="s">
        <v>7</v>
      </c>
      <c r="EJ409" t="s">
        <v>7</v>
      </c>
      <c r="EL409">
        <v>0</v>
      </c>
      <c r="FQ409" t="s">
        <v>373</v>
      </c>
      <c r="FR409" t="s">
        <v>449</v>
      </c>
      <c r="FV409" t="s">
        <v>449</v>
      </c>
      <c r="GF409" t="s">
        <v>7</v>
      </c>
      <c r="GJ409" t="s">
        <v>509</v>
      </c>
      <c r="GP409">
        <v>20</v>
      </c>
      <c r="GR409" t="s">
        <v>376</v>
      </c>
      <c r="GT409" t="s">
        <v>377</v>
      </c>
      <c r="GX409" t="s">
        <v>378</v>
      </c>
      <c r="HB409" t="s">
        <v>9</v>
      </c>
      <c r="HD409" t="s">
        <v>9</v>
      </c>
      <c r="HF409" t="s">
        <v>7</v>
      </c>
      <c r="HG409" t="s">
        <v>9</v>
      </c>
      <c r="HH409" t="s">
        <v>7</v>
      </c>
      <c r="HI409" t="s">
        <v>9</v>
      </c>
      <c r="HJ409" t="s">
        <v>9</v>
      </c>
      <c r="HK409" t="s">
        <v>7</v>
      </c>
      <c r="HL409" t="s">
        <v>7</v>
      </c>
      <c r="HM409" t="s">
        <v>9</v>
      </c>
      <c r="HN409" t="s">
        <v>9</v>
      </c>
      <c r="HX409" t="s">
        <v>9</v>
      </c>
      <c r="HY409" t="s">
        <v>9</v>
      </c>
      <c r="HZ409" t="s">
        <v>7</v>
      </c>
      <c r="IA409" t="s">
        <v>7</v>
      </c>
      <c r="IB409" t="s">
        <v>7</v>
      </c>
      <c r="IC409" t="s">
        <v>7</v>
      </c>
      <c r="ID409" t="s">
        <v>7</v>
      </c>
      <c r="IL409" t="s">
        <v>379</v>
      </c>
      <c r="IP409" t="s">
        <v>14</v>
      </c>
      <c r="IR409" t="s">
        <v>408</v>
      </c>
      <c r="IT409" t="s">
        <v>381</v>
      </c>
      <c r="IV409" t="s">
        <v>381</v>
      </c>
      <c r="IX409" t="s">
        <v>381</v>
      </c>
      <c r="IZ409" t="s">
        <v>9</v>
      </c>
      <c r="JB409" t="s">
        <v>11</v>
      </c>
      <c r="JD409" t="s">
        <v>9</v>
      </c>
      <c r="JF409" t="s">
        <v>446</v>
      </c>
      <c r="JG409" t="s">
        <v>410</v>
      </c>
      <c r="JH409" t="s">
        <v>446</v>
      </c>
      <c r="JL409" t="s">
        <v>370</v>
      </c>
      <c r="JM409" t="s">
        <v>370</v>
      </c>
      <c r="JN409" t="s">
        <v>370</v>
      </c>
      <c r="JO409" t="s">
        <v>370</v>
      </c>
      <c r="JP409" t="s">
        <v>370</v>
      </c>
      <c r="JQ409" t="s">
        <v>361</v>
      </c>
      <c r="JR409" t="s">
        <v>361</v>
      </c>
      <c r="JS409" t="s">
        <v>361</v>
      </c>
      <c r="JT409" t="s">
        <v>361</v>
      </c>
      <c r="JU409" t="s">
        <v>361</v>
      </c>
      <c r="JV409" t="s">
        <v>361</v>
      </c>
      <c r="JW409" t="s">
        <v>361</v>
      </c>
      <c r="JX409" t="s">
        <v>14</v>
      </c>
      <c r="JZ409" t="s">
        <v>412</v>
      </c>
      <c r="KB409" t="s">
        <v>8</v>
      </c>
    </row>
    <row r="410" spans="1:288" x14ac:dyDescent="0.3">
      <c r="A410">
        <v>409</v>
      </c>
      <c r="AV410" t="s">
        <v>361</v>
      </c>
      <c r="AW410" t="s">
        <v>361</v>
      </c>
      <c r="AX410" t="s">
        <v>361</v>
      </c>
      <c r="AY410" t="s">
        <v>361</v>
      </c>
      <c r="AZ410" t="s">
        <v>361</v>
      </c>
      <c r="BA410" t="s">
        <v>361</v>
      </c>
      <c r="BB410" t="s">
        <v>361</v>
      </c>
      <c r="BC410" t="s">
        <v>361</v>
      </c>
      <c r="BD410" t="s">
        <v>361</v>
      </c>
      <c r="BE410" t="s">
        <v>361</v>
      </c>
      <c r="BF410" t="s">
        <v>361</v>
      </c>
      <c r="BG410" t="s">
        <v>361</v>
      </c>
      <c r="BH410" t="s">
        <v>361</v>
      </c>
      <c r="BI410" t="s">
        <v>361</v>
      </c>
      <c r="BJ410" t="s">
        <v>361</v>
      </c>
      <c r="BK410" t="s">
        <v>361</v>
      </c>
      <c r="BL410" t="s">
        <v>361</v>
      </c>
      <c r="BM410" t="s">
        <v>361</v>
      </c>
      <c r="BP410" t="s">
        <v>361</v>
      </c>
      <c r="BQ410" t="s">
        <v>361</v>
      </c>
      <c r="BR410" t="s">
        <v>361</v>
      </c>
      <c r="BS410" t="s">
        <v>361</v>
      </c>
      <c r="BT410" t="s">
        <v>361</v>
      </c>
      <c r="BU410" t="s">
        <v>361</v>
      </c>
      <c r="BV410" t="s">
        <v>361</v>
      </c>
      <c r="BW410" t="s">
        <v>361</v>
      </c>
      <c r="BX410" t="s">
        <v>361</v>
      </c>
      <c r="BY410" t="s">
        <v>361</v>
      </c>
      <c r="BZ410" t="s">
        <v>361</v>
      </c>
      <c r="CA410" t="s">
        <v>361</v>
      </c>
      <c r="CB410" t="s">
        <v>361</v>
      </c>
      <c r="CC410" t="s">
        <v>361</v>
      </c>
      <c r="CF410" t="s">
        <v>361</v>
      </c>
      <c r="CG410" t="s">
        <v>361</v>
      </c>
      <c r="CH410" t="s">
        <v>361</v>
      </c>
      <c r="CI410" t="s">
        <v>361</v>
      </c>
      <c r="CJ410" t="s">
        <v>361</v>
      </c>
      <c r="CK410" t="s">
        <v>361</v>
      </c>
      <c r="CL410" t="s">
        <v>361</v>
      </c>
      <c r="CM410" t="s">
        <v>361</v>
      </c>
      <c r="CN410" t="s">
        <v>361</v>
      </c>
      <c r="CO410" t="s">
        <v>361</v>
      </c>
      <c r="CP410" t="s">
        <v>361</v>
      </c>
      <c r="CQ410" t="s">
        <v>361</v>
      </c>
      <c r="CR410" t="s">
        <v>361</v>
      </c>
      <c r="CS410" t="s">
        <v>361</v>
      </c>
      <c r="CT410" t="s">
        <v>361</v>
      </c>
      <c r="CU410" t="s">
        <v>361</v>
      </c>
      <c r="CV410" t="s">
        <v>361</v>
      </c>
      <c r="CW410" t="s">
        <v>361</v>
      </c>
      <c r="CX410" t="s">
        <v>361</v>
      </c>
      <c r="CY410" t="s">
        <v>361</v>
      </c>
      <c r="CZ410" t="s">
        <v>361</v>
      </c>
      <c r="DA410" t="s">
        <v>361</v>
      </c>
      <c r="DH410" t="s">
        <v>361</v>
      </c>
      <c r="DI410" t="s">
        <v>361</v>
      </c>
      <c r="DJ410" t="s">
        <v>361</v>
      </c>
      <c r="DK410" t="s">
        <v>361</v>
      </c>
      <c r="DL410" t="s">
        <v>361</v>
      </c>
      <c r="DM410" t="s">
        <v>361</v>
      </c>
      <c r="DN410" t="s">
        <v>361</v>
      </c>
      <c r="DO410" t="s">
        <v>361</v>
      </c>
      <c r="DP410" t="s">
        <v>361</v>
      </c>
      <c r="DQ410" t="s">
        <v>361</v>
      </c>
      <c r="DR410" t="s">
        <v>361</v>
      </c>
      <c r="DT410" t="s">
        <v>361</v>
      </c>
      <c r="DU410" t="s">
        <v>361</v>
      </c>
      <c r="DV410" t="s">
        <v>361</v>
      </c>
      <c r="DW410" t="s">
        <v>361</v>
      </c>
      <c r="DX410" t="s">
        <v>361</v>
      </c>
      <c r="DY410" t="s">
        <v>361</v>
      </c>
      <c r="DZ410" t="s">
        <v>361</v>
      </c>
      <c r="EA410" t="s">
        <v>361</v>
      </c>
      <c r="EB410" t="s">
        <v>361</v>
      </c>
      <c r="EC410" t="s">
        <v>361</v>
      </c>
      <c r="ED410" t="s">
        <v>361</v>
      </c>
      <c r="JL410" t="s">
        <v>361</v>
      </c>
      <c r="JM410" t="s">
        <v>361</v>
      </c>
      <c r="JN410" t="s">
        <v>361</v>
      </c>
      <c r="JO410" t="s">
        <v>361</v>
      </c>
      <c r="JP410" t="s">
        <v>361</v>
      </c>
      <c r="JQ410" t="s">
        <v>361</v>
      </c>
      <c r="JR410" t="s">
        <v>361</v>
      </c>
      <c r="JS410" t="s">
        <v>361</v>
      </c>
      <c r="JT410" t="s">
        <v>361</v>
      </c>
      <c r="JU410" t="s">
        <v>361</v>
      </c>
      <c r="JV410" t="s">
        <v>361</v>
      </c>
      <c r="JW410" t="s">
        <v>361</v>
      </c>
      <c r="KB410" t="s">
        <v>59</v>
      </c>
    </row>
    <row r="411" spans="1:288" x14ac:dyDescent="0.3">
      <c r="A411">
        <v>410</v>
      </c>
      <c r="AV411" t="s">
        <v>361</v>
      </c>
      <c r="AW411" t="s">
        <v>361</v>
      </c>
      <c r="AX411" t="s">
        <v>361</v>
      </c>
      <c r="AY411" t="s">
        <v>361</v>
      </c>
      <c r="AZ411" t="s">
        <v>361</v>
      </c>
      <c r="BA411" t="s">
        <v>361</v>
      </c>
      <c r="BB411" t="s">
        <v>361</v>
      </c>
      <c r="BC411" t="s">
        <v>361</v>
      </c>
      <c r="BD411" t="s">
        <v>361</v>
      </c>
      <c r="BE411" t="s">
        <v>361</v>
      </c>
      <c r="BF411" t="s">
        <v>361</v>
      </c>
      <c r="BG411" t="s">
        <v>361</v>
      </c>
      <c r="BH411" t="s">
        <v>361</v>
      </c>
      <c r="BI411" t="s">
        <v>361</v>
      </c>
      <c r="BJ411" t="s">
        <v>361</v>
      </c>
      <c r="BK411" t="s">
        <v>361</v>
      </c>
      <c r="BL411" t="s">
        <v>361</v>
      </c>
      <c r="BM411" t="s">
        <v>361</v>
      </c>
      <c r="BP411" t="s">
        <v>361</v>
      </c>
      <c r="BQ411" t="s">
        <v>361</v>
      </c>
      <c r="BR411" t="s">
        <v>361</v>
      </c>
      <c r="BS411" t="s">
        <v>361</v>
      </c>
      <c r="BT411" t="s">
        <v>361</v>
      </c>
      <c r="BU411" t="s">
        <v>361</v>
      </c>
      <c r="BV411" t="s">
        <v>361</v>
      </c>
      <c r="BW411" t="s">
        <v>361</v>
      </c>
      <c r="BX411" t="s">
        <v>361</v>
      </c>
      <c r="BY411" t="s">
        <v>361</v>
      </c>
      <c r="BZ411" t="s">
        <v>361</v>
      </c>
      <c r="CA411" t="s">
        <v>361</v>
      </c>
      <c r="CB411" t="s">
        <v>361</v>
      </c>
      <c r="CC411" t="s">
        <v>361</v>
      </c>
      <c r="CF411" t="s">
        <v>361</v>
      </c>
      <c r="CG411" t="s">
        <v>361</v>
      </c>
      <c r="CH411" t="s">
        <v>361</v>
      </c>
      <c r="CI411" t="s">
        <v>361</v>
      </c>
      <c r="CJ411" t="s">
        <v>361</v>
      </c>
      <c r="CK411" t="s">
        <v>361</v>
      </c>
      <c r="CL411" t="s">
        <v>361</v>
      </c>
      <c r="CM411" t="s">
        <v>361</v>
      </c>
      <c r="CN411" t="s">
        <v>361</v>
      </c>
      <c r="CO411" t="s">
        <v>361</v>
      </c>
      <c r="CP411" t="s">
        <v>361</v>
      </c>
      <c r="CQ411" t="s">
        <v>361</v>
      </c>
      <c r="CR411" t="s">
        <v>361</v>
      </c>
      <c r="CS411" t="s">
        <v>361</v>
      </c>
      <c r="CT411" t="s">
        <v>361</v>
      </c>
      <c r="CU411" t="s">
        <v>361</v>
      </c>
      <c r="CV411" t="s">
        <v>361</v>
      </c>
      <c r="CW411" t="s">
        <v>361</v>
      </c>
      <c r="CX411" t="s">
        <v>361</v>
      </c>
      <c r="CY411" t="s">
        <v>361</v>
      </c>
      <c r="CZ411" t="s">
        <v>361</v>
      </c>
      <c r="DA411" t="s">
        <v>361</v>
      </c>
      <c r="DH411" t="s">
        <v>361</v>
      </c>
      <c r="DI411" t="s">
        <v>361</v>
      </c>
      <c r="DJ411" t="s">
        <v>361</v>
      </c>
      <c r="DK411" t="s">
        <v>361</v>
      </c>
      <c r="DL411" t="s">
        <v>361</v>
      </c>
      <c r="DM411" t="s">
        <v>361</v>
      </c>
      <c r="DN411" t="s">
        <v>361</v>
      </c>
      <c r="DO411" t="s">
        <v>361</v>
      </c>
      <c r="DP411" t="s">
        <v>361</v>
      </c>
      <c r="DQ411" t="s">
        <v>361</v>
      </c>
      <c r="DR411" t="s">
        <v>361</v>
      </c>
      <c r="DT411" t="s">
        <v>361</v>
      </c>
      <c r="DU411" t="s">
        <v>361</v>
      </c>
      <c r="DV411" t="s">
        <v>361</v>
      </c>
      <c r="DW411" t="s">
        <v>361</v>
      </c>
      <c r="DX411" t="s">
        <v>361</v>
      </c>
      <c r="DY411" t="s">
        <v>361</v>
      </c>
      <c r="DZ411" t="s">
        <v>361</v>
      </c>
      <c r="EA411" t="s">
        <v>361</v>
      </c>
      <c r="EB411" t="s">
        <v>361</v>
      </c>
      <c r="EC411" t="s">
        <v>361</v>
      </c>
      <c r="ED411" t="s">
        <v>361</v>
      </c>
      <c r="JL411" t="s">
        <v>361</v>
      </c>
      <c r="JM411" t="s">
        <v>361</v>
      </c>
      <c r="JN411" t="s">
        <v>361</v>
      </c>
      <c r="JO411" t="s">
        <v>361</v>
      </c>
      <c r="JP411" t="s">
        <v>361</v>
      </c>
      <c r="JQ411" t="s">
        <v>361</v>
      </c>
      <c r="JR411" t="s">
        <v>361</v>
      </c>
      <c r="JS411" t="s">
        <v>361</v>
      </c>
      <c r="JT411" t="s">
        <v>361</v>
      </c>
      <c r="JU411" t="s">
        <v>361</v>
      </c>
      <c r="JV411" t="s">
        <v>361</v>
      </c>
      <c r="JW411" t="s">
        <v>361</v>
      </c>
      <c r="KB411" t="s">
        <v>59</v>
      </c>
    </row>
    <row r="412" spans="1:288" x14ac:dyDescent="0.3">
      <c r="A412">
        <v>411</v>
      </c>
      <c r="AV412" t="s">
        <v>361</v>
      </c>
      <c r="AW412" t="s">
        <v>361</v>
      </c>
      <c r="AX412" t="s">
        <v>361</v>
      </c>
      <c r="AY412" t="s">
        <v>361</v>
      </c>
      <c r="AZ412" t="s">
        <v>361</v>
      </c>
      <c r="BA412" t="s">
        <v>361</v>
      </c>
      <c r="BB412" t="s">
        <v>361</v>
      </c>
      <c r="BC412" t="s">
        <v>361</v>
      </c>
      <c r="BD412" t="s">
        <v>361</v>
      </c>
      <c r="BE412" t="s">
        <v>361</v>
      </c>
      <c r="BF412" t="s">
        <v>361</v>
      </c>
      <c r="BG412" t="s">
        <v>361</v>
      </c>
      <c r="BH412" t="s">
        <v>361</v>
      </c>
      <c r="BI412" t="s">
        <v>361</v>
      </c>
      <c r="BJ412" t="s">
        <v>361</v>
      </c>
      <c r="BK412" t="s">
        <v>361</v>
      </c>
      <c r="BL412" t="s">
        <v>361</v>
      </c>
      <c r="BM412" t="s">
        <v>361</v>
      </c>
      <c r="BP412" t="s">
        <v>361</v>
      </c>
      <c r="BQ412" t="s">
        <v>361</v>
      </c>
      <c r="BR412" t="s">
        <v>361</v>
      </c>
      <c r="BS412" t="s">
        <v>361</v>
      </c>
      <c r="BT412" t="s">
        <v>361</v>
      </c>
      <c r="BU412" t="s">
        <v>361</v>
      </c>
      <c r="BV412" t="s">
        <v>361</v>
      </c>
      <c r="BW412" t="s">
        <v>361</v>
      </c>
      <c r="BX412" t="s">
        <v>361</v>
      </c>
      <c r="BY412" t="s">
        <v>361</v>
      </c>
      <c r="BZ412" t="s">
        <v>361</v>
      </c>
      <c r="CA412" t="s">
        <v>361</v>
      </c>
      <c r="CB412" t="s">
        <v>361</v>
      </c>
      <c r="CC412" t="s">
        <v>361</v>
      </c>
      <c r="CF412" t="s">
        <v>361</v>
      </c>
      <c r="CG412" t="s">
        <v>361</v>
      </c>
      <c r="CH412" t="s">
        <v>361</v>
      </c>
      <c r="CI412" t="s">
        <v>361</v>
      </c>
      <c r="CJ412" t="s">
        <v>361</v>
      </c>
      <c r="CK412" t="s">
        <v>361</v>
      </c>
      <c r="CL412" t="s">
        <v>361</v>
      </c>
      <c r="CM412" t="s">
        <v>361</v>
      </c>
      <c r="CN412" t="s">
        <v>361</v>
      </c>
      <c r="CO412" t="s">
        <v>361</v>
      </c>
      <c r="CP412" t="s">
        <v>361</v>
      </c>
      <c r="CQ412" t="s">
        <v>361</v>
      </c>
      <c r="CR412" t="s">
        <v>361</v>
      </c>
      <c r="CS412" t="s">
        <v>361</v>
      </c>
      <c r="CT412" t="s">
        <v>361</v>
      </c>
      <c r="CU412" t="s">
        <v>361</v>
      </c>
      <c r="CV412" t="s">
        <v>361</v>
      </c>
      <c r="CW412" t="s">
        <v>361</v>
      </c>
      <c r="CX412" t="s">
        <v>361</v>
      </c>
      <c r="CY412" t="s">
        <v>361</v>
      </c>
      <c r="CZ412" t="s">
        <v>361</v>
      </c>
      <c r="DA412" t="s">
        <v>361</v>
      </c>
      <c r="DH412" t="s">
        <v>361</v>
      </c>
      <c r="DI412" t="s">
        <v>361</v>
      </c>
      <c r="DJ412" t="s">
        <v>361</v>
      </c>
      <c r="DK412" t="s">
        <v>361</v>
      </c>
      <c r="DL412" t="s">
        <v>361</v>
      </c>
      <c r="DM412" t="s">
        <v>361</v>
      </c>
      <c r="DN412" t="s">
        <v>361</v>
      </c>
      <c r="DO412" t="s">
        <v>361</v>
      </c>
      <c r="DP412" t="s">
        <v>361</v>
      </c>
      <c r="DQ412" t="s">
        <v>361</v>
      </c>
      <c r="DR412" t="s">
        <v>361</v>
      </c>
      <c r="DT412" t="s">
        <v>361</v>
      </c>
      <c r="DU412" t="s">
        <v>361</v>
      </c>
      <c r="DV412" t="s">
        <v>361</v>
      </c>
      <c r="DW412" t="s">
        <v>361</v>
      </c>
      <c r="DX412" t="s">
        <v>361</v>
      </c>
      <c r="DY412" t="s">
        <v>361</v>
      </c>
      <c r="DZ412" t="s">
        <v>361</v>
      </c>
      <c r="EA412" t="s">
        <v>361</v>
      </c>
      <c r="EB412" t="s">
        <v>361</v>
      </c>
      <c r="EC412" t="s">
        <v>361</v>
      </c>
      <c r="ED412" t="s">
        <v>361</v>
      </c>
      <c r="JL412" t="s">
        <v>361</v>
      </c>
      <c r="JM412" t="s">
        <v>361</v>
      </c>
      <c r="JN412" t="s">
        <v>361</v>
      </c>
      <c r="JO412" t="s">
        <v>361</v>
      </c>
      <c r="JP412" t="s">
        <v>361</v>
      </c>
      <c r="JQ412" t="s">
        <v>361</v>
      </c>
      <c r="JR412" t="s">
        <v>361</v>
      </c>
      <c r="JS412" t="s">
        <v>361</v>
      </c>
      <c r="JT412" t="s">
        <v>361</v>
      </c>
      <c r="JU412" t="s">
        <v>361</v>
      </c>
      <c r="JV412" t="s">
        <v>361</v>
      </c>
      <c r="JW412" t="s">
        <v>361</v>
      </c>
      <c r="KB412" t="s">
        <v>59</v>
      </c>
    </row>
    <row r="413" spans="1:288" x14ac:dyDescent="0.3">
      <c r="A413">
        <v>412</v>
      </c>
      <c r="D413" s="45">
        <v>44747</v>
      </c>
      <c r="E413" s="46">
        <v>0.60277777777777775</v>
      </c>
      <c r="F413" t="s">
        <v>20</v>
      </c>
      <c r="G413" t="s">
        <v>13</v>
      </c>
      <c r="H413" t="s">
        <v>7</v>
      </c>
      <c r="L413" t="s">
        <v>362</v>
      </c>
      <c r="P413" t="s">
        <v>9</v>
      </c>
      <c r="V413" t="s">
        <v>363</v>
      </c>
      <c r="Z413" t="s">
        <v>443</v>
      </c>
      <c r="AB413" t="s">
        <v>403</v>
      </c>
      <c r="AD413" t="s">
        <v>366</v>
      </c>
      <c r="AF413" t="s">
        <v>367</v>
      </c>
      <c r="AJ413" t="s">
        <v>367</v>
      </c>
      <c r="AN413" t="s">
        <v>9</v>
      </c>
      <c r="AP413" t="s">
        <v>369</v>
      </c>
      <c r="AR413" t="s">
        <v>7</v>
      </c>
      <c r="AT413" t="s">
        <v>7</v>
      </c>
      <c r="AV413" t="s">
        <v>361</v>
      </c>
      <c r="AW413" t="s">
        <v>361</v>
      </c>
      <c r="AX413" t="s">
        <v>361</v>
      </c>
      <c r="AY413" t="s">
        <v>370</v>
      </c>
      <c r="AZ413" t="s">
        <v>361</v>
      </c>
      <c r="BA413" t="s">
        <v>370</v>
      </c>
      <c r="BB413" t="s">
        <v>370</v>
      </c>
      <c r="BC413" t="s">
        <v>370</v>
      </c>
      <c r="BD413" t="s">
        <v>361</v>
      </c>
      <c r="BE413" t="s">
        <v>361</v>
      </c>
      <c r="BF413" t="s">
        <v>361</v>
      </c>
      <c r="BG413" t="s">
        <v>361</v>
      </c>
      <c r="BH413" t="s">
        <v>361</v>
      </c>
      <c r="BI413" t="s">
        <v>361</v>
      </c>
      <c r="BJ413" t="s">
        <v>361</v>
      </c>
      <c r="BK413" t="s">
        <v>361</v>
      </c>
      <c r="BL413" t="s">
        <v>361</v>
      </c>
      <c r="BM413" t="s">
        <v>361</v>
      </c>
      <c r="BP413" t="s">
        <v>361</v>
      </c>
      <c r="BQ413" t="s">
        <v>361</v>
      </c>
      <c r="BR413" t="s">
        <v>361</v>
      </c>
      <c r="BS413" t="s">
        <v>370</v>
      </c>
      <c r="BT413" t="s">
        <v>361</v>
      </c>
      <c r="BU413" t="s">
        <v>361</v>
      </c>
      <c r="BV413" t="s">
        <v>361</v>
      </c>
      <c r="BW413" t="s">
        <v>361</v>
      </c>
      <c r="BX413" t="s">
        <v>361</v>
      </c>
      <c r="BY413" t="s">
        <v>361</v>
      </c>
      <c r="BZ413" t="s">
        <v>361</v>
      </c>
      <c r="CA413" t="s">
        <v>361</v>
      </c>
      <c r="CB413" t="s">
        <v>361</v>
      </c>
      <c r="CC413" t="s">
        <v>361</v>
      </c>
      <c r="CF413" t="s">
        <v>361</v>
      </c>
      <c r="CG413" t="s">
        <v>361</v>
      </c>
      <c r="CH413" t="s">
        <v>370</v>
      </c>
      <c r="CI413" t="s">
        <v>370</v>
      </c>
      <c r="CJ413" t="s">
        <v>370</v>
      </c>
      <c r="CK413" t="s">
        <v>361</v>
      </c>
      <c r="CL413" t="s">
        <v>361</v>
      </c>
      <c r="CM413" t="s">
        <v>361</v>
      </c>
      <c r="CN413" t="s">
        <v>361</v>
      </c>
      <c r="CO413" t="s">
        <v>361</v>
      </c>
      <c r="CP413" t="s">
        <v>361</v>
      </c>
      <c r="CQ413" t="s">
        <v>361</v>
      </c>
      <c r="CR413" t="s">
        <v>361</v>
      </c>
      <c r="CS413" t="s">
        <v>361</v>
      </c>
      <c r="CT413" t="s">
        <v>361</v>
      </c>
      <c r="CU413" t="s">
        <v>361</v>
      </c>
      <c r="CV413" t="s">
        <v>361</v>
      </c>
      <c r="CW413" t="s">
        <v>361</v>
      </c>
      <c r="CX413" t="s">
        <v>361</v>
      </c>
      <c r="CY413" t="s">
        <v>361</v>
      </c>
      <c r="CZ413" t="s">
        <v>361</v>
      </c>
      <c r="DA413" t="s">
        <v>361</v>
      </c>
      <c r="DD413" t="s">
        <v>9</v>
      </c>
      <c r="DF413" t="s">
        <v>9</v>
      </c>
      <c r="DH413" t="s">
        <v>361</v>
      </c>
      <c r="DI413" t="s">
        <v>361</v>
      </c>
      <c r="DJ413" t="s">
        <v>361</v>
      </c>
      <c r="DK413" t="s">
        <v>361</v>
      </c>
      <c r="DL413" t="s">
        <v>361</v>
      </c>
      <c r="DM413" t="s">
        <v>361</v>
      </c>
      <c r="DN413" t="s">
        <v>361</v>
      </c>
      <c r="DO413" t="s">
        <v>361</v>
      </c>
      <c r="DP413" t="s">
        <v>361</v>
      </c>
      <c r="DQ413" t="s">
        <v>361</v>
      </c>
      <c r="DR413" t="s">
        <v>370</v>
      </c>
      <c r="DT413" t="s">
        <v>361</v>
      </c>
      <c r="DU413" t="s">
        <v>361</v>
      </c>
      <c r="DV413" t="s">
        <v>361</v>
      </c>
      <c r="DW413" t="s">
        <v>361</v>
      </c>
      <c r="DX413" t="s">
        <v>361</v>
      </c>
      <c r="DY413" t="s">
        <v>361</v>
      </c>
      <c r="DZ413" t="s">
        <v>361</v>
      </c>
      <c r="EA413" t="s">
        <v>361</v>
      </c>
      <c r="EB413" t="s">
        <v>361</v>
      </c>
      <c r="EC413" t="s">
        <v>361</v>
      </c>
      <c r="ED413" t="s">
        <v>361</v>
      </c>
      <c r="EH413" t="s">
        <v>7</v>
      </c>
      <c r="EJ413" t="s">
        <v>7</v>
      </c>
      <c r="EL413">
        <v>1</v>
      </c>
      <c r="EM413" t="s">
        <v>371</v>
      </c>
      <c r="EN413">
        <v>12</v>
      </c>
      <c r="FQ413" t="s">
        <v>392</v>
      </c>
      <c r="FR413" t="s">
        <v>374</v>
      </c>
      <c r="FV413" t="s">
        <v>374</v>
      </c>
      <c r="FZ413" t="s">
        <v>9</v>
      </c>
      <c r="GF413" t="s">
        <v>7</v>
      </c>
      <c r="GJ413" t="s">
        <v>375</v>
      </c>
      <c r="GP413">
        <v>1</v>
      </c>
      <c r="GR413" t="s">
        <v>510</v>
      </c>
      <c r="GT413" t="s">
        <v>377</v>
      </c>
      <c r="GX413" t="s">
        <v>378</v>
      </c>
      <c r="HB413" t="s">
        <v>9</v>
      </c>
      <c r="HD413" t="s">
        <v>9</v>
      </c>
      <c r="HF413" t="s">
        <v>9</v>
      </c>
      <c r="HG413" t="s">
        <v>9</v>
      </c>
      <c r="HH413" t="s">
        <v>7</v>
      </c>
      <c r="HI413" t="s">
        <v>7</v>
      </c>
      <c r="HJ413" t="s">
        <v>9</v>
      </c>
      <c r="HK413" t="s">
        <v>7</v>
      </c>
      <c r="HL413" t="s">
        <v>7</v>
      </c>
      <c r="HM413" t="s">
        <v>7</v>
      </c>
      <c r="HN413" t="s">
        <v>7</v>
      </c>
      <c r="HX413" t="s">
        <v>7</v>
      </c>
      <c r="HY413" t="s">
        <v>9</v>
      </c>
      <c r="HZ413" t="s">
        <v>7</v>
      </c>
      <c r="IA413" t="s">
        <v>7</v>
      </c>
      <c r="IB413" t="s">
        <v>7</v>
      </c>
      <c r="IC413" t="s">
        <v>7</v>
      </c>
      <c r="ID413" t="s">
        <v>7</v>
      </c>
      <c r="IL413" t="s">
        <v>473</v>
      </c>
      <c r="IP413" t="s">
        <v>380</v>
      </c>
      <c r="IT413" t="s">
        <v>381</v>
      </c>
      <c r="IV413" t="s">
        <v>381</v>
      </c>
      <c r="IX413" t="s">
        <v>381</v>
      </c>
      <c r="IZ413" t="s">
        <v>9</v>
      </c>
      <c r="JB413" t="s">
        <v>11</v>
      </c>
      <c r="JD413" t="s">
        <v>9</v>
      </c>
      <c r="JF413" t="s">
        <v>410</v>
      </c>
      <c r="JG413" t="s">
        <v>410</v>
      </c>
      <c r="JH413" t="s">
        <v>410</v>
      </c>
      <c r="JL413" t="s">
        <v>370</v>
      </c>
      <c r="JM413" t="s">
        <v>370</v>
      </c>
      <c r="JN413" t="s">
        <v>370</v>
      </c>
      <c r="JO413" t="s">
        <v>361</v>
      </c>
      <c r="JP413" t="s">
        <v>370</v>
      </c>
      <c r="JQ413" t="s">
        <v>361</v>
      </c>
      <c r="JR413" t="s">
        <v>361</v>
      </c>
      <c r="JS413" t="s">
        <v>361</v>
      </c>
      <c r="JT413" t="s">
        <v>361</v>
      </c>
      <c r="JU413" t="s">
        <v>361</v>
      </c>
      <c r="JV413" t="s">
        <v>361</v>
      </c>
      <c r="JW413" t="s">
        <v>361</v>
      </c>
      <c r="JX413" t="s">
        <v>411</v>
      </c>
      <c r="JZ413" t="s">
        <v>412</v>
      </c>
      <c r="KB413" t="s">
        <v>8</v>
      </c>
    </row>
    <row r="414" spans="1:288" x14ac:dyDescent="0.3">
      <c r="A414">
        <v>413</v>
      </c>
      <c r="D414" s="45">
        <v>44747</v>
      </c>
      <c r="E414" s="46">
        <v>0.60833333333333328</v>
      </c>
      <c r="F414" t="s">
        <v>75</v>
      </c>
      <c r="G414" t="s">
        <v>13</v>
      </c>
      <c r="H414" t="s">
        <v>7</v>
      </c>
      <c r="L414" t="s">
        <v>362</v>
      </c>
      <c r="P414" t="s">
        <v>9</v>
      </c>
      <c r="V414" t="s">
        <v>363</v>
      </c>
      <c r="Z414" t="s">
        <v>402</v>
      </c>
      <c r="AB414" t="s">
        <v>365</v>
      </c>
      <c r="AD414" t="s">
        <v>389</v>
      </c>
      <c r="AF414" t="s">
        <v>470</v>
      </c>
      <c r="AH414" t="s">
        <v>600</v>
      </c>
      <c r="AJ414" t="s">
        <v>367</v>
      </c>
      <c r="AN414" t="s">
        <v>368</v>
      </c>
      <c r="AP414" t="s">
        <v>424</v>
      </c>
      <c r="AR414" t="s">
        <v>7</v>
      </c>
      <c r="AT414" t="s">
        <v>368</v>
      </c>
      <c r="AV414" t="s">
        <v>361</v>
      </c>
      <c r="AW414" t="s">
        <v>370</v>
      </c>
      <c r="AX414" t="s">
        <v>361</v>
      </c>
      <c r="AY414" t="s">
        <v>370</v>
      </c>
      <c r="AZ414" t="s">
        <v>370</v>
      </c>
      <c r="BA414" t="s">
        <v>370</v>
      </c>
      <c r="BB414" t="s">
        <v>370</v>
      </c>
      <c r="BC414" t="s">
        <v>370</v>
      </c>
      <c r="BD414" t="s">
        <v>361</v>
      </c>
      <c r="BE414" t="s">
        <v>361</v>
      </c>
      <c r="BF414" t="s">
        <v>361</v>
      </c>
      <c r="BG414" t="s">
        <v>361</v>
      </c>
      <c r="BH414" t="s">
        <v>361</v>
      </c>
      <c r="BI414" t="s">
        <v>361</v>
      </c>
      <c r="BJ414" t="s">
        <v>361</v>
      </c>
      <c r="BK414" t="s">
        <v>361</v>
      </c>
      <c r="BL414" t="s">
        <v>361</v>
      </c>
      <c r="BM414" t="s">
        <v>361</v>
      </c>
      <c r="BP414" t="s">
        <v>361</v>
      </c>
      <c r="BQ414" t="s">
        <v>361</v>
      </c>
      <c r="BR414" t="s">
        <v>370</v>
      </c>
      <c r="BS414" t="s">
        <v>370</v>
      </c>
      <c r="BT414" t="s">
        <v>370</v>
      </c>
      <c r="BU414" t="s">
        <v>361</v>
      </c>
      <c r="BV414" t="s">
        <v>361</v>
      </c>
      <c r="BW414" t="s">
        <v>361</v>
      </c>
      <c r="BX414" t="s">
        <v>361</v>
      </c>
      <c r="BY414" t="s">
        <v>361</v>
      </c>
      <c r="BZ414" t="s">
        <v>361</v>
      </c>
      <c r="CA414" t="s">
        <v>361</v>
      </c>
      <c r="CB414" t="s">
        <v>361</v>
      </c>
      <c r="CC414" t="s">
        <v>361</v>
      </c>
      <c r="CF414" t="s">
        <v>361</v>
      </c>
      <c r="CG414" t="s">
        <v>370</v>
      </c>
      <c r="CH414" t="s">
        <v>370</v>
      </c>
      <c r="CI414" t="s">
        <v>370</v>
      </c>
      <c r="CJ414" t="s">
        <v>370</v>
      </c>
      <c r="CK414" t="s">
        <v>370</v>
      </c>
      <c r="CL414" t="s">
        <v>361</v>
      </c>
      <c r="CM414" t="s">
        <v>361</v>
      </c>
      <c r="CN414" t="s">
        <v>361</v>
      </c>
      <c r="CO414" t="s">
        <v>361</v>
      </c>
      <c r="CP414" t="s">
        <v>361</v>
      </c>
      <c r="CQ414" t="s">
        <v>361</v>
      </c>
      <c r="CR414" t="s">
        <v>361</v>
      </c>
      <c r="CS414" t="s">
        <v>361</v>
      </c>
      <c r="CT414" t="s">
        <v>361</v>
      </c>
      <c r="CU414" t="s">
        <v>361</v>
      </c>
      <c r="CV414" t="s">
        <v>361</v>
      </c>
      <c r="CW414" t="s">
        <v>361</v>
      </c>
      <c r="CX414" t="s">
        <v>361</v>
      </c>
      <c r="CY414" t="s">
        <v>361</v>
      </c>
      <c r="CZ414" t="s">
        <v>361</v>
      </c>
      <c r="DA414" t="s">
        <v>361</v>
      </c>
      <c r="DD414" t="s">
        <v>9</v>
      </c>
      <c r="DF414" t="s">
        <v>9</v>
      </c>
      <c r="DH414" t="s">
        <v>361</v>
      </c>
      <c r="DI414" t="s">
        <v>361</v>
      </c>
      <c r="DJ414" t="s">
        <v>361</v>
      </c>
      <c r="DK414" t="s">
        <v>361</v>
      </c>
      <c r="DL414" t="s">
        <v>361</v>
      </c>
      <c r="DM414" t="s">
        <v>361</v>
      </c>
      <c r="DN414" t="s">
        <v>361</v>
      </c>
      <c r="DO414" t="s">
        <v>361</v>
      </c>
      <c r="DP414" t="s">
        <v>361</v>
      </c>
      <c r="DQ414" t="s">
        <v>361</v>
      </c>
      <c r="DR414" t="s">
        <v>370</v>
      </c>
      <c r="DT414" t="s">
        <v>361</v>
      </c>
      <c r="DU414" t="s">
        <v>361</v>
      </c>
      <c r="DV414" t="s">
        <v>361</v>
      </c>
      <c r="DW414" t="s">
        <v>361</v>
      </c>
      <c r="DX414" t="s">
        <v>361</v>
      </c>
      <c r="DY414" t="s">
        <v>361</v>
      </c>
      <c r="DZ414" t="s">
        <v>361</v>
      </c>
      <c r="EA414" t="s">
        <v>361</v>
      </c>
      <c r="EB414" t="s">
        <v>361</v>
      </c>
      <c r="EC414" t="s">
        <v>361</v>
      </c>
      <c r="ED414" t="s">
        <v>361</v>
      </c>
      <c r="EH414" t="s">
        <v>7</v>
      </c>
      <c r="EJ414" t="s">
        <v>7</v>
      </c>
      <c r="EL414">
        <v>0</v>
      </c>
      <c r="FQ414" t="s">
        <v>373</v>
      </c>
      <c r="FR414" t="s">
        <v>406</v>
      </c>
      <c r="FV414" t="s">
        <v>404</v>
      </c>
      <c r="FX414" t="s">
        <v>477</v>
      </c>
      <c r="GF414" t="s">
        <v>7</v>
      </c>
      <c r="GJ414" t="s">
        <v>478</v>
      </c>
      <c r="GN414" t="s">
        <v>479</v>
      </c>
      <c r="GP414">
        <v>10</v>
      </c>
      <c r="GR414" t="s">
        <v>523</v>
      </c>
      <c r="GT414" t="s">
        <v>532</v>
      </c>
      <c r="GX414" t="s">
        <v>378</v>
      </c>
      <c r="HB414" t="s">
        <v>7</v>
      </c>
      <c r="HD414" t="s">
        <v>7</v>
      </c>
      <c r="HF414" t="s">
        <v>7</v>
      </c>
      <c r="HG414" t="s">
        <v>7</v>
      </c>
      <c r="HH414" t="s">
        <v>7</v>
      </c>
      <c r="HI414" t="s">
        <v>7</v>
      </c>
      <c r="HJ414" t="s">
        <v>7</v>
      </c>
      <c r="HK414" t="s">
        <v>7</v>
      </c>
      <c r="HL414" t="s">
        <v>7</v>
      </c>
      <c r="HM414" t="s">
        <v>7</v>
      </c>
      <c r="HN414" t="s">
        <v>7</v>
      </c>
      <c r="HX414" t="s">
        <v>7</v>
      </c>
      <c r="HY414" t="s">
        <v>9</v>
      </c>
      <c r="HZ414" t="s">
        <v>7</v>
      </c>
      <c r="IA414" t="s">
        <v>7</v>
      </c>
      <c r="IB414" t="s">
        <v>7</v>
      </c>
      <c r="IC414" t="s">
        <v>7</v>
      </c>
      <c r="ID414" t="s">
        <v>7</v>
      </c>
      <c r="IL414" t="s">
        <v>473</v>
      </c>
      <c r="IP414" t="s">
        <v>457</v>
      </c>
      <c r="IT414" t="s">
        <v>381</v>
      </c>
      <c r="IV414" t="s">
        <v>381</v>
      </c>
      <c r="IX414" t="s">
        <v>381</v>
      </c>
      <c r="IZ414" t="s">
        <v>9</v>
      </c>
      <c r="JB414" t="s">
        <v>11</v>
      </c>
      <c r="JD414" t="s">
        <v>9</v>
      </c>
      <c r="JF414" t="s">
        <v>446</v>
      </c>
      <c r="JG414" t="s">
        <v>446</v>
      </c>
      <c r="JH414" t="s">
        <v>446</v>
      </c>
      <c r="JL414" t="s">
        <v>370</v>
      </c>
      <c r="JM414" t="s">
        <v>370</v>
      </c>
      <c r="JN414" t="s">
        <v>361</v>
      </c>
      <c r="JO414" t="s">
        <v>361</v>
      </c>
      <c r="JP414" t="s">
        <v>361</v>
      </c>
      <c r="JQ414" t="s">
        <v>361</v>
      </c>
      <c r="JR414" t="s">
        <v>361</v>
      </c>
      <c r="JS414" t="s">
        <v>361</v>
      </c>
      <c r="JT414" t="s">
        <v>361</v>
      </c>
      <c r="JU414" t="s">
        <v>361</v>
      </c>
      <c r="JV414" t="s">
        <v>361</v>
      </c>
      <c r="JW414" t="s">
        <v>361</v>
      </c>
      <c r="JX414" t="s">
        <v>474</v>
      </c>
      <c r="JZ414" t="s">
        <v>412</v>
      </c>
      <c r="KB414" t="s">
        <v>8</v>
      </c>
    </row>
    <row r="415" spans="1:288" x14ac:dyDescent="0.3">
      <c r="A415">
        <v>414</v>
      </c>
      <c r="AV415" t="s">
        <v>361</v>
      </c>
      <c r="AW415" t="s">
        <v>361</v>
      </c>
      <c r="AX415" t="s">
        <v>361</v>
      </c>
      <c r="AY415" t="s">
        <v>361</v>
      </c>
      <c r="AZ415" t="s">
        <v>361</v>
      </c>
      <c r="BA415" t="s">
        <v>361</v>
      </c>
      <c r="BB415" t="s">
        <v>361</v>
      </c>
      <c r="BC415" t="s">
        <v>361</v>
      </c>
      <c r="BD415" t="s">
        <v>361</v>
      </c>
      <c r="BE415" t="s">
        <v>361</v>
      </c>
      <c r="BF415" t="s">
        <v>361</v>
      </c>
      <c r="BG415" t="s">
        <v>361</v>
      </c>
      <c r="BH415" t="s">
        <v>361</v>
      </c>
      <c r="BI415" t="s">
        <v>361</v>
      </c>
      <c r="BJ415" t="s">
        <v>361</v>
      </c>
      <c r="BK415" t="s">
        <v>361</v>
      </c>
      <c r="BL415" t="s">
        <v>361</v>
      </c>
      <c r="BM415" t="s">
        <v>361</v>
      </c>
      <c r="BP415" t="s">
        <v>361</v>
      </c>
      <c r="BQ415" t="s">
        <v>361</v>
      </c>
      <c r="BR415" t="s">
        <v>361</v>
      </c>
      <c r="BS415" t="s">
        <v>361</v>
      </c>
      <c r="BT415" t="s">
        <v>361</v>
      </c>
      <c r="BU415" t="s">
        <v>361</v>
      </c>
      <c r="BV415" t="s">
        <v>361</v>
      </c>
      <c r="BW415" t="s">
        <v>361</v>
      </c>
      <c r="BX415" t="s">
        <v>361</v>
      </c>
      <c r="BY415" t="s">
        <v>361</v>
      </c>
      <c r="BZ415" t="s">
        <v>361</v>
      </c>
      <c r="CA415" t="s">
        <v>361</v>
      </c>
      <c r="CB415" t="s">
        <v>361</v>
      </c>
      <c r="CC415" t="s">
        <v>361</v>
      </c>
      <c r="CF415" t="s">
        <v>361</v>
      </c>
      <c r="CG415" t="s">
        <v>361</v>
      </c>
      <c r="CH415" t="s">
        <v>361</v>
      </c>
      <c r="CI415" t="s">
        <v>361</v>
      </c>
      <c r="CJ415" t="s">
        <v>361</v>
      </c>
      <c r="CK415" t="s">
        <v>361</v>
      </c>
      <c r="CL415" t="s">
        <v>361</v>
      </c>
      <c r="CM415" t="s">
        <v>361</v>
      </c>
      <c r="CN415" t="s">
        <v>361</v>
      </c>
      <c r="CO415" t="s">
        <v>361</v>
      </c>
      <c r="CP415" t="s">
        <v>361</v>
      </c>
      <c r="CQ415" t="s">
        <v>361</v>
      </c>
      <c r="CR415" t="s">
        <v>361</v>
      </c>
      <c r="CS415" t="s">
        <v>361</v>
      </c>
      <c r="CT415" t="s">
        <v>361</v>
      </c>
      <c r="CU415" t="s">
        <v>361</v>
      </c>
      <c r="CV415" t="s">
        <v>361</v>
      </c>
      <c r="CW415" t="s">
        <v>361</v>
      </c>
      <c r="CX415" t="s">
        <v>361</v>
      </c>
      <c r="CY415" t="s">
        <v>361</v>
      </c>
      <c r="CZ415" t="s">
        <v>361</v>
      </c>
      <c r="DA415" t="s">
        <v>361</v>
      </c>
      <c r="DH415" t="s">
        <v>361</v>
      </c>
      <c r="DI415" t="s">
        <v>361</v>
      </c>
      <c r="DJ415" t="s">
        <v>361</v>
      </c>
      <c r="DK415" t="s">
        <v>361</v>
      </c>
      <c r="DL415" t="s">
        <v>361</v>
      </c>
      <c r="DM415" t="s">
        <v>361</v>
      </c>
      <c r="DN415" t="s">
        <v>361</v>
      </c>
      <c r="DO415" t="s">
        <v>361</v>
      </c>
      <c r="DP415" t="s">
        <v>361</v>
      </c>
      <c r="DQ415" t="s">
        <v>361</v>
      </c>
      <c r="DR415" t="s">
        <v>361</v>
      </c>
      <c r="DT415" t="s">
        <v>361</v>
      </c>
      <c r="DU415" t="s">
        <v>361</v>
      </c>
      <c r="DV415" t="s">
        <v>361</v>
      </c>
      <c r="DW415" t="s">
        <v>361</v>
      </c>
      <c r="DX415" t="s">
        <v>361</v>
      </c>
      <c r="DY415" t="s">
        <v>361</v>
      </c>
      <c r="DZ415" t="s">
        <v>361</v>
      </c>
      <c r="EA415" t="s">
        <v>361</v>
      </c>
      <c r="EB415" t="s">
        <v>361</v>
      </c>
      <c r="EC415" t="s">
        <v>361</v>
      </c>
      <c r="ED415" t="s">
        <v>361</v>
      </c>
      <c r="JL415" t="s">
        <v>361</v>
      </c>
      <c r="JM415" t="s">
        <v>361</v>
      </c>
      <c r="JN415" t="s">
        <v>361</v>
      </c>
      <c r="JO415" t="s">
        <v>361</v>
      </c>
      <c r="JP415" t="s">
        <v>361</v>
      </c>
      <c r="JQ415" t="s">
        <v>361</v>
      </c>
      <c r="JR415" t="s">
        <v>361</v>
      </c>
      <c r="JS415" t="s">
        <v>361</v>
      </c>
      <c r="JT415" t="s">
        <v>361</v>
      </c>
      <c r="JU415" t="s">
        <v>361</v>
      </c>
      <c r="JV415" t="s">
        <v>361</v>
      </c>
      <c r="JW415" t="s">
        <v>361</v>
      </c>
      <c r="KB415" t="s">
        <v>59</v>
      </c>
    </row>
    <row r="416" spans="1:288" x14ac:dyDescent="0.3">
      <c r="A416">
        <v>415</v>
      </c>
      <c r="AV416" t="s">
        <v>361</v>
      </c>
      <c r="AW416" t="s">
        <v>361</v>
      </c>
      <c r="AX416" t="s">
        <v>361</v>
      </c>
      <c r="AY416" t="s">
        <v>361</v>
      </c>
      <c r="AZ416" t="s">
        <v>361</v>
      </c>
      <c r="BA416" t="s">
        <v>361</v>
      </c>
      <c r="BB416" t="s">
        <v>361</v>
      </c>
      <c r="BC416" t="s">
        <v>361</v>
      </c>
      <c r="BD416" t="s">
        <v>361</v>
      </c>
      <c r="BE416" t="s">
        <v>361</v>
      </c>
      <c r="BF416" t="s">
        <v>361</v>
      </c>
      <c r="BG416" t="s">
        <v>361</v>
      </c>
      <c r="BH416" t="s">
        <v>361</v>
      </c>
      <c r="BI416" t="s">
        <v>361</v>
      </c>
      <c r="BJ416" t="s">
        <v>361</v>
      </c>
      <c r="BK416" t="s">
        <v>361</v>
      </c>
      <c r="BL416" t="s">
        <v>361</v>
      </c>
      <c r="BM416" t="s">
        <v>361</v>
      </c>
      <c r="BP416" t="s">
        <v>361</v>
      </c>
      <c r="BQ416" t="s">
        <v>361</v>
      </c>
      <c r="BR416" t="s">
        <v>361</v>
      </c>
      <c r="BS416" t="s">
        <v>361</v>
      </c>
      <c r="BT416" t="s">
        <v>361</v>
      </c>
      <c r="BU416" t="s">
        <v>361</v>
      </c>
      <c r="BV416" t="s">
        <v>361</v>
      </c>
      <c r="BW416" t="s">
        <v>361</v>
      </c>
      <c r="BX416" t="s">
        <v>361</v>
      </c>
      <c r="BY416" t="s">
        <v>361</v>
      </c>
      <c r="BZ416" t="s">
        <v>361</v>
      </c>
      <c r="CA416" t="s">
        <v>361</v>
      </c>
      <c r="CB416" t="s">
        <v>361</v>
      </c>
      <c r="CC416" t="s">
        <v>361</v>
      </c>
      <c r="CF416" t="s">
        <v>361</v>
      </c>
      <c r="CG416" t="s">
        <v>361</v>
      </c>
      <c r="CH416" t="s">
        <v>361</v>
      </c>
      <c r="CI416" t="s">
        <v>361</v>
      </c>
      <c r="CJ416" t="s">
        <v>361</v>
      </c>
      <c r="CK416" t="s">
        <v>361</v>
      </c>
      <c r="CL416" t="s">
        <v>361</v>
      </c>
      <c r="CM416" t="s">
        <v>361</v>
      </c>
      <c r="CN416" t="s">
        <v>361</v>
      </c>
      <c r="CO416" t="s">
        <v>361</v>
      </c>
      <c r="CP416" t="s">
        <v>361</v>
      </c>
      <c r="CQ416" t="s">
        <v>361</v>
      </c>
      <c r="CR416" t="s">
        <v>361</v>
      </c>
      <c r="CS416" t="s">
        <v>361</v>
      </c>
      <c r="CT416" t="s">
        <v>361</v>
      </c>
      <c r="CU416" t="s">
        <v>361</v>
      </c>
      <c r="CV416" t="s">
        <v>361</v>
      </c>
      <c r="CW416" t="s">
        <v>361</v>
      </c>
      <c r="CX416" t="s">
        <v>361</v>
      </c>
      <c r="CY416" t="s">
        <v>361</v>
      </c>
      <c r="CZ416" t="s">
        <v>361</v>
      </c>
      <c r="DA416" t="s">
        <v>361</v>
      </c>
      <c r="DH416" t="s">
        <v>361</v>
      </c>
      <c r="DI416" t="s">
        <v>361</v>
      </c>
      <c r="DJ416" t="s">
        <v>361</v>
      </c>
      <c r="DK416" t="s">
        <v>361</v>
      </c>
      <c r="DL416" t="s">
        <v>361</v>
      </c>
      <c r="DM416" t="s">
        <v>361</v>
      </c>
      <c r="DN416" t="s">
        <v>361</v>
      </c>
      <c r="DO416" t="s">
        <v>361</v>
      </c>
      <c r="DP416" t="s">
        <v>361</v>
      </c>
      <c r="DQ416" t="s">
        <v>361</v>
      </c>
      <c r="DR416" t="s">
        <v>361</v>
      </c>
      <c r="DT416" t="s">
        <v>361</v>
      </c>
      <c r="DU416" t="s">
        <v>361</v>
      </c>
      <c r="DV416" t="s">
        <v>361</v>
      </c>
      <c r="DW416" t="s">
        <v>361</v>
      </c>
      <c r="DX416" t="s">
        <v>361</v>
      </c>
      <c r="DY416" t="s">
        <v>361</v>
      </c>
      <c r="DZ416" t="s">
        <v>361</v>
      </c>
      <c r="EA416" t="s">
        <v>361</v>
      </c>
      <c r="EB416" t="s">
        <v>361</v>
      </c>
      <c r="EC416" t="s">
        <v>361</v>
      </c>
      <c r="ED416" t="s">
        <v>361</v>
      </c>
      <c r="JL416" t="s">
        <v>361</v>
      </c>
      <c r="JM416" t="s">
        <v>361</v>
      </c>
      <c r="JN416" t="s">
        <v>361</v>
      </c>
      <c r="JO416" t="s">
        <v>361</v>
      </c>
      <c r="JP416" t="s">
        <v>361</v>
      </c>
      <c r="JQ416" t="s">
        <v>361</v>
      </c>
      <c r="JR416" t="s">
        <v>361</v>
      </c>
      <c r="JS416" t="s">
        <v>361</v>
      </c>
      <c r="JT416" t="s">
        <v>361</v>
      </c>
      <c r="JU416" t="s">
        <v>361</v>
      </c>
      <c r="JV416" t="s">
        <v>361</v>
      </c>
      <c r="JW416" t="s">
        <v>361</v>
      </c>
      <c r="KB416" t="s">
        <v>59</v>
      </c>
    </row>
    <row r="417" spans="1:288" x14ac:dyDescent="0.3">
      <c r="A417">
        <v>416</v>
      </c>
      <c r="D417" s="45">
        <v>44749</v>
      </c>
      <c r="E417" s="46">
        <v>0.47361111111111115</v>
      </c>
      <c r="F417" t="s">
        <v>19</v>
      </c>
      <c r="G417" t="s">
        <v>13</v>
      </c>
      <c r="H417" t="s">
        <v>7</v>
      </c>
      <c r="L417" t="s">
        <v>362</v>
      </c>
      <c r="P417" t="s">
        <v>9</v>
      </c>
      <c r="V417" t="s">
        <v>526</v>
      </c>
      <c r="Z417" t="s">
        <v>364</v>
      </c>
      <c r="AB417" t="s">
        <v>469</v>
      </c>
      <c r="AD417" t="s">
        <v>423</v>
      </c>
      <c r="AF417" t="s">
        <v>367</v>
      </c>
      <c r="AJ417" t="s">
        <v>367</v>
      </c>
      <c r="AN417" t="s">
        <v>9</v>
      </c>
      <c r="AP417" t="s">
        <v>369</v>
      </c>
      <c r="AR417" t="s">
        <v>7</v>
      </c>
      <c r="AT417" t="s">
        <v>7</v>
      </c>
      <c r="AV417" t="s">
        <v>361</v>
      </c>
      <c r="AW417" t="s">
        <v>370</v>
      </c>
      <c r="AX417" t="s">
        <v>361</v>
      </c>
      <c r="AY417" t="s">
        <v>370</v>
      </c>
      <c r="AZ417" t="s">
        <v>370</v>
      </c>
      <c r="BA417" t="s">
        <v>370</v>
      </c>
      <c r="BB417" t="s">
        <v>361</v>
      </c>
      <c r="BC417" t="s">
        <v>361</v>
      </c>
      <c r="BD417" t="s">
        <v>361</v>
      </c>
      <c r="BE417" t="s">
        <v>361</v>
      </c>
      <c r="BF417" t="s">
        <v>361</v>
      </c>
      <c r="BG417" t="s">
        <v>361</v>
      </c>
      <c r="BH417" t="s">
        <v>361</v>
      </c>
      <c r="BI417" t="s">
        <v>361</v>
      </c>
      <c r="BJ417" t="s">
        <v>361</v>
      </c>
      <c r="BK417" t="s">
        <v>361</v>
      </c>
      <c r="BL417" t="s">
        <v>361</v>
      </c>
      <c r="BM417" t="s">
        <v>361</v>
      </c>
      <c r="BP417" t="s">
        <v>361</v>
      </c>
      <c r="BQ417" t="s">
        <v>370</v>
      </c>
      <c r="BR417" t="s">
        <v>361</v>
      </c>
      <c r="BS417" t="s">
        <v>370</v>
      </c>
      <c r="BT417" t="s">
        <v>370</v>
      </c>
      <c r="BU417" t="s">
        <v>361</v>
      </c>
      <c r="BV417" t="s">
        <v>361</v>
      </c>
      <c r="BW417" t="s">
        <v>361</v>
      </c>
      <c r="BX417" t="s">
        <v>361</v>
      </c>
      <c r="BY417" t="s">
        <v>361</v>
      </c>
      <c r="BZ417" t="s">
        <v>361</v>
      </c>
      <c r="CA417" t="s">
        <v>361</v>
      </c>
      <c r="CB417" t="s">
        <v>361</v>
      </c>
      <c r="CC417" t="s">
        <v>361</v>
      </c>
      <c r="CF417" t="s">
        <v>361</v>
      </c>
      <c r="CG417" t="s">
        <v>361</v>
      </c>
      <c r="CH417" t="s">
        <v>370</v>
      </c>
      <c r="CI417" t="s">
        <v>370</v>
      </c>
      <c r="CJ417" t="s">
        <v>370</v>
      </c>
      <c r="CK417" t="s">
        <v>361</v>
      </c>
      <c r="CL417" t="s">
        <v>361</v>
      </c>
      <c r="CM417" t="s">
        <v>361</v>
      </c>
      <c r="CN417" t="s">
        <v>361</v>
      </c>
      <c r="CO417" t="s">
        <v>370</v>
      </c>
      <c r="CP417" t="s">
        <v>361</v>
      </c>
      <c r="CQ417" t="s">
        <v>361</v>
      </c>
      <c r="CR417" t="s">
        <v>361</v>
      </c>
      <c r="CS417" t="s">
        <v>361</v>
      </c>
      <c r="CT417" t="s">
        <v>361</v>
      </c>
      <c r="CU417" t="s">
        <v>361</v>
      </c>
      <c r="CV417" t="s">
        <v>361</v>
      </c>
      <c r="CW417" t="s">
        <v>361</v>
      </c>
      <c r="CX417" t="s">
        <v>361</v>
      </c>
      <c r="CY417" t="s">
        <v>361</v>
      </c>
      <c r="CZ417" t="s">
        <v>361</v>
      </c>
      <c r="DA417" t="s">
        <v>361</v>
      </c>
      <c r="DD417" t="s">
        <v>9</v>
      </c>
      <c r="DF417" t="s">
        <v>9</v>
      </c>
      <c r="DH417" t="s">
        <v>361</v>
      </c>
      <c r="DI417" t="s">
        <v>361</v>
      </c>
      <c r="DJ417" t="s">
        <v>361</v>
      </c>
      <c r="DK417" t="s">
        <v>361</v>
      </c>
      <c r="DL417" t="s">
        <v>361</v>
      </c>
      <c r="DM417" t="s">
        <v>361</v>
      </c>
      <c r="DN417" t="s">
        <v>361</v>
      </c>
      <c r="DO417" t="s">
        <v>361</v>
      </c>
      <c r="DP417" t="s">
        <v>361</v>
      </c>
      <c r="DQ417" t="s">
        <v>361</v>
      </c>
      <c r="DR417" t="s">
        <v>370</v>
      </c>
      <c r="DT417" t="s">
        <v>361</v>
      </c>
      <c r="DU417" t="s">
        <v>361</v>
      </c>
      <c r="DV417" t="s">
        <v>361</v>
      </c>
      <c r="DW417" t="s">
        <v>361</v>
      </c>
      <c r="DX417" t="s">
        <v>361</v>
      </c>
      <c r="DY417" t="s">
        <v>361</v>
      </c>
      <c r="DZ417" t="s">
        <v>361</v>
      </c>
      <c r="EA417" t="s">
        <v>361</v>
      </c>
      <c r="EB417" t="s">
        <v>361</v>
      </c>
      <c r="EC417" t="s">
        <v>361</v>
      </c>
      <c r="ED417" t="s">
        <v>361</v>
      </c>
      <c r="EH417" t="s">
        <v>7</v>
      </c>
      <c r="EJ417" t="s">
        <v>7</v>
      </c>
      <c r="EL417">
        <v>3</v>
      </c>
      <c r="EM417" t="s">
        <v>371</v>
      </c>
      <c r="EN417">
        <v>22</v>
      </c>
      <c r="EO417" t="s">
        <v>372</v>
      </c>
      <c r="EP417">
        <v>14</v>
      </c>
      <c r="EQ417" t="s">
        <v>371</v>
      </c>
      <c r="ER417">
        <v>8</v>
      </c>
      <c r="FQ417" t="s">
        <v>392</v>
      </c>
      <c r="FR417" t="s">
        <v>449</v>
      </c>
      <c r="FV417" t="s">
        <v>374</v>
      </c>
      <c r="FZ417" t="s">
        <v>9</v>
      </c>
      <c r="GF417" t="s">
        <v>9</v>
      </c>
      <c r="GH417">
        <v>0</v>
      </c>
      <c r="GJ417" t="s">
        <v>478</v>
      </c>
      <c r="GN417" t="s">
        <v>479</v>
      </c>
      <c r="GP417">
        <v>5</v>
      </c>
      <c r="GR417" t="s">
        <v>376</v>
      </c>
      <c r="GT417" t="s">
        <v>377</v>
      </c>
      <c r="GX417" t="s">
        <v>378</v>
      </c>
      <c r="HB417" t="s">
        <v>9</v>
      </c>
      <c r="HD417" t="s">
        <v>9</v>
      </c>
      <c r="HF417" t="s">
        <v>7</v>
      </c>
      <c r="HG417" t="s">
        <v>9</v>
      </c>
      <c r="HH417" t="s">
        <v>7</v>
      </c>
      <c r="HI417" t="s">
        <v>7</v>
      </c>
      <c r="HJ417" t="s">
        <v>9</v>
      </c>
      <c r="HK417" t="s">
        <v>7</v>
      </c>
      <c r="HL417" t="s">
        <v>9</v>
      </c>
      <c r="HM417" t="s">
        <v>9</v>
      </c>
      <c r="HN417" t="s">
        <v>7</v>
      </c>
      <c r="HX417" t="s">
        <v>9</v>
      </c>
      <c r="HY417" t="s">
        <v>9</v>
      </c>
      <c r="HZ417" t="s">
        <v>7</v>
      </c>
      <c r="IA417" t="s">
        <v>7</v>
      </c>
      <c r="IB417" t="s">
        <v>7</v>
      </c>
      <c r="IC417" t="s">
        <v>7</v>
      </c>
      <c r="ID417" t="s">
        <v>7</v>
      </c>
      <c r="IL417" t="s">
        <v>473</v>
      </c>
      <c r="IP417" t="s">
        <v>457</v>
      </c>
      <c r="IT417" t="s">
        <v>381</v>
      </c>
      <c r="IV417" t="s">
        <v>381</v>
      </c>
      <c r="IX417" t="s">
        <v>381</v>
      </c>
      <c r="IZ417" t="s">
        <v>7</v>
      </c>
      <c r="JL417" t="s">
        <v>361</v>
      </c>
      <c r="JM417" t="s">
        <v>361</v>
      </c>
      <c r="JN417" t="s">
        <v>361</v>
      </c>
      <c r="JO417" t="s">
        <v>361</v>
      </c>
      <c r="JP417" t="s">
        <v>361</v>
      </c>
      <c r="JQ417" t="s">
        <v>361</v>
      </c>
      <c r="JR417" t="s">
        <v>361</v>
      </c>
      <c r="JS417" t="s">
        <v>361</v>
      </c>
      <c r="JT417" t="s">
        <v>361</v>
      </c>
      <c r="JU417" t="s">
        <v>361</v>
      </c>
      <c r="JV417" t="s">
        <v>361</v>
      </c>
      <c r="JW417" t="s">
        <v>361</v>
      </c>
      <c r="KB417" t="s">
        <v>8</v>
      </c>
    </row>
    <row r="418" spans="1:288" x14ac:dyDescent="0.3">
      <c r="A418">
        <v>417</v>
      </c>
      <c r="D418" s="45">
        <v>44747</v>
      </c>
      <c r="E418" s="46">
        <v>0.6430555555555556</v>
      </c>
      <c r="F418" t="s">
        <v>20</v>
      </c>
      <c r="G418" t="s">
        <v>13</v>
      </c>
      <c r="H418" t="s">
        <v>7</v>
      </c>
      <c r="L418" t="s">
        <v>362</v>
      </c>
      <c r="P418" t="s">
        <v>9</v>
      </c>
      <c r="V418" t="s">
        <v>363</v>
      </c>
      <c r="Z418" t="s">
        <v>443</v>
      </c>
      <c r="AB418" t="s">
        <v>403</v>
      </c>
      <c r="AD418" t="s">
        <v>423</v>
      </c>
      <c r="AF418" t="s">
        <v>367</v>
      </c>
      <c r="AJ418" t="s">
        <v>367</v>
      </c>
      <c r="AN418" t="s">
        <v>368</v>
      </c>
      <c r="AP418" t="s">
        <v>369</v>
      </c>
      <c r="AR418" t="s">
        <v>7</v>
      </c>
      <c r="AT418" t="s">
        <v>9</v>
      </c>
      <c r="AV418" t="s">
        <v>361</v>
      </c>
      <c r="AW418" t="s">
        <v>361</v>
      </c>
      <c r="AX418" t="s">
        <v>361</v>
      </c>
      <c r="AY418" t="s">
        <v>361</v>
      </c>
      <c r="AZ418" t="s">
        <v>370</v>
      </c>
      <c r="BA418" t="s">
        <v>361</v>
      </c>
      <c r="BB418" t="s">
        <v>370</v>
      </c>
      <c r="BC418" t="s">
        <v>361</v>
      </c>
      <c r="BD418" t="s">
        <v>361</v>
      </c>
      <c r="BE418" t="s">
        <v>361</v>
      </c>
      <c r="BF418" t="s">
        <v>361</v>
      </c>
      <c r="BG418" t="s">
        <v>361</v>
      </c>
      <c r="BH418" t="s">
        <v>361</v>
      </c>
      <c r="BI418" t="s">
        <v>361</v>
      </c>
      <c r="BJ418" t="s">
        <v>361</v>
      </c>
      <c r="BK418" t="s">
        <v>361</v>
      </c>
      <c r="BL418" t="s">
        <v>361</v>
      </c>
      <c r="BM418" t="s">
        <v>361</v>
      </c>
      <c r="BP418" t="s">
        <v>361</v>
      </c>
      <c r="BQ418" t="s">
        <v>361</v>
      </c>
      <c r="BR418" t="s">
        <v>361</v>
      </c>
      <c r="BS418" t="s">
        <v>370</v>
      </c>
      <c r="BT418" t="s">
        <v>361</v>
      </c>
      <c r="BU418" t="s">
        <v>361</v>
      </c>
      <c r="BV418" t="s">
        <v>361</v>
      </c>
      <c r="BW418" t="s">
        <v>361</v>
      </c>
      <c r="BX418" t="s">
        <v>361</v>
      </c>
      <c r="BY418" t="s">
        <v>361</v>
      </c>
      <c r="BZ418" t="s">
        <v>361</v>
      </c>
      <c r="CA418" t="s">
        <v>361</v>
      </c>
      <c r="CB418" t="s">
        <v>361</v>
      </c>
      <c r="CC418" t="s">
        <v>361</v>
      </c>
      <c r="CF418" t="s">
        <v>361</v>
      </c>
      <c r="CG418" t="s">
        <v>370</v>
      </c>
      <c r="CH418" t="s">
        <v>370</v>
      </c>
      <c r="CI418" t="s">
        <v>370</v>
      </c>
      <c r="CJ418" t="s">
        <v>370</v>
      </c>
      <c r="CK418" t="s">
        <v>361</v>
      </c>
      <c r="CL418" t="s">
        <v>361</v>
      </c>
      <c r="CM418" t="s">
        <v>370</v>
      </c>
      <c r="CN418" t="s">
        <v>361</v>
      </c>
      <c r="CO418" t="s">
        <v>361</v>
      </c>
      <c r="CP418" t="s">
        <v>361</v>
      </c>
      <c r="CQ418" t="s">
        <v>361</v>
      </c>
      <c r="CR418" t="s">
        <v>361</v>
      </c>
      <c r="CS418" t="s">
        <v>361</v>
      </c>
      <c r="CT418" t="s">
        <v>361</v>
      </c>
      <c r="CU418" t="s">
        <v>361</v>
      </c>
      <c r="CV418" t="s">
        <v>361</v>
      </c>
      <c r="CW418" t="s">
        <v>361</v>
      </c>
      <c r="CX418" t="s">
        <v>361</v>
      </c>
      <c r="CY418" t="s">
        <v>361</v>
      </c>
      <c r="CZ418" t="s">
        <v>361</v>
      </c>
      <c r="DA418" t="s">
        <v>361</v>
      </c>
      <c r="DD418" t="s">
        <v>9</v>
      </c>
      <c r="DF418" t="s">
        <v>9</v>
      </c>
      <c r="DH418" t="s">
        <v>361</v>
      </c>
      <c r="DI418" t="s">
        <v>361</v>
      </c>
      <c r="DJ418" t="s">
        <v>361</v>
      </c>
      <c r="DK418" t="s">
        <v>361</v>
      </c>
      <c r="DL418" t="s">
        <v>361</v>
      </c>
      <c r="DM418" t="s">
        <v>361</v>
      </c>
      <c r="DN418" t="s">
        <v>361</v>
      </c>
      <c r="DO418" t="s">
        <v>361</v>
      </c>
      <c r="DP418" t="s">
        <v>361</v>
      </c>
      <c r="DQ418" t="s">
        <v>361</v>
      </c>
      <c r="DR418" t="s">
        <v>370</v>
      </c>
      <c r="DT418" t="s">
        <v>361</v>
      </c>
      <c r="DU418" t="s">
        <v>361</v>
      </c>
      <c r="DV418" t="s">
        <v>361</v>
      </c>
      <c r="DW418" t="s">
        <v>361</v>
      </c>
      <c r="DX418" t="s">
        <v>361</v>
      </c>
      <c r="DY418" t="s">
        <v>361</v>
      </c>
      <c r="DZ418" t="s">
        <v>361</v>
      </c>
      <c r="EA418" t="s">
        <v>361</v>
      </c>
      <c r="EB418" t="s">
        <v>361</v>
      </c>
      <c r="EC418" t="s">
        <v>361</v>
      </c>
      <c r="ED418" t="s">
        <v>361</v>
      </c>
      <c r="EH418" t="s">
        <v>7</v>
      </c>
      <c r="EJ418" t="s">
        <v>7</v>
      </c>
      <c r="EL418">
        <v>0</v>
      </c>
      <c r="FQ418" t="s">
        <v>373</v>
      </c>
      <c r="FR418" t="s">
        <v>374</v>
      </c>
      <c r="FV418" t="s">
        <v>374</v>
      </c>
      <c r="GF418" t="s">
        <v>7</v>
      </c>
      <c r="GJ418" t="s">
        <v>375</v>
      </c>
      <c r="GP418">
        <v>1</v>
      </c>
      <c r="GR418" t="s">
        <v>376</v>
      </c>
      <c r="GT418" t="s">
        <v>377</v>
      </c>
      <c r="GX418" t="s">
        <v>378</v>
      </c>
      <c r="HB418" t="s">
        <v>7</v>
      </c>
      <c r="HD418" t="s">
        <v>9</v>
      </c>
      <c r="HF418" t="s">
        <v>9</v>
      </c>
      <c r="HG418" t="s">
        <v>9</v>
      </c>
      <c r="HH418" t="s">
        <v>9</v>
      </c>
      <c r="HI418" t="s">
        <v>9</v>
      </c>
      <c r="HJ418" t="s">
        <v>9</v>
      </c>
      <c r="HK418" t="s">
        <v>7</v>
      </c>
      <c r="HL418" t="s">
        <v>9</v>
      </c>
      <c r="HM418" t="s">
        <v>9</v>
      </c>
      <c r="HN418" t="s">
        <v>9</v>
      </c>
      <c r="HX418" t="s">
        <v>7</v>
      </c>
      <c r="HY418" t="s">
        <v>9</v>
      </c>
      <c r="HZ418" t="s">
        <v>7</v>
      </c>
      <c r="IA418" t="s">
        <v>7</v>
      </c>
      <c r="IB418" t="s">
        <v>7</v>
      </c>
      <c r="IC418" t="s">
        <v>7</v>
      </c>
      <c r="ID418" t="s">
        <v>7</v>
      </c>
      <c r="IL418" t="s">
        <v>379</v>
      </c>
      <c r="IP418" t="s">
        <v>441</v>
      </c>
      <c r="IT418" t="s">
        <v>381</v>
      </c>
      <c r="IV418" t="s">
        <v>381</v>
      </c>
      <c r="IX418" t="s">
        <v>381</v>
      </c>
      <c r="IZ418" t="s">
        <v>9</v>
      </c>
      <c r="JB418" t="s">
        <v>11</v>
      </c>
      <c r="JD418" t="s">
        <v>9</v>
      </c>
      <c r="JF418" t="s">
        <v>410</v>
      </c>
      <c r="JG418" t="s">
        <v>409</v>
      </c>
      <c r="JH418" t="s">
        <v>410</v>
      </c>
      <c r="JL418" t="s">
        <v>370</v>
      </c>
      <c r="JM418" t="s">
        <v>370</v>
      </c>
      <c r="JN418" t="s">
        <v>370</v>
      </c>
      <c r="JO418" t="s">
        <v>370</v>
      </c>
      <c r="JP418" t="s">
        <v>370</v>
      </c>
      <c r="JQ418" t="s">
        <v>361</v>
      </c>
      <c r="JR418" t="s">
        <v>361</v>
      </c>
      <c r="JS418" t="s">
        <v>361</v>
      </c>
      <c r="JT418" t="s">
        <v>361</v>
      </c>
      <c r="JU418" t="s">
        <v>361</v>
      </c>
      <c r="JV418" t="s">
        <v>361</v>
      </c>
      <c r="JW418" t="s">
        <v>361</v>
      </c>
      <c r="JX418" t="s">
        <v>411</v>
      </c>
      <c r="JZ418" t="s">
        <v>412</v>
      </c>
      <c r="KB418" t="s">
        <v>8</v>
      </c>
    </row>
    <row r="419" spans="1:288" x14ac:dyDescent="0.3">
      <c r="A419">
        <v>418</v>
      </c>
      <c r="D419" s="45">
        <v>44747</v>
      </c>
      <c r="E419" s="46">
        <v>0.64652777777777781</v>
      </c>
      <c r="F419" t="s">
        <v>23</v>
      </c>
      <c r="G419" t="s">
        <v>382</v>
      </c>
      <c r="I419" t="s">
        <v>383</v>
      </c>
      <c r="N419" t="s">
        <v>384</v>
      </c>
      <c r="S419" t="s">
        <v>385</v>
      </c>
      <c r="W419" t="s">
        <v>413</v>
      </c>
      <c r="AA419" t="s">
        <v>387</v>
      </c>
      <c r="AC419" t="s">
        <v>388</v>
      </c>
      <c r="AE419" t="s">
        <v>423</v>
      </c>
      <c r="AG419" t="s">
        <v>390</v>
      </c>
      <c r="AK419" t="s">
        <v>383</v>
      </c>
      <c r="AO419" t="s">
        <v>385</v>
      </c>
      <c r="AQ419" t="s">
        <v>418</v>
      </c>
      <c r="AS419" t="s">
        <v>383</v>
      </c>
      <c r="AU419" t="s">
        <v>383</v>
      </c>
      <c r="AV419" t="s">
        <v>361</v>
      </c>
      <c r="AW419" t="s">
        <v>361</v>
      </c>
      <c r="AX419" t="s">
        <v>361</v>
      </c>
      <c r="AY419" t="s">
        <v>361</v>
      </c>
      <c r="AZ419" t="s">
        <v>361</v>
      </c>
      <c r="BA419" t="s">
        <v>361</v>
      </c>
      <c r="BB419" t="s">
        <v>361</v>
      </c>
      <c r="BC419" t="s">
        <v>361</v>
      </c>
      <c r="BD419" t="s">
        <v>361</v>
      </c>
      <c r="BE419" t="s">
        <v>361</v>
      </c>
      <c r="BF419" t="s">
        <v>361</v>
      </c>
      <c r="BG419" t="s">
        <v>361</v>
      </c>
      <c r="BH419" t="s">
        <v>361</v>
      </c>
      <c r="BI419" t="s">
        <v>370</v>
      </c>
      <c r="BJ419" t="s">
        <v>370</v>
      </c>
      <c r="BK419" t="s">
        <v>361</v>
      </c>
      <c r="BL419" t="s">
        <v>361</v>
      </c>
      <c r="BM419" t="s">
        <v>361</v>
      </c>
      <c r="BP419" t="s">
        <v>361</v>
      </c>
      <c r="BQ419" t="s">
        <v>361</v>
      </c>
      <c r="BR419" t="s">
        <v>361</v>
      </c>
      <c r="BS419" t="s">
        <v>361</v>
      </c>
      <c r="BT419" t="s">
        <v>361</v>
      </c>
      <c r="BU419" t="s">
        <v>361</v>
      </c>
      <c r="BV419" t="s">
        <v>361</v>
      </c>
      <c r="BW419" t="s">
        <v>361</v>
      </c>
      <c r="BX419" t="s">
        <v>361</v>
      </c>
      <c r="BY419" t="s">
        <v>370</v>
      </c>
      <c r="BZ419" t="s">
        <v>370</v>
      </c>
      <c r="CA419" t="s">
        <v>361</v>
      </c>
      <c r="CB419" t="s">
        <v>361</v>
      </c>
      <c r="CC419" t="s">
        <v>361</v>
      </c>
      <c r="CF419" t="s">
        <v>361</v>
      </c>
      <c r="CG419" t="s">
        <v>361</v>
      </c>
      <c r="CH419" t="s">
        <v>361</v>
      </c>
      <c r="CI419" t="s">
        <v>361</v>
      </c>
      <c r="CJ419" t="s">
        <v>361</v>
      </c>
      <c r="CK419" t="s">
        <v>361</v>
      </c>
      <c r="CL419" t="s">
        <v>361</v>
      </c>
      <c r="CM419" t="s">
        <v>361</v>
      </c>
      <c r="CN419" t="s">
        <v>361</v>
      </c>
      <c r="CO419" t="s">
        <v>361</v>
      </c>
      <c r="CP419" t="s">
        <v>361</v>
      </c>
      <c r="CQ419" t="s">
        <v>361</v>
      </c>
      <c r="CR419" t="s">
        <v>361</v>
      </c>
      <c r="CS419" t="s">
        <v>370</v>
      </c>
      <c r="CT419" t="s">
        <v>361</v>
      </c>
      <c r="CU419" t="s">
        <v>370</v>
      </c>
      <c r="CV419" t="s">
        <v>361</v>
      </c>
      <c r="CW419" t="s">
        <v>370</v>
      </c>
      <c r="CX419" t="s">
        <v>361</v>
      </c>
      <c r="CY419" t="s">
        <v>370</v>
      </c>
      <c r="CZ419" t="s">
        <v>361</v>
      </c>
      <c r="DA419" t="s">
        <v>361</v>
      </c>
      <c r="DE419" t="s">
        <v>385</v>
      </c>
      <c r="DG419" t="s">
        <v>385</v>
      </c>
      <c r="DH419" t="s">
        <v>361</v>
      </c>
      <c r="DI419" t="s">
        <v>361</v>
      </c>
      <c r="DJ419" t="s">
        <v>361</v>
      </c>
      <c r="DK419" t="s">
        <v>361</v>
      </c>
      <c r="DL419" t="s">
        <v>361</v>
      </c>
      <c r="DM419" t="s">
        <v>361</v>
      </c>
      <c r="DN419" t="s">
        <v>361</v>
      </c>
      <c r="DO419" t="s">
        <v>361</v>
      </c>
      <c r="DP419" t="s">
        <v>361</v>
      </c>
      <c r="DQ419" t="s">
        <v>361</v>
      </c>
      <c r="DR419" t="s">
        <v>361</v>
      </c>
      <c r="DT419" t="s">
        <v>361</v>
      </c>
      <c r="DU419" t="s">
        <v>361</v>
      </c>
      <c r="DV419" t="s">
        <v>361</v>
      </c>
      <c r="DW419" t="s">
        <v>361</v>
      </c>
      <c r="DX419" t="s">
        <v>361</v>
      </c>
      <c r="DY419" t="s">
        <v>361</v>
      </c>
      <c r="DZ419" t="s">
        <v>361</v>
      </c>
      <c r="EA419" t="s">
        <v>361</v>
      </c>
      <c r="EB419" t="s">
        <v>361</v>
      </c>
      <c r="EC419" t="s">
        <v>361</v>
      </c>
      <c r="ED419" t="s">
        <v>370</v>
      </c>
      <c r="EI419" t="s">
        <v>383</v>
      </c>
      <c r="EK419" t="s">
        <v>385</v>
      </c>
      <c r="EL419">
        <v>2</v>
      </c>
      <c r="EM419" t="s">
        <v>371</v>
      </c>
      <c r="EN419">
        <v>14</v>
      </c>
      <c r="EO419" t="s">
        <v>372</v>
      </c>
      <c r="EP419">
        <v>25</v>
      </c>
      <c r="FQ419" t="s">
        <v>373</v>
      </c>
      <c r="FS419" t="s">
        <v>387</v>
      </c>
      <c r="FW419" t="s">
        <v>387</v>
      </c>
      <c r="GG419" t="s">
        <v>383</v>
      </c>
      <c r="GK419" t="s">
        <v>394</v>
      </c>
      <c r="GQ419">
        <v>2</v>
      </c>
      <c r="GS419" t="s">
        <v>395</v>
      </c>
      <c r="GU419" t="s">
        <v>396</v>
      </c>
      <c r="GY419" t="s">
        <v>397</v>
      </c>
      <c r="HC419" t="s">
        <v>385</v>
      </c>
      <c r="HE419" t="s">
        <v>385</v>
      </c>
      <c r="HO419" t="s">
        <v>385</v>
      </c>
      <c r="HP419" t="s">
        <v>385</v>
      </c>
      <c r="HQ419" t="s">
        <v>383</v>
      </c>
      <c r="HR419" t="s">
        <v>385</v>
      </c>
      <c r="HS419" t="s">
        <v>385</v>
      </c>
      <c r="HT419" t="s">
        <v>383</v>
      </c>
      <c r="HU419" t="s">
        <v>385</v>
      </c>
      <c r="HV419" t="s">
        <v>385</v>
      </c>
      <c r="HW419" t="s">
        <v>385</v>
      </c>
      <c r="IE419" t="s">
        <v>383</v>
      </c>
      <c r="IF419" t="s">
        <v>385</v>
      </c>
      <c r="IG419" t="s">
        <v>383</v>
      </c>
      <c r="IH419" t="s">
        <v>383</v>
      </c>
      <c r="II419" t="s">
        <v>383</v>
      </c>
      <c r="IJ419" t="s">
        <v>385</v>
      </c>
      <c r="IK419" t="s">
        <v>383</v>
      </c>
      <c r="IM419" t="s">
        <v>421</v>
      </c>
      <c r="IQ419" t="s">
        <v>380</v>
      </c>
      <c r="IU419" t="s">
        <v>399</v>
      </c>
      <c r="IW419" t="s">
        <v>399</v>
      </c>
      <c r="IY419" t="s">
        <v>399</v>
      </c>
      <c r="JA419" t="s">
        <v>385</v>
      </c>
      <c r="JC419" t="s">
        <v>430</v>
      </c>
      <c r="JE419" t="s">
        <v>385</v>
      </c>
      <c r="JI419" t="s">
        <v>496</v>
      </c>
      <c r="JJ419" t="s">
        <v>432</v>
      </c>
      <c r="JK419" t="s">
        <v>496</v>
      </c>
      <c r="JL419" t="s">
        <v>361</v>
      </c>
      <c r="JM419" t="s">
        <v>361</v>
      </c>
      <c r="JN419" t="s">
        <v>361</v>
      </c>
      <c r="JO419" t="s">
        <v>361</v>
      </c>
      <c r="JP419" t="s">
        <v>361</v>
      </c>
      <c r="JQ419" t="s">
        <v>361</v>
      </c>
      <c r="JR419" t="s">
        <v>361</v>
      </c>
      <c r="JS419" t="s">
        <v>370</v>
      </c>
      <c r="JT419" t="s">
        <v>361</v>
      </c>
      <c r="JU419" t="s">
        <v>361</v>
      </c>
      <c r="JV419" t="s">
        <v>361</v>
      </c>
      <c r="JW419" t="s">
        <v>361</v>
      </c>
      <c r="JY419" t="s">
        <v>411</v>
      </c>
      <c r="KA419" t="s">
        <v>433</v>
      </c>
      <c r="KB419" t="s">
        <v>8</v>
      </c>
    </row>
    <row r="420" spans="1:288" x14ac:dyDescent="0.3">
      <c r="A420">
        <v>419</v>
      </c>
      <c r="AV420" t="s">
        <v>361</v>
      </c>
      <c r="AW420" t="s">
        <v>361</v>
      </c>
      <c r="AX420" t="s">
        <v>361</v>
      </c>
      <c r="AY420" t="s">
        <v>361</v>
      </c>
      <c r="AZ420" t="s">
        <v>361</v>
      </c>
      <c r="BA420" t="s">
        <v>361</v>
      </c>
      <c r="BB420" t="s">
        <v>361</v>
      </c>
      <c r="BC420" t="s">
        <v>361</v>
      </c>
      <c r="BD420" t="s">
        <v>361</v>
      </c>
      <c r="BE420" t="s">
        <v>361</v>
      </c>
      <c r="BF420" t="s">
        <v>361</v>
      </c>
      <c r="BG420" t="s">
        <v>361</v>
      </c>
      <c r="BH420" t="s">
        <v>361</v>
      </c>
      <c r="BI420" t="s">
        <v>361</v>
      </c>
      <c r="BJ420" t="s">
        <v>361</v>
      </c>
      <c r="BK420" t="s">
        <v>361</v>
      </c>
      <c r="BL420" t="s">
        <v>361</v>
      </c>
      <c r="BM420" t="s">
        <v>361</v>
      </c>
      <c r="BP420" t="s">
        <v>361</v>
      </c>
      <c r="BQ420" t="s">
        <v>361</v>
      </c>
      <c r="BR420" t="s">
        <v>361</v>
      </c>
      <c r="BS420" t="s">
        <v>361</v>
      </c>
      <c r="BT420" t="s">
        <v>361</v>
      </c>
      <c r="BU420" t="s">
        <v>361</v>
      </c>
      <c r="BV420" t="s">
        <v>361</v>
      </c>
      <c r="BW420" t="s">
        <v>361</v>
      </c>
      <c r="BX420" t="s">
        <v>361</v>
      </c>
      <c r="BY420" t="s">
        <v>361</v>
      </c>
      <c r="BZ420" t="s">
        <v>361</v>
      </c>
      <c r="CA420" t="s">
        <v>361</v>
      </c>
      <c r="CB420" t="s">
        <v>361</v>
      </c>
      <c r="CC420" t="s">
        <v>361</v>
      </c>
      <c r="CF420" t="s">
        <v>361</v>
      </c>
      <c r="CG420" t="s">
        <v>361</v>
      </c>
      <c r="CH420" t="s">
        <v>361</v>
      </c>
      <c r="CI420" t="s">
        <v>361</v>
      </c>
      <c r="CJ420" t="s">
        <v>361</v>
      </c>
      <c r="CK420" t="s">
        <v>361</v>
      </c>
      <c r="CL420" t="s">
        <v>361</v>
      </c>
      <c r="CM420" t="s">
        <v>361</v>
      </c>
      <c r="CN420" t="s">
        <v>361</v>
      </c>
      <c r="CO420" t="s">
        <v>361</v>
      </c>
      <c r="CP420" t="s">
        <v>361</v>
      </c>
      <c r="CQ420" t="s">
        <v>361</v>
      </c>
      <c r="CR420" t="s">
        <v>361</v>
      </c>
      <c r="CS420" t="s">
        <v>361</v>
      </c>
      <c r="CT420" t="s">
        <v>361</v>
      </c>
      <c r="CU420" t="s">
        <v>361</v>
      </c>
      <c r="CV420" t="s">
        <v>361</v>
      </c>
      <c r="CW420" t="s">
        <v>361</v>
      </c>
      <c r="CX420" t="s">
        <v>361</v>
      </c>
      <c r="CY420" t="s">
        <v>361</v>
      </c>
      <c r="CZ420" t="s">
        <v>361</v>
      </c>
      <c r="DA420" t="s">
        <v>361</v>
      </c>
      <c r="DH420" t="s">
        <v>361</v>
      </c>
      <c r="DI420" t="s">
        <v>361</v>
      </c>
      <c r="DJ420" t="s">
        <v>361</v>
      </c>
      <c r="DK420" t="s">
        <v>361</v>
      </c>
      <c r="DL420" t="s">
        <v>361</v>
      </c>
      <c r="DM420" t="s">
        <v>361</v>
      </c>
      <c r="DN420" t="s">
        <v>361</v>
      </c>
      <c r="DO420" t="s">
        <v>361</v>
      </c>
      <c r="DP420" t="s">
        <v>361</v>
      </c>
      <c r="DQ420" t="s">
        <v>361</v>
      </c>
      <c r="DR420" t="s">
        <v>361</v>
      </c>
      <c r="DT420" t="s">
        <v>361</v>
      </c>
      <c r="DU420" t="s">
        <v>361</v>
      </c>
      <c r="DV420" t="s">
        <v>361</v>
      </c>
      <c r="DW420" t="s">
        <v>361</v>
      </c>
      <c r="DX420" t="s">
        <v>361</v>
      </c>
      <c r="DY420" t="s">
        <v>361</v>
      </c>
      <c r="DZ420" t="s">
        <v>361</v>
      </c>
      <c r="EA420" t="s">
        <v>361</v>
      </c>
      <c r="EB420" t="s">
        <v>361</v>
      </c>
      <c r="EC420" t="s">
        <v>361</v>
      </c>
      <c r="ED420" t="s">
        <v>361</v>
      </c>
      <c r="JL420" t="s">
        <v>361</v>
      </c>
      <c r="JM420" t="s">
        <v>361</v>
      </c>
      <c r="JN420" t="s">
        <v>361</v>
      </c>
      <c r="JO420" t="s">
        <v>361</v>
      </c>
      <c r="JP420" t="s">
        <v>361</v>
      </c>
      <c r="JQ420" t="s">
        <v>361</v>
      </c>
      <c r="JR420" t="s">
        <v>361</v>
      </c>
      <c r="JS420" t="s">
        <v>361</v>
      </c>
      <c r="JT420" t="s">
        <v>361</v>
      </c>
      <c r="JU420" t="s">
        <v>361</v>
      </c>
      <c r="JV420" t="s">
        <v>361</v>
      </c>
      <c r="JW420" t="s">
        <v>361</v>
      </c>
      <c r="KB420" t="s">
        <v>59</v>
      </c>
    </row>
    <row r="421" spans="1:288" x14ac:dyDescent="0.3">
      <c r="A421">
        <v>420</v>
      </c>
      <c r="AV421" t="s">
        <v>361</v>
      </c>
      <c r="AW421" t="s">
        <v>361</v>
      </c>
      <c r="AX421" t="s">
        <v>361</v>
      </c>
      <c r="AY421" t="s">
        <v>361</v>
      </c>
      <c r="AZ421" t="s">
        <v>361</v>
      </c>
      <c r="BA421" t="s">
        <v>361</v>
      </c>
      <c r="BB421" t="s">
        <v>361</v>
      </c>
      <c r="BC421" t="s">
        <v>361</v>
      </c>
      <c r="BD421" t="s">
        <v>361</v>
      </c>
      <c r="BE421" t="s">
        <v>361</v>
      </c>
      <c r="BF421" t="s">
        <v>361</v>
      </c>
      <c r="BG421" t="s">
        <v>361</v>
      </c>
      <c r="BH421" t="s">
        <v>361</v>
      </c>
      <c r="BI421" t="s">
        <v>361</v>
      </c>
      <c r="BJ421" t="s">
        <v>361</v>
      </c>
      <c r="BK421" t="s">
        <v>361</v>
      </c>
      <c r="BL421" t="s">
        <v>361</v>
      </c>
      <c r="BM421" t="s">
        <v>361</v>
      </c>
      <c r="BP421" t="s">
        <v>361</v>
      </c>
      <c r="BQ421" t="s">
        <v>361</v>
      </c>
      <c r="BR421" t="s">
        <v>361</v>
      </c>
      <c r="BS421" t="s">
        <v>361</v>
      </c>
      <c r="BT421" t="s">
        <v>361</v>
      </c>
      <c r="BU421" t="s">
        <v>361</v>
      </c>
      <c r="BV421" t="s">
        <v>361</v>
      </c>
      <c r="BW421" t="s">
        <v>361</v>
      </c>
      <c r="BX421" t="s">
        <v>361</v>
      </c>
      <c r="BY421" t="s">
        <v>361</v>
      </c>
      <c r="BZ421" t="s">
        <v>361</v>
      </c>
      <c r="CA421" t="s">
        <v>361</v>
      </c>
      <c r="CB421" t="s">
        <v>361</v>
      </c>
      <c r="CC421" t="s">
        <v>361</v>
      </c>
      <c r="CF421" t="s">
        <v>361</v>
      </c>
      <c r="CG421" t="s">
        <v>361</v>
      </c>
      <c r="CH421" t="s">
        <v>361</v>
      </c>
      <c r="CI421" t="s">
        <v>361</v>
      </c>
      <c r="CJ421" t="s">
        <v>361</v>
      </c>
      <c r="CK421" t="s">
        <v>361</v>
      </c>
      <c r="CL421" t="s">
        <v>361</v>
      </c>
      <c r="CM421" t="s">
        <v>361</v>
      </c>
      <c r="CN421" t="s">
        <v>361</v>
      </c>
      <c r="CO421" t="s">
        <v>361</v>
      </c>
      <c r="CP421" t="s">
        <v>361</v>
      </c>
      <c r="CQ421" t="s">
        <v>361</v>
      </c>
      <c r="CR421" t="s">
        <v>361</v>
      </c>
      <c r="CS421" t="s">
        <v>361</v>
      </c>
      <c r="CT421" t="s">
        <v>361</v>
      </c>
      <c r="CU421" t="s">
        <v>361</v>
      </c>
      <c r="CV421" t="s">
        <v>361</v>
      </c>
      <c r="CW421" t="s">
        <v>361</v>
      </c>
      <c r="CX421" t="s">
        <v>361</v>
      </c>
      <c r="CY421" t="s">
        <v>361</v>
      </c>
      <c r="CZ421" t="s">
        <v>361</v>
      </c>
      <c r="DA421" t="s">
        <v>361</v>
      </c>
      <c r="DH421" t="s">
        <v>361</v>
      </c>
      <c r="DI421" t="s">
        <v>361</v>
      </c>
      <c r="DJ421" t="s">
        <v>361</v>
      </c>
      <c r="DK421" t="s">
        <v>361</v>
      </c>
      <c r="DL421" t="s">
        <v>361</v>
      </c>
      <c r="DM421" t="s">
        <v>361</v>
      </c>
      <c r="DN421" t="s">
        <v>361</v>
      </c>
      <c r="DO421" t="s">
        <v>361</v>
      </c>
      <c r="DP421" t="s">
        <v>361</v>
      </c>
      <c r="DQ421" t="s">
        <v>361</v>
      </c>
      <c r="DR421" t="s">
        <v>361</v>
      </c>
      <c r="DT421" t="s">
        <v>361</v>
      </c>
      <c r="DU421" t="s">
        <v>361</v>
      </c>
      <c r="DV421" t="s">
        <v>361</v>
      </c>
      <c r="DW421" t="s">
        <v>361</v>
      </c>
      <c r="DX421" t="s">
        <v>361</v>
      </c>
      <c r="DY421" t="s">
        <v>361</v>
      </c>
      <c r="DZ421" t="s">
        <v>361</v>
      </c>
      <c r="EA421" t="s">
        <v>361</v>
      </c>
      <c r="EB421" t="s">
        <v>361</v>
      </c>
      <c r="EC421" t="s">
        <v>361</v>
      </c>
      <c r="ED421" t="s">
        <v>361</v>
      </c>
      <c r="JL421" t="s">
        <v>361</v>
      </c>
      <c r="JM421" t="s">
        <v>361</v>
      </c>
      <c r="JN421" t="s">
        <v>361</v>
      </c>
      <c r="JO421" t="s">
        <v>361</v>
      </c>
      <c r="JP421" t="s">
        <v>361</v>
      </c>
      <c r="JQ421" t="s">
        <v>361</v>
      </c>
      <c r="JR421" t="s">
        <v>361</v>
      </c>
      <c r="JS421" t="s">
        <v>361</v>
      </c>
      <c r="JT421" t="s">
        <v>361</v>
      </c>
      <c r="JU421" t="s">
        <v>361</v>
      </c>
      <c r="JV421" t="s">
        <v>361</v>
      </c>
      <c r="JW421" t="s">
        <v>361</v>
      </c>
      <c r="KB421" t="s">
        <v>59</v>
      </c>
    </row>
    <row r="422" spans="1:288" x14ac:dyDescent="0.3">
      <c r="A422">
        <v>421</v>
      </c>
      <c r="D422" s="45">
        <v>44748</v>
      </c>
      <c r="E422" s="46">
        <v>0.3923611111111111</v>
      </c>
      <c r="F422" t="s">
        <v>27</v>
      </c>
      <c r="G422" t="s">
        <v>382</v>
      </c>
      <c r="I422" t="s">
        <v>383</v>
      </c>
      <c r="N422" t="s">
        <v>384</v>
      </c>
      <c r="S422" t="s">
        <v>385</v>
      </c>
      <c r="W422" t="s">
        <v>413</v>
      </c>
      <c r="AA422" t="s">
        <v>414</v>
      </c>
      <c r="AC422" t="s">
        <v>388</v>
      </c>
      <c r="AE422" t="s">
        <v>435</v>
      </c>
      <c r="AG422" t="s">
        <v>458</v>
      </c>
      <c r="AH422" t="s">
        <v>601</v>
      </c>
      <c r="AK422" t="s">
        <v>416</v>
      </c>
      <c r="AL422" t="s">
        <v>601</v>
      </c>
      <c r="AO422" t="s">
        <v>383</v>
      </c>
      <c r="AQ422" t="s">
        <v>391</v>
      </c>
      <c r="AS422" t="s">
        <v>383</v>
      </c>
      <c r="AU422" t="s">
        <v>436</v>
      </c>
      <c r="AV422" t="s">
        <v>361</v>
      </c>
      <c r="AW422" t="s">
        <v>361</v>
      </c>
      <c r="AX422" t="s">
        <v>361</v>
      </c>
      <c r="AY422" t="s">
        <v>361</v>
      </c>
      <c r="AZ422" t="s">
        <v>361</v>
      </c>
      <c r="BA422" t="s">
        <v>361</v>
      </c>
      <c r="BB422" t="s">
        <v>361</v>
      </c>
      <c r="BC422" t="s">
        <v>361</v>
      </c>
      <c r="BD422" t="s">
        <v>361</v>
      </c>
      <c r="BE422" t="s">
        <v>361</v>
      </c>
      <c r="BF422" t="s">
        <v>361</v>
      </c>
      <c r="BG422" t="s">
        <v>361</v>
      </c>
      <c r="BH422" t="s">
        <v>361</v>
      </c>
      <c r="BI422" t="s">
        <v>361</v>
      </c>
      <c r="BJ422" t="s">
        <v>370</v>
      </c>
      <c r="BK422" t="s">
        <v>361</v>
      </c>
      <c r="BL422" t="s">
        <v>361</v>
      </c>
      <c r="BM422" t="s">
        <v>361</v>
      </c>
      <c r="BP422" t="s">
        <v>361</v>
      </c>
      <c r="BQ422" t="s">
        <v>361</v>
      </c>
      <c r="BR422" t="s">
        <v>361</v>
      </c>
      <c r="BS422" t="s">
        <v>361</v>
      </c>
      <c r="BT422" t="s">
        <v>361</v>
      </c>
      <c r="BU422" t="s">
        <v>361</v>
      </c>
      <c r="BV422" t="s">
        <v>361</v>
      </c>
      <c r="BW422" t="s">
        <v>361</v>
      </c>
      <c r="BX422" t="s">
        <v>361</v>
      </c>
      <c r="BY422" t="s">
        <v>361</v>
      </c>
      <c r="BZ422" t="s">
        <v>370</v>
      </c>
      <c r="CA422" t="s">
        <v>361</v>
      </c>
      <c r="CB422" t="s">
        <v>361</v>
      </c>
      <c r="CC422" t="s">
        <v>361</v>
      </c>
      <c r="CF422" t="s">
        <v>361</v>
      </c>
      <c r="CG422" t="s">
        <v>361</v>
      </c>
      <c r="CH422" t="s">
        <v>361</v>
      </c>
      <c r="CI422" t="s">
        <v>361</v>
      </c>
      <c r="CJ422" t="s">
        <v>361</v>
      </c>
      <c r="CK422" t="s">
        <v>361</v>
      </c>
      <c r="CL422" t="s">
        <v>361</v>
      </c>
      <c r="CM422" t="s">
        <v>361</v>
      </c>
      <c r="CN422" t="s">
        <v>361</v>
      </c>
      <c r="CO422" t="s">
        <v>361</v>
      </c>
      <c r="CP422" t="s">
        <v>361</v>
      </c>
      <c r="CQ422" t="s">
        <v>361</v>
      </c>
      <c r="CR422" t="s">
        <v>361</v>
      </c>
      <c r="CS422" t="s">
        <v>361</v>
      </c>
      <c r="CT422" t="s">
        <v>370</v>
      </c>
      <c r="CU422" t="s">
        <v>370</v>
      </c>
      <c r="CV422" t="s">
        <v>361</v>
      </c>
      <c r="CW422" t="s">
        <v>370</v>
      </c>
      <c r="CX422" t="s">
        <v>361</v>
      </c>
      <c r="CY422" t="s">
        <v>361</v>
      </c>
      <c r="CZ422" t="s">
        <v>361</v>
      </c>
      <c r="DA422" t="s">
        <v>361</v>
      </c>
      <c r="DE422" t="s">
        <v>385</v>
      </c>
      <c r="DG422" t="s">
        <v>385</v>
      </c>
      <c r="DH422" t="s">
        <v>361</v>
      </c>
      <c r="DI422" t="s">
        <v>361</v>
      </c>
      <c r="DJ422" t="s">
        <v>361</v>
      </c>
      <c r="DK422" t="s">
        <v>361</v>
      </c>
      <c r="DL422" t="s">
        <v>361</v>
      </c>
      <c r="DM422" t="s">
        <v>361</v>
      </c>
      <c r="DN422" t="s">
        <v>361</v>
      </c>
      <c r="DO422" t="s">
        <v>361</v>
      </c>
      <c r="DP422" t="s">
        <v>361</v>
      </c>
      <c r="DQ422" t="s">
        <v>361</v>
      </c>
      <c r="DR422" t="s">
        <v>361</v>
      </c>
      <c r="DT422" t="s">
        <v>361</v>
      </c>
      <c r="DU422" t="s">
        <v>361</v>
      </c>
      <c r="DV422" t="s">
        <v>361</v>
      </c>
      <c r="DW422" t="s">
        <v>361</v>
      </c>
      <c r="DX422" t="s">
        <v>361</v>
      </c>
      <c r="DY422" t="s">
        <v>361</v>
      </c>
      <c r="DZ422" t="s">
        <v>361</v>
      </c>
      <c r="EA422" t="s">
        <v>361</v>
      </c>
      <c r="EB422" t="s">
        <v>361</v>
      </c>
      <c r="EC422" t="s">
        <v>361</v>
      </c>
      <c r="ED422" t="s">
        <v>370</v>
      </c>
      <c r="EI422" t="s">
        <v>383</v>
      </c>
      <c r="EK422" t="s">
        <v>383</v>
      </c>
      <c r="EL422">
        <v>2</v>
      </c>
      <c r="EM422" t="s">
        <v>371</v>
      </c>
      <c r="EN422">
        <v>50</v>
      </c>
      <c r="EO422" t="s">
        <v>372</v>
      </c>
      <c r="EP422">
        <v>45</v>
      </c>
      <c r="FQ422" t="s">
        <v>373</v>
      </c>
      <c r="FS422" t="s">
        <v>467</v>
      </c>
      <c r="FW422" t="s">
        <v>518</v>
      </c>
      <c r="GG422" t="s">
        <v>383</v>
      </c>
      <c r="GK422" t="s">
        <v>428</v>
      </c>
      <c r="GO422" t="s">
        <v>484</v>
      </c>
      <c r="GQ422">
        <v>10</v>
      </c>
      <c r="GS422" t="s">
        <v>420</v>
      </c>
      <c r="GU422" t="s">
        <v>396</v>
      </c>
      <c r="GY422" t="s">
        <v>397</v>
      </c>
      <c r="HC422" t="s">
        <v>383</v>
      </c>
      <c r="HE422" t="s">
        <v>383</v>
      </c>
      <c r="HO422" t="s">
        <v>383</v>
      </c>
      <c r="HP422" t="s">
        <v>383</v>
      </c>
      <c r="HQ422" t="s">
        <v>383</v>
      </c>
      <c r="HR422" t="s">
        <v>383</v>
      </c>
      <c r="HS422" t="s">
        <v>383</v>
      </c>
      <c r="HT422" t="s">
        <v>383</v>
      </c>
      <c r="HU422" t="s">
        <v>383</v>
      </c>
      <c r="HV422" t="s">
        <v>385</v>
      </c>
      <c r="HW422" t="s">
        <v>383</v>
      </c>
      <c r="IE422" t="s">
        <v>383</v>
      </c>
      <c r="IF422" t="s">
        <v>383</v>
      </c>
      <c r="IG422" t="s">
        <v>383</v>
      </c>
      <c r="IH422" t="s">
        <v>383</v>
      </c>
      <c r="II422" t="s">
        <v>383</v>
      </c>
      <c r="IJ422" t="s">
        <v>383</v>
      </c>
      <c r="IK422" t="s">
        <v>383</v>
      </c>
      <c r="IM422" t="s">
        <v>398</v>
      </c>
      <c r="IQ422" t="s">
        <v>422</v>
      </c>
      <c r="IU422" t="s">
        <v>399</v>
      </c>
      <c r="IW422" t="s">
        <v>399</v>
      </c>
      <c r="IY422" t="s">
        <v>399</v>
      </c>
      <c r="JA422" t="s">
        <v>383</v>
      </c>
      <c r="JL422" t="s">
        <v>361</v>
      </c>
      <c r="JM422" t="s">
        <v>361</v>
      </c>
      <c r="JN422" t="s">
        <v>361</v>
      </c>
      <c r="JO422" t="s">
        <v>361</v>
      </c>
      <c r="JP422" t="s">
        <v>361</v>
      </c>
      <c r="JQ422" t="s">
        <v>361</v>
      </c>
      <c r="JR422" t="s">
        <v>361</v>
      </c>
      <c r="JS422" t="s">
        <v>361</v>
      </c>
      <c r="JT422" t="s">
        <v>361</v>
      </c>
      <c r="JU422" t="s">
        <v>361</v>
      </c>
      <c r="JV422" t="s">
        <v>361</v>
      </c>
      <c r="JW422" t="s">
        <v>361</v>
      </c>
      <c r="KB422" t="s">
        <v>8</v>
      </c>
    </row>
    <row r="423" spans="1:288" x14ac:dyDescent="0.3">
      <c r="A423">
        <v>422</v>
      </c>
      <c r="D423" s="45">
        <v>44749</v>
      </c>
      <c r="E423" s="46">
        <v>0.4201388888888889</v>
      </c>
      <c r="F423" t="s">
        <v>26</v>
      </c>
      <c r="G423" t="s">
        <v>382</v>
      </c>
      <c r="I423" t="s">
        <v>383</v>
      </c>
      <c r="N423" t="s">
        <v>384</v>
      </c>
      <c r="S423" t="s">
        <v>385</v>
      </c>
      <c r="W423" t="s">
        <v>413</v>
      </c>
      <c r="AA423" t="s">
        <v>414</v>
      </c>
      <c r="AC423" t="s">
        <v>388</v>
      </c>
      <c r="AE423" t="s">
        <v>435</v>
      </c>
      <c r="AG423" t="s">
        <v>390</v>
      </c>
      <c r="AK423" t="s">
        <v>383</v>
      </c>
      <c r="AO423" t="s">
        <v>383</v>
      </c>
      <c r="AQ423" t="s">
        <v>418</v>
      </c>
      <c r="AS423" t="s">
        <v>383</v>
      </c>
      <c r="AU423" t="s">
        <v>436</v>
      </c>
      <c r="AV423" t="s">
        <v>361</v>
      </c>
      <c r="AW423" t="s">
        <v>361</v>
      </c>
      <c r="AX423" t="s">
        <v>361</v>
      </c>
      <c r="AY423" t="s">
        <v>361</v>
      </c>
      <c r="AZ423" t="s">
        <v>361</v>
      </c>
      <c r="BA423" t="s">
        <v>361</v>
      </c>
      <c r="BB423" t="s">
        <v>361</v>
      </c>
      <c r="BC423" t="s">
        <v>361</v>
      </c>
      <c r="BD423" t="s">
        <v>361</v>
      </c>
      <c r="BE423" t="s">
        <v>361</v>
      </c>
      <c r="BF423" t="s">
        <v>361</v>
      </c>
      <c r="BG423" t="s">
        <v>361</v>
      </c>
      <c r="BH423" t="s">
        <v>361</v>
      </c>
      <c r="BI423" t="s">
        <v>370</v>
      </c>
      <c r="BJ423" t="s">
        <v>370</v>
      </c>
      <c r="BK423" t="s">
        <v>361</v>
      </c>
      <c r="BL423" t="s">
        <v>361</v>
      </c>
      <c r="BM423" t="s">
        <v>361</v>
      </c>
      <c r="BP423" t="s">
        <v>361</v>
      </c>
      <c r="BQ423" t="s">
        <v>361</v>
      </c>
      <c r="BR423" t="s">
        <v>361</v>
      </c>
      <c r="BS423" t="s">
        <v>361</v>
      </c>
      <c r="BT423" t="s">
        <v>361</v>
      </c>
      <c r="BU423" t="s">
        <v>361</v>
      </c>
      <c r="BV423" t="s">
        <v>361</v>
      </c>
      <c r="BW423" t="s">
        <v>361</v>
      </c>
      <c r="BX423" t="s">
        <v>361</v>
      </c>
      <c r="BY423" t="s">
        <v>361</v>
      </c>
      <c r="BZ423" t="s">
        <v>370</v>
      </c>
      <c r="CA423" t="s">
        <v>361</v>
      </c>
      <c r="CB423" t="s">
        <v>361</v>
      </c>
      <c r="CC423" t="s">
        <v>361</v>
      </c>
      <c r="CF423" t="s">
        <v>361</v>
      </c>
      <c r="CG423" t="s">
        <v>361</v>
      </c>
      <c r="CH423" t="s">
        <v>361</v>
      </c>
      <c r="CI423" t="s">
        <v>361</v>
      </c>
      <c r="CJ423" t="s">
        <v>361</v>
      </c>
      <c r="CK423" t="s">
        <v>361</v>
      </c>
      <c r="CL423" t="s">
        <v>361</v>
      </c>
      <c r="CM423" t="s">
        <v>361</v>
      </c>
      <c r="CN423" t="s">
        <v>361</v>
      </c>
      <c r="CO423" t="s">
        <v>361</v>
      </c>
      <c r="CP423" t="s">
        <v>361</v>
      </c>
      <c r="CQ423" t="s">
        <v>361</v>
      </c>
      <c r="CR423" t="s">
        <v>361</v>
      </c>
      <c r="CS423" t="s">
        <v>361</v>
      </c>
      <c r="CT423" t="s">
        <v>370</v>
      </c>
      <c r="CU423" t="s">
        <v>361</v>
      </c>
      <c r="CV423" t="s">
        <v>361</v>
      </c>
      <c r="CW423" t="s">
        <v>361</v>
      </c>
      <c r="CX423" t="s">
        <v>361</v>
      </c>
      <c r="CY423" t="s">
        <v>370</v>
      </c>
      <c r="CZ423" t="s">
        <v>361</v>
      </c>
      <c r="DA423" t="s">
        <v>361</v>
      </c>
      <c r="DE423" t="s">
        <v>385</v>
      </c>
      <c r="DG423" t="s">
        <v>385</v>
      </c>
      <c r="DH423" t="s">
        <v>361</v>
      </c>
      <c r="DI423" t="s">
        <v>361</v>
      </c>
      <c r="DJ423" t="s">
        <v>361</v>
      </c>
      <c r="DK423" t="s">
        <v>361</v>
      </c>
      <c r="DL423" t="s">
        <v>361</v>
      </c>
      <c r="DM423" t="s">
        <v>361</v>
      </c>
      <c r="DN423" t="s">
        <v>361</v>
      </c>
      <c r="DO423" t="s">
        <v>361</v>
      </c>
      <c r="DP423" t="s">
        <v>361</v>
      </c>
      <c r="DQ423" t="s">
        <v>361</v>
      </c>
      <c r="DR423" t="s">
        <v>361</v>
      </c>
      <c r="DT423" t="s">
        <v>361</v>
      </c>
      <c r="DU423" t="s">
        <v>361</v>
      </c>
      <c r="DV423" t="s">
        <v>361</v>
      </c>
      <c r="DW423" t="s">
        <v>361</v>
      </c>
      <c r="DX423" t="s">
        <v>361</v>
      </c>
      <c r="DY423" t="s">
        <v>361</v>
      </c>
      <c r="DZ423" t="s">
        <v>361</v>
      </c>
      <c r="EA423" t="s">
        <v>361</v>
      </c>
      <c r="EB423" t="s">
        <v>361</v>
      </c>
      <c r="EC423" t="s">
        <v>361</v>
      </c>
      <c r="ED423" t="s">
        <v>370</v>
      </c>
      <c r="EI423" t="s">
        <v>383</v>
      </c>
      <c r="EK423" t="s">
        <v>383</v>
      </c>
      <c r="EL423">
        <v>1</v>
      </c>
      <c r="EM423" t="s">
        <v>372</v>
      </c>
      <c r="EN423">
        <v>32</v>
      </c>
      <c r="FQ423" t="s">
        <v>373</v>
      </c>
      <c r="FS423" t="s">
        <v>419</v>
      </c>
      <c r="FW423" t="s">
        <v>419</v>
      </c>
      <c r="GG423" t="s">
        <v>383</v>
      </c>
      <c r="GK423" t="s">
        <v>428</v>
      </c>
      <c r="GO423" t="s">
        <v>484</v>
      </c>
      <c r="GQ423">
        <v>32</v>
      </c>
      <c r="GS423" t="s">
        <v>395</v>
      </c>
      <c r="GU423" t="s">
        <v>554</v>
      </c>
      <c r="GY423" t="s">
        <v>397</v>
      </c>
      <c r="HC423" t="s">
        <v>383</v>
      </c>
      <c r="HE423" t="s">
        <v>385</v>
      </c>
      <c r="HO423" t="s">
        <v>385</v>
      </c>
      <c r="HP423" t="s">
        <v>383</v>
      </c>
      <c r="HQ423" t="s">
        <v>383</v>
      </c>
      <c r="HR423" t="s">
        <v>383</v>
      </c>
      <c r="HS423" t="s">
        <v>383</v>
      </c>
      <c r="HT423" t="s">
        <v>383</v>
      </c>
      <c r="HU423" t="s">
        <v>383</v>
      </c>
      <c r="HV423" t="s">
        <v>385</v>
      </c>
      <c r="HW423" t="s">
        <v>383</v>
      </c>
      <c r="IE423" t="s">
        <v>383</v>
      </c>
      <c r="IF423" t="s">
        <v>385</v>
      </c>
      <c r="IG423" t="s">
        <v>383</v>
      </c>
      <c r="IH423" t="s">
        <v>383</v>
      </c>
      <c r="II423" t="s">
        <v>383</v>
      </c>
      <c r="IJ423" t="s">
        <v>383</v>
      </c>
      <c r="IK423" t="s">
        <v>383</v>
      </c>
      <c r="IM423" t="s">
        <v>462</v>
      </c>
      <c r="IQ423" t="s">
        <v>422</v>
      </c>
      <c r="IU423" t="s">
        <v>399</v>
      </c>
      <c r="IW423" t="s">
        <v>399</v>
      </c>
      <c r="IY423" t="s">
        <v>399</v>
      </c>
      <c r="JA423" t="s">
        <v>383</v>
      </c>
      <c r="JL423" t="s">
        <v>361</v>
      </c>
      <c r="JM423" t="s">
        <v>361</v>
      </c>
      <c r="JN423" t="s">
        <v>361</v>
      </c>
      <c r="JO423" t="s">
        <v>361</v>
      </c>
      <c r="JP423" t="s">
        <v>361</v>
      </c>
      <c r="JQ423" t="s">
        <v>361</v>
      </c>
      <c r="JR423" t="s">
        <v>361</v>
      </c>
      <c r="JS423" t="s">
        <v>361</v>
      </c>
      <c r="JT423" t="s">
        <v>361</v>
      </c>
      <c r="JU423" t="s">
        <v>361</v>
      </c>
      <c r="JV423" t="s">
        <v>361</v>
      </c>
      <c r="JW423" t="s">
        <v>361</v>
      </c>
      <c r="KB423" t="s">
        <v>8</v>
      </c>
    </row>
    <row r="424" spans="1:288" x14ac:dyDescent="0.3">
      <c r="A424">
        <v>423</v>
      </c>
      <c r="D424" s="45">
        <v>44748</v>
      </c>
      <c r="E424" s="46">
        <v>0.4145833333333333</v>
      </c>
      <c r="F424" t="s">
        <v>15</v>
      </c>
      <c r="G424" t="s">
        <v>382</v>
      </c>
      <c r="I424" t="s">
        <v>383</v>
      </c>
      <c r="N424" t="s">
        <v>384</v>
      </c>
      <c r="S424" t="s">
        <v>385</v>
      </c>
      <c r="W424" t="s">
        <v>413</v>
      </c>
      <c r="AA424" t="s">
        <v>414</v>
      </c>
      <c r="AC424" t="s">
        <v>427</v>
      </c>
      <c r="AE424" t="s">
        <v>423</v>
      </c>
      <c r="AG424" t="s">
        <v>390</v>
      </c>
      <c r="AK424" t="s">
        <v>502</v>
      </c>
      <c r="AL424" t="s">
        <v>601</v>
      </c>
      <c r="AO424" t="s">
        <v>385</v>
      </c>
      <c r="AQ424" t="s">
        <v>460</v>
      </c>
      <c r="AS424" t="s">
        <v>383</v>
      </c>
      <c r="AU424" t="s">
        <v>385</v>
      </c>
      <c r="AV424" t="s">
        <v>361</v>
      </c>
      <c r="AW424" t="s">
        <v>361</v>
      </c>
      <c r="AX424" t="s">
        <v>361</v>
      </c>
      <c r="AY424" t="s">
        <v>361</v>
      </c>
      <c r="AZ424" t="s">
        <v>361</v>
      </c>
      <c r="BA424" t="s">
        <v>361</v>
      </c>
      <c r="BB424" t="s">
        <v>361</v>
      </c>
      <c r="BC424" t="s">
        <v>361</v>
      </c>
      <c r="BD424" t="s">
        <v>361</v>
      </c>
      <c r="BE424" t="s">
        <v>361</v>
      </c>
      <c r="BF424" t="s">
        <v>361</v>
      </c>
      <c r="BG424" t="s">
        <v>361</v>
      </c>
      <c r="BH424" t="s">
        <v>361</v>
      </c>
      <c r="BI424" t="s">
        <v>370</v>
      </c>
      <c r="BJ424" t="s">
        <v>370</v>
      </c>
      <c r="BK424" t="s">
        <v>361</v>
      </c>
      <c r="BL424" t="s">
        <v>361</v>
      </c>
      <c r="BM424" t="s">
        <v>361</v>
      </c>
      <c r="BP424" t="s">
        <v>361</v>
      </c>
      <c r="BQ424" t="s">
        <v>361</v>
      </c>
      <c r="BR424" t="s">
        <v>361</v>
      </c>
      <c r="BS424" t="s">
        <v>361</v>
      </c>
      <c r="BT424" t="s">
        <v>361</v>
      </c>
      <c r="BU424" t="s">
        <v>361</v>
      </c>
      <c r="BV424" t="s">
        <v>361</v>
      </c>
      <c r="BW424" t="s">
        <v>361</v>
      </c>
      <c r="BX424" t="s">
        <v>370</v>
      </c>
      <c r="BY424" t="s">
        <v>361</v>
      </c>
      <c r="BZ424" t="s">
        <v>370</v>
      </c>
      <c r="CA424" t="s">
        <v>370</v>
      </c>
      <c r="CB424" t="s">
        <v>361</v>
      </c>
      <c r="CC424" t="s">
        <v>361</v>
      </c>
      <c r="CF424" t="s">
        <v>361</v>
      </c>
      <c r="CG424" t="s">
        <v>361</v>
      </c>
      <c r="CH424" t="s">
        <v>361</v>
      </c>
      <c r="CI424" t="s">
        <v>361</v>
      </c>
      <c r="CJ424" t="s">
        <v>361</v>
      </c>
      <c r="CK424" t="s">
        <v>361</v>
      </c>
      <c r="CL424" t="s">
        <v>361</v>
      </c>
      <c r="CM424" t="s">
        <v>361</v>
      </c>
      <c r="CN424" t="s">
        <v>361</v>
      </c>
      <c r="CO424" t="s">
        <v>361</v>
      </c>
      <c r="CP424" t="s">
        <v>361</v>
      </c>
      <c r="CQ424" t="s">
        <v>361</v>
      </c>
      <c r="CR424" t="s">
        <v>370</v>
      </c>
      <c r="CS424" t="s">
        <v>361</v>
      </c>
      <c r="CT424" t="s">
        <v>370</v>
      </c>
      <c r="CU424" t="s">
        <v>361</v>
      </c>
      <c r="CV424" t="s">
        <v>370</v>
      </c>
      <c r="CW424" t="s">
        <v>361</v>
      </c>
      <c r="CX424" t="s">
        <v>361</v>
      </c>
      <c r="CY424" t="s">
        <v>361</v>
      </c>
      <c r="CZ424" t="s">
        <v>361</v>
      </c>
      <c r="DA424" t="s">
        <v>361</v>
      </c>
      <c r="DE424" t="s">
        <v>385</v>
      </c>
      <c r="DG424" t="s">
        <v>385</v>
      </c>
      <c r="DH424" t="s">
        <v>361</v>
      </c>
      <c r="DI424" t="s">
        <v>361</v>
      </c>
      <c r="DJ424" t="s">
        <v>361</v>
      </c>
      <c r="DK424" t="s">
        <v>361</v>
      </c>
      <c r="DL424" t="s">
        <v>361</v>
      </c>
      <c r="DM424" t="s">
        <v>361</v>
      </c>
      <c r="DN424" t="s">
        <v>361</v>
      </c>
      <c r="DO424" t="s">
        <v>361</v>
      </c>
      <c r="DP424" t="s">
        <v>361</v>
      </c>
      <c r="DQ424" t="s">
        <v>361</v>
      </c>
      <c r="DR424" t="s">
        <v>361</v>
      </c>
      <c r="DT424" t="s">
        <v>361</v>
      </c>
      <c r="DU424" t="s">
        <v>361</v>
      </c>
      <c r="DV424" t="s">
        <v>361</v>
      </c>
      <c r="DW424" t="s">
        <v>361</v>
      </c>
      <c r="DX424" t="s">
        <v>361</v>
      </c>
      <c r="DY424" t="s">
        <v>361</v>
      </c>
      <c r="DZ424" t="s">
        <v>361</v>
      </c>
      <c r="EA424" t="s">
        <v>361</v>
      </c>
      <c r="EB424" t="s">
        <v>361</v>
      </c>
      <c r="EC424" t="s">
        <v>361</v>
      </c>
      <c r="ED424" t="s">
        <v>370</v>
      </c>
      <c r="EI424" t="s">
        <v>383</v>
      </c>
      <c r="EK424" t="s">
        <v>383</v>
      </c>
      <c r="EL424">
        <v>2</v>
      </c>
      <c r="EM424" t="s">
        <v>371</v>
      </c>
      <c r="EN424">
        <v>36</v>
      </c>
      <c r="EO424" t="s">
        <v>372</v>
      </c>
      <c r="EP424">
        <v>27</v>
      </c>
      <c r="FQ424" t="s">
        <v>373</v>
      </c>
      <c r="FS424" t="s">
        <v>448</v>
      </c>
      <c r="FW424" t="s">
        <v>393</v>
      </c>
      <c r="GG424" t="s">
        <v>383</v>
      </c>
      <c r="GK424" t="s">
        <v>428</v>
      </c>
      <c r="GO424" t="s">
        <v>429</v>
      </c>
      <c r="GQ424">
        <v>6</v>
      </c>
      <c r="GS424" t="s">
        <v>602</v>
      </c>
      <c r="GU424" t="s">
        <v>576</v>
      </c>
      <c r="GW424" t="s">
        <v>603</v>
      </c>
      <c r="GY424" t="s">
        <v>397</v>
      </c>
      <c r="HC424" t="s">
        <v>385</v>
      </c>
      <c r="HE424" t="s">
        <v>383</v>
      </c>
      <c r="HO424" t="s">
        <v>385</v>
      </c>
      <c r="HP424" t="s">
        <v>385</v>
      </c>
      <c r="HQ424" t="s">
        <v>383</v>
      </c>
      <c r="HR424" t="s">
        <v>383</v>
      </c>
      <c r="HS424" t="s">
        <v>385</v>
      </c>
      <c r="HT424" t="s">
        <v>383</v>
      </c>
      <c r="HU424" t="s">
        <v>385</v>
      </c>
      <c r="HV424" t="s">
        <v>385</v>
      </c>
      <c r="HW424" t="s">
        <v>383</v>
      </c>
      <c r="IE424" t="s">
        <v>385</v>
      </c>
      <c r="IF424" t="s">
        <v>385</v>
      </c>
      <c r="IG424" t="s">
        <v>383</v>
      </c>
      <c r="IH424" t="s">
        <v>383</v>
      </c>
      <c r="II424" t="s">
        <v>383</v>
      </c>
      <c r="IJ424" t="s">
        <v>383</v>
      </c>
      <c r="IK424" t="s">
        <v>383</v>
      </c>
      <c r="IM424" t="s">
        <v>398</v>
      </c>
      <c r="IQ424" t="s">
        <v>422</v>
      </c>
      <c r="IU424" t="s">
        <v>399</v>
      </c>
      <c r="IW424" t="s">
        <v>399</v>
      </c>
      <c r="IY424" t="s">
        <v>399</v>
      </c>
      <c r="JA424" t="s">
        <v>383</v>
      </c>
      <c r="JL424" t="s">
        <v>361</v>
      </c>
      <c r="JM424" t="s">
        <v>361</v>
      </c>
      <c r="JN424" t="s">
        <v>361</v>
      </c>
      <c r="JO424" t="s">
        <v>361</v>
      </c>
      <c r="JP424" t="s">
        <v>361</v>
      </c>
      <c r="JQ424" t="s">
        <v>361</v>
      </c>
      <c r="JR424" t="s">
        <v>361</v>
      </c>
      <c r="JS424" t="s">
        <v>361</v>
      </c>
      <c r="JT424" t="s">
        <v>361</v>
      </c>
      <c r="JU424" t="s">
        <v>361</v>
      </c>
      <c r="JV424" t="s">
        <v>361</v>
      </c>
      <c r="JW424" t="s">
        <v>361</v>
      </c>
      <c r="KB424" t="s">
        <v>8</v>
      </c>
    </row>
    <row r="425" spans="1:288" x14ac:dyDescent="0.3">
      <c r="A425">
        <v>424</v>
      </c>
      <c r="D425" s="45">
        <v>44748</v>
      </c>
      <c r="E425" s="46">
        <v>0.41805555555555557</v>
      </c>
      <c r="F425" t="s">
        <v>26</v>
      </c>
      <c r="G425" t="s">
        <v>382</v>
      </c>
      <c r="I425" t="s">
        <v>383</v>
      </c>
      <c r="N425" t="s">
        <v>384</v>
      </c>
      <c r="S425" t="s">
        <v>385</v>
      </c>
      <c r="W425" t="s">
        <v>413</v>
      </c>
      <c r="AA425" t="s">
        <v>414</v>
      </c>
      <c r="AC425" t="s">
        <v>388</v>
      </c>
      <c r="AE425" t="s">
        <v>435</v>
      </c>
      <c r="AG425" t="s">
        <v>390</v>
      </c>
      <c r="AK425" t="s">
        <v>383</v>
      </c>
      <c r="AO425" t="s">
        <v>383</v>
      </c>
      <c r="AQ425" t="s">
        <v>418</v>
      </c>
      <c r="AS425" t="s">
        <v>385</v>
      </c>
      <c r="AU425" t="s">
        <v>385</v>
      </c>
      <c r="AV425" t="s">
        <v>361</v>
      </c>
      <c r="AW425" t="s">
        <v>361</v>
      </c>
      <c r="AX425" t="s">
        <v>361</v>
      </c>
      <c r="AY425" t="s">
        <v>361</v>
      </c>
      <c r="AZ425" t="s">
        <v>361</v>
      </c>
      <c r="BA425" t="s">
        <v>361</v>
      </c>
      <c r="BB425" t="s">
        <v>361</v>
      </c>
      <c r="BC425" t="s">
        <v>361</v>
      </c>
      <c r="BD425" t="s">
        <v>361</v>
      </c>
      <c r="BE425" t="s">
        <v>361</v>
      </c>
      <c r="BF425" t="s">
        <v>361</v>
      </c>
      <c r="BG425" t="s">
        <v>361</v>
      </c>
      <c r="BH425" t="s">
        <v>361</v>
      </c>
      <c r="BI425" t="s">
        <v>370</v>
      </c>
      <c r="BJ425" t="s">
        <v>361</v>
      </c>
      <c r="BK425" t="s">
        <v>370</v>
      </c>
      <c r="BL425" t="s">
        <v>361</v>
      </c>
      <c r="BM425" t="s">
        <v>361</v>
      </c>
      <c r="BP425" t="s">
        <v>361</v>
      </c>
      <c r="BQ425" t="s">
        <v>361</v>
      </c>
      <c r="BR425" t="s">
        <v>361</v>
      </c>
      <c r="BS425" t="s">
        <v>361</v>
      </c>
      <c r="BT425" t="s">
        <v>361</v>
      </c>
      <c r="BU425" t="s">
        <v>361</v>
      </c>
      <c r="BV425" t="s">
        <v>361</v>
      </c>
      <c r="BW425" t="s">
        <v>361</v>
      </c>
      <c r="BX425" t="s">
        <v>361</v>
      </c>
      <c r="BY425" t="s">
        <v>361</v>
      </c>
      <c r="BZ425" t="s">
        <v>370</v>
      </c>
      <c r="CA425" t="s">
        <v>361</v>
      </c>
      <c r="CB425" t="s">
        <v>361</v>
      </c>
      <c r="CC425" t="s">
        <v>361</v>
      </c>
      <c r="CF425" t="s">
        <v>361</v>
      </c>
      <c r="CG425" t="s">
        <v>361</v>
      </c>
      <c r="CH425" t="s">
        <v>361</v>
      </c>
      <c r="CI425" t="s">
        <v>361</v>
      </c>
      <c r="CJ425" t="s">
        <v>361</v>
      </c>
      <c r="CK425" t="s">
        <v>361</v>
      </c>
      <c r="CL425" t="s">
        <v>361</v>
      </c>
      <c r="CM425" t="s">
        <v>361</v>
      </c>
      <c r="CN425" t="s">
        <v>361</v>
      </c>
      <c r="CO425" t="s">
        <v>361</v>
      </c>
      <c r="CP425" t="s">
        <v>361</v>
      </c>
      <c r="CQ425" t="s">
        <v>361</v>
      </c>
      <c r="CR425" t="s">
        <v>361</v>
      </c>
      <c r="CS425" t="s">
        <v>361</v>
      </c>
      <c r="CT425" t="s">
        <v>370</v>
      </c>
      <c r="CU425" t="s">
        <v>361</v>
      </c>
      <c r="CV425" t="s">
        <v>361</v>
      </c>
      <c r="CW425" t="s">
        <v>361</v>
      </c>
      <c r="CX425" t="s">
        <v>370</v>
      </c>
      <c r="CY425" t="s">
        <v>361</v>
      </c>
      <c r="CZ425" t="s">
        <v>361</v>
      </c>
      <c r="DA425" t="s">
        <v>361</v>
      </c>
      <c r="DE425" t="s">
        <v>385</v>
      </c>
      <c r="DG425" t="s">
        <v>385</v>
      </c>
      <c r="DH425" t="s">
        <v>361</v>
      </c>
      <c r="DI425" t="s">
        <v>361</v>
      </c>
      <c r="DJ425" t="s">
        <v>361</v>
      </c>
      <c r="DK425" t="s">
        <v>361</v>
      </c>
      <c r="DL425" t="s">
        <v>361</v>
      </c>
      <c r="DM425" t="s">
        <v>361</v>
      </c>
      <c r="DN425" t="s">
        <v>361</v>
      </c>
      <c r="DO425" t="s">
        <v>361</v>
      </c>
      <c r="DP425" t="s">
        <v>361</v>
      </c>
      <c r="DQ425" t="s">
        <v>361</v>
      </c>
      <c r="DR425" t="s">
        <v>361</v>
      </c>
      <c r="DT425" t="s">
        <v>361</v>
      </c>
      <c r="DU425" t="s">
        <v>361</v>
      </c>
      <c r="DV425" t="s">
        <v>361</v>
      </c>
      <c r="DW425" t="s">
        <v>361</v>
      </c>
      <c r="DX425" t="s">
        <v>361</v>
      </c>
      <c r="DY425" t="s">
        <v>361</v>
      </c>
      <c r="DZ425" t="s">
        <v>361</v>
      </c>
      <c r="EA425" t="s">
        <v>361</v>
      </c>
      <c r="EB425" t="s">
        <v>361</v>
      </c>
      <c r="EC425" t="s">
        <v>361</v>
      </c>
      <c r="ED425" t="s">
        <v>370</v>
      </c>
      <c r="EI425" t="s">
        <v>383</v>
      </c>
      <c r="EK425" t="s">
        <v>383</v>
      </c>
      <c r="EL425">
        <v>1</v>
      </c>
      <c r="EM425" t="s">
        <v>372</v>
      </c>
      <c r="EN425">
        <v>25</v>
      </c>
      <c r="FQ425" t="s">
        <v>373</v>
      </c>
      <c r="FS425" t="s">
        <v>419</v>
      </c>
      <c r="FW425" t="s">
        <v>419</v>
      </c>
      <c r="GG425" t="s">
        <v>383</v>
      </c>
      <c r="GK425" t="s">
        <v>428</v>
      </c>
      <c r="GO425" t="s">
        <v>484</v>
      </c>
      <c r="GQ425">
        <v>45</v>
      </c>
      <c r="GS425" t="s">
        <v>395</v>
      </c>
      <c r="GU425" t="s">
        <v>554</v>
      </c>
      <c r="GY425" t="s">
        <v>397</v>
      </c>
      <c r="HC425" t="s">
        <v>383</v>
      </c>
      <c r="HE425" t="s">
        <v>383</v>
      </c>
      <c r="HO425" t="s">
        <v>383</v>
      </c>
      <c r="HP425" t="s">
        <v>383</v>
      </c>
      <c r="HQ425" t="s">
        <v>383</v>
      </c>
      <c r="HR425" t="s">
        <v>383</v>
      </c>
      <c r="HS425" t="s">
        <v>383</v>
      </c>
      <c r="HT425" t="s">
        <v>383</v>
      </c>
      <c r="HU425" t="s">
        <v>383</v>
      </c>
      <c r="HV425" t="s">
        <v>383</v>
      </c>
      <c r="HW425" t="s">
        <v>383</v>
      </c>
      <c r="IE425" t="s">
        <v>383</v>
      </c>
      <c r="IF425" t="s">
        <v>385</v>
      </c>
      <c r="IG425" t="s">
        <v>383</v>
      </c>
      <c r="IH425" t="s">
        <v>383</v>
      </c>
      <c r="II425" t="s">
        <v>383</v>
      </c>
      <c r="IJ425" t="s">
        <v>383</v>
      </c>
      <c r="IK425" t="s">
        <v>383</v>
      </c>
      <c r="IM425" t="s">
        <v>453</v>
      </c>
      <c r="IQ425" t="s">
        <v>422</v>
      </c>
      <c r="IU425" t="s">
        <v>399</v>
      </c>
      <c r="IW425" t="s">
        <v>399</v>
      </c>
      <c r="IY425" t="s">
        <v>399</v>
      </c>
      <c r="JA425" t="s">
        <v>383</v>
      </c>
      <c r="JL425" t="s">
        <v>361</v>
      </c>
      <c r="JM425" t="s">
        <v>361</v>
      </c>
      <c r="JN425" t="s">
        <v>361</v>
      </c>
      <c r="JO425" t="s">
        <v>361</v>
      </c>
      <c r="JP425" t="s">
        <v>361</v>
      </c>
      <c r="JQ425" t="s">
        <v>361</v>
      </c>
      <c r="JR425" t="s">
        <v>361</v>
      </c>
      <c r="JS425" t="s">
        <v>361</v>
      </c>
      <c r="JT425" t="s">
        <v>361</v>
      </c>
      <c r="JU425" t="s">
        <v>361</v>
      </c>
      <c r="JV425" t="s">
        <v>361</v>
      </c>
      <c r="JW425" t="s">
        <v>361</v>
      </c>
      <c r="KB425" t="s">
        <v>8</v>
      </c>
    </row>
    <row r="426" spans="1:288" x14ac:dyDescent="0.3">
      <c r="A426">
        <v>425</v>
      </c>
      <c r="AV426" t="s">
        <v>361</v>
      </c>
      <c r="AW426" t="s">
        <v>361</v>
      </c>
      <c r="AX426" t="s">
        <v>361</v>
      </c>
      <c r="AY426" t="s">
        <v>361</v>
      </c>
      <c r="AZ426" t="s">
        <v>361</v>
      </c>
      <c r="BA426" t="s">
        <v>361</v>
      </c>
      <c r="BB426" t="s">
        <v>361</v>
      </c>
      <c r="BC426" t="s">
        <v>361</v>
      </c>
      <c r="BD426" t="s">
        <v>361</v>
      </c>
      <c r="BE426" t="s">
        <v>361</v>
      </c>
      <c r="BF426" t="s">
        <v>361</v>
      </c>
      <c r="BG426" t="s">
        <v>361</v>
      </c>
      <c r="BH426" t="s">
        <v>361</v>
      </c>
      <c r="BI426" t="s">
        <v>361</v>
      </c>
      <c r="BJ426" t="s">
        <v>361</v>
      </c>
      <c r="BK426" t="s">
        <v>361</v>
      </c>
      <c r="BL426" t="s">
        <v>361</v>
      </c>
      <c r="BM426" t="s">
        <v>361</v>
      </c>
      <c r="BP426" t="s">
        <v>361</v>
      </c>
      <c r="BQ426" t="s">
        <v>361</v>
      </c>
      <c r="BR426" t="s">
        <v>361</v>
      </c>
      <c r="BS426" t="s">
        <v>361</v>
      </c>
      <c r="BT426" t="s">
        <v>361</v>
      </c>
      <c r="BU426" t="s">
        <v>361</v>
      </c>
      <c r="BV426" t="s">
        <v>361</v>
      </c>
      <c r="BW426" t="s">
        <v>361</v>
      </c>
      <c r="BX426" t="s">
        <v>361</v>
      </c>
      <c r="BY426" t="s">
        <v>361</v>
      </c>
      <c r="BZ426" t="s">
        <v>361</v>
      </c>
      <c r="CA426" t="s">
        <v>361</v>
      </c>
      <c r="CB426" t="s">
        <v>361</v>
      </c>
      <c r="CC426" t="s">
        <v>361</v>
      </c>
      <c r="CF426" t="s">
        <v>361</v>
      </c>
      <c r="CG426" t="s">
        <v>361</v>
      </c>
      <c r="CH426" t="s">
        <v>361</v>
      </c>
      <c r="CI426" t="s">
        <v>361</v>
      </c>
      <c r="CJ426" t="s">
        <v>361</v>
      </c>
      <c r="CK426" t="s">
        <v>361</v>
      </c>
      <c r="CL426" t="s">
        <v>361</v>
      </c>
      <c r="CM426" t="s">
        <v>361</v>
      </c>
      <c r="CN426" t="s">
        <v>361</v>
      </c>
      <c r="CO426" t="s">
        <v>361</v>
      </c>
      <c r="CP426" t="s">
        <v>361</v>
      </c>
      <c r="CQ426" t="s">
        <v>361</v>
      </c>
      <c r="CR426" t="s">
        <v>361</v>
      </c>
      <c r="CS426" t="s">
        <v>361</v>
      </c>
      <c r="CT426" t="s">
        <v>361</v>
      </c>
      <c r="CU426" t="s">
        <v>361</v>
      </c>
      <c r="CV426" t="s">
        <v>361</v>
      </c>
      <c r="CW426" t="s">
        <v>361</v>
      </c>
      <c r="CX426" t="s">
        <v>361</v>
      </c>
      <c r="CY426" t="s">
        <v>361</v>
      </c>
      <c r="CZ426" t="s">
        <v>361</v>
      </c>
      <c r="DA426" t="s">
        <v>361</v>
      </c>
      <c r="DH426" t="s">
        <v>361</v>
      </c>
      <c r="DI426" t="s">
        <v>361</v>
      </c>
      <c r="DJ426" t="s">
        <v>361</v>
      </c>
      <c r="DK426" t="s">
        <v>361</v>
      </c>
      <c r="DL426" t="s">
        <v>361</v>
      </c>
      <c r="DM426" t="s">
        <v>361</v>
      </c>
      <c r="DN426" t="s">
        <v>361</v>
      </c>
      <c r="DO426" t="s">
        <v>361</v>
      </c>
      <c r="DP426" t="s">
        <v>361</v>
      </c>
      <c r="DQ426" t="s">
        <v>361</v>
      </c>
      <c r="DR426" t="s">
        <v>361</v>
      </c>
      <c r="DT426" t="s">
        <v>361</v>
      </c>
      <c r="DU426" t="s">
        <v>361</v>
      </c>
      <c r="DV426" t="s">
        <v>361</v>
      </c>
      <c r="DW426" t="s">
        <v>361</v>
      </c>
      <c r="DX426" t="s">
        <v>361</v>
      </c>
      <c r="DY426" t="s">
        <v>361</v>
      </c>
      <c r="DZ426" t="s">
        <v>361</v>
      </c>
      <c r="EA426" t="s">
        <v>361</v>
      </c>
      <c r="EB426" t="s">
        <v>361</v>
      </c>
      <c r="EC426" t="s">
        <v>361</v>
      </c>
      <c r="ED426" t="s">
        <v>361</v>
      </c>
      <c r="JL426" t="s">
        <v>361</v>
      </c>
      <c r="JM426" t="s">
        <v>361</v>
      </c>
      <c r="JN426" t="s">
        <v>361</v>
      </c>
      <c r="JO426" t="s">
        <v>361</v>
      </c>
      <c r="JP426" t="s">
        <v>361</v>
      </c>
      <c r="JQ426" t="s">
        <v>361</v>
      </c>
      <c r="JR426" t="s">
        <v>361</v>
      </c>
      <c r="JS426" t="s">
        <v>361</v>
      </c>
      <c r="JT426" t="s">
        <v>361</v>
      </c>
      <c r="JU426" t="s">
        <v>361</v>
      </c>
      <c r="JV426" t="s">
        <v>361</v>
      </c>
      <c r="JW426" t="s">
        <v>361</v>
      </c>
      <c r="KB426" t="s">
        <v>59</v>
      </c>
    </row>
    <row r="427" spans="1:288" x14ac:dyDescent="0.3">
      <c r="A427">
        <v>426</v>
      </c>
      <c r="D427" s="45">
        <v>44748</v>
      </c>
      <c r="E427" s="46">
        <v>0.43124999999999997</v>
      </c>
      <c r="F427" t="s">
        <v>23</v>
      </c>
      <c r="G427" t="s">
        <v>382</v>
      </c>
      <c r="I427" t="s">
        <v>383</v>
      </c>
      <c r="N427" t="s">
        <v>384</v>
      </c>
      <c r="S427" t="s">
        <v>385</v>
      </c>
      <c r="W427" t="s">
        <v>465</v>
      </c>
      <c r="AA427" t="s">
        <v>414</v>
      </c>
      <c r="AC427" t="s">
        <v>388</v>
      </c>
      <c r="AE427" t="s">
        <v>423</v>
      </c>
      <c r="AG427" t="s">
        <v>390</v>
      </c>
      <c r="AK427" t="s">
        <v>502</v>
      </c>
      <c r="AL427" t="s">
        <v>584</v>
      </c>
      <c r="AO427" t="s">
        <v>385</v>
      </c>
      <c r="AQ427" t="s">
        <v>418</v>
      </c>
      <c r="AS427" t="s">
        <v>385</v>
      </c>
      <c r="AU427" t="s">
        <v>383</v>
      </c>
      <c r="AV427" t="s">
        <v>361</v>
      </c>
      <c r="AW427" t="s">
        <v>361</v>
      </c>
      <c r="AX427" t="s">
        <v>361</v>
      </c>
      <c r="AY427" t="s">
        <v>361</v>
      </c>
      <c r="AZ427" t="s">
        <v>361</v>
      </c>
      <c r="BA427" t="s">
        <v>361</v>
      </c>
      <c r="BB427" t="s">
        <v>361</v>
      </c>
      <c r="BC427" t="s">
        <v>361</v>
      </c>
      <c r="BD427" t="s">
        <v>361</v>
      </c>
      <c r="BE427" t="s">
        <v>361</v>
      </c>
      <c r="BF427" t="s">
        <v>361</v>
      </c>
      <c r="BG427" t="s">
        <v>361</v>
      </c>
      <c r="BH427" t="s">
        <v>361</v>
      </c>
      <c r="BI427" t="s">
        <v>370</v>
      </c>
      <c r="BJ427" t="s">
        <v>361</v>
      </c>
      <c r="BK427" t="s">
        <v>361</v>
      </c>
      <c r="BL427" t="s">
        <v>361</v>
      </c>
      <c r="BM427" t="s">
        <v>361</v>
      </c>
      <c r="BP427" t="s">
        <v>361</v>
      </c>
      <c r="BQ427" t="s">
        <v>361</v>
      </c>
      <c r="BR427" t="s">
        <v>361</v>
      </c>
      <c r="BS427" t="s">
        <v>361</v>
      </c>
      <c r="BT427" t="s">
        <v>361</v>
      </c>
      <c r="BU427" t="s">
        <v>361</v>
      </c>
      <c r="BV427" t="s">
        <v>361</v>
      </c>
      <c r="BW427" t="s">
        <v>361</v>
      </c>
      <c r="BX427" t="s">
        <v>361</v>
      </c>
      <c r="BY427" t="s">
        <v>361</v>
      </c>
      <c r="BZ427" t="s">
        <v>370</v>
      </c>
      <c r="CA427" t="s">
        <v>361</v>
      </c>
      <c r="CB427" t="s">
        <v>361</v>
      </c>
      <c r="CC427" t="s">
        <v>361</v>
      </c>
      <c r="CF427" t="s">
        <v>361</v>
      </c>
      <c r="CG427" t="s">
        <v>361</v>
      </c>
      <c r="CH427" t="s">
        <v>361</v>
      </c>
      <c r="CI427" t="s">
        <v>361</v>
      </c>
      <c r="CJ427" t="s">
        <v>361</v>
      </c>
      <c r="CK427" t="s">
        <v>361</v>
      </c>
      <c r="CL427" t="s">
        <v>361</v>
      </c>
      <c r="CM427" t="s">
        <v>361</v>
      </c>
      <c r="CN427" t="s">
        <v>361</v>
      </c>
      <c r="CO427" t="s">
        <v>361</v>
      </c>
      <c r="CP427" t="s">
        <v>361</v>
      </c>
      <c r="CQ427" t="s">
        <v>361</v>
      </c>
      <c r="CR427" t="s">
        <v>361</v>
      </c>
      <c r="CS427" t="s">
        <v>361</v>
      </c>
      <c r="CT427" t="s">
        <v>361</v>
      </c>
      <c r="CU427" t="s">
        <v>361</v>
      </c>
      <c r="CV427" t="s">
        <v>361</v>
      </c>
      <c r="CW427" t="s">
        <v>370</v>
      </c>
      <c r="CX427" t="s">
        <v>370</v>
      </c>
      <c r="CY427" t="s">
        <v>370</v>
      </c>
      <c r="CZ427" t="s">
        <v>361</v>
      </c>
      <c r="DA427" t="s">
        <v>361</v>
      </c>
      <c r="DG427" t="s">
        <v>385</v>
      </c>
      <c r="DH427" t="s">
        <v>361</v>
      </c>
      <c r="DI427" t="s">
        <v>361</v>
      </c>
      <c r="DJ427" t="s">
        <v>361</v>
      </c>
      <c r="DK427" t="s">
        <v>361</v>
      </c>
      <c r="DL427" t="s">
        <v>361</v>
      </c>
      <c r="DM427" t="s">
        <v>361</v>
      </c>
      <c r="DN427" t="s">
        <v>361</v>
      </c>
      <c r="DO427" t="s">
        <v>361</v>
      </c>
      <c r="DP427" t="s">
        <v>361</v>
      </c>
      <c r="DQ427" t="s">
        <v>361</v>
      </c>
      <c r="DR427" t="s">
        <v>361</v>
      </c>
      <c r="DT427" t="s">
        <v>361</v>
      </c>
      <c r="DU427" t="s">
        <v>361</v>
      </c>
      <c r="DV427" t="s">
        <v>361</v>
      </c>
      <c r="DW427" t="s">
        <v>361</v>
      </c>
      <c r="DX427" t="s">
        <v>361</v>
      </c>
      <c r="DY427" t="s">
        <v>361</v>
      </c>
      <c r="DZ427" t="s">
        <v>370</v>
      </c>
      <c r="EA427" t="s">
        <v>361</v>
      </c>
      <c r="EB427" t="s">
        <v>361</v>
      </c>
      <c r="EC427" t="s">
        <v>361</v>
      </c>
      <c r="ED427" t="s">
        <v>361</v>
      </c>
      <c r="EG427" t="s">
        <v>383</v>
      </c>
      <c r="EI427" t="s">
        <v>383</v>
      </c>
      <c r="EK427" t="s">
        <v>383</v>
      </c>
      <c r="EL427">
        <v>2</v>
      </c>
      <c r="EM427" t="s">
        <v>372</v>
      </c>
      <c r="EN427">
        <v>36</v>
      </c>
      <c r="EO427" t="s">
        <v>371</v>
      </c>
      <c r="EP427">
        <v>22</v>
      </c>
      <c r="FQ427" t="s">
        <v>373</v>
      </c>
      <c r="FS427" t="s">
        <v>448</v>
      </c>
      <c r="FW427" t="s">
        <v>419</v>
      </c>
      <c r="GG427" t="s">
        <v>383</v>
      </c>
      <c r="GK427" t="s">
        <v>394</v>
      </c>
      <c r="GQ427">
        <v>1</v>
      </c>
      <c r="GS427" t="s">
        <v>395</v>
      </c>
      <c r="GU427" t="s">
        <v>396</v>
      </c>
      <c r="GY427" t="s">
        <v>397</v>
      </c>
      <c r="HC427" t="s">
        <v>385</v>
      </c>
      <c r="HE427" t="s">
        <v>385</v>
      </c>
      <c r="HO427" t="s">
        <v>383</v>
      </c>
      <c r="HP427" t="s">
        <v>385</v>
      </c>
      <c r="HQ427" t="s">
        <v>385</v>
      </c>
      <c r="HR427" t="s">
        <v>383</v>
      </c>
      <c r="HS427" t="s">
        <v>385</v>
      </c>
      <c r="HT427" t="s">
        <v>383</v>
      </c>
      <c r="HU427" t="s">
        <v>383</v>
      </c>
      <c r="HV427" t="s">
        <v>385</v>
      </c>
      <c r="HW427" t="s">
        <v>383</v>
      </c>
      <c r="IE427" t="s">
        <v>385</v>
      </c>
      <c r="IF427" t="s">
        <v>385</v>
      </c>
      <c r="IG427" t="s">
        <v>383</v>
      </c>
      <c r="IH427" t="s">
        <v>383</v>
      </c>
      <c r="IJ427" t="s">
        <v>383</v>
      </c>
      <c r="IK427" t="s">
        <v>383</v>
      </c>
      <c r="IM427" t="s">
        <v>398</v>
      </c>
      <c r="IQ427" t="s">
        <v>380</v>
      </c>
      <c r="IU427" t="s">
        <v>399</v>
      </c>
      <c r="IW427" t="s">
        <v>399</v>
      </c>
      <c r="IY427" t="s">
        <v>399</v>
      </c>
      <c r="JA427" t="s">
        <v>383</v>
      </c>
      <c r="JL427" t="s">
        <v>361</v>
      </c>
      <c r="JM427" t="s">
        <v>361</v>
      </c>
      <c r="JN427" t="s">
        <v>361</v>
      </c>
      <c r="JO427" t="s">
        <v>361</v>
      </c>
      <c r="JP427" t="s">
        <v>361</v>
      </c>
      <c r="JQ427" t="s">
        <v>361</v>
      </c>
      <c r="JR427" t="s">
        <v>361</v>
      </c>
      <c r="JS427" t="s">
        <v>361</v>
      </c>
      <c r="JT427" t="s">
        <v>361</v>
      </c>
      <c r="JU427" t="s">
        <v>361</v>
      </c>
      <c r="JV427" t="s">
        <v>361</v>
      </c>
      <c r="JW427" t="s">
        <v>361</v>
      </c>
      <c r="KB427" t="s">
        <v>8</v>
      </c>
    </row>
    <row r="428" spans="1:288" x14ac:dyDescent="0.3">
      <c r="A428">
        <v>427</v>
      </c>
      <c r="D428" s="45">
        <v>44748</v>
      </c>
      <c r="E428" s="46">
        <v>0.43055555555555558</v>
      </c>
      <c r="F428" t="s">
        <v>27</v>
      </c>
      <c r="G428" t="s">
        <v>13</v>
      </c>
      <c r="H428" t="s">
        <v>7</v>
      </c>
      <c r="L428" t="s">
        <v>362</v>
      </c>
      <c r="P428" t="s">
        <v>9</v>
      </c>
      <c r="V428" t="s">
        <v>363</v>
      </c>
      <c r="Z428" t="s">
        <v>402</v>
      </c>
      <c r="AB428" t="s">
        <v>403</v>
      </c>
      <c r="AD428" t="s">
        <v>366</v>
      </c>
      <c r="AF428" t="s">
        <v>367</v>
      </c>
      <c r="AJ428" t="s">
        <v>367</v>
      </c>
      <c r="AN428" t="s">
        <v>7</v>
      </c>
      <c r="AP428" t="s">
        <v>369</v>
      </c>
      <c r="AR428" t="s">
        <v>9</v>
      </c>
      <c r="AT428" t="s">
        <v>7</v>
      </c>
      <c r="AV428" t="s">
        <v>361</v>
      </c>
      <c r="AW428" t="s">
        <v>361</v>
      </c>
      <c r="AX428" t="s">
        <v>361</v>
      </c>
      <c r="AY428" t="s">
        <v>361</v>
      </c>
      <c r="AZ428" t="s">
        <v>370</v>
      </c>
      <c r="BA428" t="s">
        <v>370</v>
      </c>
      <c r="BB428" t="s">
        <v>361</v>
      </c>
      <c r="BC428" t="s">
        <v>361</v>
      </c>
      <c r="BD428" t="s">
        <v>361</v>
      </c>
      <c r="BE428" t="s">
        <v>361</v>
      </c>
      <c r="BF428" t="s">
        <v>361</v>
      </c>
      <c r="BG428" t="s">
        <v>361</v>
      </c>
      <c r="BH428" t="s">
        <v>361</v>
      </c>
      <c r="BI428" t="s">
        <v>361</v>
      </c>
      <c r="BJ428" t="s">
        <v>361</v>
      </c>
      <c r="BK428" t="s">
        <v>361</v>
      </c>
      <c r="BL428" t="s">
        <v>361</v>
      </c>
      <c r="BM428" t="s">
        <v>361</v>
      </c>
      <c r="BP428" t="s">
        <v>361</v>
      </c>
      <c r="BQ428" t="s">
        <v>361</v>
      </c>
      <c r="BR428" t="s">
        <v>361</v>
      </c>
      <c r="BS428" t="s">
        <v>370</v>
      </c>
      <c r="BT428" t="s">
        <v>361</v>
      </c>
      <c r="BU428" t="s">
        <v>361</v>
      </c>
      <c r="BV428" t="s">
        <v>361</v>
      </c>
      <c r="BW428" t="s">
        <v>361</v>
      </c>
      <c r="BX428" t="s">
        <v>361</v>
      </c>
      <c r="BY428" t="s">
        <v>361</v>
      </c>
      <c r="BZ428" t="s">
        <v>361</v>
      </c>
      <c r="CA428" t="s">
        <v>361</v>
      </c>
      <c r="CB428" t="s">
        <v>361</v>
      </c>
      <c r="CC428" t="s">
        <v>361</v>
      </c>
      <c r="CF428" t="s">
        <v>361</v>
      </c>
      <c r="CG428" t="s">
        <v>361</v>
      </c>
      <c r="CH428" t="s">
        <v>361</v>
      </c>
      <c r="CI428" t="s">
        <v>361</v>
      </c>
      <c r="CJ428" t="s">
        <v>370</v>
      </c>
      <c r="CK428" t="s">
        <v>361</v>
      </c>
      <c r="CL428" t="s">
        <v>370</v>
      </c>
      <c r="CM428" t="s">
        <v>361</v>
      </c>
      <c r="CN428" t="s">
        <v>361</v>
      </c>
      <c r="CO428" t="s">
        <v>361</v>
      </c>
      <c r="CP428" t="s">
        <v>361</v>
      </c>
      <c r="CQ428" t="s">
        <v>361</v>
      </c>
      <c r="CR428" t="s">
        <v>361</v>
      </c>
      <c r="CS428" t="s">
        <v>361</v>
      </c>
      <c r="CT428" t="s">
        <v>361</v>
      </c>
      <c r="CU428" t="s">
        <v>361</v>
      </c>
      <c r="CV428" t="s">
        <v>361</v>
      </c>
      <c r="CW428" t="s">
        <v>361</v>
      </c>
      <c r="CX428" t="s">
        <v>361</v>
      </c>
      <c r="CY428" t="s">
        <v>361</v>
      </c>
      <c r="CZ428" t="s">
        <v>361</v>
      </c>
      <c r="DA428" t="s">
        <v>361</v>
      </c>
      <c r="DD428" t="s">
        <v>9</v>
      </c>
      <c r="DF428" t="s">
        <v>9</v>
      </c>
      <c r="DH428" t="s">
        <v>361</v>
      </c>
      <c r="DI428" t="s">
        <v>361</v>
      </c>
      <c r="DJ428" t="s">
        <v>361</v>
      </c>
      <c r="DK428" t="s">
        <v>361</v>
      </c>
      <c r="DL428" t="s">
        <v>361</v>
      </c>
      <c r="DM428" t="s">
        <v>361</v>
      </c>
      <c r="DN428" t="s">
        <v>361</v>
      </c>
      <c r="DO428" t="s">
        <v>361</v>
      </c>
      <c r="DP428" t="s">
        <v>361</v>
      </c>
      <c r="DQ428" t="s">
        <v>361</v>
      </c>
      <c r="DR428" t="s">
        <v>370</v>
      </c>
      <c r="DT428" t="s">
        <v>361</v>
      </c>
      <c r="DU428" t="s">
        <v>361</v>
      </c>
      <c r="DV428" t="s">
        <v>361</v>
      </c>
      <c r="DW428" t="s">
        <v>361</v>
      </c>
      <c r="DX428" t="s">
        <v>361</v>
      </c>
      <c r="DY428" t="s">
        <v>361</v>
      </c>
      <c r="DZ428" t="s">
        <v>361</v>
      </c>
      <c r="EA428" t="s">
        <v>361</v>
      </c>
      <c r="EB428" t="s">
        <v>361</v>
      </c>
      <c r="EC428" t="s">
        <v>361</v>
      </c>
      <c r="ED428" t="s">
        <v>361</v>
      </c>
      <c r="EH428" t="s">
        <v>7</v>
      </c>
      <c r="EJ428" t="s">
        <v>7</v>
      </c>
      <c r="EL428">
        <v>0</v>
      </c>
      <c r="FQ428" t="s">
        <v>373</v>
      </c>
      <c r="FR428" t="s">
        <v>406</v>
      </c>
      <c r="FV428" t="s">
        <v>406</v>
      </c>
      <c r="GF428" t="s">
        <v>7</v>
      </c>
      <c r="GJ428" t="s">
        <v>478</v>
      </c>
      <c r="GN428" t="s">
        <v>479</v>
      </c>
      <c r="GP428">
        <v>10</v>
      </c>
      <c r="GR428" t="s">
        <v>562</v>
      </c>
      <c r="GT428" t="s">
        <v>532</v>
      </c>
      <c r="GX428" t="s">
        <v>604</v>
      </c>
      <c r="HB428" t="s">
        <v>7</v>
      </c>
      <c r="HD428" t="s">
        <v>7</v>
      </c>
      <c r="HF428" t="s">
        <v>7</v>
      </c>
      <c r="HG428" t="s">
        <v>7</v>
      </c>
      <c r="HH428" t="s">
        <v>7</v>
      </c>
      <c r="HI428" t="s">
        <v>7</v>
      </c>
      <c r="HJ428" t="s">
        <v>7</v>
      </c>
      <c r="HK428" t="s">
        <v>7</v>
      </c>
      <c r="HL428" t="s">
        <v>7</v>
      </c>
      <c r="HM428" t="s">
        <v>7</v>
      </c>
      <c r="HN428" t="s">
        <v>7</v>
      </c>
      <c r="HX428" t="s">
        <v>7</v>
      </c>
      <c r="HY428" t="s">
        <v>7</v>
      </c>
      <c r="HZ428" t="s">
        <v>7</v>
      </c>
      <c r="IA428" t="s">
        <v>7</v>
      </c>
      <c r="IB428" t="s">
        <v>7</v>
      </c>
      <c r="IC428" t="s">
        <v>7</v>
      </c>
      <c r="ID428" t="s">
        <v>7</v>
      </c>
      <c r="IL428" t="s">
        <v>473</v>
      </c>
      <c r="IP428" t="s">
        <v>457</v>
      </c>
      <c r="IT428" t="s">
        <v>381</v>
      </c>
      <c r="IV428" t="s">
        <v>381</v>
      </c>
      <c r="IX428" t="s">
        <v>381</v>
      </c>
      <c r="IZ428" t="s">
        <v>9</v>
      </c>
      <c r="JB428" t="s">
        <v>11</v>
      </c>
      <c r="JD428" t="s">
        <v>9</v>
      </c>
      <c r="JF428" t="s">
        <v>410</v>
      </c>
      <c r="JG428" t="s">
        <v>410</v>
      </c>
      <c r="JH428" t="s">
        <v>410</v>
      </c>
      <c r="JL428" t="s">
        <v>370</v>
      </c>
      <c r="JM428" t="s">
        <v>370</v>
      </c>
      <c r="JN428" t="s">
        <v>370</v>
      </c>
      <c r="JO428" t="s">
        <v>370</v>
      </c>
      <c r="JP428" t="s">
        <v>361</v>
      </c>
      <c r="JQ428" t="s">
        <v>361</v>
      </c>
      <c r="JR428" t="s">
        <v>361</v>
      </c>
      <c r="JS428" t="s">
        <v>361</v>
      </c>
      <c r="JT428" t="s">
        <v>361</v>
      </c>
      <c r="JU428" t="s">
        <v>361</v>
      </c>
      <c r="JV428" t="s">
        <v>361</v>
      </c>
      <c r="JW428" t="s">
        <v>361</v>
      </c>
      <c r="JX428" t="s">
        <v>490</v>
      </c>
      <c r="JZ428" t="s">
        <v>412</v>
      </c>
      <c r="KB428" t="s">
        <v>8</v>
      </c>
    </row>
    <row r="429" spans="1:288" x14ac:dyDescent="0.3">
      <c r="A429">
        <v>428</v>
      </c>
      <c r="D429" s="45">
        <v>44748</v>
      </c>
      <c r="E429" s="46">
        <v>0.4458333333333333</v>
      </c>
      <c r="F429" t="s">
        <v>61</v>
      </c>
      <c r="G429" t="s">
        <v>13</v>
      </c>
      <c r="H429" t="s">
        <v>7</v>
      </c>
      <c r="L429" t="s">
        <v>362</v>
      </c>
      <c r="P429" t="s">
        <v>9</v>
      </c>
      <c r="V429" t="s">
        <v>363</v>
      </c>
      <c r="Z429" t="s">
        <v>443</v>
      </c>
      <c r="AB429" t="s">
        <v>403</v>
      </c>
      <c r="AD429" t="s">
        <v>366</v>
      </c>
      <c r="AF429" t="s">
        <v>367</v>
      </c>
      <c r="AJ429" t="s">
        <v>437</v>
      </c>
      <c r="AL429" t="s">
        <v>417</v>
      </c>
      <c r="AN429" t="s">
        <v>9</v>
      </c>
      <c r="AP429" t="s">
        <v>369</v>
      </c>
      <c r="AR429" t="s">
        <v>7</v>
      </c>
      <c r="AT429" t="s">
        <v>7</v>
      </c>
      <c r="AV429" t="s">
        <v>361</v>
      </c>
      <c r="AW429" t="s">
        <v>361</v>
      </c>
      <c r="AX429" t="s">
        <v>361</v>
      </c>
      <c r="AY429" t="s">
        <v>361</v>
      </c>
      <c r="AZ429" t="s">
        <v>370</v>
      </c>
      <c r="BA429" t="s">
        <v>370</v>
      </c>
      <c r="BB429" t="s">
        <v>370</v>
      </c>
      <c r="BC429" t="s">
        <v>361</v>
      </c>
      <c r="BD429" t="s">
        <v>361</v>
      </c>
      <c r="BE429" t="s">
        <v>361</v>
      </c>
      <c r="BF429" t="s">
        <v>361</v>
      </c>
      <c r="BG429" t="s">
        <v>361</v>
      </c>
      <c r="BH429" t="s">
        <v>361</v>
      </c>
      <c r="BI429" t="s">
        <v>361</v>
      </c>
      <c r="BJ429" t="s">
        <v>361</v>
      </c>
      <c r="BK429" t="s">
        <v>361</v>
      </c>
      <c r="BL429" t="s">
        <v>361</v>
      </c>
      <c r="BM429" t="s">
        <v>361</v>
      </c>
      <c r="BP429" t="s">
        <v>361</v>
      </c>
      <c r="BQ429" t="s">
        <v>361</v>
      </c>
      <c r="BR429" t="s">
        <v>361</v>
      </c>
      <c r="BS429" t="s">
        <v>370</v>
      </c>
      <c r="BT429" t="s">
        <v>361</v>
      </c>
      <c r="BU429" t="s">
        <v>361</v>
      </c>
      <c r="BV429" t="s">
        <v>361</v>
      </c>
      <c r="BW429" t="s">
        <v>361</v>
      </c>
      <c r="BX429" t="s">
        <v>361</v>
      </c>
      <c r="BY429" t="s">
        <v>361</v>
      </c>
      <c r="BZ429" t="s">
        <v>361</v>
      </c>
      <c r="CA429" t="s">
        <v>361</v>
      </c>
      <c r="CB429" t="s">
        <v>361</v>
      </c>
      <c r="CC429" t="s">
        <v>361</v>
      </c>
      <c r="CF429" t="s">
        <v>361</v>
      </c>
      <c r="CG429" t="s">
        <v>361</v>
      </c>
      <c r="CH429" t="s">
        <v>370</v>
      </c>
      <c r="CI429" t="s">
        <v>370</v>
      </c>
      <c r="CJ429" t="s">
        <v>370</v>
      </c>
      <c r="CK429" t="s">
        <v>370</v>
      </c>
      <c r="CL429" t="s">
        <v>370</v>
      </c>
      <c r="CM429" t="s">
        <v>370</v>
      </c>
      <c r="CN429" t="s">
        <v>370</v>
      </c>
      <c r="CO429" t="s">
        <v>370</v>
      </c>
      <c r="CP429" t="s">
        <v>361</v>
      </c>
      <c r="CQ429" t="s">
        <v>361</v>
      </c>
      <c r="CR429" t="s">
        <v>361</v>
      </c>
      <c r="CS429" t="s">
        <v>361</v>
      </c>
      <c r="CT429" t="s">
        <v>361</v>
      </c>
      <c r="CU429" t="s">
        <v>361</v>
      </c>
      <c r="CV429" t="s">
        <v>361</v>
      </c>
      <c r="CW429" t="s">
        <v>361</v>
      </c>
      <c r="CX429" t="s">
        <v>361</v>
      </c>
      <c r="CY429" t="s">
        <v>361</v>
      </c>
      <c r="CZ429" t="s">
        <v>361</v>
      </c>
      <c r="DA429" t="s">
        <v>361</v>
      </c>
      <c r="DD429" t="s">
        <v>9</v>
      </c>
      <c r="DF429" t="s">
        <v>9</v>
      </c>
      <c r="DH429" t="s">
        <v>361</v>
      </c>
      <c r="DI429" t="s">
        <v>361</v>
      </c>
      <c r="DJ429" t="s">
        <v>361</v>
      </c>
      <c r="DK429" t="s">
        <v>361</v>
      </c>
      <c r="DL429" t="s">
        <v>361</v>
      </c>
      <c r="DM429" t="s">
        <v>361</v>
      </c>
      <c r="DN429" t="s">
        <v>361</v>
      </c>
      <c r="DO429" t="s">
        <v>361</v>
      </c>
      <c r="DP429" t="s">
        <v>361</v>
      </c>
      <c r="DQ429" t="s">
        <v>361</v>
      </c>
      <c r="DR429" t="s">
        <v>370</v>
      </c>
      <c r="DT429" t="s">
        <v>361</v>
      </c>
      <c r="DU429" t="s">
        <v>361</v>
      </c>
      <c r="DV429" t="s">
        <v>361</v>
      </c>
      <c r="DW429" t="s">
        <v>361</v>
      </c>
      <c r="DX429" t="s">
        <v>361</v>
      </c>
      <c r="DY429" t="s">
        <v>361</v>
      </c>
      <c r="DZ429" t="s">
        <v>361</v>
      </c>
      <c r="EA429" t="s">
        <v>361</v>
      </c>
      <c r="EB429" t="s">
        <v>361</v>
      </c>
      <c r="EC429" t="s">
        <v>361</v>
      </c>
      <c r="ED429" t="s">
        <v>361</v>
      </c>
      <c r="EH429" t="s">
        <v>9</v>
      </c>
      <c r="EJ429" t="s">
        <v>9</v>
      </c>
      <c r="EL429">
        <v>3</v>
      </c>
      <c r="EM429" t="s">
        <v>371</v>
      </c>
      <c r="EN429">
        <v>35</v>
      </c>
      <c r="EO429" t="s">
        <v>372</v>
      </c>
      <c r="EP429">
        <v>2</v>
      </c>
      <c r="EQ429" t="s">
        <v>372</v>
      </c>
      <c r="ER429">
        <v>13</v>
      </c>
      <c r="FQ429" t="s">
        <v>392</v>
      </c>
      <c r="FR429" t="s">
        <v>374</v>
      </c>
      <c r="FV429" t="s">
        <v>374</v>
      </c>
      <c r="FZ429" t="s">
        <v>9</v>
      </c>
      <c r="GF429" t="s">
        <v>7</v>
      </c>
      <c r="GJ429" t="s">
        <v>425</v>
      </c>
      <c r="GP429">
        <v>1</v>
      </c>
      <c r="GR429" t="s">
        <v>510</v>
      </c>
      <c r="GT429" t="s">
        <v>377</v>
      </c>
      <c r="GX429" t="s">
        <v>378</v>
      </c>
      <c r="HB429" t="s">
        <v>9</v>
      </c>
      <c r="HD429" t="s">
        <v>9</v>
      </c>
      <c r="HF429" t="s">
        <v>9</v>
      </c>
      <c r="HG429" t="s">
        <v>9</v>
      </c>
      <c r="HH429" t="s">
        <v>7</v>
      </c>
      <c r="HI429" t="s">
        <v>7</v>
      </c>
      <c r="HJ429" t="s">
        <v>9</v>
      </c>
      <c r="HK429" t="s">
        <v>7</v>
      </c>
      <c r="HL429" t="s">
        <v>9</v>
      </c>
      <c r="HM429" t="s">
        <v>9</v>
      </c>
      <c r="HN429" t="s">
        <v>7</v>
      </c>
      <c r="HX429" t="s">
        <v>7</v>
      </c>
      <c r="HY429" t="s">
        <v>9</v>
      </c>
      <c r="HZ429" t="s">
        <v>7</v>
      </c>
      <c r="IA429" t="s">
        <v>7</v>
      </c>
      <c r="IB429" t="s">
        <v>7</v>
      </c>
      <c r="IC429" t="s">
        <v>7</v>
      </c>
      <c r="ID429" t="s">
        <v>7</v>
      </c>
      <c r="IL429" t="s">
        <v>379</v>
      </c>
      <c r="IP429" t="s">
        <v>380</v>
      </c>
      <c r="IT429" t="s">
        <v>381</v>
      </c>
      <c r="IV429" t="s">
        <v>381</v>
      </c>
      <c r="IX429" t="s">
        <v>381</v>
      </c>
      <c r="IZ429" t="s">
        <v>9</v>
      </c>
      <c r="JB429" t="s">
        <v>11</v>
      </c>
      <c r="JD429" t="s">
        <v>9</v>
      </c>
      <c r="JF429" t="s">
        <v>410</v>
      </c>
      <c r="JG429" t="s">
        <v>410</v>
      </c>
      <c r="JH429" t="s">
        <v>410</v>
      </c>
      <c r="JL429" t="s">
        <v>370</v>
      </c>
      <c r="JM429" t="s">
        <v>370</v>
      </c>
      <c r="JN429" t="s">
        <v>370</v>
      </c>
      <c r="JO429" t="s">
        <v>370</v>
      </c>
      <c r="JP429" t="s">
        <v>370</v>
      </c>
      <c r="JQ429" t="s">
        <v>361</v>
      </c>
      <c r="JR429" t="s">
        <v>361</v>
      </c>
      <c r="JS429" t="s">
        <v>361</v>
      </c>
      <c r="JT429" t="s">
        <v>361</v>
      </c>
      <c r="JU429" t="s">
        <v>361</v>
      </c>
      <c r="JV429" t="s">
        <v>361</v>
      </c>
      <c r="JW429" t="s">
        <v>361</v>
      </c>
      <c r="JX429" t="s">
        <v>474</v>
      </c>
      <c r="JZ429" t="s">
        <v>412</v>
      </c>
      <c r="KB429" t="s">
        <v>8</v>
      </c>
    </row>
    <row r="430" spans="1:288" x14ac:dyDescent="0.3">
      <c r="A430">
        <v>429</v>
      </c>
      <c r="D430" s="45">
        <v>44748</v>
      </c>
      <c r="E430" s="46">
        <v>0.45416666666666666</v>
      </c>
      <c r="F430" t="s">
        <v>15</v>
      </c>
      <c r="G430" t="s">
        <v>13</v>
      </c>
      <c r="H430" t="s">
        <v>7</v>
      </c>
      <c r="L430" t="s">
        <v>362</v>
      </c>
      <c r="P430" t="s">
        <v>9</v>
      </c>
      <c r="V430" t="s">
        <v>363</v>
      </c>
      <c r="Z430" t="s">
        <v>402</v>
      </c>
      <c r="AB430" t="s">
        <v>403</v>
      </c>
      <c r="AD430" t="s">
        <v>423</v>
      </c>
      <c r="AF430" t="s">
        <v>367</v>
      </c>
      <c r="AJ430" t="s">
        <v>367</v>
      </c>
      <c r="AN430" t="s">
        <v>9</v>
      </c>
      <c r="AP430" t="s">
        <v>424</v>
      </c>
      <c r="AR430" t="s">
        <v>7</v>
      </c>
      <c r="AT430" t="s">
        <v>9</v>
      </c>
      <c r="AV430" t="s">
        <v>361</v>
      </c>
      <c r="AW430" t="s">
        <v>361</v>
      </c>
      <c r="AX430" t="s">
        <v>361</v>
      </c>
      <c r="AY430" t="s">
        <v>361</v>
      </c>
      <c r="AZ430" t="s">
        <v>370</v>
      </c>
      <c r="BA430" t="s">
        <v>361</v>
      </c>
      <c r="BB430" t="s">
        <v>361</v>
      </c>
      <c r="BC430" t="s">
        <v>361</v>
      </c>
      <c r="BD430" t="s">
        <v>370</v>
      </c>
      <c r="BE430" t="s">
        <v>361</v>
      </c>
      <c r="BF430" t="s">
        <v>361</v>
      </c>
      <c r="BG430" t="s">
        <v>361</v>
      </c>
      <c r="BH430" t="s">
        <v>361</v>
      </c>
      <c r="BI430" t="s">
        <v>361</v>
      </c>
      <c r="BJ430" t="s">
        <v>361</v>
      </c>
      <c r="BK430" t="s">
        <v>361</v>
      </c>
      <c r="BL430" t="s">
        <v>361</v>
      </c>
      <c r="BM430" t="s">
        <v>361</v>
      </c>
      <c r="BN430" t="s">
        <v>605</v>
      </c>
      <c r="BP430" t="s">
        <v>361</v>
      </c>
      <c r="BQ430" t="s">
        <v>361</v>
      </c>
      <c r="BR430" t="s">
        <v>361</v>
      </c>
      <c r="BS430" t="s">
        <v>370</v>
      </c>
      <c r="BT430" t="s">
        <v>361</v>
      </c>
      <c r="BU430" t="s">
        <v>361</v>
      </c>
      <c r="BV430" t="s">
        <v>361</v>
      </c>
      <c r="BW430" t="s">
        <v>361</v>
      </c>
      <c r="BX430" t="s">
        <v>361</v>
      </c>
      <c r="BY430" t="s">
        <v>361</v>
      </c>
      <c r="BZ430" t="s">
        <v>361</v>
      </c>
      <c r="CA430" t="s">
        <v>361</v>
      </c>
      <c r="CB430" t="s">
        <v>361</v>
      </c>
      <c r="CC430" t="s">
        <v>361</v>
      </c>
      <c r="CF430" t="s">
        <v>361</v>
      </c>
      <c r="CG430" t="s">
        <v>361</v>
      </c>
      <c r="CH430" t="s">
        <v>370</v>
      </c>
      <c r="CI430" t="s">
        <v>361</v>
      </c>
      <c r="CJ430" t="s">
        <v>370</v>
      </c>
      <c r="CK430" t="s">
        <v>370</v>
      </c>
      <c r="CL430" t="s">
        <v>361</v>
      </c>
      <c r="CM430" t="s">
        <v>361</v>
      </c>
      <c r="CN430" t="s">
        <v>361</v>
      </c>
      <c r="CO430" t="s">
        <v>361</v>
      </c>
      <c r="CP430" t="s">
        <v>361</v>
      </c>
      <c r="CQ430" t="s">
        <v>361</v>
      </c>
      <c r="CR430" t="s">
        <v>361</v>
      </c>
      <c r="CS430" t="s">
        <v>361</v>
      </c>
      <c r="CT430" t="s">
        <v>361</v>
      </c>
      <c r="CU430" t="s">
        <v>361</v>
      </c>
      <c r="CV430" t="s">
        <v>361</v>
      </c>
      <c r="CW430" t="s">
        <v>361</v>
      </c>
      <c r="CX430" t="s">
        <v>361</v>
      </c>
      <c r="CY430" t="s">
        <v>361</v>
      </c>
      <c r="CZ430" t="s">
        <v>361</v>
      </c>
      <c r="DA430" t="s">
        <v>361</v>
      </c>
      <c r="DD430" t="s">
        <v>9</v>
      </c>
      <c r="DF430" t="s">
        <v>368</v>
      </c>
      <c r="DH430" t="s">
        <v>361</v>
      </c>
      <c r="DI430" t="s">
        <v>361</v>
      </c>
      <c r="DJ430" t="s">
        <v>361</v>
      </c>
      <c r="DK430" t="s">
        <v>361</v>
      </c>
      <c r="DL430" t="s">
        <v>361</v>
      </c>
      <c r="DM430" t="s">
        <v>361</v>
      </c>
      <c r="DN430" t="s">
        <v>361</v>
      </c>
      <c r="DO430" t="s">
        <v>361</v>
      </c>
      <c r="DP430" t="s">
        <v>361</v>
      </c>
      <c r="DQ430" t="s">
        <v>361</v>
      </c>
      <c r="DR430" t="s">
        <v>370</v>
      </c>
      <c r="DT430" t="s">
        <v>361</v>
      </c>
      <c r="DU430" t="s">
        <v>361</v>
      </c>
      <c r="DV430" t="s">
        <v>361</v>
      </c>
      <c r="DW430" t="s">
        <v>361</v>
      </c>
      <c r="DX430" t="s">
        <v>361</v>
      </c>
      <c r="DY430" t="s">
        <v>361</v>
      </c>
      <c r="DZ430" t="s">
        <v>361</v>
      </c>
      <c r="EA430" t="s">
        <v>361</v>
      </c>
      <c r="EB430" t="s">
        <v>361</v>
      </c>
      <c r="EC430" t="s">
        <v>361</v>
      </c>
      <c r="ED430" t="s">
        <v>361</v>
      </c>
      <c r="EH430" t="s">
        <v>7</v>
      </c>
      <c r="EJ430" t="s">
        <v>9</v>
      </c>
      <c r="EL430">
        <v>1</v>
      </c>
      <c r="EM430" t="s">
        <v>372</v>
      </c>
      <c r="EN430">
        <v>33</v>
      </c>
      <c r="FQ430" t="s">
        <v>373</v>
      </c>
      <c r="FR430" t="s">
        <v>406</v>
      </c>
      <c r="FV430" t="s">
        <v>374</v>
      </c>
      <c r="GF430" t="s">
        <v>7</v>
      </c>
      <c r="GJ430" t="s">
        <v>425</v>
      </c>
      <c r="GP430">
        <v>2</v>
      </c>
      <c r="GR430" t="s">
        <v>606</v>
      </c>
      <c r="GT430" t="s">
        <v>488</v>
      </c>
      <c r="GX430" t="s">
        <v>378</v>
      </c>
      <c r="HB430" t="s">
        <v>7</v>
      </c>
      <c r="HD430" t="s">
        <v>7</v>
      </c>
      <c r="HF430" t="s">
        <v>9</v>
      </c>
      <c r="HG430" t="s">
        <v>9</v>
      </c>
      <c r="HH430" t="s">
        <v>7</v>
      </c>
      <c r="HI430" t="s">
        <v>7</v>
      </c>
      <c r="HJ430" t="s">
        <v>9</v>
      </c>
      <c r="HK430" t="s">
        <v>7</v>
      </c>
      <c r="HL430" t="s">
        <v>7</v>
      </c>
      <c r="HM430" t="s">
        <v>9</v>
      </c>
      <c r="HN430" t="s">
        <v>7</v>
      </c>
      <c r="HX430" t="s">
        <v>9</v>
      </c>
      <c r="HY430" t="s">
        <v>9</v>
      </c>
      <c r="HZ430" t="s">
        <v>7</v>
      </c>
      <c r="IA430" t="s">
        <v>7</v>
      </c>
      <c r="IB430" t="s">
        <v>7</v>
      </c>
      <c r="IC430" t="s">
        <v>7</v>
      </c>
      <c r="ID430" t="s">
        <v>7</v>
      </c>
      <c r="IL430" t="s">
        <v>473</v>
      </c>
      <c r="IP430" t="s">
        <v>14</v>
      </c>
      <c r="IR430" t="s">
        <v>408</v>
      </c>
      <c r="IT430" t="s">
        <v>381</v>
      </c>
      <c r="IV430" t="s">
        <v>519</v>
      </c>
      <c r="IX430" t="s">
        <v>445</v>
      </c>
      <c r="IZ430" t="s">
        <v>7</v>
      </c>
      <c r="JL430" t="s">
        <v>361</v>
      </c>
      <c r="JM430" t="s">
        <v>361</v>
      </c>
      <c r="JN430" t="s">
        <v>361</v>
      </c>
      <c r="JO430" t="s">
        <v>361</v>
      </c>
      <c r="JP430" t="s">
        <v>361</v>
      </c>
      <c r="JQ430" t="s">
        <v>361</v>
      </c>
      <c r="JR430" t="s">
        <v>361</v>
      </c>
      <c r="JS430" t="s">
        <v>361</v>
      </c>
      <c r="JT430" t="s">
        <v>361</v>
      </c>
      <c r="JU430" t="s">
        <v>361</v>
      </c>
      <c r="JV430" t="s">
        <v>361</v>
      </c>
      <c r="JW430" t="s">
        <v>361</v>
      </c>
      <c r="KB430" t="s">
        <v>8</v>
      </c>
    </row>
    <row r="431" spans="1:288" x14ac:dyDescent="0.3">
      <c r="A431">
        <v>430</v>
      </c>
      <c r="AV431" t="s">
        <v>361</v>
      </c>
      <c r="AW431" t="s">
        <v>361</v>
      </c>
      <c r="AX431" t="s">
        <v>361</v>
      </c>
      <c r="AY431" t="s">
        <v>361</v>
      </c>
      <c r="AZ431" t="s">
        <v>361</v>
      </c>
      <c r="BA431" t="s">
        <v>361</v>
      </c>
      <c r="BB431" t="s">
        <v>361</v>
      </c>
      <c r="BC431" t="s">
        <v>361</v>
      </c>
      <c r="BD431" t="s">
        <v>361</v>
      </c>
      <c r="BE431" t="s">
        <v>361</v>
      </c>
      <c r="BF431" t="s">
        <v>361</v>
      </c>
      <c r="BG431" t="s">
        <v>361</v>
      </c>
      <c r="BH431" t="s">
        <v>361</v>
      </c>
      <c r="BI431" t="s">
        <v>361</v>
      </c>
      <c r="BJ431" t="s">
        <v>361</v>
      </c>
      <c r="BK431" t="s">
        <v>361</v>
      </c>
      <c r="BL431" t="s">
        <v>361</v>
      </c>
      <c r="BM431" t="s">
        <v>361</v>
      </c>
      <c r="BP431" t="s">
        <v>361</v>
      </c>
      <c r="BQ431" t="s">
        <v>361</v>
      </c>
      <c r="BR431" t="s">
        <v>361</v>
      </c>
      <c r="BS431" t="s">
        <v>361</v>
      </c>
      <c r="BT431" t="s">
        <v>361</v>
      </c>
      <c r="BU431" t="s">
        <v>361</v>
      </c>
      <c r="BV431" t="s">
        <v>361</v>
      </c>
      <c r="BW431" t="s">
        <v>361</v>
      </c>
      <c r="BX431" t="s">
        <v>361</v>
      </c>
      <c r="BY431" t="s">
        <v>361</v>
      </c>
      <c r="BZ431" t="s">
        <v>361</v>
      </c>
      <c r="CA431" t="s">
        <v>361</v>
      </c>
      <c r="CB431" t="s">
        <v>361</v>
      </c>
      <c r="CC431" t="s">
        <v>361</v>
      </c>
      <c r="CF431" t="s">
        <v>361</v>
      </c>
      <c r="CG431" t="s">
        <v>361</v>
      </c>
      <c r="CH431" t="s">
        <v>361</v>
      </c>
      <c r="CI431" t="s">
        <v>361</v>
      </c>
      <c r="CJ431" t="s">
        <v>361</v>
      </c>
      <c r="CK431" t="s">
        <v>361</v>
      </c>
      <c r="CL431" t="s">
        <v>361</v>
      </c>
      <c r="CM431" t="s">
        <v>361</v>
      </c>
      <c r="CN431" t="s">
        <v>361</v>
      </c>
      <c r="CO431" t="s">
        <v>361</v>
      </c>
      <c r="CP431" t="s">
        <v>361</v>
      </c>
      <c r="CQ431" t="s">
        <v>361</v>
      </c>
      <c r="CR431" t="s">
        <v>361</v>
      </c>
      <c r="CS431" t="s">
        <v>361</v>
      </c>
      <c r="CT431" t="s">
        <v>361</v>
      </c>
      <c r="CU431" t="s">
        <v>361</v>
      </c>
      <c r="CV431" t="s">
        <v>361</v>
      </c>
      <c r="CW431" t="s">
        <v>361</v>
      </c>
      <c r="CX431" t="s">
        <v>361</v>
      </c>
      <c r="CY431" t="s">
        <v>361</v>
      </c>
      <c r="CZ431" t="s">
        <v>361</v>
      </c>
      <c r="DA431" t="s">
        <v>361</v>
      </c>
      <c r="DH431" t="s">
        <v>361</v>
      </c>
      <c r="DI431" t="s">
        <v>361</v>
      </c>
      <c r="DJ431" t="s">
        <v>361</v>
      </c>
      <c r="DK431" t="s">
        <v>361</v>
      </c>
      <c r="DL431" t="s">
        <v>361</v>
      </c>
      <c r="DM431" t="s">
        <v>361</v>
      </c>
      <c r="DN431" t="s">
        <v>361</v>
      </c>
      <c r="DO431" t="s">
        <v>361</v>
      </c>
      <c r="DP431" t="s">
        <v>361</v>
      </c>
      <c r="DQ431" t="s">
        <v>361</v>
      </c>
      <c r="DR431" t="s">
        <v>361</v>
      </c>
      <c r="DT431" t="s">
        <v>361</v>
      </c>
      <c r="DU431" t="s">
        <v>361</v>
      </c>
      <c r="DV431" t="s">
        <v>361</v>
      </c>
      <c r="DW431" t="s">
        <v>361</v>
      </c>
      <c r="DX431" t="s">
        <v>361</v>
      </c>
      <c r="DY431" t="s">
        <v>361</v>
      </c>
      <c r="DZ431" t="s">
        <v>361</v>
      </c>
      <c r="EA431" t="s">
        <v>361</v>
      </c>
      <c r="EB431" t="s">
        <v>361</v>
      </c>
      <c r="EC431" t="s">
        <v>361</v>
      </c>
      <c r="ED431" t="s">
        <v>361</v>
      </c>
      <c r="JL431" t="s">
        <v>361</v>
      </c>
      <c r="JM431" t="s">
        <v>361</v>
      </c>
      <c r="JN431" t="s">
        <v>361</v>
      </c>
      <c r="JO431" t="s">
        <v>361</v>
      </c>
      <c r="JP431" t="s">
        <v>361</v>
      </c>
      <c r="JQ431" t="s">
        <v>361</v>
      </c>
      <c r="JR431" t="s">
        <v>361</v>
      </c>
      <c r="JS431" t="s">
        <v>361</v>
      </c>
      <c r="JT431" t="s">
        <v>361</v>
      </c>
      <c r="JU431" t="s">
        <v>361</v>
      </c>
      <c r="JV431" t="s">
        <v>361</v>
      </c>
      <c r="JW431" t="s">
        <v>361</v>
      </c>
      <c r="KB431" t="s">
        <v>59</v>
      </c>
    </row>
    <row r="432" spans="1:288" x14ac:dyDescent="0.3">
      <c r="A432">
        <v>431</v>
      </c>
      <c r="D432" s="45">
        <v>44748</v>
      </c>
      <c r="E432" s="46">
        <v>0.4694444444444445</v>
      </c>
      <c r="F432" t="s">
        <v>27</v>
      </c>
      <c r="G432" t="s">
        <v>382</v>
      </c>
      <c r="I432" t="s">
        <v>383</v>
      </c>
      <c r="N432" t="s">
        <v>384</v>
      </c>
      <c r="S432" t="s">
        <v>385</v>
      </c>
      <c r="W432" t="s">
        <v>413</v>
      </c>
      <c r="AA432" t="s">
        <v>414</v>
      </c>
      <c r="AC432" t="s">
        <v>512</v>
      </c>
      <c r="AE432" t="s">
        <v>415</v>
      </c>
      <c r="AG432" t="s">
        <v>390</v>
      </c>
      <c r="AK432" t="s">
        <v>383</v>
      </c>
      <c r="AO432" t="s">
        <v>383</v>
      </c>
      <c r="AQ432" t="s">
        <v>383</v>
      </c>
      <c r="AS432" t="s">
        <v>383</v>
      </c>
      <c r="AU432" t="s">
        <v>383</v>
      </c>
      <c r="AV432" t="s">
        <v>361</v>
      </c>
      <c r="AW432" t="s">
        <v>361</v>
      </c>
      <c r="AX432" t="s">
        <v>361</v>
      </c>
      <c r="AY432" t="s">
        <v>361</v>
      </c>
      <c r="AZ432" t="s">
        <v>361</v>
      </c>
      <c r="BA432" t="s">
        <v>361</v>
      </c>
      <c r="BB432" t="s">
        <v>361</v>
      </c>
      <c r="BC432" t="s">
        <v>361</v>
      </c>
      <c r="BD432" t="s">
        <v>361</v>
      </c>
      <c r="BE432" t="s">
        <v>361</v>
      </c>
      <c r="BF432" t="s">
        <v>361</v>
      </c>
      <c r="BG432" t="s">
        <v>361</v>
      </c>
      <c r="BH432" t="s">
        <v>370</v>
      </c>
      <c r="BI432" t="s">
        <v>361</v>
      </c>
      <c r="BJ432" t="s">
        <v>370</v>
      </c>
      <c r="BK432" t="s">
        <v>361</v>
      </c>
      <c r="BL432" t="s">
        <v>361</v>
      </c>
      <c r="BM432" t="s">
        <v>370</v>
      </c>
      <c r="BO432" t="s">
        <v>607</v>
      </c>
      <c r="BP432" t="s">
        <v>361</v>
      </c>
      <c r="BQ432" t="s">
        <v>361</v>
      </c>
      <c r="BR432" t="s">
        <v>361</v>
      </c>
      <c r="BS432" t="s">
        <v>361</v>
      </c>
      <c r="BT432" t="s">
        <v>361</v>
      </c>
      <c r="BU432" t="s">
        <v>361</v>
      </c>
      <c r="BV432" t="s">
        <v>361</v>
      </c>
      <c r="BW432" t="s">
        <v>361</v>
      </c>
      <c r="BX432" t="s">
        <v>370</v>
      </c>
      <c r="BY432" t="s">
        <v>361</v>
      </c>
      <c r="BZ432" t="s">
        <v>370</v>
      </c>
      <c r="CA432" t="s">
        <v>370</v>
      </c>
      <c r="CB432" t="s">
        <v>361</v>
      </c>
      <c r="CC432" t="s">
        <v>361</v>
      </c>
      <c r="CF432" t="s">
        <v>361</v>
      </c>
      <c r="CG432" t="s">
        <v>361</v>
      </c>
      <c r="CH432" t="s">
        <v>361</v>
      </c>
      <c r="CI432" t="s">
        <v>361</v>
      </c>
      <c r="CJ432" t="s">
        <v>361</v>
      </c>
      <c r="CK432" t="s">
        <v>361</v>
      </c>
      <c r="CL432" t="s">
        <v>361</v>
      </c>
      <c r="CM432" t="s">
        <v>361</v>
      </c>
      <c r="CN432" t="s">
        <v>361</v>
      </c>
      <c r="CO432" t="s">
        <v>361</v>
      </c>
      <c r="CP432" t="s">
        <v>361</v>
      </c>
      <c r="CQ432" t="s">
        <v>361</v>
      </c>
      <c r="CR432" t="s">
        <v>361</v>
      </c>
      <c r="CS432" t="s">
        <v>361</v>
      </c>
      <c r="CT432" t="s">
        <v>370</v>
      </c>
      <c r="CU432" t="s">
        <v>361</v>
      </c>
      <c r="CV432" t="s">
        <v>361</v>
      </c>
      <c r="CW432" t="s">
        <v>361</v>
      </c>
      <c r="CX432" t="s">
        <v>361</v>
      </c>
      <c r="CY432" t="s">
        <v>361</v>
      </c>
      <c r="CZ432" t="s">
        <v>361</v>
      </c>
      <c r="DA432" t="s">
        <v>361</v>
      </c>
      <c r="DE432" t="s">
        <v>385</v>
      </c>
      <c r="DG432" t="s">
        <v>385</v>
      </c>
      <c r="DH432" t="s">
        <v>361</v>
      </c>
      <c r="DI432" t="s">
        <v>361</v>
      </c>
      <c r="DJ432" t="s">
        <v>361</v>
      </c>
      <c r="DK432" t="s">
        <v>361</v>
      </c>
      <c r="DL432" t="s">
        <v>361</v>
      </c>
      <c r="DM432" t="s">
        <v>361</v>
      </c>
      <c r="DN432" t="s">
        <v>361</v>
      </c>
      <c r="DO432" t="s">
        <v>361</v>
      </c>
      <c r="DP432" t="s">
        <v>361</v>
      </c>
      <c r="DQ432" t="s">
        <v>361</v>
      </c>
      <c r="DR432" t="s">
        <v>361</v>
      </c>
      <c r="DT432" t="s">
        <v>361</v>
      </c>
      <c r="DU432" t="s">
        <v>361</v>
      </c>
      <c r="DV432" t="s">
        <v>361</v>
      </c>
      <c r="DW432" t="s">
        <v>361</v>
      </c>
      <c r="DX432" t="s">
        <v>361</v>
      </c>
      <c r="DY432" t="s">
        <v>361</v>
      </c>
      <c r="DZ432" t="s">
        <v>361</v>
      </c>
      <c r="EA432" t="s">
        <v>361</v>
      </c>
      <c r="EB432" t="s">
        <v>361</v>
      </c>
      <c r="EC432" t="s">
        <v>361</v>
      </c>
      <c r="ED432" t="s">
        <v>370</v>
      </c>
      <c r="EI432" t="s">
        <v>383</v>
      </c>
      <c r="EK432" t="s">
        <v>383</v>
      </c>
      <c r="EL432">
        <v>1</v>
      </c>
      <c r="EM432" t="s">
        <v>372</v>
      </c>
      <c r="EN432">
        <v>24</v>
      </c>
      <c r="FQ432" t="s">
        <v>373</v>
      </c>
      <c r="FS432" t="s">
        <v>419</v>
      </c>
      <c r="FW432" t="s">
        <v>419</v>
      </c>
      <c r="GG432" t="s">
        <v>383</v>
      </c>
      <c r="GK432" t="s">
        <v>608</v>
      </c>
      <c r="GO432" t="s">
        <v>484</v>
      </c>
      <c r="GQ432">
        <v>12</v>
      </c>
      <c r="GS432" t="s">
        <v>544</v>
      </c>
      <c r="GU432" t="s">
        <v>514</v>
      </c>
      <c r="GY432" t="s">
        <v>498</v>
      </c>
      <c r="HC432" t="s">
        <v>383</v>
      </c>
      <c r="HE432" t="s">
        <v>383</v>
      </c>
      <c r="HO432" t="s">
        <v>383</v>
      </c>
      <c r="HP432" t="s">
        <v>383</v>
      </c>
      <c r="HQ432" t="s">
        <v>383</v>
      </c>
      <c r="HR432" t="s">
        <v>383</v>
      </c>
      <c r="HS432" t="s">
        <v>383</v>
      </c>
      <c r="HT432" t="s">
        <v>383</v>
      </c>
      <c r="HU432" t="s">
        <v>383</v>
      </c>
      <c r="HV432" t="s">
        <v>383</v>
      </c>
      <c r="HW432" t="s">
        <v>383</v>
      </c>
      <c r="IE432" t="s">
        <v>383</v>
      </c>
      <c r="IF432" t="s">
        <v>383</v>
      </c>
      <c r="IG432" t="s">
        <v>383</v>
      </c>
      <c r="IH432" t="s">
        <v>383</v>
      </c>
      <c r="II432" t="s">
        <v>383</v>
      </c>
      <c r="IJ432" t="s">
        <v>383</v>
      </c>
      <c r="IK432" t="s">
        <v>383</v>
      </c>
      <c r="IM432" t="s">
        <v>453</v>
      </c>
      <c r="IQ432" t="s">
        <v>422</v>
      </c>
      <c r="IU432" t="s">
        <v>399</v>
      </c>
      <c r="IW432" t="s">
        <v>399</v>
      </c>
      <c r="IY432" t="s">
        <v>399</v>
      </c>
      <c r="JA432" t="s">
        <v>383</v>
      </c>
      <c r="JL432" t="s">
        <v>361</v>
      </c>
      <c r="JM432" t="s">
        <v>361</v>
      </c>
      <c r="JN432" t="s">
        <v>361</v>
      </c>
      <c r="JO432" t="s">
        <v>361</v>
      </c>
      <c r="JP432" t="s">
        <v>361</v>
      </c>
      <c r="JQ432" t="s">
        <v>361</v>
      </c>
      <c r="JR432" t="s">
        <v>361</v>
      </c>
      <c r="JS432" t="s">
        <v>361</v>
      </c>
      <c r="JT432" t="s">
        <v>361</v>
      </c>
      <c r="JU432" t="s">
        <v>361</v>
      </c>
      <c r="JV432" t="s">
        <v>361</v>
      </c>
      <c r="JW432" t="s">
        <v>361</v>
      </c>
      <c r="KB432" t="s">
        <v>8</v>
      </c>
    </row>
    <row r="433" spans="1:288" x14ac:dyDescent="0.3">
      <c r="A433">
        <v>432</v>
      </c>
      <c r="AV433" t="s">
        <v>361</v>
      </c>
      <c r="AW433" t="s">
        <v>361</v>
      </c>
      <c r="AX433" t="s">
        <v>361</v>
      </c>
      <c r="AY433" t="s">
        <v>361</v>
      </c>
      <c r="AZ433" t="s">
        <v>361</v>
      </c>
      <c r="BA433" t="s">
        <v>361</v>
      </c>
      <c r="BB433" t="s">
        <v>361</v>
      </c>
      <c r="BC433" t="s">
        <v>361</v>
      </c>
      <c r="BD433" t="s">
        <v>361</v>
      </c>
      <c r="BE433" t="s">
        <v>361</v>
      </c>
      <c r="BF433" t="s">
        <v>361</v>
      </c>
      <c r="BG433" t="s">
        <v>361</v>
      </c>
      <c r="BH433" t="s">
        <v>361</v>
      </c>
      <c r="BI433" t="s">
        <v>361</v>
      </c>
      <c r="BJ433" t="s">
        <v>361</v>
      </c>
      <c r="BK433" t="s">
        <v>361</v>
      </c>
      <c r="BL433" t="s">
        <v>361</v>
      </c>
      <c r="BM433" t="s">
        <v>361</v>
      </c>
      <c r="BP433" t="s">
        <v>361</v>
      </c>
      <c r="BQ433" t="s">
        <v>361</v>
      </c>
      <c r="BR433" t="s">
        <v>361</v>
      </c>
      <c r="BS433" t="s">
        <v>361</v>
      </c>
      <c r="BT433" t="s">
        <v>361</v>
      </c>
      <c r="BU433" t="s">
        <v>361</v>
      </c>
      <c r="BV433" t="s">
        <v>361</v>
      </c>
      <c r="BW433" t="s">
        <v>361</v>
      </c>
      <c r="BX433" t="s">
        <v>361</v>
      </c>
      <c r="BY433" t="s">
        <v>361</v>
      </c>
      <c r="BZ433" t="s">
        <v>361</v>
      </c>
      <c r="CA433" t="s">
        <v>361</v>
      </c>
      <c r="CB433" t="s">
        <v>361</v>
      </c>
      <c r="CC433" t="s">
        <v>361</v>
      </c>
      <c r="CF433" t="s">
        <v>361</v>
      </c>
      <c r="CG433" t="s">
        <v>361</v>
      </c>
      <c r="CH433" t="s">
        <v>361</v>
      </c>
      <c r="CI433" t="s">
        <v>361</v>
      </c>
      <c r="CJ433" t="s">
        <v>361</v>
      </c>
      <c r="CK433" t="s">
        <v>361</v>
      </c>
      <c r="CL433" t="s">
        <v>361</v>
      </c>
      <c r="CM433" t="s">
        <v>361</v>
      </c>
      <c r="CN433" t="s">
        <v>361</v>
      </c>
      <c r="CO433" t="s">
        <v>361</v>
      </c>
      <c r="CP433" t="s">
        <v>361</v>
      </c>
      <c r="CQ433" t="s">
        <v>361</v>
      </c>
      <c r="CR433" t="s">
        <v>361</v>
      </c>
      <c r="CS433" t="s">
        <v>361</v>
      </c>
      <c r="CT433" t="s">
        <v>361</v>
      </c>
      <c r="CU433" t="s">
        <v>361</v>
      </c>
      <c r="CV433" t="s">
        <v>361</v>
      </c>
      <c r="CW433" t="s">
        <v>361</v>
      </c>
      <c r="CX433" t="s">
        <v>361</v>
      </c>
      <c r="CY433" t="s">
        <v>361</v>
      </c>
      <c r="CZ433" t="s">
        <v>361</v>
      </c>
      <c r="DA433" t="s">
        <v>361</v>
      </c>
      <c r="DH433" t="s">
        <v>361</v>
      </c>
      <c r="DI433" t="s">
        <v>361</v>
      </c>
      <c r="DJ433" t="s">
        <v>361</v>
      </c>
      <c r="DK433" t="s">
        <v>361</v>
      </c>
      <c r="DL433" t="s">
        <v>361</v>
      </c>
      <c r="DM433" t="s">
        <v>361</v>
      </c>
      <c r="DN433" t="s">
        <v>361</v>
      </c>
      <c r="DO433" t="s">
        <v>361</v>
      </c>
      <c r="DP433" t="s">
        <v>361</v>
      </c>
      <c r="DQ433" t="s">
        <v>361</v>
      </c>
      <c r="DR433" t="s">
        <v>361</v>
      </c>
      <c r="DT433" t="s">
        <v>361</v>
      </c>
      <c r="DU433" t="s">
        <v>361</v>
      </c>
      <c r="DV433" t="s">
        <v>361</v>
      </c>
      <c r="DW433" t="s">
        <v>361</v>
      </c>
      <c r="DX433" t="s">
        <v>361</v>
      </c>
      <c r="DY433" t="s">
        <v>361</v>
      </c>
      <c r="DZ433" t="s">
        <v>361</v>
      </c>
      <c r="EA433" t="s">
        <v>361</v>
      </c>
      <c r="EB433" t="s">
        <v>361</v>
      </c>
      <c r="EC433" t="s">
        <v>361</v>
      </c>
      <c r="ED433" t="s">
        <v>361</v>
      </c>
      <c r="JL433" t="s">
        <v>361</v>
      </c>
      <c r="JM433" t="s">
        <v>361</v>
      </c>
      <c r="JN433" t="s">
        <v>361</v>
      </c>
      <c r="JO433" t="s">
        <v>361</v>
      </c>
      <c r="JP433" t="s">
        <v>361</v>
      </c>
      <c r="JQ433" t="s">
        <v>361</v>
      </c>
      <c r="JR433" t="s">
        <v>361</v>
      </c>
      <c r="JS433" t="s">
        <v>361</v>
      </c>
      <c r="JT433" t="s">
        <v>361</v>
      </c>
      <c r="JU433" t="s">
        <v>361</v>
      </c>
      <c r="JV433" t="s">
        <v>361</v>
      </c>
      <c r="JW433" t="s">
        <v>361</v>
      </c>
      <c r="KB433" t="s">
        <v>59</v>
      </c>
    </row>
    <row r="434" spans="1:288" x14ac:dyDescent="0.3">
      <c r="A434">
        <v>433</v>
      </c>
      <c r="D434" s="45">
        <v>44748</v>
      </c>
      <c r="E434" s="46">
        <v>0.48194444444444445</v>
      </c>
      <c r="F434" t="s">
        <v>26</v>
      </c>
      <c r="G434" t="s">
        <v>13</v>
      </c>
      <c r="H434" t="s">
        <v>7</v>
      </c>
      <c r="L434" t="s">
        <v>57</v>
      </c>
      <c r="M434" t="s">
        <v>609</v>
      </c>
      <c r="P434" t="s">
        <v>9</v>
      </c>
      <c r="V434" t="s">
        <v>487</v>
      </c>
      <c r="X434" t="s">
        <v>9</v>
      </c>
      <c r="Z434" t="s">
        <v>402</v>
      </c>
      <c r="AB434" t="s">
        <v>469</v>
      </c>
      <c r="AD434" t="s">
        <v>423</v>
      </c>
      <c r="AF434" t="s">
        <v>367</v>
      </c>
      <c r="AJ434" t="s">
        <v>367</v>
      </c>
      <c r="AN434" t="s">
        <v>7</v>
      </c>
      <c r="AP434" t="s">
        <v>369</v>
      </c>
      <c r="AR434" t="s">
        <v>7</v>
      </c>
      <c r="AT434" t="s">
        <v>7</v>
      </c>
      <c r="AV434" t="s">
        <v>361</v>
      </c>
      <c r="AW434" t="s">
        <v>361</v>
      </c>
      <c r="AX434" t="s">
        <v>361</v>
      </c>
      <c r="AY434" t="s">
        <v>361</v>
      </c>
      <c r="AZ434" t="s">
        <v>370</v>
      </c>
      <c r="BA434" t="s">
        <v>361</v>
      </c>
      <c r="BB434" t="s">
        <v>370</v>
      </c>
      <c r="BC434" t="s">
        <v>361</v>
      </c>
      <c r="BD434" t="s">
        <v>361</v>
      </c>
      <c r="BE434" t="s">
        <v>361</v>
      </c>
      <c r="BF434" t="s">
        <v>361</v>
      </c>
      <c r="BG434" t="s">
        <v>361</v>
      </c>
      <c r="BH434" t="s">
        <v>361</v>
      </c>
      <c r="BI434" t="s">
        <v>361</v>
      </c>
      <c r="BJ434" t="s">
        <v>361</v>
      </c>
      <c r="BK434" t="s">
        <v>361</v>
      </c>
      <c r="BL434" t="s">
        <v>361</v>
      </c>
      <c r="BM434" t="s">
        <v>361</v>
      </c>
      <c r="BP434" t="s">
        <v>361</v>
      </c>
      <c r="BQ434" t="s">
        <v>361</v>
      </c>
      <c r="BR434" t="s">
        <v>361</v>
      </c>
      <c r="BS434" t="s">
        <v>370</v>
      </c>
      <c r="BT434" t="s">
        <v>361</v>
      </c>
      <c r="BU434" t="s">
        <v>361</v>
      </c>
      <c r="BV434" t="s">
        <v>361</v>
      </c>
      <c r="BW434" t="s">
        <v>361</v>
      </c>
      <c r="BX434" t="s">
        <v>361</v>
      </c>
      <c r="BY434" t="s">
        <v>361</v>
      </c>
      <c r="BZ434" t="s">
        <v>361</v>
      </c>
      <c r="CA434" t="s">
        <v>361</v>
      </c>
      <c r="CB434" t="s">
        <v>361</v>
      </c>
      <c r="CC434" t="s">
        <v>361</v>
      </c>
      <c r="CF434" t="s">
        <v>361</v>
      </c>
      <c r="CG434" t="s">
        <v>370</v>
      </c>
      <c r="CH434" t="s">
        <v>361</v>
      </c>
      <c r="CI434" t="s">
        <v>361</v>
      </c>
      <c r="CJ434" t="s">
        <v>370</v>
      </c>
      <c r="CK434" t="s">
        <v>361</v>
      </c>
      <c r="CL434" t="s">
        <v>361</v>
      </c>
      <c r="CM434" t="s">
        <v>361</v>
      </c>
      <c r="CN434" t="s">
        <v>361</v>
      </c>
      <c r="CO434" t="s">
        <v>361</v>
      </c>
      <c r="CP434" t="s">
        <v>361</v>
      </c>
      <c r="CQ434" t="s">
        <v>361</v>
      </c>
      <c r="CR434" t="s">
        <v>361</v>
      </c>
      <c r="CS434" t="s">
        <v>361</v>
      </c>
      <c r="CT434" t="s">
        <v>361</v>
      </c>
      <c r="CU434" t="s">
        <v>361</v>
      </c>
      <c r="CV434" t="s">
        <v>361</v>
      </c>
      <c r="CW434" t="s">
        <v>361</v>
      </c>
      <c r="CX434" t="s">
        <v>361</v>
      </c>
      <c r="CY434" t="s">
        <v>361</v>
      </c>
      <c r="CZ434" t="s">
        <v>361</v>
      </c>
      <c r="DA434" t="s">
        <v>361</v>
      </c>
      <c r="DD434" t="s">
        <v>9</v>
      </c>
      <c r="DF434" t="s">
        <v>9</v>
      </c>
      <c r="DH434" t="s">
        <v>361</v>
      </c>
      <c r="DI434" t="s">
        <v>361</v>
      </c>
      <c r="DJ434" t="s">
        <v>361</v>
      </c>
      <c r="DK434" t="s">
        <v>361</v>
      </c>
      <c r="DL434" t="s">
        <v>361</v>
      </c>
      <c r="DM434" t="s">
        <v>361</v>
      </c>
      <c r="DN434" t="s">
        <v>361</v>
      </c>
      <c r="DO434" t="s">
        <v>361</v>
      </c>
      <c r="DP434" t="s">
        <v>361</v>
      </c>
      <c r="DQ434" t="s">
        <v>361</v>
      </c>
      <c r="DR434" t="s">
        <v>370</v>
      </c>
      <c r="DT434" t="s">
        <v>361</v>
      </c>
      <c r="DU434" t="s">
        <v>361</v>
      </c>
      <c r="DV434" t="s">
        <v>361</v>
      </c>
      <c r="DW434" t="s">
        <v>361</v>
      </c>
      <c r="DX434" t="s">
        <v>361</v>
      </c>
      <c r="DY434" t="s">
        <v>361</v>
      </c>
      <c r="DZ434" t="s">
        <v>361</v>
      </c>
      <c r="EA434" t="s">
        <v>361</v>
      </c>
      <c r="EB434" t="s">
        <v>361</v>
      </c>
      <c r="EC434" t="s">
        <v>361</v>
      </c>
      <c r="ED434" t="s">
        <v>361</v>
      </c>
      <c r="EH434" t="s">
        <v>7</v>
      </c>
      <c r="EJ434" t="s">
        <v>7</v>
      </c>
      <c r="EL434">
        <v>1</v>
      </c>
      <c r="EM434" t="s">
        <v>372</v>
      </c>
      <c r="EN434">
        <v>26</v>
      </c>
      <c r="FQ434" t="s">
        <v>373</v>
      </c>
      <c r="FR434" t="s">
        <v>404</v>
      </c>
      <c r="FT434" t="s">
        <v>580</v>
      </c>
      <c r="FV434" t="s">
        <v>404</v>
      </c>
      <c r="FX434" t="s">
        <v>439</v>
      </c>
      <c r="GF434" t="s">
        <v>7</v>
      </c>
      <c r="GJ434" t="s">
        <v>375</v>
      </c>
      <c r="GP434">
        <v>60</v>
      </c>
      <c r="GR434" t="s">
        <v>376</v>
      </c>
      <c r="GT434" t="s">
        <v>377</v>
      </c>
      <c r="GX434" t="s">
        <v>378</v>
      </c>
      <c r="HB434" t="s">
        <v>7</v>
      </c>
      <c r="HD434" t="s">
        <v>9</v>
      </c>
      <c r="HF434" t="s">
        <v>7</v>
      </c>
      <c r="HG434" t="s">
        <v>9</v>
      </c>
      <c r="HH434" t="s">
        <v>7</v>
      </c>
      <c r="HI434" t="s">
        <v>9</v>
      </c>
      <c r="HJ434" t="s">
        <v>9</v>
      </c>
      <c r="HK434" t="s">
        <v>7</v>
      </c>
      <c r="HL434" t="s">
        <v>9</v>
      </c>
      <c r="HM434" t="s">
        <v>9</v>
      </c>
      <c r="HN434" t="s">
        <v>7</v>
      </c>
      <c r="HX434" t="s">
        <v>7</v>
      </c>
      <c r="HY434" t="s">
        <v>9</v>
      </c>
      <c r="HZ434" t="s">
        <v>7</v>
      </c>
      <c r="IA434" t="s">
        <v>7</v>
      </c>
      <c r="IB434" t="s">
        <v>7</v>
      </c>
      <c r="IC434" t="s">
        <v>7</v>
      </c>
      <c r="ID434" t="s">
        <v>7</v>
      </c>
      <c r="IL434" t="s">
        <v>440</v>
      </c>
      <c r="IP434" t="s">
        <v>457</v>
      </c>
      <c r="IT434" t="s">
        <v>519</v>
      </c>
      <c r="IV434" t="s">
        <v>519</v>
      </c>
      <c r="IX434" t="s">
        <v>519</v>
      </c>
      <c r="IZ434" t="s">
        <v>9</v>
      </c>
      <c r="JB434" t="s">
        <v>11</v>
      </c>
      <c r="JD434" t="s">
        <v>9</v>
      </c>
      <c r="JF434" t="s">
        <v>446</v>
      </c>
      <c r="JG434" t="s">
        <v>410</v>
      </c>
      <c r="JH434" t="s">
        <v>410</v>
      </c>
      <c r="JL434" t="s">
        <v>370</v>
      </c>
      <c r="JM434" t="s">
        <v>370</v>
      </c>
      <c r="JN434" t="s">
        <v>370</v>
      </c>
      <c r="JO434" t="s">
        <v>370</v>
      </c>
      <c r="JP434" t="s">
        <v>370</v>
      </c>
      <c r="JQ434" t="s">
        <v>361</v>
      </c>
      <c r="JR434" t="s">
        <v>361</v>
      </c>
      <c r="JS434" t="s">
        <v>361</v>
      </c>
      <c r="JT434" t="s">
        <v>361</v>
      </c>
      <c r="JU434" t="s">
        <v>361</v>
      </c>
      <c r="JV434" t="s">
        <v>361</v>
      </c>
      <c r="JW434" t="s">
        <v>361</v>
      </c>
      <c r="JX434" t="s">
        <v>489</v>
      </c>
      <c r="JZ434" t="s">
        <v>412</v>
      </c>
      <c r="KB434" t="s">
        <v>8</v>
      </c>
    </row>
    <row r="435" spans="1:288" x14ac:dyDescent="0.3">
      <c r="A435">
        <v>434</v>
      </c>
      <c r="D435" s="45">
        <v>44748</v>
      </c>
      <c r="E435" s="46">
        <v>0.4909722222222222</v>
      </c>
      <c r="F435" t="s">
        <v>27</v>
      </c>
      <c r="G435" t="s">
        <v>382</v>
      </c>
      <c r="I435" t="s">
        <v>383</v>
      </c>
      <c r="N435" t="s">
        <v>384</v>
      </c>
      <c r="S435" t="s">
        <v>385</v>
      </c>
      <c r="W435" t="s">
        <v>413</v>
      </c>
      <c r="AA435" t="s">
        <v>414</v>
      </c>
      <c r="AC435" t="s">
        <v>388</v>
      </c>
      <c r="AE435" t="s">
        <v>435</v>
      </c>
      <c r="AG435" t="s">
        <v>390</v>
      </c>
      <c r="AK435" t="s">
        <v>383</v>
      </c>
      <c r="AO435" t="s">
        <v>383</v>
      </c>
      <c r="AQ435" t="s">
        <v>383</v>
      </c>
      <c r="AS435" t="s">
        <v>383</v>
      </c>
      <c r="AU435" t="s">
        <v>383</v>
      </c>
      <c r="AV435" t="s">
        <v>361</v>
      </c>
      <c r="AW435" t="s">
        <v>361</v>
      </c>
      <c r="AX435" t="s">
        <v>361</v>
      </c>
      <c r="AY435" t="s">
        <v>361</v>
      </c>
      <c r="AZ435" t="s">
        <v>361</v>
      </c>
      <c r="BA435" t="s">
        <v>361</v>
      </c>
      <c r="BB435" t="s">
        <v>361</v>
      </c>
      <c r="BC435" t="s">
        <v>361</v>
      </c>
      <c r="BD435" t="s">
        <v>361</v>
      </c>
      <c r="BE435" t="s">
        <v>361</v>
      </c>
      <c r="BF435" t="s">
        <v>361</v>
      </c>
      <c r="BG435" t="s">
        <v>361</v>
      </c>
      <c r="BH435" t="s">
        <v>361</v>
      </c>
      <c r="BI435" t="s">
        <v>370</v>
      </c>
      <c r="BJ435" t="s">
        <v>361</v>
      </c>
      <c r="BK435" t="s">
        <v>361</v>
      </c>
      <c r="BL435" t="s">
        <v>361</v>
      </c>
      <c r="BM435" t="s">
        <v>361</v>
      </c>
      <c r="BP435" t="s">
        <v>361</v>
      </c>
      <c r="BQ435" t="s">
        <v>361</v>
      </c>
      <c r="BR435" t="s">
        <v>361</v>
      </c>
      <c r="BS435" t="s">
        <v>361</v>
      </c>
      <c r="BT435" t="s">
        <v>361</v>
      </c>
      <c r="BU435" t="s">
        <v>361</v>
      </c>
      <c r="BV435" t="s">
        <v>361</v>
      </c>
      <c r="BW435" t="s">
        <v>361</v>
      </c>
      <c r="BX435" t="s">
        <v>361</v>
      </c>
      <c r="BY435" t="s">
        <v>370</v>
      </c>
      <c r="BZ435" t="s">
        <v>370</v>
      </c>
      <c r="CA435" t="s">
        <v>361</v>
      </c>
      <c r="CB435" t="s">
        <v>361</v>
      </c>
      <c r="CC435" t="s">
        <v>361</v>
      </c>
      <c r="CF435" t="s">
        <v>361</v>
      </c>
      <c r="CG435" t="s">
        <v>361</v>
      </c>
      <c r="CH435" t="s">
        <v>361</v>
      </c>
      <c r="CI435" t="s">
        <v>361</v>
      </c>
      <c r="CJ435" t="s">
        <v>361</v>
      </c>
      <c r="CK435" t="s">
        <v>361</v>
      </c>
      <c r="CL435" t="s">
        <v>361</v>
      </c>
      <c r="CM435" t="s">
        <v>361</v>
      </c>
      <c r="CN435" t="s">
        <v>361</v>
      </c>
      <c r="CO435" t="s">
        <v>361</v>
      </c>
      <c r="CP435" t="s">
        <v>361</v>
      </c>
      <c r="CQ435" t="s">
        <v>361</v>
      </c>
      <c r="CR435" t="s">
        <v>361</v>
      </c>
      <c r="CS435" t="s">
        <v>361</v>
      </c>
      <c r="CT435" t="s">
        <v>361</v>
      </c>
      <c r="CU435" t="s">
        <v>361</v>
      </c>
      <c r="CV435" t="s">
        <v>361</v>
      </c>
      <c r="CW435" t="s">
        <v>370</v>
      </c>
      <c r="CX435" t="s">
        <v>361</v>
      </c>
      <c r="CY435" t="s">
        <v>361</v>
      </c>
      <c r="CZ435" t="s">
        <v>361</v>
      </c>
      <c r="DA435" t="s">
        <v>361</v>
      </c>
      <c r="DE435" t="s">
        <v>385</v>
      </c>
      <c r="DG435" t="s">
        <v>385</v>
      </c>
      <c r="DH435" t="s">
        <v>361</v>
      </c>
      <c r="DI435" t="s">
        <v>361</v>
      </c>
      <c r="DJ435" t="s">
        <v>361</v>
      </c>
      <c r="DK435" t="s">
        <v>361</v>
      </c>
      <c r="DL435" t="s">
        <v>361</v>
      </c>
      <c r="DM435" t="s">
        <v>361</v>
      </c>
      <c r="DN435" t="s">
        <v>361</v>
      </c>
      <c r="DO435" t="s">
        <v>361</v>
      </c>
      <c r="DP435" t="s">
        <v>361</v>
      </c>
      <c r="DQ435" t="s">
        <v>361</v>
      </c>
      <c r="DR435" t="s">
        <v>361</v>
      </c>
      <c r="DT435" t="s">
        <v>361</v>
      </c>
      <c r="DU435" t="s">
        <v>361</v>
      </c>
      <c r="DV435" t="s">
        <v>361</v>
      </c>
      <c r="DW435" t="s">
        <v>361</v>
      </c>
      <c r="DX435" t="s">
        <v>361</v>
      </c>
      <c r="DY435" t="s">
        <v>361</v>
      </c>
      <c r="DZ435" t="s">
        <v>361</v>
      </c>
      <c r="EA435" t="s">
        <v>361</v>
      </c>
      <c r="EB435" t="s">
        <v>361</v>
      </c>
      <c r="EC435" t="s">
        <v>361</v>
      </c>
      <c r="ED435" t="s">
        <v>370</v>
      </c>
      <c r="EI435" t="s">
        <v>383</v>
      </c>
      <c r="EK435" t="s">
        <v>383</v>
      </c>
      <c r="EL435">
        <v>2</v>
      </c>
      <c r="EM435" t="s">
        <v>372</v>
      </c>
      <c r="EN435">
        <v>12</v>
      </c>
      <c r="EO435" t="s">
        <v>372</v>
      </c>
      <c r="EP435">
        <v>11</v>
      </c>
      <c r="FQ435" t="s">
        <v>392</v>
      </c>
      <c r="FS435" t="s">
        <v>467</v>
      </c>
      <c r="FW435" t="s">
        <v>463</v>
      </c>
      <c r="FY435" t="s">
        <v>464</v>
      </c>
      <c r="GA435" t="s">
        <v>385</v>
      </c>
      <c r="GG435" t="s">
        <v>383</v>
      </c>
      <c r="GK435" t="s">
        <v>608</v>
      </c>
      <c r="GO435" t="s">
        <v>484</v>
      </c>
      <c r="GQ435">
        <v>15</v>
      </c>
      <c r="GS435" t="s">
        <v>544</v>
      </c>
      <c r="GU435" t="s">
        <v>554</v>
      </c>
      <c r="GY435" t="s">
        <v>397</v>
      </c>
      <c r="HC435" t="s">
        <v>383</v>
      </c>
      <c r="HE435" t="s">
        <v>383</v>
      </c>
      <c r="HO435" t="s">
        <v>383</v>
      </c>
      <c r="HP435" t="s">
        <v>383</v>
      </c>
      <c r="HQ435" t="s">
        <v>383</v>
      </c>
      <c r="HR435" t="s">
        <v>383</v>
      </c>
      <c r="HS435" t="s">
        <v>383</v>
      </c>
      <c r="HT435" t="s">
        <v>383</v>
      </c>
      <c r="HU435" t="s">
        <v>383</v>
      </c>
      <c r="HV435" t="s">
        <v>383</v>
      </c>
      <c r="HW435" t="s">
        <v>383</v>
      </c>
      <c r="IE435" t="s">
        <v>383</v>
      </c>
      <c r="IF435" t="s">
        <v>385</v>
      </c>
      <c r="IG435" t="s">
        <v>383</v>
      </c>
      <c r="IH435" t="s">
        <v>383</v>
      </c>
      <c r="II435" t="s">
        <v>383</v>
      </c>
      <c r="IJ435" t="s">
        <v>383</v>
      </c>
      <c r="IK435" t="s">
        <v>383</v>
      </c>
      <c r="IM435" t="s">
        <v>462</v>
      </c>
      <c r="IQ435" t="s">
        <v>422</v>
      </c>
      <c r="IU435" t="s">
        <v>399</v>
      </c>
      <c r="IW435" t="s">
        <v>399</v>
      </c>
      <c r="IY435" t="s">
        <v>399</v>
      </c>
      <c r="JA435" t="s">
        <v>383</v>
      </c>
      <c r="JL435" t="s">
        <v>361</v>
      </c>
      <c r="JM435" t="s">
        <v>361</v>
      </c>
      <c r="JN435" t="s">
        <v>361</v>
      </c>
      <c r="JO435" t="s">
        <v>361</v>
      </c>
      <c r="JP435" t="s">
        <v>361</v>
      </c>
      <c r="JQ435" t="s">
        <v>361</v>
      </c>
      <c r="JR435" t="s">
        <v>361</v>
      </c>
      <c r="JS435" t="s">
        <v>361</v>
      </c>
      <c r="JT435" t="s">
        <v>361</v>
      </c>
      <c r="JU435" t="s">
        <v>361</v>
      </c>
      <c r="JV435" t="s">
        <v>361</v>
      </c>
      <c r="JW435" t="s">
        <v>361</v>
      </c>
      <c r="KB435" t="s">
        <v>8</v>
      </c>
    </row>
    <row r="436" spans="1:288" x14ac:dyDescent="0.3">
      <c r="A436">
        <v>435</v>
      </c>
      <c r="D436" s="45">
        <v>44748</v>
      </c>
      <c r="E436" s="46">
        <v>0.49374999999999997</v>
      </c>
      <c r="F436" t="s">
        <v>15</v>
      </c>
      <c r="G436" t="s">
        <v>382</v>
      </c>
      <c r="I436" t="s">
        <v>383</v>
      </c>
      <c r="N436" t="s">
        <v>384</v>
      </c>
      <c r="S436" t="s">
        <v>385</v>
      </c>
      <c r="W436" t="s">
        <v>465</v>
      </c>
      <c r="AA436" t="s">
        <v>414</v>
      </c>
      <c r="AC436" t="s">
        <v>388</v>
      </c>
      <c r="AE436" t="s">
        <v>423</v>
      </c>
      <c r="AG436" t="s">
        <v>390</v>
      </c>
      <c r="AK436" t="s">
        <v>383</v>
      </c>
      <c r="AO436" t="s">
        <v>385</v>
      </c>
      <c r="AQ436" t="s">
        <v>460</v>
      </c>
      <c r="AS436" t="s">
        <v>385</v>
      </c>
      <c r="AU436" t="s">
        <v>385</v>
      </c>
      <c r="AV436" t="s">
        <v>361</v>
      </c>
      <c r="AW436" t="s">
        <v>361</v>
      </c>
      <c r="AX436" t="s">
        <v>361</v>
      </c>
      <c r="AY436" t="s">
        <v>361</v>
      </c>
      <c r="AZ436" t="s">
        <v>361</v>
      </c>
      <c r="BA436" t="s">
        <v>361</v>
      </c>
      <c r="BB436" t="s">
        <v>361</v>
      </c>
      <c r="BC436" t="s">
        <v>361</v>
      </c>
      <c r="BD436" t="s">
        <v>361</v>
      </c>
      <c r="BE436" t="s">
        <v>361</v>
      </c>
      <c r="BF436" t="s">
        <v>361</v>
      </c>
      <c r="BG436" t="s">
        <v>361</v>
      </c>
      <c r="BH436" t="s">
        <v>361</v>
      </c>
      <c r="BI436" t="s">
        <v>370</v>
      </c>
      <c r="BJ436" t="s">
        <v>361</v>
      </c>
      <c r="BK436" t="s">
        <v>370</v>
      </c>
      <c r="BL436" t="s">
        <v>361</v>
      </c>
      <c r="BM436" t="s">
        <v>361</v>
      </c>
      <c r="BP436" t="s">
        <v>361</v>
      </c>
      <c r="BQ436" t="s">
        <v>361</v>
      </c>
      <c r="BR436" t="s">
        <v>361</v>
      </c>
      <c r="BS436" t="s">
        <v>361</v>
      </c>
      <c r="BT436" t="s">
        <v>361</v>
      </c>
      <c r="BU436" t="s">
        <v>361</v>
      </c>
      <c r="BV436" t="s">
        <v>361</v>
      </c>
      <c r="BW436" t="s">
        <v>361</v>
      </c>
      <c r="BX436" t="s">
        <v>361</v>
      </c>
      <c r="BY436" t="s">
        <v>361</v>
      </c>
      <c r="BZ436" t="s">
        <v>370</v>
      </c>
      <c r="CA436" t="s">
        <v>370</v>
      </c>
      <c r="CB436" t="s">
        <v>361</v>
      </c>
      <c r="CC436" t="s">
        <v>361</v>
      </c>
      <c r="CF436" t="s">
        <v>361</v>
      </c>
      <c r="CG436" t="s">
        <v>361</v>
      </c>
      <c r="CH436" t="s">
        <v>361</v>
      </c>
      <c r="CI436" t="s">
        <v>361</v>
      </c>
      <c r="CJ436" t="s">
        <v>361</v>
      </c>
      <c r="CK436" t="s">
        <v>361</v>
      </c>
      <c r="CL436" t="s">
        <v>361</v>
      </c>
      <c r="CM436" t="s">
        <v>361</v>
      </c>
      <c r="CN436" t="s">
        <v>361</v>
      </c>
      <c r="CO436" t="s">
        <v>361</v>
      </c>
      <c r="CP436" t="s">
        <v>361</v>
      </c>
      <c r="CQ436" t="s">
        <v>361</v>
      </c>
      <c r="CR436" t="s">
        <v>370</v>
      </c>
      <c r="CS436" t="s">
        <v>361</v>
      </c>
      <c r="CT436" t="s">
        <v>370</v>
      </c>
      <c r="CU436" t="s">
        <v>361</v>
      </c>
      <c r="CV436" t="s">
        <v>370</v>
      </c>
      <c r="CW436" t="s">
        <v>361</v>
      </c>
      <c r="CX436" t="s">
        <v>361</v>
      </c>
      <c r="CY436" t="s">
        <v>361</v>
      </c>
      <c r="CZ436" t="s">
        <v>361</v>
      </c>
      <c r="DA436" t="s">
        <v>361</v>
      </c>
      <c r="DE436" t="s">
        <v>385</v>
      </c>
      <c r="DG436" t="s">
        <v>385</v>
      </c>
      <c r="DH436" t="s">
        <v>361</v>
      </c>
      <c r="DI436" t="s">
        <v>361</v>
      </c>
      <c r="DJ436" t="s">
        <v>361</v>
      </c>
      <c r="DK436" t="s">
        <v>361</v>
      </c>
      <c r="DL436" t="s">
        <v>361</v>
      </c>
      <c r="DM436" t="s">
        <v>361</v>
      </c>
      <c r="DN436" t="s">
        <v>361</v>
      </c>
      <c r="DO436" t="s">
        <v>361</v>
      </c>
      <c r="DP436" t="s">
        <v>361</v>
      </c>
      <c r="DQ436" t="s">
        <v>361</v>
      </c>
      <c r="DR436" t="s">
        <v>361</v>
      </c>
      <c r="DT436" t="s">
        <v>361</v>
      </c>
      <c r="DU436" t="s">
        <v>361</v>
      </c>
      <c r="DV436" t="s">
        <v>361</v>
      </c>
      <c r="DW436" t="s">
        <v>361</v>
      </c>
      <c r="DX436" t="s">
        <v>361</v>
      </c>
      <c r="DY436" t="s">
        <v>361</v>
      </c>
      <c r="DZ436" t="s">
        <v>361</v>
      </c>
      <c r="EA436" t="s">
        <v>361</v>
      </c>
      <c r="EB436" t="s">
        <v>361</v>
      </c>
      <c r="EC436" t="s">
        <v>361</v>
      </c>
      <c r="ED436" t="s">
        <v>370</v>
      </c>
      <c r="EI436" t="s">
        <v>385</v>
      </c>
      <c r="EK436" t="s">
        <v>385</v>
      </c>
      <c r="EL436">
        <v>3</v>
      </c>
      <c r="EM436" t="s">
        <v>371</v>
      </c>
      <c r="EN436">
        <v>10</v>
      </c>
      <c r="EO436" t="s">
        <v>371</v>
      </c>
      <c r="EP436">
        <v>10</v>
      </c>
      <c r="EQ436" t="s">
        <v>371</v>
      </c>
      <c r="ER436">
        <v>36</v>
      </c>
      <c r="FQ436" t="s">
        <v>392</v>
      </c>
      <c r="FS436" t="s">
        <v>463</v>
      </c>
      <c r="FU436" t="s">
        <v>493</v>
      </c>
      <c r="FW436" t="s">
        <v>419</v>
      </c>
      <c r="GA436" t="s">
        <v>385</v>
      </c>
      <c r="GG436" t="s">
        <v>385</v>
      </c>
      <c r="GI436">
        <v>3</v>
      </c>
      <c r="GK436" t="s">
        <v>428</v>
      </c>
      <c r="GO436" t="s">
        <v>429</v>
      </c>
      <c r="GQ436">
        <v>5</v>
      </c>
      <c r="GS436" t="s">
        <v>602</v>
      </c>
      <c r="GU436" t="s">
        <v>576</v>
      </c>
      <c r="GW436" t="s">
        <v>610</v>
      </c>
      <c r="GY436" t="s">
        <v>397</v>
      </c>
      <c r="HC436" t="s">
        <v>383</v>
      </c>
      <c r="HE436" t="s">
        <v>383</v>
      </c>
      <c r="HO436" t="s">
        <v>385</v>
      </c>
      <c r="HP436" t="s">
        <v>383</v>
      </c>
      <c r="HQ436" t="s">
        <v>383</v>
      </c>
      <c r="HR436" t="s">
        <v>383</v>
      </c>
      <c r="HS436" t="s">
        <v>383</v>
      </c>
      <c r="HT436" t="s">
        <v>383</v>
      </c>
      <c r="HU436" t="s">
        <v>383</v>
      </c>
      <c r="HV436" t="s">
        <v>385</v>
      </c>
      <c r="HW436" t="s">
        <v>383</v>
      </c>
      <c r="IE436" t="s">
        <v>385</v>
      </c>
      <c r="IF436" t="s">
        <v>385</v>
      </c>
      <c r="IG436" t="s">
        <v>383</v>
      </c>
      <c r="IH436" t="s">
        <v>383</v>
      </c>
      <c r="II436" t="s">
        <v>383</v>
      </c>
      <c r="IJ436" t="s">
        <v>383</v>
      </c>
      <c r="IK436" t="s">
        <v>383</v>
      </c>
      <c r="IM436" t="s">
        <v>453</v>
      </c>
      <c r="IQ436" t="s">
        <v>422</v>
      </c>
      <c r="IU436" t="s">
        <v>399</v>
      </c>
      <c r="IW436" t="s">
        <v>399</v>
      </c>
      <c r="IY436" t="s">
        <v>399</v>
      </c>
      <c r="JA436" t="s">
        <v>383</v>
      </c>
      <c r="JL436" t="s">
        <v>361</v>
      </c>
      <c r="JM436" t="s">
        <v>361</v>
      </c>
      <c r="JN436" t="s">
        <v>361</v>
      </c>
      <c r="JO436" t="s">
        <v>361</v>
      </c>
      <c r="JP436" t="s">
        <v>361</v>
      </c>
      <c r="JQ436" t="s">
        <v>361</v>
      </c>
      <c r="JR436" t="s">
        <v>361</v>
      </c>
      <c r="JS436" t="s">
        <v>361</v>
      </c>
      <c r="JT436" t="s">
        <v>361</v>
      </c>
      <c r="JU436" t="s">
        <v>361</v>
      </c>
      <c r="JV436" t="s">
        <v>361</v>
      </c>
      <c r="JW436" t="s">
        <v>361</v>
      </c>
      <c r="KB436" t="s">
        <v>8</v>
      </c>
    </row>
    <row r="437" spans="1:288" x14ac:dyDescent="0.3">
      <c r="A437">
        <v>436</v>
      </c>
      <c r="AV437" t="s">
        <v>361</v>
      </c>
      <c r="AW437" t="s">
        <v>361</v>
      </c>
      <c r="AX437" t="s">
        <v>361</v>
      </c>
      <c r="AY437" t="s">
        <v>361</v>
      </c>
      <c r="AZ437" t="s">
        <v>361</v>
      </c>
      <c r="BA437" t="s">
        <v>361</v>
      </c>
      <c r="BB437" t="s">
        <v>361</v>
      </c>
      <c r="BC437" t="s">
        <v>361</v>
      </c>
      <c r="BD437" t="s">
        <v>361</v>
      </c>
      <c r="BE437" t="s">
        <v>361</v>
      </c>
      <c r="BF437" t="s">
        <v>361</v>
      </c>
      <c r="BG437" t="s">
        <v>361</v>
      </c>
      <c r="BH437" t="s">
        <v>361</v>
      </c>
      <c r="BI437" t="s">
        <v>361</v>
      </c>
      <c r="BJ437" t="s">
        <v>361</v>
      </c>
      <c r="BK437" t="s">
        <v>361</v>
      </c>
      <c r="BL437" t="s">
        <v>361</v>
      </c>
      <c r="BM437" t="s">
        <v>361</v>
      </c>
      <c r="BP437" t="s">
        <v>361</v>
      </c>
      <c r="BQ437" t="s">
        <v>361</v>
      </c>
      <c r="BR437" t="s">
        <v>361</v>
      </c>
      <c r="BS437" t="s">
        <v>361</v>
      </c>
      <c r="BT437" t="s">
        <v>361</v>
      </c>
      <c r="BU437" t="s">
        <v>361</v>
      </c>
      <c r="BV437" t="s">
        <v>361</v>
      </c>
      <c r="BW437" t="s">
        <v>361</v>
      </c>
      <c r="BX437" t="s">
        <v>361</v>
      </c>
      <c r="BY437" t="s">
        <v>361</v>
      </c>
      <c r="BZ437" t="s">
        <v>361</v>
      </c>
      <c r="CA437" t="s">
        <v>361</v>
      </c>
      <c r="CB437" t="s">
        <v>361</v>
      </c>
      <c r="CC437" t="s">
        <v>361</v>
      </c>
      <c r="CF437" t="s">
        <v>361</v>
      </c>
      <c r="CG437" t="s">
        <v>361</v>
      </c>
      <c r="CH437" t="s">
        <v>361</v>
      </c>
      <c r="CI437" t="s">
        <v>361</v>
      </c>
      <c r="CJ437" t="s">
        <v>361</v>
      </c>
      <c r="CK437" t="s">
        <v>361</v>
      </c>
      <c r="CL437" t="s">
        <v>361</v>
      </c>
      <c r="CM437" t="s">
        <v>361</v>
      </c>
      <c r="CN437" t="s">
        <v>361</v>
      </c>
      <c r="CO437" t="s">
        <v>361</v>
      </c>
      <c r="CP437" t="s">
        <v>361</v>
      </c>
      <c r="CQ437" t="s">
        <v>361</v>
      </c>
      <c r="CR437" t="s">
        <v>361</v>
      </c>
      <c r="CS437" t="s">
        <v>361</v>
      </c>
      <c r="CT437" t="s">
        <v>361</v>
      </c>
      <c r="CU437" t="s">
        <v>361</v>
      </c>
      <c r="CV437" t="s">
        <v>361</v>
      </c>
      <c r="CW437" t="s">
        <v>361</v>
      </c>
      <c r="CX437" t="s">
        <v>361</v>
      </c>
      <c r="CY437" t="s">
        <v>361</v>
      </c>
      <c r="CZ437" t="s">
        <v>361</v>
      </c>
      <c r="DA437" t="s">
        <v>361</v>
      </c>
      <c r="DH437" t="s">
        <v>361</v>
      </c>
      <c r="DI437" t="s">
        <v>361</v>
      </c>
      <c r="DJ437" t="s">
        <v>361</v>
      </c>
      <c r="DK437" t="s">
        <v>361</v>
      </c>
      <c r="DL437" t="s">
        <v>361</v>
      </c>
      <c r="DM437" t="s">
        <v>361</v>
      </c>
      <c r="DN437" t="s">
        <v>361</v>
      </c>
      <c r="DO437" t="s">
        <v>361</v>
      </c>
      <c r="DP437" t="s">
        <v>361</v>
      </c>
      <c r="DQ437" t="s">
        <v>361</v>
      </c>
      <c r="DR437" t="s">
        <v>361</v>
      </c>
      <c r="DT437" t="s">
        <v>361</v>
      </c>
      <c r="DU437" t="s">
        <v>361</v>
      </c>
      <c r="DV437" t="s">
        <v>361</v>
      </c>
      <c r="DW437" t="s">
        <v>361</v>
      </c>
      <c r="DX437" t="s">
        <v>361</v>
      </c>
      <c r="DY437" t="s">
        <v>361</v>
      </c>
      <c r="DZ437" t="s">
        <v>361</v>
      </c>
      <c r="EA437" t="s">
        <v>361</v>
      </c>
      <c r="EB437" t="s">
        <v>361</v>
      </c>
      <c r="EC437" t="s">
        <v>361</v>
      </c>
      <c r="ED437" t="s">
        <v>361</v>
      </c>
      <c r="JL437" t="s">
        <v>361</v>
      </c>
      <c r="JM437" t="s">
        <v>361</v>
      </c>
      <c r="JN437" t="s">
        <v>361</v>
      </c>
      <c r="JO437" t="s">
        <v>361</v>
      </c>
      <c r="JP437" t="s">
        <v>361</v>
      </c>
      <c r="JQ437" t="s">
        <v>361</v>
      </c>
      <c r="JR437" t="s">
        <v>361</v>
      </c>
      <c r="JS437" t="s">
        <v>361</v>
      </c>
      <c r="JT437" t="s">
        <v>361</v>
      </c>
      <c r="JU437" t="s">
        <v>361</v>
      </c>
      <c r="JV437" t="s">
        <v>361</v>
      </c>
      <c r="JW437" t="s">
        <v>361</v>
      </c>
      <c r="KB437" t="s">
        <v>59</v>
      </c>
    </row>
    <row r="438" spans="1:288" x14ac:dyDescent="0.3">
      <c r="A438">
        <v>437</v>
      </c>
      <c r="D438" s="45">
        <v>44748</v>
      </c>
      <c r="E438" s="46">
        <v>0.50347222222222221</v>
      </c>
      <c r="F438" t="s">
        <v>20</v>
      </c>
      <c r="G438" t="s">
        <v>13</v>
      </c>
      <c r="H438" t="s">
        <v>7</v>
      </c>
      <c r="L438" t="s">
        <v>362</v>
      </c>
      <c r="P438" t="s">
        <v>9</v>
      </c>
      <c r="V438" t="s">
        <v>401</v>
      </c>
      <c r="X438" t="s">
        <v>9</v>
      </c>
      <c r="Z438" t="s">
        <v>402</v>
      </c>
      <c r="AB438" t="s">
        <v>475</v>
      </c>
      <c r="AD438" t="s">
        <v>423</v>
      </c>
      <c r="AF438" t="s">
        <v>367</v>
      </c>
      <c r="AJ438" t="s">
        <v>437</v>
      </c>
      <c r="AL438" t="s">
        <v>14</v>
      </c>
      <c r="AM438" t="s">
        <v>611</v>
      </c>
      <c r="AN438" t="s">
        <v>9</v>
      </c>
      <c r="AP438" t="s">
        <v>369</v>
      </c>
      <c r="AR438" t="s">
        <v>7</v>
      </c>
      <c r="AT438" t="s">
        <v>368</v>
      </c>
      <c r="AV438" t="s">
        <v>361</v>
      </c>
      <c r="AW438" t="s">
        <v>361</v>
      </c>
      <c r="AX438" t="s">
        <v>361</v>
      </c>
      <c r="AY438" t="s">
        <v>361</v>
      </c>
      <c r="AZ438" t="s">
        <v>370</v>
      </c>
      <c r="BA438" t="s">
        <v>361</v>
      </c>
      <c r="BB438" t="s">
        <v>370</v>
      </c>
      <c r="BC438" t="s">
        <v>361</v>
      </c>
      <c r="BD438" t="s">
        <v>361</v>
      </c>
      <c r="BE438" t="s">
        <v>361</v>
      </c>
      <c r="BF438" t="s">
        <v>361</v>
      </c>
      <c r="BG438" t="s">
        <v>361</v>
      </c>
      <c r="BH438" t="s">
        <v>361</v>
      </c>
      <c r="BI438" t="s">
        <v>361</v>
      </c>
      <c r="BJ438" t="s">
        <v>361</v>
      </c>
      <c r="BK438" t="s">
        <v>361</v>
      </c>
      <c r="BL438" t="s">
        <v>361</v>
      </c>
      <c r="BM438" t="s">
        <v>361</v>
      </c>
      <c r="BP438" t="s">
        <v>361</v>
      </c>
      <c r="BQ438" t="s">
        <v>361</v>
      </c>
      <c r="BR438" t="s">
        <v>361</v>
      </c>
      <c r="BS438" t="s">
        <v>370</v>
      </c>
      <c r="BT438" t="s">
        <v>361</v>
      </c>
      <c r="BU438" t="s">
        <v>361</v>
      </c>
      <c r="BV438" t="s">
        <v>361</v>
      </c>
      <c r="BW438" t="s">
        <v>361</v>
      </c>
      <c r="BX438" t="s">
        <v>361</v>
      </c>
      <c r="BY438" t="s">
        <v>361</v>
      </c>
      <c r="BZ438" t="s">
        <v>361</v>
      </c>
      <c r="CA438" t="s">
        <v>361</v>
      </c>
      <c r="CB438" t="s">
        <v>361</v>
      </c>
      <c r="CC438" t="s">
        <v>361</v>
      </c>
      <c r="CF438" t="s">
        <v>361</v>
      </c>
      <c r="CG438" t="s">
        <v>361</v>
      </c>
      <c r="CH438" t="s">
        <v>361</v>
      </c>
      <c r="CI438" t="s">
        <v>370</v>
      </c>
      <c r="CJ438" t="s">
        <v>370</v>
      </c>
      <c r="CK438" t="s">
        <v>370</v>
      </c>
      <c r="CL438" t="s">
        <v>370</v>
      </c>
      <c r="CM438" t="s">
        <v>370</v>
      </c>
      <c r="CN438" t="s">
        <v>370</v>
      </c>
      <c r="CO438" t="s">
        <v>361</v>
      </c>
      <c r="CP438" t="s">
        <v>361</v>
      </c>
      <c r="CQ438" t="s">
        <v>361</v>
      </c>
      <c r="CR438" t="s">
        <v>361</v>
      </c>
      <c r="CS438" t="s">
        <v>361</v>
      </c>
      <c r="CT438" t="s">
        <v>361</v>
      </c>
      <c r="CU438" t="s">
        <v>361</v>
      </c>
      <c r="CV438" t="s">
        <v>361</v>
      </c>
      <c r="CW438" t="s">
        <v>361</v>
      </c>
      <c r="CX438" t="s">
        <v>361</v>
      </c>
      <c r="CY438" t="s">
        <v>361</v>
      </c>
      <c r="CZ438" t="s">
        <v>361</v>
      </c>
      <c r="DA438" t="s">
        <v>361</v>
      </c>
      <c r="DD438" t="s">
        <v>9</v>
      </c>
      <c r="DF438" t="s">
        <v>9</v>
      </c>
      <c r="DH438" t="s">
        <v>361</v>
      </c>
      <c r="DI438" t="s">
        <v>361</v>
      </c>
      <c r="DJ438" t="s">
        <v>361</v>
      </c>
      <c r="DK438" t="s">
        <v>361</v>
      </c>
      <c r="DL438" t="s">
        <v>361</v>
      </c>
      <c r="DM438" t="s">
        <v>361</v>
      </c>
      <c r="DN438" t="s">
        <v>361</v>
      </c>
      <c r="DO438" t="s">
        <v>361</v>
      </c>
      <c r="DP438" t="s">
        <v>361</v>
      </c>
      <c r="DQ438" t="s">
        <v>361</v>
      </c>
      <c r="DR438" t="s">
        <v>370</v>
      </c>
      <c r="DT438" t="s">
        <v>361</v>
      </c>
      <c r="DU438" t="s">
        <v>361</v>
      </c>
      <c r="DV438" t="s">
        <v>361</v>
      </c>
      <c r="DW438" t="s">
        <v>361</v>
      </c>
      <c r="DX438" t="s">
        <v>361</v>
      </c>
      <c r="DY438" t="s">
        <v>361</v>
      </c>
      <c r="DZ438" t="s">
        <v>361</v>
      </c>
      <c r="EA438" t="s">
        <v>361</v>
      </c>
      <c r="EB438" t="s">
        <v>361</v>
      </c>
      <c r="EC438" t="s">
        <v>361</v>
      </c>
      <c r="ED438" t="s">
        <v>361</v>
      </c>
      <c r="EH438" t="s">
        <v>7</v>
      </c>
      <c r="EJ438" t="s">
        <v>7</v>
      </c>
      <c r="EL438">
        <v>4</v>
      </c>
      <c r="EM438" t="s">
        <v>372</v>
      </c>
      <c r="EN438">
        <v>12</v>
      </c>
      <c r="EO438" t="s">
        <v>372</v>
      </c>
      <c r="EP438">
        <v>2</v>
      </c>
      <c r="EQ438" t="s">
        <v>372</v>
      </c>
      <c r="ER438">
        <v>1</v>
      </c>
      <c r="ES438" t="s">
        <v>372</v>
      </c>
      <c r="ET438">
        <v>32</v>
      </c>
      <c r="FQ438" t="s">
        <v>392</v>
      </c>
      <c r="FR438" t="s">
        <v>374</v>
      </c>
      <c r="FV438" t="s">
        <v>374</v>
      </c>
      <c r="FZ438" t="s">
        <v>9</v>
      </c>
      <c r="GF438" t="s">
        <v>7</v>
      </c>
      <c r="GJ438" t="s">
        <v>375</v>
      </c>
      <c r="GP438">
        <v>1</v>
      </c>
      <c r="GR438" t="s">
        <v>376</v>
      </c>
      <c r="GT438" t="s">
        <v>377</v>
      </c>
      <c r="GX438" t="s">
        <v>378</v>
      </c>
      <c r="HB438" t="s">
        <v>9</v>
      </c>
      <c r="HD438" t="s">
        <v>9</v>
      </c>
      <c r="HF438" t="s">
        <v>9</v>
      </c>
      <c r="HG438" t="s">
        <v>9</v>
      </c>
      <c r="HH438" t="s">
        <v>7</v>
      </c>
      <c r="HI438" t="s">
        <v>7</v>
      </c>
      <c r="HJ438" t="s">
        <v>9</v>
      </c>
      <c r="HK438" t="s">
        <v>7</v>
      </c>
      <c r="HL438" t="s">
        <v>9</v>
      </c>
      <c r="HM438" t="s">
        <v>9</v>
      </c>
      <c r="HN438" t="s">
        <v>9</v>
      </c>
      <c r="HX438" t="s">
        <v>9</v>
      </c>
      <c r="HY438" t="s">
        <v>9</v>
      </c>
      <c r="HZ438" t="s">
        <v>9</v>
      </c>
      <c r="IA438" t="s">
        <v>7</v>
      </c>
      <c r="IB438" t="s">
        <v>7</v>
      </c>
      <c r="IC438" t="s">
        <v>7</v>
      </c>
      <c r="ID438" t="s">
        <v>7</v>
      </c>
      <c r="IL438" t="s">
        <v>379</v>
      </c>
      <c r="IP438" t="s">
        <v>380</v>
      </c>
      <c r="IT438" t="s">
        <v>381</v>
      </c>
      <c r="IV438" t="s">
        <v>381</v>
      </c>
      <c r="IX438" t="s">
        <v>381</v>
      </c>
      <c r="IZ438" t="s">
        <v>9</v>
      </c>
      <c r="JB438" t="s">
        <v>11</v>
      </c>
      <c r="JD438" t="s">
        <v>9</v>
      </c>
      <c r="JF438" t="s">
        <v>409</v>
      </c>
      <c r="JG438" t="s">
        <v>410</v>
      </c>
      <c r="JH438" t="s">
        <v>410</v>
      </c>
      <c r="JL438" t="s">
        <v>370</v>
      </c>
      <c r="JM438" t="s">
        <v>370</v>
      </c>
      <c r="JN438" t="s">
        <v>361</v>
      </c>
      <c r="JO438" t="s">
        <v>370</v>
      </c>
      <c r="JP438" t="s">
        <v>370</v>
      </c>
      <c r="JQ438" t="s">
        <v>361</v>
      </c>
      <c r="JR438" t="s">
        <v>361</v>
      </c>
      <c r="JS438" t="s">
        <v>361</v>
      </c>
      <c r="JT438" t="s">
        <v>361</v>
      </c>
      <c r="JU438" t="s">
        <v>361</v>
      </c>
      <c r="JV438" t="s">
        <v>361</v>
      </c>
      <c r="JW438" t="s">
        <v>361</v>
      </c>
      <c r="JX438" t="s">
        <v>411</v>
      </c>
      <c r="JZ438" t="s">
        <v>412</v>
      </c>
      <c r="KB438" t="s">
        <v>8</v>
      </c>
    </row>
    <row r="439" spans="1:288" x14ac:dyDescent="0.3">
      <c r="A439">
        <v>438</v>
      </c>
      <c r="D439" s="45">
        <v>44748</v>
      </c>
      <c r="E439" s="46">
        <v>0.51180555555555551</v>
      </c>
      <c r="F439" t="s">
        <v>12</v>
      </c>
      <c r="G439" t="s">
        <v>13</v>
      </c>
      <c r="H439" t="s">
        <v>7</v>
      </c>
      <c r="L439" t="s">
        <v>362</v>
      </c>
      <c r="P439" t="s">
        <v>9</v>
      </c>
      <c r="V439" t="s">
        <v>487</v>
      </c>
      <c r="X439" t="s">
        <v>9</v>
      </c>
      <c r="Z439" t="s">
        <v>402</v>
      </c>
      <c r="AB439" t="s">
        <v>403</v>
      </c>
      <c r="AD439" t="s">
        <v>389</v>
      </c>
      <c r="AF439" t="s">
        <v>367</v>
      </c>
      <c r="AJ439" t="s">
        <v>367</v>
      </c>
      <c r="AN439" t="s">
        <v>7</v>
      </c>
      <c r="AP439" t="s">
        <v>369</v>
      </c>
      <c r="AR439" t="s">
        <v>9</v>
      </c>
      <c r="AT439" t="s">
        <v>9</v>
      </c>
      <c r="AV439" t="s">
        <v>361</v>
      </c>
      <c r="AW439" t="s">
        <v>361</v>
      </c>
      <c r="AX439" t="s">
        <v>361</v>
      </c>
      <c r="AY439" t="s">
        <v>370</v>
      </c>
      <c r="AZ439" t="s">
        <v>361</v>
      </c>
      <c r="BA439" t="s">
        <v>361</v>
      </c>
      <c r="BB439" t="s">
        <v>370</v>
      </c>
      <c r="BC439" t="s">
        <v>361</v>
      </c>
      <c r="BD439" t="s">
        <v>361</v>
      </c>
      <c r="BE439" t="s">
        <v>361</v>
      </c>
      <c r="BF439" t="s">
        <v>361</v>
      </c>
      <c r="BG439" t="s">
        <v>361</v>
      </c>
      <c r="BH439" t="s">
        <v>361</v>
      </c>
      <c r="BI439" t="s">
        <v>361</v>
      </c>
      <c r="BJ439" t="s">
        <v>361</v>
      </c>
      <c r="BK439" t="s">
        <v>361</v>
      </c>
      <c r="BL439" t="s">
        <v>361</v>
      </c>
      <c r="BM439" t="s">
        <v>361</v>
      </c>
      <c r="BP439" t="s">
        <v>361</v>
      </c>
      <c r="BQ439" t="s">
        <v>361</v>
      </c>
      <c r="BR439" t="s">
        <v>361</v>
      </c>
      <c r="BS439" t="s">
        <v>370</v>
      </c>
      <c r="BT439" t="s">
        <v>361</v>
      </c>
      <c r="BU439" t="s">
        <v>361</v>
      </c>
      <c r="BV439" t="s">
        <v>361</v>
      </c>
      <c r="BW439" t="s">
        <v>361</v>
      </c>
      <c r="BX439" t="s">
        <v>361</v>
      </c>
      <c r="BY439" t="s">
        <v>361</v>
      </c>
      <c r="BZ439" t="s">
        <v>361</v>
      </c>
      <c r="CA439" t="s">
        <v>361</v>
      </c>
      <c r="CB439" t="s">
        <v>361</v>
      </c>
      <c r="CC439" t="s">
        <v>361</v>
      </c>
      <c r="CF439" t="s">
        <v>361</v>
      </c>
      <c r="CG439" t="s">
        <v>361</v>
      </c>
      <c r="CH439" t="s">
        <v>361</v>
      </c>
      <c r="CI439" t="s">
        <v>361</v>
      </c>
      <c r="CJ439" t="s">
        <v>370</v>
      </c>
      <c r="CK439" t="s">
        <v>361</v>
      </c>
      <c r="CL439" t="s">
        <v>361</v>
      </c>
      <c r="CM439" t="s">
        <v>370</v>
      </c>
      <c r="CN439" t="s">
        <v>361</v>
      </c>
      <c r="CO439" t="s">
        <v>361</v>
      </c>
      <c r="CP439" t="s">
        <v>361</v>
      </c>
      <c r="CQ439" t="s">
        <v>361</v>
      </c>
      <c r="CR439" t="s">
        <v>361</v>
      </c>
      <c r="CS439" t="s">
        <v>361</v>
      </c>
      <c r="CT439" t="s">
        <v>361</v>
      </c>
      <c r="CU439" t="s">
        <v>361</v>
      </c>
      <c r="CV439" t="s">
        <v>361</v>
      </c>
      <c r="CW439" t="s">
        <v>361</v>
      </c>
      <c r="CX439" t="s">
        <v>361</v>
      </c>
      <c r="CY439" t="s">
        <v>361</v>
      </c>
      <c r="CZ439" t="s">
        <v>361</v>
      </c>
      <c r="DA439" t="s">
        <v>361</v>
      </c>
      <c r="DD439" t="s">
        <v>9</v>
      </c>
      <c r="DF439" t="s">
        <v>9</v>
      </c>
      <c r="DH439" t="s">
        <v>361</v>
      </c>
      <c r="DI439" t="s">
        <v>361</v>
      </c>
      <c r="DJ439" t="s">
        <v>361</v>
      </c>
      <c r="DK439" t="s">
        <v>361</v>
      </c>
      <c r="DL439" t="s">
        <v>361</v>
      </c>
      <c r="DM439" t="s">
        <v>361</v>
      </c>
      <c r="DN439" t="s">
        <v>361</v>
      </c>
      <c r="DO439" t="s">
        <v>361</v>
      </c>
      <c r="DP439" t="s">
        <v>361</v>
      </c>
      <c r="DQ439" t="s">
        <v>361</v>
      </c>
      <c r="DR439" t="s">
        <v>370</v>
      </c>
      <c r="DT439" t="s">
        <v>361</v>
      </c>
      <c r="DU439" t="s">
        <v>361</v>
      </c>
      <c r="DV439" t="s">
        <v>361</v>
      </c>
      <c r="DW439" t="s">
        <v>361</v>
      </c>
      <c r="DX439" t="s">
        <v>361</v>
      </c>
      <c r="DY439" t="s">
        <v>361</v>
      </c>
      <c r="DZ439" t="s">
        <v>361</v>
      </c>
      <c r="EA439" t="s">
        <v>361</v>
      </c>
      <c r="EB439" t="s">
        <v>361</v>
      </c>
      <c r="EC439" t="s">
        <v>361</v>
      </c>
      <c r="ED439" t="s">
        <v>361</v>
      </c>
      <c r="EH439" t="s">
        <v>7</v>
      </c>
      <c r="EJ439" t="s">
        <v>7</v>
      </c>
      <c r="EL439">
        <v>1</v>
      </c>
      <c r="EM439" t="s">
        <v>372</v>
      </c>
      <c r="EN439">
        <v>34</v>
      </c>
      <c r="FQ439" t="s">
        <v>373</v>
      </c>
      <c r="FR439" t="s">
        <v>406</v>
      </c>
      <c r="FV439" t="s">
        <v>406</v>
      </c>
      <c r="GF439" t="s">
        <v>7</v>
      </c>
      <c r="GJ439" t="s">
        <v>478</v>
      </c>
      <c r="GN439" t="s">
        <v>479</v>
      </c>
      <c r="GP439">
        <v>42</v>
      </c>
      <c r="GR439" t="s">
        <v>376</v>
      </c>
      <c r="GT439" t="s">
        <v>472</v>
      </c>
      <c r="GX439" t="s">
        <v>378</v>
      </c>
      <c r="HB439" t="s">
        <v>9</v>
      </c>
      <c r="HD439" t="s">
        <v>9</v>
      </c>
      <c r="HF439" t="s">
        <v>7</v>
      </c>
      <c r="HG439" t="s">
        <v>7</v>
      </c>
      <c r="HH439" t="s">
        <v>7</v>
      </c>
      <c r="HI439" t="s">
        <v>7</v>
      </c>
      <c r="HJ439" t="s">
        <v>7</v>
      </c>
      <c r="HK439" t="s">
        <v>7</v>
      </c>
      <c r="HL439" t="s">
        <v>7</v>
      </c>
      <c r="HM439" t="s">
        <v>7</v>
      </c>
      <c r="HN439" t="s">
        <v>7</v>
      </c>
      <c r="HX439" t="s">
        <v>9</v>
      </c>
      <c r="HY439" t="s">
        <v>9</v>
      </c>
      <c r="HZ439" t="s">
        <v>7</v>
      </c>
      <c r="IA439" t="s">
        <v>7</v>
      </c>
      <c r="IB439" t="s">
        <v>7</v>
      </c>
      <c r="IC439" t="s">
        <v>7</v>
      </c>
      <c r="ID439" t="s">
        <v>7</v>
      </c>
      <c r="IL439" t="s">
        <v>473</v>
      </c>
      <c r="IP439" t="s">
        <v>457</v>
      </c>
      <c r="IT439" t="s">
        <v>381</v>
      </c>
      <c r="IV439" t="s">
        <v>381</v>
      </c>
      <c r="IX439" t="s">
        <v>381</v>
      </c>
      <c r="IZ439" t="s">
        <v>9</v>
      </c>
      <c r="JB439" t="s">
        <v>11</v>
      </c>
      <c r="JD439" t="s">
        <v>9</v>
      </c>
      <c r="JF439" t="s">
        <v>409</v>
      </c>
      <c r="JG439" t="s">
        <v>410</v>
      </c>
      <c r="JH439" t="s">
        <v>410</v>
      </c>
      <c r="JL439" t="s">
        <v>370</v>
      </c>
      <c r="JM439" t="s">
        <v>370</v>
      </c>
      <c r="JN439" t="s">
        <v>370</v>
      </c>
      <c r="JO439" t="s">
        <v>370</v>
      </c>
      <c r="JP439" t="s">
        <v>370</v>
      </c>
      <c r="JQ439" t="s">
        <v>361</v>
      </c>
      <c r="JR439" t="s">
        <v>361</v>
      </c>
      <c r="JS439" t="s">
        <v>361</v>
      </c>
      <c r="JT439" t="s">
        <v>361</v>
      </c>
      <c r="JU439" t="s">
        <v>361</v>
      </c>
      <c r="JV439" t="s">
        <v>361</v>
      </c>
      <c r="JW439" t="s">
        <v>361</v>
      </c>
      <c r="JX439" t="s">
        <v>474</v>
      </c>
      <c r="JZ439" t="s">
        <v>412</v>
      </c>
      <c r="KB439" t="s">
        <v>8</v>
      </c>
    </row>
    <row r="440" spans="1:288" x14ac:dyDescent="0.3">
      <c r="A440">
        <v>439</v>
      </c>
      <c r="D440" s="45">
        <v>44748</v>
      </c>
      <c r="E440" s="46">
        <v>0.51666666666666672</v>
      </c>
      <c r="F440" t="s">
        <v>27</v>
      </c>
      <c r="G440" t="s">
        <v>13</v>
      </c>
      <c r="H440" t="s">
        <v>7</v>
      </c>
      <c r="L440" t="s">
        <v>362</v>
      </c>
      <c r="P440" t="s">
        <v>9</v>
      </c>
      <c r="V440" t="s">
        <v>363</v>
      </c>
      <c r="Z440" t="s">
        <v>402</v>
      </c>
      <c r="AB440" t="s">
        <v>403</v>
      </c>
      <c r="AD440" t="s">
        <v>366</v>
      </c>
      <c r="AF440" t="s">
        <v>470</v>
      </c>
      <c r="AH440" t="s">
        <v>14</v>
      </c>
      <c r="AI440" t="s">
        <v>466</v>
      </c>
      <c r="AJ440" t="s">
        <v>367</v>
      </c>
      <c r="AN440" t="s">
        <v>7</v>
      </c>
      <c r="AP440" t="s">
        <v>369</v>
      </c>
      <c r="AR440" t="s">
        <v>7</v>
      </c>
      <c r="AT440" t="s">
        <v>7</v>
      </c>
      <c r="AV440" t="s">
        <v>361</v>
      </c>
      <c r="AW440" t="s">
        <v>361</v>
      </c>
      <c r="AX440" t="s">
        <v>361</v>
      </c>
      <c r="AY440" t="s">
        <v>361</v>
      </c>
      <c r="AZ440" t="s">
        <v>361</v>
      </c>
      <c r="BA440" t="s">
        <v>370</v>
      </c>
      <c r="BB440" t="s">
        <v>361</v>
      </c>
      <c r="BC440" t="s">
        <v>361</v>
      </c>
      <c r="BD440" t="s">
        <v>370</v>
      </c>
      <c r="BE440" t="s">
        <v>361</v>
      </c>
      <c r="BF440" t="s">
        <v>361</v>
      </c>
      <c r="BG440" t="s">
        <v>361</v>
      </c>
      <c r="BH440" t="s">
        <v>361</v>
      </c>
      <c r="BI440" t="s">
        <v>361</v>
      </c>
      <c r="BJ440" t="s">
        <v>361</v>
      </c>
      <c r="BK440" t="s">
        <v>361</v>
      </c>
      <c r="BL440" t="s">
        <v>361</v>
      </c>
      <c r="BM440" t="s">
        <v>361</v>
      </c>
      <c r="BN440" t="s">
        <v>492</v>
      </c>
      <c r="BP440" t="s">
        <v>361</v>
      </c>
      <c r="BQ440" t="s">
        <v>370</v>
      </c>
      <c r="BR440" t="s">
        <v>361</v>
      </c>
      <c r="BS440" t="s">
        <v>370</v>
      </c>
      <c r="BT440" t="s">
        <v>361</v>
      </c>
      <c r="BU440" t="s">
        <v>361</v>
      </c>
      <c r="BV440" t="s">
        <v>361</v>
      </c>
      <c r="BW440" t="s">
        <v>361</v>
      </c>
      <c r="BX440" t="s">
        <v>361</v>
      </c>
      <c r="BY440" t="s">
        <v>361</v>
      </c>
      <c r="BZ440" t="s">
        <v>361</v>
      </c>
      <c r="CA440" t="s">
        <v>361</v>
      </c>
      <c r="CB440" t="s">
        <v>361</v>
      </c>
      <c r="CC440" t="s">
        <v>361</v>
      </c>
      <c r="CF440" t="s">
        <v>361</v>
      </c>
      <c r="CG440" t="s">
        <v>361</v>
      </c>
      <c r="CH440" t="s">
        <v>361</v>
      </c>
      <c r="CI440" t="s">
        <v>370</v>
      </c>
      <c r="CJ440" t="s">
        <v>370</v>
      </c>
      <c r="CK440" t="s">
        <v>361</v>
      </c>
      <c r="CL440" t="s">
        <v>370</v>
      </c>
      <c r="CM440" t="s">
        <v>361</v>
      </c>
      <c r="CN440" t="s">
        <v>361</v>
      </c>
      <c r="CO440" t="s">
        <v>361</v>
      </c>
      <c r="CP440" t="s">
        <v>370</v>
      </c>
      <c r="CQ440" t="s">
        <v>361</v>
      </c>
      <c r="CR440" t="s">
        <v>361</v>
      </c>
      <c r="CS440" t="s">
        <v>361</v>
      </c>
      <c r="CT440" t="s">
        <v>361</v>
      </c>
      <c r="CU440" t="s">
        <v>361</v>
      </c>
      <c r="CV440" t="s">
        <v>361</v>
      </c>
      <c r="CW440" t="s">
        <v>361</v>
      </c>
      <c r="CX440" t="s">
        <v>361</v>
      </c>
      <c r="CY440" t="s">
        <v>361</v>
      </c>
      <c r="CZ440" t="s">
        <v>361</v>
      </c>
      <c r="DA440" t="s">
        <v>361</v>
      </c>
      <c r="DB440" t="s">
        <v>599</v>
      </c>
      <c r="DD440" t="s">
        <v>9</v>
      </c>
      <c r="DF440" t="s">
        <v>9</v>
      </c>
      <c r="DH440" t="s">
        <v>361</v>
      </c>
      <c r="DI440" t="s">
        <v>361</v>
      </c>
      <c r="DJ440" t="s">
        <v>361</v>
      </c>
      <c r="DK440" t="s">
        <v>361</v>
      </c>
      <c r="DL440" t="s">
        <v>361</v>
      </c>
      <c r="DM440" t="s">
        <v>361</v>
      </c>
      <c r="DN440" t="s">
        <v>361</v>
      </c>
      <c r="DO440" t="s">
        <v>361</v>
      </c>
      <c r="DP440" t="s">
        <v>361</v>
      </c>
      <c r="DQ440" t="s">
        <v>361</v>
      </c>
      <c r="DR440" t="s">
        <v>370</v>
      </c>
      <c r="DT440" t="s">
        <v>361</v>
      </c>
      <c r="DU440" t="s">
        <v>361</v>
      </c>
      <c r="DV440" t="s">
        <v>361</v>
      </c>
      <c r="DW440" t="s">
        <v>361</v>
      </c>
      <c r="DX440" t="s">
        <v>361</v>
      </c>
      <c r="DY440" t="s">
        <v>361</v>
      </c>
      <c r="DZ440" t="s">
        <v>361</v>
      </c>
      <c r="EA440" t="s">
        <v>361</v>
      </c>
      <c r="EB440" t="s">
        <v>361</v>
      </c>
      <c r="EC440" t="s">
        <v>361</v>
      </c>
      <c r="ED440" t="s">
        <v>361</v>
      </c>
      <c r="EH440" t="s">
        <v>7</v>
      </c>
      <c r="EJ440" t="s">
        <v>7</v>
      </c>
      <c r="EL440">
        <v>1</v>
      </c>
      <c r="EM440" t="s">
        <v>372</v>
      </c>
      <c r="EN440">
        <v>27</v>
      </c>
      <c r="FQ440" t="s">
        <v>373</v>
      </c>
      <c r="FR440" t="s">
        <v>406</v>
      </c>
      <c r="FV440" t="s">
        <v>406</v>
      </c>
      <c r="GF440" t="s">
        <v>7</v>
      </c>
      <c r="GJ440" t="s">
        <v>612</v>
      </c>
      <c r="GN440" t="s">
        <v>479</v>
      </c>
      <c r="GP440">
        <v>15</v>
      </c>
      <c r="GR440" t="s">
        <v>562</v>
      </c>
      <c r="GT440" t="s">
        <v>532</v>
      </c>
      <c r="GX440" t="s">
        <v>378</v>
      </c>
      <c r="HB440" t="s">
        <v>7</v>
      </c>
      <c r="HD440" t="s">
        <v>7</v>
      </c>
      <c r="HF440" t="s">
        <v>7</v>
      </c>
      <c r="HG440" t="s">
        <v>7</v>
      </c>
      <c r="HH440" t="s">
        <v>7</v>
      </c>
      <c r="HI440" t="s">
        <v>7</v>
      </c>
      <c r="HJ440" t="s">
        <v>7</v>
      </c>
      <c r="HK440" t="s">
        <v>7</v>
      </c>
      <c r="HL440" t="s">
        <v>7</v>
      </c>
      <c r="HM440" t="s">
        <v>9</v>
      </c>
      <c r="HN440" t="s">
        <v>7</v>
      </c>
      <c r="HX440" t="s">
        <v>7</v>
      </c>
      <c r="HY440" t="s">
        <v>9</v>
      </c>
      <c r="HZ440" t="s">
        <v>7</v>
      </c>
      <c r="IA440" t="s">
        <v>7</v>
      </c>
      <c r="IB440" t="s">
        <v>7</v>
      </c>
      <c r="IC440" t="s">
        <v>7</v>
      </c>
      <c r="ID440" t="s">
        <v>7</v>
      </c>
      <c r="IL440" t="s">
        <v>407</v>
      </c>
      <c r="IP440" t="s">
        <v>457</v>
      </c>
      <c r="IT440" t="s">
        <v>381</v>
      </c>
      <c r="IV440" t="s">
        <v>381</v>
      </c>
      <c r="IX440" t="s">
        <v>381</v>
      </c>
      <c r="IZ440" t="s">
        <v>9</v>
      </c>
      <c r="JB440" t="s">
        <v>11</v>
      </c>
      <c r="JD440" t="s">
        <v>9</v>
      </c>
      <c r="JF440" t="s">
        <v>410</v>
      </c>
      <c r="JG440" t="s">
        <v>410</v>
      </c>
      <c r="JH440" t="s">
        <v>410</v>
      </c>
      <c r="JL440" t="s">
        <v>370</v>
      </c>
      <c r="JM440" t="s">
        <v>370</v>
      </c>
      <c r="JN440" t="s">
        <v>370</v>
      </c>
      <c r="JO440" t="s">
        <v>370</v>
      </c>
      <c r="JP440" t="s">
        <v>361</v>
      </c>
      <c r="JQ440" t="s">
        <v>361</v>
      </c>
      <c r="JR440" t="s">
        <v>361</v>
      </c>
      <c r="JS440" t="s">
        <v>361</v>
      </c>
      <c r="JT440" t="s">
        <v>361</v>
      </c>
      <c r="JU440" t="s">
        <v>361</v>
      </c>
      <c r="JV440" t="s">
        <v>361</v>
      </c>
      <c r="JW440" t="s">
        <v>361</v>
      </c>
      <c r="JX440" t="s">
        <v>411</v>
      </c>
      <c r="JZ440" t="s">
        <v>412</v>
      </c>
      <c r="KB440" t="s">
        <v>8</v>
      </c>
    </row>
    <row r="441" spans="1:288" x14ac:dyDescent="0.3">
      <c r="A441">
        <v>440</v>
      </c>
      <c r="AV441" t="s">
        <v>361</v>
      </c>
      <c r="AW441" t="s">
        <v>361</v>
      </c>
      <c r="AX441" t="s">
        <v>361</v>
      </c>
      <c r="AY441" t="s">
        <v>361</v>
      </c>
      <c r="AZ441" t="s">
        <v>361</v>
      </c>
      <c r="BA441" t="s">
        <v>361</v>
      </c>
      <c r="BB441" t="s">
        <v>361</v>
      </c>
      <c r="BC441" t="s">
        <v>361</v>
      </c>
      <c r="BD441" t="s">
        <v>361</v>
      </c>
      <c r="BE441" t="s">
        <v>361</v>
      </c>
      <c r="BF441" t="s">
        <v>361</v>
      </c>
      <c r="BG441" t="s">
        <v>361</v>
      </c>
      <c r="BH441" t="s">
        <v>361</v>
      </c>
      <c r="BI441" t="s">
        <v>361</v>
      </c>
      <c r="BJ441" t="s">
        <v>361</v>
      </c>
      <c r="BK441" t="s">
        <v>361</v>
      </c>
      <c r="BL441" t="s">
        <v>361</v>
      </c>
      <c r="BM441" t="s">
        <v>361</v>
      </c>
      <c r="BP441" t="s">
        <v>361</v>
      </c>
      <c r="BQ441" t="s">
        <v>361</v>
      </c>
      <c r="BR441" t="s">
        <v>361</v>
      </c>
      <c r="BS441" t="s">
        <v>361</v>
      </c>
      <c r="BT441" t="s">
        <v>361</v>
      </c>
      <c r="BU441" t="s">
        <v>361</v>
      </c>
      <c r="BV441" t="s">
        <v>361</v>
      </c>
      <c r="BW441" t="s">
        <v>361</v>
      </c>
      <c r="BX441" t="s">
        <v>361</v>
      </c>
      <c r="BY441" t="s">
        <v>361</v>
      </c>
      <c r="BZ441" t="s">
        <v>361</v>
      </c>
      <c r="CA441" t="s">
        <v>361</v>
      </c>
      <c r="CB441" t="s">
        <v>361</v>
      </c>
      <c r="CC441" t="s">
        <v>361</v>
      </c>
      <c r="CF441" t="s">
        <v>361</v>
      </c>
      <c r="CG441" t="s">
        <v>361</v>
      </c>
      <c r="CH441" t="s">
        <v>361</v>
      </c>
      <c r="CI441" t="s">
        <v>361</v>
      </c>
      <c r="CJ441" t="s">
        <v>361</v>
      </c>
      <c r="CK441" t="s">
        <v>361</v>
      </c>
      <c r="CL441" t="s">
        <v>361</v>
      </c>
      <c r="CM441" t="s">
        <v>361</v>
      </c>
      <c r="CN441" t="s">
        <v>361</v>
      </c>
      <c r="CO441" t="s">
        <v>361</v>
      </c>
      <c r="CP441" t="s">
        <v>361</v>
      </c>
      <c r="CQ441" t="s">
        <v>361</v>
      </c>
      <c r="CR441" t="s">
        <v>361</v>
      </c>
      <c r="CS441" t="s">
        <v>361</v>
      </c>
      <c r="CT441" t="s">
        <v>361</v>
      </c>
      <c r="CU441" t="s">
        <v>361</v>
      </c>
      <c r="CV441" t="s">
        <v>361</v>
      </c>
      <c r="CW441" t="s">
        <v>361</v>
      </c>
      <c r="CX441" t="s">
        <v>361</v>
      </c>
      <c r="CY441" t="s">
        <v>361</v>
      </c>
      <c r="CZ441" t="s">
        <v>361</v>
      </c>
      <c r="DA441" t="s">
        <v>361</v>
      </c>
      <c r="DH441" t="s">
        <v>361</v>
      </c>
      <c r="DI441" t="s">
        <v>361</v>
      </c>
      <c r="DJ441" t="s">
        <v>361</v>
      </c>
      <c r="DK441" t="s">
        <v>361</v>
      </c>
      <c r="DL441" t="s">
        <v>361</v>
      </c>
      <c r="DM441" t="s">
        <v>361</v>
      </c>
      <c r="DN441" t="s">
        <v>361</v>
      </c>
      <c r="DO441" t="s">
        <v>361</v>
      </c>
      <c r="DP441" t="s">
        <v>361</v>
      </c>
      <c r="DQ441" t="s">
        <v>361</v>
      </c>
      <c r="DR441" t="s">
        <v>361</v>
      </c>
      <c r="DT441" t="s">
        <v>361</v>
      </c>
      <c r="DU441" t="s">
        <v>361</v>
      </c>
      <c r="DV441" t="s">
        <v>361</v>
      </c>
      <c r="DW441" t="s">
        <v>361</v>
      </c>
      <c r="DX441" t="s">
        <v>361</v>
      </c>
      <c r="DY441" t="s">
        <v>361</v>
      </c>
      <c r="DZ441" t="s">
        <v>361</v>
      </c>
      <c r="EA441" t="s">
        <v>361</v>
      </c>
      <c r="EB441" t="s">
        <v>361</v>
      </c>
      <c r="EC441" t="s">
        <v>361</v>
      </c>
      <c r="ED441" t="s">
        <v>361</v>
      </c>
      <c r="JL441" t="s">
        <v>361</v>
      </c>
      <c r="JM441" t="s">
        <v>361</v>
      </c>
      <c r="JN441" t="s">
        <v>361</v>
      </c>
      <c r="JO441" t="s">
        <v>361</v>
      </c>
      <c r="JP441" t="s">
        <v>361</v>
      </c>
      <c r="JQ441" t="s">
        <v>361</v>
      </c>
      <c r="JR441" t="s">
        <v>361</v>
      </c>
      <c r="JS441" t="s">
        <v>361</v>
      </c>
      <c r="JT441" t="s">
        <v>361</v>
      </c>
      <c r="JU441" t="s">
        <v>361</v>
      </c>
      <c r="JV441" t="s">
        <v>361</v>
      </c>
      <c r="JW441" t="s">
        <v>361</v>
      </c>
      <c r="KB441" t="s">
        <v>59</v>
      </c>
    </row>
    <row r="442" spans="1:288" x14ac:dyDescent="0.3">
      <c r="A442">
        <v>441</v>
      </c>
      <c r="AV442" t="s">
        <v>361</v>
      </c>
      <c r="AW442" t="s">
        <v>361</v>
      </c>
      <c r="AX442" t="s">
        <v>361</v>
      </c>
      <c r="AY442" t="s">
        <v>361</v>
      </c>
      <c r="AZ442" t="s">
        <v>361</v>
      </c>
      <c r="BA442" t="s">
        <v>361</v>
      </c>
      <c r="BB442" t="s">
        <v>361</v>
      </c>
      <c r="BC442" t="s">
        <v>361</v>
      </c>
      <c r="BD442" t="s">
        <v>361</v>
      </c>
      <c r="BE442" t="s">
        <v>361</v>
      </c>
      <c r="BF442" t="s">
        <v>361</v>
      </c>
      <c r="BG442" t="s">
        <v>361</v>
      </c>
      <c r="BH442" t="s">
        <v>361</v>
      </c>
      <c r="BI442" t="s">
        <v>361</v>
      </c>
      <c r="BJ442" t="s">
        <v>361</v>
      </c>
      <c r="BK442" t="s">
        <v>361</v>
      </c>
      <c r="BL442" t="s">
        <v>361</v>
      </c>
      <c r="BM442" t="s">
        <v>361</v>
      </c>
      <c r="BP442" t="s">
        <v>361</v>
      </c>
      <c r="BQ442" t="s">
        <v>361</v>
      </c>
      <c r="BR442" t="s">
        <v>361</v>
      </c>
      <c r="BS442" t="s">
        <v>361</v>
      </c>
      <c r="BT442" t="s">
        <v>361</v>
      </c>
      <c r="BU442" t="s">
        <v>361</v>
      </c>
      <c r="BV442" t="s">
        <v>361</v>
      </c>
      <c r="BW442" t="s">
        <v>361</v>
      </c>
      <c r="BX442" t="s">
        <v>361</v>
      </c>
      <c r="BY442" t="s">
        <v>361</v>
      </c>
      <c r="BZ442" t="s">
        <v>361</v>
      </c>
      <c r="CA442" t="s">
        <v>361</v>
      </c>
      <c r="CB442" t="s">
        <v>361</v>
      </c>
      <c r="CC442" t="s">
        <v>361</v>
      </c>
      <c r="CF442" t="s">
        <v>361</v>
      </c>
      <c r="CG442" t="s">
        <v>361</v>
      </c>
      <c r="CH442" t="s">
        <v>361</v>
      </c>
      <c r="CI442" t="s">
        <v>361</v>
      </c>
      <c r="CJ442" t="s">
        <v>361</v>
      </c>
      <c r="CK442" t="s">
        <v>361</v>
      </c>
      <c r="CL442" t="s">
        <v>361</v>
      </c>
      <c r="CM442" t="s">
        <v>361</v>
      </c>
      <c r="CN442" t="s">
        <v>361</v>
      </c>
      <c r="CO442" t="s">
        <v>361</v>
      </c>
      <c r="CP442" t="s">
        <v>361</v>
      </c>
      <c r="CQ442" t="s">
        <v>361</v>
      </c>
      <c r="CR442" t="s">
        <v>361</v>
      </c>
      <c r="CS442" t="s">
        <v>361</v>
      </c>
      <c r="CT442" t="s">
        <v>361</v>
      </c>
      <c r="CU442" t="s">
        <v>361</v>
      </c>
      <c r="CV442" t="s">
        <v>361</v>
      </c>
      <c r="CW442" t="s">
        <v>361</v>
      </c>
      <c r="CX442" t="s">
        <v>361</v>
      </c>
      <c r="CY442" t="s">
        <v>361</v>
      </c>
      <c r="CZ442" t="s">
        <v>361</v>
      </c>
      <c r="DA442" t="s">
        <v>361</v>
      </c>
      <c r="DH442" t="s">
        <v>361</v>
      </c>
      <c r="DI442" t="s">
        <v>361</v>
      </c>
      <c r="DJ442" t="s">
        <v>361</v>
      </c>
      <c r="DK442" t="s">
        <v>361</v>
      </c>
      <c r="DL442" t="s">
        <v>361</v>
      </c>
      <c r="DM442" t="s">
        <v>361</v>
      </c>
      <c r="DN442" t="s">
        <v>361</v>
      </c>
      <c r="DO442" t="s">
        <v>361</v>
      </c>
      <c r="DP442" t="s">
        <v>361</v>
      </c>
      <c r="DQ442" t="s">
        <v>361</v>
      </c>
      <c r="DR442" t="s">
        <v>361</v>
      </c>
      <c r="DT442" t="s">
        <v>361</v>
      </c>
      <c r="DU442" t="s">
        <v>361</v>
      </c>
      <c r="DV442" t="s">
        <v>361</v>
      </c>
      <c r="DW442" t="s">
        <v>361</v>
      </c>
      <c r="DX442" t="s">
        <v>361</v>
      </c>
      <c r="DY442" t="s">
        <v>361</v>
      </c>
      <c r="DZ442" t="s">
        <v>361</v>
      </c>
      <c r="EA442" t="s">
        <v>361</v>
      </c>
      <c r="EB442" t="s">
        <v>361</v>
      </c>
      <c r="EC442" t="s">
        <v>361</v>
      </c>
      <c r="ED442" t="s">
        <v>361</v>
      </c>
      <c r="JL442" t="s">
        <v>361</v>
      </c>
      <c r="JM442" t="s">
        <v>361</v>
      </c>
      <c r="JN442" t="s">
        <v>361</v>
      </c>
      <c r="JO442" t="s">
        <v>361</v>
      </c>
      <c r="JP442" t="s">
        <v>361</v>
      </c>
      <c r="JQ442" t="s">
        <v>361</v>
      </c>
      <c r="JR442" t="s">
        <v>361</v>
      </c>
      <c r="JS442" t="s">
        <v>361</v>
      </c>
      <c r="JT442" t="s">
        <v>361</v>
      </c>
      <c r="JU442" t="s">
        <v>361</v>
      </c>
      <c r="JV442" t="s">
        <v>361</v>
      </c>
      <c r="JW442" t="s">
        <v>361</v>
      </c>
      <c r="KB442" t="s">
        <v>59</v>
      </c>
    </row>
    <row r="443" spans="1:288" x14ac:dyDescent="0.3">
      <c r="A443">
        <v>442</v>
      </c>
      <c r="D443" s="45">
        <v>44748</v>
      </c>
      <c r="E443" s="46">
        <v>0.53333333333333333</v>
      </c>
      <c r="F443" t="s">
        <v>20</v>
      </c>
      <c r="G443" t="s">
        <v>13</v>
      </c>
      <c r="H443" t="s">
        <v>9</v>
      </c>
      <c r="J443" t="s">
        <v>442</v>
      </c>
      <c r="L443" t="s">
        <v>362</v>
      </c>
      <c r="P443" t="s">
        <v>9</v>
      </c>
      <c r="V443" t="s">
        <v>363</v>
      </c>
      <c r="Z443" t="s">
        <v>364</v>
      </c>
      <c r="AB443" t="s">
        <v>403</v>
      </c>
      <c r="AD443" t="s">
        <v>366</v>
      </c>
      <c r="AF443" t="s">
        <v>367</v>
      </c>
      <c r="AJ443" t="s">
        <v>367</v>
      </c>
      <c r="AN443" t="s">
        <v>368</v>
      </c>
      <c r="AP443" t="s">
        <v>369</v>
      </c>
      <c r="AR443" t="s">
        <v>7</v>
      </c>
      <c r="AT443" t="s">
        <v>368</v>
      </c>
      <c r="AV443" t="s">
        <v>361</v>
      </c>
      <c r="AW443" t="s">
        <v>361</v>
      </c>
      <c r="AX443" t="s">
        <v>361</v>
      </c>
      <c r="AY443" t="s">
        <v>370</v>
      </c>
      <c r="AZ443" t="s">
        <v>370</v>
      </c>
      <c r="BA443" t="s">
        <v>361</v>
      </c>
      <c r="BB443" t="s">
        <v>361</v>
      </c>
      <c r="BC443" t="s">
        <v>361</v>
      </c>
      <c r="BD443" t="s">
        <v>361</v>
      </c>
      <c r="BE443" t="s">
        <v>361</v>
      </c>
      <c r="BF443" t="s">
        <v>361</v>
      </c>
      <c r="BG443" t="s">
        <v>361</v>
      </c>
      <c r="BH443" t="s">
        <v>361</v>
      </c>
      <c r="BI443" t="s">
        <v>361</v>
      </c>
      <c r="BJ443" t="s">
        <v>361</v>
      </c>
      <c r="BK443" t="s">
        <v>361</v>
      </c>
      <c r="BL443" t="s">
        <v>361</v>
      </c>
      <c r="BM443" t="s">
        <v>361</v>
      </c>
      <c r="BP443" t="s">
        <v>361</v>
      </c>
      <c r="BQ443" t="s">
        <v>361</v>
      </c>
      <c r="BR443" t="s">
        <v>361</v>
      </c>
      <c r="BS443" t="s">
        <v>370</v>
      </c>
      <c r="BT443" t="s">
        <v>361</v>
      </c>
      <c r="BU443" t="s">
        <v>361</v>
      </c>
      <c r="BV443" t="s">
        <v>361</v>
      </c>
      <c r="BW443" t="s">
        <v>361</v>
      </c>
      <c r="BX443" t="s">
        <v>361</v>
      </c>
      <c r="BY443" t="s">
        <v>361</v>
      </c>
      <c r="BZ443" t="s">
        <v>361</v>
      </c>
      <c r="CA443" t="s">
        <v>361</v>
      </c>
      <c r="CB443" t="s">
        <v>361</v>
      </c>
      <c r="CC443" t="s">
        <v>361</v>
      </c>
      <c r="CF443" t="s">
        <v>361</v>
      </c>
      <c r="CG443" t="s">
        <v>361</v>
      </c>
      <c r="CH443" t="s">
        <v>361</v>
      </c>
      <c r="CI443" t="s">
        <v>370</v>
      </c>
      <c r="CJ443" t="s">
        <v>361</v>
      </c>
      <c r="CK443" t="s">
        <v>370</v>
      </c>
      <c r="CL443" t="s">
        <v>361</v>
      </c>
      <c r="CM443" t="s">
        <v>370</v>
      </c>
      <c r="CN443" t="s">
        <v>361</v>
      </c>
      <c r="CO443" t="s">
        <v>361</v>
      </c>
      <c r="CP443" t="s">
        <v>361</v>
      </c>
      <c r="CQ443" t="s">
        <v>361</v>
      </c>
      <c r="CR443" t="s">
        <v>361</v>
      </c>
      <c r="CS443" t="s">
        <v>361</v>
      </c>
      <c r="CT443" t="s">
        <v>361</v>
      </c>
      <c r="CU443" t="s">
        <v>361</v>
      </c>
      <c r="CV443" t="s">
        <v>361</v>
      </c>
      <c r="CW443" t="s">
        <v>361</v>
      </c>
      <c r="CX443" t="s">
        <v>361</v>
      </c>
      <c r="CY443" t="s">
        <v>361</v>
      </c>
      <c r="CZ443" t="s">
        <v>361</v>
      </c>
      <c r="DA443" t="s">
        <v>361</v>
      </c>
      <c r="DD443" t="s">
        <v>9</v>
      </c>
      <c r="DF443" t="s">
        <v>9</v>
      </c>
      <c r="DH443" t="s">
        <v>361</v>
      </c>
      <c r="DI443" t="s">
        <v>370</v>
      </c>
      <c r="DJ443" t="s">
        <v>361</v>
      </c>
      <c r="DK443" t="s">
        <v>361</v>
      </c>
      <c r="DL443" t="s">
        <v>361</v>
      </c>
      <c r="DM443" t="s">
        <v>361</v>
      </c>
      <c r="DN443" t="s">
        <v>361</v>
      </c>
      <c r="DO443" t="s">
        <v>361</v>
      </c>
      <c r="DP443" t="s">
        <v>361</v>
      </c>
      <c r="DQ443" t="s">
        <v>361</v>
      </c>
      <c r="DR443" t="s">
        <v>361</v>
      </c>
      <c r="DT443" t="s">
        <v>361</v>
      </c>
      <c r="DU443" t="s">
        <v>361</v>
      </c>
      <c r="DV443" t="s">
        <v>361</v>
      </c>
      <c r="DW443" t="s">
        <v>361</v>
      </c>
      <c r="DX443" t="s">
        <v>361</v>
      </c>
      <c r="DY443" t="s">
        <v>361</v>
      </c>
      <c r="DZ443" t="s">
        <v>361</v>
      </c>
      <c r="EA443" t="s">
        <v>361</v>
      </c>
      <c r="EB443" t="s">
        <v>361</v>
      </c>
      <c r="EC443" t="s">
        <v>361</v>
      </c>
      <c r="ED443" t="s">
        <v>361</v>
      </c>
      <c r="EF443" t="s">
        <v>9</v>
      </c>
      <c r="EH443" t="s">
        <v>9</v>
      </c>
      <c r="EJ443" t="s">
        <v>9</v>
      </c>
      <c r="EL443">
        <v>0</v>
      </c>
      <c r="FQ443" t="s">
        <v>373</v>
      </c>
      <c r="FR443" t="s">
        <v>449</v>
      </c>
      <c r="FV443" t="s">
        <v>449</v>
      </c>
      <c r="GF443" t="s">
        <v>7</v>
      </c>
      <c r="GJ443" t="s">
        <v>573</v>
      </c>
      <c r="GP443">
        <v>3</v>
      </c>
      <c r="GR443" t="s">
        <v>376</v>
      </c>
      <c r="GT443" t="s">
        <v>377</v>
      </c>
      <c r="GX443" t="s">
        <v>378</v>
      </c>
      <c r="HB443" t="s">
        <v>7</v>
      </c>
      <c r="HD443" t="s">
        <v>9</v>
      </c>
      <c r="HF443" t="s">
        <v>9</v>
      </c>
      <c r="HG443" t="s">
        <v>9</v>
      </c>
      <c r="HH443" t="s">
        <v>7</v>
      </c>
      <c r="HI443" t="s">
        <v>9</v>
      </c>
      <c r="HJ443" t="s">
        <v>9</v>
      </c>
      <c r="HK443" t="s">
        <v>7</v>
      </c>
      <c r="HL443" t="s">
        <v>9</v>
      </c>
      <c r="HM443" t="s">
        <v>9</v>
      </c>
      <c r="HN443" t="s">
        <v>9</v>
      </c>
      <c r="HX443" t="s">
        <v>9</v>
      </c>
      <c r="HY443" t="s">
        <v>9</v>
      </c>
      <c r="HZ443" t="s">
        <v>7</v>
      </c>
      <c r="IA443" t="s">
        <v>7</v>
      </c>
      <c r="IB443" t="s">
        <v>7</v>
      </c>
      <c r="IC443" t="s">
        <v>7</v>
      </c>
      <c r="ID443" t="s">
        <v>7</v>
      </c>
      <c r="IL443" t="s">
        <v>473</v>
      </c>
      <c r="IP443" t="s">
        <v>14</v>
      </c>
      <c r="IR443" t="s">
        <v>530</v>
      </c>
      <c r="IT443" t="s">
        <v>381</v>
      </c>
      <c r="IV443" t="s">
        <v>381</v>
      </c>
      <c r="IX443" t="s">
        <v>381</v>
      </c>
      <c r="IZ443" t="s">
        <v>9</v>
      </c>
      <c r="JB443" t="s">
        <v>11</v>
      </c>
      <c r="JD443" t="s">
        <v>9</v>
      </c>
      <c r="JF443" t="s">
        <v>410</v>
      </c>
      <c r="JG443" t="s">
        <v>410</v>
      </c>
      <c r="JH443" t="s">
        <v>410</v>
      </c>
      <c r="JL443" t="s">
        <v>361</v>
      </c>
      <c r="JM443" t="s">
        <v>370</v>
      </c>
      <c r="JN443" t="s">
        <v>370</v>
      </c>
      <c r="JO443" t="s">
        <v>370</v>
      </c>
      <c r="JP443" t="s">
        <v>370</v>
      </c>
      <c r="JQ443" t="s">
        <v>361</v>
      </c>
      <c r="JR443" t="s">
        <v>361</v>
      </c>
      <c r="JS443" t="s">
        <v>361</v>
      </c>
      <c r="JT443" t="s">
        <v>361</v>
      </c>
      <c r="JU443" t="s">
        <v>361</v>
      </c>
      <c r="JV443" t="s">
        <v>361</v>
      </c>
      <c r="JW443" t="s">
        <v>361</v>
      </c>
      <c r="JX443" t="s">
        <v>411</v>
      </c>
      <c r="JZ443" t="s">
        <v>412</v>
      </c>
      <c r="KB443" t="s">
        <v>8</v>
      </c>
    </row>
    <row r="444" spans="1:288" x14ac:dyDescent="0.3">
      <c r="A444">
        <v>443</v>
      </c>
      <c r="AV444" t="s">
        <v>361</v>
      </c>
      <c r="AW444" t="s">
        <v>361</v>
      </c>
      <c r="AX444" t="s">
        <v>361</v>
      </c>
      <c r="AY444" t="s">
        <v>361</v>
      </c>
      <c r="AZ444" t="s">
        <v>361</v>
      </c>
      <c r="BA444" t="s">
        <v>361</v>
      </c>
      <c r="BB444" t="s">
        <v>361</v>
      </c>
      <c r="BC444" t="s">
        <v>361</v>
      </c>
      <c r="BD444" t="s">
        <v>361</v>
      </c>
      <c r="BE444" t="s">
        <v>361</v>
      </c>
      <c r="BF444" t="s">
        <v>361</v>
      </c>
      <c r="BG444" t="s">
        <v>361</v>
      </c>
      <c r="BH444" t="s">
        <v>361</v>
      </c>
      <c r="BI444" t="s">
        <v>361</v>
      </c>
      <c r="BJ444" t="s">
        <v>361</v>
      </c>
      <c r="BK444" t="s">
        <v>361</v>
      </c>
      <c r="BL444" t="s">
        <v>361</v>
      </c>
      <c r="BM444" t="s">
        <v>361</v>
      </c>
      <c r="BP444" t="s">
        <v>361</v>
      </c>
      <c r="BQ444" t="s">
        <v>361</v>
      </c>
      <c r="BR444" t="s">
        <v>361</v>
      </c>
      <c r="BS444" t="s">
        <v>361</v>
      </c>
      <c r="BT444" t="s">
        <v>361</v>
      </c>
      <c r="BU444" t="s">
        <v>361</v>
      </c>
      <c r="BV444" t="s">
        <v>361</v>
      </c>
      <c r="BW444" t="s">
        <v>361</v>
      </c>
      <c r="BX444" t="s">
        <v>361</v>
      </c>
      <c r="BY444" t="s">
        <v>361</v>
      </c>
      <c r="BZ444" t="s">
        <v>361</v>
      </c>
      <c r="CA444" t="s">
        <v>361</v>
      </c>
      <c r="CB444" t="s">
        <v>361</v>
      </c>
      <c r="CC444" t="s">
        <v>361</v>
      </c>
      <c r="CF444" t="s">
        <v>361</v>
      </c>
      <c r="CG444" t="s">
        <v>361</v>
      </c>
      <c r="CH444" t="s">
        <v>361</v>
      </c>
      <c r="CI444" t="s">
        <v>361</v>
      </c>
      <c r="CJ444" t="s">
        <v>361</v>
      </c>
      <c r="CK444" t="s">
        <v>361</v>
      </c>
      <c r="CL444" t="s">
        <v>361</v>
      </c>
      <c r="CM444" t="s">
        <v>361</v>
      </c>
      <c r="CN444" t="s">
        <v>361</v>
      </c>
      <c r="CO444" t="s">
        <v>361</v>
      </c>
      <c r="CP444" t="s">
        <v>361</v>
      </c>
      <c r="CQ444" t="s">
        <v>361</v>
      </c>
      <c r="CR444" t="s">
        <v>361</v>
      </c>
      <c r="CS444" t="s">
        <v>361</v>
      </c>
      <c r="CT444" t="s">
        <v>361</v>
      </c>
      <c r="CU444" t="s">
        <v>361</v>
      </c>
      <c r="CV444" t="s">
        <v>361</v>
      </c>
      <c r="CW444" t="s">
        <v>361</v>
      </c>
      <c r="CX444" t="s">
        <v>361</v>
      </c>
      <c r="CY444" t="s">
        <v>361</v>
      </c>
      <c r="CZ444" t="s">
        <v>361</v>
      </c>
      <c r="DA444" t="s">
        <v>361</v>
      </c>
      <c r="DH444" t="s">
        <v>361</v>
      </c>
      <c r="DI444" t="s">
        <v>361</v>
      </c>
      <c r="DJ444" t="s">
        <v>361</v>
      </c>
      <c r="DK444" t="s">
        <v>361</v>
      </c>
      <c r="DL444" t="s">
        <v>361</v>
      </c>
      <c r="DM444" t="s">
        <v>361</v>
      </c>
      <c r="DN444" t="s">
        <v>361</v>
      </c>
      <c r="DO444" t="s">
        <v>361</v>
      </c>
      <c r="DP444" t="s">
        <v>361</v>
      </c>
      <c r="DQ444" t="s">
        <v>361</v>
      </c>
      <c r="DR444" t="s">
        <v>361</v>
      </c>
      <c r="DT444" t="s">
        <v>361</v>
      </c>
      <c r="DU444" t="s">
        <v>361</v>
      </c>
      <c r="DV444" t="s">
        <v>361</v>
      </c>
      <c r="DW444" t="s">
        <v>361</v>
      </c>
      <c r="DX444" t="s">
        <v>361</v>
      </c>
      <c r="DY444" t="s">
        <v>361</v>
      </c>
      <c r="DZ444" t="s">
        <v>361</v>
      </c>
      <c r="EA444" t="s">
        <v>361</v>
      </c>
      <c r="EB444" t="s">
        <v>361</v>
      </c>
      <c r="EC444" t="s">
        <v>361</v>
      </c>
      <c r="ED444" t="s">
        <v>361</v>
      </c>
      <c r="JL444" t="s">
        <v>361</v>
      </c>
      <c r="JM444" t="s">
        <v>361</v>
      </c>
      <c r="JN444" t="s">
        <v>361</v>
      </c>
      <c r="JO444" t="s">
        <v>361</v>
      </c>
      <c r="JP444" t="s">
        <v>361</v>
      </c>
      <c r="JQ444" t="s">
        <v>361</v>
      </c>
      <c r="JR444" t="s">
        <v>361</v>
      </c>
      <c r="JS444" t="s">
        <v>361</v>
      </c>
      <c r="JT444" t="s">
        <v>361</v>
      </c>
      <c r="JU444" t="s">
        <v>361</v>
      </c>
      <c r="JV444" t="s">
        <v>361</v>
      </c>
      <c r="JW444" t="s">
        <v>361</v>
      </c>
      <c r="KB444" t="s">
        <v>59</v>
      </c>
    </row>
    <row r="445" spans="1:288" x14ac:dyDescent="0.3">
      <c r="A445">
        <v>444</v>
      </c>
      <c r="D445" s="45">
        <v>44748</v>
      </c>
      <c r="E445" s="46">
        <v>0.53819444444444442</v>
      </c>
      <c r="F445" t="s">
        <v>15</v>
      </c>
      <c r="G445" t="s">
        <v>13</v>
      </c>
      <c r="H445" t="s">
        <v>7</v>
      </c>
      <c r="L445" t="s">
        <v>362</v>
      </c>
      <c r="P445" t="s">
        <v>9</v>
      </c>
      <c r="V445" t="s">
        <v>363</v>
      </c>
      <c r="Z445" t="s">
        <v>402</v>
      </c>
      <c r="AB445" t="s">
        <v>365</v>
      </c>
      <c r="AD445" t="s">
        <v>389</v>
      </c>
      <c r="AF445" t="s">
        <v>367</v>
      </c>
      <c r="AJ445" t="s">
        <v>470</v>
      </c>
      <c r="AL445" t="s">
        <v>613</v>
      </c>
      <c r="AN445" t="s">
        <v>9</v>
      </c>
      <c r="AP445" t="s">
        <v>424</v>
      </c>
      <c r="AR445" t="s">
        <v>7</v>
      </c>
      <c r="AT445" t="s">
        <v>9</v>
      </c>
      <c r="AV445" t="s">
        <v>361</v>
      </c>
      <c r="AW445" t="s">
        <v>361</v>
      </c>
      <c r="AX445" t="s">
        <v>361</v>
      </c>
      <c r="AY445" t="s">
        <v>361</v>
      </c>
      <c r="AZ445" t="s">
        <v>370</v>
      </c>
      <c r="BA445" t="s">
        <v>370</v>
      </c>
      <c r="BB445" t="s">
        <v>361</v>
      </c>
      <c r="BC445" t="s">
        <v>361</v>
      </c>
      <c r="BD445" t="s">
        <v>361</v>
      </c>
      <c r="BE445" t="s">
        <v>361</v>
      </c>
      <c r="BF445" t="s">
        <v>361</v>
      </c>
      <c r="BG445" t="s">
        <v>361</v>
      </c>
      <c r="BH445" t="s">
        <v>361</v>
      </c>
      <c r="BI445" t="s">
        <v>361</v>
      </c>
      <c r="BJ445" t="s">
        <v>361</v>
      </c>
      <c r="BK445" t="s">
        <v>361</v>
      </c>
      <c r="BL445" t="s">
        <v>361</v>
      </c>
      <c r="BM445" t="s">
        <v>361</v>
      </c>
      <c r="BP445" t="s">
        <v>361</v>
      </c>
      <c r="BQ445" t="s">
        <v>361</v>
      </c>
      <c r="BR445" t="s">
        <v>370</v>
      </c>
      <c r="BS445" t="s">
        <v>370</v>
      </c>
      <c r="BT445" t="s">
        <v>361</v>
      </c>
      <c r="BU445" t="s">
        <v>361</v>
      </c>
      <c r="BV445" t="s">
        <v>361</v>
      </c>
      <c r="BW445" t="s">
        <v>361</v>
      </c>
      <c r="BX445" t="s">
        <v>361</v>
      </c>
      <c r="BY445" t="s">
        <v>361</v>
      </c>
      <c r="BZ445" t="s">
        <v>361</v>
      </c>
      <c r="CA445" t="s">
        <v>361</v>
      </c>
      <c r="CB445" t="s">
        <v>361</v>
      </c>
      <c r="CC445" t="s">
        <v>361</v>
      </c>
      <c r="CF445" t="s">
        <v>361</v>
      </c>
      <c r="CG445" t="s">
        <v>361</v>
      </c>
      <c r="CH445" t="s">
        <v>361</v>
      </c>
      <c r="CI445" t="s">
        <v>361</v>
      </c>
      <c r="CJ445" t="s">
        <v>370</v>
      </c>
      <c r="CK445" t="s">
        <v>370</v>
      </c>
      <c r="CL445" t="s">
        <v>370</v>
      </c>
      <c r="CM445" t="s">
        <v>361</v>
      </c>
      <c r="CN445" t="s">
        <v>361</v>
      </c>
      <c r="CO445" t="s">
        <v>361</v>
      </c>
      <c r="CP445" t="s">
        <v>361</v>
      </c>
      <c r="CQ445" t="s">
        <v>361</v>
      </c>
      <c r="CR445" t="s">
        <v>361</v>
      </c>
      <c r="CS445" t="s">
        <v>361</v>
      </c>
      <c r="CT445" t="s">
        <v>361</v>
      </c>
      <c r="CU445" t="s">
        <v>361</v>
      </c>
      <c r="CV445" t="s">
        <v>361</v>
      </c>
      <c r="CW445" t="s">
        <v>361</v>
      </c>
      <c r="CX445" t="s">
        <v>361</v>
      </c>
      <c r="CY445" t="s">
        <v>361</v>
      </c>
      <c r="CZ445" t="s">
        <v>361</v>
      </c>
      <c r="DA445" t="s">
        <v>361</v>
      </c>
      <c r="DD445" t="s">
        <v>9</v>
      </c>
      <c r="DF445" t="s">
        <v>9</v>
      </c>
      <c r="DH445" t="s">
        <v>361</v>
      </c>
      <c r="DI445" t="s">
        <v>361</v>
      </c>
      <c r="DJ445" t="s">
        <v>361</v>
      </c>
      <c r="DK445" t="s">
        <v>361</v>
      </c>
      <c r="DL445" t="s">
        <v>361</v>
      </c>
      <c r="DM445" t="s">
        <v>361</v>
      </c>
      <c r="DN445" t="s">
        <v>361</v>
      </c>
      <c r="DO445" t="s">
        <v>361</v>
      </c>
      <c r="DP445" t="s">
        <v>361</v>
      </c>
      <c r="DQ445" t="s">
        <v>361</v>
      </c>
      <c r="DR445" t="s">
        <v>370</v>
      </c>
      <c r="DT445" t="s">
        <v>361</v>
      </c>
      <c r="DU445" t="s">
        <v>361</v>
      </c>
      <c r="DV445" t="s">
        <v>361</v>
      </c>
      <c r="DW445" t="s">
        <v>361</v>
      </c>
      <c r="DX445" t="s">
        <v>361</v>
      </c>
      <c r="DY445" t="s">
        <v>361</v>
      </c>
      <c r="DZ445" t="s">
        <v>361</v>
      </c>
      <c r="EA445" t="s">
        <v>361</v>
      </c>
      <c r="EB445" t="s">
        <v>361</v>
      </c>
      <c r="EC445" t="s">
        <v>361</v>
      </c>
      <c r="ED445" t="s">
        <v>361</v>
      </c>
      <c r="EH445" t="s">
        <v>9</v>
      </c>
      <c r="EJ445" t="s">
        <v>9</v>
      </c>
      <c r="EL445">
        <v>1</v>
      </c>
      <c r="EM445" t="s">
        <v>371</v>
      </c>
      <c r="EN445">
        <v>29</v>
      </c>
      <c r="FQ445" t="s">
        <v>373</v>
      </c>
      <c r="FR445" t="s">
        <v>406</v>
      </c>
      <c r="FV445" t="s">
        <v>374</v>
      </c>
      <c r="GF445" t="s">
        <v>7</v>
      </c>
      <c r="GJ445" t="s">
        <v>478</v>
      </c>
      <c r="GN445" t="s">
        <v>479</v>
      </c>
      <c r="GP445">
        <v>5</v>
      </c>
      <c r="GR445" t="s">
        <v>562</v>
      </c>
      <c r="GT445" t="s">
        <v>532</v>
      </c>
      <c r="GX445" t="s">
        <v>378</v>
      </c>
      <c r="HB445" t="s">
        <v>7</v>
      </c>
      <c r="HD445" t="s">
        <v>7</v>
      </c>
      <c r="HF445" t="s">
        <v>9</v>
      </c>
      <c r="HG445" t="s">
        <v>9</v>
      </c>
      <c r="HH445" t="s">
        <v>7</v>
      </c>
      <c r="HI445" t="s">
        <v>7</v>
      </c>
      <c r="HJ445" t="s">
        <v>9</v>
      </c>
      <c r="HK445" t="s">
        <v>7</v>
      </c>
      <c r="HL445" t="s">
        <v>9</v>
      </c>
      <c r="HM445" t="s">
        <v>9</v>
      </c>
      <c r="HN445" t="s">
        <v>7</v>
      </c>
      <c r="HX445" t="s">
        <v>9</v>
      </c>
      <c r="HY445" t="s">
        <v>9</v>
      </c>
      <c r="HZ445" t="s">
        <v>7</v>
      </c>
      <c r="IA445" t="s">
        <v>7</v>
      </c>
      <c r="IB445" t="s">
        <v>7</v>
      </c>
      <c r="IC445" t="s">
        <v>7</v>
      </c>
      <c r="ID445" t="s">
        <v>7</v>
      </c>
      <c r="IL445" t="s">
        <v>473</v>
      </c>
      <c r="IP445" t="s">
        <v>14</v>
      </c>
      <c r="IR445" t="s">
        <v>408</v>
      </c>
      <c r="IT445" t="s">
        <v>381</v>
      </c>
      <c r="IV445" t="s">
        <v>381</v>
      </c>
      <c r="IX445" t="s">
        <v>381</v>
      </c>
      <c r="IZ445" t="s">
        <v>9</v>
      </c>
      <c r="JB445" t="s">
        <v>11</v>
      </c>
      <c r="JD445" t="s">
        <v>9</v>
      </c>
      <c r="JF445" t="s">
        <v>410</v>
      </c>
      <c r="JG445" t="s">
        <v>409</v>
      </c>
      <c r="JH445" t="s">
        <v>410</v>
      </c>
      <c r="JL445" t="s">
        <v>370</v>
      </c>
      <c r="JM445" t="s">
        <v>370</v>
      </c>
      <c r="JN445" t="s">
        <v>370</v>
      </c>
      <c r="JO445" t="s">
        <v>370</v>
      </c>
      <c r="JP445" t="s">
        <v>370</v>
      </c>
      <c r="JQ445" t="s">
        <v>361</v>
      </c>
      <c r="JR445" t="s">
        <v>361</v>
      </c>
      <c r="JS445" t="s">
        <v>361</v>
      </c>
      <c r="JT445" t="s">
        <v>361</v>
      </c>
      <c r="JU445" t="s">
        <v>361</v>
      </c>
      <c r="JV445" t="s">
        <v>361</v>
      </c>
      <c r="JW445" t="s">
        <v>361</v>
      </c>
      <c r="JX445" t="s">
        <v>490</v>
      </c>
      <c r="JZ445" t="s">
        <v>412</v>
      </c>
      <c r="KB445" t="s">
        <v>8</v>
      </c>
    </row>
    <row r="446" spans="1:288" x14ac:dyDescent="0.3">
      <c r="A446">
        <v>445</v>
      </c>
      <c r="D446" s="45">
        <v>44748</v>
      </c>
      <c r="E446" s="46">
        <v>0.53402777777777777</v>
      </c>
      <c r="F446" t="s">
        <v>12</v>
      </c>
      <c r="G446" t="s">
        <v>13</v>
      </c>
      <c r="H446" t="s">
        <v>7</v>
      </c>
      <c r="L446" t="s">
        <v>362</v>
      </c>
      <c r="P446" t="s">
        <v>7</v>
      </c>
      <c r="Q446" t="s">
        <v>593</v>
      </c>
      <c r="V446" t="s">
        <v>401</v>
      </c>
      <c r="X446" t="s">
        <v>9</v>
      </c>
      <c r="Z446" t="s">
        <v>402</v>
      </c>
      <c r="AB446" t="s">
        <v>403</v>
      </c>
      <c r="AD446" t="s">
        <v>423</v>
      </c>
      <c r="AF446" t="s">
        <v>367</v>
      </c>
      <c r="AJ446" t="s">
        <v>367</v>
      </c>
      <c r="AN446" t="s">
        <v>7</v>
      </c>
      <c r="AP446" t="s">
        <v>369</v>
      </c>
      <c r="AR446" t="s">
        <v>7</v>
      </c>
      <c r="AT446" t="s">
        <v>7</v>
      </c>
      <c r="AV446" t="s">
        <v>361</v>
      </c>
      <c r="AW446" t="s">
        <v>361</v>
      </c>
      <c r="AX446" t="s">
        <v>361</v>
      </c>
      <c r="AY446" t="s">
        <v>361</v>
      </c>
      <c r="AZ446" t="s">
        <v>370</v>
      </c>
      <c r="BA446" t="s">
        <v>361</v>
      </c>
      <c r="BB446" t="s">
        <v>370</v>
      </c>
      <c r="BC446" t="s">
        <v>361</v>
      </c>
      <c r="BD446" t="s">
        <v>361</v>
      </c>
      <c r="BE446" t="s">
        <v>361</v>
      </c>
      <c r="BF446" t="s">
        <v>361</v>
      </c>
      <c r="BG446" t="s">
        <v>361</v>
      </c>
      <c r="BH446" t="s">
        <v>361</v>
      </c>
      <c r="BI446" t="s">
        <v>361</v>
      </c>
      <c r="BJ446" t="s">
        <v>361</v>
      </c>
      <c r="BK446" t="s">
        <v>361</v>
      </c>
      <c r="BL446" t="s">
        <v>361</v>
      </c>
      <c r="BM446" t="s">
        <v>361</v>
      </c>
      <c r="BP446" t="s">
        <v>361</v>
      </c>
      <c r="BQ446" t="s">
        <v>361</v>
      </c>
      <c r="BR446" t="s">
        <v>361</v>
      </c>
      <c r="BS446" t="s">
        <v>370</v>
      </c>
      <c r="BT446" t="s">
        <v>361</v>
      </c>
      <c r="BU446" t="s">
        <v>361</v>
      </c>
      <c r="BV446" t="s">
        <v>361</v>
      </c>
      <c r="BW446" t="s">
        <v>361</v>
      </c>
      <c r="BX446" t="s">
        <v>361</v>
      </c>
      <c r="BY446" t="s">
        <v>361</v>
      </c>
      <c r="BZ446" t="s">
        <v>361</v>
      </c>
      <c r="CA446" t="s">
        <v>361</v>
      </c>
      <c r="CB446" t="s">
        <v>361</v>
      </c>
      <c r="CC446" t="s">
        <v>361</v>
      </c>
      <c r="CF446" t="s">
        <v>361</v>
      </c>
      <c r="CG446" t="s">
        <v>361</v>
      </c>
      <c r="CH446" t="s">
        <v>361</v>
      </c>
      <c r="CI446" t="s">
        <v>370</v>
      </c>
      <c r="CJ446" t="s">
        <v>361</v>
      </c>
      <c r="CK446" t="s">
        <v>361</v>
      </c>
      <c r="CL446" t="s">
        <v>370</v>
      </c>
      <c r="CM446" t="s">
        <v>361</v>
      </c>
      <c r="CN446" t="s">
        <v>361</v>
      </c>
      <c r="CO446" t="s">
        <v>361</v>
      </c>
      <c r="CP446" t="s">
        <v>361</v>
      </c>
      <c r="CQ446" t="s">
        <v>361</v>
      </c>
      <c r="CR446" t="s">
        <v>361</v>
      </c>
      <c r="CS446" t="s">
        <v>361</v>
      </c>
      <c r="CT446" t="s">
        <v>361</v>
      </c>
      <c r="CU446" t="s">
        <v>361</v>
      </c>
      <c r="CV446" t="s">
        <v>361</v>
      </c>
      <c r="CW446" t="s">
        <v>361</v>
      </c>
      <c r="CX446" t="s">
        <v>361</v>
      </c>
      <c r="CY446" t="s">
        <v>361</v>
      </c>
      <c r="CZ446" t="s">
        <v>361</v>
      </c>
      <c r="DA446" t="s">
        <v>361</v>
      </c>
      <c r="DD446" t="s">
        <v>9</v>
      </c>
      <c r="DF446" t="s">
        <v>9</v>
      </c>
      <c r="DH446" t="s">
        <v>361</v>
      </c>
      <c r="DI446" t="s">
        <v>361</v>
      </c>
      <c r="DJ446" t="s">
        <v>361</v>
      </c>
      <c r="DK446" t="s">
        <v>361</v>
      </c>
      <c r="DL446" t="s">
        <v>361</v>
      </c>
      <c r="DM446" t="s">
        <v>361</v>
      </c>
      <c r="DN446" t="s">
        <v>361</v>
      </c>
      <c r="DO446" t="s">
        <v>361</v>
      </c>
      <c r="DP446" t="s">
        <v>361</v>
      </c>
      <c r="DQ446" t="s">
        <v>361</v>
      </c>
      <c r="DR446" t="s">
        <v>370</v>
      </c>
      <c r="DT446" t="s">
        <v>361</v>
      </c>
      <c r="DU446" t="s">
        <v>361</v>
      </c>
      <c r="DV446" t="s">
        <v>361</v>
      </c>
      <c r="DW446" t="s">
        <v>361</v>
      </c>
      <c r="DX446" t="s">
        <v>361</v>
      </c>
      <c r="DY446" t="s">
        <v>361</v>
      </c>
      <c r="DZ446" t="s">
        <v>361</v>
      </c>
      <c r="EA446" t="s">
        <v>361</v>
      </c>
      <c r="EB446" t="s">
        <v>361</v>
      </c>
      <c r="EC446" t="s">
        <v>361</v>
      </c>
      <c r="ED446" t="s">
        <v>361</v>
      </c>
      <c r="EH446" t="s">
        <v>7</v>
      </c>
      <c r="EJ446" t="s">
        <v>7</v>
      </c>
      <c r="EL446">
        <v>2</v>
      </c>
      <c r="EM446" t="s">
        <v>372</v>
      </c>
      <c r="EN446">
        <v>0</v>
      </c>
      <c r="EO446" t="s">
        <v>372</v>
      </c>
      <c r="EP446">
        <v>30</v>
      </c>
      <c r="FQ446" t="s">
        <v>392</v>
      </c>
      <c r="FR446" t="s">
        <v>406</v>
      </c>
      <c r="FV446" t="s">
        <v>406</v>
      </c>
      <c r="FZ446" t="s">
        <v>7</v>
      </c>
      <c r="GB446">
        <v>1</v>
      </c>
      <c r="GD446" t="s">
        <v>597</v>
      </c>
      <c r="GF446" t="s">
        <v>7</v>
      </c>
      <c r="GJ446" t="s">
        <v>425</v>
      </c>
      <c r="GP446">
        <v>60</v>
      </c>
      <c r="GR446" t="s">
        <v>376</v>
      </c>
      <c r="GT446" t="s">
        <v>377</v>
      </c>
      <c r="GX446" t="s">
        <v>378</v>
      </c>
      <c r="HB446" t="s">
        <v>7</v>
      </c>
      <c r="HD446" t="s">
        <v>9</v>
      </c>
      <c r="HF446" t="s">
        <v>7</v>
      </c>
      <c r="HG446" t="s">
        <v>7</v>
      </c>
      <c r="HH446" t="s">
        <v>7</v>
      </c>
      <c r="HI446" t="s">
        <v>7</v>
      </c>
      <c r="HJ446" t="s">
        <v>7</v>
      </c>
      <c r="HK446" t="s">
        <v>7</v>
      </c>
      <c r="HL446" t="s">
        <v>7</v>
      </c>
      <c r="HM446" t="s">
        <v>9</v>
      </c>
      <c r="HN446" t="s">
        <v>7</v>
      </c>
      <c r="HX446" t="s">
        <v>7</v>
      </c>
      <c r="HY446" t="s">
        <v>9</v>
      </c>
      <c r="HZ446" t="s">
        <v>7</v>
      </c>
      <c r="IA446" t="s">
        <v>7</v>
      </c>
      <c r="IB446" t="s">
        <v>7</v>
      </c>
      <c r="IC446" t="s">
        <v>7</v>
      </c>
      <c r="ID446" t="s">
        <v>7</v>
      </c>
      <c r="IL446" t="s">
        <v>473</v>
      </c>
      <c r="IP446" t="s">
        <v>457</v>
      </c>
      <c r="IT446" t="s">
        <v>519</v>
      </c>
      <c r="IV446" t="s">
        <v>519</v>
      </c>
      <c r="IX446" t="s">
        <v>519</v>
      </c>
      <c r="IZ446" t="s">
        <v>9</v>
      </c>
      <c r="JB446" t="s">
        <v>11</v>
      </c>
      <c r="JD446" t="s">
        <v>9</v>
      </c>
      <c r="JF446" t="s">
        <v>446</v>
      </c>
      <c r="JG446" t="s">
        <v>410</v>
      </c>
      <c r="JH446" t="s">
        <v>410</v>
      </c>
      <c r="JL446" t="s">
        <v>370</v>
      </c>
      <c r="JM446" t="s">
        <v>370</v>
      </c>
      <c r="JN446" t="s">
        <v>370</v>
      </c>
      <c r="JO446" t="s">
        <v>370</v>
      </c>
      <c r="JP446" t="s">
        <v>370</v>
      </c>
      <c r="JQ446" t="s">
        <v>361</v>
      </c>
      <c r="JR446" t="s">
        <v>361</v>
      </c>
      <c r="JS446" t="s">
        <v>361</v>
      </c>
      <c r="JT446" t="s">
        <v>361</v>
      </c>
      <c r="JU446" t="s">
        <v>361</v>
      </c>
      <c r="JV446" t="s">
        <v>361</v>
      </c>
      <c r="JW446" t="s">
        <v>361</v>
      </c>
      <c r="JX446" t="s">
        <v>489</v>
      </c>
      <c r="JZ446" t="s">
        <v>412</v>
      </c>
      <c r="KB446" t="s">
        <v>8</v>
      </c>
    </row>
    <row r="447" spans="1:288" x14ac:dyDescent="0.3">
      <c r="A447">
        <v>446</v>
      </c>
      <c r="D447" s="45">
        <v>44749</v>
      </c>
      <c r="E447" s="46">
        <v>0.46111111111111108</v>
      </c>
      <c r="F447" t="s">
        <v>26</v>
      </c>
      <c r="G447" t="s">
        <v>13</v>
      </c>
      <c r="H447" t="s">
        <v>7</v>
      </c>
      <c r="L447" t="s">
        <v>362</v>
      </c>
      <c r="P447" t="s">
        <v>9</v>
      </c>
      <c r="V447" t="s">
        <v>363</v>
      </c>
      <c r="Z447" t="s">
        <v>402</v>
      </c>
      <c r="AB447" t="s">
        <v>403</v>
      </c>
      <c r="AD447" t="s">
        <v>366</v>
      </c>
      <c r="AF447" t="s">
        <v>437</v>
      </c>
      <c r="AH447" t="s">
        <v>601</v>
      </c>
      <c r="AJ447" t="s">
        <v>470</v>
      </c>
      <c r="AL447" t="s">
        <v>601</v>
      </c>
      <c r="AN447" t="s">
        <v>9</v>
      </c>
      <c r="AP447" t="s">
        <v>424</v>
      </c>
      <c r="AR447" t="s">
        <v>9</v>
      </c>
      <c r="AT447" t="s">
        <v>9</v>
      </c>
      <c r="AV447" t="s">
        <v>361</v>
      </c>
      <c r="AW447" t="s">
        <v>361</v>
      </c>
      <c r="AX447" t="s">
        <v>361</v>
      </c>
      <c r="AY447" t="s">
        <v>361</v>
      </c>
      <c r="AZ447" t="s">
        <v>370</v>
      </c>
      <c r="BA447" t="s">
        <v>361</v>
      </c>
      <c r="BB447" t="s">
        <v>361</v>
      </c>
      <c r="BC447" t="s">
        <v>361</v>
      </c>
      <c r="BD447" t="s">
        <v>361</v>
      </c>
      <c r="BE447" t="s">
        <v>361</v>
      </c>
      <c r="BF447" t="s">
        <v>361</v>
      </c>
      <c r="BG447" t="s">
        <v>361</v>
      </c>
      <c r="BH447" t="s">
        <v>361</v>
      </c>
      <c r="BI447" t="s">
        <v>361</v>
      </c>
      <c r="BJ447" t="s">
        <v>361</v>
      </c>
      <c r="BK447" t="s">
        <v>361</v>
      </c>
      <c r="BL447" t="s">
        <v>361</v>
      </c>
      <c r="BM447" t="s">
        <v>361</v>
      </c>
      <c r="BP447" t="s">
        <v>361</v>
      </c>
      <c r="BQ447" t="s">
        <v>361</v>
      </c>
      <c r="BR447" t="s">
        <v>361</v>
      </c>
      <c r="BS447" t="s">
        <v>370</v>
      </c>
      <c r="BT447" t="s">
        <v>361</v>
      </c>
      <c r="BU447" t="s">
        <v>361</v>
      </c>
      <c r="BV447" t="s">
        <v>361</v>
      </c>
      <c r="BW447" t="s">
        <v>361</v>
      </c>
      <c r="BX447" t="s">
        <v>361</v>
      </c>
      <c r="BY447" t="s">
        <v>361</v>
      </c>
      <c r="BZ447" t="s">
        <v>361</v>
      </c>
      <c r="CA447" t="s">
        <v>361</v>
      </c>
      <c r="CB447" t="s">
        <v>361</v>
      </c>
      <c r="CC447" t="s">
        <v>361</v>
      </c>
      <c r="CF447" t="s">
        <v>361</v>
      </c>
      <c r="CG447" t="s">
        <v>361</v>
      </c>
      <c r="CH447" t="s">
        <v>361</v>
      </c>
      <c r="CI447" t="s">
        <v>361</v>
      </c>
      <c r="CJ447" t="s">
        <v>361</v>
      </c>
      <c r="CK447" t="s">
        <v>370</v>
      </c>
      <c r="CL447" t="s">
        <v>361</v>
      </c>
      <c r="CM447" t="s">
        <v>361</v>
      </c>
      <c r="CN447" t="s">
        <v>361</v>
      </c>
      <c r="CO447" t="s">
        <v>370</v>
      </c>
      <c r="CP447" t="s">
        <v>361</v>
      </c>
      <c r="CQ447" t="s">
        <v>361</v>
      </c>
      <c r="CR447" t="s">
        <v>361</v>
      </c>
      <c r="CS447" t="s">
        <v>361</v>
      </c>
      <c r="CT447" t="s">
        <v>361</v>
      </c>
      <c r="CU447" t="s">
        <v>361</v>
      </c>
      <c r="CV447" t="s">
        <v>361</v>
      </c>
      <c r="CW447" t="s">
        <v>361</v>
      </c>
      <c r="CX447" t="s">
        <v>361</v>
      </c>
      <c r="CY447" t="s">
        <v>361</v>
      </c>
      <c r="CZ447" t="s">
        <v>361</v>
      </c>
      <c r="DA447" t="s">
        <v>361</v>
      </c>
      <c r="DD447" t="s">
        <v>9</v>
      </c>
      <c r="DF447" t="s">
        <v>9</v>
      </c>
      <c r="DH447" t="s">
        <v>361</v>
      </c>
      <c r="DI447" t="s">
        <v>361</v>
      </c>
      <c r="DJ447" t="s">
        <v>361</v>
      </c>
      <c r="DK447" t="s">
        <v>361</v>
      </c>
      <c r="DL447" t="s">
        <v>361</v>
      </c>
      <c r="DM447" t="s">
        <v>361</v>
      </c>
      <c r="DN447" t="s">
        <v>361</v>
      </c>
      <c r="DO447" t="s">
        <v>361</v>
      </c>
      <c r="DP447" t="s">
        <v>361</v>
      </c>
      <c r="DQ447" t="s">
        <v>361</v>
      </c>
      <c r="DR447" t="s">
        <v>370</v>
      </c>
      <c r="DT447" t="s">
        <v>361</v>
      </c>
      <c r="DU447" t="s">
        <v>361</v>
      </c>
      <c r="DV447" t="s">
        <v>361</v>
      </c>
      <c r="DW447" t="s">
        <v>361</v>
      </c>
      <c r="DX447" t="s">
        <v>361</v>
      </c>
      <c r="DY447" t="s">
        <v>361</v>
      </c>
      <c r="DZ447" t="s">
        <v>361</v>
      </c>
      <c r="EA447" t="s">
        <v>361</v>
      </c>
      <c r="EB447" t="s">
        <v>361</v>
      </c>
      <c r="EC447" t="s">
        <v>361</v>
      </c>
      <c r="ED447" t="s">
        <v>361</v>
      </c>
      <c r="EH447" t="s">
        <v>7</v>
      </c>
      <c r="EJ447" t="s">
        <v>7</v>
      </c>
      <c r="EL447">
        <v>3</v>
      </c>
      <c r="EM447" t="s">
        <v>371</v>
      </c>
      <c r="EN447">
        <v>7</v>
      </c>
      <c r="EO447" t="s">
        <v>372</v>
      </c>
      <c r="EP447">
        <v>38</v>
      </c>
      <c r="EQ447" t="s">
        <v>371</v>
      </c>
      <c r="ER447">
        <v>9</v>
      </c>
      <c r="FQ447" t="s">
        <v>392</v>
      </c>
      <c r="FR447" t="s">
        <v>406</v>
      </c>
      <c r="FV447" t="s">
        <v>406</v>
      </c>
      <c r="FZ447" t="s">
        <v>9</v>
      </c>
      <c r="GF447" t="s">
        <v>7</v>
      </c>
      <c r="GJ447" t="s">
        <v>425</v>
      </c>
      <c r="GP447">
        <v>60</v>
      </c>
      <c r="GR447" t="s">
        <v>376</v>
      </c>
      <c r="GT447" t="s">
        <v>472</v>
      </c>
      <c r="GX447" t="s">
        <v>378</v>
      </c>
      <c r="HB447" t="s">
        <v>7</v>
      </c>
      <c r="HD447" t="s">
        <v>7</v>
      </c>
      <c r="HF447" t="s">
        <v>7</v>
      </c>
      <c r="HG447" t="s">
        <v>9</v>
      </c>
      <c r="HH447" t="s">
        <v>7</v>
      </c>
      <c r="HI447" t="s">
        <v>7</v>
      </c>
      <c r="HJ447" t="s">
        <v>9</v>
      </c>
      <c r="HK447" t="s">
        <v>7</v>
      </c>
      <c r="HL447" t="s">
        <v>9</v>
      </c>
      <c r="HM447" t="s">
        <v>9</v>
      </c>
      <c r="HN447" t="s">
        <v>7</v>
      </c>
      <c r="HX447" t="s">
        <v>7</v>
      </c>
      <c r="HY447" t="s">
        <v>9</v>
      </c>
      <c r="HZ447" t="s">
        <v>7</v>
      </c>
      <c r="IA447" t="s">
        <v>7</v>
      </c>
      <c r="IB447" t="s">
        <v>7</v>
      </c>
      <c r="IC447" t="s">
        <v>7</v>
      </c>
      <c r="ID447" t="s">
        <v>7</v>
      </c>
      <c r="IL447" t="s">
        <v>440</v>
      </c>
      <c r="IP447" t="s">
        <v>457</v>
      </c>
      <c r="IT447" t="s">
        <v>519</v>
      </c>
      <c r="IV447" t="s">
        <v>519</v>
      </c>
      <c r="IX447" t="s">
        <v>519</v>
      </c>
      <c r="IZ447" t="s">
        <v>9</v>
      </c>
      <c r="JB447" t="s">
        <v>11</v>
      </c>
      <c r="JD447" t="s">
        <v>9</v>
      </c>
      <c r="JF447" t="s">
        <v>409</v>
      </c>
      <c r="JG447" t="s">
        <v>446</v>
      </c>
      <c r="JH447" t="s">
        <v>410</v>
      </c>
      <c r="JL447" t="s">
        <v>370</v>
      </c>
      <c r="JM447" t="s">
        <v>370</v>
      </c>
      <c r="JN447" t="s">
        <v>370</v>
      </c>
      <c r="JO447" t="s">
        <v>370</v>
      </c>
      <c r="JP447" t="s">
        <v>370</v>
      </c>
      <c r="JQ447" t="s">
        <v>361</v>
      </c>
      <c r="JR447" t="s">
        <v>361</v>
      </c>
      <c r="JS447" t="s">
        <v>361</v>
      </c>
      <c r="JT447" t="s">
        <v>361</v>
      </c>
      <c r="JU447" t="s">
        <v>361</v>
      </c>
      <c r="JV447" t="s">
        <v>361</v>
      </c>
      <c r="JW447" t="s">
        <v>361</v>
      </c>
      <c r="JX447" t="s">
        <v>489</v>
      </c>
      <c r="JZ447" t="s">
        <v>412</v>
      </c>
      <c r="KB447" t="s">
        <v>8</v>
      </c>
    </row>
    <row r="448" spans="1:288" x14ac:dyDescent="0.3">
      <c r="A448">
        <v>447</v>
      </c>
      <c r="D448" s="45">
        <v>44748</v>
      </c>
      <c r="E448" s="46">
        <v>0.5444444444444444</v>
      </c>
      <c r="F448" t="s">
        <v>27</v>
      </c>
      <c r="G448" t="s">
        <v>382</v>
      </c>
      <c r="I448" t="s">
        <v>383</v>
      </c>
      <c r="N448" t="s">
        <v>384</v>
      </c>
      <c r="S448" t="s">
        <v>385</v>
      </c>
      <c r="W448" t="s">
        <v>413</v>
      </c>
      <c r="AA448" t="s">
        <v>414</v>
      </c>
      <c r="AC448" t="s">
        <v>388</v>
      </c>
      <c r="AE448" t="s">
        <v>435</v>
      </c>
      <c r="AG448" t="s">
        <v>390</v>
      </c>
      <c r="AK448" t="s">
        <v>383</v>
      </c>
      <c r="AO448" t="s">
        <v>383</v>
      </c>
      <c r="AQ448" t="s">
        <v>383</v>
      </c>
      <c r="AS448" t="s">
        <v>383</v>
      </c>
      <c r="AU448" t="s">
        <v>383</v>
      </c>
      <c r="AV448" t="s">
        <v>361</v>
      </c>
      <c r="AW448" t="s">
        <v>361</v>
      </c>
      <c r="AX448" t="s">
        <v>361</v>
      </c>
      <c r="AY448" t="s">
        <v>361</v>
      </c>
      <c r="AZ448" t="s">
        <v>361</v>
      </c>
      <c r="BA448" t="s">
        <v>361</v>
      </c>
      <c r="BB448" t="s">
        <v>361</v>
      </c>
      <c r="BC448" t="s">
        <v>361</v>
      </c>
      <c r="BD448" t="s">
        <v>361</v>
      </c>
      <c r="BE448" t="s">
        <v>361</v>
      </c>
      <c r="BF448" t="s">
        <v>361</v>
      </c>
      <c r="BG448" t="s">
        <v>361</v>
      </c>
      <c r="BH448" t="s">
        <v>361</v>
      </c>
      <c r="BI448" t="s">
        <v>361</v>
      </c>
      <c r="BJ448" t="s">
        <v>370</v>
      </c>
      <c r="BK448" t="s">
        <v>370</v>
      </c>
      <c r="BL448" t="s">
        <v>361</v>
      </c>
      <c r="BM448" t="s">
        <v>361</v>
      </c>
      <c r="BP448" t="s">
        <v>361</v>
      </c>
      <c r="BQ448" t="s">
        <v>361</v>
      </c>
      <c r="BR448" t="s">
        <v>361</v>
      </c>
      <c r="BS448" t="s">
        <v>361</v>
      </c>
      <c r="BT448" t="s">
        <v>361</v>
      </c>
      <c r="BU448" t="s">
        <v>361</v>
      </c>
      <c r="BV448" t="s">
        <v>361</v>
      </c>
      <c r="BW448" t="s">
        <v>361</v>
      </c>
      <c r="BX448" t="s">
        <v>361</v>
      </c>
      <c r="BY448" t="s">
        <v>361</v>
      </c>
      <c r="BZ448" t="s">
        <v>370</v>
      </c>
      <c r="CA448" t="s">
        <v>361</v>
      </c>
      <c r="CB448" t="s">
        <v>361</v>
      </c>
      <c r="CC448" t="s">
        <v>361</v>
      </c>
      <c r="CF448" t="s">
        <v>361</v>
      </c>
      <c r="CG448" t="s">
        <v>361</v>
      </c>
      <c r="CH448" t="s">
        <v>361</v>
      </c>
      <c r="CI448" t="s">
        <v>361</v>
      </c>
      <c r="CJ448" t="s">
        <v>361</v>
      </c>
      <c r="CK448" t="s">
        <v>361</v>
      </c>
      <c r="CL448" t="s">
        <v>361</v>
      </c>
      <c r="CM448" t="s">
        <v>361</v>
      </c>
      <c r="CN448" t="s">
        <v>361</v>
      </c>
      <c r="CO448" t="s">
        <v>361</v>
      </c>
      <c r="CP448" t="s">
        <v>361</v>
      </c>
      <c r="CQ448" t="s">
        <v>361</v>
      </c>
      <c r="CR448" t="s">
        <v>361</v>
      </c>
      <c r="CS448" t="s">
        <v>361</v>
      </c>
      <c r="CT448" t="s">
        <v>370</v>
      </c>
      <c r="CU448" t="s">
        <v>361</v>
      </c>
      <c r="CV448" t="s">
        <v>361</v>
      </c>
      <c r="CW448" t="s">
        <v>361</v>
      </c>
      <c r="CX448" t="s">
        <v>361</v>
      </c>
      <c r="CY448" t="s">
        <v>361</v>
      </c>
      <c r="CZ448" t="s">
        <v>361</v>
      </c>
      <c r="DA448" t="s">
        <v>361</v>
      </c>
      <c r="DE448" t="s">
        <v>383</v>
      </c>
      <c r="DG448" t="s">
        <v>383</v>
      </c>
      <c r="DH448" t="s">
        <v>361</v>
      </c>
      <c r="DI448" t="s">
        <v>361</v>
      </c>
      <c r="DJ448" t="s">
        <v>361</v>
      </c>
      <c r="DK448" t="s">
        <v>361</v>
      </c>
      <c r="DL448" t="s">
        <v>361</v>
      </c>
      <c r="DM448" t="s">
        <v>361</v>
      </c>
      <c r="DN448" t="s">
        <v>361</v>
      </c>
      <c r="DO448" t="s">
        <v>361</v>
      </c>
      <c r="DP448" t="s">
        <v>361</v>
      </c>
      <c r="DQ448" t="s">
        <v>361</v>
      </c>
      <c r="DR448" t="s">
        <v>361</v>
      </c>
      <c r="DT448" t="s">
        <v>361</v>
      </c>
      <c r="DU448" t="s">
        <v>361</v>
      </c>
      <c r="DV448" t="s">
        <v>361</v>
      </c>
      <c r="DW448" t="s">
        <v>361</v>
      </c>
      <c r="DX448" t="s">
        <v>361</v>
      </c>
      <c r="DY448" t="s">
        <v>361</v>
      </c>
      <c r="DZ448" t="s">
        <v>361</v>
      </c>
      <c r="EA448" t="s">
        <v>361</v>
      </c>
      <c r="EB448" t="s">
        <v>361</v>
      </c>
      <c r="EC448" t="s">
        <v>361</v>
      </c>
      <c r="ED448" t="s">
        <v>370</v>
      </c>
      <c r="EI448" t="s">
        <v>383</v>
      </c>
      <c r="EK448" t="s">
        <v>383</v>
      </c>
      <c r="EL448">
        <v>0</v>
      </c>
      <c r="FQ448" t="s">
        <v>373</v>
      </c>
      <c r="FS448" t="s">
        <v>467</v>
      </c>
      <c r="FW448" t="s">
        <v>518</v>
      </c>
      <c r="GG448" t="s">
        <v>383</v>
      </c>
      <c r="GK448" t="s">
        <v>608</v>
      </c>
      <c r="GO448" t="s">
        <v>484</v>
      </c>
      <c r="GQ448">
        <v>12</v>
      </c>
      <c r="GS448" t="s">
        <v>544</v>
      </c>
      <c r="GU448" t="s">
        <v>614</v>
      </c>
      <c r="GY448" t="s">
        <v>397</v>
      </c>
      <c r="HC448" t="s">
        <v>383</v>
      </c>
      <c r="HE448" t="s">
        <v>383</v>
      </c>
      <c r="HO448" t="s">
        <v>385</v>
      </c>
      <c r="HP448" t="s">
        <v>385</v>
      </c>
      <c r="HQ448" t="s">
        <v>383</v>
      </c>
      <c r="HR448" t="s">
        <v>383</v>
      </c>
      <c r="HS448" t="s">
        <v>383</v>
      </c>
      <c r="HT448" t="s">
        <v>383</v>
      </c>
      <c r="HU448" t="s">
        <v>383</v>
      </c>
      <c r="HV448" t="s">
        <v>383</v>
      </c>
      <c r="HW448" t="s">
        <v>383</v>
      </c>
      <c r="IE448" t="s">
        <v>383</v>
      </c>
      <c r="IF448" t="s">
        <v>383</v>
      </c>
      <c r="IG448" t="s">
        <v>383</v>
      </c>
      <c r="IH448" t="s">
        <v>383</v>
      </c>
      <c r="II448" t="s">
        <v>383</v>
      </c>
      <c r="IJ448" t="s">
        <v>383</v>
      </c>
      <c r="IK448" t="s">
        <v>383</v>
      </c>
      <c r="IM448" t="s">
        <v>462</v>
      </c>
      <c r="IQ448" t="s">
        <v>422</v>
      </c>
      <c r="IU448" t="s">
        <v>399</v>
      </c>
      <c r="IW448" t="s">
        <v>399</v>
      </c>
      <c r="IY448" t="s">
        <v>399</v>
      </c>
      <c r="JA448" t="s">
        <v>383</v>
      </c>
      <c r="JL448" t="s">
        <v>361</v>
      </c>
      <c r="JM448" t="s">
        <v>361</v>
      </c>
      <c r="JN448" t="s">
        <v>361</v>
      </c>
      <c r="JO448" t="s">
        <v>361</v>
      </c>
      <c r="JP448" t="s">
        <v>361</v>
      </c>
      <c r="JQ448" t="s">
        <v>361</v>
      </c>
      <c r="JR448" t="s">
        <v>361</v>
      </c>
      <c r="JS448" t="s">
        <v>361</v>
      </c>
      <c r="JT448" t="s">
        <v>361</v>
      </c>
      <c r="JU448" t="s">
        <v>361</v>
      </c>
      <c r="JV448" t="s">
        <v>361</v>
      </c>
      <c r="JW448" t="s">
        <v>361</v>
      </c>
      <c r="KB448" t="s">
        <v>8</v>
      </c>
    </row>
    <row r="449" spans="1:288" x14ac:dyDescent="0.3">
      <c r="A449">
        <v>448</v>
      </c>
      <c r="D449" s="45">
        <v>44749</v>
      </c>
      <c r="E449" s="46">
        <v>0.49583333333333335</v>
      </c>
      <c r="F449" t="s">
        <v>12</v>
      </c>
      <c r="G449" t="s">
        <v>382</v>
      </c>
      <c r="I449" t="s">
        <v>383</v>
      </c>
      <c r="N449" t="s">
        <v>384</v>
      </c>
      <c r="S449" t="s">
        <v>385</v>
      </c>
      <c r="W449" t="s">
        <v>413</v>
      </c>
      <c r="AA449" t="s">
        <v>414</v>
      </c>
      <c r="AC449" t="s">
        <v>388</v>
      </c>
      <c r="AE449" t="s">
        <v>389</v>
      </c>
      <c r="AG449" t="s">
        <v>390</v>
      </c>
      <c r="AK449" t="s">
        <v>383</v>
      </c>
      <c r="AO449" t="s">
        <v>383</v>
      </c>
      <c r="AQ449" t="s">
        <v>418</v>
      </c>
      <c r="AS449" t="s">
        <v>383</v>
      </c>
      <c r="AU449" t="s">
        <v>383</v>
      </c>
      <c r="AV449" t="s">
        <v>361</v>
      </c>
      <c r="AW449" t="s">
        <v>361</v>
      </c>
      <c r="AX449" t="s">
        <v>361</v>
      </c>
      <c r="AY449" t="s">
        <v>361</v>
      </c>
      <c r="AZ449" t="s">
        <v>361</v>
      </c>
      <c r="BA449" t="s">
        <v>361</v>
      </c>
      <c r="BB449" t="s">
        <v>361</v>
      </c>
      <c r="BC449" t="s">
        <v>361</v>
      </c>
      <c r="BD449" t="s">
        <v>361</v>
      </c>
      <c r="BE449" t="s">
        <v>361</v>
      </c>
      <c r="BF449" t="s">
        <v>361</v>
      </c>
      <c r="BG449" t="s">
        <v>361</v>
      </c>
      <c r="BH449" t="s">
        <v>361</v>
      </c>
      <c r="BI449" t="s">
        <v>370</v>
      </c>
      <c r="BJ449" t="s">
        <v>370</v>
      </c>
      <c r="BK449" t="s">
        <v>361</v>
      </c>
      <c r="BL449" t="s">
        <v>361</v>
      </c>
      <c r="BM449" t="s">
        <v>361</v>
      </c>
      <c r="BP449" t="s">
        <v>361</v>
      </c>
      <c r="BQ449" t="s">
        <v>361</v>
      </c>
      <c r="BR449" t="s">
        <v>361</v>
      </c>
      <c r="BS449" t="s">
        <v>361</v>
      </c>
      <c r="BT449" t="s">
        <v>361</v>
      </c>
      <c r="BU449" t="s">
        <v>361</v>
      </c>
      <c r="BV449" t="s">
        <v>361</v>
      </c>
      <c r="BW449" t="s">
        <v>361</v>
      </c>
      <c r="BX449" t="s">
        <v>361</v>
      </c>
      <c r="BY449" t="s">
        <v>361</v>
      </c>
      <c r="BZ449" t="s">
        <v>370</v>
      </c>
      <c r="CA449" t="s">
        <v>361</v>
      </c>
      <c r="CB449" t="s">
        <v>361</v>
      </c>
      <c r="CC449" t="s">
        <v>361</v>
      </c>
      <c r="CF449" t="s">
        <v>361</v>
      </c>
      <c r="CG449" t="s">
        <v>361</v>
      </c>
      <c r="CH449" t="s">
        <v>361</v>
      </c>
      <c r="CI449" t="s">
        <v>361</v>
      </c>
      <c r="CJ449" t="s">
        <v>361</v>
      </c>
      <c r="CK449" t="s">
        <v>361</v>
      </c>
      <c r="CL449" t="s">
        <v>361</v>
      </c>
      <c r="CM449" t="s">
        <v>361</v>
      </c>
      <c r="CN449" t="s">
        <v>361</v>
      </c>
      <c r="CO449" t="s">
        <v>361</v>
      </c>
      <c r="CP449" t="s">
        <v>361</v>
      </c>
      <c r="CQ449" t="s">
        <v>361</v>
      </c>
      <c r="CR449" t="s">
        <v>361</v>
      </c>
      <c r="CS449" t="s">
        <v>370</v>
      </c>
      <c r="CT449" t="s">
        <v>370</v>
      </c>
      <c r="CU449" t="s">
        <v>361</v>
      </c>
      <c r="CV449" t="s">
        <v>361</v>
      </c>
      <c r="CW449" t="s">
        <v>361</v>
      </c>
      <c r="CX449" t="s">
        <v>361</v>
      </c>
      <c r="CY449" t="s">
        <v>361</v>
      </c>
      <c r="CZ449" t="s">
        <v>361</v>
      </c>
      <c r="DA449" t="s">
        <v>361</v>
      </c>
      <c r="DE449" t="s">
        <v>385</v>
      </c>
      <c r="DG449" t="s">
        <v>385</v>
      </c>
      <c r="DH449" t="s">
        <v>361</v>
      </c>
      <c r="DI449" t="s">
        <v>361</v>
      </c>
      <c r="DJ449" t="s">
        <v>361</v>
      </c>
      <c r="DK449" t="s">
        <v>361</v>
      </c>
      <c r="DL449" t="s">
        <v>361</v>
      </c>
      <c r="DM449" t="s">
        <v>361</v>
      </c>
      <c r="DN449" t="s">
        <v>361</v>
      </c>
      <c r="DO449" t="s">
        <v>361</v>
      </c>
      <c r="DP449" t="s">
        <v>361</v>
      </c>
      <c r="DQ449" t="s">
        <v>361</v>
      </c>
      <c r="DR449" t="s">
        <v>361</v>
      </c>
      <c r="DT449" t="s">
        <v>361</v>
      </c>
      <c r="DU449" t="s">
        <v>361</v>
      </c>
      <c r="DV449" t="s">
        <v>361</v>
      </c>
      <c r="DW449" t="s">
        <v>361</v>
      </c>
      <c r="DX449" t="s">
        <v>361</v>
      </c>
      <c r="DY449" t="s">
        <v>361</v>
      </c>
      <c r="DZ449" t="s">
        <v>361</v>
      </c>
      <c r="EA449" t="s">
        <v>361</v>
      </c>
      <c r="EB449" t="s">
        <v>361</v>
      </c>
      <c r="EC449" t="s">
        <v>361</v>
      </c>
      <c r="ED449" t="s">
        <v>370</v>
      </c>
      <c r="EI449" t="s">
        <v>383</v>
      </c>
      <c r="EK449" t="s">
        <v>383</v>
      </c>
      <c r="EL449">
        <v>3</v>
      </c>
      <c r="EM449" t="s">
        <v>372</v>
      </c>
      <c r="EN449">
        <v>64</v>
      </c>
      <c r="EO449" t="s">
        <v>372</v>
      </c>
      <c r="EP449">
        <v>39</v>
      </c>
      <c r="EQ449" t="s">
        <v>372</v>
      </c>
      <c r="ER449">
        <v>16</v>
      </c>
      <c r="FQ449" t="s">
        <v>392</v>
      </c>
      <c r="FS449" t="s">
        <v>419</v>
      </c>
      <c r="FW449" t="s">
        <v>419</v>
      </c>
      <c r="GA449" t="s">
        <v>385</v>
      </c>
      <c r="GG449" t="s">
        <v>383</v>
      </c>
      <c r="GK449" t="s">
        <v>428</v>
      </c>
      <c r="GO449" t="s">
        <v>484</v>
      </c>
      <c r="GQ449">
        <v>35</v>
      </c>
      <c r="GS449" t="s">
        <v>395</v>
      </c>
      <c r="GU449" t="s">
        <v>554</v>
      </c>
      <c r="GY449" t="s">
        <v>397</v>
      </c>
      <c r="HC449" t="s">
        <v>385</v>
      </c>
      <c r="HE449" t="s">
        <v>383</v>
      </c>
      <c r="HO449" t="s">
        <v>383</v>
      </c>
      <c r="HP449" t="s">
        <v>383</v>
      </c>
      <c r="HQ449" t="s">
        <v>383</v>
      </c>
      <c r="HR449" t="s">
        <v>383</v>
      </c>
      <c r="HS449" t="s">
        <v>383</v>
      </c>
      <c r="HT449" t="s">
        <v>383</v>
      </c>
      <c r="HU449" t="s">
        <v>383</v>
      </c>
      <c r="HV449" t="s">
        <v>385</v>
      </c>
      <c r="HW449" t="s">
        <v>383</v>
      </c>
      <c r="IE449" t="s">
        <v>383</v>
      </c>
      <c r="IF449" t="s">
        <v>385</v>
      </c>
      <c r="IG449" t="s">
        <v>383</v>
      </c>
      <c r="IH449" t="s">
        <v>383</v>
      </c>
      <c r="II449" t="s">
        <v>383</v>
      </c>
      <c r="IJ449" t="s">
        <v>383</v>
      </c>
      <c r="IK449" t="s">
        <v>383</v>
      </c>
      <c r="IM449" t="s">
        <v>421</v>
      </c>
      <c r="IQ449" t="s">
        <v>422</v>
      </c>
      <c r="IU449" t="s">
        <v>399</v>
      </c>
      <c r="IW449" t="s">
        <v>399</v>
      </c>
      <c r="IY449" t="s">
        <v>399</v>
      </c>
      <c r="JA449" t="s">
        <v>383</v>
      </c>
      <c r="JL449" t="s">
        <v>361</v>
      </c>
      <c r="JM449" t="s">
        <v>361</v>
      </c>
      <c r="JN449" t="s">
        <v>361</v>
      </c>
      <c r="JO449" t="s">
        <v>361</v>
      </c>
      <c r="JP449" t="s">
        <v>361</v>
      </c>
      <c r="JQ449" t="s">
        <v>361</v>
      </c>
      <c r="JR449" t="s">
        <v>361</v>
      </c>
      <c r="JS449" t="s">
        <v>361</v>
      </c>
      <c r="JT449" t="s">
        <v>361</v>
      </c>
      <c r="JU449" t="s">
        <v>361</v>
      </c>
      <c r="JV449" t="s">
        <v>361</v>
      </c>
      <c r="JW449" t="s">
        <v>361</v>
      </c>
      <c r="KB449" t="s">
        <v>8</v>
      </c>
    </row>
    <row r="450" spans="1:288" x14ac:dyDescent="0.3">
      <c r="A450">
        <v>449</v>
      </c>
      <c r="AV450" t="s">
        <v>361</v>
      </c>
      <c r="AW450" t="s">
        <v>361</v>
      </c>
      <c r="AX450" t="s">
        <v>361</v>
      </c>
      <c r="AY450" t="s">
        <v>361</v>
      </c>
      <c r="AZ450" t="s">
        <v>361</v>
      </c>
      <c r="BA450" t="s">
        <v>361</v>
      </c>
      <c r="BB450" t="s">
        <v>361</v>
      </c>
      <c r="BC450" t="s">
        <v>361</v>
      </c>
      <c r="BD450" t="s">
        <v>361</v>
      </c>
      <c r="BE450" t="s">
        <v>361</v>
      </c>
      <c r="BF450" t="s">
        <v>361</v>
      </c>
      <c r="BG450" t="s">
        <v>361</v>
      </c>
      <c r="BH450" t="s">
        <v>361</v>
      </c>
      <c r="BI450" t="s">
        <v>361</v>
      </c>
      <c r="BJ450" t="s">
        <v>361</v>
      </c>
      <c r="BK450" t="s">
        <v>361</v>
      </c>
      <c r="BL450" t="s">
        <v>361</v>
      </c>
      <c r="BM450" t="s">
        <v>361</v>
      </c>
      <c r="BP450" t="s">
        <v>361</v>
      </c>
      <c r="BQ450" t="s">
        <v>361</v>
      </c>
      <c r="BR450" t="s">
        <v>361</v>
      </c>
      <c r="BS450" t="s">
        <v>361</v>
      </c>
      <c r="BT450" t="s">
        <v>361</v>
      </c>
      <c r="BU450" t="s">
        <v>361</v>
      </c>
      <c r="BV450" t="s">
        <v>361</v>
      </c>
      <c r="BW450" t="s">
        <v>361</v>
      </c>
      <c r="BX450" t="s">
        <v>361</v>
      </c>
      <c r="BY450" t="s">
        <v>361</v>
      </c>
      <c r="BZ450" t="s">
        <v>361</v>
      </c>
      <c r="CA450" t="s">
        <v>361</v>
      </c>
      <c r="CB450" t="s">
        <v>361</v>
      </c>
      <c r="CC450" t="s">
        <v>361</v>
      </c>
      <c r="CF450" t="s">
        <v>361</v>
      </c>
      <c r="CG450" t="s">
        <v>361</v>
      </c>
      <c r="CH450" t="s">
        <v>361</v>
      </c>
      <c r="CI450" t="s">
        <v>361</v>
      </c>
      <c r="CJ450" t="s">
        <v>361</v>
      </c>
      <c r="CK450" t="s">
        <v>361</v>
      </c>
      <c r="CL450" t="s">
        <v>361</v>
      </c>
      <c r="CM450" t="s">
        <v>361</v>
      </c>
      <c r="CN450" t="s">
        <v>361</v>
      </c>
      <c r="CO450" t="s">
        <v>361</v>
      </c>
      <c r="CP450" t="s">
        <v>361</v>
      </c>
      <c r="CQ450" t="s">
        <v>361</v>
      </c>
      <c r="CR450" t="s">
        <v>361</v>
      </c>
      <c r="CS450" t="s">
        <v>361</v>
      </c>
      <c r="CT450" t="s">
        <v>361</v>
      </c>
      <c r="CU450" t="s">
        <v>361</v>
      </c>
      <c r="CV450" t="s">
        <v>361</v>
      </c>
      <c r="CW450" t="s">
        <v>361</v>
      </c>
      <c r="CX450" t="s">
        <v>361</v>
      </c>
      <c r="CY450" t="s">
        <v>361</v>
      </c>
      <c r="CZ450" t="s">
        <v>361</v>
      </c>
      <c r="DA450" t="s">
        <v>361</v>
      </c>
      <c r="DH450" t="s">
        <v>361</v>
      </c>
      <c r="DI450" t="s">
        <v>361</v>
      </c>
      <c r="DJ450" t="s">
        <v>361</v>
      </c>
      <c r="DK450" t="s">
        <v>361</v>
      </c>
      <c r="DL450" t="s">
        <v>361</v>
      </c>
      <c r="DM450" t="s">
        <v>361</v>
      </c>
      <c r="DN450" t="s">
        <v>361</v>
      </c>
      <c r="DO450" t="s">
        <v>361</v>
      </c>
      <c r="DP450" t="s">
        <v>361</v>
      </c>
      <c r="DQ450" t="s">
        <v>361</v>
      </c>
      <c r="DR450" t="s">
        <v>361</v>
      </c>
      <c r="DT450" t="s">
        <v>361</v>
      </c>
      <c r="DU450" t="s">
        <v>361</v>
      </c>
      <c r="DV450" t="s">
        <v>361</v>
      </c>
      <c r="DW450" t="s">
        <v>361</v>
      </c>
      <c r="DX450" t="s">
        <v>361</v>
      </c>
      <c r="DY450" t="s">
        <v>361</v>
      </c>
      <c r="DZ450" t="s">
        <v>361</v>
      </c>
      <c r="EA450" t="s">
        <v>361</v>
      </c>
      <c r="EB450" t="s">
        <v>361</v>
      </c>
      <c r="EC450" t="s">
        <v>361</v>
      </c>
      <c r="ED450" t="s">
        <v>361</v>
      </c>
      <c r="JL450" t="s">
        <v>361</v>
      </c>
      <c r="JM450" t="s">
        <v>361</v>
      </c>
      <c r="JN450" t="s">
        <v>361</v>
      </c>
      <c r="JO450" t="s">
        <v>361</v>
      </c>
      <c r="JP450" t="s">
        <v>361</v>
      </c>
      <c r="JQ450" t="s">
        <v>361</v>
      </c>
      <c r="JR450" t="s">
        <v>361</v>
      </c>
      <c r="JS450" t="s">
        <v>361</v>
      </c>
      <c r="JT450" t="s">
        <v>361</v>
      </c>
      <c r="JU450" t="s">
        <v>361</v>
      </c>
      <c r="JV450" t="s">
        <v>361</v>
      </c>
      <c r="JW450" t="s">
        <v>361</v>
      </c>
      <c r="KB450" t="s">
        <v>59</v>
      </c>
    </row>
    <row r="451" spans="1:288" x14ac:dyDescent="0.3">
      <c r="A451">
        <v>450</v>
      </c>
      <c r="AV451" t="s">
        <v>361</v>
      </c>
      <c r="AW451" t="s">
        <v>361</v>
      </c>
      <c r="AX451" t="s">
        <v>361</v>
      </c>
      <c r="AY451" t="s">
        <v>361</v>
      </c>
      <c r="AZ451" t="s">
        <v>361</v>
      </c>
      <c r="BA451" t="s">
        <v>361</v>
      </c>
      <c r="BB451" t="s">
        <v>361</v>
      </c>
      <c r="BC451" t="s">
        <v>361</v>
      </c>
      <c r="BD451" t="s">
        <v>361</v>
      </c>
      <c r="BE451" t="s">
        <v>361</v>
      </c>
      <c r="BF451" t="s">
        <v>361</v>
      </c>
      <c r="BG451" t="s">
        <v>361</v>
      </c>
      <c r="BH451" t="s">
        <v>361</v>
      </c>
      <c r="BI451" t="s">
        <v>361</v>
      </c>
      <c r="BJ451" t="s">
        <v>361</v>
      </c>
      <c r="BK451" t="s">
        <v>361</v>
      </c>
      <c r="BL451" t="s">
        <v>361</v>
      </c>
      <c r="BM451" t="s">
        <v>361</v>
      </c>
      <c r="BP451" t="s">
        <v>361</v>
      </c>
      <c r="BQ451" t="s">
        <v>361</v>
      </c>
      <c r="BR451" t="s">
        <v>361</v>
      </c>
      <c r="BS451" t="s">
        <v>361</v>
      </c>
      <c r="BT451" t="s">
        <v>361</v>
      </c>
      <c r="BU451" t="s">
        <v>361</v>
      </c>
      <c r="BV451" t="s">
        <v>361</v>
      </c>
      <c r="BW451" t="s">
        <v>361</v>
      </c>
      <c r="BX451" t="s">
        <v>361</v>
      </c>
      <c r="BY451" t="s">
        <v>361</v>
      </c>
      <c r="BZ451" t="s">
        <v>361</v>
      </c>
      <c r="CA451" t="s">
        <v>361</v>
      </c>
      <c r="CB451" t="s">
        <v>361</v>
      </c>
      <c r="CC451" t="s">
        <v>361</v>
      </c>
      <c r="CF451" t="s">
        <v>361</v>
      </c>
      <c r="CG451" t="s">
        <v>361</v>
      </c>
      <c r="CH451" t="s">
        <v>361</v>
      </c>
      <c r="CI451" t="s">
        <v>361</v>
      </c>
      <c r="CJ451" t="s">
        <v>361</v>
      </c>
      <c r="CK451" t="s">
        <v>361</v>
      </c>
      <c r="CL451" t="s">
        <v>361</v>
      </c>
      <c r="CM451" t="s">
        <v>361</v>
      </c>
      <c r="CN451" t="s">
        <v>361</v>
      </c>
      <c r="CO451" t="s">
        <v>361</v>
      </c>
      <c r="CP451" t="s">
        <v>361</v>
      </c>
      <c r="CQ451" t="s">
        <v>361</v>
      </c>
      <c r="CR451" t="s">
        <v>361</v>
      </c>
      <c r="CS451" t="s">
        <v>361</v>
      </c>
      <c r="CT451" t="s">
        <v>361</v>
      </c>
      <c r="CU451" t="s">
        <v>361</v>
      </c>
      <c r="CV451" t="s">
        <v>361</v>
      </c>
      <c r="CW451" t="s">
        <v>361</v>
      </c>
      <c r="CX451" t="s">
        <v>361</v>
      </c>
      <c r="CY451" t="s">
        <v>361</v>
      </c>
      <c r="CZ451" t="s">
        <v>361</v>
      </c>
      <c r="DA451" t="s">
        <v>361</v>
      </c>
      <c r="DH451" t="s">
        <v>361</v>
      </c>
      <c r="DI451" t="s">
        <v>361</v>
      </c>
      <c r="DJ451" t="s">
        <v>361</v>
      </c>
      <c r="DK451" t="s">
        <v>361</v>
      </c>
      <c r="DL451" t="s">
        <v>361</v>
      </c>
      <c r="DM451" t="s">
        <v>361</v>
      </c>
      <c r="DN451" t="s">
        <v>361</v>
      </c>
      <c r="DO451" t="s">
        <v>361</v>
      </c>
      <c r="DP451" t="s">
        <v>361</v>
      </c>
      <c r="DQ451" t="s">
        <v>361</v>
      </c>
      <c r="DR451" t="s">
        <v>361</v>
      </c>
      <c r="DT451" t="s">
        <v>361</v>
      </c>
      <c r="DU451" t="s">
        <v>361</v>
      </c>
      <c r="DV451" t="s">
        <v>361</v>
      </c>
      <c r="DW451" t="s">
        <v>361</v>
      </c>
      <c r="DX451" t="s">
        <v>361</v>
      </c>
      <c r="DY451" t="s">
        <v>361</v>
      </c>
      <c r="DZ451" t="s">
        <v>361</v>
      </c>
      <c r="EA451" t="s">
        <v>361</v>
      </c>
      <c r="EB451" t="s">
        <v>361</v>
      </c>
      <c r="EC451" t="s">
        <v>361</v>
      </c>
      <c r="ED451" t="s">
        <v>361</v>
      </c>
      <c r="JL451" t="s">
        <v>361</v>
      </c>
      <c r="JM451" t="s">
        <v>361</v>
      </c>
      <c r="JN451" t="s">
        <v>361</v>
      </c>
      <c r="JO451" t="s">
        <v>361</v>
      </c>
      <c r="JP451" t="s">
        <v>361</v>
      </c>
      <c r="JQ451" t="s">
        <v>361</v>
      </c>
      <c r="JR451" t="s">
        <v>361</v>
      </c>
      <c r="JS451" t="s">
        <v>361</v>
      </c>
      <c r="JT451" t="s">
        <v>361</v>
      </c>
      <c r="JU451" t="s">
        <v>361</v>
      </c>
      <c r="JV451" t="s">
        <v>361</v>
      </c>
      <c r="JW451" t="s">
        <v>361</v>
      </c>
      <c r="KB451" t="s">
        <v>59</v>
      </c>
    </row>
    <row r="452" spans="1:288" x14ac:dyDescent="0.3">
      <c r="A452">
        <v>451</v>
      </c>
      <c r="D452" s="45">
        <v>44748</v>
      </c>
      <c r="E452" s="46">
        <v>0.56388888888888888</v>
      </c>
      <c r="F452" t="s">
        <v>26</v>
      </c>
      <c r="G452" t="s">
        <v>382</v>
      </c>
      <c r="I452" t="s">
        <v>383</v>
      </c>
      <c r="N452" t="s">
        <v>384</v>
      </c>
      <c r="S452" t="s">
        <v>385</v>
      </c>
      <c r="W452" t="s">
        <v>413</v>
      </c>
      <c r="AA452" t="s">
        <v>414</v>
      </c>
      <c r="AC452" t="s">
        <v>388</v>
      </c>
      <c r="AE452" t="s">
        <v>423</v>
      </c>
      <c r="AG452" t="s">
        <v>390</v>
      </c>
      <c r="AK452" t="s">
        <v>383</v>
      </c>
      <c r="AO452" t="s">
        <v>383</v>
      </c>
      <c r="AQ452" t="s">
        <v>418</v>
      </c>
      <c r="AS452" t="s">
        <v>383</v>
      </c>
      <c r="AU452" t="s">
        <v>436</v>
      </c>
      <c r="AV452" t="s">
        <v>361</v>
      </c>
      <c r="AW452" t="s">
        <v>361</v>
      </c>
      <c r="AX452" t="s">
        <v>361</v>
      </c>
      <c r="AY452" t="s">
        <v>361</v>
      </c>
      <c r="AZ452" t="s">
        <v>361</v>
      </c>
      <c r="BA452" t="s">
        <v>361</v>
      </c>
      <c r="BB452" t="s">
        <v>361</v>
      </c>
      <c r="BC452" t="s">
        <v>361</v>
      </c>
      <c r="BD452" t="s">
        <v>361</v>
      </c>
      <c r="BE452" t="s">
        <v>361</v>
      </c>
      <c r="BF452" t="s">
        <v>361</v>
      </c>
      <c r="BG452" t="s">
        <v>361</v>
      </c>
      <c r="BH452" t="s">
        <v>370</v>
      </c>
      <c r="BI452" t="s">
        <v>361</v>
      </c>
      <c r="BJ452" t="s">
        <v>361</v>
      </c>
      <c r="BK452" t="s">
        <v>361</v>
      </c>
      <c r="BL452" t="s">
        <v>361</v>
      </c>
      <c r="BM452" t="s">
        <v>361</v>
      </c>
      <c r="BP452" t="s">
        <v>361</v>
      </c>
      <c r="BQ452" t="s">
        <v>361</v>
      </c>
      <c r="BR452" t="s">
        <v>361</v>
      </c>
      <c r="BS452" t="s">
        <v>361</v>
      </c>
      <c r="BT452" t="s">
        <v>361</v>
      </c>
      <c r="BU452" t="s">
        <v>361</v>
      </c>
      <c r="BV452" t="s">
        <v>361</v>
      </c>
      <c r="BW452" t="s">
        <v>361</v>
      </c>
      <c r="BX452" t="s">
        <v>361</v>
      </c>
      <c r="BY452" t="s">
        <v>361</v>
      </c>
      <c r="BZ452" t="s">
        <v>370</v>
      </c>
      <c r="CA452" t="s">
        <v>361</v>
      </c>
      <c r="CB452" t="s">
        <v>361</v>
      </c>
      <c r="CC452" t="s">
        <v>361</v>
      </c>
      <c r="CF452" t="s">
        <v>361</v>
      </c>
      <c r="CG452" t="s">
        <v>361</v>
      </c>
      <c r="CH452" t="s">
        <v>361</v>
      </c>
      <c r="CI452" t="s">
        <v>361</v>
      </c>
      <c r="CJ452" t="s">
        <v>361</v>
      </c>
      <c r="CK452" t="s">
        <v>361</v>
      </c>
      <c r="CL452" t="s">
        <v>361</v>
      </c>
      <c r="CM452" t="s">
        <v>361</v>
      </c>
      <c r="CN452" t="s">
        <v>361</v>
      </c>
      <c r="CO452" t="s">
        <v>361</v>
      </c>
      <c r="CP452" t="s">
        <v>361</v>
      </c>
      <c r="CQ452" t="s">
        <v>361</v>
      </c>
      <c r="CR452" t="s">
        <v>361</v>
      </c>
      <c r="CS452" t="s">
        <v>361</v>
      </c>
      <c r="CT452" t="s">
        <v>361</v>
      </c>
      <c r="CU452" t="s">
        <v>370</v>
      </c>
      <c r="CV452" t="s">
        <v>361</v>
      </c>
      <c r="CW452" t="s">
        <v>361</v>
      </c>
      <c r="CX452" t="s">
        <v>370</v>
      </c>
      <c r="CY452" t="s">
        <v>361</v>
      </c>
      <c r="CZ452" t="s">
        <v>361</v>
      </c>
      <c r="DA452" t="s">
        <v>361</v>
      </c>
      <c r="DE452" t="s">
        <v>385</v>
      </c>
      <c r="DG452" t="s">
        <v>385</v>
      </c>
      <c r="DH452" t="s">
        <v>361</v>
      </c>
      <c r="DI452" t="s">
        <v>361</v>
      </c>
      <c r="DJ452" t="s">
        <v>361</v>
      </c>
      <c r="DK452" t="s">
        <v>361</v>
      </c>
      <c r="DL452" t="s">
        <v>361</v>
      </c>
      <c r="DM452" t="s">
        <v>361</v>
      </c>
      <c r="DN452" t="s">
        <v>361</v>
      </c>
      <c r="DO452" t="s">
        <v>361</v>
      </c>
      <c r="DP452" t="s">
        <v>361</v>
      </c>
      <c r="DQ452" t="s">
        <v>361</v>
      </c>
      <c r="DR452" t="s">
        <v>361</v>
      </c>
      <c r="DT452" t="s">
        <v>361</v>
      </c>
      <c r="DU452" t="s">
        <v>361</v>
      </c>
      <c r="DV452" t="s">
        <v>361</v>
      </c>
      <c r="DW452" t="s">
        <v>361</v>
      </c>
      <c r="DX452" t="s">
        <v>361</v>
      </c>
      <c r="DY452" t="s">
        <v>361</v>
      </c>
      <c r="DZ452" t="s">
        <v>361</v>
      </c>
      <c r="EA452" t="s">
        <v>361</v>
      </c>
      <c r="EB452" t="s">
        <v>361</v>
      </c>
      <c r="EC452" t="s">
        <v>361</v>
      </c>
      <c r="ED452" t="s">
        <v>370</v>
      </c>
      <c r="EI452" t="s">
        <v>383</v>
      </c>
      <c r="EK452" t="s">
        <v>383</v>
      </c>
      <c r="EL452">
        <v>0</v>
      </c>
      <c r="FQ452" t="s">
        <v>373</v>
      </c>
      <c r="FS452" t="s">
        <v>463</v>
      </c>
      <c r="FU452" t="s">
        <v>464</v>
      </c>
      <c r="FW452" t="s">
        <v>518</v>
      </c>
      <c r="GG452" t="s">
        <v>383</v>
      </c>
      <c r="GK452" t="s">
        <v>428</v>
      </c>
      <c r="GO452" t="s">
        <v>484</v>
      </c>
      <c r="GQ452">
        <v>23</v>
      </c>
      <c r="GS452" t="s">
        <v>395</v>
      </c>
      <c r="GU452" t="s">
        <v>554</v>
      </c>
      <c r="GY452" t="s">
        <v>397</v>
      </c>
      <c r="HC452" t="s">
        <v>383</v>
      </c>
      <c r="HE452" t="s">
        <v>383</v>
      </c>
      <c r="HO452" t="s">
        <v>383</v>
      </c>
      <c r="HP452" t="s">
        <v>383</v>
      </c>
      <c r="HQ452" t="s">
        <v>383</v>
      </c>
      <c r="HR452" t="s">
        <v>383</v>
      </c>
      <c r="HS452" t="s">
        <v>383</v>
      </c>
      <c r="HT452" t="s">
        <v>383</v>
      </c>
      <c r="HU452" t="s">
        <v>383</v>
      </c>
      <c r="HV452" t="s">
        <v>383</v>
      </c>
      <c r="HW452" t="s">
        <v>383</v>
      </c>
      <c r="IE452" t="s">
        <v>383</v>
      </c>
      <c r="IF452" t="s">
        <v>385</v>
      </c>
      <c r="IG452" t="s">
        <v>383</v>
      </c>
      <c r="IH452" t="s">
        <v>383</v>
      </c>
      <c r="II452" t="s">
        <v>383</v>
      </c>
      <c r="IJ452" t="s">
        <v>383</v>
      </c>
      <c r="IK452" t="s">
        <v>383</v>
      </c>
      <c r="IM452" t="s">
        <v>462</v>
      </c>
      <c r="IQ452" t="s">
        <v>422</v>
      </c>
      <c r="IU452" t="s">
        <v>399</v>
      </c>
      <c r="IW452" t="s">
        <v>399</v>
      </c>
      <c r="IY452" t="s">
        <v>399</v>
      </c>
      <c r="JA452" t="s">
        <v>383</v>
      </c>
      <c r="JL452" t="s">
        <v>361</v>
      </c>
      <c r="JM452" t="s">
        <v>361</v>
      </c>
      <c r="JN452" t="s">
        <v>361</v>
      </c>
      <c r="JO452" t="s">
        <v>361</v>
      </c>
      <c r="JP452" t="s">
        <v>361</v>
      </c>
      <c r="JQ452" t="s">
        <v>361</v>
      </c>
      <c r="JR452" t="s">
        <v>361</v>
      </c>
      <c r="JS452" t="s">
        <v>361</v>
      </c>
      <c r="JT452" t="s">
        <v>361</v>
      </c>
      <c r="JU452" t="s">
        <v>361</v>
      </c>
      <c r="JV452" t="s">
        <v>361</v>
      </c>
      <c r="JW452" t="s">
        <v>361</v>
      </c>
      <c r="KB452" t="s">
        <v>8</v>
      </c>
    </row>
    <row r="453" spans="1:288" x14ac:dyDescent="0.3">
      <c r="A453">
        <v>452</v>
      </c>
      <c r="AV453" t="s">
        <v>361</v>
      </c>
      <c r="AW453" t="s">
        <v>361</v>
      </c>
      <c r="AX453" t="s">
        <v>361</v>
      </c>
      <c r="AY453" t="s">
        <v>361</v>
      </c>
      <c r="AZ453" t="s">
        <v>361</v>
      </c>
      <c r="BA453" t="s">
        <v>361</v>
      </c>
      <c r="BB453" t="s">
        <v>361</v>
      </c>
      <c r="BC453" t="s">
        <v>361</v>
      </c>
      <c r="BD453" t="s">
        <v>361</v>
      </c>
      <c r="BE453" t="s">
        <v>361</v>
      </c>
      <c r="BF453" t="s">
        <v>361</v>
      </c>
      <c r="BG453" t="s">
        <v>361</v>
      </c>
      <c r="BH453" t="s">
        <v>361</v>
      </c>
      <c r="BI453" t="s">
        <v>361</v>
      </c>
      <c r="BJ453" t="s">
        <v>361</v>
      </c>
      <c r="BK453" t="s">
        <v>361</v>
      </c>
      <c r="BL453" t="s">
        <v>361</v>
      </c>
      <c r="BM453" t="s">
        <v>361</v>
      </c>
      <c r="BP453" t="s">
        <v>361</v>
      </c>
      <c r="BQ453" t="s">
        <v>361</v>
      </c>
      <c r="BR453" t="s">
        <v>361</v>
      </c>
      <c r="BS453" t="s">
        <v>361</v>
      </c>
      <c r="BT453" t="s">
        <v>361</v>
      </c>
      <c r="BU453" t="s">
        <v>361</v>
      </c>
      <c r="BV453" t="s">
        <v>361</v>
      </c>
      <c r="BW453" t="s">
        <v>361</v>
      </c>
      <c r="BX453" t="s">
        <v>361</v>
      </c>
      <c r="BY453" t="s">
        <v>361</v>
      </c>
      <c r="BZ453" t="s">
        <v>361</v>
      </c>
      <c r="CA453" t="s">
        <v>361</v>
      </c>
      <c r="CB453" t="s">
        <v>361</v>
      </c>
      <c r="CC453" t="s">
        <v>361</v>
      </c>
      <c r="CF453" t="s">
        <v>361</v>
      </c>
      <c r="CG453" t="s">
        <v>361</v>
      </c>
      <c r="CH453" t="s">
        <v>361</v>
      </c>
      <c r="CI453" t="s">
        <v>361</v>
      </c>
      <c r="CJ453" t="s">
        <v>361</v>
      </c>
      <c r="CK453" t="s">
        <v>361</v>
      </c>
      <c r="CL453" t="s">
        <v>361</v>
      </c>
      <c r="CM453" t="s">
        <v>361</v>
      </c>
      <c r="CN453" t="s">
        <v>361</v>
      </c>
      <c r="CO453" t="s">
        <v>361</v>
      </c>
      <c r="CP453" t="s">
        <v>361</v>
      </c>
      <c r="CQ453" t="s">
        <v>361</v>
      </c>
      <c r="CR453" t="s">
        <v>361</v>
      </c>
      <c r="CS453" t="s">
        <v>361</v>
      </c>
      <c r="CT453" t="s">
        <v>361</v>
      </c>
      <c r="CU453" t="s">
        <v>361</v>
      </c>
      <c r="CV453" t="s">
        <v>361</v>
      </c>
      <c r="CW453" t="s">
        <v>361</v>
      </c>
      <c r="CX453" t="s">
        <v>361</v>
      </c>
      <c r="CY453" t="s">
        <v>361</v>
      </c>
      <c r="CZ453" t="s">
        <v>361</v>
      </c>
      <c r="DA453" t="s">
        <v>361</v>
      </c>
      <c r="DH453" t="s">
        <v>361</v>
      </c>
      <c r="DI453" t="s">
        <v>361</v>
      </c>
      <c r="DJ453" t="s">
        <v>361</v>
      </c>
      <c r="DK453" t="s">
        <v>361</v>
      </c>
      <c r="DL453" t="s">
        <v>361</v>
      </c>
      <c r="DM453" t="s">
        <v>361</v>
      </c>
      <c r="DN453" t="s">
        <v>361</v>
      </c>
      <c r="DO453" t="s">
        <v>361</v>
      </c>
      <c r="DP453" t="s">
        <v>361</v>
      </c>
      <c r="DQ453" t="s">
        <v>361</v>
      </c>
      <c r="DR453" t="s">
        <v>361</v>
      </c>
      <c r="DT453" t="s">
        <v>361</v>
      </c>
      <c r="DU453" t="s">
        <v>361</v>
      </c>
      <c r="DV453" t="s">
        <v>361</v>
      </c>
      <c r="DW453" t="s">
        <v>361</v>
      </c>
      <c r="DX453" t="s">
        <v>361</v>
      </c>
      <c r="DY453" t="s">
        <v>361</v>
      </c>
      <c r="DZ453" t="s">
        <v>361</v>
      </c>
      <c r="EA453" t="s">
        <v>361</v>
      </c>
      <c r="EB453" t="s">
        <v>361</v>
      </c>
      <c r="EC453" t="s">
        <v>361</v>
      </c>
      <c r="ED453" t="s">
        <v>361</v>
      </c>
      <c r="JL453" t="s">
        <v>361</v>
      </c>
      <c r="JM453" t="s">
        <v>361</v>
      </c>
      <c r="JN453" t="s">
        <v>361</v>
      </c>
      <c r="JO453" t="s">
        <v>361</v>
      </c>
      <c r="JP453" t="s">
        <v>361</v>
      </c>
      <c r="JQ453" t="s">
        <v>361</v>
      </c>
      <c r="JR453" t="s">
        <v>361</v>
      </c>
      <c r="JS453" t="s">
        <v>361</v>
      </c>
      <c r="JT453" t="s">
        <v>361</v>
      </c>
      <c r="JU453" t="s">
        <v>361</v>
      </c>
      <c r="JV453" t="s">
        <v>361</v>
      </c>
      <c r="JW453" t="s">
        <v>361</v>
      </c>
      <c r="KB453" t="s">
        <v>59</v>
      </c>
    </row>
    <row r="454" spans="1:288" x14ac:dyDescent="0.3">
      <c r="A454">
        <v>453</v>
      </c>
      <c r="D454" s="45">
        <v>44748</v>
      </c>
      <c r="E454" s="46">
        <v>0.57222222222222219</v>
      </c>
      <c r="F454" t="s">
        <v>27</v>
      </c>
      <c r="G454" t="s">
        <v>13</v>
      </c>
      <c r="H454" t="s">
        <v>7</v>
      </c>
      <c r="L454" t="s">
        <v>57</v>
      </c>
      <c r="M454" t="s">
        <v>615</v>
      </c>
      <c r="P454" t="s">
        <v>7</v>
      </c>
      <c r="Q454" t="s">
        <v>593</v>
      </c>
      <c r="V454" t="s">
        <v>401</v>
      </c>
      <c r="X454" t="s">
        <v>9</v>
      </c>
      <c r="Z454" t="s">
        <v>443</v>
      </c>
      <c r="AB454" t="s">
        <v>475</v>
      </c>
      <c r="AD454" t="s">
        <v>389</v>
      </c>
      <c r="AF454" t="s">
        <v>367</v>
      </c>
      <c r="AJ454" t="s">
        <v>367</v>
      </c>
      <c r="AN454" t="s">
        <v>7</v>
      </c>
      <c r="AP454" t="s">
        <v>367</v>
      </c>
      <c r="AR454" t="s">
        <v>7</v>
      </c>
      <c r="AT454" t="s">
        <v>7</v>
      </c>
      <c r="AV454" t="s">
        <v>361</v>
      </c>
      <c r="AW454" t="s">
        <v>361</v>
      </c>
      <c r="AX454" t="s">
        <v>361</v>
      </c>
      <c r="AY454" t="s">
        <v>361</v>
      </c>
      <c r="AZ454" t="s">
        <v>361</v>
      </c>
      <c r="BA454" t="s">
        <v>370</v>
      </c>
      <c r="BB454" t="s">
        <v>361</v>
      </c>
      <c r="BC454" t="s">
        <v>361</v>
      </c>
      <c r="BD454" t="s">
        <v>370</v>
      </c>
      <c r="BE454" t="s">
        <v>361</v>
      </c>
      <c r="BF454" t="s">
        <v>361</v>
      </c>
      <c r="BG454" t="s">
        <v>361</v>
      </c>
      <c r="BH454" t="s">
        <v>361</v>
      </c>
      <c r="BI454" t="s">
        <v>361</v>
      </c>
      <c r="BJ454" t="s">
        <v>361</v>
      </c>
      <c r="BK454" t="s">
        <v>361</v>
      </c>
      <c r="BL454" t="s">
        <v>361</v>
      </c>
      <c r="BM454" t="s">
        <v>361</v>
      </c>
      <c r="BN454" t="s">
        <v>616</v>
      </c>
      <c r="BP454" t="s">
        <v>361</v>
      </c>
      <c r="BQ454" t="s">
        <v>361</v>
      </c>
      <c r="BR454" t="s">
        <v>361</v>
      </c>
      <c r="BS454" t="s">
        <v>370</v>
      </c>
      <c r="BT454" t="s">
        <v>361</v>
      </c>
      <c r="BU454" t="s">
        <v>361</v>
      </c>
      <c r="BV454" t="s">
        <v>361</v>
      </c>
      <c r="BW454" t="s">
        <v>361</v>
      </c>
      <c r="BX454" t="s">
        <v>361</v>
      </c>
      <c r="BY454" t="s">
        <v>361</v>
      </c>
      <c r="BZ454" t="s">
        <v>361</v>
      </c>
      <c r="CA454" t="s">
        <v>361</v>
      </c>
      <c r="CB454" t="s">
        <v>361</v>
      </c>
      <c r="CC454" t="s">
        <v>361</v>
      </c>
      <c r="CF454" t="s">
        <v>361</v>
      </c>
      <c r="CG454" t="s">
        <v>361</v>
      </c>
      <c r="CH454" t="s">
        <v>361</v>
      </c>
      <c r="CI454" t="s">
        <v>370</v>
      </c>
      <c r="CJ454" t="s">
        <v>361</v>
      </c>
      <c r="CK454" t="s">
        <v>361</v>
      </c>
      <c r="CL454" t="s">
        <v>361</v>
      </c>
      <c r="CM454" t="s">
        <v>361</v>
      </c>
      <c r="CN454" t="s">
        <v>361</v>
      </c>
      <c r="CO454" t="s">
        <v>361</v>
      </c>
      <c r="CP454" t="s">
        <v>370</v>
      </c>
      <c r="CQ454" t="s">
        <v>361</v>
      </c>
      <c r="CR454" t="s">
        <v>361</v>
      </c>
      <c r="CS454" t="s">
        <v>361</v>
      </c>
      <c r="CT454" t="s">
        <v>361</v>
      </c>
      <c r="CU454" t="s">
        <v>361</v>
      </c>
      <c r="CV454" t="s">
        <v>361</v>
      </c>
      <c r="CW454" t="s">
        <v>361</v>
      </c>
      <c r="CX454" t="s">
        <v>361</v>
      </c>
      <c r="CY454" t="s">
        <v>361</v>
      </c>
      <c r="CZ454" t="s">
        <v>361</v>
      </c>
      <c r="DA454" t="s">
        <v>361</v>
      </c>
      <c r="DB454" t="s">
        <v>617</v>
      </c>
      <c r="DD454" t="s">
        <v>9</v>
      </c>
      <c r="DF454" t="s">
        <v>9</v>
      </c>
      <c r="DH454" t="s">
        <v>361</v>
      </c>
      <c r="DI454" t="s">
        <v>361</v>
      </c>
      <c r="DJ454" t="s">
        <v>361</v>
      </c>
      <c r="DK454" t="s">
        <v>361</v>
      </c>
      <c r="DL454" t="s">
        <v>361</v>
      </c>
      <c r="DM454" t="s">
        <v>361</v>
      </c>
      <c r="DN454" t="s">
        <v>361</v>
      </c>
      <c r="DO454" t="s">
        <v>361</v>
      </c>
      <c r="DP454" t="s">
        <v>361</v>
      </c>
      <c r="DQ454" t="s">
        <v>361</v>
      </c>
      <c r="DR454" t="s">
        <v>370</v>
      </c>
      <c r="DT454" t="s">
        <v>361</v>
      </c>
      <c r="DU454" t="s">
        <v>361</v>
      </c>
      <c r="DV454" t="s">
        <v>361</v>
      </c>
      <c r="DW454" t="s">
        <v>361</v>
      </c>
      <c r="DX454" t="s">
        <v>361</v>
      </c>
      <c r="DY454" t="s">
        <v>361</v>
      </c>
      <c r="DZ454" t="s">
        <v>361</v>
      </c>
      <c r="EA454" t="s">
        <v>361</v>
      </c>
      <c r="EB454" t="s">
        <v>361</v>
      </c>
      <c r="EC454" t="s">
        <v>361</v>
      </c>
      <c r="ED454" t="s">
        <v>361</v>
      </c>
      <c r="EH454" t="s">
        <v>7</v>
      </c>
      <c r="EJ454" t="s">
        <v>7</v>
      </c>
      <c r="EL454">
        <v>4</v>
      </c>
      <c r="EM454" t="s">
        <v>371</v>
      </c>
      <c r="EN454">
        <v>31</v>
      </c>
      <c r="EO454" t="s">
        <v>371</v>
      </c>
      <c r="EP454">
        <v>11</v>
      </c>
      <c r="EQ454" t="s">
        <v>372</v>
      </c>
      <c r="ER454">
        <v>8</v>
      </c>
      <c r="ES454" t="s">
        <v>371</v>
      </c>
      <c r="ET454">
        <v>0</v>
      </c>
      <c r="FQ454" t="s">
        <v>392</v>
      </c>
      <c r="FR454" t="s">
        <v>374</v>
      </c>
      <c r="FV454" t="s">
        <v>404</v>
      </c>
      <c r="FX454" t="s">
        <v>439</v>
      </c>
      <c r="FZ454" t="s">
        <v>9</v>
      </c>
      <c r="GF454" t="s">
        <v>7</v>
      </c>
      <c r="GJ454" t="s">
        <v>425</v>
      </c>
      <c r="GP454">
        <v>2</v>
      </c>
      <c r="GR454" t="s">
        <v>538</v>
      </c>
      <c r="GT454" t="s">
        <v>377</v>
      </c>
      <c r="GX454" t="s">
        <v>378</v>
      </c>
      <c r="HB454" t="s">
        <v>7</v>
      </c>
      <c r="HD454" t="s">
        <v>7</v>
      </c>
      <c r="HF454" t="s">
        <v>9</v>
      </c>
      <c r="HG454" t="s">
        <v>9</v>
      </c>
      <c r="HH454" t="s">
        <v>7</v>
      </c>
      <c r="HI454" t="s">
        <v>7</v>
      </c>
      <c r="HJ454" t="s">
        <v>9</v>
      </c>
      <c r="HK454" t="s">
        <v>7</v>
      </c>
      <c r="HL454" t="s">
        <v>9</v>
      </c>
      <c r="HM454" t="s">
        <v>9</v>
      </c>
      <c r="HN454" t="s">
        <v>9</v>
      </c>
      <c r="HX454" t="s">
        <v>9</v>
      </c>
      <c r="HY454" t="s">
        <v>9</v>
      </c>
      <c r="HZ454" t="s">
        <v>7</v>
      </c>
      <c r="IA454" t="s">
        <v>7</v>
      </c>
      <c r="IB454" t="s">
        <v>7</v>
      </c>
      <c r="IC454" t="s">
        <v>7</v>
      </c>
      <c r="ID454" t="s">
        <v>7</v>
      </c>
      <c r="IL454" t="s">
        <v>440</v>
      </c>
      <c r="IP454" t="s">
        <v>457</v>
      </c>
      <c r="IT454" t="s">
        <v>381</v>
      </c>
      <c r="IV454" t="s">
        <v>381</v>
      </c>
      <c r="IX454" t="s">
        <v>381</v>
      </c>
      <c r="IZ454" t="s">
        <v>9</v>
      </c>
      <c r="JB454" t="s">
        <v>11</v>
      </c>
      <c r="JD454" t="s">
        <v>9</v>
      </c>
      <c r="JF454" t="s">
        <v>410</v>
      </c>
      <c r="JG454" t="s">
        <v>410</v>
      </c>
      <c r="JH454" t="s">
        <v>410</v>
      </c>
      <c r="JL454" t="s">
        <v>370</v>
      </c>
      <c r="JM454" t="s">
        <v>370</v>
      </c>
      <c r="JN454" t="s">
        <v>370</v>
      </c>
      <c r="JO454" t="s">
        <v>370</v>
      </c>
      <c r="JP454" t="s">
        <v>370</v>
      </c>
      <c r="JQ454" t="s">
        <v>361</v>
      </c>
      <c r="JR454" t="s">
        <v>361</v>
      </c>
      <c r="JS454" t="s">
        <v>361</v>
      </c>
      <c r="JT454" t="s">
        <v>361</v>
      </c>
      <c r="JU454" t="s">
        <v>361</v>
      </c>
      <c r="JV454" t="s">
        <v>361</v>
      </c>
      <c r="JW454" t="s">
        <v>361</v>
      </c>
      <c r="JX454" t="s">
        <v>490</v>
      </c>
      <c r="JZ454" t="s">
        <v>412</v>
      </c>
      <c r="KB454" t="s">
        <v>8</v>
      </c>
    </row>
    <row r="455" spans="1:288" x14ac:dyDescent="0.3">
      <c r="A455">
        <v>454</v>
      </c>
      <c r="AV455" t="s">
        <v>361</v>
      </c>
      <c r="AW455" t="s">
        <v>361</v>
      </c>
      <c r="AX455" t="s">
        <v>361</v>
      </c>
      <c r="AY455" t="s">
        <v>361</v>
      </c>
      <c r="AZ455" t="s">
        <v>361</v>
      </c>
      <c r="BA455" t="s">
        <v>361</v>
      </c>
      <c r="BB455" t="s">
        <v>361</v>
      </c>
      <c r="BC455" t="s">
        <v>361</v>
      </c>
      <c r="BD455" t="s">
        <v>361</v>
      </c>
      <c r="BE455" t="s">
        <v>361</v>
      </c>
      <c r="BF455" t="s">
        <v>361</v>
      </c>
      <c r="BG455" t="s">
        <v>361</v>
      </c>
      <c r="BH455" t="s">
        <v>361</v>
      </c>
      <c r="BI455" t="s">
        <v>361</v>
      </c>
      <c r="BJ455" t="s">
        <v>361</v>
      </c>
      <c r="BK455" t="s">
        <v>361</v>
      </c>
      <c r="BL455" t="s">
        <v>361</v>
      </c>
      <c r="BM455" t="s">
        <v>361</v>
      </c>
      <c r="BP455" t="s">
        <v>361</v>
      </c>
      <c r="BQ455" t="s">
        <v>361</v>
      </c>
      <c r="BR455" t="s">
        <v>361</v>
      </c>
      <c r="BS455" t="s">
        <v>361</v>
      </c>
      <c r="BT455" t="s">
        <v>361</v>
      </c>
      <c r="BU455" t="s">
        <v>361</v>
      </c>
      <c r="BV455" t="s">
        <v>361</v>
      </c>
      <c r="BW455" t="s">
        <v>361</v>
      </c>
      <c r="BX455" t="s">
        <v>361</v>
      </c>
      <c r="BY455" t="s">
        <v>361</v>
      </c>
      <c r="BZ455" t="s">
        <v>361</v>
      </c>
      <c r="CA455" t="s">
        <v>361</v>
      </c>
      <c r="CB455" t="s">
        <v>361</v>
      </c>
      <c r="CC455" t="s">
        <v>361</v>
      </c>
      <c r="CF455" t="s">
        <v>361</v>
      </c>
      <c r="CG455" t="s">
        <v>361</v>
      </c>
      <c r="CH455" t="s">
        <v>361</v>
      </c>
      <c r="CI455" t="s">
        <v>361</v>
      </c>
      <c r="CJ455" t="s">
        <v>361</v>
      </c>
      <c r="CK455" t="s">
        <v>361</v>
      </c>
      <c r="CL455" t="s">
        <v>361</v>
      </c>
      <c r="CM455" t="s">
        <v>361</v>
      </c>
      <c r="CN455" t="s">
        <v>361</v>
      </c>
      <c r="CO455" t="s">
        <v>361</v>
      </c>
      <c r="CP455" t="s">
        <v>361</v>
      </c>
      <c r="CQ455" t="s">
        <v>361</v>
      </c>
      <c r="CR455" t="s">
        <v>361</v>
      </c>
      <c r="CS455" t="s">
        <v>361</v>
      </c>
      <c r="CT455" t="s">
        <v>361</v>
      </c>
      <c r="CU455" t="s">
        <v>361</v>
      </c>
      <c r="CV455" t="s">
        <v>361</v>
      </c>
      <c r="CW455" t="s">
        <v>361</v>
      </c>
      <c r="CX455" t="s">
        <v>361</v>
      </c>
      <c r="CY455" t="s">
        <v>361</v>
      </c>
      <c r="CZ455" t="s">
        <v>361</v>
      </c>
      <c r="DA455" t="s">
        <v>361</v>
      </c>
      <c r="DH455" t="s">
        <v>361</v>
      </c>
      <c r="DI455" t="s">
        <v>361</v>
      </c>
      <c r="DJ455" t="s">
        <v>361</v>
      </c>
      <c r="DK455" t="s">
        <v>361</v>
      </c>
      <c r="DL455" t="s">
        <v>361</v>
      </c>
      <c r="DM455" t="s">
        <v>361</v>
      </c>
      <c r="DN455" t="s">
        <v>361</v>
      </c>
      <c r="DO455" t="s">
        <v>361</v>
      </c>
      <c r="DP455" t="s">
        <v>361</v>
      </c>
      <c r="DQ455" t="s">
        <v>361</v>
      </c>
      <c r="DR455" t="s">
        <v>361</v>
      </c>
      <c r="DT455" t="s">
        <v>361</v>
      </c>
      <c r="DU455" t="s">
        <v>361</v>
      </c>
      <c r="DV455" t="s">
        <v>361</v>
      </c>
      <c r="DW455" t="s">
        <v>361</v>
      </c>
      <c r="DX455" t="s">
        <v>361</v>
      </c>
      <c r="DY455" t="s">
        <v>361</v>
      </c>
      <c r="DZ455" t="s">
        <v>361</v>
      </c>
      <c r="EA455" t="s">
        <v>361</v>
      </c>
      <c r="EB455" t="s">
        <v>361</v>
      </c>
      <c r="EC455" t="s">
        <v>361</v>
      </c>
      <c r="ED455" t="s">
        <v>361</v>
      </c>
      <c r="JL455" t="s">
        <v>361</v>
      </c>
      <c r="JM455" t="s">
        <v>361</v>
      </c>
      <c r="JN455" t="s">
        <v>361</v>
      </c>
      <c r="JO455" t="s">
        <v>361</v>
      </c>
      <c r="JP455" t="s">
        <v>361</v>
      </c>
      <c r="JQ455" t="s">
        <v>361</v>
      </c>
      <c r="JR455" t="s">
        <v>361</v>
      </c>
      <c r="JS455" t="s">
        <v>361</v>
      </c>
      <c r="JT455" t="s">
        <v>361</v>
      </c>
      <c r="JU455" t="s">
        <v>361</v>
      </c>
      <c r="JV455" t="s">
        <v>361</v>
      </c>
      <c r="JW455" t="s">
        <v>361</v>
      </c>
      <c r="KB455" t="s">
        <v>59</v>
      </c>
    </row>
    <row r="456" spans="1:288" x14ac:dyDescent="0.3">
      <c r="A456">
        <v>455</v>
      </c>
      <c r="D456" s="45">
        <v>44748</v>
      </c>
      <c r="E456" s="46">
        <v>0.58750000000000002</v>
      </c>
      <c r="F456" t="s">
        <v>26</v>
      </c>
      <c r="G456" t="s">
        <v>382</v>
      </c>
      <c r="I456" t="s">
        <v>383</v>
      </c>
      <c r="N456" t="s">
        <v>384</v>
      </c>
      <c r="S456" t="s">
        <v>385</v>
      </c>
      <c r="W456" t="s">
        <v>386</v>
      </c>
      <c r="Y456" t="s">
        <v>385</v>
      </c>
      <c r="AA456" t="s">
        <v>414</v>
      </c>
      <c r="AC456" t="s">
        <v>388</v>
      </c>
      <c r="AE456" t="s">
        <v>389</v>
      </c>
      <c r="AG456" t="s">
        <v>390</v>
      </c>
      <c r="AK456" t="s">
        <v>383</v>
      </c>
      <c r="AO456" t="s">
        <v>383</v>
      </c>
      <c r="AQ456" t="s">
        <v>418</v>
      </c>
      <c r="AS456" t="s">
        <v>385</v>
      </c>
      <c r="AU456" t="s">
        <v>385</v>
      </c>
      <c r="AV456" t="s">
        <v>361</v>
      </c>
      <c r="AW456" t="s">
        <v>361</v>
      </c>
      <c r="AX456" t="s">
        <v>361</v>
      </c>
      <c r="AY456" t="s">
        <v>361</v>
      </c>
      <c r="AZ456" t="s">
        <v>361</v>
      </c>
      <c r="BA456" t="s">
        <v>361</v>
      </c>
      <c r="BB456" t="s">
        <v>361</v>
      </c>
      <c r="BC456" t="s">
        <v>361</v>
      </c>
      <c r="BD456" t="s">
        <v>361</v>
      </c>
      <c r="BE456" t="s">
        <v>361</v>
      </c>
      <c r="BF456" t="s">
        <v>361</v>
      </c>
      <c r="BG456" t="s">
        <v>361</v>
      </c>
      <c r="BH456" t="s">
        <v>361</v>
      </c>
      <c r="BI456" t="s">
        <v>361</v>
      </c>
      <c r="BJ456" t="s">
        <v>370</v>
      </c>
      <c r="BK456" t="s">
        <v>361</v>
      </c>
      <c r="BL456" t="s">
        <v>361</v>
      </c>
      <c r="BM456" t="s">
        <v>361</v>
      </c>
      <c r="BP456" t="s">
        <v>361</v>
      </c>
      <c r="BQ456" t="s">
        <v>361</v>
      </c>
      <c r="BR456" t="s">
        <v>361</v>
      </c>
      <c r="BS456" t="s">
        <v>361</v>
      </c>
      <c r="BT456" t="s">
        <v>361</v>
      </c>
      <c r="BU456" t="s">
        <v>361</v>
      </c>
      <c r="BV456" t="s">
        <v>361</v>
      </c>
      <c r="BW456" t="s">
        <v>361</v>
      </c>
      <c r="BX456" t="s">
        <v>361</v>
      </c>
      <c r="BY456" t="s">
        <v>361</v>
      </c>
      <c r="BZ456" t="s">
        <v>370</v>
      </c>
      <c r="CA456" t="s">
        <v>361</v>
      </c>
      <c r="CB456" t="s">
        <v>361</v>
      </c>
      <c r="CC456" t="s">
        <v>361</v>
      </c>
      <c r="CF456" t="s">
        <v>361</v>
      </c>
      <c r="CG456" t="s">
        <v>361</v>
      </c>
      <c r="CH456" t="s">
        <v>361</v>
      </c>
      <c r="CI456" t="s">
        <v>361</v>
      </c>
      <c r="CJ456" t="s">
        <v>361</v>
      </c>
      <c r="CK456" t="s">
        <v>361</v>
      </c>
      <c r="CL456" t="s">
        <v>361</v>
      </c>
      <c r="CM456" t="s">
        <v>361</v>
      </c>
      <c r="CN456" t="s">
        <v>361</v>
      </c>
      <c r="CO456" t="s">
        <v>361</v>
      </c>
      <c r="CP456" t="s">
        <v>361</v>
      </c>
      <c r="CQ456" t="s">
        <v>361</v>
      </c>
      <c r="CR456" t="s">
        <v>361</v>
      </c>
      <c r="CS456" t="s">
        <v>361</v>
      </c>
      <c r="CT456" t="s">
        <v>361</v>
      </c>
      <c r="CU456" t="s">
        <v>361</v>
      </c>
      <c r="CV456" t="s">
        <v>370</v>
      </c>
      <c r="CW456" t="s">
        <v>361</v>
      </c>
      <c r="CX456" t="s">
        <v>370</v>
      </c>
      <c r="CY456" t="s">
        <v>361</v>
      </c>
      <c r="CZ456" t="s">
        <v>361</v>
      </c>
      <c r="DA456" t="s">
        <v>361</v>
      </c>
      <c r="DE456" t="s">
        <v>385</v>
      </c>
      <c r="DG456" t="s">
        <v>385</v>
      </c>
      <c r="DH456" t="s">
        <v>361</v>
      </c>
      <c r="DI456" t="s">
        <v>361</v>
      </c>
      <c r="DJ456" t="s">
        <v>361</v>
      </c>
      <c r="DK456" t="s">
        <v>361</v>
      </c>
      <c r="DL456" t="s">
        <v>361</v>
      </c>
      <c r="DM456" t="s">
        <v>361</v>
      </c>
      <c r="DN456" t="s">
        <v>361</v>
      </c>
      <c r="DO456" t="s">
        <v>361</v>
      </c>
      <c r="DP456" t="s">
        <v>361</v>
      </c>
      <c r="DQ456" t="s">
        <v>361</v>
      </c>
      <c r="DR456" t="s">
        <v>361</v>
      </c>
      <c r="DT456" t="s">
        <v>361</v>
      </c>
      <c r="DU456" t="s">
        <v>361</v>
      </c>
      <c r="DV456" t="s">
        <v>361</v>
      </c>
      <c r="DW456" t="s">
        <v>361</v>
      </c>
      <c r="DX456" t="s">
        <v>361</v>
      </c>
      <c r="DY456" t="s">
        <v>361</v>
      </c>
      <c r="DZ456" t="s">
        <v>361</v>
      </c>
      <c r="EA456" t="s">
        <v>361</v>
      </c>
      <c r="EB456" t="s">
        <v>361</v>
      </c>
      <c r="EC456" t="s">
        <v>361</v>
      </c>
      <c r="ED456" t="s">
        <v>370</v>
      </c>
      <c r="EI456" t="s">
        <v>383</v>
      </c>
      <c r="EK456" t="s">
        <v>383</v>
      </c>
      <c r="EL456">
        <v>5</v>
      </c>
      <c r="EM456" t="s">
        <v>371</v>
      </c>
      <c r="EN456">
        <v>21</v>
      </c>
      <c r="EO456" t="s">
        <v>372</v>
      </c>
      <c r="EP456">
        <v>19</v>
      </c>
      <c r="EQ456" t="s">
        <v>372</v>
      </c>
      <c r="ER456">
        <v>18</v>
      </c>
      <c r="ES456" t="s">
        <v>371</v>
      </c>
      <c r="ET456">
        <v>10</v>
      </c>
      <c r="EU456" t="s">
        <v>371</v>
      </c>
      <c r="EV456">
        <v>4</v>
      </c>
      <c r="FQ456" t="s">
        <v>392</v>
      </c>
      <c r="FS456" t="s">
        <v>419</v>
      </c>
      <c r="FW456" t="s">
        <v>419</v>
      </c>
      <c r="GA456" t="s">
        <v>385</v>
      </c>
      <c r="GG456" t="s">
        <v>383</v>
      </c>
      <c r="GK456" t="s">
        <v>428</v>
      </c>
      <c r="GO456" t="s">
        <v>484</v>
      </c>
      <c r="GQ456">
        <v>32</v>
      </c>
      <c r="GS456" t="s">
        <v>395</v>
      </c>
      <c r="GU456" t="s">
        <v>554</v>
      </c>
      <c r="GY456" t="s">
        <v>397</v>
      </c>
      <c r="HC456" t="s">
        <v>385</v>
      </c>
      <c r="HE456" t="s">
        <v>383</v>
      </c>
      <c r="HO456" t="s">
        <v>383</v>
      </c>
      <c r="HP456" t="s">
        <v>383</v>
      </c>
      <c r="HQ456" t="s">
        <v>383</v>
      </c>
      <c r="HR456" t="s">
        <v>383</v>
      </c>
      <c r="HS456" t="s">
        <v>383</v>
      </c>
      <c r="HT456" t="s">
        <v>383</v>
      </c>
      <c r="HU456" t="s">
        <v>383</v>
      </c>
      <c r="HV456" t="s">
        <v>383</v>
      </c>
      <c r="HW456" t="s">
        <v>383</v>
      </c>
      <c r="IE456" t="s">
        <v>385</v>
      </c>
      <c r="IF456" t="s">
        <v>385</v>
      </c>
      <c r="IG456" t="s">
        <v>383</v>
      </c>
      <c r="IH456" t="s">
        <v>383</v>
      </c>
      <c r="II456" t="s">
        <v>383</v>
      </c>
      <c r="IJ456" t="s">
        <v>383</v>
      </c>
      <c r="IK456" t="s">
        <v>383</v>
      </c>
      <c r="IM456" t="s">
        <v>398</v>
      </c>
      <c r="IQ456" t="s">
        <v>422</v>
      </c>
      <c r="IU456" t="s">
        <v>399</v>
      </c>
      <c r="IW456" t="s">
        <v>399</v>
      </c>
      <c r="IY456" t="s">
        <v>399</v>
      </c>
      <c r="JA456" t="s">
        <v>383</v>
      </c>
      <c r="JL456" t="s">
        <v>361</v>
      </c>
      <c r="JM456" t="s">
        <v>361</v>
      </c>
      <c r="JN456" t="s">
        <v>361</v>
      </c>
      <c r="JO456" t="s">
        <v>361</v>
      </c>
      <c r="JP456" t="s">
        <v>361</v>
      </c>
      <c r="JQ456" t="s">
        <v>361</v>
      </c>
      <c r="JR456" t="s">
        <v>361</v>
      </c>
      <c r="JS456" t="s">
        <v>361</v>
      </c>
      <c r="JT456" t="s">
        <v>361</v>
      </c>
      <c r="JU456" t="s">
        <v>361</v>
      </c>
      <c r="JV456" t="s">
        <v>361</v>
      </c>
      <c r="JW456" t="s">
        <v>361</v>
      </c>
      <c r="KB456" t="s">
        <v>8</v>
      </c>
    </row>
    <row r="457" spans="1:288" x14ac:dyDescent="0.3">
      <c r="A457">
        <v>456</v>
      </c>
      <c r="D457" s="45">
        <v>44750</v>
      </c>
      <c r="E457" s="46">
        <v>0.43888888888888888</v>
      </c>
      <c r="F457" t="s">
        <v>12</v>
      </c>
      <c r="G457" t="s">
        <v>382</v>
      </c>
      <c r="I457" t="s">
        <v>383</v>
      </c>
      <c r="N457" t="s">
        <v>384</v>
      </c>
      <c r="S457" t="s">
        <v>385</v>
      </c>
      <c r="W457" t="s">
        <v>413</v>
      </c>
      <c r="AA457" t="s">
        <v>414</v>
      </c>
      <c r="AC457" t="s">
        <v>388</v>
      </c>
      <c r="AE457" t="s">
        <v>423</v>
      </c>
      <c r="AG457" t="s">
        <v>390</v>
      </c>
      <c r="AK457" t="s">
        <v>383</v>
      </c>
      <c r="AO457" t="s">
        <v>383</v>
      </c>
      <c r="AQ457" t="s">
        <v>418</v>
      </c>
      <c r="AS457" t="s">
        <v>385</v>
      </c>
      <c r="AU457" t="s">
        <v>385</v>
      </c>
      <c r="AV457" t="s">
        <v>361</v>
      </c>
      <c r="AW457" t="s">
        <v>361</v>
      </c>
      <c r="AX457" t="s">
        <v>361</v>
      </c>
      <c r="AY457" t="s">
        <v>361</v>
      </c>
      <c r="AZ457" t="s">
        <v>361</v>
      </c>
      <c r="BA457" t="s">
        <v>361</v>
      </c>
      <c r="BB457" t="s">
        <v>361</v>
      </c>
      <c r="BC457" t="s">
        <v>361</v>
      </c>
      <c r="BD457" t="s">
        <v>361</v>
      </c>
      <c r="BE457" t="s">
        <v>361</v>
      </c>
      <c r="BF457" t="s">
        <v>361</v>
      </c>
      <c r="BG457" t="s">
        <v>361</v>
      </c>
      <c r="BH457" t="s">
        <v>361</v>
      </c>
      <c r="BI457" t="s">
        <v>370</v>
      </c>
      <c r="BJ457" t="s">
        <v>370</v>
      </c>
      <c r="BK457" t="s">
        <v>361</v>
      </c>
      <c r="BL457" t="s">
        <v>361</v>
      </c>
      <c r="BM457" t="s">
        <v>361</v>
      </c>
      <c r="BP457" t="s">
        <v>361</v>
      </c>
      <c r="BQ457" t="s">
        <v>361</v>
      </c>
      <c r="BR457" t="s">
        <v>361</v>
      </c>
      <c r="BS457" t="s">
        <v>361</v>
      </c>
      <c r="BT457" t="s">
        <v>361</v>
      </c>
      <c r="BU457" t="s">
        <v>361</v>
      </c>
      <c r="BV457" t="s">
        <v>361</v>
      </c>
      <c r="BW457" t="s">
        <v>361</v>
      </c>
      <c r="BX457" t="s">
        <v>361</v>
      </c>
      <c r="BY457" t="s">
        <v>361</v>
      </c>
      <c r="BZ457" t="s">
        <v>370</v>
      </c>
      <c r="CA457" t="s">
        <v>361</v>
      </c>
      <c r="CB457" t="s">
        <v>361</v>
      </c>
      <c r="CC457" t="s">
        <v>361</v>
      </c>
      <c r="CF457" t="s">
        <v>361</v>
      </c>
      <c r="CG457" t="s">
        <v>361</v>
      </c>
      <c r="CH457" t="s">
        <v>361</v>
      </c>
      <c r="CI457" t="s">
        <v>361</v>
      </c>
      <c r="CJ457" t="s">
        <v>361</v>
      </c>
      <c r="CK457" t="s">
        <v>361</v>
      </c>
      <c r="CL457" t="s">
        <v>361</v>
      </c>
      <c r="CM457" t="s">
        <v>361</v>
      </c>
      <c r="CN457" t="s">
        <v>361</v>
      </c>
      <c r="CO457" t="s">
        <v>361</v>
      </c>
      <c r="CP457" t="s">
        <v>361</v>
      </c>
      <c r="CQ457" t="s">
        <v>361</v>
      </c>
      <c r="CR457" t="s">
        <v>361</v>
      </c>
      <c r="CS457" t="s">
        <v>370</v>
      </c>
      <c r="CT457" t="s">
        <v>370</v>
      </c>
      <c r="CU457" t="s">
        <v>361</v>
      </c>
      <c r="CV457" t="s">
        <v>361</v>
      </c>
      <c r="CW457" t="s">
        <v>361</v>
      </c>
      <c r="CX457" t="s">
        <v>361</v>
      </c>
      <c r="CY457" t="s">
        <v>361</v>
      </c>
      <c r="CZ457" t="s">
        <v>361</v>
      </c>
      <c r="DA457" t="s">
        <v>361</v>
      </c>
      <c r="DE457" t="s">
        <v>385</v>
      </c>
      <c r="DG457" t="s">
        <v>385</v>
      </c>
      <c r="DH457" t="s">
        <v>361</v>
      </c>
      <c r="DI457" t="s">
        <v>361</v>
      </c>
      <c r="DJ457" t="s">
        <v>361</v>
      </c>
      <c r="DK457" t="s">
        <v>361</v>
      </c>
      <c r="DL457" t="s">
        <v>361</v>
      </c>
      <c r="DM457" t="s">
        <v>361</v>
      </c>
      <c r="DN457" t="s">
        <v>361</v>
      </c>
      <c r="DO457" t="s">
        <v>361</v>
      </c>
      <c r="DP457" t="s">
        <v>361</v>
      </c>
      <c r="DQ457" t="s">
        <v>361</v>
      </c>
      <c r="DR457" t="s">
        <v>361</v>
      </c>
      <c r="DT457" t="s">
        <v>361</v>
      </c>
      <c r="DU457" t="s">
        <v>361</v>
      </c>
      <c r="DV457" t="s">
        <v>361</v>
      </c>
      <c r="DW457" t="s">
        <v>361</v>
      </c>
      <c r="DX457" t="s">
        <v>361</v>
      </c>
      <c r="DY457" t="s">
        <v>361</v>
      </c>
      <c r="DZ457" t="s">
        <v>361</v>
      </c>
      <c r="EA457" t="s">
        <v>361</v>
      </c>
      <c r="EB457" t="s">
        <v>361</v>
      </c>
      <c r="EC457" t="s">
        <v>361</v>
      </c>
      <c r="ED457" t="s">
        <v>370</v>
      </c>
      <c r="EI457" t="s">
        <v>383</v>
      </c>
      <c r="EK457" t="s">
        <v>383</v>
      </c>
      <c r="EL457">
        <v>3</v>
      </c>
      <c r="EM457" t="s">
        <v>372</v>
      </c>
      <c r="EN457">
        <v>46</v>
      </c>
      <c r="EO457" t="s">
        <v>372</v>
      </c>
      <c r="EP457">
        <v>14</v>
      </c>
      <c r="EQ457" t="s">
        <v>372</v>
      </c>
      <c r="ER457">
        <v>9</v>
      </c>
      <c r="FQ457" t="s">
        <v>392</v>
      </c>
      <c r="FS457" t="s">
        <v>448</v>
      </c>
      <c r="FW457" t="s">
        <v>419</v>
      </c>
      <c r="GA457" t="s">
        <v>385</v>
      </c>
      <c r="GG457" t="s">
        <v>383</v>
      </c>
      <c r="GK457" t="s">
        <v>394</v>
      </c>
      <c r="GQ457">
        <v>14</v>
      </c>
      <c r="GS457" t="s">
        <v>395</v>
      </c>
      <c r="GU457" t="s">
        <v>396</v>
      </c>
      <c r="GY457" t="s">
        <v>397</v>
      </c>
      <c r="HC457" t="s">
        <v>385</v>
      </c>
      <c r="HE457" t="s">
        <v>385</v>
      </c>
      <c r="HO457" t="s">
        <v>383</v>
      </c>
      <c r="HP457" t="s">
        <v>385</v>
      </c>
      <c r="HQ457" t="s">
        <v>383</v>
      </c>
      <c r="HR457" t="s">
        <v>383</v>
      </c>
      <c r="HS457" t="s">
        <v>385</v>
      </c>
      <c r="HT457" t="s">
        <v>383</v>
      </c>
      <c r="HU457" t="s">
        <v>385</v>
      </c>
      <c r="HV457" t="s">
        <v>385</v>
      </c>
      <c r="HW457" t="s">
        <v>383</v>
      </c>
      <c r="IE457" t="s">
        <v>385</v>
      </c>
      <c r="IF457" t="s">
        <v>385</v>
      </c>
      <c r="IG457" t="s">
        <v>383</v>
      </c>
      <c r="IH457" t="s">
        <v>383</v>
      </c>
      <c r="II457" t="s">
        <v>383</v>
      </c>
      <c r="IJ457" t="s">
        <v>383</v>
      </c>
      <c r="IK457" t="s">
        <v>383</v>
      </c>
      <c r="IM457" t="s">
        <v>421</v>
      </c>
      <c r="IQ457" t="s">
        <v>422</v>
      </c>
      <c r="IU457" t="s">
        <v>399</v>
      </c>
      <c r="IW457" t="s">
        <v>399</v>
      </c>
      <c r="IY457" t="s">
        <v>399</v>
      </c>
      <c r="JA457" t="s">
        <v>383</v>
      </c>
      <c r="JL457" t="s">
        <v>361</v>
      </c>
      <c r="JM457" t="s">
        <v>361</v>
      </c>
      <c r="JN457" t="s">
        <v>361</v>
      </c>
      <c r="JO457" t="s">
        <v>361</v>
      </c>
      <c r="JP457" t="s">
        <v>361</v>
      </c>
      <c r="JQ457" t="s">
        <v>361</v>
      </c>
      <c r="JR457" t="s">
        <v>361</v>
      </c>
      <c r="JS457" t="s">
        <v>361</v>
      </c>
      <c r="JT457" t="s">
        <v>361</v>
      </c>
      <c r="JU457" t="s">
        <v>361</v>
      </c>
      <c r="JV457" t="s">
        <v>361</v>
      </c>
      <c r="JW457" t="s">
        <v>361</v>
      </c>
      <c r="KB457" t="s">
        <v>8</v>
      </c>
    </row>
    <row r="458" spans="1:288" x14ac:dyDescent="0.3">
      <c r="A458">
        <v>457</v>
      </c>
      <c r="AV458" t="s">
        <v>361</v>
      </c>
      <c r="AW458" t="s">
        <v>361</v>
      </c>
      <c r="AX458" t="s">
        <v>361</v>
      </c>
      <c r="AY458" t="s">
        <v>361</v>
      </c>
      <c r="AZ458" t="s">
        <v>361</v>
      </c>
      <c r="BA458" t="s">
        <v>361</v>
      </c>
      <c r="BB458" t="s">
        <v>361</v>
      </c>
      <c r="BC458" t="s">
        <v>361</v>
      </c>
      <c r="BD458" t="s">
        <v>361</v>
      </c>
      <c r="BE458" t="s">
        <v>361</v>
      </c>
      <c r="BF458" t="s">
        <v>361</v>
      </c>
      <c r="BG458" t="s">
        <v>361</v>
      </c>
      <c r="BH458" t="s">
        <v>361</v>
      </c>
      <c r="BI458" t="s">
        <v>361</v>
      </c>
      <c r="BJ458" t="s">
        <v>361</v>
      </c>
      <c r="BK458" t="s">
        <v>361</v>
      </c>
      <c r="BL458" t="s">
        <v>361</v>
      </c>
      <c r="BM458" t="s">
        <v>361</v>
      </c>
      <c r="BP458" t="s">
        <v>361</v>
      </c>
      <c r="BQ458" t="s">
        <v>361</v>
      </c>
      <c r="BR458" t="s">
        <v>361</v>
      </c>
      <c r="BS458" t="s">
        <v>361</v>
      </c>
      <c r="BT458" t="s">
        <v>361</v>
      </c>
      <c r="BU458" t="s">
        <v>361</v>
      </c>
      <c r="BV458" t="s">
        <v>361</v>
      </c>
      <c r="BW458" t="s">
        <v>361</v>
      </c>
      <c r="BX458" t="s">
        <v>361</v>
      </c>
      <c r="BY458" t="s">
        <v>361</v>
      </c>
      <c r="BZ458" t="s">
        <v>361</v>
      </c>
      <c r="CA458" t="s">
        <v>361</v>
      </c>
      <c r="CB458" t="s">
        <v>361</v>
      </c>
      <c r="CC458" t="s">
        <v>361</v>
      </c>
      <c r="CF458" t="s">
        <v>361</v>
      </c>
      <c r="CG458" t="s">
        <v>361</v>
      </c>
      <c r="CH458" t="s">
        <v>361</v>
      </c>
      <c r="CI458" t="s">
        <v>361</v>
      </c>
      <c r="CJ458" t="s">
        <v>361</v>
      </c>
      <c r="CK458" t="s">
        <v>361</v>
      </c>
      <c r="CL458" t="s">
        <v>361</v>
      </c>
      <c r="CM458" t="s">
        <v>361</v>
      </c>
      <c r="CN458" t="s">
        <v>361</v>
      </c>
      <c r="CO458" t="s">
        <v>361</v>
      </c>
      <c r="CP458" t="s">
        <v>361</v>
      </c>
      <c r="CQ458" t="s">
        <v>361</v>
      </c>
      <c r="CR458" t="s">
        <v>361</v>
      </c>
      <c r="CS458" t="s">
        <v>361</v>
      </c>
      <c r="CT458" t="s">
        <v>361</v>
      </c>
      <c r="CU458" t="s">
        <v>361</v>
      </c>
      <c r="CV458" t="s">
        <v>361</v>
      </c>
      <c r="CW458" t="s">
        <v>361</v>
      </c>
      <c r="CX458" t="s">
        <v>361</v>
      </c>
      <c r="CY458" t="s">
        <v>361</v>
      </c>
      <c r="CZ458" t="s">
        <v>361</v>
      </c>
      <c r="DA458" t="s">
        <v>361</v>
      </c>
      <c r="DH458" t="s">
        <v>361</v>
      </c>
      <c r="DI458" t="s">
        <v>361</v>
      </c>
      <c r="DJ458" t="s">
        <v>361</v>
      </c>
      <c r="DK458" t="s">
        <v>361</v>
      </c>
      <c r="DL458" t="s">
        <v>361</v>
      </c>
      <c r="DM458" t="s">
        <v>361</v>
      </c>
      <c r="DN458" t="s">
        <v>361</v>
      </c>
      <c r="DO458" t="s">
        <v>361</v>
      </c>
      <c r="DP458" t="s">
        <v>361</v>
      </c>
      <c r="DQ458" t="s">
        <v>361</v>
      </c>
      <c r="DR458" t="s">
        <v>361</v>
      </c>
      <c r="DT458" t="s">
        <v>361</v>
      </c>
      <c r="DU458" t="s">
        <v>361</v>
      </c>
      <c r="DV458" t="s">
        <v>361</v>
      </c>
      <c r="DW458" t="s">
        <v>361</v>
      </c>
      <c r="DX458" t="s">
        <v>361</v>
      </c>
      <c r="DY458" t="s">
        <v>361</v>
      </c>
      <c r="DZ458" t="s">
        <v>361</v>
      </c>
      <c r="EA458" t="s">
        <v>361</v>
      </c>
      <c r="EB458" t="s">
        <v>361</v>
      </c>
      <c r="EC458" t="s">
        <v>361</v>
      </c>
      <c r="ED458" t="s">
        <v>361</v>
      </c>
      <c r="JL458" t="s">
        <v>361</v>
      </c>
      <c r="JM458" t="s">
        <v>361</v>
      </c>
      <c r="JN458" t="s">
        <v>361</v>
      </c>
      <c r="JO458" t="s">
        <v>361</v>
      </c>
      <c r="JP458" t="s">
        <v>361</v>
      </c>
      <c r="JQ458" t="s">
        <v>361</v>
      </c>
      <c r="JR458" t="s">
        <v>361</v>
      </c>
      <c r="JS458" t="s">
        <v>361</v>
      </c>
      <c r="JT458" t="s">
        <v>361</v>
      </c>
      <c r="JU458" t="s">
        <v>361</v>
      </c>
      <c r="JV458" t="s">
        <v>361</v>
      </c>
      <c r="JW458" t="s">
        <v>361</v>
      </c>
      <c r="KB458" t="s">
        <v>59</v>
      </c>
    </row>
    <row r="459" spans="1:288" x14ac:dyDescent="0.3">
      <c r="A459">
        <v>458</v>
      </c>
      <c r="D459" s="45">
        <v>44749</v>
      </c>
      <c r="E459" s="46">
        <v>0.40902777777777777</v>
      </c>
      <c r="F459" t="s">
        <v>21</v>
      </c>
      <c r="G459" t="s">
        <v>382</v>
      </c>
      <c r="I459" t="s">
        <v>383</v>
      </c>
      <c r="N459" t="s">
        <v>384</v>
      </c>
      <c r="S459" t="s">
        <v>385</v>
      </c>
      <c r="W459" t="s">
        <v>413</v>
      </c>
      <c r="AA459" t="s">
        <v>414</v>
      </c>
      <c r="AC459" t="s">
        <v>388</v>
      </c>
      <c r="AE459" t="s">
        <v>435</v>
      </c>
      <c r="AG459" t="s">
        <v>390</v>
      </c>
      <c r="AK459" t="s">
        <v>383</v>
      </c>
      <c r="AO459" t="s">
        <v>383</v>
      </c>
      <c r="AQ459" t="s">
        <v>418</v>
      </c>
      <c r="AS459" t="s">
        <v>383</v>
      </c>
      <c r="AU459" t="s">
        <v>385</v>
      </c>
      <c r="AV459" t="s">
        <v>361</v>
      </c>
      <c r="AW459" t="s">
        <v>361</v>
      </c>
      <c r="AX459" t="s">
        <v>361</v>
      </c>
      <c r="AY459" t="s">
        <v>361</v>
      </c>
      <c r="AZ459" t="s">
        <v>361</v>
      </c>
      <c r="BA459" t="s">
        <v>361</v>
      </c>
      <c r="BB459" t="s">
        <v>361</v>
      </c>
      <c r="BC459" t="s">
        <v>361</v>
      </c>
      <c r="BD459" t="s">
        <v>361</v>
      </c>
      <c r="BE459" t="s">
        <v>361</v>
      </c>
      <c r="BF459" t="s">
        <v>361</v>
      </c>
      <c r="BG459" t="s">
        <v>361</v>
      </c>
      <c r="BH459" t="s">
        <v>361</v>
      </c>
      <c r="BI459" t="s">
        <v>361</v>
      </c>
      <c r="BJ459" t="s">
        <v>370</v>
      </c>
      <c r="BK459" t="s">
        <v>361</v>
      </c>
      <c r="BL459" t="s">
        <v>361</v>
      </c>
      <c r="BM459" t="s">
        <v>361</v>
      </c>
      <c r="BP459" t="s">
        <v>361</v>
      </c>
      <c r="BQ459" t="s">
        <v>361</v>
      </c>
      <c r="BR459" t="s">
        <v>361</v>
      </c>
      <c r="BS459" t="s">
        <v>361</v>
      </c>
      <c r="BT459" t="s">
        <v>361</v>
      </c>
      <c r="BU459" t="s">
        <v>361</v>
      </c>
      <c r="BV459" t="s">
        <v>361</v>
      </c>
      <c r="BW459" t="s">
        <v>361</v>
      </c>
      <c r="BX459" t="s">
        <v>361</v>
      </c>
      <c r="BY459" t="s">
        <v>361</v>
      </c>
      <c r="BZ459" t="s">
        <v>370</v>
      </c>
      <c r="CA459" t="s">
        <v>361</v>
      </c>
      <c r="CB459" t="s">
        <v>361</v>
      </c>
      <c r="CC459" t="s">
        <v>361</v>
      </c>
      <c r="CF459" t="s">
        <v>361</v>
      </c>
      <c r="CG459" t="s">
        <v>361</v>
      </c>
      <c r="CH459" t="s">
        <v>361</v>
      </c>
      <c r="CI459" t="s">
        <v>361</v>
      </c>
      <c r="CJ459" t="s">
        <v>361</v>
      </c>
      <c r="CK459" t="s">
        <v>361</v>
      </c>
      <c r="CL459" t="s">
        <v>361</v>
      </c>
      <c r="CM459" t="s">
        <v>361</v>
      </c>
      <c r="CN459" t="s">
        <v>361</v>
      </c>
      <c r="CO459" t="s">
        <v>361</v>
      </c>
      <c r="CP459" t="s">
        <v>361</v>
      </c>
      <c r="CQ459" t="s">
        <v>361</v>
      </c>
      <c r="CR459" t="s">
        <v>361</v>
      </c>
      <c r="CS459" t="s">
        <v>370</v>
      </c>
      <c r="CT459" t="s">
        <v>361</v>
      </c>
      <c r="CU459" t="s">
        <v>361</v>
      </c>
      <c r="CV459" t="s">
        <v>370</v>
      </c>
      <c r="CW459" t="s">
        <v>361</v>
      </c>
      <c r="CX459" t="s">
        <v>361</v>
      </c>
      <c r="CY459" t="s">
        <v>361</v>
      </c>
      <c r="CZ459" t="s">
        <v>361</v>
      </c>
      <c r="DA459" t="s">
        <v>361</v>
      </c>
      <c r="DE459" t="s">
        <v>385</v>
      </c>
      <c r="DG459" t="s">
        <v>385</v>
      </c>
      <c r="DH459" t="s">
        <v>361</v>
      </c>
      <c r="DI459" t="s">
        <v>361</v>
      </c>
      <c r="DJ459" t="s">
        <v>361</v>
      </c>
      <c r="DK459" t="s">
        <v>361</v>
      </c>
      <c r="DL459" t="s">
        <v>361</v>
      </c>
      <c r="DM459" t="s">
        <v>361</v>
      </c>
      <c r="DN459" t="s">
        <v>361</v>
      </c>
      <c r="DO459" t="s">
        <v>361</v>
      </c>
      <c r="DP459" t="s">
        <v>361</v>
      </c>
      <c r="DQ459" t="s">
        <v>361</v>
      </c>
      <c r="DR459" t="s">
        <v>361</v>
      </c>
      <c r="DT459" t="s">
        <v>361</v>
      </c>
      <c r="DU459" t="s">
        <v>361</v>
      </c>
      <c r="DV459" t="s">
        <v>361</v>
      </c>
      <c r="DW459" t="s">
        <v>361</v>
      </c>
      <c r="DX459" t="s">
        <v>361</v>
      </c>
      <c r="DY459" t="s">
        <v>361</v>
      </c>
      <c r="DZ459" t="s">
        <v>361</v>
      </c>
      <c r="EA459" t="s">
        <v>361</v>
      </c>
      <c r="EB459" t="s">
        <v>361</v>
      </c>
      <c r="EC459" t="s">
        <v>361</v>
      </c>
      <c r="ED459" t="s">
        <v>370</v>
      </c>
      <c r="EI459" t="s">
        <v>383</v>
      </c>
      <c r="EK459" t="s">
        <v>383</v>
      </c>
      <c r="EL459">
        <v>4</v>
      </c>
      <c r="EM459" t="s">
        <v>371</v>
      </c>
      <c r="EN459">
        <v>16</v>
      </c>
      <c r="EO459" t="s">
        <v>372</v>
      </c>
      <c r="EP459">
        <v>11</v>
      </c>
      <c r="EQ459" t="s">
        <v>371</v>
      </c>
      <c r="ER459">
        <v>10</v>
      </c>
      <c r="ES459" t="s">
        <v>371</v>
      </c>
      <c r="ET459">
        <v>18</v>
      </c>
      <c r="FQ459" t="s">
        <v>392</v>
      </c>
      <c r="FS459" t="s">
        <v>463</v>
      </c>
      <c r="FU459" t="s">
        <v>503</v>
      </c>
      <c r="FW459" t="s">
        <v>463</v>
      </c>
      <c r="FY459" t="s">
        <v>503</v>
      </c>
      <c r="GA459" t="s">
        <v>385</v>
      </c>
      <c r="GG459" t="s">
        <v>383</v>
      </c>
      <c r="GK459" t="s">
        <v>394</v>
      </c>
      <c r="GQ459">
        <v>2</v>
      </c>
      <c r="GS459" t="s">
        <v>420</v>
      </c>
      <c r="GU459" t="s">
        <v>396</v>
      </c>
      <c r="GY459" t="s">
        <v>397</v>
      </c>
      <c r="HC459" t="s">
        <v>385</v>
      </c>
      <c r="HE459" t="s">
        <v>383</v>
      </c>
      <c r="HO459" t="s">
        <v>385</v>
      </c>
      <c r="HP459" t="s">
        <v>385</v>
      </c>
      <c r="HQ459" t="s">
        <v>385</v>
      </c>
      <c r="HR459" t="s">
        <v>383</v>
      </c>
      <c r="HS459" t="s">
        <v>385</v>
      </c>
      <c r="HT459" t="s">
        <v>383</v>
      </c>
      <c r="HU459" t="s">
        <v>385</v>
      </c>
      <c r="HV459" t="s">
        <v>383</v>
      </c>
      <c r="HW459" t="s">
        <v>385</v>
      </c>
      <c r="IE459" t="s">
        <v>385</v>
      </c>
      <c r="IF459" t="s">
        <v>385</v>
      </c>
      <c r="IG459" t="s">
        <v>383</v>
      </c>
      <c r="IH459" t="s">
        <v>383</v>
      </c>
      <c r="II459" t="s">
        <v>383</v>
      </c>
      <c r="IJ459" t="s">
        <v>383</v>
      </c>
      <c r="IK459" t="s">
        <v>383</v>
      </c>
      <c r="IM459" t="s">
        <v>453</v>
      </c>
      <c r="IQ459" t="s">
        <v>422</v>
      </c>
      <c r="IU459" t="s">
        <v>399</v>
      </c>
      <c r="IW459" t="s">
        <v>399</v>
      </c>
      <c r="IY459" t="s">
        <v>399</v>
      </c>
      <c r="JA459" t="s">
        <v>385</v>
      </c>
      <c r="JC459" t="s">
        <v>430</v>
      </c>
      <c r="JE459" t="s">
        <v>385</v>
      </c>
      <c r="JI459" t="s">
        <v>432</v>
      </c>
      <c r="JJ459" t="s">
        <v>431</v>
      </c>
      <c r="JK459" t="s">
        <v>431</v>
      </c>
      <c r="JL459" t="s">
        <v>361</v>
      </c>
      <c r="JM459" t="s">
        <v>361</v>
      </c>
      <c r="JN459" t="s">
        <v>361</v>
      </c>
      <c r="JO459" t="s">
        <v>361</v>
      </c>
      <c r="JP459" t="s">
        <v>361</v>
      </c>
      <c r="JQ459" t="s">
        <v>361</v>
      </c>
      <c r="JR459" t="s">
        <v>361</v>
      </c>
      <c r="JS459" t="s">
        <v>370</v>
      </c>
      <c r="JT459" t="s">
        <v>370</v>
      </c>
      <c r="JU459" t="s">
        <v>370</v>
      </c>
      <c r="JV459" t="s">
        <v>370</v>
      </c>
      <c r="JW459" t="s">
        <v>361</v>
      </c>
      <c r="JY459" t="s">
        <v>411</v>
      </c>
      <c r="KA459" t="s">
        <v>433</v>
      </c>
      <c r="KB459" t="s">
        <v>8</v>
      </c>
    </row>
    <row r="460" spans="1:288" x14ac:dyDescent="0.3">
      <c r="A460">
        <v>459</v>
      </c>
      <c r="D460" s="45">
        <v>44749</v>
      </c>
      <c r="E460" s="46">
        <v>0.4145833333333333</v>
      </c>
      <c r="F460" t="s">
        <v>18</v>
      </c>
      <c r="G460" t="s">
        <v>382</v>
      </c>
      <c r="I460" t="s">
        <v>383</v>
      </c>
      <c r="N460" t="s">
        <v>384</v>
      </c>
      <c r="S460" t="s">
        <v>385</v>
      </c>
      <c r="W460" t="s">
        <v>465</v>
      </c>
      <c r="AA460" t="s">
        <v>414</v>
      </c>
      <c r="AC460" t="s">
        <v>388</v>
      </c>
      <c r="AE460" t="s">
        <v>435</v>
      </c>
      <c r="AG460" t="s">
        <v>390</v>
      </c>
      <c r="AK460" t="s">
        <v>383</v>
      </c>
      <c r="AO460" t="s">
        <v>383</v>
      </c>
      <c r="AQ460" t="s">
        <v>418</v>
      </c>
      <c r="AS460" t="s">
        <v>385</v>
      </c>
      <c r="AU460" t="s">
        <v>385</v>
      </c>
      <c r="AV460" t="s">
        <v>361</v>
      </c>
      <c r="AW460" t="s">
        <v>361</v>
      </c>
      <c r="AX460" t="s">
        <v>361</v>
      </c>
      <c r="AY460" t="s">
        <v>361</v>
      </c>
      <c r="AZ460" t="s">
        <v>361</v>
      </c>
      <c r="BA460" t="s">
        <v>361</v>
      </c>
      <c r="BB460" t="s">
        <v>361</v>
      </c>
      <c r="BC460" t="s">
        <v>361</v>
      </c>
      <c r="BD460" t="s">
        <v>361</v>
      </c>
      <c r="BE460" t="s">
        <v>370</v>
      </c>
      <c r="BF460" t="s">
        <v>361</v>
      </c>
      <c r="BG460" t="s">
        <v>361</v>
      </c>
      <c r="BH460" t="s">
        <v>361</v>
      </c>
      <c r="BI460" t="s">
        <v>361</v>
      </c>
      <c r="BJ460" t="s">
        <v>361</v>
      </c>
      <c r="BK460" t="s">
        <v>361</v>
      </c>
      <c r="BL460" t="s">
        <v>361</v>
      </c>
      <c r="BM460" t="s">
        <v>361</v>
      </c>
      <c r="BP460" t="s">
        <v>361</v>
      </c>
      <c r="BQ460" t="s">
        <v>361</v>
      </c>
      <c r="BR460" t="s">
        <v>361</v>
      </c>
      <c r="BS460" t="s">
        <v>361</v>
      </c>
      <c r="BT460" t="s">
        <v>361</v>
      </c>
      <c r="BU460" t="s">
        <v>361</v>
      </c>
      <c r="BV460" t="s">
        <v>361</v>
      </c>
      <c r="BW460" t="s">
        <v>361</v>
      </c>
      <c r="BX460" t="s">
        <v>370</v>
      </c>
      <c r="BY460" t="s">
        <v>361</v>
      </c>
      <c r="BZ460" t="s">
        <v>370</v>
      </c>
      <c r="CA460" t="s">
        <v>361</v>
      </c>
      <c r="CB460" t="s">
        <v>361</v>
      </c>
      <c r="CC460" t="s">
        <v>361</v>
      </c>
      <c r="CF460" t="s">
        <v>361</v>
      </c>
      <c r="CG460" t="s">
        <v>361</v>
      </c>
      <c r="CH460" t="s">
        <v>361</v>
      </c>
      <c r="CI460" t="s">
        <v>361</v>
      </c>
      <c r="CJ460" t="s">
        <v>361</v>
      </c>
      <c r="CK460" t="s">
        <v>361</v>
      </c>
      <c r="CL460" t="s">
        <v>361</v>
      </c>
      <c r="CM460" t="s">
        <v>361</v>
      </c>
      <c r="CN460" t="s">
        <v>361</v>
      </c>
      <c r="CO460" t="s">
        <v>361</v>
      </c>
      <c r="CP460" t="s">
        <v>361</v>
      </c>
      <c r="CQ460" t="s">
        <v>361</v>
      </c>
      <c r="CR460" t="s">
        <v>361</v>
      </c>
      <c r="CS460" t="s">
        <v>370</v>
      </c>
      <c r="CT460" t="s">
        <v>370</v>
      </c>
      <c r="CU460" t="s">
        <v>370</v>
      </c>
      <c r="CV460" t="s">
        <v>361</v>
      </c>
      <c r="CW460" t="s">
        <v>361</v>
      </c>
      <c r="CX460" t="s">
        <v>361</v>
      </c>
      <c r="CY460" t="s">
        <v>361</v>
      </c>
      <c r="CZ460" t="s">
        <v>361</v>
      </c>
      <c r="DA460" t="s">
        <v>361</v>
      </c>
      <c r="DE460" t="s">
        <v>385</v>
      </c>
      <c r="DG460" t="s">
        <v>385</v>
      </c>
      <c r="DH460" t="s">
        <v>361</v>
      </c>
      <c r="DI460" t="s">
        <v>361</v>
      </c>
      <c r="DJ460" t="s">
        <v>361</v>
      </c>
      <c r="DK460" t="s">
        <v>361</v>
      </c>
      <c r="DL460" t="s">
        <v>361</v>
      </c>
      <c r="DM460" t="s">
        <v>361</v>
      </c>
      <c r="DN460" t="s">
        <v>361</v>
      </c>
      <c r="DO460" t="s">
        <v>361</v>
      </c>
      <c r="DP460" t="s">
        <v>361</v>
      </c>
      <c r="DQ460" t="s">
        <v>361</v>
      </c>
      <c r="DR460" t="s">
        <v>361</v>
      </c>
      <c r="DT460" t="s">
        <v>361</v>
      </c>
      <c r="DU460" t="s">
        <v>361</v>
      </c>
      <c r="DV460" t="s">
        <v>361</v>
      </c>
      <c r="DW460" t="s">
        <v>361</v>
      </c>
      <c r="DX460" t="s">
        <v>361</v>
      </c>
      <c r="DY460" t="s">
        <v>361</v>
      </c>
      <c r="DZ460" t="s">
        <v>361</v>
      </c>
      <c r="EA460" t="s">
        <v>361</v>
      </c>
      <c r="EB460" t="s">
        <v>361</v>
      </c>
      <c r="EC460" t="s">
        <v>361</v>
      </c>
      <c r="ED460" t="s">
        <v>370</v>
      </c>
      <c r="EI460" t="s">
        <v>383</v>
      </c>
      <c r="EK460" t="s">
        <v>383</v>
      </c>
      <c r="EL460">
        <v>3</v>
      </c>
      <c r="EM460" t="s">
        <v>372</v>
      </c>
      <c r="EN460">
        <v>30</v>
      </c>
      <c r="EO460" t="s">
        <v>371</v>
      </c>
      <c r="EP460">
        <v>26</v>
      </c>
      <c r="EQ460" t="s">
        <v>371</v>
      </c>
      <c r="ER460">
        <v>9</v>
      </c>
      <c r="FQ460" t="s">
        <v>392</v>
      </c>
      <c r="FS460" t="s">
        <v>419</v>
      </c>
      <c r="FW460" t="s">
        <v>387</v>
      </c>
      <c r="GA460" t="s">
        <v>385</v>
      </c>
      <c r="GG460" t="s">
        <v>383</v>
      </c>
      <c r="GK460" t="s">
        <v>517</v>
      </c>
      <c r="GQ460">
        <v>2</v>
      </c>
      <c r="GS460" t="s">
        <v>602</v>
      </c>
      <c r="GU460" t="s">
        <v>396</v>
      </c>
      <c r="GY460" t="s">
        <v>397</v>
      </c>
      <c r="HC460" t="s">
        <v>383</v>
      </c>
      <c r="HE460" t="s">
        <v>385</v>
      </c>
      <c r="HO460" t="s">
        <v>385</v>
      </c>
      <c r="HP460" t="s">
        <v>385</v>
      </c>
      <c r="HQ460" t="s">
        <v>383</v>
      </c>
      <c r="HR460" t="s">
        <v>383</v>
      </c>
      <c r="HS460" t="s">
        <v>385</v>
      </c>
      <c r="HT460" t="s">
        <v>383</v>
      </c>
      <c r="HU460" t="s">
        <v>385</v>
      </c>
      <c r="HV460" t="s">
        <v>385</v>
      </c>
      <c r="HW460" t="s">
        <v>383</v>
      </c>
      <c r="IE460" t="s">
        <v>385</v>
      </c>
      <c r="IF460" t="s">
        <v>385</v>
      </c>
      <c r="IG460" t="s">
        <v>385</v>
      </c>
      <c r="IH460" t="s">
        <v>383</v>
      </c>
      <c r="II460" t="s">
        <v>383</v>
      </c>
      <c r="IJ460" t="s">
        <v>383</v>
      </c>
      <c r="IK460" t="s">
        <v>383</v>
      </c>
      <c r="IM460" t="s">
        <v>421</v>
      </c>
      <c r="IQ460" t="s">
        <v>422</v>
      </c>
      <c r="IU460" t="s">
        <v>399</v>
      </c>
      <c r="IW460" t="s">
        <v>399</v>
      </c>
      <c r="IY460" t="s">
        <v>399</v>
      </c>
      <c r="JA460" t="s">
        <v>383</v>
      </c>
      <c r="JL460" t="s">
        <v>361</v>
      </c>
      <c r="JM460" t="s">
        <v>361</v>
      </c>
      <c r="JN460" t="s">
        <v>361</v>
      </c>
      <c r="JO460" t="s">
        <v>361</v>
      </c>
      <c r="JP460" t="s">
        <v>361</v>
      </c>
      <c r="JQ460" t="s">
        <v>361</v>
      </c>
      <c r="JR460" t="s">
        <v>361</v>
      </c>
      <c r="JS460" t="s">
        <v>361</v>
      </c>
      <c r="JT460" t="s">
        <v>361</v>
      </c>
      <c r="JU460" t="s">
        <v>361</v>
      </c>
      <c r="JV460" t="s">
        <v>361</v>
      </c>
      <c r="JW460" t="s">
        <v>361</v>
      </c>
      <c r="KB460" t="s">
        <v>8</v>
      </c>
    </row>
    <row r="461" spans="1:288" x14ac:dyDescent="0.3">
      <c r="A461">
        <v>460</v>
      </c>
      <c r="D461" s="45">
        <v>44749</v>
      </c>
      <c r="E461" s="46">
        <v>0.42222222222222222</v>
      </c>
      <c r="F461" t="s">
        <v>24</v>
      </c>
      <c r="G461" t="s">
        <v>382</v>
      </c>
      <c r="I461" t="s">
        <v>383</v>
      </c>
      <c r="N461" t="s">
        <v>384</v>
      </c>
      <c r="S461" t="s">
        <v>385</v>
      </c>
      <c r="W461" t="s">
        <v>413</v>
      </c>
      <c r="AA461" t="s">
        <v>414</v>
      </c>
      <c r="AC461" t="s">
        <v>512</v>
      </c>
      <c r="AE461" t="s">
        <v>389</v>
      </c>
      <c r="AG461" t="s">
        <v>390</v>
      </c>
      <c r="AK461" t="s">
        <v>383</v>
      </c>
      <c r="AO461" t="s">
        <v>383</v>
      </c>
      <c r="AQ461" t="s">
        <v>418</v>
      </c>
      <c r="AS461" t="s">
        <v>383</v>
      </c>
      <c r="AU461" t="s">
        <v>383</v>
      </c>
      <c r="AV461" t="s">
        <v>361</v>
      </c>
      <c r="AW461" t="s">
        <v>361</v>
      </c>
      <c r="AX461" t="s">
        <v>361</v>
      </c>
      <c r="AY461" t="s">
        <v>361</v>
      </c>
      <c r="AZ461" t="s">
        <v>361</v>
      </c>
      <c r="BA461" t="s">
        <v>361</v>
      </c>
      <c r="BB461" t="s">
        <v>361</v>
      </c>
      <c r="BC461" t="s">
        <v>361</v>
      </c>
      <c r="BD461" t="s">
        <v>361</v>
      </c>
      <c r="BE461" t="s">
        <v>361</v>
      </c>
      <c r="BF461" t="s">
        <v>361</v>
      </c>
      <c r="BG461" t="s">
        <v>361</v>
      </c>
      <c r="BH461" t="s">
        <v>361</v>
      </c>
      <c r="BI461" t="s">
        <v>370</v>
      </c>
      <c r="BJ461" t="s">
        <v>361</v>
      </c>
      <c r="BK461" t="s">
        <v>361</v>
      </c>
      <c r="BL461" t="s">
        <v>361</v>
      </c>
      <c r="BM461" t="s">
        <v>361</v>
      </c>
      <c r="BP461" t="s">
        <v>361</v>
      </c>
      <c r="BQ461" t="s">
        <v>361</v>
      </c>
      <c r="BR461" t="s">
        <v>361</v>
      </c>
      <c r="BS461" t="s">
        <v>361</v>
      </c>
      <c r="BT461" t="s">
        <v>361</v>
      </c>
      <c r="BU461" t="s">
        <v>361</v>
      </c>
      <c r="BV461" t="s">
        <v>361</v>
      </c>
      <c r="BW461" t="s">
        <v>370</v>
      </c>
      <c r="BX461" t="s">
        <v>361</v>
      </c>
      <c r="BY461" t="s">
        <v>361</v>
      </c>
      <c r="BZ461" t="s">
        <v>361</v>
      </c>
      <c r="CA461" t="s">
        <v>361</v>
      </c>
      <c r="CB461" t="s">
        <v>361</v>
      </c>
      <c r="CC461" t="s">
        <v>361</v>
      </c>
      <c r="CF461" t="s">
        <v>361</v>
      </c>
      <c r="CG461" t="s">
        <v>361</v>
      </c>
      <c r="CH461" t="s">
        <v>361</v>
      </c>
      <c r="CI461" t="s">
        <v>361</v>
      </c>
      <c r="CJ461" t="s">
        <v>361</v>
      </c>
      <c r="CK461" t="s">
        <v>361</v>
      </c>
      <c r="CL461" t="s">
        <v>361</v>
      </c>
      <c r="CM461" t="s">
        <v>361</v>
      </c>
      <c r="CN461" t="s">
        <v>361</v>
      </c>
      <c r="CO461" t="s">
        <v>361</v>
      </c>
      <c r="CP461" t="s">
        <v>361</v>
      </c>
      <c r="CQ461" t="s">
        <v>361</v>
      </c>
      <c r="CR461" t="s">
        <v>361</v>
      </c>
      <c r="CS461" t="s">
        <v>361</v>
      </c>
      <c r="CT461" t="s">
        <v>370</v>
      </c>
      <c r="CU461" t="s">
        <v>361</v>
      </c>
      <c r="CV461" t="s">
        <v>361</v>
      </c>
      <c r="CW461" t="s">
        <v>361</v>
      </c>
      <c r="CX461" t="s">
        <v>361</v>
      </c>
      <c r="CY461" t="s">
        <v>361</v>
      </c>
      <c r="CZ461" t="s">
        <v>361</v>
      </c>
      <c r="DA461" t="s">
        <v>361</v>
      </c>
      <c r="DE461" t="s">
        <v>436</v>
      </c>
      <c r="DG461" t="s">
        <v>383</v>
      </c>
      <c r="DH461" t="s">
        <v>361</v>
      </c>
      <c r="DI461" t="s">
        <v>361</v>
      </c>
      <c r="DJ461" t="s">
        <v>361</v>
      </c>
      <c r="DK461" t="s">
        <v>361</v>
      </c>
      <c r="DL461" t="s">
        <v>361</v>
      </c>
      <c r="DM461" t="s">
        <v>361</v>
      </c>
      <c r="DN461" t="s">
        <v>361</v>
      </c>
      <c r="DO461" t="s">
        <v>361</v>
      </c>
      <c r="DP461" t="s">
        <v>361</v>
      </c>
      <c r="DQ461" t="s">
        <v>361</v>
      </c>
      <c r="DR461" t="s">
        <v>361</v>
      </c>
      <c r="DT461" t="s">
        <v>361</v>
      </c>
      <c r="DU461" t="s">
        <v>361</v>
      </c>
      <c r="DV461" t="s">
        <v>361</v>
      </c>
      <c r="DW461" t="s">
        <v>361</v>
      </c>
      <c r="DX461" t="s">
        <v>361</v>
      </c>
      <c r="DY461" t="s">
        <v>361</v>
      </c>
      <c r="DZ461" t="s">
        <v>361</v>
      </c>
      <c r="EA461" t="s">
        <v>361</v>
      </c>
      <c r="EB461" t="s">
        <v>361</v>
      </c>
      <c r="EC461" t="s">
        <v>361</v>
      </c>
      <c r="ED461" t="s">
        <v>370</v>
      </c>
      <c r="EI461" t="s">
        <v>383</v>
      </c>
      <c r="EK461" t="s">
        <v>383</v>
      </c>
      <c r="EL461">
        <v>1</v>
      </c>
      <c r="EM461" t="s">
        <v>371</v>
      </c>
      <c r="EN461">
        <v>31</v>
      </c>
      <c r="FQ461" t="s">
        <v>373</v>
      </c>
      <c r="FS461" t="s">
        <v>419</v>
      </c>
      <c r="FW461" t="s">
        <v>448</v>
      </c>
      <c r="GG461" t="s">
        <v>383</v>
      </c>
      <c r="GK461" t="s">
        <v>394</v>
      </c>
      <c r="GQ461">
        <v>1</v>
      </c>
      <c r="GS461" t="s">
        <v>395</v>
      </c>
      <c r="GU461" t="s">
        <v>494</v>
      </c>
      <c r="GY461" t="s">
        <v>397</v>
      </c>
      <c r="HC461" t="s">
        <v>385</v>
      </c>
      <c r="HE461" t="s">
        <v>383</v>
      </c>
      <c r="HO461" t="s">
        <v>383</v>
      </c>
      <c r="HP461" t="s">
        <v>383</v>
      </c>
      <c r="HQ461" t="s">
        <v>383</v>
      </c>
      <c r="HR461" t="s">
        <v>383</v>
      </c>
      <c r="HS461" t="s">
        <v>385</v>
      </c>
      <c r="HT461" t="s">
        <v>383</v>
      </c>
      <c r="HU461" t="s">
        <v>385</v>
      </c>
      <c r="HV461" t="s">
        <v>385</v>
      </c>
      <c r="HW461" t="s">
        <v>383</v>
      </c>
      <c r="IE461" t="s">
        <v>385</v>
      </c>
      <c r="IF461" t="s">
        <v>385</v>
      </c>
      <c r="IG461" t="s">
        <v>383</v>
      </c>
      <c r="IH461" t="s">
        <v>383</v>
      </c>
      <c r="II461" t="s">
        <v>383</v>
      </c>
      <c r="IJ461" t="s">
        <v>383</v>
      </c>
      <c r="IK461" t="s">
        <v>383</v>
      </c>
      <c r="IM461" t="s">
        <v>453</v>
      </c>
      <c r="IQ461" t="s">
        <v>422</v>
      </c>
      <c r="IU461" t="s">
        <v>399</v>
      </c>
      <c r="IW461" t="s">
        <v>399</v>
      </c>
      <c r="IY461" t="s">
        <v>399</v>
      </c>
      <c r="JA461" t="s">
        <v>383</v>
      </c>
      <c r="JL461" t="s">
        <v>361</v>
      </c>
      <c r="JM461" t="s">
        <v>361</v>
      </c>
      <c r="JN461" t="s">
        <v>361</v>
      </c>
      <c r="JO461" t="s">
        <v>361</v>
      </c>
      <c r="JP461" t="s">
        <v>361</v>
      </c>
      <c r="JQ461" t="s">
        <v>361</v>
      </c>
      <c r="JR461" t="s">
        <v>361</v>
      </c>
      <c r="JS461" t="s">
        <v>361</v>
      </c>
      <c r="JT461" t="s">
        <v>361</v>
      </c>
      <c r="JU461" t="s">
        <v>361</v>
      </c>
      <c r="JV461" t="s">
        <v>361</v>
      </c>
      <c r="JW461" t="s">
        <v>361</v>
      </c>
      <c r="KB461" t="s">
        <v>8</v>
      </c>
    </row>
    <row r="462" spans="1:288" x14ac:dyDescent="0.3">
      <c r="A462">
        <v>461</v>
      </c>
      <c r="D462" s="45">
        <v>44749</v>
      </c>
      <c r="E462" s="46">
        <v>0.4236111111111111</v>
      </c>
      <c r="F462" t="s">
        <v>20</v>
      </c>
      <c r="G462" t="s">
        <v>382</v>
      </c>
      <c r="I462" t="s">
        <v>383</v>
      </c>
      <c r="N462" t="s">
        <v>384</v>
      </c>
      <c r="S462" t="s">
        <v>385</v>
      </c>
      <c r="W462" t="s">
        <v>465</v>
      </c>
      <c r="AA462" t="s">
        <v>414</v>
      </c>
      <c r="AC462" t="s">
        <v>388</v>
      </c>
      <c r="AE462" t="s">
        <v>423</v>
      </c>
      <c r="AG462" t="s">
        <v>458</v>
      </c>
      <c r="AH462" t="s">
        <v>14</v>
      </c>
      <c r="AI462" t="s">
        <v>543</v>
      </c>
      <c r="AK462" t="s">
        <v>383</v>
      </c>
      <c r="AO462" t="s">
        <v>385</v>
      </c>
      <c r="AQ462" t="s">
        <v>418</v>
      </c>
      <c r="AS462" t="s">
        <v>385</v>
      </c>
      <c r="AU462" t="s">
        <v>385</v>
      </c>
      <c r="AV462" t="s">
        <v>361</v>
      </c>
      <c r="AW462" t="s">
        <v>361</v>
      </c>
      <c r="AX462" t="s">
        <v>361</v>
      </c>
      <c r="AY462" t="s">
        <v>361</v>
      </c>
      <c r="AZ462" t="s">
        <v>361</v>
      </c>
      <c r="BA462" t="s">
        <v>361</v>
      </c>
      <c r="BB462" t="s">
        <v>361</v>
      </c>
      <c r="BC462" t="s">
        <v>361</v>
      </c>
      <c r="BD462" t="s">
        <v>361</v>
      </c>
      <c r="BE462" t="s">
        <v>361</v>
      </c>
      <c r="BF462" t="s">
        <v>361</v>
      </c>
      <c r="BG462" t="s">
        <v>361</v>
      </c>
      <c r="BH462" t="s">
        <v>361</v>
      </c>
      <c r="BI462" t="s">
        <v>361</v>
      </c>
      <c r="BJ462" t="s">
        <v>370</v>
      </c>
      <c r="BK462" t="s">
        <v>361</v>
      </c>
      <c r="BL462" t="s">
        <v>361</v>
      </c>
      <c r="BM462" t="s">
        <v>361</v>
      </c>
      <c r="BP462" t="s">
        <v>361</v>
      </c>
      <c r="BQ462" t="s">
        <v>361</v>
      </c>
      <c r="BR462" t="s">
        <v>361</v>
      </c>
      <c r="BS462" t="s">
        <v>361</v>
      </c>
      <c r="BT462" t="s">
        <v>361</v>
      </c>
      <c r="BU462" t="s">
        <v>361</v>
      </c>
      <c r="BV462" t="s">
        <v>361</v>
      </c>
      <c r="BW462" t="s">
        <v>361</v>
      </c>
      <c r="BX462" t="s">
        <v>361</v>
      </c>
      <c r="BY462" t="s">
        <v>361</v>
      </c>
      <c r="BZ462" t="s">
        <v>370</v>
      </c>
      <c r="CA462" t="s">
        <v>361</v>
      </c>
      <c r="CB462" t="s">
        <v>361</v>
      </c>
      <c r="CC462" t="s">
        <v>361</v>
      </c>
      <c r="CF462" t="s">
        <v>361</v>
      </c>
      <c r="CG462" t="s">
        <v>361</v>
      </c>
      <c r="CH462" t="s">
        <v>361</v>
      </c>
      <c r="CI462" t="s">
        <v>361</v>
      </c>
      <c r="CJ462" t="s">
        <v>361</v>
      </c>
      <c r="CK462" t="s">
        <v>361</v>
      </c>
      <c r="CL462" t="s">
        <v>361</v>
      </c>
      <c r="CM462" t="s">
        <v>361</v>
      </c>
      <c r="CN462" t="s">
        <v>361</v>
      </c>
      <c r="CO462" t="s">
        <v>361</v>
      </c>
      <c r="CP462" t="s">
        <v>361</v>
      </c>
      <c r="CQ462" t="s">
        <v>361</v>
      </c>
      <c r="CR462" t="s">
        <v>361</v>
      </c>
      <c r="CS462" t="s">
        <v>361</v>
      </c>
      <c r="CT462" t="s">
        <v>361</v>
      </c>
      <c r="CU462" t="s">
        <v>370</v>
      </c>
      <c r="CV462" t="s">
        <v>361</v>
      </c>
      <c r="CW462" t="s">
        <v>361</v>
      </c>
      <c r="CX462" t="s">
        <v>370</v>
      </c>
      <c r="CY462" t="s">
        <v>361</v>
      </c>
      <c r="CZ462" t="s">
        <v>370</v>
      </c>
      <c r="DA462" t="s">
        <v>361</v>
      </c>
      <c r="DE462" t="s">
        <v>385</v>
      </c>
      <c r="DG462" t="s">
        <v>385</v>
      </c>
      <c r="DH462" t="s">
        <v>361</v>
      </c>
      <c r="DI462" t="s">
        <v>361</v>
      </c>
      <c r="DJ462" t="s">
        <v>361</v>
      </c>
      <c r="DK462" t="s">
        <v>361</v>
      </c>
      <c r="DL462" t="s">
        <v>361</v>
      </c>
      <c r="DM462" t="s">
        <v>361</v>
      </c>
      <c r="DN462" t="s">
        <v>361</v>
      </c>
      <c r="DO462" t="s">
        <v>361</v>
      </c>
      <c r="DP462" t="s">
        <v>361</v>
      </c>
      <c r="DQ462" t="s">
        <v>361</v>
      </c>
      <c r="DR462" t="s">
        <v>361</v>
      </c>
      <c r="DT462" t="s">
        <v>370</v>
      </c>
      <c r="DU462" t="s">
        <v>370</v>
      </c>
      <c r="DV462" t="s">
        <v>361</v>
      </c>
      <c r="DW462" t="s">
        <v>361</v>
      </c>
      <c r="DX462" t="s">
        <v>361</v>
      </c>
      <c r="DY462" t="s">
        <v>361</v>
      </c>
      <c r="DZ462" t="s">
        <v>361</v>
      </c>
      <c r="EA462" t="s">
        <v>361</v>
      </c>
      <c r="EB462" t="s">
        <v>361</v>
      </c>
      <c r="EC462" t="s">
        <v>361</v>
      </c>
      <c r="ED462" t="s">
        <v>361</v>
      </c>
      <c r="EG462" t="s">
        <v>383</v>
      </c>
      <c r="EI462" t="s">
        <v>385</v>
      </c>
      <c r="EK462" t="s">
        <v>385</v>
      </c>
      <c r="EL462">
        <v>4</v>
      </c>
      <c r="EM462" t="s">
        <v>371</v>
      </c>
      <c r="EN462">
        <v>35</v>
      </c>
      <c r="EO462" t="s">
        <v>372</v>
      </c>
      <c r="EP462">
        <v>40</v>
      </c>
      <c r="EQ462" t="s">
        <v>371</v>
      </c>
      <c r="ER462">
        <v>6</v>
      </c>
      <c r="ES462" t="s">
        <v>372</v>
      </c>
      <c r="ET462">
        <v>4</v>
      </c>
      <c r="FQ462" t="s">
        <v>392</v>
      </c>
      <c r="FS462" t="s">
        <v>463</v>
      </c>
      <c r="FU462" t="s">
        <v>503</v>
      </c>
      <c r="FW462" t="s">
        <v>387</v>
      </c>
      <c r="GA462" t="s">
        <v>385</v>
      </c>
      <c r="GG462" t="s">
        <v>383</v>
      </c>
      <c r="GK462" t="s">
        <v>517</v>
      </c>
      <c r="GQ462">
        <v>2</v>
      </c>
      <c r="GS462" t="s">
        <v>513</v>
      </c>
      <c r="GU462" t="s">
        <v>396</v>
      </c>
      <c r="GY462" t="s">
        <v>397</v>
      </c>
      <c r="HC462" t="s">
        <v>385</v>
      </c>
      <c r="HE462" t="s">
        <v>385</v>
      </c>
      <c r="HO462" t="s">
        <v>385</v>
      </c>
      <c r="HP462" t="s">
        <v>385</v>
      </c>
      <c r="HQ462" t="s">
        <v>383</v>
      </c>
      <c r="HR462" t="s">
        <v>383</v>
      </c>
      <c r="HS462" t="s">
        <v>385</v>
      </c>
      <c r="HT462" t="s">
        <v>383</v>
      </c>
      <c r="HU462" t="s">
        <v>385</v>
      </c>
      <c r="HV462" t="s">
        <v>383</v>
      </c>
      <c r="HW462" t="s">
        <v>383</v>
      </c>
      <c r="IE462" t="s">
        <v>383</v>
      </c>
      <c r="IF462" t="s">
        <v>385</v>
      </c>
      <c r="IG462" t="s">
        <v>383</v>
      </c>
      <c r="IH462" t="s">
        <v>383</v>
      </c>
      <c r="II462" t="s">
        <v>383</v>
      </c>
      <c r="IJ462" t="s">
        <v>383</v>
      </c>
      <c r="IK462" t="s">
        <v>383</v>
      </c>
      <c r="IM462" t="s">
        <v>421</v>
      </c>
      <c r="IQ462" t="s">
        <v>380</v>
      </c>
      <c r="IU462" t="s">
        <v>399</v>
      </c>
      <c r="IW462" t="s">
        <v>399</v>
      </c>
      <c r="IY462" t="s">
        <v>399</v>
      </c>
      <c r="JA462" t="s">
        <v>383</v>
      </c>
      <c r="JL462" t="s">
        <v>361</v>
      </c>
      <c r="JM462" t="s">
        <v>361</v>
      </c>
      <c r="JN462" t="s">
        <v>361</v>
      </c>
      <c r="JO462" t="s">
        <v>361</v>
      </c>
      <c r="JP462" t="s">
        <v>361</v>
      </c>
      <c r="JQ462" t="s">
        <v>361</v>
      </c>
      <c r="JR462" t="s">
        <v>361</v>
      </c>
      <c r="JS462" t="s">
        <v>361</v>
      </c>
      <c r="JT462" t="s">
        <v>361</v>
      </c>
      <c r="JU462" t="s">
        <v>361</v>
      </c>
      <c r="JV462" t="s">
        <v>361</v>
      </c>
      <c r="JW462" t="s">
        <v>361</v>
      </c>
      <c r="KB462" t="s">
        <v>8</v>
      </c>
    </row>
    <row r="463" spans="1:288" x14ac:dyDescent="0.3">
      <c r="A463">
        <v>462</v>
      </c>
      <c r="D463" s="45">
        <v>44749</v>
      </c>
      <c r="E463" s="46">
        <v>0.48472222222222222</v>
      </c>
      <c r="F463" t="s">
        <v>15</v>
      </c>
      <c r="G463" t="s">
        <v>382</v>
      </c>
      <c r="I463" t="s">
        <v>383</v>
      </c>
      <c r="N463" t="s">
        <v>384</v>
      </c>
      <c r="S463" t="s">
        <v>385</v>
      </c>
      <c r="W463" t="s">
        <v>451</v>
      </c>
      <c r="AA463" t="s">
        <v>414</v>
      </c>
      <c r="AC463" t="s">
        <v>388</v>
      </c>
      <c r="AE463" t="s">
        <v>423</v>
      </c>
      <c r="AG463" t="s">
        <v>458</v>
      </c>
      <c r="AH463" t="s">
        <v>14</v>
      </c>
      <c r="AI463" t="s">
        <v>649</v>
      </c>
      <c r="AK463" t="s">
        <v>383</v>
      </c>
      <c r="AO463" t="s">
        <v>383</v>
      </c>
      <c r="AQ463" t="s">
        <v>460</v>
      </c>
      <c r="AS463" t="s">
        <v>383</v>
      </c>
      <c r="AU463" t="s">
        <v>436</v>
      </c>
      <c r="AV463" t="s">
        <v>361</v>
      </c>
      <c r="AW463" t="s">
        <v>361</v>
      </c>
      <c r="AX463" t="s">
        <v>361</v>
      </c>
      <c r="AY463" t="s">
        <v>361</v>
      </c>
      <c r="AZ463" t="s">
        <v>361</v>
      </c>
      <c r="BA463" t="s">
        <v>361</v>
      </c>
      <c r="BB463" t="s">
        <v>361</v>
      </c>
      <c r="BC463" t="s">
        <v>361</v>
      </c>
      <c r="BD463" t="s">
        <v>361</v>
      </c>
      <c r="BE463" t="s">
        <v>361</v>
      </c>
      <c r="BF463" t="s">
        <v>361</v>
      </c>
      <c r="BG463" t="s">
        <v>361</v>
      </c>
      <c r="BH463" t="s">
        <v>370</v>
      </c>
      <c r="BI463" t="s">
        <v>370</v>
      </c>
      <c r="BJ463" t="s">
        <v>361</v>
      </c>
      <c r="BK463" t="s">
        <v>361</v>
      </c>
      <c r="BL463" t="s">
        <v>361</v>
      </c>
      <c r="BM463" t="s">
        <v>361</v>
      </c>
      <c r="BP463" t="s">
        <v>361</v>
      </c>
      <c r="BQ463" t="s">
        <v>361</v>
      </c>
      <c r="BR463" t="s">
        <v>361</v>
      </c>
      <c r="BS463" t="s">
        <v>361</v>
      </c>
      <c r="BT463" t="s">
        <v>361</v>
      </c>
      <c r="BU463" t="s">
        <v>361</v>
      </c>
      <c r="BV463" t="s">
        <v>361</v>
      </c>
      <c r="BW463" t="s">
        <v>361</v>
      </c>
      <c r="BX463" t="s">
        <v>361</v>
      </c>
      <c r="BY463" t="s">
        <v>370</v>
      </c>
      <c r="BZ463" t="s">
        <v>370</v>
      </c>
      <c r="CA463" t="s">
        <v>361</v>
      </c>
      <c r="CB463" t="s">
        <v>361</v>
      </c>
      <c r="CC463" t="s">
        <v>361</v>
      </c>
      <c r="CF463" t="s">
        <v>361</v>
      </c>
      <c r="CG463" t="s">
        <v>361</v>
      </c>
      <c r="CH463" t="s">
        <v>361</v>
      </c>
      <c r="CI463" t="s">
        <v>361</v>
      </c>
      <c r="CJ463" t="s">
        <v>361</v>
      </c>
      <c r="CK463" t="s">
        <v>361</v>
      </c>
      <c r="CL463" t="s">
        <v>361</v>
      </c>
      <c r="CM463" t="s">
        <v>361</v>
      </c>
      <c r="CN463" t="s">
        <v>361</v>
      </c>
      <c r="CO463" t="s">
        <v>361</v>
      </c>
      <c r="CP463" t="s">
        <v>361</v>
      </c>
      <c r="CQ463" t="s">
        <v>361</v>
      </c>
      <c r="CR463" t="s">
        <v>370</v>
      </c>
      <c r="CS463" t="s">
        <v>370</v>
      </c>
      <c r="CT463" t="s">
        <v>370</v>
      </c>
      <c r="CU463" t="s">
        <v>361</v>
      </c>
      <c r="CV463" t="s">
        <v>361</v>
      </c>
      <c r="CW463" t="s">
        <v>361</v>
      </c>
      <c r="CX463" t="s">
        <v>361</v>
      </c>
      <c r="CY463" t="s">
        <v>361</v>
      </c>
      <c r="CZ463" t="s">
        <v>361</v>
      </c>
      <c r="DA463" t="s">
        <v>361</v>
      </c>
      <c r="DE463" t="s">
        <v>385</v>
      </c>
      <c r="DG463" t="s">
        <v>385</v>
      </c>
      <c r="DH463" t="s">
        <v>361</v>
      </c>
      <c r="DI463" t="s">
        <v>361</v>
      </c>
      <c r="DJ463" t="s">
        <v>361</v>
      </c>
      <c r="DK463" t="s">
        <v>361</v>
      </c>
      <c r="DL463" t="s">
        <v>361</v>
      </c>
      <c r="DM463" t="s">
        <v>361</v>
      </c>
      <c r="DN463" t="s">
        <v>361</v>
      </c>
      <c r="DO463" t="s">
        <v>361</v>
      </c>
      <c r="DP463" t="s">
        <v>361</v>
      </c>
      <c r="DQ463" t="s">
        <v>361</v>
      </c>
      <c r="DR463" t="s">
        <v>361</v>
      </c>
      <c r="DT463" t="s">
        <v>361</v>
      </c>
      <c r="DU463" t="s">
        <v>361</v>
      </c>
      <c r="DV463" t="s">
        <v>361</v>
      </c>
      <c r="DW463" t="s">
        <v>361</v>
      </c>
      <c r="DX463" t="s">
        <v>361</v>
      </c>
      <c r="DY463" t="s">
        <v>361</v>
      </c>
      <c r="DZ463" t="s">
        <v>361</v>
      </c>
      <c r="EA463" t="s">
        <v>361</v>
      </c>
      <c r="EB463" t="s">
        <v>361</v>
      </c>
      <c r="EC463" t="s">
        <v>361</v>
      </c>
      <c r="ED463" t="s">
        <v>370</v>
      </c>
      <c r="EI463" t="s">
        <v>385</v>
      </c>
      <c r="EK463" t="s">
        <v>385</v>
      </c>
      <c r="EL463">
        <v>2</v>
      </c>
      <c r="EM463" t="s">
        <v>372</v>
      </c>
      <c r="EN463">
        <v>42</v>
      </c>
      <c r="EO463" t="s">
        <v>372</v>
      </c>
      <c r="EP463">
        <v>35</v>
      </c>
      <c r="FQ463" t="s">
        <v>373</v>
      </c>
      <c r="FS463" t="s">
        <v>463</v>
      </c>
      <c r="FU463" t="s">
        <v>503</v>
      </c>
      <c r="FW463" t="s">
        <v>419</v>
      </c>
      <c r="GG463" t="s">
        <v>383</v>
      </c>
      <c r="GK463" t="s">
        <v>428</v>
      </c>
      <c r="GO463" t="s">
        <v>484</v>
      </c>
      <c r="GQ463">
        <v>5</v>
      </c>
      <c r="GS463" t="s">
        <v>420</v>
      </c>
      <c r="GU463" t="s">
        <v>514</v>
      </c>
      <c r="GY463" t="s">
        <v>397</v>
      </c>
      <c r="HC463" t="s">
        <v>383</v>
      </c>
      <c r="HE463" t="s">
        <v>383</v>
      </c>
      <c r="HO463" t="s">
        <v>385</v>
      </c>
      <c r="HP463" t="s">
        <v>385</v>
      </c>
      <c r="HQ463" t="s">
        <v>385</v>
      </c>
      <c r="HR463" t="s">
        <v>383</v>
      </c>
      <c r="HS463" t="s">
        <v>385</v>
      </c>
      <c r="HT463" t="s">
        <v>383</v>
      </c>
      <c r="HU463" t="s">
        <v>383</v>
      </c>
      <c r="HV463" t="s">
        <v>383</v>
      </c>
      <c r="HW463" t="s">
        <v>383</v>
      </c>
      <c r="IE463" t="s">
        <v>385</v>
      </c>
      <c r="IF463" t="s">
        <v>385</v>
      </c>
      <c r="IG463" t="s">
        <v>383</v>
      </c>
      <c r="IH463" t="s">
        <v>383</v>
      </c>
      <c r="II463" t="s">
        <v>383</v>
      </c>
      <c r="IJ463" t="s">
        <v>383</v>
      </c>
      <c r="IK463" t="s">
        <v>383</v>
      </c>
      <c r="IM463" t="s">
        <v>453</v>
      </c>
      <c r="IQ463" t="s">
        <v>576</v>
      </c>
      <c r="IS463" t="s">
        <v>650</v>
      </c>
      <c r="IU463" t="s">
        <v>399</v>
      </c>
      <c r="IW463" t="s">
        <v>468</v>
      </c>
      <c r="IY463" t="s">
        <v>399</v>
      </c>
      <c r="JA463" t="s">
        <v>383</v>
      </c>
      <c r="JL463" t="s">
        <v>361</v>
      </c>
      <c r="JM463" t="s">
        <v>361</v>
      </c>
      <c r="JN463" t="s">
        <v>361</v>
      </c>
      <c r="JO463" t="s">
        <v>361</v>
      </c>
      <c r="JP463" t="s">
        <v>361</v>
      </c>
      <c r="JQ463" t="s">
        <v>361</v>
      </c>
      <c r="JR463" t="s">
        <v>361</v>
      </c>
      <c r="JS463" t="s">
        <v>361</v>
      </c>
      <c r="JT463" t="s">
        <v>361</v>
      </c>
      <c r="JU463" t="s">
        <v>361</v>
      </c>
      <c r="JV463" t="s">
        <v>361</v>
      </c>
      <c r="JW463" t="s">
        <v>361</v>
      </c>
      <c r="KB463" t="s">
        <v>8</v>
      </c>
    </row>
    <row r="464" spans="1:288" x14ac:dyDescent="0.3">
      <c r="A464">
        <v>463</v>
      </c>
      <c r="D464" s="45">
        <v>44750</v>
      </c>
      <c r="E464" s="46">
        <v>0.43472222222222223</v>
      </c>
      <c r="F464" t="s">
        <v>73</v>
      </c>
      <c r="G464" t="s">
        <v>13</v>
      </c>
      <c r="H464" t="s">
        <v>7</v>
      </c>
      <c r="L464" t="s">
        <v>362</v>
      </c>
      <c r="P464" t="s">
        <v>9</v>
      </c>
      <c r="V464" t="s">
        <v>487</v>
      </c>
      <c r="X464" t="s">
        <v>7</v>
      </c>
      <c r="Z464" t="s">
        <v>443</v>
      </c>
      <c r="AB464" t="s">
        <v>475</v>
      </c>
      <c r="AD464" t="s">
        <v>389</v>
      </c>
      <c r="AF464" t="s">
        <v>367</v>
      </c>
      <c r="AJ464" t="s">
        <v>367</v>
      </c>
      <c r="AN464" t="s">
        <v>7</v>
      </c>
      <c r="AP464" t="s">
        <v>369</v>
      </c>
      <c r="AR464" t="s">
        <v>9</v>
      </c>
      <c r="AT464" t="s">
        <v>368</v>
      </c>
      <c r="AV464" t="s">
        <v>361</v>
      </c>
      <c r="AW464" t="s">
        <v>370</v>
      </c>
      <c r="AX464" t="s">
        <v>361</v>
      </c>
      <c r="AY464" t="s">
        <v>370</v>
      </c>
      <c r="AZ464" t="s">
        <v>370</v>
      </c>
      <c r="BA464" t="s">
        <v>361</v>
      </c>
      <c r="BB464" t="s">
        <v>361</v>
      </c>
      <c r="BC464" t="s">
        <v>361</v>
      </c>
      <c r="BD464" t="s">
        <v>361</v>
      </c>
      <c r="BE464" t="s">
        <v>361</v>
      </c>
      <c r="BF464" t="s">
        <v>361</v>
      </c>
      <c r="BG464" t="s">
        <v>361</v>
      </c>
      <c r="BH464" t="s">
        <v>361</v>
      </c>
      <c r="BI464" t="s">
        <v>361</v>
      </c>
      <c r="BJ464" t="s">
        <v>361</v>
      </c>
      <c r="BK464" t="s">
        <v>361</v>
      </c>
      <c r="BL464" t="s">
        <v>361</v>
      </c>
      <c r="BM464" t="s">
        <v>361</v>
      </c>
      <c r="BP464" t="s">
        <v>361</v>
      </c>
      <c r="BQ464" t="s">
        <v>370</v>
      </c>
      <c r="BR464" t="s">
        <v>361</v>
      </c>
      <c r="BS464" t="s">
        <v>370</v>
      </c>
      <c r="BT464" t="s">
        <v>361</v>
      </c>
      <c r="BU464" t="s">
        <v>361</v>
      </c>
      <c r="BV464" t="s">
        <v>361</v>
      </c>
      <c r="BW464" t="s">
        <v>361</v>
      </c>
      <c r="BX464" t="s">
        <v>361</v>
      </c>
      <c r="BY464" t="s">
        <v>361</v>
      </c>
      <c r="BZ464" t="s">
        <v>361</v>
      </c>
      <c r="CA464" t="s">
        <v>361</v>
      </c>
      <c r="CB464" t="s">
        <v>361</v>
      </c>
      <c r="CC464" t="s">
        <v>361</v>
      </c>
      <c r="CF464" t="s">
        <v>361</v>
      </c>
      <c r="CG464" t="s">
        <v>361</v>
      </c>
      <c r="CH464" t="s">
        <v>370</v>
      </c>
      <c r="CI464" t="s">
        <v>370</v>
      </c>
      <c r="CJ464" t="s">
        <v>370</v>
      </c>
      <c r="CK464" t="s">
        <v>370</v>
      </c>
      <c r="CL464" t="s">
        <v>361</v>
      </c>
      <c r="CM464" t="s">
        <v>361</v>
      </c>
      <c r="CN464" t="s">
        <v>361</v>
      </c>
      <c r="CO464" t="s">
        <v>361</v>
      </c>
      <c r="CP464" t="s">
        <v>361</v>
      </c>
      <c r="CQ464" t="s">
        <v>361</v>
      </c>
      <c r="CR464" t="s">
        <v>361</v>
      </c>
      <c r="CS464" t="s">
        <v>361</v>
      </c>
      <c r="CT464" t="s">
        <v>361</v>
      </c>
      <c r="CU464" t="s">
        <v>361</v>
      </c>
      <c r="CV464" t="s">
        <v>361</v>
      </c>
      <c r="CW464" t="s">
        <v>361</v>
      </c>
      <c r="CX464" t="s">
        <v>361</v>
      </c>
      <c r="CY464" t="s">
        <v>361</v>
      </c>
      <c r="CZ464" t="s">
        <v>361</v>
      </c>
      <c r="DA464" t="s">
        <v>361</v>
      </c>
      <c r="DD464" t="s">
        <v>9</v>
      </c>
      <c r="DF464" t="s">
        <v>9</v>
      </c>
      <c r="DH464" t="s">
        <v>361</v>
      </c>
      <c r="DI464" t="s">
        <v>361</v>
      </c>
      <c r="DJ464" t="s">
        <v>361</v>
      </c>
      <c r="DK464" t="s">
        <v>361</v>
      </c>
      <c r="DL464" t="s">
        <v>361</v>
      </c>
      <c r="DM464" t="s">
        <v>361</v>
      </c>
      <c r="DN464" t="s">
        <v>361</v>
      </c>
      <c r="DO464" t="s">
        <v>361</v>
      </c>
      <c r="DP464" t="s">
        <v>361</v>
      </c>
      <c r="DQ464" t="s">
        <v>361</v>
      </c>
      <c r="DR464" t="s">
        <v>370</v>
      </c>
      <c r="DT464" t="s">
        <v>361</v>
      </c>
      <c r="DU464" t="s">
        <v>361</v>
      </c>
      <c r="DV464" t="s">
        <v>361</v>
      </c>
      <c r="DW464" t="s">
        <v>361</v>
      </c>
      <c r="DX464" t="s">
        <v>361</v>
      </c>
      <c r="DY464" t="s">
        <v>361</v>
      </c>
      <c r="DZ464" t="s">
        <v>361</v>
      </c>
      <c r="EA464" t="s">
        <v>361</v>
      </c>
      <c r="EB464" t="s">
        <v>361</v>
      </c>
      <c r="EC464" t="s">
        <v>361</v>
      </c>
      <c r="ED464" t="s">
        <v>361</v>
      </c>
      <c r="EH464" t="s">
        <v>7</v>
      </c>
      <c r="EJ464" t="s">
        <v>7</v>
      </c>
      <c r="EL464">
        <v>2</v>
      </c>
      <c r="EM464" t="s">
        <v>371</v>
      </c>
      <c r="EN464">
        <v>10</v>
      </c>
      <c r="EO464" t="s">
        <v>372</v>
      </c>
      <c r="EP464">
        <v>12</v>
      </c>
      <c r="FQ464" t="s">
        <v>392</v>
      </c>
      <c r="FR464" t="s">
        <v>374</v>
      </c>
      <c r="FV464" t="s">
        <v>374</v>
      </c>
      <c r="FZ464" t="s">
        <v>9</v>
      </c>
      <c r="GF464" t="s">
        <v>7</v>
      </c>
      <c r="GJ464" t="s">
        <v>478</v>
      </c>
      <c r="GN464" t="s">
        <v>479</v>
      </c>
      <c r="GP464">
        <v>10</v>
      </c>
      <c r="GR464" t="s">
        <v>606</v>
      </c>
      <c r="GT464" t="s">
        <v>532</v>
      </c>
      <c r="GX464" t="s">
        <v>378</v>
      </c>
      <c r="HB464" t="s">
        <v>7</v>
      </c>
      <c r="HD464" t="s">
        <v>7</v>
      </c>
      <c r="HF464" t="s">
        <v>9</v>
      </c>
      <c r="HG464" t="s">
        <v>9</v>
      </c>
      <c r="HH464" t="s">
        <v>7</v>
      </c>
      <c r="HI464" t="s">
        <v>7</v>
      </c>
      <c r="HJ464" t="s">
        <v>9</v>
      </c>
      <c r="HK464" t="s">
        <v>7</v>
      </c>
      <c r="HL464" t="s">
        <v>9</v>
      </c>
      <c r="HM464" t="s">
        <v>7</v>
      </c>
      <c r="HN464" t="s">
        <v>7</v>
      </c>
      <c r="HX464" t="s">
        <v>9</v>
      </c>
      <c r="HY464" t="s">
        <v>9</v>
      </c>
      <c r="HZ464" t="s">
        <v>7</v>
      </c>
      <c r="IA464" t="s">
        <v>7</v>
      </c>
      <c r="IB464" t="s">
        <v>7</v>
      </c>
      <c r="IC464" t="s">
        <v>7</v>
      </c>
      <c r="ID464" t="s">
        <v>7</v>
      </c>
      <c r="IL464" t="s">
        <v>473</v>
      </c>
      <c r="IP464" t="s">
        <v>14</v>
      </c>
      <c r="IR464" t="s">
        <v>408</v>
      </c>
      <c r="IT464" t="s">
        <v>381</v>
      </c>
      <c r="IV464" t="s">
        <v>381</v>
      </c>
      <c r="IX464" t="s">
        <v>381</v>
      </c>
      <c r="IZ464" t="s">
        <v>7</v>
      </c>
      <c r="JL464" t="s">
        <v>361</v>
      </c>
      <c r="JM464" t="s">
        <v>361</v>
      </c>
      <c r="JN464" t="s">
        <v>361</v>
      </c>
      <c r="JO464" t="s">
        <v>361</v>
      </c>
      <c r="JP464" t="s">
        <v>361</v>
      </c>
      <c r="JQ464" t="s">
        <v>361</v>
      </c>
      <c r="JR464" t="s">
        <v>361</v>
      </c>
      <c r="JS464" t="s">
        <v>361</v>
      </c>
      <c r="JT464" t="s">
        <v>361</v>
      </c>
      <c r="JU464" t="s">
        <v>361</v>
      </c>
      <c r="JV464" t="s">
        <v>361</v>
      </c>
      <c r="JW464" t="s">
        <v>361</v>
      </c>
      <c r="KB464" t="s">
        <v>8</v>
      </c>
    </row>
    <row r="465" spans="1:288" x14ac:dyDescent="0.3">
      <c r="A465">
        <v>464</v>
      </c>
      <c r="D465" s="45">
        <v>44749</v>
      </c>
      <c r="E465" s="46">
        <v>0.43402777777777773</v>
      </c>
      <c r="F465" t="s">
        <v>5</v>
      </c>
      <c r="G465" t="s">
        <v>382</v>
      </c>
      <c r="I465" t="s">
        <v>383</v>
      </c>
      <c r="N465" t="s">
        <v>384</v>
      </c>
      <c r="S465" t="s">
        <v>385</v>
      </c>
      <c r="W465" t="s">
        <v>426</v>
      </c>
      <c r="Y465" t="s">
        <v>385</v>
      </c>
      <c r="AA465" t="s">
        <v>414</v>
      </c>
      <c r="AC465" t="s">
        <v>388</v>
      </c>
      <c r="AE465" t="s">
        <v>435</v>
      </c>
      <c r="AG465" t="s">
        <v>390</v>
      </c>
      <c r="AK465" t="s">
        <v>383</v>
      </c>
      <c r="AO465" t="s">
        <v>383</v>
      </c>
      <c r="AQ465" t="s">
        <v>383</v>
      </c>
      <c r="AS465" t="s">
        <v>383</v>
      </c>
      <c r="AU465" t="s">
        <v>383</v>
      </c>
      <c r="AV465" t="s">
        <v>361</v>
      </c>
      <c r="AW465" t="s">
        <v>361</v>
      </c>
      <c r="AX465" t="s">
        <v>361</v>
      </c>
      <c r="AY465" t="s">
        <v>361</v>
      </c>
      <c r="AZ465" t="s">
        <v>361</v>
      </c>
      <c r="BA465" t="s">
        <v>361</v>
      </c>
      <c r="BB465" t="s">
        <v>361</v>
      </c>
      <c r="BC465" t="s">
        <v>361</v>
      </c>
      <c r="BD465" t="s">
        <v>361</v>
      </c>
      <c r="BE465" t="s">
        <v>361</v>
      </c>
      <c r="BF465" t="s">
        <v>361</v>
      </c>
      <c r="BG465" t="s">
        <v>361</v>
      </c>
      <c r="BH465" t="s">
        <v>361</v>
      </c>
      <c r="BI465" t="s">
        <v>370</v>
      </c>
      <c r="BJ465" t="s">
        <v>370</v>
      </c>
      <c r="BK465" t="s">
        <v>361</v>
      </c>
      <c r="BL465" t="s">
        <v>361</v>
      </c>
      <c r="BM465" t="s">
        <v>361</v>
      </c>
      <c r="BP465" t="s">
        <v>361</v>
      </c>
      <c r="BQ465" t="s">
        <v>361</v>
      </c>
      <c r="BR465" t="s">
        <v>361</v>
      </c>
      <c r="BS465" t="s">
        <v>361</v>
      </c>
      <c r="BT465" t="s">
        <v>361</v>
      </c>
      <c r="BU465" t="s">
        <v>361</v>
      </c>
      <c r="BV465" t="s">
        <v>361</v>
      </c>
      <c r="BW465" t="s">
        <v>361</v>
      </c>
      <c r="BX465" t="s">
        <v>361</v>
      </c>
      <c r="BY465" t="s">
        <v>361</v>
      </c>
      <c r="BZ465" t="s">
        <v>370</v>
      </c>
      <c r="CA465" t="s">
        <v>361</v>
      </c>
      <c r="CB465" t="s">
        <v>361</v>
      </c>
      <c r="CC465" t="s">
        <v>361</v>
      </c>
      <c r="CF465" t="s">
        <v>361</v>
      </c>
      <c r="CG465" t="s">
        <v>361</v>
      </c>
      <c r="CH465" t="s">
        <v>361</v>
      </c>
      <c r="CI465" t="s">
        <v>361</v>
      </c>
      <c r="CJ465" t="s">
        <v>361</v>
      </c>
      <c r="CK465" t="s">
        <v>361</v>
      </c>
      <c r="CL465" t="s">
        <v>361</v>
      </c>
      <c r="CM465" t="s">
        <v>361</v>
      </c>
      <c r="CN465" t="s">
        <v>361</v>
      </c>
      <c r="CO465" t="s">
        <v>361</v>
      </c>
      <c r="CP465" t="s">
        <v>361</v>
      </c>
      <c r="CQ465" t="s">
        <v>361</v>
      </c>
      <c r="CR465" t="s">
        <v>361</v>
      </c>
      <c r="CS465" t="s">
        <v>370</v>
      </c>
      <c r="CT465" t="s">
        <v>370</v>
      </c>
      <c r="CU465" t="s">
        <v>370</v>
      </c>
      <c r="CV465" t="s">
        <v>361</v>
      </c>
      <c r="CW465" t="s">
        <v>361</v>
      </c>
      <c r="CX465" t="s">
        <v>361</v>
      </c>
      <c r="CY465" t="s">
        <v>361</v>
      </c>
      <c r="CZ465" t="s">
        <v>361</v>
      </c>
      <c r="DA465" t="s">
        <v>361</v>
      </c>
      <c r="DE465" t="s">
        <v>385</v>
      </c>
      <c r="DG465" t="s">
        <v>385</v>
      </c>
      <c r="DH465" t="s">
        <v>361</v>
      </c>
      <c r="DI465" t="s">
        <v>361</v>
      </c>
      <c r="DJ465" t="s">
        <v>361</v>
      </c>
      <c r="DK465" t="s">
        <v>361</v>
      </c>
      <c r="DL465" t="s">
        <v>361</v>
      </c>
      <c r="DM465" t="s">
        <v>361</v>
      </c>
      <c r="DN465" t="s">
        <v>361</v>
      </c>
      <c r="DO465" t="s">
        <v>361</v>
      </c>
      <c r="DP465" t="s">
        <v>361</v>
      </c>
      <c r="DQ465" t="s">
        <v>361</v>
      </c>
      <c r="DR465" t="s">
        <v>361</v>
      </c>
      <c r="DT465" t="s">
        <v>361</v>
      </c>
      <c r="DU465" t="s">
        <v>361</v>
      </c>
      <c r="DV465" t="s">
        <v>361</v>
      </c>
      <c r="DW465" t="s">
        <v>361</v>
      </c>
      <c r="DX465" t="s">
        <v>361</v>
      </c>
      <c r="DY465" t="s">
        <v>361</v>
      </c>
      <c r="DZ465" t="s">
        <v>361</v>
      </c>
      <c r="EA465" t="s">
        <v>361</v>
      </c>
      <c r="EB465" t="s">
        <v>361</v>
      </c>
      <c r="EC465" t="s">
        <v>361</v>
      </c>
      <c r="ED465" t="s">
        <v>370</v>
      </c>
      <c r="EI465" t="s">
        <v>383</v>
      </c>
      <c r="EK465" t="s">
        <v>383</v>
      </c>
      <c r="EL465">
        <v>0</v>
      </c>
      <c r="FQ465" t="s">
        <v>373</v>
      </c>
      <c r="FS465" t="s">
        <v>448</v>
      </c>
      <c r="FW465" t="s">
        <v>448</v>
      </c>
      <c r="GG465" t="s">
        <v>383</v>
      </c>
      <c r="GK465" t="s">
        <v>428</v>
      </c>
      <c r="GO465" t="s">
        <v>429</v>
      </c>
      <c r="GQ465">
        <v>12</v>
      </c>
      <c r="GS465" t="s">
        <v>395</v>
      </c>
      <c r="GU465" t="s">
        <v>396</v>
      </c>
      <c r="GY465" t="s">
        <v>397</v>
      </c>
      <c r="HC465" t="s">
        <v>383</v>
      </c>
      <c r="HE465" t="s">
        <v>385</v>
      </c>
      <c r="HO465" t="s">
        <v>385</v>
      </c>
      <c r="HP465" t="s">
        <v>385</v>
      </c>
      <c r="HQ465" t="s">
        <v>383</v>
      </c>
      <c r="HR465" t="s">
        <v>383</v>
      </c>
      <c r="HS465" t="s">
        <v>383</v>
      </c>
      <c r="HT465" t="s">
        <v>383</v>
      </c>
      <c r="HU465" t="s">
        <v>385</v>
      </c>
      <c r="HV465" t="s">
        <v>383</v>
      </c>
      <c r="HW465" t="s">
        <v>383</v>
      </c>
      <c r="IE465" t="s">
        <v>383</v>
      </c>
      <c r="IF465" t="s">
        <v>385</v>
      </c>
      <c r="IG465" t="s">
        <v>383</v>
      </c>
      <c r="IH465" t="s">
        <v>383</v>
      </c>
      <c r="II465" t="s">
        <v>383</v>
      </c>
      <c r="IJ465" t="s">
        <v>383</v>
      </c>
      <c r="IK465" t="s">
        <v>383</v>
      </c>
      <c r="IM465" t="s">
        <v>453</v>
      </c>
      <c r="IQ465" t="s">
        <v>422</v>
      </c>
      <c r="IU465" t="s">
        <v>399</v>
      </c>
      <c r="IW465" t="s">
        <v>399</v>
      </c>
      <c r="IY465" t="s">
        <v>399</v>
      </c>
      <c r="JA465" t="s">
        <v>383</v>
      </c>
      <c r="JL465" t="s">
        <v>361</v>
      </c>
      <c r="JM465" t="s">
        <v>361</v>
      </c>
      <c r="JN465" t="s">
        <v>361</v>
      </c>
      <c r="JO465" t="s">
        <v>361</v>
      </c>
      <c r="JP465" t="s">
        <v>361</v>
      </c>
      <c r="JQ465" t="s">
        <v>361</v>
      </c>
      <c r="JR465" t="s">
        <v>361</v>
      </c>
      <c r="JS465" t="s">
        <v>361</v>
      </c>
      <c r="JT465" t="s">
        <v>361</v>
      </c>
      <c r="JU465" t="s">
        <v>361</v>
      </c>
      <c r="JV465" t="s">
        <v>361</v>
      </c>
      <c r="JW465" t="s">
        <v>361</v>
      </c>
      <c r="KB465" t="s">
        <v>8</v>
      </c>
    </row>
    <row r="466" spans="1:288" x14ac:dyDescent="0.3">
      <c r="A466">
        <v>465</v>
      </c>
      <c r="D466" s="45">
        <v>44749</v>
      </c>
      <c r="E466" s="46">
        <v>0.4368055555555555</v>
      </c>
      <c r="F466" t="s">
        <v>74</v>
      </c>
      <c r="G466" t="s">
        <v>382</v>
      </c>
      <c r="I466" t="s">
        <v>383</v>
      </c>
      <c r="N466" t="s">
        <v>384</v>
      </c>
      <c r="S466" t="s">
        <v>385</v>
      </c>
      <c r="W466" t="s">
        <v>413</v>
      </c>
      <c r="AA466" t="s">
        <v>414</v>
      </c>
      <c r="AC466" t="s">
        <v>388</v>
      </c>
      <c r="AE466" t="s">
        <v>435</v>
      </c>
      <c r="AG466" t="s">
        <v>390</v>
      </c>
      <c r="AK466" t="s">
        <v>383</v>
      </c>
      <c r="AO466" t="s">
        <v>383</v>
      </c>
      <c r="AQ466" t="s">
        <v>383</v>
      </c>
      <c r="AS466" t="s">
        <v>383</v>
      </c>
      <c r="AU466" t="s">
        <v>383</v>
      </c>
      <c r="AV466" t="s">
        <v>361</v>
      </c>
      <c r="AW466" t="s">
        <v>361</v>
      </c>
      <c r="AX466" t="s">
        <v>361</v>
      </c>
      <c r="AY466" t="s">
        <v>361</v>
      </c>
      <c r="AZ466" t="s">
        <v>361</v>
      </c>
      <c r="BA466" t="s">
        <v>361</v>
      </c>
      <c r="BB466" t="s">
        <v>361</v>
      </c>
      <c r="BC466" t="s">
        <v>361</v>
      </c>
      <c r="BD466" t="s">
        <v>361</v>
      </c>
      <c r="BE466" t="s">
        <v>361</v>
      </c>
      <c r="BF466" t="s">
        <v>361</v>
      </c>
      <c r="BG466" t="s">
        <v>361</v>
      </c>
      <c r="BH466" t="s">
        <v>361</v>
      </c>
      <c r="BI466" t="s">
        <v>370</v>
      </c>
      <c r="BJ466" t="s">
        <v>370</v>
      </c>
      <c r="BK466" t="s">
        <v>361</v>
      </c>
      <c r="BL466" t="s">
        <v>361</v>
      </c>
      <c r="BM466" t="s">
        <v>361</v>
      </c>
      <c r="BP466" t="s">
        <v>361</v>
      </c>
      <c r="BQ466" t="s">
        <v>361</v>
      </c>
      <c r="BR466" t="s">
        <v>361</v>
      </c>
      <c r="BS466" t="s">
        <v>361</v>
      </c>
      <c r="BT466" t="s">
        <v>361</v>
      </c>
      <c r="BU466" t="s">
        <v>361</v>
      </c>
      <c r="BV466" t="s">
        <v>361</v>
      </c>
      <c r="BW466" t="s">
        <v>361</v>
      </c>
      <c r="BX466" t="s">
        <v>361</v>
      </c>
      <c r="BY466" t="s">
        <v>370</v>
      </c>
      <c r="BZ466" t="s">
        <v>370</v>
      </c>
      <c r="CA466" t="s">
        <v>370</v>
      </c>
      <c r="CB466" t="s">
        <v>361</v>
      </c>
      <c r="CC466" t="s">
        <v>361</v>
      </c>
      <c r="CF466" t="s">
        <v>361</v>
      </c>
      <c r="CG466" t="s">
        <v>361</v>
      </c>
      <c r="CH466" t="s">
        <v>361</v>
      </c>
      <c r="CI466" t="s">
        <v>361</v>
      </c>
      <c r="CJ466" t="s">
        <v>361</v>
      </c>
      <c r="CK466" t="s">
        <v>361</v>
      </c>
      <c r="CL466" t="s">
        <v>361</v>
      </c>
      <c r="CM466" t="s">
        <v>361</v>
      </c>
      <c r="CN466" t="s">
        <v>361</v>
      </c>
      <c r="CO466" t="s">
        <v>361</v>
      </c>
      <c r="CP466" t="s">
        <v>361</v>
      </c>
      <c r="CQ466" t="s">
        <v>370</v>
      </c>
      <c r="CR466" t="s">
        <v>361</v>
      </c>
      <c r="CS466" t="s">
        <v>361</v>
      </c>
      <c r="CT466" t="s">
        <v>361</v>
      </c>
      <c r="CU466" t="s">
        <v>361</v>
      </c>
      <c r="CV466" t="s">
        <v>361</v>
      </c>
      <c r="CW466" t="s">
        <v>361</v>
      </c>
      <c r="CX466" t="s">
        <v>361</v>
      </c>
      <c r="CY466" t="s">
        <v>361</v>
      </c>
      <c r="CZ466" t="s">
        <v>361</v>
      </c>
      <c r="DA466" t="s">
        <v>361</v>
      </c>
      <c r="DE466" t="s">
        <v>385</v>
      </c>
      <c r="DG466" t="s">
        <v>383</v>
      </c>
      <c r="DH466" t="s">
        <v>361</v>
      </c>
      <c r="DI466" t="s">
        <v>361</v>
      </c>
      <c r="DJ466" t="s">
        <v>361</v>
      </c>
      <c r="DK466" t="s">
        <v>361</v>
      </c>
      <c r="DL466" t="s">
        <v>361</v>
      </c>
      <c r="DM466" t="s">
        <v>361</v>
      </c>
      <c r="DN466" t="s">
        <v>361</v>
      </c>
      <c r="DO466" t="s">
        <v>361</v>
      </c>
      <c r="DP466" t="s">
        <v>361</v>
      </c>
      <c r="DQ466" t="s">
        <v>361</v>
      </c>
      <c r="DR466" t="s">
        <v>361</v>
      </c>
      <c r="DT466" t="s">
        <v>361</v>
      </c>
      <c r="DU466" t="s">
        <v>361</v>
      </c>
      <c r="DV466" t="s">
        <v>361</v>
      </c>
      <c r="DW466" t="s">
        <v>361</v>
      </c>
      <c r="DX466" t="s">
        <v>361</v>
      </c>
      <c r="DY466" t="s">
        <v>361</v>
      </c>
      <c r="DZ466" t="s">
        <v>361</v>
      </c>
      <c r="EA466" t="s">
        <v>361</v>
      </c>
      <c r="EB466" t="s">
        <v>361</v>
      </c>
      <c r="EC466" t="s">
        <v>361</v>
      </c>
      <c r="ED466" t="s">
        <v>370</v>
      </c>
      <c r="EI466" t="s">
        <v>383</v>
      </c>
      <c r="EK466" t="s">
        <v>383</v>
      </c>
      <c r="EL466">
        <v>1</v>
      </c>
      <c r="EM466" t="s">
        <v>372</v>
      </c>
      <c r="EN466">
        <v>31</v>
      </c>
      <c r="FQ466" t="s">
        <v>373</v>
      </c>
      <c r="FS466" t="s">
        <v>393</v>
      </c>
      <c r="FW466" t="s">
        <v>393</v>
      </c>
      <c r="GG466" t="s">
        <v>383</v>
      </c>
      <c r="GK466" t="s">
        <v>517</v>
      </c>
      <c r="GQ466">
        <v>3</v>
      </c>
      <c r="GS466" t="s">
        <v>513</v>
      </c>
      <c r="GU466" t="s">
        <v>396</v>
      </c>
      <c r="GY466" t="s">
        <v>397</v>
      </c>
      <c r="HC466" t="s">
        <v>383</v>
      </c>
      <c r="HE466" t="s">
        <v>385</v>
      </c>
      <c r="HO466" t="s">
        <v>385</v>
      </c>
      <c r="HP466" t="s">
        <v>383</v>
      </c>
      <c r="HQ466" t="s">
        <v>383</v>
      </c>
      <c r="HR466" t="s">
        <v>383</v>
      </c>
      <c r="HS466" t="s">
        <v>385</v>
      </c>
      <c r="HT466" t="s">
        <v>383</v>
      </c>
      <c r="HU466" t="s">
        <v>383</v>
      </c>
      <c r="HV466" t="s">
        <v>385</v>
      </c>
      <c r="HW466" t="s">
        <v>383</v>
      </c>
      <c r="IE466" t="s">
        <v>383</v>
      </c>
      <c r="IF466" t="s">
        <v>385</v>
      </c>
      <c r="IG466" t="s">
        <v>383</v>
      </c>
      <c r="IH466" t="s">
        <v>383</v>
      </c>
      <c r="II466" t="s">
        <v>383</v>
      </c>
      <c r="IJ466" t="s">
        <v>383</v>
      </c>
      <c r="IK466" t="s">
        <v>383</v>
      </c>
      <c r="IM466" t="s">
        <v>453</v>
      </c>
      <c r="IQ466" t="s">
        <v>422</v>
      </c>
      <c r="IU466" t="s">
        <v>400</v>
      </c>
      <c r="IW466" t="s">
        <v>399</v>
      </c>
      <c r="IY466" t="s">
        <v>516</v>
      </c>
      <c r="JA466" t="s">
        <v>383</v>
      </c>
      <c r="JL466" t="s">
        <v>361</v>
      </c>
      <c r="JM466" t="s">
        <v>361</v>
      </c>
      <c r="JN466" t="s">
        <v>361</v>
      </c>
      <c r="JO466" t="s">
        <v>361</v>
      </c>
      <c r="JP466" t="s">
        <v>361</v>
      </c>
      <c r="JQ466" t="s">
        <v>361</v>
      </c>
      <c r="JR466" t="s">
        <v>361</v>
      </c>
      <c r="JS466" t="s">
        <v>361</v>
      </c>
      <c r="JT466" t="s">
        <v>361</v>
      </c>
      <c r="JU466" t="s">
        <v>361</v>
      </c>
      <c r="JV466" t="s">
        <v>361</v>
      </c>
      <c r="JW466" t="s">
        <v>361</v>
      </c>
      <c r="KB466" t="s">
        <v>8</v>
      </c>
    </row>
    <row r="467" spans="1:288" x14ac:dyDescent="0.3">
      <c r="A467">
        <v>466</v>
      </c>
      <c r="D467" s="45">
        <v>44749</v>
      </c>
      <c r="E467" s="46">
        <v>0.43611111111111112</v>
      </c>
      <c r="F467" t="s">
        <v>16</v>
      </c>
      <c r="G467" t="s">
        <v>13</v>
      </c>
      <c r="H467" t="s">
        <v>7</v>
      </c>
      <c r="L467" t="s">
        <v>362</v>
      </c>
      <c r="P467" t="s">
        <v>7</v>
      </c>
      <c r="Q467" t="s">
        <v>593</v>
      </c>
      <c r="V467" t="s">
        <v>401</v>
      </c>
      <c r="X467" t="s">
        <v>7</v>
      </c>
      <c r="Z467" t="s">
        <v>364</v>
      </c>
      <c r="AB467" t="s">
        <v>403</v>
      </c>
      <c r="AD467" t="s">
        <v>423</v>
      </c>
      <c r="AF467" t="s">
        <v>437</v>
      </c>
      <c r="AH467" t="s">
        <v>14</v>
      </c>
      <c r="AI467" t="s">
        <v>651</v>
      </c>
      <c r="AJ467" t="s">
        <v>367</v>
      </c>
      <c r="AN467" t="s">
        <v>9</v>
      </c>
      <c r="AP467" t="s">
        <v>369</v>
      </c>
      <c r="AR467" t="s">
        <v>7</v>
      </c>
      <c r="AT467" t="s">
        <v>9</v>
      </c>
      <c r="AV467" t="s">
        <v>361</v>
      </c>
      <c r="AW467" t="s">
        <v>361</v>
      </c>
      <c r="AX467" t="s">
        <v>361</v>
      </c>
      <c r="AY467" t="s">
        <v>361</v>
      </c>
      <c r="AZ467" t="s">
        <v>370</v>
      </c>
      <c r="BA467" t="s">
        <v>361</v>
      </c>
      <c r="BB467" t="s">
        <v>361</v>
      </c>
      <c r="BC467" t="s">
        <v>361</v>
      </c>
      <c r="BD467" t="s">
        <v>361</v>
      </c>
      <c r="BE467" t="s">
        <v>361</v>
      </c>
      <c r="BF467" t="s">
        <v>361</v>
      </c>
      <c r="BG467" t="s">
        <v>361</v>
      </c>
      <c r="BH467" t="s">
        <v>361</v>
      </c>
      <c r="BI467" t="s">
        <v>361</v>
      </c>
      <c r="BJ467" t="s">
        <v>361</v>
      </c>
      <c r="BK467" t="s">
        <v>361</v>
      </c>
      <c r="BL467" t="s">
        <v>361</v>
      </c>
      <c r="BM467" t="s">
        <v>361</v>
      </c>
      <c r="BP467" t="s">
        <v>361</v>
      </c>
      <c r="BQ467" t="s">
        <v>361</v>
      </c>
      <c r="BR467" t="s">
        <v>361</v>
      </c>
      <c r="BS467" t="s">
        <v>370</v>
      </c>
      <c r="BT467" t="s">
        <v>361</v>
      </c>
      <c r="BU467" t="s">
        <v>361</v>
      </c>
      <c r="BV467" t="s">
        <v>361</v>
      </c>
      <c r="BW467" t="s">
        <v>361</v>
      </c>
      <c r="BX467" t="s">
        <v>361</v>
      </c>
      <c r="BY467" t="s">
        <v>361</v>
      </c>
      <c r="BZ467" t="s">
        <v>361</v>
      </c>
      <c r="CA467" t="s">
        <v>361</v>
      </c>
      <c r="CB467" t="s">
        <v>361</v>
      </c>
      <c r="CC467" t="s">
        <v>361</v>
      </c>
      <c r="CF467" t="s">
        <v>361</v>
      </c>
      <c r="CG467" t="s">
        <v>361</v>
      </c>
      <c r="CH467" t="s">
        <v>361</v>
      </c>
      <c r="CI467" t="s">
        <v>370</v>
      </c>
      <c r="CJ467" t="s">
        <v>361</v>
      </c>
      <c r="CK467" t="s">
        <v>361</v>
      </c>
      <c r="CL467" t="s">
        <v>370</v>
      </c>
      <c r="CM467" t="s">
        <v>361</v>
      </c>
      <c r="CN467" t="s">
        <v>361</v>
      </c>
      <c r="CO467" t="s">
        <v>361</v>
      </c>
      <c r="CP467" t="s">
        <v>361</v>
      </c>
      <c r="CQ467" t="s">
        <v>361</v>
      </c>
      <c r="CR467" t="s">
        <v>361</v>
      </c>
      <c r="CS467" t="s">
        <v>361</v>
      </c>
      <c r="CT467" t="s">
        <v>361</v>
      </c>
      <c r="CU467" t="s">
        <v>361</v>
      </c>
      <c r="CV467" t="s">
        <v>361</v>
      </c>
      <c r="CW467" t="s">
        <v>361</v>
      </c>
      <c r="CX467" t="s">
        <v>361</v>
      </c>
      <c r="CY467" t="s">
        <v>361</v>
      </c>
      <c r="CZ467" t="s">
        <v>361</v>
      </c>
      <c r="DA467" t="s">
        <v>361</v>
      </c>
      <c r="DD467" t="s">
        <v>9</v>
      </c>
      <c r="DF467" t="s">
        <v>9</v>
      </c>
      <c r="DH467" t="s">
        <v>361</v>
      </c>
      <c r="DI467" t="s">
        <v>361</v>
      </c>
      <c r="DJ467" t="s">
        <v>361</v>
      </c>
      <c r="DK467" t="s">
        <v>361</v>
      </c>
      <c r="DL467" t="s">
        <v>361</v>
      </c>
      <c r="DM467" t="s">
        <v>361</v>
      </c>
      <c r="DN467" t="s">
        <v>361</v>
      </c>
      <c r="DO467" t="s">
        <v>361</v>
      </c>
      <c r="DP467" t="s">
        <v>361</v>
      </c>
      <c r="DQ467" t="s">
        <v>361</v>
      </c>
      <c r="DR467" t="s">
        <v>370</v>
      </c>
      <c r="DT467" t="s">
        <v>361</v>
      </c>
      <c r="DU467" t="s">
        <v>361</v>
      </c>
      <c r="DV467" t="s">
        <v>361</v>
      </c>
      <c r="DW467" t="s">
        <v>361</v>
      </c>
      <c r="DX467" t="s">
        <v>361</v>
      </c>
      <c r="DY467" t="s">
        <v>361</v>
      </c>
      <c r="DZ467" t="s">
        <v>361</v>
      </c>
      <c r="EA467" t="s">
        <v>361</v>
      </c>
      <c r="EB467" t="s">
        <v>361</v>
      </c>
      <c r="EC467" t="s">
        <v>361</v>
      </c>
      <c r="ED467" t="s">
        <v>361</v>
      </c>
      <c r="EH467" t="s">
        <v>9</v>
      </c>
      <c r="EJ467" t="s">
        <v>9</v>
      </c>
      <c r="EL467">
        <v>1</v>
      </c>
      <c r="EM467" t="s">
        <v>371</v>
      </c>
      <c r="EN467">
        <v>7</v>
      </c>
      <c r="FQ467" t="s">
        <v>392</v>
      </c>
      <c r="FR467" t="s">
        <v>449</v>
      </c>
      <c r="FV467" t="s">
        <v>449</v>
      </c>
      <c r="FZ467" t="s">
        <v>9</v>
      </c>
      <c r="GF467" t="s">
        <v>7</v>
      </c>
      <c r="GJ467" t="s">
        <v>425</v>
      </c>
      <c r="GP467">
        <v>3</v>
      </c>
      <c r="GR467" t="s">
        <v>376</v>
      </c>
      <c r="GT467" t="s">
        <v>377</v>
      </c>
      <c r="GX467" t="s">
        <v>378</v>
      </c>
      <c r="HB467" t="s">
        <v>7</v>
      </c>
      <c r="HD467" t="s">
        <v>9</v>
      </c>
      <c r="HF467" t="s">
        <v>7</v>
      </c>
      <c r="HG467" t="s">
        <v>9</v>
      </c>
      <c r="HH467" t="s">
        <v>7</v>
      </c>
      <c r="HI467" t="s">
        <v>7</v>
      </c>
      <c r="HJ467" t="s">
        <v>7</v>
      </c>
      <c r="HK467" t="s">
        <v>7</v>
      </c>
      <c r="HL467" t="s">
        <v>9</v>
      </c>
      <c r="HM467" t="s">
        <v>9</v>
      </c>
      <c r="HN467" t="s">
        <v>7</v>
      </c>
      <c r="HX467" t="s">
        <v>9</v>
      </c>
      <c r="HY467" t="s">
        <v>9</v>
      </c>
      <c r="HZ467" t="s">
        <v>7</v>
      </c>
      <c r="IA467" t="s">
        <v>7</v>
      </c>
      <c r="IB467" t="s">
        <v>7</v>
      </c>
      <c r="IC467" t="s">
        <v>7</v>
      </c>
      <c r="ID467" t="s">
        <v>7</v>
      </c>
      <c r="IL467" t="s">
        <v>473</v>
      </c>
      <c r="IP467" t="s">
        <v>380</v>
      </c>
      <c r="IT467" t="s">
        <v>381</v>
      </c>
      <c r="IV467" t="s">
        <v>381</v>
      </c>
      <c r="IX467" t="s">
        <v>381</v>
      </c>
      <c r="IZ467" t="s">
        <v>9</v>
      </c>
      <c r="JB467" t="s">
        <v>11</v>
      </c>
      <c r="JD467" t="s">
        <v>9</v>
      </c>
      <c r="JF467" t="s">
        <v>409</v>
      </c>
      <c r="JG467" t="s">
        <v>410</v>
      </c>
      <c r="JH467" t="s">
        <v>446</v>
      </c>
      <c r="JL467" t="s">
        <v>370</v>
      </c>
      <c r="JM467" t="s">
        <v>361</v>
      </c>
      <c r="JN467" t="s">
        <v>370</v>
      </c>
      <c r="JO467" t="s">
        <v>370</v>
      </c>
      <c r="JP467" t="s">
        <v>370</v>
      </c>
      <c r="JQ467" t="s">
        <v>361</v>
      </c>
      <c r="JR467" t="s">
        <v>361</v>
      </c>
      <c r="JS467" t="s">
        <v>361</v>
      </c>
      <c r="JT467" t="s">
        <v>361</v>
      </c>
      <c r="JU467" t="s">
        <v>361</v>
      </c>
      <c r="JV467" t="s">
        <v>361</v>
      </c>
      <c r="JW467" t="s">
        <v>361</v>
      </c>
      <c r="JX467" t="s">
        <v>411</v>
      </c>
      <c r="JZ467" t="s">
        <v>412</v>
      </c>
      <c r="KB467" t="s">
        <v>8</v>
      </c>
    </row>
    <row r="468" spans="1:288" x14ac:dyDescent="0.3">
      <c r="A468">
        <v>467</v>
      </c>
      <c r="AV468" t="s">
        <v>361</v>
      </c>
      <c r="AW468" t="s">
        <v>361</v>
      </c>
      <c r="AX468" t="s">
        <v>361</v>
      </c>
      <c r="AY468" t="s">
        <v>361</v>
      </c>
      <c r="AZ468" t="s">
        <v>361</v>
      </c>
      <c r="BA468" t="s">
        <v>361</v>
      </c>
      <c r="BB468" t="s">
        <v>361</v>
      </c>
      <c r="BC468" t="s">
        <v>361</v>
      </c>
      <c r="BD468" t="s">
        <v>361</v>
      </c>
      <c r="BE468" t="s">
        <v>361</v>
      </c>
      <c r="BF468" t="s">
        <v>361</v>
      </c>
      <c r="BG468" t="s">
        <v>361</v>
      </c>
      <c r="BH468" t="s">
        <v>361</v>
      </c>
      <c r="BI468" t="s">
        <v>361</v>
      </c>
      <c r="BJ468" t="s">
        <v>361</v>
      </c>
      <c r="BK468" t="s">
        <v>361</v>
      </c>
      <c r="BL468" t="s">
        <v>361</v>
      </c>
      <c r="BM468" t="s">
        <v>361</v>
      </c>
      <c r="BP468" t="s">
        <v>361</v>
      </c>
      <c r="BQ468" t="s">
        <v>361</v>
      </c>
      <c r="BR468" t="s">
        <v>361</v>
      </c>
      <c r="BS468" t="s">
        <v>361</v>
      </c>
      <c r="BT468" t="s">
        <v>361</v>
      </c>
      <c r="BU468" t="s">
        <v>361</v>
      </c>
      <c r="BV468" t="s">
        <v>361</v>
      </c>
      <c r="BW468" t="s">
        <v>361</v>
      </c>
      <c r="BX468" t="s">
        <v>361</v>
      </c>
      <c r="BY468" t="s">
        <v>361</v>
      </c>
      <c r="BZ468" t="s">
        <v>361</v>
      </c>
      <c r="CA468" t="s">
        <v>361</v>
      </c>
      <c r="CB468" t="s">
        <v>361</v>
      </c>
      <c r="CC468" t="s">
        <v>361</v>
      </c>
      <c r="CF468" t="s">
        <v>361</v>
      </c>
      <c r="CG468" t="s">
        <v>361</v>
      </c>
      <c r="CH468" t="s">
        <v>361</v>
      </c>
      <c r="CI468" t="s">
        <v>361</v>
      </c>
      <c r="CJ468" t="s">
        <v>361</v>
      </c>
      <c r="CK468" t="s">
        <v>361</v>
      </c>
      <c r="CL468" t="s">
        <v>361</v>
      </c>
      <c r="CM468" t="s">
        <v>361</v>
      </c>
      <c r="CN468" t="s">
        <v>361</v>
      </c>
      <c r="CO468" t="s">
        <v>361</v>
      </c>
      <c r="CP468" t="s">
        <v>361</v>
      </c>
      <c r="CQ468" t="s">
        <v>361</v>
      </c>
      <c r="CR468" t="s">
        <v>361</v>
      </c>
      <c r="CS468" t="s">
        <v>361</v>
      </c>
      <c r="CT468" t="s">
        <v>361</v>
      </c>
      <c r="CU468" t="s">
        <v>361</v>
      </c>
      <c r="CV468" t="s">
        <v>361</v>
      </c>
      <c r="CW468" t="s">
        <v>361</v>
      </c>
      <c r="CX468" t="s">
        <v>361</v>
      </c>
      <c r="CY468" t="s">
        <v>361</v>
      </c>
      <c r="CZ468" t="s">
        <v>361</v>
      </c>
      <c r="DA468" t="s">
        <v>361</v>
      </c>
      <c r="DH468" t="s">
        <v>361</v>
      </c>
      <c r="DI468" t="s">
        <v>361</v>
      </c>
      <c r="DJ468" t="s">
        <v>361</v>
      </c>
      <c r="DK468" t="s">
        <v>361</v>
      </c>
      <c r="DL468" t="s">
        <v>361</v>
      </c>
      <c r="DM468" t="s">
        <v>361</v>
      </c>
      <c r="DN468" t="s">
        <v>361</v>
      </c>
      <c r="DO468" t="s">
        <v>361</v>
      </c>
      <c r="DP468" t="s">
        <v>361</v>
      </c>
      <c r="DQ468" t="s">
        <v>361</v>
      </c>
      <c r="DR468" t="s">
        <v>361</v>
      </c>
      <c r="DT468" t="s">
        <v>361</v>
      </c>
      <c r="DU468" t="s">
        <v>361</v>
      </c>
      <c r="DV468" t="s">
        <v>361</v>
      </c>
      <c r="DW468" t="s">
        <v>361</v>
      </c>
      <c r="DX468" t="s">
        <v>361</v>
      </c>
      <c r="DY468" t="s">
        <v>361</v>
      </c>
      <c r="DZ468" t="s">
        <v>361</v>
      </c>
      <c r="EA468" t="s">
        <v>361</v>
      </c>
      <c r="EB468" t="s">
        <v>361</v>
      </c>
      <c r="EC468" t="s">
        <v>361</v>
      </c>
      <c r="ED468" t="s">
        <v>361</v>
      </c>
      <c r="JL468" t="s">
        <v>361</v>
      </c>
      <c r="JM468" t="s">
        <v>361</v>
      </c>
      <c r="JN468" t="s">
        <v>361</v>
      </c>
      <c r="JO468" t="s">
        <v>361</v>
      </c>
      <c r="JP468" t="s">
        <v>361</v>
      </c>
      <c r="JQ468" t="s">
        <v>361</v>
      </c>
      <c r="JR468" t="s">
        <v>361</v>
      </c>
      <c r="JS468" t="s">
        <v>361</v>
      </c>
      <c r="JT468" t="s">
        <v>361</v>
      </c>
      <c r="JU468" t="s">
        <v>361</v>
      </c>
      <c r="JV468" t="s">
        <v>361</v>
      </c>
      <c r="JW468" t="s">
        <v>361</v>
      </c>
      <c r="KB468" t="s">
        <v>59</v>
      </c>
    </row>
    <row r="469" spans="1:288" x14ac:dyDescent="0.3">
      <c r="A469">
        <v>468</v>
      </c>
      <c r="D469" s="45">
        <v>44749</v>
      </c>
      <c r="E469" s="46">
        <v>0.44097222222222227</v>
      </c>
      <c r="F469" t="s">
        <v>10</v>
      </c>
      <c r="G469" t="s">
        <v>382</v>
      </c>
      <c r="I469" t="s">
        <v>383</v>
      </c>
      <c r="N469" t="s">
        <v>384</v>
      </c>
      <c r="S469" t="s">
        <v>385</v>
      </c>
      <c r="W469" t="s">
        <v>413</v>
      </c>
      <c r="AA469" t="s">
        <v>414</v>
      </c>
      <c r="AC469" t="s">
        <v>388</v>
      </c>
      <c r="AE469" t="s">
        <v>423</v>
      </c>
      <c r="AG469" t="s">
        <v>390</v>
      </c>
      <c r="AK469" t="s">
        <v>383</v>
      </c>
      <c r="AO469" t="s">
        <v>383</v>
      </c>
      <c r="AQ469" t="s">
        <v>460</v>
      </c>
      <c r="AS469" t="s">
        <v>383</v>
      </c>
      <c r="AU469" t="s">
        <v>385</v>
      </c>
      <c r="AV469" t="s">
        <v>361</v>
      </c>
      <c r="AW469" t="s">
        <v>361</v>
      </c>
      <c r="AX469" t="s">
        <v>361</v>
      </c>
      <c r="AY469" t="s">
        <v>361</v>
      </c>
      <c r="AZ469" t="s">
        <v>361</v>
      </c>
      <c r="BA469" t="s">
        <v>361</v>
      </c>
      <c r="BB469" t="s">
        <v>361</v>
      </c>
      <c r="BC469" t="s">
        <v>361</v>
      </c>
      <c r="BD469" t="s">
        <v>361</v>
      </c>
      <c r="BE469" t="s">
        <v>361</v>
      </c>
      <c r="BF469" t="s">
        <v>361</v>
      </c>
      <c r="BG469" t="s">
        <v>361</v>
      </c>
      <c r="BH469" t="s">
        <v>370</v>
      </c>
      <c r="BI469" t="s">
        <v>370</v>
      </c>
      <c r="BJ469" t="s">
        <v>370</v>
      </c>
      <c r="BK469" t="s">
        <v>370</v>
      </c>
      <c r="BL469" t="s">
        <v>361</v>
      </c>
      <c r="BM469" t="s">
        <v>361</v>
      </c>
      <c r="BP469" t="s">
        <v>361</v>
      </c>
      <c r="BQ469" t="s">
        <v>361</v>
      </c>
      <c r="BR469" t="s">
        <v>361</v>
      </c>
      <c r="BS469" t="s">
        <v>361</v>
      </c>
      <c r="BT469" t="s">
        <v>361</v>
      </c>
      <c r="BU469" t="s">
        <v>361</v>
      </c>
      <c r="BV469" t="s">
        <v>361</v>
      </c>
      <c r="BW469" t="s">
        <v>361</v>
      </c>
      <c r="BX469" t="s">
        <v>370</v>
      </c>
      <c r="BY469" t="s">
        <v>370</v>
      </c>
      <c r="BZ469" t="s">
        <v>361</v>
      </c>
      <c r="CA469" t="s">
        <v>370</v>
      </c>
      <c r="CB469" t="s">
        <v>361</v>
      </c>
      <c r="CC469" t="s">
        <v>361</v>
      </c>
      <c r="CF469" t="s">
        <v>361</v>
      </c>
      <c r="CG469" t="s">
        <v>361</v>
      </c>
      <c r="CH469" t="s">
        <v>361</v>
      </c>
      <c r="CI469" t="s">
        <v>361</v>
      </c>
      <c r="CJ469" t="s">
        <v>361</v>
      </c>
      <c r="CK469" t="s">
        <v>361</v>
      </c>
      <c r="CL469" t="s">
        <v>361</v>
      </c>
      <c r="CM469" t="s">
        <v>361</v>
      </c>
      <c r="CN469" t="s">
        <v>361</v>
      </c>
      <c r="CO469" t="s">
        <v>361</v>
      </c>
      <c r="CP469" t="s">
        <v>361</v>
      </c>
      <c r="CQ469" t="s">
        <v>361</v>
      </c>
      <c r="CR469" t="s">
        <v>361</v>
      </c>
      <c r="CS469" t="s">
        <v>361</v>
      </c>
      <c r="CT469" t="s">
        <v>370</v>
      </c>
      <c r="CU469" t="s">
        <v>370</v>
      </c>
      <c r="CV469" t="s">
        <v>370</v>
      </c>
      <c r="CW469" t="s">
        <v>370</v>
      </c>
      <c r="CX469" t="s">
        <v>361</v>
      </c>
      <c r="CY469" t="s">
        <v>370</v>
      </c>
      <c r="CZ469" t="s">
        <v>361</v>
      </c>
      <c r="DA469" t="s">
        <v>361</v>
      </c>
      <c r="DE469" t="s">
        <v>385</v>
      </c>
      <c r="DG469" t="s">
        <v>385</v>
      </c>
      <c r="DH469" t="s">
        <v>361</v>
      </c>
      <c r="DI469" t="s">
        <v>361</v>
      </c>
      <c r="DJ469" t="s">
        <v>361</v>
      </c>
      <c r="DK469" t="s">
        <v>361</v>
      </c>
      <c r="DL469" t="s">
        <v>361</v>
      </c>
      <c r="DM469" t="s">
        <v>361</v>
      </c>
      <c r="DN469" t="s">
        <v>361</v>
      </c>
      <c r="DO469" t="s">
        <v>361</v>
      </c>
      <c r="DP469" t="s">
        <v>361</v>
      </c>
      <c r="DQ469" t="s">
        <v>361</v>
      </c>
      <c r="DR469" t="s">
        <v>361</v>
      </c>
      <c r="DT469" t="s">
        <v>361</v>
      </c>
      <c r="DU469" t="s">
        <v>361</v>
      </c>
      <c r="DV469" t="s">
        <v>361</v>
      </c>
      <c r="DW469" t="s">
        <v>361</v>
      </c>
      <c r="DX469" t="s">
        <v>361</v>
      </c>
      <c r="DY469" t="s">
        <v>361</v>
      </c>
      <c r="DZ469" t="s">
        <v>361</v>
      </c>
      <c r="EA469" t="s">
        <v>361</v>
      </c>
      <c r="EB469" t="s">
        <v>361</v>
      </c>
      <c r="EC469" t="s">
        <v>361</v>
      </c>
      <c r="ED469" t="s">
        <v>370</v>
      </c>
      <c r="EI469" t="s">
        <v>383</v>
      </c>
      <c r="EK469" t="s">
        <v>385</v>
      </c>
      <c r="EL469">
        <v>3</v>
      </c>
      <c r="EM469" t="s">
        <v>372</v>
      </c>
      <c r="EN469">
        <v>42</v>
      </c>
      <c r="EO469" t="s">
        <v>371</v>
      </c>
      <c r="EP469">
        <v>12</v>
      </c>
      <c r="EQ469" t="s">
        <v>371</v>
      </c>
      <c r="ER469">
        <v>6</v>
      </c>
      <c r="FQ469" t="s">
        <v>392</v>
      </c>
      <c r="FS469" t="s">
        <v>419</v>
      </c>
      <c r="FW469" t="s">
        <v>419</v>
      </c>
      <c r="GA469" t="s">
        <v>385</v>
      </c>
      <c r="GG469" t="s">
        <v>383</v>
      </c>
      <c r="GK469" t="s">
        <v>608</v>
      </c>
      <c r="GO469" t="s">
        <v>484</v>
      </c>
      <c r="GQ469">
        <v>60</v>
      </c>
      <c r="GS469" t="s">
        <v>544</v>
      </c>
      <c r="GU469" t="s">
        <v>554</v>
      </c>
      <c r="GY469" t="s">
        <v>498</v>
      </c>
      <c r="HC469" t="s">
        <v>383</v>
      </c>
      <c r="HE469" t="s">
        <v>383</v>
      </c>
      <c r="HO469" t="s">
        <v>383</v>
      </c>
      <c r="HP469" t="s">
        <v>383</v>
      </c>
      <c r="HQ469" t="s">
        <v>383</v>
      </c>
      <c r="HR469" t="s">
        <v>383</v>
      </c>
      <c r="HS469" t="s">
        <v>383</v>
      </c>
      <c r="HT469" t="s">
        <v>383</v>
      </c>
      <c r="HU469" t="s">
        <v>383</v>
      </c>
      <c r="HV469" t="s">
        <v>383</v>
      </c>
      <c r="HW469" t="s">
        <v>383</v>
      </c>
      <c r="IE469" t="s">
        <v>383</v>
      </c>
      <c r="IF469" t="s">
        <v>385</v>
      </c>
      <c r="IG469" t="s">
        <v>383</v>
      </c>
      <c r="IH469" t="s">
        <v>383</v>
      </c>
      <c r="II469" t="s">
        <v>383</v>
      </c>
      <c r="IJ469" t="s">
        <v>383</v>
      </c>
      <c r="IK469" t="s">
        <v>383</v>
      </c>
      <c r="IM469" t="s">
        <v>462</v>
      </c>
      <c r="IQ469" t="s">
        <v>422</v>
      </c>
      <c r="IU469" t="s">
        <v>399</v>
      </c>
      <c r="IW469" t="s">
        <v>399</v>
      </c>
      <c r="IY469" t="s">
        <v>399</v>
      </c>
      <c r="JA469" t="s">
        <v>383</v>
      </c>
      <c r="JL469" t="s">
        <v>361</v>
      </c>
      <c r="JM469" t="s">
        <v>361</v>
      </c>
      <c r="JN469" t="s">
        <v>361</v>
      </c>
      <c r="JO469" t="s">
        <v>361</v>
      </c>
      <c r="JP469" t="s">
        <v>361</v>
      </c>
      <c r="JQ469" t="s">
        <v>361</v>
      </c>
      <c r="JR469" t="s">
        <v>361</v>
      </c>
      <c r="JS469" t="s">
        <v>361</v>
      </c>
      <c r="JT469" t="s">
        <v>361</v>
      </c>
      <c r="JU469" t="s">
        <v>361</v>
      </c>
      <c r="JV469" t="s">
        <v>361</v>
      </c>
      <c r="JW469" t="s">
        <v>361</v>
      </c>
      <c r="KB469" t="s">
        <v>8</v>
      </c>
    </row>
    <row r="470" spans="1:288" x14ac:dyDescent="0.3">
      <c r="A470">
        <v>469</v>
      </c>
      <c r="D470" s="45">
        <v>44751</v>
      </c>
      <c r="E470" s="46">
        <v>0.56666666666666665</v>
      </c>
      <c r="F470" t="s">
        <v>15</v>
      </c>
      <c r="G470" t="s">
        <v>13</v>
      </c>
      <c r="H470" t="s">
        <v>7</v>
      </c>
      <c r="L470" t="s">
        <v>362</v>
      </c>
      <c r="P470" t="s">
        <v>9</v>
      </c>
      <c r="V470" t="s">
        <v>363</v>
      </c>
      <c r="Z470" t="s">
        <v>402</v>
      </c>
      <c r="AB470" t="s">
        <v>469</v>
      </c>
      <c r="AD470" t="s">
        <v>389</v>
      </c>
      <c r="AF470" t="s">
        <v>367</v>
      </c>
      <c r="AJ470" t="s">
        <v>367</v>
      </c>
      <c r="AN470" t="s">
        <v>368</v>
      </c>
      <c r="AP470" t="s">
        <v>424</v>
      </c>
      <c r="AR470" t="s">
        <v>9</v>
      </c>
      <c r="AT470" t="s">
        <v>7</v>
      </c>
      <c r="AV470" t="s">
        <v>361</v>
      </c>
      <c r="AW470" t="s">
        <v>361</v>
      </c>
      <c r="AX470" t="s">
        <v>361</v>
      </c>
      <c r="AY470" t="s">
        <v>361</v>
      </c>
      <c r="AZ470" t="s">
        <v>370</v>
      </c>
      <c r="BA470" t="s">
        <v>361</v>
      </c>
      <c r="BB470" t="s">
        <v>361</v>
      </c>
      <c r="BC470" t="s">
        <v>361</v>
      </c>
      <c r="BD470" t="s">
        <v>361</v>
      </c>
      <c r="BE470" t="s">
        <v>361</v>
      </c>
      <c r="BF470" t="s">
        <v>361</v>
      </c>
      <c r="BG470" t="s">
        <v>361</v>
      </c>
      <c r="BH470" t="s">
        <v>361</v>
      </c>
      <c r="BI470" t="s">
        <v>361</v>
      </c>
      <c r="BJ470" t="s">
        <v>361</v>
      </c>
      <c r="BK470" t="s">
        <v>361</v>
      </c>
      <c r="BL470" t="s">
        <v>361</v>
      </c>
      <c r="BM470" t="s">
        <v>361</v>
      </c>
      <c r="BP470" t="s">
        <v>361</v>
      </c>
      <c r="BQ470" t="s">
        <v>361</v>
      </c>
      <c r="BR470" t="s">
        <v>361</v>
      </c>
      <c r="BS470" t="s">
        <v>370</v>
      </c>
      <c r="BT470" t="s">
        <v>361</v>
      </c>
      <c r="BU470" t="s">
        <v>361</v>
      </c>
      <c r="BV470" t="s">
        <v>361</v>
      </c>
      <c r="BW470" t="s">
        <v>361</v>
      </c>
      <c r="BX470" t="s">
        <v>361</v>
      </c>
      <c r="BY470" t="s">
        <v>361</v>
      </c>
      <c r="BZ470" t="s">
        <v>361</v>
      </c>
      <c r="CA470" t="s">
        <v>361</v>
      </c>
      <c r="CB470" t="s">
        <v>361</v>
      </c>
      <c r="CC470" t="s">
        <v>361</v>
      </c>
      <c r="CF470" t="s">
        <v>361</v>
      </c>
      <c r="CG470" t="s">
        <v>361</v>
      </c>
      <c r="CH470" t="s">
        <v>361</v>
      </c>
      <c r="CI470" t="s">
        <v>370</v>
      </c>
      <c r="CJ470" t="s">
        <v>370</v>
      </c>
      <c r="CK470" t="s">
        <v>370</v>
      </c>
      <c r="CL470" t="s">
        <v>361</v>
      </c>
      <c r="CM470" t="s">
        <v>361</v>
      </c>
      <c r="CN470" t="s">
        <v>370</v>
      </c>
      <c r="CO470" t="s">
        <v>361</v>
      </c>
      <c r="CP470" t="s">
        <v>361</v>
      </c>
      <c r="CQ470" t="s">
        <v>361</v>
      </c>
      <c r="CR470" t="s">
        <v>361</v>
      </c>
      <c r="CS470" t="s">
        <v>361</v>
      </c>
      <c r="CT470" t="s">
        <v>361</v>
      </c>
      <c r="CU470" t="s">
        <v>361</v>
      </c>
      <c r="CV470" t="s">
        <v>361</v>
      </c>
      <c r="CW470" t="s">
        <v>361</v>
      </c>
      <c r="CX470" t="s">
        <v>361</v>
      </c>
      <c r="CY470" t="s">
        <v>361</v>
      </c>
      <c r="CZ470" t="s">
        <v>361</v>
      </c>
      <c r="DA470" t="s">
        <v>361</v>
      </c>
      <c r="DD470" t="s">
        <v>9</v>
      </c>
      <c r="DF470" t="s">
        <v>9</v>
      </c>
      <c r="DH470" t="s">
        <v>361</v>
      </c>
      <c r="DI470" t="s">
        <v>361</v>
      </c>
      <c r="DJ470" t="s">
        <v>361</v>
      </c>
      <c r="DK470" t="s">
        <v>361</v>
      </c>
      <c r="DL470" t="s">
        <v>361</v>
      </c>
      <c r="DM470" t="s">
        <v>361</v>
      </c>
      <c r="DN470" t="s">
        <v>361</v>
      </c>
      <c r="DO470" t="s">
        <v>361</v>
      </c>
      <c r="DP470" t="s">
        <v>361</v>
      </c>
      <c r="DQ470" t="s">
        <v>361</v>
      </c>
      <c r="DR470" t="s">
        <v>370</v>
      </c>
      <c r="DT470" t="s">
        <v>361</v>
      </c>
      <c r="DU470" t="s">
        <v>361</v>
      </c>
      <c r="DV470" t="s">
        <v>361</v>
      </c>
      <c r="DW470" t="s">
        <v>361</v>
      </c>
      <c r="DX470" t="s">
        <v>361</v>
      </c>
      <c r="DY470" t="s">
        <v>361</v>
      </c>
      <c r="DZ470" t="s">
        <v>361</v>
      </c>
      <c r="EA470" t="s">
        <v>361</v>
      </c>
      <c r="EB470" t="s">
        <v>361</v>
      </c>
      <c r="EC470" t="s">
        <v>361</v>
      </c>
      <c r="ED470" t="s">
        <v>361</v>
      </c>
      <c r="EH470" t="s">
        <v>7</v>
      </c>
      <c r="EJ470" t="s">
        <v>7</v>
      </c>
      <c r="EL470">
        <v>0</v>
      </c>
      <c r="FQ470" t="s">
        <v>373</v>
      </c>
      <c r="FR470" t="s">
        <v>406</v>
      </c>
      <c r="FV470" t="s">
        <v>406</v>
      </c>
      <c r="GF470" t="s">
        <v>7</v>
      </c>
      <c r="GJ470" t="s">
        <v>478</v>
      </c>
      <c r="GN470" t="s">
        <v>479</v>
      </c>
      <c r="GP470">
        <v>5</v>
      </c>
      <c r="GR470" t="s">
        <v>606</v>
      </c>
      <c r="GT470" t="s">
        <v>472</v>
      </c>
      <c r="GX470" t="s">
        <v>378</v>
      </c>
      <c r="HB470" t="s">
        <v>9</v>
      </c>
      <c r="HD470" t="s">
        <v>7</v>
      </c>
      <c r="HF470" t="s">
        <v>9</v>
      </c>
      <c r="HG470" t="s">
        <v>9</v>
      </c>
      <c r="HH470" t="s">
        <v>7</v>
      </c>
      <c r="HI470" t="s">
        <v>7</v>
      </c>
      <c r="HJ470" t="s">
        <v>9</v>
      </c>
      <c r="HK470" t="s">
        <v>7</v>
      </c>
      <c r="HL470" t="s">
        <v>7</v>
      </c>
      <c r="HM470" t="s">
        <v>7</v>
      </c>
      <c r="HN470" t="s">
        <v>7</v>
      </c>
      <c r="HX470" t="s">
        <v>9</v>
      </c>
      <c r="HY470" t="s">
        <v>9</v>
      </c>
      <c r="HZ470" t="s">
        <v>7</v>
      </c>
      <c r="IA470" t="s">
        <v>7</v>
      </c>
      <c r="IB470" t="s">
        <v>7</v>
      </c>
      <c r="IC470" t="s">
        <v>7</v>
      </c>
      <c r="ID470" t="s">
        <v>7</v>
      </c>
      <c r="IL470" t="s">
        <v>473</v>
      </c>
      <c r="IP470" t="s">
        <v>14</v>
      </c>
      <c r="IR470" t="s">
        <v>408</v>
      </c>
      <c r="IT470" t="s">
        <v>381</v>
      </c>
      <c r="IV470" t="s">
        <v>381</v>
      </c>
      <c r="IX470" t="s">
        <v>381</v>
      </c>
      <c r="IZ470" t="s">
        <v>7</v>
      </c>
      <c r="JL470" t="s">
        <v>361</v>
      </c>
      <c r="JM470" t="s">
        <v>361</v>
      </c>
      <c r="JN470" t="s">
        <v>361</v>
      </c>
      <c r="JO470" t="s">
        <v>361</v>
      </c>
      <c r="JP470" t="s">
        <v>361</v>
      </c>
      <c r="JQ470" t="s">
        <v>361</v>
      </c>
      <c r="JR470" t="s">
        <v>361</v>
      </c>
      <c r="JS470" t="s">
        <v>361</v>
      </c>
      <c r="JT470" t="s">
        <v>361</v>
      </c>
      <c r="JU470" t="s">
        <v>361</v>
      </c>
      <c r="JV470" t="s">
        <v>361</v>
      </c>
      <c r="JW470" t="s">
        <v>361</v>
      </c>
      <c r="KB470" t="s">
        <v>8</v>
      </c>
    </row>
    <row r="471" spans="1:288" x14ac:dyDescent="0.3">
      <c r="A471">
        <v>470</v>
      </c>
      <c r="D471" s="45">
        <v>44749</v>
      </c>
      <c r="E471" s="46">
        <v>0.4513888888888889</v>
      </c>
      <c r="F471" t="s">
        <v>15</v>
      </c>
      <c r="G471" t="s">
        <v>13</v>
      </c>
      <c r="H471" t="s">
        <v>7</v>
      </c>
      <c r="L471" t="s">
        <v>362</v>
      </c>
      <c r="P471" t="s">
        <v>9</v>
      </c>
      <c r="V471" t="s">
        <v>363</v>
      </c>
      <c r="Z471" t="s">
        <v>443</v>
      </c>
      <c r="AB471" t="s">
        <v>403</v>
      </c>
      <c r="AD471" t="s">
        <v>423</v>
      </c>
      <c r="AF471" t="s">
        <v>367</v>
      </c>
      <c r="AJ471" t="s">
        <v>437</v>
      </c>
      <c r="AL471" t="s">
        <v>601</v>
      </c>
      <c r="AN471" t="s">
        <v>7</v>
      </c>
      <c r="AP471" t="s">
        <v>471</v>
      </c>
      <c r="AR471" t="s">
        <v>9</v>
      </c>
      <c r="AT471" t="s">
        <v>368</v>
      </c>
      <c r="AV471" t="s">
        <v>361</v>
      </c>
      <c r="AW471" t="s">
        <v>361</v>
      </c>
      <c r="AX471" t="s">
        <v>361</v>
      </c>
      <c r="AY471" t="s">
        <v>361</v>
      </c>
      <c r="AZ471" t="s">
        <v>370</v>
      </c>
      <c r="BA471" t="s">
        <v>361</v>
      </c>
      <c r="BB471" t="s">
        <v>361</v>
      </c>
      <c r="BC471" t="s">
        <v>361</v>
      </c>
      <c r="BD471" t="s">
        <v>361</v>
      </c>
      <c r="BE471" t="s">
        <v>361</v>
      </c>
      <c r="BF471" t="s">
        <v>361</v>
      </c>
      <c r="BG471" t="s">
        <v>361</v>
      </c>
      <c r="BH471" t="s">
        <v>361</v>
      </c>
      <c r="BI471" t="s">
        <v>361</v>
      </c>
      <c r="BJ471" t="s">
        <v>361</v>
      </c>
      <c r="BK471" t="s">
        <v>361</v>
      </c>
      <c r="BL471" t="s">
        <v>361</v>
      </c>
      <c r="BM471" t="s">
        <v>361</v>
      </c>
      <c r="BP471" t="s">
        <v>361</v>
      </c>
      <c r="BQ471" t="s">
        <v>361</v>
      </c>
      <c r="BR471" t="s">
        <v>370</v>
      </c>
      <c r="BS471" t="s">
        <v>370</v>
      </c>
      <c r="BT471" t="s">
        <v>361</v>
      </c>
      <c r="BU471" t="s">
        <v>361</v>
      </c>
      <c r="BV471" t="s">
        <v>361</v>
      </c>
      <c r="BW471" t="s">
        <v>361</v>
      </c>
      <c r="BX471" t="s">
        <v>361</v>
      </c>
      <c r="BY471" t="s">
        <v>361</v>
      </c>
      <c r="BZ471" t="s">
        <v>361</v>
      </c>
      <c r="CA471" t="s">
        <v>361</v>
      </c>
      <c r="CB471" t="s">
        <v>361</v>
      </c>
      <c r="CC471" t="s">
        <v>361</v>
      </c>
      <c r="CF471" t="s">
        <v>361</v>
      </c>
      <c r="CG471" t="s">
        <v>361</v>
      </c>
      <c r="CH471" t="s">
        <v>370</v>
      </c>
      <c r="CI471" t="s">
        <v>370</v>
      </c>
      <c r="CJ471" t="s">
        <v>370</v>
      </c>
      <c r="CK471" t="s">
        <v>361</v>
      </c>
      <c r="CL471" t="s">
        <v>370</v>
      </c>
      <c r="CM471" t="s">
        <v>361</v>
      </c>
      <c r="CN471" t="s">
        <v>361</v>
      </c>
      <c r="CO471" t="s">
        <v>361</v>
      </c>
      <c r="CP471" t="s">
        <v>361</v>
      </c>
      <c r="CQ471" t="s">
        <v>361</v>
      </c>
      <c r="CR471" t="s">
        <v>361</v>
      </c>
      <c r="CS471" t="s">
        <v>361</v>
      </c>
      <c r="CT471" t="s">
        <v>361</v>
      </c>
      <c r="CU471" t="s">
        <v>361</v>
      </c>
      <c r="CV471" t="s">
        <v>361</v>
      </c>
      <c r="CW471" t="s">
        <v>361</v>
      </c>
      <c r="CX471" t="s">
        <v>361</v>
      </c>
      <c r="CY471" t="s">
        <v>361</v>
      </c>
      <c r="CZ471" t="s">
        <v>361</v>
      </c>
      <c r="DA471" t="s">
        <v>361</v>
      </c>
      <c r="DD471" t="s">
        <v>9</v>
      </c>
      <c r="DF471" t="s">
        <v>9</v>
      </c>
      <c r="DH471" t="s">
        <v>361</v>
      </c>
      <c r="DI471" t="s">
        <v>361</v>
      </c>
      <c r="DJ471" t="s">
        <v>361</v>
      </c>
      <c r="DK471" t="s">
        <v>361</v>
      </c>
      <c r="DL471" t="s">
        <v>361</v>
      </c>
      <c r="DM471" t="s">
        <v>361</v>
      </c>
      <c r="DN471" t="s">
        <v>361</v>
      </c>
      <c r="DO471" t="s">
        <v>361</v>
      </c>
      <c r="DP471" t="s">
        <v>361</v>
      </c>
      <c r="DQ471" t="s">
        <v>361</v>
      </c>
      <c r="DR471" t="s">
        <v>370</v>
      </c>
      <c r="DT471" t="s">
        <v>361</v>
      </c>
      <c r="DU471" t="s">
        <v>361</v>
      </c>
      <c r="DV471" t="s">
        <v>361</v>
      </c>
      <c r="DW471" t="s">
        <v>361</v>
      </c>
      <c r="DX471" t="s">
        <v>361</v>
      </c>
      <c r="DY471" t="s">
        <v>361</v>
      </c>
      <c r="DZ471" t="s">
        <v>361</v>
      </c>
      <c r="EA471" t="s">
        <v>361</v>
      </c>
      <c r="EB471" t="s">
        <v>361</v>
      </c>
      <c r="EC471" t="s">
        <v>361</v>
      </c>
      <c r="ED471" t="s">
        <v>361</v>
      </c>
      <c r="EH471" t="s">
        <v>7</v>
      </c>
      <c r="EJ471" t="s">
        <v>7</v>
      </c>
      <c r="EL471">
        <v>3</v>
      </c>
      <c r="EM471" t="s">
        <v>371</v>
      </c>
      <c r="EN471">
        <v>3</v>
      </c>
      <c r="EO471" t="s">
        <v>372</v>
      </c>
      <c r="EP471">
        <v>7</v>
      </c>
      <c r="EQ471" t="s">
        <v>372</v>
      </c>
      <c r="ER471">
        <v>28</v>
      </c>
      <c r="FQ471" t="s">
        <v>392</v>
      </c>
      <c r="FR471" t="s">
        <v>374</v>
      </c>
      <c r="FV471" t="s">
        <v>374</v>
      </c>
      <c r="FZ471" t="s">
        <v>9</v>
      </c>
      <c r="GF471" t="s">
        <v>7</v>
      </c>
      <c r="GJ471" t="s">
        <v>425</v>
      </c>
      <c r="GP471">
        <v>2</v>
      </c>
      <c r="GR471" t="s">
        <v>606</v>
      </c>
      <c r="GT471" t="s">
        <v>488</v>
      </c>
      <c r="GX471" t="s">
        <v>378</v>
      </c>
      <c r="HB471" t="s">
        <v>7</v>
      </c>
      <c r="HD471" t="s">
        <v>7</v>
      </c>
      <c r="HF471" t="s">
        <v>9</v>
      </c>
      <c r="HG471" t="s">
        <v>9</v>
      </c>
      <c r="HH471" t="s">
        <v>7</v>
      </c>
      <c r="HI471" t="s">
        <v>7</v>
      </c>
      <c r="HJ471" t="s">
        <v>7</v>
      </c>
      <c r="HK471" t="s">
        <v>7</v>
      </c>
      <c r="HL471" t="s">
        <v>9</v>
      </c>
      <c r="HM471" t="s">
        <v>9</v>
      </c>
      <c r="HN471" t="s">
        <v>7</v>
      </c>
      <c r="HX471" t="s">
        <v>9</v>
      </c>
      <c r="HY471" t="s">
        <v>9</v>
      </c>
      <c r="HZ471" t="s">
        <v>7</v>
      </c>
      <c r="IA471" t="s">
        <v>7</v>
      </c>
      <c r="IB471" t="s">
        <v>7</v>
      </c>
      <c r="IC471" t="s">
        <v>7</v>
      </c>
      <c r="ID471" t="s">
        <v>7</v>
      </c>
      <c r="IL471" t="s">
        <v>473</v>
      </c>
      <c r="IP471" t="s">
        <v>14</v>
      </c>
      <c r="IR471" t="s">
        <v>408</v>
      </c>
      <c r="IT471" t="s">
        <v>381</v>
      </c>
      <c r="IV471" t="s">
        <v>381</v>
      </c>
      <c r="IX471" t="s">
        <v>381</v>
      </c>
      <c r="IZ471" t="s">
        <v>7</v>
      </c>
      <c r="JL471" t="s">
        <v>361</v>
      </c>
      <c r="JM471" t="s">
        <v>361</v>
      </c>
      <c r="JN471" t="s">
        <v>361</v>
      </c>
      <c r="JO471" t="s">
        <v>361</v>
      </c>
      <c r="JP471" t="s">
        <v>361</v>
      </c>
      <c r="JQ471" t="s">
        <v>361</v>
      </c>
      <c r="JR471" t="s">
        <v>361</v>
      </c>
      <c r="JS471" t="s">
        <v>361</v>
      </c>
      <c r="JT471" t="s">
        <v>361</v>
      </c>
      <c r="JU471" t="s">
        <v>361</v>
      </c>
      <c r="JV471" t="s">
        <v>361</v>
      </c>
      <c r="JW471" t="s">
        <v>361</v>
      </c>
      <c r="KB471" t="s">
        <v>8</v>
      </c>
    </row>
    <row r="472" spans="1:288" x14ac:dyDescent="0.3">
      <c r="A472">
        <v>471</v>
      </c>
      <c r="D472" s="45">
        <v>44749</v>
      </c>
      <c r="E472" s="46">
        <v>0.45</v>
      </c>
      <c r="F472" t="s">
        <v>27</v>
      </c>
      <c r="G472" t="s">
        <v>382</v>
      </c>
      <c r="I472" t="s">
        <v>383</v>
      </c>
      <c r="N472" t="s">
        <v>384</v>
      </c>
      <c r="S472" t="s">
        <v>385</v>
      </c>
      <c r="W472" t="s">
        <v>465</v>
      </c>
      <c r="AA472" t="s">
        <v>414</v>
      </c>
      <c r="AC472" t="s">
        <v>388</v>
      </c>
      <c r="AE472" t="s">
        <v>423</v>
      </c>
      <c r="AG472" t="s">
        <v>390</v>
      </c>
      <c r="AK472" t="s">
        <v>383</v>
      </c>
      <c r="AO472" t="s">
        <v>383</v>
      </c>
      <c r="AQ472" t="s">
        <v>383</v>
      </c>
      <c r="AS472" t="s">
        <v>383</v>
      </c>
      <c r="AU472" t="s">
        <v>383</v>
      </c>
      <c r="AV472" t="s">
        <v>361</v>
      </c>
      <c r="AW472" t="s">
        <v>361</v>
      </c>
      <c r="AX472" t="s">
        <v>361</v>
      </c>
      <c r="AY472" t="s">
        <v>361</v>
      </c>
      <c r="AZ472" t="s">
        <v>361</v>
      </c>
      <c r="BA472" t="s">
        <v>361</v>
      </c>
      <c r="BB472" t="s">
        <v>361</v>
      </c>
      <c r="BC472" t="s">
        <v>361</v>
      </c>
      <c r="BD472" t="s">
        <v>361</v>
      </c>
      <c r="BE472" t="s">
        <v>370</v>
      </c>
      <c r="BF472" t="s">
        <v>361</v>
      </c>
      <c r="BG472" t="s">
        <v>361</v>
      </c>
      <c r="BH472" t="s">
        <v>361</v>
      </c>
      <c r="BI472" t="s">
        <v>361</v>
      </c>
      <c r="BJ472" t="s">
        <v>361</v>
      </c>
      <c r="BK472" t="s">
        <v>361</v>
      </c>
      <c r="BL472" t="s">
        <v>361</v>
      </c>
      <c r="BM472" t="s">
        <v>361</v>
      </c>
      <c r="BP472" t="s">
        <v>361</v>
      </c>
      <c r="BQ472" t="s">
        <v>361</v>
      </c>
      <c r="BR472" t="s">
        <v>361</v>
      </c>
      <c r="BS472" t="s">
        <v>361</v>
      </c>
      <c r="BT472" t="s">
        <v>361</v>
      </c>
      <c r="BU472" t="s">
        <v>361</v>
      </c>
      <c r="BV472" t="s">
        <v>361</v>
      </c>
      <c r="BW472" t="s">
        <v>361</v>
      </c>
      <c r="BX472" t="s">
        <v>361</v>
      </c>
      <c r="BY472" t="s">
        <v>361</v>
      </c>
      <c r="BZ472" t="s">
        <v>370</v>
      </c>
      <c r="CA472" t="s">
        <v>361</v>
      </c>
      <c r="CB472" t="s">
        <v>361</v>
      </c>
      <c r="CC472" t="s">
        <v>361</v>
      </c>
      <c r="CF472" t="s">
        <v>361</v>
      </c>
      <c r="CG472" t="s">
        <v>361</v>
      </c>
      <c r="CH472" t="s">
        <v>361</v>
      </c>
      <c r="CI472" t="s">
        <v>361</v>
      </c>
      <c r="CJ472" t="s">
        <v>361</v>
      </c>
      <c r="CK472" t="s">
        <v>361</v>
      </c>
      <c r="CL472" t="s">
        <v>361</v>
      </c>
      <c r="CM472" t="s">
        <v>361</v>
      </c>
      <c r="CN472" t="s">
        <v>361</v>
      </c>
      <c r="CO472" t="s">
        <v>361</v>
      </c>
      <c r="CP472" t="s">
        <v>361</v>
      </c>
      <c r="CQ472" t="s">
        <v>361</v>
      </c>
      <c r="CR472" t="s">
        <v>361</v>
      </c>
      <c r="CS472" t="s">
        <v>361</v>
      </c>
      <c r="CT472" t="s">
        <v>370</v>
      </c>
      <c r="CU472" t="s">
        <v>361</v>
      </c>
      <c r="CV472" t="s">
        <v>361</v>
      </c>
      <c r="CW472" t="s">
        <v>361</v>
      </c>
      <c r="CX472" t="s">
        <v>370</v>
      </c>
      <c r="CY472" t="s">
        <v>361</v>
      </c>
      <c r="CZ472" t="s">
        <v>361</v>
      </c>
      <c r="DA472" t="s">
        <v>361</v>
      </c>
      <c r="DE472" t="s">
        <v>385</v>
      </c>
      <c r="DG472" t="s">
        <v>385</v>
      </c>
      <c r="DH472" t="s">
        <v>361</v>
      </c>
      <c r="DI472" t="s">
        <v>361</v>
      </c>
      <c r="DJ472" t="s">
        <v>361</v>
      </c>
      <c r="DK472" t="s">
        <v>361</v>
      </c>
      <c r="DL472" t="s">
        <v>361</v>
      </c>
      <c r="DM472" t="s">
        <v>361</v>
      </c>
      <c r="DN472" t="s">
        <v>361</v>
      </c>
      <c r="DO472" t="s">
        <v>361</v>
      </c>
      <c r="DP472" t="s">
        <v>361</v>
      </c>
      <c r="DQ472" t="s">
        <v>361</v>
      </c>
      <c r="DR472" t="s">
        <v>361</v>
      </c>
      <c r="DT472" t="s">
        <v>361</v>
      </c>
      <c r="DU472" t="s">
        <v>361</v>
      </c>
      <c r="DV472" t="s">
        <v>361</v>
      </c>
      <c r="DW472" t="s">
        <v>361</v>
      </c>
      <c r="DX472" t="s">
        <v>361</v>
      </c>
      <c r="DY472" t="s">
        <v>361</v>
      </c>
      <c r="DZ472" t="s">
        <v>361</v>
      </c>
      <c r="EA472" t="s">
        <v>361</v>
      </c>
      <c r="EB472" t="s">
        <v>361</v>
      </c>
      <c r="EC472" t="s">
        <v>361</v>
      </c>
      <c r="ED472" t="s">
        <v>370</v>
      </c>
      <c r="EI472" t="s">
        <v>383</v>
      </c>
      <c r="EK472" t="s">
        <v>383</v>
      </c>
      <c r="EL472">
        <v>0</v>
      </c>
      <c r="FQ472" t="s">
        <v>373</v>
      </c>
      <c r="FS472" t="s">
        <v>467</v>
      </c>
      <c r="FW472" t="s">
        <v>518</v>
      </c>
      <c r="GG472" t="s">
        <v>383</v>
      </c>
      <c r="GK472" t="s">
        <v>517</v>
      </c>
      <c r="GQ472">
        <v>5</v>
      </c>
      <c r="GS472" t="s">
        <v>568</v>
      </c>
      <c r="GU472" t="s">
        <v>396</v>
      </c>
      <c r="GY472" t="s">
        <v>397</v>
      </c>
      <c r="HC472" t="s">
        <v>383</v>
      </c>
      <c r="HE472" t="s">
        <v>383</v>
      </c>
      <c r="HO472" t="s">
        <v>385</v>
      </c>
      <c r="HP472" t="s">
        <v>385</v>
      </c>
      <c r="HQ472" t="s">
        <v>383</v>
      </c>
      <c r="HR472" t="s">
        <v>383</v>
      </c>
      <c r="HS472" t="s">
        <v>385</v>
      </c>
      <c r="HT472" t="s">
        <v>383</v>
      </c>
      <c r="HU472" t="s">
        <v>385</v>
      </c>
      <c r="HV472" t="s">
        <v>385</v>
      </c>
      <c r="HW472" t="s">
        <v>385</v>
      </c>
      <c r="IE472" t="s">
        <v>383</v>
      </c>
      <c r="IF472" t="s">
        <v>385</v>
      </c>
      <c r="IG472" t="s">
        <v>383</v>
      </c>
      <c r="IH472" t="s">
        <v>383</v>
      </c>
      <c r="II472" t="s">
        <v>383</v>
      </c>
      <c r="IJ472" t="s">
        <v>383</v>
      </c>
      <c r="IK472" t="s">
        <v>383</v>
      </c>
      <c r="IM472" t="s">
        <v>421</v>
      </c>
      <c r="IQ472" t="s">
        <v>422</v>
      </c>
      <c r="IU472" t="s">
        <v>399</v>
      </c>
      <c r="IW472" t="s">
        <v>399</v>
      </c>
      <c r="IY472" t="s">
        <v>399</v>
      </c>
      <c r="JA472" t="s">
        <v>383</v>
      </c>
      <c r="JL472" t="s">
        <v>361</v>
      </c>
      <c r="JM472" t="s">
        <v>361</v>
      </c>
      <c r="JN472" t="s">
        <v>361</v>
      </c>
      <c r="JO472" t="s">
        <v>361</v>
      </c>
      <c r="JP472" t="s">
        <v>361</v>
      </c>
      <c r="JQ472" t="s">
        <v>361</v>
      </c>
      <c r="JR472" t="s">
        <v>361</v>
      </c>
      <c r="JS472" t="s">
        <v>361</v>
      </c>
      <c r="JT472" t="s">
        <v>361</v>
      </c>
      <c r="JU472" t="s">
        <v>361</v>
      </c>
      <c r="JV472" t="s">
        <v>361</v>
      </c>
      <c r="JW472" t="s">
        <v>361</v>
      </c>
      <c r="KB472" t="s">
        <v>8</v>
      </c>
    </row>
    <row r="473" spans="1:288" x14ac:dyDescent="0.3">
      <c r="A473">
        <v>472</v>
      </c>
      <c r="D473" s="45">
        <v>44749</v>
      </c>
      <c r="E473" s="46">
        <v>0.45555555555555555</v>
      </c>
      <c r="F473" t="s">
        <v>23</v>
      </c>
      <c r="G473" t="s">
        <v>382</v>
      </c>
      <c r="I473" t="s">
        <v>383</v>
      </c>
      <c r="N473" t="s">
        <v>384</v>
      </c>
      <c r="S473" t="s">
        <v>385</v>
      </c>
      <c r="W473" t="s">
        <v>413</v>
      </c>
      <c r="AA473" t="s">
        <v>434</v>
      </c>
      <c r="AC473" t="s">
        <v>427</v>
      </c>
      <c r="AE473" t="s">
        <v>389</v>
      </c>
      <c r="AG473" t="s">
        <v>390</v>
      </c>
      <c r="AK473" t="s">
        <v>383</v>
      </c>
      <c r="AO473" t="s">
        <v>383</v>
      </c>
      <c r="AQ473" t="s">
        <v>383</v>
      </c>
      <c r="AS473" t="s">
        <v>385</v>
      </c>
      <c r="AU473" t="s">
        <v>385</v>
      </c>
      <c r="AV473" t="s">
        <v>361</v>
      </c>
      <c r="AW473" t="s">
        <v>361</v>
      </c>
      <c r="AX473" t="s">
        <v>361</v>
      </c>
      <c r="AY473" t="s">
        <v>361</v>
      </c>
      <c r="AZ473" t="s">
        <v>361</v>
      </c>
      <c r="BA473" t="s">
        <v>361</v>
      </c>
      <c r="BB473" t="s">
        <v>361</v>
      </c>
      <c r="BC473" t="s">
        <v>361</v>
      </c>
      <c r="BD473" t="s">
        <v>361</v>
      </c>
      <c r="BE473" t="s">
        <v>361</v>
      </c>
      <c r="BF473" t="s">
        <v>361</v>
      </c>
      <c r="BG473" t="s">
        <v>361</v>
      </c>
      <c r="BH473" t="s">
        <v>361</v>
      </c>
      <c r="BI473" t="s">
        <v>370</v>
      </c>
      <c r="BJ473" t="s">
        <v>370</v>
      </c>
      <c r="BK473" t="s">
        <v>370</v>
      </c>
      <c r="BL473" t="s">
        <v>361</v>
      </c>
      <c r="BM473" t="s">
        <v>361</v>
      </c>
      <c r="BP473" t="s">
        <v>361</v>
      </c>
      <c r="BQ473" t="s">
        <v>361</v>
      </c>
      <c r="BR473" t="s">
        <v>361</v>
      </c>
      <c r="BS473" t="s">
        <v>361</v>
      </c>
      <c r="BT473" t="s">
        <v>361</v>
      </c>
      <c r="BU473" t="s">
        <v>361</v>
      </c>
      <c r="BV473" t="s">
        <v>361</v>
      </c>
      <c r="BW473" t="s">
        <v>361</v>
      </c>
      <c r="BX473" t="s">
        <v>361</v>
      </c>
      <c r="BY473" t="s">
        <v>361</v>
      </c>
      <c r="BZ473" t="s">
        <v>370</v>
      </c>
      <c r="CA473" t="s">
        <v>361</v>
      </c>
      <c r="CB473" t="s">
        <v>361</v>
      </c>
      <c r="CC473" t="s">
        <v>361</v>
      </c>
      <c r="CF473" t="s">
        <v>361</v>
      </c>
      <c r="CG473" t="s">
        <v>361</v>
      </c>
      <c r="CH473" t="s">
        <v>361</v>
      </c>
      <c r="CI473" t="s">
        <v>361</v>
      </c>
      <c r="CJ473" t="s">
        <v>361</v>
      </c>
      <c r="CK473" t="s">
        <v>361</v>
      </c>
      <c r="CL473" t="s">
        <v>361</v>
      </c>
      <c r="CM473" t="s">
        <v>361</v>
      </c>
      <c r="CN473" t="s">
        <v>361</v>
      </c>
      <c r="CO473" t="s">
        <v>361</v>
      </c>
      <c r="CP473" t="s">
        <v>361</v>
      </c>
      <c r="CQ473" t="s">
        <v>361</v>
      </c>
      <c r="CR473" t="s">
        <v>361</v>
      </c>
      <c r="CS473" t="s">
        <v>361</v>
      </c>
      <c r="CT473" t="s">
        <v>370</v>
      </c>
      <c r="CU473" t="s">
        <v>370</v>
      </c>
      <c r="CV473" t="s">
        <v>361</v>
      </c>
      <c r="CW473" t="s">
        <v>361</v>
      </c>
      <c r="CX473" t="s">
        <v>361</v>
      </c>
      <c r="CY473" t="s">
        <v>361</v>
      </c>
      <c r="CZ473" t="s">
        <v>361</v>
      </c>
      <c r="DA473" t="s">
        <v>361</v>
      </c>
      <c r="DE473" t="s">
        <v>385</v>
      </c>
      <c r="DG473" t="s">
        <v>385</v>
      </c>
      <c r="DH473" t="s">
        <v>361</v>
      </c>
      <c r="DI473" t="s">
        <v>361</v>
      </c>
      <c r="DJ473" t="s">
        <v>361</v>
      </c>
      <c r="DK473" t="s">
        <v>361</v>
      </c>
      <c r="DL473" t="s">
        <v>361</v>
      </c>
      <c r="DM473" t="s">
        <v>361</v>
      </c>
      <c r="DN473" t="s">
        <v>361</v>
      </c>
      <c r="DO473" t="s">
        <v>361</v>
      </c>
      <c r="DP473" t="s">
        <v>361</v>
      </c>
      <c r="DQ473" t="s">
        <v>361</v>
      </c>
      <c r="DR473" t="s">
        <v>361</v>
      </c>
      <c r="DT473" t="s">
        <v>361</v>
      </c>
      <c r="DU473" t="s">
        <v>361</v>
      </c>
      <c r="DV473" t="s">
        <v>361</v>
      </c>
      <c r="DW473" t="s">
        <v>361</v>
      </c>
      <c r="DX473" t="s">
        <v>361</v>
      </c>
      <c r="DY473" t="s">
        <v>361</v>
      </c>
      <c r="DZ473" t="s">
        <v>361</v>
      </c>
      <c r="EA473" t="s">
        <v>361</v>
      </c>
      <c r="EB473" t="s">
        <v>361</v>
      </c>
      <c r="EC473" t="s">
        <v>361</v>
      </c>
      <c r="ED473" t="s">
        <v>370</v>
      </c>
      <c r="EI473" t="s">
        <v>383</v>
      </c>
      <c r="EK473" t="s">
        <v>383</v>
      </c>
      <c r="EL473">
        <v>1</v>
      </c>
      <c r="EN473">
        <v>60</v>
      </c>
      <c r="FQ473" t="s">
        <v>373</v>
      </c>
      <c r="FS473" t="s">
        <v>393</v>
      </c>
      <c r="FW473" t="s">
        <v>419</v>
      </c>
      <c r="GG473" t="s">
        <v>385</v>
      </c>
      <c r="GI473">
        <v>6</v>
      </c>
      <c r="GK473" t="s">
        <v>394</v>
      </c>
      <c r="GQ473">
        <v>1</v>
      </c>
      <c r="GS473" t="s">
        <v>395</v>
      </c>
      <c r="GU473" t="s">
        <v>396</v>
      </c>
      <c r="GY473" t="s">
        <v>397</v>
      </c>
      <c r="HC473" t="s">
        <v>383</v>
      </c>
      <c r="HE473" t="s">
        <v>385</v>
      </c>
      <c r="HO473" t="s">
        <v>385</v>
      </c>
      <c r="HP473" t="s">
        <v>385</v>
      </c>
      <c r="HQ473" t="s">
        <v>383</v>
      </c>
      <c r="HR473" t="s">
        <v>383</v>
      </c>
      <c r="HS473" t="s">
        <v>385</v>
      </c>
      <c r="HT473" t="s">
        <v>385</v>
      </c>
      <c r="HU473" t="s">
        <v>383</v>
      </c>
      <c r="HV473" t="s">
        <v>383</v>
      </c>
      <c r="HW473" t="s">
        <v>385</v>
      </c>
      <c r="IE473" t="s">
        <v>383</v>
      </c>
      <c r="IF473" t="s">
        <v>385</v>
      </c>
      <c r="IG473" t="s">
        <v>383</v>
      </c>
      <c r="IH473" t="s">
        <v>383</v>
      </c>
      <c r="II473" t="s">
        <v>385</v>
      </c>
      <c r="IJ473" t="s">
        <v>383</v>
      </c>
      <c r="IK473" t="s">
        <v>383</v>
      </c>
      <c r="IM473" t="s">
        <v>421</v>
      </c>
      <c r="IQ473" t="s">
        <v>422</v>
      </c>
      <c r="IU473" t="s">
        <v>468</v>
      </c>
      <c r="IW473" t="s">
        <v>468</v>
      </c>
      <c r="IY473" t="s">
        <v>468</v>
      </c>
      <c r="JA473" t="s">
        <v>383</v>
      </c>
      <c r="JL473" t="s">
        <v>361</v>
      </c>
      <c r="JM473" t="s">
        <v>361</v>
      </c>
      <c r="JN473" t="s">
        <v>361</v>
      </c>
      <c r="JO473" t="s">
        <v>361</v>
      </c>
      <c r="JP473" t="s">
        <v>361</v>
      </c>
      <c r="JQ473" t="s">
        <v>361</v>
      </c>
      <c r="JR473" t="s">
        <v>361</v>
      </c>
      <c r="JS473" t="s">
        <v>361</v>
      </c>
      <c r="JT473" t="s">
        <v>361</v>
      </c>
      <c r="JU473" t="s">
        <v>361</v>
      </c>
      <c r="JV473" t="s">
        <v>361</v>
      </c>
      <c r="JW473" t="s">
        <v>361</v>
      </c>
      <c r="KB473" t="s">
        <v>8</v>
      </c>
    </row>
    <row r="474" spans="1:288" x14ac:dyDescent="0.3">
      <c r="A474">
        <v>473</v>
      </c>
      <c r="D474" s="45">
        <v>44749</v>
      </c>
      <c r="E474" s="46">
        <v>0.4604166666666667</v>
      </c>
      <c r="F474" t="s">
        <v>60</v>
      </c>
      <c r="G474" t="s">
        <v>382</v>
      </c>
      <c r="I474" t="s">
        <v>383</v>
      </c>
      <c r="N474" t="s">
        <v>384</v>
      </c>
      <c r="S474" t="s">
        <v>385</v>
      </c>
      <c r="W474" t="s">
        <v>386</v>
      </c>
      <c r="Y474" t="s">
        <v>385</v>
      </c>
      <c r="AA474" t="s">
        <v>414</v>
      </c>
      <c r="AC474" t="s">
        <v>388</v>
      </c>
      <c r="AE474" t="s">
        <v>423</v>
      </c>
      <c r="AG474" t="s">
        <v>390</v>
      </c>
      <c r="AK474" t="s">
        <v>383</v>
      </c>
      <c r="AO474" t="s">
        <v>383</v>
      </c>
      <c r="AQ474" t="s">
        <v>383</v>
      </c>
      <c r="AS474" t="s">
        <v>383</v>
      </c>
      <c r="AU474" t="s">
        <v>383</v>
      </c>
      <c r="AV474" t="s">
        <v>361</v>
      </c>
      <c r="AW474" t="s">
        <v>361</v>
      </c>
      <c r="AX474" t="s">
        <v>361</v>
      </c>
      <c r="AY474" t="s">
        <v>361</v>
      </c>
      <c r="AZ474" t="s">
        <v>361</v>
      </c>
      <c r="BA474" t="s">
        <v>361</v>
      </c>
      <c r="BB474" t="s">
        <v>361</v>
      </c>
      <c r="BC474" t="s">
        <v>361</v>
      </c>
      <c r="BD474" t="s">
        <v>361</v>
      </c>
      <c r="BE474" t="s">
        <v>370</v>
      </c>
      <c r="BF474" t="s">
        <v>361</v>
      </c>
      <c r="BG474" t="s">
        <v>361</v>
      </c>
      <c r="BH474" t="s">
        <v>361</v>
      </c>
      <c r="BI474" t="s">
        <v>361</v>
      </c>
      <c r="BJ474" t="s">
        <v>361</v>
      </c>
      <c r="BK474" t="s">
        <v>361</v>
      </c>
      <c r="BL474" t="s">
        <v>361</v>
      </c>
      <c r="BM474" t="s">
        <v>361</v>
      </c>
      <c r="BP474" t="s">
        <v>361</v>
      </c>
      <c r="BQ474" t="s">
        <v>361</v>
      </c>
      <c r="BR474" t="s">
        <v>361</v>
      </c>
      <c r="BS474" t="s">
        <v>361</v>
      </c>
      <c r="BT474" t="s">
        <v>361</v>
      </c>
      <c r="BU474" t="s">
        <v>361</v>
      </c>
      <c r="BV474" t="s">
        <v>361</v>
      </c>
      <c r="BW474" t="s">
        <v>361</v>
      </c>
      <c r="BX474" t="s">
        <v>361</v>
      </c>
      <c r="BY474" t="s">
        <v>361</v>
      </c>
      <c r="BZ474" t="s">
        <v>361</v>
      </c>
      <c r="CA474" t="s">
        <v>370</v>
      </c>
      <c r="CB474" t="s">
        <v>361</v>
      </c>
      <c r="CC474" t="s">
        <v>361</v>
      </c>
      <c r="CF474" t="s">
        <v>361</v>
      </c>
      <c r="CG474" t="s">
        <v>361</v>
      </c>
      <c r="CH474" t="s">
        <v>361</v>
      </c>
      <c r="CI474" t="s">
        <v>361</v>
      </c>
      <c r="CJ474" t="s">
        <v>361</v>
      </c>
      <c r="CK474" t="s">
        <v>361</v>
      </c>
      <c r="CL474" t="s">
        <v>361</v>
      </c>
      <c r="CM474" t="s">
        <v>361</v>
      </c>
      <c r="CN474" t="s">
        <v>361</v>
      </c>
      <c r="CO474" t="s">
        <v>361</v>
      </c>
      <c r="CP474" t="s">
        <v>361</v>
      </c>
      <c r="CQ474" t="s">
        <v>370</v>
      </c>
      <c r="CR474" t="s">
        <v>361</v>
      </c>
      <c r="CS474" t="s">
        <v>361</v>
      </c>
      <c r="CT474" t="s">
        <v>361</v>
      </c>
      <c r="CU474" t="s">
        <v>361</v>
      </c>
      <c r="CV474" t="s">
        <v>361</v>
      </c>
      <c r="CW474" t="s">
        <v>361</v>
      </c>
      <c r="CX474" t="s">
        <v>361</v>
      </c>
      <c r="CY474" t="s">
        <v>361</v>
      </c>
      <c r="CZ474" t="s">
        <v>361</v>
      </c>
      <c r="DA474" t="s">
        <v>361</v>
      </c>
      <c r="DE474" t="s">
        <v>385</v>
      </c>
      <c r="DG474" t="s">
        <v>385</v>
      </c>
      <c r="DH474" t="s">
        <v>361</v>
      </c>
      <c r="DI474" t="s">
        <v>361</v>
      </c>
      <c r="DJ474" t="s">
        <v>361</v>
      </c>
      <c r="DK474" t="s">
        <v>361</v>
      </c>
      <c r="DL474" t="s">
        <v>361</v>
      </c>
      <c r="DM474" t="s">
        <v>361</v>
      </c>
      <c r="DN474" t="s">
        <v>361</v>
      </c>
      <c r="DO474" t="s">
        <v>361</v>
      </c>
      <c r="DP474" t="s">
        <v>361</v>
      </c>
      <c r="DQ474" t="s">
        <v>361</v>
      </c>
      <c r="DR474" t="s">
        <v>361</v>
      </c>
      <c r="DT474" t="s">
        <v>361</v>
      </c>
      <c r="DU474" t="s">
        <v>361</v>
      </c>
      <c r="DV474" t="s">
        <v>361</v>
      </c>
      <c r="DW474" t="s">
        <v>361</v>
      </c>
      <c r="DX474" t="s">
        <v>361</v>
      </c>
      <c r="DY474" t="s">
        <v>361</v>
      </c>
      <c r="DZ474" t="s">
        <v>361</v>
      </c>
      <c r="EA474" t="s">
        <v>361</v>
      </c>
      <c r="EB474" t="s">
        <v>361</v>
      </c>
      <c r="EC474" t="s">
        <v>361</v>
      </c>
      <c r="ED474" t="s">
        <v>370</v>
      </c>
      <c r="EI474" t="s">
        <v>383</v>
      </c>
      <c r="EK474" t="s">
        <v>383</v>
      </c>
      <c r="EL474">
        <v>2</v>
      </c>
      <c r="EM474" t="s">
        <v>371</v>
      </c>
      <c r="EN474">
        <v>12</v>
      </c>
      <c r="EO474" t="s">
        <v>372</v>
      </c>
      <c r="EP474">
        <v>16</v>
      </c>
      <c r="FQ474" t="s">
        <v>392</v>
      </c>
      <c r="FS474" t="s">
        <v>463</v>
      </c>
      <c r="FU474" t="s">
        <v>483</v>
      </c>
      <c r="FW474" t="s">
        <v>419</v>
      </c>
      <c r="GA474" t="s">
        <v>385</v>
      </c>
      <c r="GG474" t="s">
        <v>383</v>
      </c>
      <c r="GK474" t="s">
        <v>517</v>
      </c>
      <c r="GQ474">
        <v>1</v>
      </c>
      <c r="GS474" t="s">
        <v>420</v>
      </c>
      <c r="GU474" t="s">
        <v>396</v>
      </c>
      <c r="GY474" t="s">
        <v>397</v>
      </c>
      <c r="HC474" t="s">
        <v>383</v>
      </c>
      <c r="HE474" t="s">
        <v>385</v>
      </c>
      <c r="HO474" t="s">
        <v>385</v>
      </c>
      <c r="HP474" t="s">
        <v>385</v>
      </c>
      <c r="HQ474" t="s">
        <v>383</v>
      </c>
      <c r="HR474" t="s">
        <v>383</v>
      </c>
      <c r="HS474" t="s">
        <v>385</v>
      </c>
      <c r="HT474" t="s">
        <v>383</v>
      </c>
      <c r="HU474" t="s">
        <v>385</v>
      </c>
      <c r="HV474" t="s">
        <v>385</v>
      </c>
      <c r="HW474" t="s">
        <v>383</v>
      </c>
      <c r="IE474" t="s">
        <v>383</v>
      </c>
      <c r="IF474" t="s">
        <v>385</v>
      </c>
      <c r="IG474" t="s">
        <v>383</v>
      </c>
      <c r="IH474" t="s">
        <v>383</v>
      </c>
      <c r="II474" t="s">
        <v>383</v>
      </c>
      <c r="IJ474" t="s">
        <v>383</v>
      </c>
      <c r="IK474" t="s">
        <v>383</v>
      </c>
      <c r="IM474" t="s">
        <v>421</v>
      </c>
      <c r="IQ474" t="s">
        <v>422</v>
      </c>
      <c r="IU474" t="s">
        <v>399</v>
      </c>
      <c r="IW474" t="s">
        <v>399</v>
      </c>
      <c r="IY474" t="s">
        <v>399</v>
      </c>
      <c r="JA474" t="s">
        <v>383</v>
      </c>
      <c r="JL474" t="s">
        <v>361</v>
      </c>
      <c r="JM474" t="s">
        <v>361</v>
      </c>
      <c r="JN474" t="s">
        <v>361</v>
      </c>
      <c r="JO474" t="s">
        <v>361</v>
      </c>
      <c r="JP474" t="s">
        <v>361</v>
      </c>
      <c r="JQ474" t="s">
        <v>361</v>
      </c>
      <c r="JR474" t="s">
        <v>361</v>
      </c>
      <c r="JS474" t="s">
        <v>361</v>
      </c>
      <c r="JT474" t="s">
        <v>361</v>
      </c>
      <c r="JU474" t="s">
        <v>361</v>
      </c>
      <c r="JV474" t="s">
        <v>361</v>
      </c>
      <c r="JW474" t="s">
        <v>361</v>
      </c>
      <c r="KB474" t="s">
        <v>8</v>
      </c>
    </row>
    <row r="475" spans="1:288" x14ac:dyDescent="0.3">
      <c r="A475">
        <v>474</v>
      </c>
      <c r="D475" s="45">
        <v>44749</v>
      </c>
      <c r="E475" s="46">
        <v>0.46527777777777773</v>
      </c>
      <c r="F475" t="s">
        <v>62</v>
      </c>
      <c r="G475" t="s">
        <v>382</v>
      </c>
      <c r="I475" t="s">
        <v>383</v>
      </c>
      <c r="N475" t="s">
        <v>384</v>
      </c>
      <c r="S475" t="s">
        <v>385</v>
      </c>
      <c r="W475" t="s">
        <v>465</v>
      </c>
      <c r="AA475" t="s">
        <v>414</v>
      </c>
      <c r="AC475" t="s">
        <v>388</v>
      </c>
      <c r="AE475" t="s">
        <v>423</v>
      </c>
      <c r="AG475" t="s">
        <v>390</v>
      </c>
      <c r="AK475" t="s">
        <v>416</v>
      </c>
      <c r="AL475" t="s">
        <v>14</v>
      </c>
      <c r="AM475" t="s">
        <v>652</v>
      </c>
      <c r="AO475" t="s">
        <v>385</v>
      </c>
      <c r="AQ475" t="s">
        <v>383</v>
      </c>
      <c r="AS475" t="s">
        <v>383</v>
      </c>
      <c r="AU475" t="s">
        <v>383</v>
      </c>
      <c r="AV475" t="s">
        <v>361</v>
      </c>
      <c r="AW475" t="s">
        <v>361</v>
      </c>
      <c r="AX475" t="s">
        <v>361</v>
      </c>
      <c r="AY475" t="s">
        <v>361</v>
      </c>
      <c r="AZ475" t="s">
        <v>361</v>
      </c>
      <c r="BA475" t="s">
        <v>361</v>
      </c>
      <c r="BB475" t="s">
        <v>361</v>
      </c>
      <c r="BC475" t="s">
        <v>361</v>
      </c>
      <c r="BD475" t="s">
        <v>361</v>
      </c>
      <c r="BE475" t="s">
        <v>361</v>
      </c>
      <c r="BF475" t="s">
        <v>361</v>
      </c>
      <c r="BG475" t="s">
        <v>361</v>
      </c>
      <c r="BH475" t="s">
        <v>361</v>
      </c>
      <c r="BI475" t="s">
        <v>370</v>
      </c>
      <c r="BJ475" t="s">
        <v>361</v>
      </c>
      <c r="BK475" t="s">
        <v>370</v>
      </c>
      <c r="BL475" t="s">
        <v>361</v>
      </c>
      <c r="BM475" t="s">
        <v>361</v>
      </c>
      <c r="BP475" t="s">
        <v>361</v>
      </c>
      <c r="BQ475" t="s">
        <v>361</v>
      </c>
      <c r="BR475" t="s">
        <v>361</v>
      </c>
      <c r="BS475" t="s">
        <v>361</v>
      </c>
      <c r="BT475" t="s">
        <v>361</v>
      </c>
      <c r="BU475" t="s">
        <v>361</v>
      </c>
      <c r="BV475" t="s">
        <v>361</v>
      </c>
      <c r="BW475" t="s">
        <v>361</v>
      </c>
      <c r="BX475" t="s">
        <v>361</v>
      </c>
      <c r="BY475" t="s">
        <v>361</v>
      </c>
      <c r="BZ475" t="s">
        <v>370</v>
      </c>
      <c r="CA475" t="s">
        <v>361</v>
      </c>
      <c r="CB475" t="s">
        <v>361</v>
      </c>
      <c r="CC475" t="s">
        <v>361</v>
      </c>
      <c r="CF475" t="s">
        <v>361</v>
      </c>
      <c r="CG475" t="s">
        <v>361</v>
      </c>
      <c r="CH475" t="s">
        <v>361</v>
      </c>
      <c r="CI475" t="s">
        <v>361</v>
      </c>
      <c r="CJ475" t="s">
        <v>361</v>
      </c>
      <c r="CK475" t="s">
        <v>361</v>
      </c>
      <c r="CL475" t="s">
        <v>361</v>
      </c>
      <c r="CM475" t="s">
        <v>361</v>
      </c>
      <c r="CN475" t="s">
        <v>361</v>
      </c>
      <c r="CO475" t="s">
        <v>361</v>
      </c>
      <c r="CP475" t="s">
        <v>361</v>
      </c>
      <c r="CQ475" t="s">
        <v>361</v>
      </c>
      <c r="CR475" t="s">
        <v>370</v>
      </c>
      <c r="CS475" t="s">
        <v>361</v>
      </c>
      <c r="CT475" t="s">
        <v>361</v>
      </c>
      <c r="CU475" t="s">
        <v>370</v>
      </c>
      <c r="CV475" t="s">
        <v>361</v>
      </c>
      <c r="CW475" t="s">
        <v>361</v>
      </c>
      <c r="CX475" t="s">
        <v>361</v>
      </c>
      <c r="CY475" t="s">
        <v>361</v>
      </c>
      <c r="CZ475" t="s">
        <v>361</v>
      </c>
      <c r="DA475" t="s">
        <v>361</v>
      </c>
      <c r="DE475" t="s">
        <v>385</v>
      </c>
      <c r="DG475" t="s">
        <v>385</v>
      </c>
      <c r="DH475" t="s">
        <v>361</v>
      </c>
      <c r="DI475" t="s">
        <v>361</v>
      </c>
      <c r="DJ475" t="s">
        <v>361</v>
      </c>
      <c r="DK475" t="s">
        <v>361</v>
      </c>
      <c r="DL475" t="s">
        <v>361</v>
      </c>
      <c r="DM475" t="s">
        <v>361</v>
      </c>
      <c r="DN475" t="s">
        <v>361</v>
      </c>
      <c r="DO475" t="s">
        <v>361</v>
      </c>
      <c r="DP475" t="s">
        <v>361</v>
      </c>
      <c r="DQ475" t="s">
        <v>361</v>
      </c>
      <c r="DR475" t="s">
        <v>361</v>
      </c>
      <c r="DT475" t="s">
        <v>361</v>
      </c>
      <c r="DU475" t="s">
        <v>361</v>
      </c>
      <c r="DV475" t="s">
        <v>361</v>
      </c>
      <c r="DW475" t="s">
        <v>361</v>
      </c>
      <c r="DX475" t="s">
        <v>361</v>
      </c>
      <c r="DY475" t="s">
        <v>361</v>
      </c>
      <c r="DZ475" t="s">
        <v>361</v>
      </c>
      <c r="EA475" t="s">
        <v>361</v>
      </c>
      <c r="EB475" t="s">
        <v>361</v>
      </c>
      <c r="EC475" t="s">
        <v>361</v>
      </c>
      <c r="ED475" t="s">
        <v>370</v>
      </c>
      <c r="EI475" t="s">
        <v>383</v>
      </c>
      <c r="EK475" t="s">
        <v>383</v>
      </c>
      <c r="EL475">
        <v>3</v>
      </c>
      <c r="EM475" t="s">
        <v>372</v>
      </c>
      <c r="EN475">
        <v>45</v>
      </c>
      <c r="EO475" t="s">
        <v>372</v>
      </c>
      <c r="EP475">
        <v>13</v>
      </c>
      <c r="EQ475" t="s">
        <v>372</v>
      </c>
      <c r="ER475">
        <v>51</v>
      </c>
      <c r="FQ475" t="s">
        <v>392</v>
      </c>
      <c r="FS475" t="s">
        <v>463</v>
      </c>
      <c r="FU475" t="s">
        <v>499</v>
      </c>
      <c r="FW475" t="s">
        <v>463</v>
      </c>
      <c r="FY475" t="s">
        <v>464</v>
      </c>
      <c r="GA475" t="s">
        <v>385</v>
      </c>
      <c r="GG475" t="s">
        <v>383</v>
      </c>
      <c r="GK475" t="s">
        <v>394</v>
      </c>
      <c r="GQ475">
        <v>2</v>
      </c>
      <c r="GS475" t="s">
        <v>395</v>
      </c>
      <c r="GU475" t="s">
        <v>396</v>
      </c>
      <c r="GY475" t="s">
        <v>397</v>
      </c>
      <c r="HC475" t="s">
        <v>383</v>
      </c>
      <c r="HE475" t="s">
        <v>385</v>
      </c>
      <c r="HO475" t="s">
        <v>383</v>
      </c>
      <c r="HP475" t="s">
        <v>385</v>
      </c>
      <c r="HQ475" t="s">
        <v>383</v>
      </c>
      <c r="HR475" t="s">
        <v>383</v>
      </c>
      <c r="HS475" t="s">
        <v>385</v>
      </c>
      <c r="HT475" t="s">
        <v>383</v>
      </c>
      <c r="HU475" t="s">
        <v>385</v>
      </c>
      <c r="HV475" t="s">
        <v>383</v>
      </c>
      <c r="HW475" t="s">
        <v>385</v>
      </c>
      <c r="IE475" t="s">
        <v>383</v>
      </c>
      <c r="IF475" t="s">
        <v>385</v>
      </c>
      <c r="IG475" t="s">
        <v>383</v>
      </c>
      <c r="IH475" t="s">
        <v>383</v>
      </c>
      <c r="II475" t="s">
        <v>383</v>
      </c>
      <c r="IJ475" t="s">
        <v>383</v>
      </c>
      <c r="IK475" t="s">
        <v>383</v>
      </c>
      <c r="IM475" t="s">
        <v>421</v>
      </c>
      <c r="IQ475" t="s">
        <v>422</v>
      </c>
      <c r="IU475" t="s">
        <v>399</v>
      </c>
      <c r="IW475" t="s">
        <v>399</v>
      </c>
      <c r="IY475" t="s">
        <v>399</v>
      </c>
      <c r="JA475" t="s">
        <v>383</v>
      </c>
      <c r="JL475" t="s">
        <v>361</v>
      </c>
      <c r="JM475" t="s">
        <v>361</v>
      </c>
      <c r="JN475" t="s">
        <v>361</v>
      </c>
      <c r="JO475" t="s">
        <v>361</v>
      </c>
      <c r="JP475" t="s">
        <v>361</v>
      </c>
      <c r="JQ475" t="s">
        <v>361</v>
      </c>
      <c r="JR475" t="s">
        <v>361</v>
      </c>
      <c r="JS475" t="s">
        <v>361</v>
      </c>
      <c r="JT475" t="s">
        <v>361</v>
      </c>
      <c r="JU475" t="s">
        <v>361</v>
      </c>
      <c r="JV475" t="s">
        <v>361</v>
      </c>
      <c r="JW475" t="s">
        <v>361</v>
      </c>
      <c r="KB475" t="s">
        <v>8</v>
      </c>
    </row>
    <row r="476" spans="1:288" x14ac:dyDescent="0.3">
      <c r="A476">
        <v>475</v>
      </c>
      <c r="D476" s="45">
        <v>44749</v>
      </c>
      <c r="E476" s="46">
        <v>0.46736111111111112</v>
      </c>
      <c r="F476" t="s">
        <v>20</v>
      </c>
      <c r="G476" t="s">
        <v>382</v>
      </c>
      <c r="I476" t="s">
        <v>383</v>
      </c>
      <c r="N476" t="s">
        <v>384</v>
      </c>
      <c r="S476" t="s">
        <v>385</v>
      </c>
      <c r="W476" t="s">
        <v>413</v>
      </c>
      <c r="AA476" t="s">
        <v>414</v>
      </c>
      <c r="AC476" t="s">
        <v>388</v>
      </c>
      <c r="AE476" t="s">
        <v>389</v>
      </c>
      <c r="AG476" t="s">
        <v>390</v>
      </c>
      <c r="AK476" t="s">
        <v>383</v>
      </c>
      <c r="AO476" t="s">
        <v>383</v>
      </c>
      <c r="AQ476" t="s">
        <v>418</v>
      </c>
      <c r="AS476" t="s">
        <v>383</v>
      </c>
      <c r="AU476" t="s">
        <v>383</v>
      </c>
      <c r="AV476" t="s">
        <v>361</v>
      </c>
      <c r="AW476" t="s">
        <v>361</v>
      </c>
      <c r="AX476" t="s">
        <v>361</v>
      </c>
      <c r="AY476" t="s">
        <v>361</v>
      </c>
      <c r="AZ476" t="s">
        <v>361</v>
      </c>
      <c r="BA476" t="s">
        <v>361</v>
      </c>
      <c r="BB476" t="s">
        <v>361</v>
      </c>
      <c r="BC476" t="s">
        <v>361</v>
      </c>
      <c r="BD476" t="s">
        <v>361</v>
      </c>
      <c r="BE476" t="s">
        <v>361</v>
      </c>
      <c r="BF476" t="s">
        <v>361</v>
      </c>
      <c r="BG476" t="s">
        <v>361</v>
      </c>
      <c r="BH476" t="s">
        <v>361</v>
      </c>
      <c r="BI476" t="s">
        <v>361</v>
      </c>
      <c r="BJ476" t="s">
        <v>370</v>
      </c>
      <c r="BK476" t="s">
        <v>361</v>
      </c>
      <c r="BL476" t="s">
        <v>361</v>
      </c>
      <c r="BM476" t="s">
        <v>361</v>
      </c>
      <c r="BP476" t="s">
        <v>361</v>
      </c>
      <c r="BQ476" t="s">
        <v>361</v>
      </c>
      <c r="BR476" t="s">
        <v>361</v>
      </c>
      <c r="BS476" t="s">
        <v>361</v>
      </c>
      <c r="BT476" t="s">
        <v>361</v>
      </c>
      <c r="BU476" t="s">
        <v>361</v>
      </c>
      <c r="BV476" t="s">
        <v>361</v>
      </c>
      <c r="BW476" t="s">
        <v>361</v>
      </c>
      <c r="BX476" t="s">
        <v>361</v>
      </c>
      <c r="BY476" t="s">
        <v>361</v>
      </c>
      <c r="BZ476" t="s">
        <v>370</v>
      </c>
      <c r="CA476" t="s">
        <v>361</v>
      </c>
      <c r="CB476" t="s">
        <v>361</v>
      </c>
      <c r="CC476" t="s">
        <v>361</v>
      </c>
      <c r="CF476" t="s">
        <v>361</v>
      </c>
      <c r="CG476" t="s">
        <v>361</v>
      </c>
      <c r="CH476" t="s">
        <v>361</v>
      </c>
      <c r="CI476" t="s">
        <v>361</v>
      </c>
      <c r="CJ476" t="s">
        <v>361</v>
      </c>
      <c r="CK476" t="s">
        <v>361</v>
      </c>
      <c r="CL476" t="s">
        <v>361</v>
      </c>
      <c r="CM476" t="s">
        <v>361</v>
      </c>
      <c r="CN476" t="s">
        <v>361</v>
      </c>
      <c r="CO476" t="s">
        <v>361</v>
      </c>
      <c r="CP476" t="s">
        <v>361</v>
      </c>
      <c r="CQ476" t="s">
        <v>361</v>
      </c>
      <c r="CR476" t="s">
        <v>361</v>
      </c>
      <c r="CS476" t="s">
        <v>361</v>
      </c>
      <c r="CT476" t="s">
        <v>370</v>
      </c>
      <c r="CU476" t="s">
        <v>361</v>
      </c>
      <c r="CV476" t="s">
        <v>370</v>
      </c>
      <c r="CW476" t="s">
        <v>361</v>
      </c>
      <c r="CX476" t="s">
        <v>361</v>
      </c>
      <c r="CY476" t="s">
        <v>361</v>
      </c>
      <c r="CZ476" t="s">
        <v>361</v>
      </c>
      <c r="DA476" t="s">
        <v>361</v>
      </c>
      <c r="DE476" t="s">
        <v>385</v>
      </c>
      <c r="DG476" t="s">
        <v>385</v>
      </c>
      <c r="DH476" t="s">
        <v>361</v>
      </c>
      <c r="DI476" t="s">
        <v>361</v>
      </c>
      <c r="DJ476" t="s">
        <v>361</v>
      </c>
      <c r="DK476" t="s">
        <v>361</v>
      </c>
      <c r="DL476" t="s">
        <v>361</v>
      </c>
      <c r="DM476" t="s">
        <v>361</v>
      </c>
      <c r="DN476" t="s">
        <v>361</v>
      </c>
      <c r="DO476" t="s">
        <v>361</v>
      </c>
      <c r="DP476" t="s">
        <v>361</v>
      </c>
      <c r="DQ476" t="s">
        <v>361</v>
      </c>
      <c r="DR476" t="s">
        <v>361</v>
      </c>
      <c r="DT476" t="s">
        <v>361</v>
      </c>
      <c r="DU476" t="s">
        <v>370</v>
      </c>
      <c r="DV476" t="s">
        <v>361</v>
      </c>
      <c r="DW476" t="s">
        <v>361</v>
      </c>
      <c r="DX476" t="s">
        <v>361</v>
      </c>
      <c r="DY476" t="s">
        <v>361</v>
      </c>
      <c r="DZ476" t="s">
        <v>361</v>
      </c>
      <c r="EA476" t="s">
        <v>361</v>
      </c>
      <c r="EB476" t="s">
        <v>361</v>
      </c>
      <c r="EC476" t="s">
        <v>361</v>
      </c>
      <c r="ED476" t="s">
        <v>361</v>
      </c>
      <c r="EG476" t="s">
        <v>385</v>
      </c>
      <c r="EI476" t="s">
        <v>383</v>
      </c>
      <c r="EK476" t="s">
        <v>383</v>
      </c>
      <c r="EL476">
        <v>2</v>
      </c>
      <c r="EM476" t="s">
        <v>372</v>
      </c>
      <c r="EN476">
        <v>38</v>
      </c>
      <c r="EO476" t="s">
        <v>372</v>
      </c>
      <c r="EP476">
        <v>22</v>
      </c>
      <c r="FQ476" t="s">
        <v>373</v>
      </c>
      <c r="FS476" t="s">
        <v>463</v>
      </c>
      <c r="FU476" t="s">
        <v>464</v>
      </c>
      <c r="FW476" t="s">
        <v>387</v>
      </c>
      <c r="GG476" t="s">
        <v>383</v>
      </c>
      <c r="GK476" t="s">
        <v>517</v>
      </c>
      <c r="GQ476">
        <v>3</v>
      </c>
      <c r="GS476" t="s">
        <v>513</v>
      </c>
      <c r="GU476" t="s">
        <v>396</v>
      </c>
      <c r="GY476" t="s">
        <v>397</v>
      </c>
      <c r="HC476" t="s">
        <v>385</v>
      </c>
      <c r="HE476" t="s">
        <v>385</v>
      </c>
      <c r="HO476" t="s">
        <v>385</v>
      </c>
      <c r="HP476" t="s">
        <v>385</v>
      </c>
      <c r="HQ476" t="s">
        <v>383</v>
      </c>
      <c r="HR476" t="s">
        <v>383</v>
      </c>
      <c r="HS476" t="s">
        <v>383</v>
      </c>
      <c r="HT476" t="s">
        <v>383</v>
      </c>
      <c r="HU476" t="s">
        <v>383</v>
      </c>
      <c r="HV476" t="s">
        <v>383</v>
      </c>
      <c r="HW476" t="s">
        <v>383</v>
      </c>
      <c r="IE476" t="s">
        <v>385</v>
      </c>
      <c r="IF476" t="s">
        <v>385</v>
      </c>
      <c r="IG476" t="s">
        <v>383</v>
      </c>
      <c r="IH476" t="s">
        <v>383</v>
      </c>
      <c r="II476" t="s">
        <v>383</v>
      </c>
      <c r="IJ476" t="s">
        <v>383</v>
      </c>
      <c r="IK476" t="s">
        <v>383</v>
      </c>
      <c r="IM476" t="s">
        <v>421</v>
      </c>
      <c r="IQ476" t="s">
        <v>380</v>
      </c>
      <c r="IU476" t="s">
        <v>399</v>
      </c>
      <c r="IW476" t="s">
        <v>399</v>
      </c>
      <c r="IY476" t="s">
        <v>399</v>
      </c>
      <c r="JA476" t="s">
        <v>385</v>
      </c>
      <c r="JC476" t="s">
        <v>430</v>
      </c>
      <c r="JE476" t="s">
        <v>385</v>
      </c>
      <c r="JI476" t="s">
        <v>432</v>
      </c>
      <c r="JJ476" t="s">
        <v>432</v>
      </c>
      <c r="JK476" t="s">
        <v>432</v>
      </c>
      <c r="JL476" t="s">
        <v>361</v>
      </c>
      <c r="JM476" t="s">
        <v>361</v>
      </c>
      <c r="JN476" t="s">
        <v>361</v>
      </c>
      <c r="JO476" t="s">
        <v>361</v>
      </c>
      <c r="JP476" t="s">
        <v>361</v>
      </c>
      <c r="JQ476" t="s">
        <v>361</v>
      </c>
      <c r="JR476" t="s">
        <v>361</v>
      </c>
      <c r="JS476" t="s">
        <v>370</v>
      </c>
      <c r="JT476" t="s">
        <v>361</v>
      </c>
      <c r="JU476" t="s">
        <v>370</v>
      </c>
      <c r="JV476" t="s">
        <v>361</v>
      </c>
      <c r="JW476" t="s">
        <v>361</v>
      </c>
      <c r="JY476" t="s">
        <v>489</v>
      </c>
      <c r="KA476" t="s">
        <v>433</v>
      </c>
      <c r="KB476" t="s">
        <v>8</v>
      </c>
    </row>
    <row r="477" spans="1:288" x14ac:dyDescent="0.3">
      <c r="A477">
        <v>476</v>
      </c>
      <c r="D477" s="45">
        <v>44749</v>
      </c>
      <c r="E477" s="46">
        <v>0.46736111111111112</v>
      </c>
      <c r="F477" t="s">
        <v>22</v>
      </c>
      <c r="G477" t="s">
        <v>13</v>
      </c>
      <c r="H477" t="s">
        <v>7</v>
      </c>
      <c r="L477" t="s">
        <v>362</v>
      </c>
      <c r="P477" t="s">
        <v>9</v>
      </c>
      <c r="V477" t="s">
        <v>487</v>
      </c>
      <c r="X477" t="s">
        <v>7</v>
      </c>
      <c r="Z477" t="s">
        <v>443</v>
      </c>
      <c r="AB477" t="s">
        <v>403</v>
      </c>
      <c r="AD477" t="s">
        <v>366</v>
      </c>
      <c r="AF477" t="s">
        <v>367</v>
      </c>
      <c r="AJ477" t="s">
        <v>367</v>
      </c>
      <c r="AN477" t="s">
        <v>7</v>
      </c>
      <c r="AP477" t="s">
        <v>369</v>
      </c>
      <c r="AR477" t="s">
        <v>7</v>
      </c>
      <c r="AT477" t="s">
        <v>7</v>
      </c>
      <c r="AV477" t="s">
        <v>361</v>
      </c>
      <c r="AW477" t="s">
        <v>361</v>
      </c>
      <c r="AX477" t="s">
        <v>361</v>
      </c>
      <c r="AY477" t="s">
        <v>361</v>
      </c>
      <c r="AZ477" t="s">
        <v>361</v>
      </c>
      <c r="BA477" t="s">
        <v>370</v>
      </c>
      <c r="BB477" t="s">
        <v>361</v>
      </c>
      <c r="BC477" t="s">
        <v>361</v>
      </c>
      <c r="BD477" t="s">
        <v>361</v>
      </c>
      <c r="BE477" t="s">
        <v>361</v>
      </c>
      <c r="BF477" t="s">
        <v>361</v>
      </c>
      <c r="BG477" t="s">
        <v>361</v>
      </c>
      <c r="BH477" t="s">
        <v>361</v>
      </c>
      <c r="BI477" t="s">
        <v>361</v>
      </c>
      <c r="BJ477" t="s">
        <v>361</v>
      </c>
      <c r="BK477" t="s">
        <v>361</v>
      </c>
      <c r="BL477" t="s">
        <v>361</v>
      </c>
      <c r="BM477" t="s">
        <v>361</v>
      </c>
      <c r="BP477" t="s">
        <v>361</v>
      </c>
      <c r="BQ477" t="s">
        <v>361</v>
      </c>
      <c r="BR477" t="s">
        <v>361</v>
      </c>
      <c r="BS477" t="s">
        <v>370</v>
      </c>
      <c r="BT477" t="s">
        <v>361</v>
      </c>
      <c r="BU477" t="s">
        <v>361</v>
      </c>
      <c r="BV477" t="s">
        <v>361</v>
      </c>
      <c r="BW477" t="s">
        <v>361</v>
      </c>
      <c r="BX477" t="s">
        <v>361</v>
      </c>
      <c r="BY477" t="s">
        <v>361</v>
      </c>
      <c r="BZ477" t="s">
        <v>361</v>
      </c>
      <c r="CA477" t="s">
        <v>361</v>
      </c>
      <c r="CB477" t="s">
        <v>361</v>
      </c>
      <c r="CC477" t="s">
        <v>361</v>
      </c>
      <c r="CF477" t="s">
        <v>361</v>
      </c>
      <c r="CG477" t="s">
        <v>361</v>
      </c>
      <c r="CH477" t="s">
        <v>370</v>
      </c>
      <c r="CI477" t="s">
        <v>370</v>
      </c>
      <c r="CJ477" t="s">
        <v>361</v>
      </c>
      <c r="CK477" t="s">
        <v>361</v>
      </c>
      <c r="CL477" t="s">
        <v>361</v>
      </c>
      <c r="CM477" t="s">
        <v>361</v>
      </c>
      <c r="CN477" t="s">
        <v>361</v>
      </c>
      <c r="CO477" t="s">
        <v>370</v>
      </c>
      <c r="CP477" t="s">
        <v>361</v>
      </c>
      <c r="CQ477" t="s">
        <v>361</v>
      </c>
      <c r="CR477" t="s">
        <v>361</v>
      </c>
      <c r="CS477" t="s">
        <v>361</v>
      </c>
      <c r="CT477" t="s">
        <v>361</v>
      </c>
      <c r="CU477" t="s">
        <v>361</v>
      </c>
      <c r="CV477" t="s">
        <v>361</v>
      </c>
      <c r="CW477" t="s">
        <v>361</v>
      </c>
      <c r="CX477" t="s">
        <v>361</v>
      </c>
      <c r="CY477" t="s">
        <v>361</v>
      </c>
      <c r="CZ477" t="s">
        <v>361</v>
      </c>
      <c r="DA477" t="s">
        <v>361</v>
      </c>
      <c r="DD477" t="s">
        <v>9</v>
      </c>
      <c r="DF477" t="s">
        <v>9</v>
      </c>
      <c r="DH477" t="s">
        <v>361</v>
      </c>
      <c r="DI477" t="s">
        <v>361</v>
      </c>
      <c r="DJ477" t="s">
        <v>361</v>
      </c>
      <c r="DK477" t="s">
        <v>361</v>
      </c>
      <c r="DL477" t="s">
        <v>361</v>
      </c>
      <c r="DM477" t="s">
        <v>361</v>
      </c>
      <c r="DN477" t="s">
        <v>361</v>
      </c>
      <c r="DO477" t="s">
        <v>361</v>
      </c>
      <c r="DP477" t="s">
        <v>361</v>
      </c>
      <c r="DQ477" t="s">
        <v>361</v>
      </c>
      <c r="DR477" t="s">
        <v>370</v>
      </c>
      <c r="DT477" t="s">
        <v>361</v>
      </c>
      <c r="DU477" t="s">
        <v>361</v>
      </c>
      <c r="DV477" t="s">
        <v>361</v>
      </c>
      <c r="DW477" t="s">
        <v>361</v>
      </c>
      <c r="DX477" t="s">
        <v>361</v>
      </c>
      <c r="DY477" t="s">
        <v>361</v>
      </c>
      <c r="DZ477" t="s">
        <v>361</v>
      </c>
      <c r="EA477" t="s">
        <v>361</v>
      </c>
      <c r="EB477" t="s">
        <v>361</v>
      </c>
      <c r="EC477" t="s">
        <v>361</v>
      </c>
      <c r="ED477" t="s">
        <v>361</v>
      </c>
      <c r="EH477" t="s">
        <v>7</v>
      </c>
      <c r="EJ477" t="s">
        <v>7</v>
      </c>
      <c r="EL477">
        <v>0</v>
      </c>
      <c r="FQ477" t="s">
        <v>373</v>
      </c>
      <c r="FR477" t="s">
        <v>374</v>
      </c>
      <c r="FV477" t="s">
        <v>374</v>
      </c>
      <c r="GF477" t="s">
        <v>7</v>
      </c>
      <c r="GJ477" t="s">
        <v>478</v>
      </c>
      <c r="GN477" t="s">
        <v>479</v>
      </c>
      <c r="GP477">
        <v>5</v>
      </c>
      <c r="GR477" t="s">
        <v>376</v>
      </c>
      <c r="GT477" t="s">
        <v>377</v>
      </c>
      <c r="GX477" t="s">
        <v>378</v>
      </c>
      <c r="HB477" t="s">
        <v>7</v>
      </c>
      <c r="HD477" t="s">
        <v>9</v>
      </c>
      <c r="HF477" t="s">
        <v>9</v>
      </c>
      <c r="HG477" t="s">
        <v>9</v>
      </c>
      <c r="HH477" t="s">
        <v>7</v>
      </c>
      <c r="HI477" t="s">
        <v>9</v>
      </c>
      <c r="HJ477" t="s">
        <v>9</v>
      </c>
      <c r="HK477" t="s">
        <v>7</v>
      </c>
      <c r="HL477" t="s">
        <v>7</v>
      </c>
      <c r="HM477" t="s">
        <v>7</v>
      </c>
      <c r="HN477" t="s">
        <v>7</v>
      </c>
      <c r="HX477" t="s">
        <v>9</v>
      </c>
      <c r="HY477" t="s">
        <v>9</v>
      </c>
      <c r="HZ477" t="s">
        <v>7</v>
      </c>
      <c r="IA477" t="s">
        <v>7</v>
      </c>
      <c r="IB477" t="s">
        <v>7</v>
      </c>
      <c r="IC477" t="s">
        <v>7</v>
      </c>
      <c r="ID477" t="s">
        <v>7</v>
      </c>
      <c r="IL477" t="s">
        <v>440</v>
      </c>
      <c r="IP477" t="s">
        <v>14</v>
      </c>
      <c r="IR477" t="s">
        <v>408</v>
      </c>
      <c r="IT477" t="s">
        <v>381</v>
      </c>
      <c r="IV477" t="s">
        <v>381</v>
      </c>
      <c r="IX477" t="s">
        <v>381</v>
      </c>
      <c r="IZ477" t="s">
        <v>9</v>
      </c>
      <c r="JB477" t="s">
        <v>11</v>
      </c>
      <c r="JD477" t="s">
        <v>9</v>
      </c>
      <c r="JF477" t="s">
        <v>410</v>
      </c>
      <c r="JG477" t="s">
        <v>410</v>
      </c>
      <c r="JH477" t="s">
        <v>410</v>
      </c>
      <c r="JL477" t="s">
        <v>370</v>
      </c>
      <c r="JM477" t="s">
        <v>370</v>
      </c>
      <c r="JN477" t="s">
        <v>370</v>
      </c>
      <c r="JO477" t="s">
        <v>370</v>
      </c>
      <c r="JP477" t="s">
        <v>370</v>
      </c>
      <c r="JQ477" t="s">
        <v>361</v>
      </c>
      <c r="JR477" t="s">
        <v>361</v>
      </c>
      <c r="JS477" t="s">
        <v>361</v>
      </c>
      <c r="JT477" t="s">
        <v>361</v>
      </c>
      <c r="JU477" t="s">
        <v>361</v>
      </c>
      <c r="JV477" t="s">
        <v>361</v>
      </c>
      <c r="JW477" t="s">
        <v>361</v>
      </c>
      <c r="JX477" t="s">
        <v>489</v>
      </c>
      <c r="JZ477" t="s">
        <v>412</v>
      </c>
      <c r="KB477" t="s">
        <v>8</v>
      </c>
    </row>
    <row r="478" spans="1:288" x14ac:dyDescent="0.3">
      <c r="A478">
        <v>477</v>
      </c>
      <c r="D478" s="45">
        <v>44749</v>
      </c>
      <c r="E478" s="46">
        <v>0.4861111111111111</v>
      </c>
      <c r="F478" t="s">
        <v>4</v>
      </c>
      <c r="G478" t="s">
        <v>382</v>
      </c>
      <c r="I478" t="s">
        <v>383</v>
      </c>
      <c r="N478" t="s">
        <v>384</v>
      </c>
      <c r="S478" t="s">
        <v>385</v>
      </c>
      <c r="W478" t="s">
        <v>426</v>
      </c>
      <c r="Y478" t="s">
        <v>385</v>
      </c>
      <c r="AA478" t="s">
        <v>414</v>
      </c>
      <c r="AC478" t="s">
        <v>447</v>
      </c>
      <c r="AE478" t="s">
        <v>423</v>
      </c>
      <c r="AG478" t="s">
        <v>390</v>
      </c>
      <c r="AK478" t="s">
        <v>383</v>
      </c>
      <c r="AO478" t="s">
        <v>383</v>
      </c>
      <c r="AQ478" t="s">
        <v>460</v>
      </c>
      <c r="AS478" t="s">
        <v>383</v>
      </c>
      <c r="AU478" t="s">
        <v>385</v>
      </c>
      <c r="AV478" t="s">
        <v>361</v>
      </c>
      <c r="AW478" t="s">
        <v>361</v>
      </c>
      <c r="AX478" t="s">
        <v>361</v>
      </c>
      <c r="AY478" t="s">
        <v>361</v>
      </c>
      <c r="AZ478" t="s">
        <v>361</v>
      </c>
      <c r="BA478" t="s">
        <v>361</v>
      </c>
      <c r="BB478" t="s">
        <v>361</v>
      </c>
      <c r="BC478" t="s">
        <v>361</v>
      </c>
      <c r="BD478" t="s">
        <v>361</v>
      </c>
      <c r="BE478" t="s">
        <v>361</v>
      </c>
      <c r="BF478" t="s">
        <v>361</v>
      </c>
      <c r="BG478" t="s">
        <v>361</v>
      </c>
      <c r="BH478" t="s">
        <v>361</v>
      </c>
      <c r="BI478" t="s">
        <v>370</v>
      </c>
      <c r="BJ478" t="s">
        <v>370</v>
      </c>
      <c r="BK478" t="s">
        <v>370</v>
      </c>
      <c r="BL478" t="s">
        <v>361</v>
      </c>
      <c r="BM478" t="s">
        <v>361</v>
      </c>
      <c r="BP478" t="s">
        <v>361</v>
      </c>
      <c r="BQ478" t="s">
        <v>361</v>
      </c>
      <c r="BR478" t="s">
        <v>361</v>
      </c>
      <c r="BS478" t="s">
        <v>361</v>
      </c>
      <c r="BT478" t="s">
        <v>361</v>
      </c>
      <c r="BU478" t="s">
        <v>361</v>
      </c>
      <c r="BV478" t="s">
        <v>361</v>
      </c>
      <c r="BW478" t="s">
        <v>361</v>
      </c>
      <c r="BX478" t="s">
        <v>361</v>
      </c>
      <c r="BY478" t="s">
        <v>361</v>
      </c>
      <c r="BZ478" t="s">
        <v>370</v>
      </c>
      <c r="CA478" t="s">
        <v>361</v>
      </c>
      <c r="CB478" t="s">
        <v>361</v>
      </c>
      <c r="CC478" t="s">
        <v>361</v>
      </c>
      <c r="CF478" t="s">
        <v>361</v>
      </c>
      <c r="CG478" t="s">
        <v>361</v>
      </c>
      <c r="CH478" t="s">
        <v>361</v>
      </c>
      <c r="CI478" t="s">
        <v>361</v>
      </c>
      <c r="CJ478" t="s">
        <v>361</v>
      </c>
      <c r="CK478" t="s">
        <v>361</v>
      </c>
      <c r="CL478" t="s">
        <v>361</v>
      </c>
      <c r="CM478" t="s">
        <v>361</v>
      </c>
      <c r="CN478" t="s">
        <v>361</v>
      </c>
      <c r="CO478" t="s">
        <v>361</v>
      </c>
      <c r="CP478" t="s">
        <v>361</v>
      </c>
      <c r="CQ478" t="s">
        <v>361</v>
      </c>
      <c r="CR478" t="s">
        <v>361</v>
      </c>
      <c r="CS478" t="s">
        <v>361</v>
      </c>
      <c r="CT478" t="s">
        <v>361</v>
      </c>
      <c r="CU478" t="s">
        <v>361</v>
      </c>
      <c r="CV478" t="s">
        <v>370</v>
      </c>
      <c r="CW478" t="s">
        <v>370</v>
      </c>
      <c r="CX478" t="s">
        <v>370</v>
      </c>
      <c r="CY478" t="s">
        <v>361</v>
      </c>
      <c r="CZ478" t="s">
        <v>361</v>
      </c>
      <c r="DA478" t="s">
        <v>361</v>
      </c>
      <c r="DE478" t="s">
        <v>385</v>
      </c>
      <c r="DG478" t="s">
        <v>385</v>
      </c>
      <c r="DH478" t="s">
        <v>361</v>
      </c>
      <c r="DI478" t="s">
        <v>361</v>
      </c>
      <c r="DJ478" t="s">
        <v>361</v>
      </c>
      <c r="DK478" t="s">
        <v>361</v>
      </c>
      <c r="DL478" t="s">
        <v>361</v>
      </c>
      <c r="DM478" t="s">
        <v>361</v>
      </c>
      <c r="DN478" t="s">
        <v>361</v>
      </c>
      <c r="DO478" t="s">
        <v>361</v>
      </c>
      <c r="DP478" t="s">
        <v>361</v>
      </c>
      <c r="DQ478" t="s">
        <v>361</v>
      </c>
      <c r="DR478" t="s">
        <v>361</v>
      </c>
      <c r="DT478" t="s">
        <v>361</v>
      </c>
      <c r="DU478" t="s">
        <v>361</v>
      </c>
      <c r="DV478" t="s">
        <v>361</v>
      </c>
      <c r="DW478" t="s">
        <v>361</v>
      </c>
      <c r="DX478" t="s">
        <v>361</v>
      </c>
      <c r="DY478" t="s">
        <v>361</v>
      </c>
      <c r="DZ478" t="s">
        <v>361</v>
      </c>
      <c r="EA478" t="s">
        <v>361</v>
      </c>
      <c r="EB478" t="s">
        <v>361</v>
      </c>
      <c r="EC478" t="s">
        <v>361</v>
      </c>
      <c r="ED478" t="s">
        <v>370</v>
      </c>
      <c r="EI478" t="s">
        <v>383</v>
      </c>
      <c r="EK478" t="s">
        <v>383</v>
      </c>
      <c r="EL478">
        <v>3</v>
      </c>
      <c r="EM478" t="s">
        <v>371</v>
      </c>
      <c r="EN478">
        <v>8</v>
      </c>
      <c r="EO478" t="s">
        <v>371</v>
      </c>
      <c r="EP478">
        <v>12</v>
      </c>
      <c r="EQ478" t="s">
        <v>372</v>
      </c>
      <c r="ER478">
        <v>31</v>
      </c>
      <c r="FQ478" t="s">
        <v>392</v>
      </c>
      <c r="FS478" t="s">
        <v>419</v>
      </c>
      <c r="FW478" t="s">
        <v>387</v>
      </c>
      <c r="GA478" t="s">
        <v>385</v>
      </c>
      <c r="GG478" t="s">
        <v>383</v>
      </c>
      <c r="GK478" t="s">
        <v>608</v>
      </c>
      <c r="GO478" t="s">
        <v>429</v>
      </c>
      <c r="GQ478">
        <v>60</v>
      </c>
      <c r="GS478" t="s">
        <v>544</v>
      </c>
      <c r="GU478" t="s">
        <v>554</v>
      </c>
      <c r="GY478" t="s">
        <v>498</v>
      </c>
      <c r="HC478" t="s">
        <v>383</v>
      </c>
      <c r="HE478" t="s">
        <v>383</v>
      </c>
      <c r="HO478" t="s">
        <v>383</v>
      </c>
      <c r="HP478" t="s">
        <v>383</v>
      </c>
      <c r="HQ478" t="s">
        <v>383</v>
      </c>
      <c r="HR478" t="s">
        <v>383</v>
      </c>
      <c r="HS478" t="s">
        <v>383</v>
      </c>
      <c r="HT478" t="s">
        <v>383</v>
      </c>
      <c r="HU478" t="s">
        <v>383</v>
      </c>
      <c r="HV478" t="s">
        <v>383</v>
      </c>
      <c r="HW478" t="s">
        <v>383</v>
      </c>
      <c r="IE478" t="s">
        <v>383</v>
      </c>
      <c r="IF478" t="s">
        <v>385</v>
      </c>
      <c r="IG478" t="s">
        <v>383</v>
      </c>
      <c r="IH478" t="s">
        <v>383</v>
      </c>
      <c r="II478" t="s">
        <v>383</v>
      </c>
      <c r="IJ478" t="s">
        <v>383</v>
      </c>
      <c r="IK478" t="s">
        <v>383</v>
      </c>
      <c r="IM478" t="s">
        <v>462</v>
      </c>
      <c r="IQ478" t="s">
        <v>422</v>
      </c>
      <c r="IU478" t="s">
        <v>399</v>
      </c>
      <c r="IW478" t="s">
        <v>399</v>
      </c>
      <c r="IY478" t="s">
        <v>399</v>
      </c>
      <c r="JA478" t="s">
        <v>385</v>
      </c>
      <c r="JC478" t="s">
        <v>430</v>
      </c>
      <c r="JE478" t="s">
        <v>385</v>
      </c>
      <c r="JI478" t="s">
        <v>432</v>
      </c>
      <c r="JJ478" t="s">
        <v>431</v>
      </c>
      <c r="JK478" t="s">
        <v>431</v>
      </c>
      <c r="JL478" t="s">
        <v>361</v>
      </c>
      <c r="JM478" t="s">
        <v>361</v>
      </c>
      <c r="JN478" t="s">
        <v>361</v>
      </c>
      <c r="JO478" t="s">
        <v>361</v>
      </c>
      <c r="JP478" t="s">
        <v>361</v>
      </c>
      <c r="JQ478" t="s">
        <v>361</v>
      </c>
      <c r="JR478" t="s">
        <v>370</v>
      </c>
      <c r="JS478" t="s">
        <v>370</v>
      </c>
      <c r="JT478" t="s">
        <v>370</v>
      </c>
      <c r="JU478" t="s">
        <v>370</v>
      </c>
      <c r="JV478" t="s">
        <v>370</v>
      </c>
      <c r="JW478" t="s">
        <v>370</v>
      </c>
      <c r="JY478" t="s">
        <v>411</v>
      </c>
      <c r="KA478" t="s">
        <v>433</v>
      </c>
      <c r="KB478" t="s">
        <v>8</v>
      </c>
    </row>
    <row r="479" spans="1:288" x14ac:dyDescent="0.3">
      <c r="A479">
        <v>478</v>
      </c>
      <c r="D479" s="45">
        <v>44749</v>
      </c>
      <c r="E479" s="46">
        <v>0.48333333333333334</v>
      </c>
      <c r="F479" t="s">
        <v>17</v>
      </c>
      <c r="G479" t="s">
        <v>13</v>
      </c>
      <c r="H479" t="s">
        <v>7</v>
      </c>
      <c r="L479" t="s">
        <v>362</v>
      </c>
      <c r="P479" t="s">
        <v>9</v>
      </c>
      <c r="V479" t="s">
        <v>487</v>
      </c>
      <c r="X479" t="s">
        <v>7</v>
      </c>
      <c r="Z479" t="s">
        <v>443</v>
      </c>
      <c r="AB479" t="s">
        <v>403</v>
      </c>
      <c r="AD479" t="s">
        <v>366</v>
      </c>
      <c r="AF479" t="s">
        <v>367</v>
      </c>
      <c r="AJ479" t="s">
        <v>367</v>
      </c>
      <c r="AN479" t="s">
        <v>7</v>
      </c>
      <c r="AP479" t="s">
        <v>367</v>
      </c>
      <c r="AR479" t="s">
        <v>7</v>
      </c>
      <c r="AT479" t="s">
        <v>7</v>
      </c>
      <c r="AV479" t="s">
        <v>361</v>
      </c>
      <c r="AW479" t="s">
        <v>370</v>
      </c>
      <c r="AX479" t="s">
        <v>361</v>
      </c>
      <c r="AY479" t="s">
        <v>370</v>
      </c>
      <c r="AZ479" t="s">
        <v>370</v>
      </c>
      <c r="BA479" t="s">
        <v>370</v>
      </c>
      <c r="BB479" t="s">
        <v>361</v>
      </c>
      <c r="BC479" t="s">
        <v>361</v>
      </c>
      <c r="BD479" t="s">
        <v>361</v>
      </c>
      <c r="BE479" t="s">
        <v>361</v>
      </c>
      <c r="BF479" t="s">
        <v>361</v>
      </c>
      <c r="BG479" t="s">
        <v>361</v>
      </c>
      <c r="BH479" t="s">
        <v>361</v>
      </c>
      <c r="BI479" t="s">
        <v>361</v>
      </c>
      <c r="BJ479" t="s">
        <v>361</v>
      </c>
      <c r="BK479" t="s">
        <v>361</v>
      </c>
      <c r="BL479" t="s">
        <v>361</v>
      </c>
      <c r="BM479" t="s">
        <v>361</v>
      </c>
      <c r="BP479" t="s">
        <v>361</v>
      </c>
      <c r="BQ479" t="s">
        <v>361</v>
      </c>
      <c r="BR479" t="s">
        <v>361</v>
      </c>
      <c r="BS479" t="s">
        <v>370</v>
      </c>
      <c r="BT479" t="s">
        <v>361</v>
      </c>
      <c r="BU479" t="s">
        <v>361</v>
      </c>
      <c r="BV479" t="s">
        <v>361</v>
      </c>
      <c r="BW479" t="s">
        <v>361</v>
      </c>
      <c r="BX479" t="s">
        <v>361</v>
      </c>
      <c r="BY479" t="s">
        <v>361</v>
      </c>
      <c r="BZ479" t="s">
        <v>361</v>
      </c>
      <c r="CA479" t="s">
        <v>361</v>
      </c>
      <c r="CB479" t="s">
        <v>361</v>
      </c>
      <c r="CC479" t="s">
        <v>361</v>
      </c>
      <c r="CF479" t="s">
        <v>361</v>
      </c>
      <c r="CG479" t="s">
        <v>361</v>
      </c>
      <c r="CH479" t="s">
        <v>361</v>
      </c>
      <c r="CI479" t="s">
        <v>370</v>
      </c>
      <c r="CJ479" t="s">
        <v>361</v>
      </c>
      <c r="CK479" t="s">
        <v>361</v>
      </c>
      <c r="CL479" t="s">
        <v>361</v>
      </c>
      <c r="CM479" t="s">
        <v>361</v>
      </c>
      <c r="CN479" t="s">
        <v>361</v>
      </c>
      <c r="CO479" t="s">
        <v>361</v>
      </c>
      <c r="CP479" t="s">
        <v>361</v>
      </c>
      <c r="CQ479" t="s">
        <v>361</v>
      </c>
      <c r="CR479" t="s">
        <v>361</v>
      </c>
      <c r="CS479" t="s">
        <v>361</v>
      </c>
      <c r="CT479" t="s">
        <v>361</v>
      </c>
      <c r="CU479" t="s">
        <v>361</v>
      </c>
      <c r="CV479" t="s">
        <v>361</v>
      </c>
      <c r="CW479" t="s">
        <v>361</v>
      </c>
      <c r="CX479" t="s">
        <v>361</v>
      </c>
      <c r="CY479" t="s">
        <v>361</v>
      </c>
      <c r="CZ479" t="s">
        <v>361</v>
      </c>
      <c r="DA479" t="s">
        <v>361</v>
      </c>
      <c r="DD479" t="s">
        <v>9</v>
      </c>
      <c r="DF479" t="s">
        <v>9</v>
      </c>
      <c r="DH479" t="s">
        <v>370</v>
      </c>
      <c r="DI479" t="s">
        <v>361</v>
      </c>
      <c r="DJ479" t="s">
        <v>361</v>
      </c>
      <c r="DK479" t="s">
        <v>361</v>
      </c>
      <c r="DL479" t="s">
        <v>361</v>
      </c>
      <c r="DM479" t="s">
        <v>361</v>
      </c>
      <c r="DN479" t="s">
        <v>361</v>
      </c>
      <c r="DO479" t="s">
        <v>361</v>
      </c>
      <c r="DP479" t="s">
        <v>361</v>
      </c>
      <c r="DQ479" t="s">
        <v>361</v>
      </c>
      <c r="DR479" t="s">
        <v>361</v>
      </c>
      <c r="DT479" t="s">
        <v>361</v>
      </c>
      <c r="DU479" t="s">
        <v>361</v>
      </c>
      <c r="DV479" t="s">
        <v>361</v>
      </c>
      <c r="DW479" t="s">
        <v>361</v>
      </c>
      <c r="DX479" t="s">
        <v>361</v>
      </c>
      <c r="DY479" t="s">
        <v>361</v>
      </c>
      <c r="DZ479" t="s">
        <v>361</v>
      </c>
      <c r="EA479" t="s">
        <v>361</v>
      </c>
      <c r="EB479" t="s">
        <v>361</v>
      </c>
      <c r="EC479" t="s">
        <v>361</v>
      </c>
      <c r="ED479" t="s">
        <v>361</v>
      </c>
      <c r="EF479" t="s">
        <v>9</v>
      </c>
      <c r="EH479" t="s">
        <v>7</v>
      </c>
      <c r="EJ479" t="s">
        <v>7</v>
      </c>
      <c r="EL479">
        <v>0</v>
      </c>
      <c r="FQ479" t="s">
        <v>373</v>
      </c>
      <c r="FR479" t="s">
        <v>374</v>
      </c>
      <c r="FV479" t="s">
        <v>374</v>
      </c>
      <c r="GF479" t="s">
        <v>7</v>
      </c>
      <c r="GJ479" t="s">
        <v>573</v>
      </c>
      <c r="GP479">
        <v>5</v>
      </c>
      <c r="GR479" t="s">
        <v>562</v>
      </c>
      <c r="GT479" t="s">
        <v>377</v>
      </c>
      <c r="GX479" t="s">
        <v>378</v>
      </c>
      <c r="HB479" t="s">
        <v>7</v>
      </c>
      <c r="HD479" t="s">
        <v>9</v>
      </c>
      <c r="HF479" t="s">
        <v>9</v>
      </c>
      <c r="HG479" t="s">
        <v>9</v>
      </c>
      <c r="HH479" t="s">
        <v>7</v>
      </c>
      <c r="HI479" t="s">
        <v>7</v>
      </c>
      <c r="HJ479" t="s">
        <v>9</v>
      </c>
      <c r="HK479" t="s">
        <v>7</v>
      </c>
      <c r="HL479" t="s">
        <v>7</v>
      </c>
      <c r="HM479" t="s">
        <v>9</v>
      </c>
      <c r="HN479" t="s">
        <v>7</v>
      </c>
      <c r="HX479" t="s">
        <v>9</v>
      </c>
      <c r="HY479" t="s">
        <v>9</v>
      </c>
      <c r="HZ479" t="s">
        <v>7</v>
      </c>
      <c r="IA479" t="s">
        <v>7</v>
      </c>
      <c r="IB479" t="s">
        <v>7</v>
      </c>
      <c r="IC479" t="s">
        <v>7</v>
      </c>
      <c r="ID479" t="s">
        <v>7</v>
      </c>
      <c r="IL479" t="s">
        <v>473</v>
      </c>
      <c r="IP479" t="s">
        <v>457</v>
      </c>
      <c r="IT479" t="s">
        <v>381</v>
      </c>
      <c r="IV479" t="s">
        <v>381</v>
      </c>
      <c r="IX479" t="s">
        <v>381</v>
      </c>
      <c r="IZ479" t="s">
        <v>9</v>
      </c>
      <c r="JB479" t="s">
        <v>11</v>
      </c>
      <c r="JD479" t="s">
        <v>9</v>
      </c>
      <c r="JF479" t="s">
        <v>410</v>
      </c>
      <c r="JG479" t="s">
        <v>410</v>
      </c>
      <c r="JH479" t="s">
        <v>410</v>
      </c>
      <c r="JL479" t="s">
        <v>370</v>
      </c>
      <c r="JM479" t="s">
        <v>370</v>
      </c>
      <c r="JN479" t="s">
        <v>370</v>
      </c>
      <c r="JO479" t="s">
        <v>370</v>
      </c>
      <c r="JP479" t="s">
        <v>361</v>
      </c>
      <c r="JQ479" t="s">
        <v>361</v>
      </c>
      <c r="JR479" t="s">
        <v>361</v>
      </c>
      <c r="JS479" t="s">
        <v>361</v>
      </c>
      <c r="JT479" t="s">
        <v>361</v>
      </c>
      <c r="JU479" t="s">
        <v>361</v>
      </c>
      <c r="JV479" t="s">
        <v>361</v>
      </c>
      <c r="JW479" t="s">
        <v>361</v>
      </c>
      <c r="JX479" t="s">
        <v>411</v>
      </c>
      <c r="JZ479" t="s">
        <v>412</v>
      </c>
      <c r="KB479" t="s">
        <v>8</v>
      </c>
    </row>
    <row r="480" spans="1:288" x14ac:dyDescent="0.3">
      <c r="A480">
        <v>479</v>
      </c>
      <c r="AV480" t="s">
        <v>361</v>
      </c>
      <c r="AW480" t="s">
        <v>361</v>
      </c>
      <c r="AX480" t="s">
        <v>361</v>
      </c>
      <c r="AY480" t="s">
        <v>361</v>
      </c>
      <c r="AZ480" t="s">
        <v>361</v>
      </c>
      <c r="BA480" t="s">
        <v>361</v>
      </c>
      <c r="BB480" t="s">
        <v>361</v>
      </c>
      <c r="BC480" t="s">
        <v>361</v>
      </c>
      <c r="BD480" t="s">
        <v>361</v>
      </c>
      <c r="BE480" t="s">
        <v>361</v>
      </c>
      <c r="BF480" t="s">
        <v>361</v>
      </c>
      <c r="BG480" t="s">
        <v>361</v>
      </c>
      <c r="BH480" t="s">
        <v>361</v>
      </c>
      <c r="BI480" t="s">
        <v>361</v>
      </c>
      <c r="BJ480" t="s">
        <v>361</v>
      </c>
      <c r="BK480" t="s">
        <v>361</v>
      </c>
      <c r="BL480" t="s">
        <v>361</v>
      </c>
      <c r="BM480" t="s">
        <v>361</v>
      </c>
      <c r="BP480" t="s">
        <v>361</v>
      </c>
      <c r="BQ480" t="s">
        <v>361</v>
      </c>
      <c r="BR480" t="s">
        <v>361</v>
      </c>
      <c r="BS480" t="s">
        <v>361</v>
      </c>
      <c r="BT480" t="s">
        <v>361</v>
      </c>
      <c r="BU480" t="s">
        <v>361</v>
      </c>
      <c r="BV480" t="s">
        <v>361</v>
      </c>
      <c r="BW480" t="s">
        <v>361</v>
      </c>
      <c r="BX480" t="s">
        <v>361</v>
      </c>
      <c r="BY480" t="s">
        <v>361</v>
      </c>
      <c r="BZ480" t="s">
        <v>361</v>
      </c>
      <c r="CA480" t="s">
        <v>361</v>
      </c>
      <c r="CB480" t="s">
        <v>361</v>
      </c>
      <c r="CC480" t="s">
        <v>361</v>
      </c>
      <c r="CF480" t="s">
        <v>361</v>
      </c>
      <c r="CG480" t="s">
        <v>361</v>
      </c>
      <c r="CH480" t="s">
        <v>361</v>
      </c>
      <c r="CI480" t="s">
        <v>361</v>
      </c>
      <c r="CJ480" t="s">
        <v>361</v>
      </c>
      <c r="CK480" t="s">
        <v>361</v>
      </c>
      <c r="CL480" t="s">
        <v>361</v>
      </c>
      <c r="CM480" t="s">
        <v>361</v>
      </c>
      <c r="CN480" t="s">
        <v>361</v>
      </c>
      <c r="CO480" t="s">
        <v>361</v>
      </c>
      <c r="CP480" t="s">
        <v>361</v>
      </c>
      <c r="CQ480" t="s">
        <v>361</v>
      </c>
      <c r="CR480" t="s">
        <v>361</v>
      </c>
      <c r="CS480" t="s">
        <v>361</v>
      </c>
      <c r="CT480" t="s">
        <v>361</v>
      </c>
      <c r="CU480" t="s">
        <v>361</v>
      </c>
      <c r="CV480" t="s">
        <v>361</v>
      </c>
      <c r="CW480" t="s">
        <v>361</v>
      </c>
      <c r="CX480" t="s">
        <v>361</v>
      </c>
      <c r="CY480" t="s">
        <v>361</v>
      </c>
      <c r="CZ480" t="s">
        <v>361</v>
      </c>
      <c r="DA480" t="s">
        <v>361</v>
      </c>
      <c r="DH480" t="s">
        <v>361</v>
      </c>
      <c r="DI480" t="s">
        <v>361</v>
      </c>
      <c r="DJ480" t="s">
        <v>361</v>
      </c>
      <c r="DK480" t="s">
        <v>361</v>
      </c>
      <c r="DL480" t="s">
        <v>361</v>
      </c>
      <c r="DM480" t="s">
        <v>361</v>
      </c>
      <c r="DN480" t="s">
        <v>361</v>
      </c>
      <c r="DO480" t="s">
        <v>361</v>
      </c>
      <c r="DP480" t="s">
        <v>361</v>
      </c>
      <c r="DQ480" t="s">
        <v>361</v>
      </c>
      <c r="DR480" t="s">
        <v>361</v>
      </c>
      <c r="DT480" t="s">
        <v>361</v>
      </c>
      <c r="DU480" t="s">
        <v>361</v>
      </c>
      <c r="DV480" t="s">
        <v>361</v>
      </c>
      <c r="DW480" t="s">
        <v>361</v>
      </c>
      <c r="DX480" t="s">
        <v>361</v>
      </c>
      <c r="DY480" t="s">
        <v>361</v>
      </c>
      <c r="DZ480" t="s">
        <v>361</v>
      </c>
      <c r="EA480" t="s">
        <v>361</v>
      </c>
      <c r="EB480" t="s">
        <v>361</v>
      </c>
      <c r="EC480" t="s">
        <v>361</v>
      </c>
      <c r="ED480" t="s">
        <v>361</v>
      </c>
      <c r="JL480" t="s">
        <v>361</v>
      </c>
      <c r="JM480" t="s">
        <v>361</v>
      </c>
      <c r="JN480" t="s">
        <v>361</v>
      </c>
      <c r="JO480" t="s">
        <v>361</v>
      </c>
      <c r="JP480" t="s">
        <v>361</v>
      </c>
      <c r="JQ480" t="s">
        <v>361</v>
      </c>
      <c r="JR480" t="s">
        <v>361</v>
      </c>
      <c r="JS480" t="s">
        <v>361</v>
      </c>
      <c r="JT480" t="s">
        <v>361</v>
      </c>
      <c r="JU480" t="s">
        <v>361</v>
      </c>
      <c r="JV480" t="s">
        <v>361</v>
      </c>
      <c r="JW480" t="s">
        <v>361</v>
      </c>
      <c r="KB480" t="s">
        <v>59</v>
      </c>
    </row>
    <row r="481" spans="1:288" x14ac:dyDescent="0.3">
      <c r="A481">
        <v>480</v>
      </c>
      <c r="D481" s="45">
        <v>44749</v>
      </c>
      <c r="E481" s="46">
        <v>0.4909722222222222</v>
      </c>
      <c r="F481" t="s">
        <v>74</v>
      </c>
      <c r="G481" t="s">
        <v>382</v>
      </c>
      <c r="I481" t="s">
        <v>383</v>
      </c>
      <c r="N481" t="s">
        <v>384</v>
      </c>
      <c r="S481" t="s">
        <v>385</v>
      </c>
      <c r="W481" t="s">
        <v>465</v>
      </c>
      <c r="AA481" t="s">
        <v>414</v>
      </c>
      <c r="AC481" t="s">
        <v>388</v>
      </c>
      <c r="AE481" t="s">
        <v>423</v>
      </c>
      <c r="AG481" t="s">
        <v>390</v>
      </c>
      <c r="AK481" t="s">
        <v>502</v>
      </c>
      <c r="AL481" t="s">
        <v>14</v>
      </c>
      <c r="AM481" t="s">
        <v>653</v>
      </c>
      <c r="AO481" t="s">
        <v>385</v>
      </c>
      <c r="AQ481" t="s">
        <v>418</v>
      </c>
      <c r="AS481" t="s">
        <v>385</v>
      </c>
      <c r="AU481" t="s">
        <v>383</v>
      </c>
      <c r="AV481" t="s">
        <v>361</v>
      </c>
      <c r="AW481" t="s">
        <v>361</v>
      </c>
      <c r="AX481" t="s">
        <v>361</v>
      </c>
      <c r="AY481" t="s">
        <v>361</v>
      </c>
      <c r="AZ481" t="s">
        <v>361</v>
      </c>
      <c r="BA481" t="s">
        <v>361</v>
      </c>
      <c r="BB481" t="s">
        <v>361</v>
      </c>
      <c r="BC481" t="s">
        <v>361</v>
      </c>
      <c r="BD481" t="s">
        <v>361</v>
      </c>
      <c r="BE481" t="s">
        <v>361</v>
      </c>
      <c r="BF481" t="s">
        <v>370</v>
      </c>
      <c r="BG481" t="s">
        <v>361</v>
      </c>
      <c r="BH481" t="s">
        <v>361</v>
      </c>
      <c r="BI481" t="s">
        <v>361</v>
      </c>
      <c r="BJ481" t="s">
        <v>370</v>
      </c>
      <c r="BK481" t="s">
        <v>370</v>
      </c>
      <c r="BL481" t="s">
        <v>361</v>
      </c>
      <c r="BM481" t="s">
        <v>361</v>
      </c>
      <c r="BP481" t="s">
        <v>361</v>
      </c>
      <c r="BQ481" t="s">
        <v>361</v>
      </c>
      <c r="BR481" t="s">
        <v>361</v>
      </c>
      <c r="BS481" t="s">
        <v>361</v>
      </c>
      <c r="BT481" t="s">
        <v>361</v>
      </c>
      <c r="BU481" t="s">
        <v>361</v>
      </c>
      <c r="BV481" t="s">
        <v>361</v>
      </c>
      <c r="BW481" t="s">
        <v>361</v>
      </c>
      <c r="BX481" t="s">
        <v>361</v>
      </c>
      <c r="BY481" t="s">
        <v>361</v>
      </c>
      <c r="BZ481" t="s">
        <v>370</v>
      </c>
      <c r="CA481" t="s">
        <v>361</v>
      </c>
      <c r="CB481" t="s">
        <v>361</v>
      </c>
      <c r="CC481" t="s">
        <v>361</v>
      </c>
      <c r="CF481" t="s">
        <v>361</v>
      </c>
      <c r="CG481" t="s">
        <v>361</v>
      </c>
      <c r="CH481" t="s">
        <v>361</v>
      </c>
      <c r="CI481" t="s">
        <v>361</v>
      </c>
      <c r="CJ481" t="s">
        <v>361</v>
      </c>
      <c r="CK481" t="s">
        <v>361</v>
      </c>
      <c r="CL481" t="s">
        <v>361</v>
      </c>
      <c r="CM481" t="s">
        <v>361</v>
      </c>
      <c r="CN481" t="s">
        <v>361</v>
      </c>
      <c r="CO481" t="s">
        <v>361</v>
      </c>
      <c r="CP481" t="s">
        <v>361</v>
      </c>
      <c r="CQ481" t="s">
        <v>361</v>
      </c>
      <c r="CR481" t="s">
        <v>370</v>
      </c>
      <c r="CS481" t="s">
        <v>370</v>
      </c>
      <c r="CT481" t="s">
        <v>370</v>
      </c>
      <c r="CU481" t="s">
        <v>370</v>
      </c>
      <c r="CV481" t="s">
        <v>370</v>
      </c>
      <c r="CW481" t="s">
        <v>370</v>
      </c>
      <c r="CX481" t="s">
        <v>361</v>
      </c>
      <c r="CY481" t="s">
        <v>361</v>
      </c>
      <c r="CZ481" t="s">
        <v>361</v>
      </c>
      <c r="DA481" t="s">
        <v>361</v>
      </c>
      <c r="DE481" t="s">
        <v>385</v>
      </c>
      <c r="DG481" t="s">
        <v>385</v>
      </c>
      <c r="DH481" t="s">
        <v>361</v>
      </c>
      <c r="DI481" t="s">
        <v>361</v>
      </c>
      <c r="DJ481" t="s">
        <v>361</v>
      </c>
      <c r="DK481" t="s">
        <v>361</v>
      </c>
      <c r="DL481" t="s">
        <v>361</v>
      </c>
      <c r="DM481" t="s">
        <v>361</v>
      </c>
      <c r="DN481" t="s">
        <v>361</v>
      </c>
      <c r="DO481" t="s">
        <v>361</v>
      </c>
      <c r="DP481" t="s">
        <v>361</v>
      </c>
      <c r="DQ481" t="s">
        <v>361</v>
      </c>
      <c r="DR481" t="s">
        <v>361</v>
      </c>
      <c r="DT481" t="s">
        <v>361</v>
      </c>
      <c r="DU481" t="s">
        <v>361</v>
      </c>
      <c r="DV481" t="s">
        <v>361</v>
      </c>
      <c r="DW481" t="s">
        <v>361</v>
      </c>
      <c r="DX481" t="s">
        <v>361</v>
      </c>
      <c r="DY481" t="s">
        <v>361</v>
      </c>
      <c r="DZ481" t="s">
        <v>361</v>
      </c>
      <c r="EA481" t="s">
        <v>361</v>
      </c>
      <c r="EB481" t="s">
        <v>361</v>
      </c>
      <c r="EC481" t="s">
        <v>361</v>
      </c>
      <c r="ED481" t="s">
        <v>370</v>
      </c>
      <c r="EI481" t="s">
        <v>383</v>
      </c>
      <c r="EK481" t="s">
        <v>383</v>
      </c>
      <c r="EL481">
        <v>2</v>
      </c>
      <c r="EM481" t="s">
        <v>371</v>
      </c>
      <c r="EN481">
        <v>22</v>
      </c>
      <c r="EO481" t="s">
        <v>371</v>
      </c>
      <c r="EP481">
        <v>12</v>
      </c>
      <c r="FQ481" t="s">
        <v>392</v>
      </c>
      <c r="FS481" t="s">
        <v>448</v>
      </c>
      <c r="FW481" t="s">
        <v>393</v>
      </c>
      <c r="GA481" t="s">
        <v>385</v>
      </c>
      <c r="GG481" t="s">
        <v>383</v>
      </c>
      <c r="GK481" t="s">
        <v>394</v>
      </c>
      <c r="GQ481">
        <v>2</v>
      </c>
      <c r="GS481" t="s">
        <v>395</v>
      </c>
      <c r="GU481" t="s">
        <v>396</v>
      </c>
      <c r="GY481" t="s">
        <v>397</v>
      </c>
      <c r="HC481" t="s">
        <v>383</v>
      </c>
      <c r="HE481" t="s">
        <v>385</v>
      </c>
      <c r="HO481" t="s">
        <v>385</v>
      </c>
      <c r="HP481" t="s">
        <v>385</v>
      </c>
      <c r="HQ481" t="s">
        <v>383</v>
      </c>
      <c r="HR481" t="s">
        <v>383</v>
      </c>
      <c r="HS481" t="s">
        <v>385</v>
      </c>
      <c r="HT481" t="s">
        <v>383</v>
      </c>
      <c r="HU481" t="s">
        <v>385</v>
      </c>
      <c r="HV481" t="s">
        <v>383</v>
      </c>
      <c r="HW481" t="s">
        <v>383</v>
      </c>
      <c r="IE481" t="s">
        <v>385</v>
      </c>
      <c r="IF481" t="s">
        <v>385</v>
      </c>
      <c r="IG481" t="s">
        <v>383</v>
      </c>
      <c r="IH481" t="s">
        <v>383</v>
      </c>
      <c r="II481" t="s">
        <v>385</v>
      </c>
      <c r="IJ481" t="s">
        <v>385</v>
      </c>
      <c r="IK481" t="s">
        <v>383</v>
      </c>
      <c r="IM481" t="s">
        <v>421</v>
      </c>
      <c r="IQ481" t="s">
        <v>380</v>
      </c>
      <c r="IU481" t="s">
        <v>399</v>
      </c>
      <c r="IW481" t="s">
        <v>399</v>
      </c>
      <c r="IY481" t="s">
        <v>399</v>
      </c>
      <c r="JA481" t="s">
        <v>383</v>
      </c>
      <c r="JL481" t="s">
        <v>361</v>
      </c>
      <c r="JM481" t="s">
        <v>361</v>
      </c>
      <c r="JN481" t="s">
        <v>361</v>
      </c>
      <c r="JO481" t="s">
        <v>361</v>
      </c>
      <c r="JP481" t="s">
        <v>361</v>
      </c>
      <c r="JQ481" t="s">
        <v>361</v>
      </c>
      <c r="JR481" t="s">
        <v>361</v>
      </c>
      <c r="JS481" t="s">
        <v>361</v>
      </c>
      <c r="JT481" t="s">
        <v>361</v>
      </c>
      <c r="JU481" t="s">
        <v>361</v>
      </c>
      <c r="JV481" t="s">
        <v>361</v>
      </c>
      <c r="JW481" t="s">
        <v>361</v>
      </c>
      <c r="KB481" t="s">
        <v>8</v>
      </c>
    </row>
    <row r="482" spans="1:288" x14ac:dyDescent="0.3">
      <c r="A482">
        <v>481</v>
      </c>
      <c r="D482" s="45">
        <v>44749</v>
      </c>
      <c r="E482" s="46">
        <v>0.48819444444444443</v>
      </c>
      <c r="F482" t="s">
        <v>16</v>
      </c>
      <c r="G482" t="s">
        <v>13</v>
      </c>
      <c r="H482" t="s">
        <v>7</v>
      </c>
      <c r="L482" t="s">
        <v>362</v>
      </c>
      <c r="P482" t="s">
        <v>9</v>
      </c>
      <c r="V482" t="s">
        <v>363</v>
      </c>
      <c r="Z482" t="s">
        <v>443</v>
      </c>
      <c r="AB482" t="s">
        <v>403</v>
      </c>
      <c r="AD482" t="s">
        <v>366</v>
      </c>
      <c r="AF482" t="s">
        <v>367</v>
      </c>
      <c r="AJ482" t="s">
        <v>437</v>
      </c>
      <c r="AL482" t="s">
        <v>14</v>
      </c>
      <c r="AM482" t="s">
        <v>654</v>
      </c>
      <c r="AN482" t="s">
        <v>9</v>
      </c>
      <c r="AP482" t="s">
        <v>369</v>
      </c>
      <c r="AR482" t="s">
        <v>7</v>
      </c>
      <c r="AT482" t="s">
        <v>9</v>
      </c>
      <c r="AV482" t="s">
        <v>361</v>
      </c>
      <c r="AW482" t="s">
        <v>361</v>
      </c>
      <c r="AX482" t="s">
        <v>361</v>
      </c>
      <c r="AY482" t="s">
        <v>361</v>
      </c>
      <c r="AZ482" t="s">
        <v>370</v>
      </c>
      <c r="BA482" t="s">
        <v>361</v>
      </c>
      <c r="BB482" t="s">
        <v>370</v>
      </c>
      <c r="BC482" t="s">
        <v>361</v>
      </c>
      <c r="BD482" t="s">
        <v>361</v>
      </c>
      <c r="BE482" t="s">
        <v>361</v>
      </c>
      <c r="BF482" t="s">
        <v>361</v>
      </c>
      <c r="BG482" t="s">
        <v>361</v>
      </c>
      <c r="BH482" t="s">
        <v>361</v>
      </c>
      <c r="BI482" t="s">
        <v>361</v>
      </c>
      <c r="BJ482" t="s">
        <v>361</v>
      </c>
      <c r="BK482" t="s">
        <v>361</v>
      </c>
      <c r="BL482" t="s">
        <v>361</v>
      </c>
      <c r="BM482" t="s">
        <v>361</v>
      </c>
      <c r="BP482" t="s">
        <v>361</v>
      </c>
      <c r="BQ482" t="s">
        <v>361</v>
      </c>
      <c r="BR482" t="s">
        <v>361</v>
      </c>
      <c r="BS482" t="s">
        <v>370</v>
      </c>
      <c r="BT482" t="s">
        <v>361</v>
      </c>
      <c r="BU482" t="s">
        <v>361</v>
      </c>
      <c r="BV482" t="s">
        <v>361</v>
      </c>
      <c r="BW482" t="s">
        <v>361</v>
      </c>
      <c r="BX482" t="s">
        <v>361</v>
      </c>
      <c r="BY482" t="s">
        <v>361</v>
      </c>
      <c r="BZ482" t="s">
        <v>361</v>
      </c>
      <c r="CA482" t="s">
        <v>361</v>
      </c>
      <c r="CB482" t="s">
        <v>361</v>
      </c>
      <c r="CC482" t="s">
        <v>361</v>
      </c>
      <c r="CF482" t="s">
        <v>361</v>
      </c>
      <c r="CG482" t="s">
        <v>361</v>
      </c>
      <c r="CH482" t="s">
        <v>370</v>
      </c>
      <c r="CI482" t="s">
        <v>370</v>
      </c>
      <c r="CJ482" t="s">
        <v>361</v>
      </c>
      <c r="CK482" t="s">
        <v>370</v>
      </c>
      <c r="CL482" t="s">
        <v>370</v>
      </c>
      <c r="CM482" t="s">
        <v>370</v>
      </c>
      <c r="CN482" t="s">
        <v>361</v>
      </c>
      <c r="CO482" t="s">
        <v>361</v>
      </c>
      <c r="CP482" t="s">
        <v>361</v>
      </c>
      <c r="CQ482" t="s">
        <v>361</v>
      </c>
      <c r="CR482" t="s">
        <v>361</v>
      </c>
      <c r="CS482" t="s">
        <v>361</v>
      </c>
      <c r="CT482" t="s">
        <v>361</v>
      </c>
      <c r="CU482" t="s">
        <v>361</v>
      </c>
      <c r="CV482" t="s">
        <v>361</v>
      </c>
      <c r="CW482" t="s">
        <v>361</v>
      </c>
      <c r="CX482" t="s">
        <v>361</v>
      </c>
      <c r="CY482" t="s">
        <v>361</v>
      </c>
      <c r="CZ482" t="s">
        <v>361</v>
      </c>
      <c r="DA482" t="s">
        <v>361</v>
      </c>
      <c r="DD482" t="s">
        <v>7</v>
      </c>
      <c r="DF482" t="s">
        <v>9</v>
      </c>
      <c r="DH482" t="s">
        <v>361</v>
      </c>
      <c r="DI482" t="s">
        <v>361</v>
      </c>
      <c r="DJ482" t="s">
        <v>361</v>
      </c>
      <c r="DK482" t="s">
        <v>361</v>
      </c>
      <c r="DL482" t="s">
        <v>361</v>
      </c>
      <c r="DM482" t="s">
        <v>361</v>
      </c>
      <c r="DN482" t="s">
        <v>361</v>
      </c>
      <c r="DO482" t="s">
        <v>361</v>
      </c>
      <c r="DP482" t="s">
        <v>361</v>
      </c>
      <c r="DQ482" t="s">
        <v>361</v>
      </c>
      <c r="DR482" t="s">
        <v>370</v>
      </c>
      <c r="DT482" t="s">
        <v>361</v>
      </c>
      <c r="DU482" t="s">
        <v>361</v>
      </c>
      <c r="DV482" t="s">
        <v>361</v>
      </c>
      <c r="DW482" t="s">
        <v>361</v>
      </c>
      <c r="DX482" t="s">
        <v>361</v>
      </c>
      <c r="DY482" t="s">
        <v>361</v>
      </c>
      <c r="DZ482" t="s">
        <v>361</v>
      </c>
      <c r="EA482" t="s">
        <v>361</v>
      </c>
      <c r="EB482" t="s">
        <v>361</v>
      </c>
      <c r="EC482" t="s">
        <v>361</v>
      </c>
      <c r="ED482" t="s">
        <v>361</v>
      </c>
      <c r="EH482" t="s">
        <v>7</v>
      </c>
      <c r="EJ482" t="s">
        <v>7</v>
      </c>
      <c r="EL482">
        <v>0</v>
      </c>
      <c r="FQ482" t="s">
        <v>373</v>
      </c>
      <c r="FR482" t="s">
        <v>374</v>
      </c>
      <c r="FV482" t="s">
        <v>374</v>
      </c>
      <c r="GF482" t="s">
        <v>7</v>
      </c>
      <c r="GJ482" t="s">
        <v>425</v>
      </c>
      <c r="GP482">
        <v>2</v>
      </c>
      <c r="GR482" t="s">
        <v>376</v>
      </c>
      <c r="GT482" t="s">
        <v>377</v>
      </c>
      <c r="GX482" t="s">
        <v>378</v>
      </c>
      <c r="HB482" t="s">
        <v>7</v>
      </c>
      <c r="HD482" t="s">
        <v>9</v>
      </c>
      <c r="HF482" t="s">
        <v>7</v>
      </c>
      <c r="HG482" t="s">
        <v>9</v>
      </c>
      <c r="HH482" t="s">
        <v>7</v>
      </c>
      <c r="HI482" t="s">
        <v>9</v>
      </c>
      <c r="HJ482" t="s">
        <v>7</v>
      </c>
      <c r="HK482" t="s">
        <v>7</v>
      </c>
      <c r="HL482" t="s">
        <v>9</v>
      </c>
      <c r="HM482" t="s">
        <v>9</v>
      </c>
      <c r="HN482" t="s">
        <v>7</v>
      </c>
      <c r="HX482" t="s">
        <v>9</v>
      </c>
      <c r="HY482" t="s">
        <v>9</v>
      </c>
      <c r="HZ482" t="s">
        <v>7</v>
      </c>
      <c r="IA482" t="s">
        <v>7</v>
      </c>
      <c r="IB482" t="s">
        <v>7</v>
      </c>
      <c r="IC482" t="s">
        <v>7</v>
      </c>
      <c r="ID482" t="s">
        <v>7</v>
      </c>
      <c r="IL482" t="s">
        <v>473</v>
      </c>
      <c r="IP482" t="s">
        <v>14</v>
      </c>
      <c r="IR482" t="s">
        <v>408</v>
      </c>
      <c r="IT482" t="s">
        <v>381</v>
      </c>
      <c r="IV482" t="s">
        <v>381</v>
      </c>
      <c r="IX482" t="s">
        <v>381</v>
      </c>
      <c r="IZ482" t="s">
        <v>9</v>
      </c>
      <c r="JB482" t="s">
        <v>11</v>
      </c>
      <c r="JD482" t="s">
        <v>9</v>
      </c>
      <c r="JF482" t="s">
        <v>409</v>
      </c>
      <c r="JG482" t="s">
        <v>446</v>
      </c>
      <c r="JH482" t="s">
        <v>446</v>
      </c>
      <c r="JL482" t="s">
        <v>370</v>
      </c>
      <c r="JM482" t="s">
        <v>370</v>
      </c>
      <c r="JN482" t="s">
        <v>370</v>
      </c>
      <c r="JO482" t="s">
        <v>370</v>
      </c>
      <c r="JP482" t="s">
        <v>370</v>
      </c>
      <c r="JQ482" t="s">
        <v>370</v>
      </c>
      <c r="JR482" t="s">
        <v>361</v>
      </c>
      <c r="JS482" t="s">
        <v>361</v>
      </c>
      <c r="JT482" t="s">
        <v>361</v>
      </c>
      <c r="JU482" t="s">
        <v>361</v>
      </c>
      <c r="JV482" t="s">
        <v>361</v>
      </c>
      <c r="JW482" t="s">
        <v>361</v>
      </c>
      <c r="JX482" t="s">
        <v>14</v>
      </c>
      <c r="JZ482" t="s">
        <v>412</v>
      </c>
      <c r="KB482" t="s">
        <v>8</v>
      </c>
    </row>
    <row r="483" spans="1:288" x14ac:dyDescent="0.3">
      <c r="A483">
        <v>482</v>
      </c>
      <c r="D483" s="45">
        <v>44749</v>
      </c>
      <c r="E483" s="46">
        <v>0.49583333333333335</v>
      </c>
      <c r="F483" t="s">
        <v>18</v>
      </c>
      <c r="G483" t="s">
        <v>382</v>
      </c>
      <c r="I483" t="s">
        <v>383</v>
      </c>
      <c r="N483" t="s">
        <v>384</v>
      </c>
      <c r="S483" t="s">
        <v>385</v>
      </c>
      <c r="W483" t="s">
        <v>451</v>
      </c>
      <c r="AA483" t="s">
        <v>414</v>
      </c>
      <c r="AC483" t="s">
        <v>388</v>
      </c>
      <c r="AE483" t="s">
        <v>423</v>
      </c>
      <c r="AG483" t="s">
        <v>390</v>
      </c>
      <c r="AK483" t="s">
        <v>383</v>
      </c>
      <c r="AO483" t="s">
        <v>383</v>
      </c>
      <c r="AQ483" t="s">
        <v>460</v>
      </c>
      <c r="AS483" t="s">
        <v>383</v>
      </c>
      <c r="AU483" t="s">
        <v>436</v>
      </c>
      <c r="AV483" t="s">
        <v>361</v>
      </c>
      <c r="AW483" t="s">
        <v>361</v>
      </c>
      <c r="AX483" t="s">
        <v>361</v>
      </c>
      <c r="AY483" t="s">
        <v>361</v>
      </c>
      <c r="AZ483" t="s">
        <v>361</v>
      </c>
      <c r="BA483" t="s">
        <v>361</v>
      </c>
      <c r="BB483" t="s">
        <v>361</v>
      </c>
      <c r="BC483" t="s">
        <v>361</v>
      </c>
      <c r="BD483" t="s">
        <v>361</v>
      </c>
      <c r="BE483" t="s">
        <v>361</v>
      </c>
      <c r="BF483" t="s">
        <v>370</v>
      </c>
      <c r="BG483" t="s">
        <v>361</v>
      </c>
      <c r="BH483" t="s">
        <v>361</v>
      </c>
      <c r="BI483" t="s">
        <v>361</v>
      </c>
      <c r="BJ483" t="s">
        <v>361</v>
      </c>
      <c r="BK483" t="s">
        <v>361</v>
      </c>
      <c r="BL483" t="s">
        <v>361</v>
      </c>
      <c r="BM483" t="s">
        <v>361</v>
      </c>
      <c r="BP483" t="s">
        <v>361</v>
      </c>
      <c r="BQ483" t="s">
        <v>361</v>
      </c>
      <c r="BR483" t="s">
        <v>361</v>
      </c>
      <c r="BS483" t="s">
        <v>361</v>
      </c>
      <c r="BT483" t="s">
        <v>361</v>
      </c>
      <c r="BU483" t="s">
        <v>361</v>
      </c>
      <c r="BV483" t="s">
        <v>361</v>
      </c>
      <c r="BW483" t="s">
        <v>361</v>
      </c>
      <c r="BX483" t="s">
        <v>361</v>
      </c>
      <c r="BY483" t="s">
        <v>361</v>
      </c>
      <c r="BZ483" t="s">
        <v>370</v>
      </c>
      <c r="CA483" t="s">
        <v>361</v>
      </c>
      <c r="CB483" t="s">
        <v>361</v>
      </c>
      <c r="CC483" t="s">
        <v>361</v>
      </c>
      <c r="CF483" t="s">
        <v>361</v>
      </c>
      <c r="CG483" t="s">
        <v>361</v>
      </c>
      <c r="CH483" t="s">
        <v>361</v>
      </c>
      <c r="CI483" t="s">
        <v>361</v>
      </c>
      <c r="CJ483" t="s">
        <v>361</v>
      </c>
      <c r="CK483" t="s">
        <v>361</v>
      </c>
      <c r="CL483" t="s">
        <v>361</v>
      </c>
      <c r="CM483" t="s">
        <v>361</v>
      </c>
      <c r="CN483" t="s">
        <v>361</v>
      </c>
      <c r="CO483" t="s">
        <v>361</v>
      </c>
      <c r="CP483" t="s">
        <v>361</v>
      </c>
      <c r="CQ483" t="s">
        <v>361</v>
      </c>
      <c r="CR483" t="s">
        <v>361</v>
      </c>
      <c r="CS483" t="s">
        <v>361</v>
      </c>
      <c r="CT483" t="s">
        <v>370</v>
      </c>
      <c r="CU483" t="s">
        <v>370</v>
      </c>
      <c r="CV483" t="s">
        <v>361</v>
      </c>
      <c r="CW483" t="s">
        <v>361</v>
      </c>
      <c r="CX483" t="s">
        <v>361</v>
      </c>
      <c r="CY483" t="s">
        <v>361</v>
      </c>
      <c r="CZ483" t="s">
        <v>361</v>
      </c>
      <c r="DA483" t="s">
        <v>361</v>
      </c>
      <c r="DE483" t="s">
        <v>385</v>
      </c>
      <c r="DG483" t="s">
        <v>436</v>
      </c>
      <c r="DH483" t="s">
        <v>361</v>
      </c>
      <c r="DI483" t="s">
        <v>361</v>
      </c>
      <c r="DJ483" t="s">
        <v>361</v>
      </c>
      <c r="DK483" t="s">
        <v>361</v>
      </c>
      <c r="DL483" t="s">
        <v>361</v>
      </c>
      <c r="DM483" t="s">
        <v>361</v>
      </c>
      <c r="DN483" t="s">
        <v>361</v>
      </c>
      <c r="DO483" t="s">
        <v>361</v>
      </c>
      <c r="DP483" t="s">
        <v>361</v>
      </c>
      <c r="DQ483" t="s">
        <v>361</v>
      </c>
      <c r="DR483" t="s">
        <v>361</v>
      </c>
      <c r="DT483" t="s">
        <v>361</v>
      </c>
      <c r="DU483" t="s">
        <v>361</v>
      </c>
      <c r="DV483" t="s">
        <v>361</v>
      </c>
      <c r="DW483" t="s">
        <v>361</v>
      </c>
      <c r="DX483" t="s">
        <v>361</v>
      </c>
      <c r="DY483" t="s">
        <v>361</v>
      </c>
      <c r="DZ483" t="s">
        <v>361</v>
      </c>
      <c r="EA483" t="s">
        <v>361</v>
      </c>
      <c r="EB483" t="s">
        <v>361</v>
      </c>
      <c r="EC483" t="s">
        <v>361</v>
      </c>
      <c r="ED483" t="s">
        <v>370</v>
      </c>
      <c r="EI483" t="s">
        <v>383</v>
      </c>
      <c r="EK483" t="s">
        <v>383</v>
      </c>
      <c r="EL483">
        <v>4</v>
      </c>
      <c r="EM483" t="s">
        <v>372</v>
      </c>
      <c r="EN483">
        <v>40</v>
      </c>
      <c r="EO483" t="s">
        <v>372</v>
      </c>
      <c r="EP483">
        <v>14</v>
      </c>
      <c r="EQ483" t="s">
        <v>371</v>
      </c>
      <c r="ER483">
        <v>14</v>
      </c>
      <c r="ES483" t="s">
        <v>371</v>
      </c>
      <c r="ET483">
        <v>1</v>
      </c>
      <c r="FQ483" t="s">
        <v>392</v>
      </c>
      <c r="FS483" t="s">
        <v>448</v>
      </c>
      <c r="FW483" t="s">
        <v>393</v>
      </c>
      <c r="GA483" t="s">
        <v>385</v>
      </c>
      <c r="GG483" t="s">
        <v>383</v>
      </c>
      <c r="GK483" t="s">
        <v>517</v>
      </c>
      <c r="GQ483">
        <v>2</v>
      </c>
      <c r="GS483" t="s">
        <v>602</v>
      </c>
      <c r="GU483" t="s">
        <v>396</v>
      </c>
      <c r="GY483" t="s">
        <v>397</v>
      </c>
      <c r="HC483" t="s">
        <v>383</v>
      </c>
      <c r="HE483" t="s">
        <v>385</v>
      </c>
      <c r="HO483" t="s">
        <v>385</v>
      </c>
      <c r="HP483" t="s">
        <v>385</v>
      </c>
      <c r="HQ483" t="s">
        <v>383</v>
      </c>
      <c r="HR483" t="s">
        <v>383</v>
      </c>
      <c r="HS483" t="s">
        <v>385</v>
      </c>
      <c r="HT483" t="s">
        <v>383</v>
      </c>
      <c r="HU483" t="s">
        <v>383</v>
      </c>
      <c r="HV483" t="s">
        <v>385</v>
      </c>
      <c r="HW483" t="s">
        <v>383</v>
      </c>
      <c r="IE483" t="s">
        <v>383</v>
      </c>
      <c r="IF483" t="s">
        <v>385</v>
      </c>
      <c r="IG483" t="s">
        <v>383</v>
      </c>
      <c r="IH483" t="s">
        <v>383</v>
      </c>
      <c r="II483" t="s">
        <v>383</v>
      </c>
      <c r="IJ483" t="s">
        <v>383</v>
      </c>
      <c r="IK483" t="s">
        <v>383</v>
      </c>
      <c r="IM483" t="s">
        <v>655</v>
      </c>
      <c r="IQ483" t="s">
        <v>422</v>
      </c>
      <c r="IU483" t="s">
        <v>399</v>
      </c>
      <c r="IW483" t="s">
        <v>399</v>
      </c>
      <c r="IY483" t="s">
        <v>399</v>
      </c>
      <c r="JA483" t="s">
        <v>383</v>
      </c>
      <c r="JL483" t="s">
        <v>361</v>
      </c>
      <c r="JM483" t="s">
        <v>361</v>
      </c>
      <c r="JN483" t="s">
        <v>361</v>
      </c>
      <c r="JO483" t="s">
        <v>361</v>
      </c>
      <c r="JP483" t="s">
        <v>361</v>
      </c>
      <c r="JQ483" t="s">
        <v>361</v>
      </c>
      <c r="JR483" t="s">
        <v>361</v>
      </c>
      <c r="JS483" t="s">
        <v>361</v>
      </c>
      <c r="JT483" t="s">
        <v>361</v>
      </c>
      <c r="JU483" t="s">
        <v>361</v>
      </c>
      <c r="JV483" t="s">
        <v>361</v>
      </c>
      <c r="JW483" t="s">
        <v>361</v>
      </c>
      <c r="KB483" t="s">
        <v>8</v>
      </c>
    </row>
    <row r="484" spans="1:288" x14ac:dyDescent="0.3">
      <c r="A484">
        <v>483</v>
      </c>
      <c r="D484" s="45">
        <v>44749</v>
      </c>
      <c r="E484" s="46">
        <v>0.49374999999999997</v>
      </c>
      <c r="F484" t="s">
        <v>5</v>
      </c>
      <c r="G484" t="s">
        <v>13</v>
      </c>
      <c r="H484" t="s">
        <v>7</v>
      </c>
      <c r="L484" t="s">
        <v>362</v>
      </c>
      <c r="P484" t="s">
        <v>9</v>
      </c>
      <c r="V484" t="s">
        <v>363</v>
      </c>
      <c r="Z484" t="s">
        <v>443</v>
      </c>
      <c r="AB484" t="s">
        <v>403</v>
      </c>
      <c r="AD484" t="s">
        <v>423</v>
      </c>
      <c r="AF484" t="s">
        <v>367</v>
      </c>
      <c r="AJ484" t="s">
        <v>367</v>
      </c>
      <c r="AN484" t="s">
        <v>7</v>
      </c>
      <c r="AP484" t="s">
        <v>367</v>
      </c>
      <c r="AR484" t="s">
        <v>7</v>
      </c>
      <c r="AT484" t="s">
        <v>7</v>
      </c>
      <c r="AV484" t="s">
        <v>361</v>
      </c>
      <c r="AW484" t="s">
        <v>370</v>
      </c>
      <c r="AX484" t="s">
        <v>361</v>
      </c>
      <c r="AY484" t="s">
        <v>370</v>
      </c>
      <c r="AZ484" t="s">
        <v>361</v>
      </c>
      <c r="BA484" t="s">
        <v>361</v>
      </c>
      <c r="BB484" t="s">
        <v>361</v>
      </c>
      <c r="BC484" t="s">
        <v>361</v>
      </c>
      <c r="BD484" t="s">
        <v>361</v>
      </c>
      <c r="BE484" t="s">
        <v>361</v>
      </c>
      <c r="BF484" t="s">
        <v>361</v>
      </c>
      <c r="BG484" t="s">
        <v>361</v>
      </c>
      <c r="BH484" t="s">
        <v>361</v>
      </c>
      <c r="BI484" t="s">
        <v>361</v>
      </c>
      <c r="BJ484" t="s">
        <v>361</v>
      </c>
      <c r="BK484" t="s">
        <v>361</v>
      </c>
      <c r="BL484" t="s">
        <v>361</v>
      </c>
      <c r="BM484" t="s">
        <v>361</v>
      </c>
      <c r="BP484" t="s">
        <v>361</v>
      </c>
      <c r="BQ484" t="s">
        <v>361</v>
      </c>
      <c r="BR484" t="s">
        <v>361</v>
      </c>
      <c r="BS484" t="s">
        <v>370</v>
      </c>
      <c r="BT484" t="s">
        <v>370</v>
      </c>
      <c r="BU484" t="s">
        <v>361</v>
      </c>
      <c r="BV484" t="s">
        <v>361</v>
      </c>
      <c r="BW484" t="s">
        <v>361</v>
      </c>
      <c r="BX484" t="s">
        <v>361</v>
      </c>
      <c r="BY484" t="s">
        <v>361</v>
      </c>
      <c r="BZ484" t="s">
        <v>361</v>
      </c>
      <c r="CA484" t="s">
        <v>361</v>
      </c>
      <c r="CB484" t="s">
        <v>361</v>
      </c>
      <c r="CC484" t="s">
        <v>361</v>
      </c>
      <c r="CF484" t="s">
        <v>361</v>
      </c>
      <c r="CG484" t="s">
        <v>361</v>
      </c>
      <c r="CH484" t="s">
        <v>361</v>
      </c>
      <c r="CI484" t="s">
        <v>370</v>
      </c>
      <c r="CJ484" t="s">
        <v>370</v>
      </c>
      <c r="CK484" t="s">
        <v>370</v>
      </c>
      <c r="CL484" t="s">
        <v>361</v>
      </c>
      <c r="CM484" t="s">
        <v>361</v>
      </c>
      <c r="CN484" t="s">
        <v>361</v>
      </c>
      <c r="CO484" t="s">
        <v>361</v>
      </c>
      <c r="CP484" t="s">
        <v>361</v>
      </c>
      <c r="CQ484" t="s">
        <v>361</v>
      </c>
      <c r="CR484" t="s">
        <v>361</v>
      </c>
      <c r="CS484" t="s">
        <v>361</v>
      </c>
      <c r="CT484" t="s">
        <v>361</v>
      </c>
      <c r="CU484" t="s">
        <v>361</v>
      </c>
      <c r="CV484" t="s">
        <v>361</v>
      </c>
      <c r="CW484" t="s">
        <v>361</v>
      </c>
      <c r="CX484" t="s">
        <v>361</v>
      </c>
      <c r="CY484" t="s">
        <v>361</v>
      </c>
      <c r="CZ484" t="s">
        <v>361</v>
      </c>
      <c r="DA484" t="s">
        <v>361</v>
      </c>
      <c r="DD484" t="s">
        <v>9</v>
      </c>
      <c r="DF484" t="s">
        <v>9</v>
      </c>
      <c r="DH484" t="s">
        <v>361</v>
      </c>
      <c r="DI484" t="s">
        <v>361</v>
      </c>
      <c r="DJ484" t="s">
        <v>361</v>
      </c>
      <c r="DK484" t="s">
        <v>361</v>
      </c>
      <c r="DL484" t="s">
        <v>361</v>
      </c>
      <c r="DM484" t="s">
        <v>361</v>
      </c>
      <c r="DN484" t="s">
        <v>361</v>
      </c>
      <c r="DO484" t="s">
        <v>361</v>
      </c>
      <c r="DP484" t="s">
        <v>361</v>
      </c>
      <c r="DQ484" t="s">
        <v>361</v>
      </c>
      <c r="DR484" t="s">
        <v>370</v>
      </c>
      <c r="DT484" t="s">
        <v>361</v>
      </c>
      <c r="DU484" t="s">
        <v>361</v>
      </c>
      <c r="DV484" t="s">
        <v>361</v>
      </c>
      <c r="DW484" t="s">
        <v>361</v>
      </c>
      <c r="DX484" t="s">
        <v>361</v>
      </c>
      <c r="DY484" t="s">
        <v>361</v>
      </c>
      <c r="DZ484" t="s">
        <v>361</v>
      </c>
      <c r="EA484" t="s">
        <v>361</v>
      </c>
      <c r="EB484" t="s">
        <v>361</v>
      </c>
      <c r="EC484" t="s">
        <v>361</v>
      </c>
      <c r="ED484" t="s">
        <v>361</v>
      </c>
      <c r="EH484" t="s">
        <v>7</v>
      </c>
      <c r="EJ484" t="s">
        <v>7</v>
      </c>
      <c r="EL484">
        <v>1</v>
      </c>
      <c r="EM484" t="s">
        <v>372</v>
      </c>
      <c r="EN484">
        <v>15</v>
      </c>
      <c r="FQ484" t="s">
        <v>373</v>
      </c>
      <c r="FR484" t="s">
        <v>374</v>
      </c>
      <c r="FV484" t="s">
        <v>406</v>
      </c>
      <c r="GF484" t="s">
        <v>7</v>
      </c>
      <c r="GJ484" t="s">
        <v>478</v>
      </c>
      <c r="GN484" t="s">
        <v>479</v>
      </c>
      <c r="GP484">
        <v>998</v>
      </c>
      <c r="GR484" t="s">
        <v>376</v>
      </c>
      <c r="GT484" t="s">
        <v>377</v>
      </c>
      <c r="GX484" t="s">
        <v>378</v>
      </c>
      <c r="HB484" t="s">
        <v>7</v>
      </c>
      <c r="HD484" t="s">
        <v>9</v>
      </c>
      <c r="HF484" t="s">
        <v>9</v>
      </c>
      <c r="HG484" t="s">
        <v>9</v>
      </c>
      <c r="HH484" t="s">
        <v>7</v>
      </c>
      <c r="HI484" t="s">
        <v>7</v>
      </c>
      <c r="HJ484" t="s">
        <v>7</v>
      </c>
      <c r="HK484" t="s">
        <v>7</v>
      </c>
      <c r="HL484" t="s">
        <v>9</v>
      </c>
      <c r="HM484" t="s">
        <v>9</v>
      </c>
      <c r="HN484" t="s">
        <v>7</v>
      </c>
      <c r="HX484" t="s">
        <v>9</v>
      </c>
      <c r="HY484" t="s">
        <v>9</v>
      </c>
      <c r="HZ484" t="s">
        <v>7</v>
      </c>
      <c r="IA484" t="s">
        <v>7</v>
      </c>
      <c r="IB484" t="s">
        <v>7</v>
      </c>
      <c r="IC484" t="s">
        <v>7</v>
      </c>
      <c r="ID484" t="s">
        <v>7</v>
      </c>
      <c r="IL484" t="s">
        <v>473</v>
      </c>
      <c r="IP484" t="s">
        <v>14</v>
      </c>
      <c r="IR484" t="s">
        <v>408</v>
      </c>
      <c r="IT484" t="s">
        <v>381</v>
      </c>
      <c r="IV484" t="s">
        <v>381</v>
      </c>
      <c r="IX484" t="s">
        <v>381</v>
      </c>
      <c r="IZ484" t="s">
        <v>9</v>
      </c>
      <c r="JB484" t="s">
        <v>11</v>
      </c>
      <c r="JD484" t="s">
        <v>9</v>
      </c>
      <c r="JF484" t="s">
        <v>410</v>
      </c>
      <c r="JG484" t="s">
        <v>446</v>
      </c>
      <c r="JH484" t="s">
        <v>410</v>
      </c>
      <c r="JL484" t="s">
        <v>370</v>
      </c>
      <c r="JM484" t="s">
        <v>370</v>
      </c>
      <c r="JN484" t="s">
        <v>370</v>
      </c>
      <c r="JO484" t="s">
        <v>370</v>
      </c>
      <c r="JP484" t="s">
        <v>370</v>
      </c>
      <c r="JQ484" t="s">
        <v>361</v>
      </c>
      <c r="JR484" t="s">
        <v>361</v>
      </c>
      <c r="JS484" t="s">
        <v>361</v>
      </c>
      <c r="JT484" t="s">
        <v>361</v>
      </c>
      <c r="JU484" t="s">
        <v>361</v>
      </c>
      <c r="JV484" t="s">
        <v>361</v>
      </c>
      <c r="JW484" t="s">
        <v>361</v>
      </c>
      <c r="JX484" t="s">
        <v>489</v>
      </c>
      <c r="JZ484" t="s">
        <v>412</v>
      </c>
      <c r="KB484" t="s">
        <v>8</v>
      </c>
    </row>
    <row r="485" spans="1:288" x14ac:dyDescent="0.3">
      <c r="A485">
        <v>484</v>
      </c>
      <c r="AV485" t="s">
        <v>361</v>
      </c>
      <c r="AW485" t="s">
        <v>361</v>
      </c>
      <c r="AX485" t="s">
        <v>361</v>
      </c>
      <c r="AY485" t="s">
        <v>361</v>
      </c>
      <c r="AZ485" t="s">
        <v>361</v>
      </c>
      <c r="BA485" t="s">
        <v>361</v>
      </c>
      <c r="BB485" t="s">
        <v>361</v>
      </c>
      <c r="BC485" t="s">
        <v>361</v>
      </c>
      <c r="BD485" t="s">
        <v>361</v>
      </c>
      <c r="BE485" t="s">
        <v>361</v>
      </c>
      <c r="BF485" t="s">
        <v>361</v>
      </c>
      <c r="BG485" t="s">
        <v>361</v>
      </c>
      <c r="BH485" t="s">
        <v>361</v>
      </c>
      <c r="BI485" t="s">
        <v>361</v>
      </c>
      <c r="BJ485" t="s">
        <v>361</v>
      </c>
      <c r="BK485" t="s">
        <v>361</v>
      </c>
      <c r="BL485" t="s">
        <v>361</v>
      </c>
      <c r="BM485" t="s">
        <v>361</v>
      </c>
      <c r="BP485" t="s">
        <v>361</v>
      </c>
      <c r="BQ485" t="s">
        <v>361</v>
      </c>
      <c r="BR485" t="s">
        <v>361</v>
      </c>
      <c r="BS485" t="s">
        <v>361</v>
      </c>
      <c r="BT485" t="s">
        <v>361</v>
      </c>
      <c r="BU485" t="s">
        <v>361</v>
      </c>
      <c r="BV485" t="s">
        <v>361</v>
      </c>
      <c r="BW485" t="s">
        <v>361</v>
      </c>
      <c r="BX485" t="s">
        <v>361</v>
      </c>
      <c r="BY485" t="s">
        <v>361</v>
      </c>
      <c r="BZ485" t="s">
        <v>361</v>
      </c>
      <c r="CA485" t="s">
        <v>361</v>
      </c>
      <c r="CB485" t="s">
        <v>361</v>
      </c>
      <c r="CC485" t="s">
        <v>361</v>
      </c>
      <c r="CF485" t="s">
        <v>361</v>
      </c>
      <c r="CG485" t="s">
        <v>361</v>
      </c>
      <c r="CH485" t="s">
        <v>361</v>
      </c>
      <c r="CI485" t="s">
        <v>361</v>
      </c>
      <c r="CJ485" t="s">
        <v>361</v>
      </c>
      <c r="CK485" t="s">
        <v>361</v>
      </c>
      <c r="CL485" t="s">
        <v>361</v>
      </c>
      <c r="CM485" t="s">
        <v>361</v>
      </c>
      <c r="CN485" t="s">
        <v>361</v>
      </c>
      <c r="CO485" t="s">
        <v>361</v>
      </c>
      <c r="CP485" t="s">
        <v>361</v>
      </c>
      <c r="CQ485" t="s">
        <v>361</v>
      </c>
      <c r="CR485" t="s">
        <v>361</v>
      </c>
      <c r="CS485" t="s">
        <v>361</v>
      </c>
      <c r="CT485" t="s">
        <v>361</v>
      </c>
      <c r="CU485" t="s">
        <v>361</v>
      </c>
      <c r="CV485" t="s">
        <v>361</v>
      </c>
      <c r="CW485" t="s">
        <v>361</v>
      </c>
      <c r="CX485" t="s">
        <v>361</v>
      </c>
      <c r="CY485" t="s">
        <v>361</v>
      </c>
      <c r="CZ485" t="s">
        <v>361</v>
      </c>
      <c r="DA485" t="s">
        <v>361</v>
      </c>
      <c r="DH485" t="s">
        <v>361</v>
      </c>
      <c r="DI485" t="s">
        <v>361</v>
      </c>
      <c r="DJ485" t="s">
        <v>361</v>
      </c>
      <c r="DK485" t="s">
        <v>361</v>
      </c>
      <c r="DL485" t="s">
        <v>361</v>
      </c>
      <c r="DM485" t="s">
        <v>361</v>
      </c>
      <c r="DN485" t="s">
        <v>361</v>
      </c>
      <c r="DO485" t="s">
        <v>361</v>
      </c>
      <c r="DP485" t="s">
        <v>361</v>
      </c>
      <c r="DQ485" t="s">
        <v>361</v>
      </c>
      <c r="DR485" t="s">
        <v>361</v>
      </c>
      <c r="DT485" t="s">
        <v>361</v>
      </c>
      <c r="DU485" t="s">
        <v>361</v>
      </c>
      <c r="DV485" t="s">
        <v>361</v>
      </c>
      <c r="DW485" t="s">
        <v>361</v>
      </c>
      <c r="DX485" t="s">
        <v>361</v>
      </c>
      <c r="DY485" t="s">
        <v>361</v>
      </c>
      <c r="DZ485" t="s">
        <v>361</v>
      </c>
      <c r="EA485" t="s">
        <v>361</v>
      </c>
      <c r="EB485" t="s">
        <v>361</v>
      </c>
      <c r="EC485" t="s">
        <v>361</v>
      </c>
      <c r="ED485" t="s">
        <v>361</v>
      </c>
      <c r="JL485" t="s">
        <v>361</v>
      </c>
      <c r="JM485" t="s">
        <v>361</v>
      </c>
      <c r="JN485" t="s">
        <v>361</v>
      </c>
      <c r="JO485" t="s">
        <v>361</v>
      </c>
      <c r="JP485" t="s">
        <v>361</v>
      </c>
      <c r="JQ485" t="s">
        <v>361</v>
      </c>
      <c r="JR485" t="s">
        <v>361</v>
      </c>
      <c r="JS485" t="s">
        <v>361</v>
      </c>
      <c r="JT485" t="s">
        <v>361</v>
      </c>
      <c r="JU485" t="s">
        <v>361</v>
      </c>
      <c r="JV485" t="s">
        <v>361</v>
      </c>
      <c r="JW485" t="s">
        <v>361</v>
      </c>
      <c r="KB485" t="s">
        <v>59</v>
      </c>
    </row>
    <row r="486" spans="1:288" x14ac:dyDescent="0.3">
      <c r="A486">
        <v>485</v>
      </c>
      <c r="D486" s="45">
        <v>44749</v>
      </c>
      <c r="E486" s="46">
        <v>0.49513888888888885</v>
      </c>
      <c r="F486" t="s">
        <v>20</v>
      </c>
      <c r="G486" t="s">
        <v>13</v>
      </c>
      <c r="H486" t="s">
        <v>7</v>
      </c>
      <c r="L486" t="s">
        <v>362</v>
      </c>
      <c r="P486" t="s">
        <v>9</v>
      </c>
      <c r="V486" t="s">
        <v>487</v>
      </c>
      <c r="X486" t="s">
        <v>9</v>
      </c>
      <c r="Z486" t="s">
        <v>443</v>
      </c>
      <c r="AB486" t="s">
        <v>475</v>
      </c>
      <c r="AD486" t="s">
        <v>525</v>
      </c>
      <c r="AF486" t="s">
        <v>367</v>
      </c>
      <c r="AJ486" t="s">
        <v>437</v>
      </c>
      <c r="AL486" t="s">
        <v>417</v>
      </c>
      <c r="AN486" t="s">
        <v>9</v>
      </c>
      <c r="AP486" t="s">
        <v>369</v>
      </c>
      <c r="AR486" t="s">
        <v>9</v>
      </c>
      <c r="AT486" t="s">
        <v>9</v>
      </c>
      <c r="AV486" t="s">
        <v>361</v>
      </c>
      <c r="AW486" t="s">
        <v>361</v>
      </c>
      <c r="AX486" t="s">
        <v>361</v>
      </c>
      <c r="AY486" t="s">
        <v>370</v>
      </c>
      <c r="AZ486" t="s">
        <v>370</v>
      </c>
      <c r="BA486" t="s">
        <v>370</v>
      </c>
      <c r="BB486" t="s">
        <v>370</v>
      </c>
      <c r="BC486" t="s">
        <v>361</v>
      </c>
      <c r="BD486" t="s">
        <v>361</v>
      </c>
      <c r="BE486" t="s">
        <v>361</v>
      </c>
      <c r="BF486" t="s">
        <v>361</v>
      </c>
      <c r="BG486" t="s">
        <v>361</v>
      </c>
      <c r="BH486" t="s">
        <v>361</v>
      </c>
      <c r="BI486" t="s">
        <v>361</v>
      </c>
      <c r="BJ486" t="s">
        <v>361</v>
      </c>
      <c r="BK486" t="s">
        <v>361</v>
      </c>
      <c r="BL486" t="s">
        <v>361</v>
      </c>
      <c r="BM486" t="s">
        <v>361</v>
      </c>
      <c r="BP486" t="s">
        <v>361</v>
      </c>
      <c r="BQ486" t="s">
        <v>361</v>
      </c>
      <c r="BR486" t="s">
        <v>361</v>
      </c>
      <c r="BS486" t="s">
        <v>370</v>
      </c>
      <c r="BT486" t="s">
        <v>361</v>
      </c>
      <c r="BU486" t="s">
        <v>361</v>
      </c>
      <c r="BV486" t="s">
        <v>361</v>
      </c>
      <c r="BW486" t="s">
        <v>361</v>
      </c>
      <c r="BX486" t="s">
        <v>361</v>
      </c>
      <c r="BY486" t="s">
        <v>361</v>
      </c>
      <c r="BZ486" t="s">
        <v>361</v>
      </c>
      <c r="CA486" t="s">
        <v>361</v>
      </c>
      <c r="CB486" t="s">
        <v>361</v>
      </c>
      <c r="CC486" t="s">
        <v>361</v>
      </c>
      <c r="CF486" t="s">
        <v>361</v>
      </c>
      <c r="CG486" t="s">
        <v>361</v>
      </c>
      <c r="CH486" t="s">
        <v>370</v>
      </c>
      <c r="CI486" t="s">
        <v>370</v>
      </c>
      <c r="CJ486" t="s">
        <v>370</v>
      </c>
      <c r="CK486" t="s">
        <v>361</v>
      </c>
      <c r="CL486" t="s">
        <v>370</v>
      </c>
      <c r="CM486" t="s">
        <v>361</v>
      </c>
      <c r="CN486" t="s">
        <v>361</v>
      </c>
      <c r="CO486" t="s">
        <v>361</v>
      </c>
      <c r="CP486" t="s">
        <v>361</v>
      </c>
      <c r="CQ486" t="s">
        <v>361</v>
      </c>
      <c r="CR486" t="s">
        <v>361</v>
      </c>
      <c r="CS486" t="s">
        <v>361</v>
      </c>
      <c r="CT486" t="s">
        <v>361</v>
      </c>
      <c r="CU486" t="s">
        <v>361</v>
      </c>
      <c r="CV486" t="s">
        <v>361</v>
      </c>
      <c r="CW486" t="s">
        <v>361</v>
      </c>
      <c r="CX486" t="s">
        <v>361</v>
      </c>
      <c r="CY486" t="s">
        <v>361</v>
      </c>
      <c r="CZ486" t="s">
        <v>361</v>
      </c>
      <c r="DA486" t="s">
        <v>361</v>
      </c>
      <c r="DD486" t="s">
        <v>9</v>
      </c>
      <c r="DF486" t="s">
        <v>9</v>
      </c>
      <c r="DH486" t="s">
        <v>361</v>
      </c>
      <c r="DI486" t="s">
        <v>361</v>
      </c>
      <c r="DJ486" t="s">
        <v>361</v>
      </c>
      <c r="DK486" t="s">
        <v>361</v>
      </c>
      <c r="DL486" t="s">
        <v>361</v>
      </c>
      <c r="DM486" t="s">
        <v>370</v>
      </c>
      <c r="DN486" t="s">
        <v>361</v>
      </c>
      <c r="DO486" t="s">
        <v>361</v>
      </c>
      <c r="DP486" t="s">
        <v>361</v>
      </c>
      <c r="DQ486" t="s">
        <v>361</v>
      </c>
      <c r="DR486" t="s">
        <v>361</v>
      </c>
      <c r="DT486" t="s">
        <v>361</v>
      </c>
      <c r="DU486" t="s">
        <v>361</v>
      </c>
      <c r="DV486" t="s">
        <v>361</v>
      </c>
      <c r="DW486" t="s">
        <v>361</v>
      </c>
      <c r="DX486" t="s">
        <v>361</v>
      </c>
      <c r="DY486" t="s">
        <v>361</v>
      </c>
      <c r="DZ486" t="s">
        <v>361</v>
      </c>
      <c r="EA486" t="s">
        <v>361</v>
      </c>
      <c r="EB486" t="s">
        <v>361</v>
      </c>
      <c r="EC486" t="s">
        <v>361</v>
      </c>
      <c r="ED486" t="s">
        <v>361</v>
      </c>
      <c r="EF486" t="s">
        <v>9</v>
      </c>
      <c r="EH486" t="s">
        <v>7</v>
      </c>
      <c r="EJ486" t="s">
        <v>7</v>
      </c>
      <c r="EL486">
        <v>2</v>
      </c>
      <c r="EM486" t="s">
        <v>372</v>
      </c>
      <c r="EN486">
        <v>35</v>
      </c>
      <c r="EO486" t="s">
        <v>372</v>
      </c>
      <c r="EP486">
        <v>15</v>
      </c>
      <c r="FQ486" t="s">
        <v>373</v>
      </c>
      <c r="FR486" t="s">
        <v>449</v>
      </c>
      <c r="FV486" t="s">
        <v>449</v>
      </c>
      <c r="GF486" t="s">
        <v>7</v>
      </c>
      <c r="GJ486" t="s">
        <v>375</v>
      </c>
      <c r="GP486">
        <v>1</v>
      </c>
      <c r="GR486" t="s">
        <v>510</v>
      </c>
      <c r="GT486" t="s">
        <v>377</v>
      </c>
      <c r="GX486" t="s">
        <v>378</v>
      </c>
      <c r="HB486" t="s">
        <v>9</v>
      </c>
      <c r="HD486" t="s">
        <v>9</v>
      </c>
      <c r="HF486" t="s">
        <v>9</v>
      </c>
      <c r="HG486" t="s">
        <v>9</v>
      </c>
      <c r="HH486" t="s">
        <v>7</v>
      </c>
      <c r="HI486" t="s">
        <v>9</v>
      </c>
      <c r="HJ486" t="s">
        <v>9</v>
      </c>
      <c r="HK486" t="s">
        <v>7</v>
      </c>
      <c r="HL486" t="s">
        <v>9</v>
      </c>
      <c r="HM486" t="s">
        <v>9</v>
      </c>
      <c r="HN486" t="s">
        <v>7</v>
      </c>
      <c r="HX486" t="s">
        <v>9</v>
      </c>
      <c r="HY486" t="s">
        <v>9</v>
      </c>
      <c r="HZ486" t="s">
        <v>7</v>
      </c>
      <c r="IA486" t="s">
        <v>7</v>
      </c>
      <c r="IB486" t="s">
        <v>7</v>
      </c>
      <c r="IC486" t="s">
        <v>7</v>
      </c>
      <c r="ID486" t="s">
        <v>7</v>
      </c>
      <c r="IL486" t="s">
        <v>379</v>
      </c>
      <c r="IP486" t="s">
        <v>380</v>
      </c>
      <c r="IT486" t="s">
        <v>445</v>
      </c>
      <c r="IV486" t="s">
        <v>445</v>
      </c>
      <c r="IX486" t="s">
        <v>381</v>
      </c>
      <c r="IZ486" t="s">
        <v>9</v>
      </c>
      <c r="JB486" t="s">
        <v>11</v>
      </c>
      <c r="JD486" t="s">
        <v>9</v>
      </c>
      <c r="JF486" t="s">
        <v>446</v>
      </c>
      <c r="JG486" t="s">
        <v>410</v>
      </c>
      <c r="JH486" t="s">
        <v>446</v>
      </c>
      <c r="JL486" t="s">
        <v>370</v>
      </c>
      <c r="JM486" t="s">
        <v>370</v>
      </c>
      <c r="JN486" t="s">
        <v>361</v>
      </c>
      <c r="JO486" t="s">
        <v>361</v>
      </c>
      <c r="JP486" t="s">
        <v>370</v>
      </c>
      <c r="JQ486" t="s">
        <v>361</v>
      </c>
      <c r="JR486" t="s">
        <v>361</v>
      </c>
      <c r="JS486" t="s">
        <v>361</v>
      </c>
      <c r="JT486" t="s">
        <v>361</v>
      </c>
      <c r="JU486" t="s">
        <v>361</v>
      </c>
      <c r="JV486" t="s">
        <v>361</v>
      </c>
      <c r="JW486" t="s">
        <v>361</v>
      </c>
      <c r="JX486" t="s">
        <v>411</v>
      </c>
      <c r="JZ486" t="s">
        <v>412</v>
      </c>
      <c r="KB486" t="s">
        <v>8</v>
      </c>
    </row>
    <row r="487" spans="1:288" x14ac:dyDescent="0.3">
      <c r="A487">
        <v>486</v>
      </c>
      <c r="AV487" t="s">
        <v>361</v>
      </c>
      <c r="AW487" t="s">
        <v>361</v>
      </c>
      <c r="AX487" t="s">
        <v>361</v>
      </c>
      <c r="AY487" t="s">
        <v>361</v>
      </c>
      <c r="AZ487" t="s">
        <v>361</v>
      </c>
      <c r="BA487" t="s">
        <v>361</v>
      </c>
      <c r="BB487" t="s">
        <v>361</v>
      </c>
      <c r="BC487" t="s">
        <v>361</v>
      </c>
      <c r="BD487" t="s">
        <v>361</v>
      </c>
      <c r="BE487" t="s">
        <v>361</v>
      </c>
      <c r="BF487" t="s">
        <v>361</v>
      </c>
      <c r="BG487" t="s">
        <v>361</v>
      </c>
      <c r="BH487" t="s">
        <v>361</v>
      </c>
      <c r="BI487" t="s">
        <v>361</v>
      </c>
      <c r="BJ487" t="s">
        <v>361</v>
      </c>
      <c r="BK487" t="s">
        <v>361</v>
      </c>
      <c r="BL487" t="s">
        <v>361</v>
      </c>
      <c r="BM487" t="s">
        <v>361</v>
      </c>
      <c r="BP487" t="s">
        <v>361</v>
      </c>
      <c r="BQ487" t="s">
        <v>361</v>
      </c>
      <c r="BR487" t="s">
        <v>361</v>
      </c>
      <c r="BS487" t="s">
        <v>361</v>
      </c>
      <c r="BT487" t="s">
        <v>361</v>
      </c>
      <c r="BU487" t="s">
        <v>361</v>
      </c>
      <c r="BV487" t="s">
        <v>361</v>
      </c>
      <c r="BW487" t="s">
        <v>361</v>
      </c>
      <c r="BX487" t="s">
        <v>361</v>
      </c>
      <c r="BY487" t="s">
        <v>361</v>
      </c>
      <c r="BZ487" t="s">
        <v>361</v>
      </c>
      <c r="CA487" t="s">
        <v>361</v>
      </c>
      <c r="CB487" t="s">
        <v>361</v>
      </c>
      <c r="CC487" t="s">
        <v>361</v>
      </c>
      <c r="CF487" t="s">
        <v>361</v>
      </c>
      <c r="CG487" t="s">
        <v>361</v>
      </c>
      <c r="CH487" t="s">
        <v>361</v>
      </c>
      <c r="CI487" t="s">
        <v>361</v>
      </c>
      <c r="CJ487" t="s">
        <v>361</v>
      </c>
      <c r="CK487" t="s">
        <v>361</v>
      </c>
      <c r="CL487" t="s">
        <v>361</v>
      </c>
      <c r="CM487" t="s">
        <v>361</v>
      </c>
      <c r="CN487" t="s">
        <v>361</v>
      </c>
      <c r="CO487" t="s">
        <v>361</v>
      </c>
      <c r="CP487" t="s">
        <v>361</v>
      </c>
      <c r="CQ487" t="s">
        <v>361</v>
      </c>
      <c r="CR487" t="s">
        <v>361</v>
      </c>
      <c r="CS487" t="s">
        <v>361</v>
      </c>
      <c r="CT487" t="s">
        <v>361</v>
      </c>
      <c r="CU487" t="s">
        <v>361</v>
      </c>
      <c r="CV487" t="s">
        <v>361</v>
      </c>
      <c r="CW487" t="s">
        <v>361</v>
      </c>
      <c r="CX487" t="s">
        <v>361</v>
      </c>
      <c r="CY487" t="s">
        <v>361</v>
      </c>
      <c r="CZ487" t="s">
        <v>361</v>
      </c>
      <c r="DA487" t="s">
        <v>361</v>
      </c>
      <c r="DH487" t="s">
        <v>361</v>
      </c>
      <c r="DI487" t="s">
        <v>361</v>
      </c>
      <c r="DJ487" t="s">
        <v>361</v>
      </c>
      <c r="DK487" t="s">
        <v>361</v>
      </c>
      <c r="DL487" t="s">
        <v>361</v>
      </c>
      <c r="DM487" t="s">
        <v>361</v>
      </c>
      <c r="DN487" t="s">
        <v>361</v>
      </c>
      <c r="DO487" t="s">
        <v>361</v>
      </c>
      <c r="DP487" t="s">
        <v>361</v>
      </c>
      <c r="DQ487" t="s">
        <v>361</v>
      </c>
      <c r="DR487" t="s">
        <v>361</v>
      </c>
      <c r="DT487" t="s">
        <v>361</v>
      </c>
      <c r="DU487" t="s">
        <v>361</v>
      </c>
      <c r="DV487" t="s">
        <v>361</v>
      </c>
      <c r="DW487" t="s">
        <v>361</v>
      </c>
      <c r="DX487" t="s">
        <v>361</v>
      </c>
      <c r="DY487" t="s">
        <v>361</v>
      </c>
      <c r="DZ487" t="s">
        <v>361</v>
      </c>
      <c r="EA487" t="s">
        <v>361</v>
      </c>
      <c r="EB487" t="s">
        <v>361</v>
      </c>
      <c r="EC487" t="s">
        <v>361</v>
      </c>
      <c r="ED487" t="s">
        <v>361</v>
      </c>
      <c r="JL487" t="s">
        <v>361</v>
      </c>
      <c r="JM487" t="s">
        <v>361</v>
      </c>
      <c r="JN487" t="s">
        <v>361</v>
      </c>
      <c r="JO487" t="s">
        <v>361</v>
      </c>
      <c r="JP487" t="s">
        <v>361</v>
      </c>
      <c r="JQ487" t="s">
        <v>361</v>
      </c>
      <c r="JR487" t="s">
        <v>361</v>
      </c>
      <c r="JS487" t="s">
        <v>361</v>
      </c>
      <c r="JT487" t="s">
        <v>361</v>
      </c>
      <c r="JU487" t="s">
        <v>361</v>
      </c>
      <c r="JV487" t="s">
        <v>361</v>
      </c>
      <c r="JW487" t="s">
        <v>361</v>
      </c>
      <c r="KB487" t="s">
        <v>59</v>
      </c>
    </row>
    <row r="488" spans="1:288" x14ac:dyDescent="0.3">
      <c r="A488">
        <v>487</v>
      </c>
      <c r="D488" s="45">
        <v>44750</v>
      </c>
      <c r="E488" s="46">
        <v>0.39166666666666666</v>
      </c>
      <c r="F488" t="s">
        <v>24</v>
      </c>
      <c r="G488" t="s">
        <v>382</v>
      </c>
      <c r="I488" t="s">
        <v>383</v>
      </c>
      <c r="N488" t="s">
        <v>384</v>
      </c>
      <c r="S488" t="s">
        <v>385</v>
      </c>
      <c r="W488" t="s">
        <v>413</v>
      </c>
      <c r="AA488" t="s">
        <v>434</v>
      </c>
      <c r="AC488" t="s">
        <v>512</v>
      </c>
      <c r="AE488" t="s">
        <v>389</v>
      </c>
      <c r="AG488" t="s">
        <v>390</v>
      </c>
      <c r="AK488" t="s">
        <v>383</v>
      </c>
      <c r="AO488" t="s">
        <v>383</v>
      </c>
      <c r="AQ488" t="s">
        <v>391</v>
      </c>
      <c r="AS488" t="s">
        <v>383</v>
      </c>
      <c r="AU488" t="s">
        <v>383</v>
      </c>
      <c r="AV488" t="s">
        <v>361</v>
      </c>
      <c r="AW488" t="s">
        <v>361</v>
      </c>
      <c r="AX488" t="s">
        <v>361</v>
      </c>
      <c r="AY488" t="s">
        <v>361</v>
      </c>
      <c r="AZ488" t="s">
        <v>361</v>
      </c>
      <c r="BA488" t="s">
        <v>361</v>
      </c>
      <c r="BB488" t="s">
        <v>361</v>
      </c>
      <c r="BC488" t="s">
        <v>361</v>
      </c>
      <c r="BD488" t="s">
        <v>361</v>
      </c>
      <c r="BE488" t="s">
        <v>361</v>
      </c>
      <c r="BF488" t="s">
        <v>370</v>
      </c>
      <c r="BG488" t="s">
        <v>361</v>
      </c>
      <c r="BH488" t="s">
        <v>361</v>
      </c>
      <c r="BI488" t="s">
        <v>370</v>
      </c>
      <c r="BJ488" t="s">
        <v>370</v>
      </c>
      <c r="BK488" t="s">
        <v>361</v>
      </c>
      <c r="BL488" t="s">
        <v>361</v>
      </c>
      <c r="BM488" t="s">
        <v>361</v>
      </c>
      <c r="BP488" t="s">
        <v>361</v>
      </c>
      <c r="BQ488" t="s">
        <v>361</v>
      </c>
      <c r="BR488" t="s">
        <v>361</v>
      </c>
      <c r="BS488" t="s">
        <v>361</v>
      </c>
      <c r="BT488" t="s">
        <v>361</v>
      </c>
      <c r="BU488" t="s">
        <v>361</v>
      </c>
      <c r="BV488" t="s">
        <v>361</v>
      </c>
      <c r="BW488" t="s">
        <v>361</v>
      </c>
      <c r="BX488" t="s">
        <v>370</v>
      </c>
      <c r="BY488" t="s">
        <v>370</v>
      </c>
      <c r="BZ488" t="s">
        <v>370</v>
      </c>
      <c r="CA488" t="s">
        <v>361</v>
      </c>
      <c r="CB488" t="s">
        <v>361</v>
      </c>
      <c r="CC488" t="s">
        <v>361</v>
      </c>
      <c r="CF488" t="s">
        <v>361</v>
      </c>
      <c r="CG488" t="s">
        <v>361</v>
      </c>
      <c r="CH488" t="s">
        <v>361</v>
      </c>
      <c r="CI488" t="s">
        <v>361</v>
      </c>
      <c r="CJ488" t="s">
        <v>361</v>
      </c>
      <c r="CK488" t="s">
        <v>361</v>
      </c>
      <c r="CL488" t="s">
        <v>361</v>
      </c>
      <c r="CM488" t="s">
        <v>361</v>
      </c>
      <c r="CN488" t="s">
        <v>361</v>
      </c>
      <c r="CO488" t="s">
        <v>361</v>
      </c>
      <c r="CP488" t="s">
        <v>361</v>
      </c>
      <c r="CQ488" t="s">
        <v>361</v>
      </c>
      <c r="CR488" t="s">
        <v>361</v>
      </c>
      <c r="CS488" t="s">
        <v>370</v>
      </c>
      <c r="CT488" t="s">
        <v>370</v>
      </c>
      <c r="CU488" t="s">
        <v>361</v>
      </c>
      <c r="CV488" t="s">
        <v>361</v>
      </c>
      <c r="CW488" t="s">
        <v>361</v>
      </c>
      <c r="CX488" t="s">
        <v>361</v>
      </c>
      <c r="CY488" t="s">
        <v>361</v>
      </c>
      <c r="CZ488" t="s">
        <v>361</v>
      </c>
      <c r="DA488" t="s">
        <v>361</v>
      </c>
      <c r="DE488" t="s">
        <v>385</v>
      </c>
      <c r="DG488" t="s">
        <v>385</v>
      </c>
      <c r="DH488" t="s">
        <v>361</v>
      </c>
      <c r="DI488" t="s">
        <v>361</v>
      </c>
      <c r="DJ488" t="s">
        <v>361</v>
      </c>
      <c r="DK488" t="s">
        <v>361</v>
      </c>
      <c r="DL488" t="s">
        <v>361</v>
      </c>
      <c r="DM488" t="s">
        <v>361</v>
      </c>
      <c r="DN488" t="s">
        <v>361</v>
      </c>
      <c r="DO488" t="s">
        <v>361</v>
      </c>
      <c r="DP488" t="s">
        <v>361</v>
      </c>
      <c r="DQ488" t="s">
        <v>361</v>
      </c>
      <c r="DR488" t="s">
        <v>361</v>
      </c>
      <c r="DT488" t="s">
        <v>361</v>
      </c>
      <c r="DU488" t="s">
        <v>361</v>
      </c>
      <c r="DV488" t="s">
        <v>361</v>
      </c>
      <c r="DW488" t="s">
        <v>361</v>
      </c>
      <c r="DX488" t="s">
        <v>361</v>
      </c>
      <c r="DY488" t="s">
        <v>361</v>
      </c>
      <c r="DZ488" t="s">
        <v>361</v>
      </c>
      <c r="EA488" t="s">
        <v>361</v>
      </c>
      <c r="EB488" t="s">
        <v>361</v>
      </c>
      <c r="EC488" t="s">
        <v>361</v>
      </c>
      <c r="ED488" t="s">
        <v>370</v>
      </c>
      <c r="EI488" t="s">
        <v>383</v>
      </c>
      <c r="EK488" t="s">
        <v>383</v>
      </c>
      <c r="EL488">
        <v>3</v>
      </c>
      <c r="EM488" t="s">
        <v>372</v>
      </c>
      <c r="EN488">
        <v>13</v>
      </c>
      <c r="EO488" t="s">
        <v>372</v>
      </c>
      <c r="EP488">
        <v>10</v>
      </c>
      <c r="EQ488" t="s">
        <v>371</v>
      </c>
      <c r="ER488">
        <v>6</v>
      </c>
      <c r="FQ488" t="s">
        <v>392</v>
      </c>
      <c r="FS488" t="s">
        <v>419</v>
      </c>
      <c r="FW488" t="s">
        <v>419</v>
      </c>
      <c r="GA488" t="s">
        <v>385</v>
      </c>
      <c r="GG488" t="s">
        <v>383</v>
      </c>
      <c r="GK488" t="s">
        <v>517</v>
      </c>
      <c r="GQ488">
        <v>1</v>
      </c>
      <c r="GS488" t="s">
        <v>395</v>
      </c>
      <c r="GU488" t="s">
        <v>494</v>
      </c>
      <c r="GY488" t="s">
        <v>397</v>
      </c>
      <c r="HC488" t="s">
        <v>385</v>
      </c>
      <c r="HE488" t="s">
        <v>383</v>
      </c>
      <c r="HO488" t="s">
        <v>385</v>
      </c>
      <c r="HP488" t="s">
        <v>385</v>
      </c>
      <c r="HQ488" t="s">
        <v>383</v>
      </c>
      <c r="HR488" t="s">
        <v>383</v>
      </c>
      <c r="HS488" t="s">
        <v>385</v>
      </c>
      <c r="HT488" t="s">
        <v>383</v>
      </c>
      <c r="HU488" t="s">
        <v>385</v>
      </c>
      <c r="HV488" t="s">
        <v>385</v>
      </c>
      <c r="HW488" t="s">
        <v>383</v>
      </c>
      <c r="IE488" t="s">
        <v>385</v>
      </c>
      <c r="IF488" t="s">
        <v>385</v>
      </c>
      <c r="IG488" t="s">
        <v>383</v>
      </c>
      <c r="IH488" t="s">
        <v>383</v>
      </c>
      <c r="II488" t="s">
        <v>383</v>
      </c>
      <c r="IJ488" t="s">
        <v>383</v>
      </c>
      <c r="IK488" t="s">
        <v>383</v>
      </c>
      <c r="IM488" t="s">
        <v>453</v>
      </c>
      <c r="IQ488" t="s">
        <v>422</v>
      </c>
      <c r="IU488" t="s">
        <v>399</v>
      </c>
      <c r="IW488" t="s">
        <v>399</v>
      </c>
      <c r="IY488" t="s">
        <v>399</v>
      </c>
      <c r="JA488" t="s">
        <v>385</v>
      </c>
      <c r="JC488" t="s">
        <v>430</v>
      </c>
      <c r="JE488" t="s">
        <v>385</v>
      </c>
      <c r="JI488" t="s">
        <v>432</v>
      </c>
      <c r="JJ488" t="s">
        <v>432</v>
      </c>
      <c r="JK488" t="s">
        <v>431</v>
      </c>
      <c r="JL488" t="s">
        <v>361</v>
      </c>
      <c r="JM488" t="s">
        <v>361</v>
      </c>
      <c r="JN488" t="s">
        <v>361</v>
      </c>
      <c r="JO488" t="s">
        <v>361</v>
      </c>
      <c r="JP488" t="s">
        <v>361</v>
      </c>
      <c r="JQ488" t="s">
        <v>361</v>
      </c>
      <c r="JR488" t="s">
        <v>370</v>
      </c>
      <c r="JS488" t="s">
        <v>370</v>
      </c>
      <c r="JT488" t="s">
        <v>361</v>
      </c>
      <c r="JU488" t="s">
        <v>370</v>
      </c>
      <c r="JV488" t="s">
        <v>370</v>
      </c>
      <c r="JW488" t="s">
        <v>361</v>
      </c>
      <c r="JY488" t="s">
        <v>411</v>
      </c>
      <c r="KA488" t="s">
        <v>433</v>
      </c>
      <c r="KB488" t="s">
        <v>8</v>
      </c>
    </row>
    <row r="489" spans="1:288" x14ac:dyDescent="0.3">
      <c r="A489">
        <v>488</v>
      </c>
      <c r="D489" s="45">
        <v>44749</v>
      </c>
      <c r="E489" s="46">
        <v>0.50416666666666665</v>
      </c>
      <c r="F489" t="s">
        <v>23</v>
      </c>
      <c r="G489" t="s">
        <v>382</v>
      </c>
      <c r="I489" t="s">
        <v>383</v>
      </c>
      <c r="N489" t="s">
        <v>384</v>
      </c>
      <c r="S489" t="s">
        <v>385</v>
      </c>
      <c r="W489" t="s">
        <v>426</v>
      </c>
      <c r="Y489" t="s">
        <v>385</v>
      </c>
      <c r="AA489" t="s">
        <v>414</v>
      </c>
      <c r="AC489" t="s">
        <v>388</v>
      </c>
      <c r="AE489" t="s">
        <v>423</v>
      </c>
      <c r="AG489" t="s">
        <v>390</v>
      </c>
      <c r="AK489" t="s">
        <v>416</v>
      </c>
      <c r="AL489" t="s">
        <v>601</v>
      </c>
      <c r="AO489" t="s">
        <v>385</v>
      </c>
      <c r="AS489" t="s">
        <v>385</v>
      </c>
      <c r="AU489" t="s">
        <v>385</v>
      </c>
      <c r="AV489" t="s">
        <v>361</v>
      </c>
      <c r="AW489" t="s">
        <v>361</v>
      </c>
      <c r="AX489" t="s">
        <v>361</v>
      </c>
      <c r="AY489" t="s">
        <v>361</v>
      </c>
      <c r="AZ489" t="s">
        <v>361</v>
      </c>
      <c r="BA489" t="s">
        <v>361</v>
      </c>
      <c r="BB489" t="s">
        <v>361</v>
      </c>
      <c r="BC489" t="s">
        <v>361</v>
      </c>
      <c r="BD489" t="s">
        <v>361</v>
      </c>
      <c r="BE489" t="s">
        <v>370</v>
      </c>
      <c r="BF489" t="s">
        <v>361</v>
      </c>
      <c r="BG489" t="s">
        <v>361</v>
      </c>
      <c r="BH489" t="s">
        <v>361</v>
      </c>
      <c r="BI489" t="s">
        <v>361</v>
      </c>
      <c r="BJ489" t="s">
        <v>361</v>
      </c>
      <c r="BK489" t="s">
        <v>361</v>
      </c>
      <c r="BL489" t="s">
        <v>361</v>
      </c>
      <c r="BM489" t="s">
        <v>361</v>
      </c>
      <c r="BP489" t="s">
        <v>361</v>
      </c>
      <c r="BQ489" t="s">
        <v>361</v>
      </c>
      <c r="BR489" t="s">
        <v>361</v>
      </c>
      <c r="BS489" t="s">
        <v>361</v>
      </c>
      <c r="BT489" t="s">
        <v>361</v>
      </c>
      <c r="BU489" t="s">
        <v>361</v>
      </c>
      <c r="BV489" t="s">
        <v>361</v>
      </c>
      <c r="BW489" t="s">
        <v>361</v>
      </c>
      <c r="BX489" t="s">
        <v>361</v>
      </c>
      <c r="BY489" t="s">
        <v>361</v>
      </c>
      <c r="BZ489" t="s">
        <v>361</v>
      </c>
      <c r="CA489" t="s">
        <v>361</v>
      </c>
      <c r="CB489" t="s">
        <v>361</v>
      </c>
      <c r="CC489" t="s">
        <v>361</v>
      </c>
      <c r="CF489" t="s">
        <v>361</v>
      </c>
      <c r="CG489" t="s">
        <v>361</v>
      </c>
      <c r="CH489" t="s">
        <v>361</v>
      </c>
      <c r="CI489" t="s">
        <v>361</v>
      </c>
      <c r="CJ489" t="s">
        <v>361</v>
      </c>
      <c r="CK489" t="s">
        <v>361</v>
      </c>
      <c r="CL489" t="s">
        <v>361</v>
      </c>
      <c r="CM489" t="s">
        <v>361</v>
      </c>
      <c r="CN489" t="s">
        <v>361</v>
      </c>
      <c r="CO489" t="s">
        <v>361</v>
      </c>
      <c r="CP489" t="s">
        <v>361</v>
      </c>
      <c r="CQ489" t="s">
        <v>361</v>
      </c>
      <c r="CR489" t="s">
        <v>361</v>
      </c>
      <c r="CS489" t="s">
        <v>361</v>
      </c>
      <c r="CT489" t="s">
        <v>370</v>
      </c>
      <c r="CU489" t="s">
        <v>361</v>
      </c>
      <c r="CV489" t="s">
        <v>361</v>
      </c>
      <c r="CW489" t="s">
        <v>361</v>
      </c>
      <c r="CX489" t="s">
        <v>361</v>
      </c>
      <c r="CY489" t="s">
        <v>361</v>
      </c>
      <c r="CZ489" t="s">
        <v>361</v>
      </c>
      <c r="DA489" t="s">
        <v>361</v>
      </c>
      <c r="DE489" t="s">
        <v>385</v>
      </c>
      <c r="DG489" t="s">
        <v>385</v>
      </c>
      <c r="DH489" t="s">
        <v>361</v>
      </c>
      <c r="DI489" t="s">
        <v>361</v>
      </c>
      <c r="DJ489" t="s">
        <v>361</v>
      </c>
      <c r="DK489" t="s">
        <v>361</v>
      </c>
      <c r="DL489" t="s">
        <v>361</v>
      </c>
      <c r="DM489" t="s">
        <v>361</v>
      </c>
      <c r="DN489" t="s">
        <v>361</v>
      </c>
      <c r="DO489" t="s">
        <v>361</v>
      </c>
      <c r="DP489" t="s">
        <v>361</v>
      </c>
      <c r="DQ489" t="s">
        <v>361</v>
      </c>
      <c r="DR489" t="s">
        <v>361</v>
      </c>
      <c r="DT489" t="s">
        <v>361</v>
      </c>
      <c r="DU489" t="s">
        <v>361</v>
      </c>
      <c r="DV489" t="s">
        <v>361</v>
      </c>
      <c r="DW489" t="s">
        <v>361</v>
      </c>
      <c r="DX489" t="s">
        <v>361</v>
      </c>
      <c r="DY489" t="s">
        <v>361</v>
      </c>
      <c r="DZ489" t="s">
        <v>361</v>
      </c>
      <c r="EA489" t="s">
        <v>361</v>
      </c>
      <c r="EB489" t="s">
        <v>361</v>
      </c>
      <c r="EC489" t="s">
        <v>361</v>
      </c>
      <c r="ED489" t="s">
        <v>370</v>
      </c>
      <c r="EI489" t="s">
        <v>385</v>
      </c>
      <c r="EK489" t="s">
        <v>385</v>
      </c>
      <c r="EL489">
        <v>4</v>
      </c>
      <c r="EM489" t="s">
        <v>371</v>
      </c>
      <c r="EN489">
        <v>6</v>
      </c>
      <c r="EO489" t="s">
        <v>372</v>
      </c>
      <c r="EP489">
        <v>24</v>
      </c>
      <c r="EQ489" t="s">
        <v>371</v>
      </c>
      <c r="ER489">
        <v>13</v>
      </c>
      <c r="ES489" t="s">
        <v>371</v>
      </c>
      <c r="ET489">
        <v>52</v>
      </c>
      <c r="FQ489" t="s">
        <v>392</v>
      </c>
      <c r="FS489" t="s">
        <v>419</v>
      </c>
      <c r="FW489" t="s">
        <v>419</v>
      </c>
      <c r="GA489" t="s">
        <v>385</v>
      </c>
      <c r="GG489" t="s">
        <v>383</v>
      </c>
      <c r="GK489" t="s">
        <v>428</v>
      </c>
      <c r="GO489" t="s">
        <v>484</v>
      </c>
      <c r="GQ489">
        <v>3</v>
      </c>
      <c r="GS489" t="s">
        <v>395</v>
      </c>
      <c r="GU489" t="s">
        <v>554</v>
      </c>
      <c r="GY489" t="s">
        <v>397</v>
      </c>
      <c r="HC489" t="s">
        <v>383</v>
      </c>
      <c r="HE489" t="s">
        <v>383</v>
      </c>
      <c r="HO489" t="s">
        <v>385</v>
      </c>
      <c r="HP489" t="s">
        <v>385</v>
      </c>
      <c r="HQ489" t="s">
        <v>383</v>
      </c>
      <c r="HR489" t="s">
        <v>383</v>
      </c>
      <c r="HS489" t="s">
        <v>383</v>
      </c>
      <c r="HU489" t="s">
        <v>383</v>
      </c>
      <c r="HV489" t="s">
        <v>385</v>
      </c>
      <c r="HW489" t="s">
        <v>383</v>
      </c>
      <c r="IE489" t="s">
        <v>383</v>
      </c>
      <c r="IF489" t="s">
        <v>385</v>
      </c>
      <c r="IG489" t="s">
        <v>383</v>
      </c>
      <c r="IH489" t="s">
        <v>385</v>
      </c>
      <c r="II489" t="s">
        <v>383</v>
      </c>
      <c r="IJ489" t="s">
        <v>383</v>
      </c>
      <c r="IK489" t="s">
        <v>383</v>
      </c>
      <c r="IM489" t="s">
        <v>398</v>
      </c>
      <c r="IQ489" t="s">
        <v>422</v>
      </c>
      <c r="IU489" t="s">
        <v>516</v>
      </c>
      <c r="IW489" t="s">
        <v>516</v>
      </c>
      <c r="IY489" t="s">
        <v>516</v>
      </c>
      <c r="JA489" t="s">
        <v>383</v>
      </c>
      <c r="JL489" t="s">
        <v>361</v>
      </c>
      <c r="JM489" t="s">
        <v>361</v>
      </c>
      <c r="JN489" t="s">
        <v>361</v>
      </c>
      <c r="JO489" t="s">
        <v>361</v>
      </c>
      <c r="JP489" t="s">
        <v>361</v>
      </c>
      <c r="JQ489" t="s">
        <v>361</v>
      </c>
      <c r="JR489" t="s">
        <v>361</v>
      </c>
      <c r="JS489" t="s">
        <v>361</v>
      </c>
      <c r="JT489" t="s">
        <v>361</v>
      </c>
      <c r="JU489" t="s">
        <v>361</v>
      </c>
      <c r="JV489" t="s">
        <v>361</v>
      </c>
      <c r="JW489" t="s">
        <v>361</v>
      </c>
      <c r="KB489" t="s">
        <v>8</v>
      </c>
    </row>
    <row r="490" spans="1:288" x14ac:dyDescent="0.3">
      <c r="A490">
        <v>489</v>
      </c>
      <c r="D490" s="45">
        <v>44749</v>
      </c>
      <c r="E490" s="46">
        <v>0.51250000000000007</v>
      </c>
      <c r="F490" t="s">
        <v>17</v>
      </c>
      <c r="G490" t="s">
        <v>13</v>
      </c>
      <c r="H490" t="s">
        <v>7</v>
      </c>
      <c r="L490" t="s">
        <v>362</v>
      </c>
      <c r="P490" t="s">
        <v>9</v>
      </c>
      <c r="V490" t="s">
        <v>401</v>
      </c>
      <c r="X490" t="s">
        <v>9</v>
      </c>
      <c r="Z490" t="s">
        <v>402</v>
      </c>
      <c r="AB490" t="s">
        <v>403</v>
      </c>
      <c r="AD490" t="s">
        <v>389</v>
      </c>
      <c r="AF490" t="s">
        <v>367</v>
      </c>
      <c r="AJ490" t="s">
        <v>367</v>
      </c>
      <c r="AN490" t="s">
        <v>7</v>
      </c>
      <c r="AP490" t="s">
        <v>471</v>
      </c>
      <c r="AR490" t="s">
        <v>9</v>
      </c>
      <c r="AT490" t="s">
        <v>9</v>
      </c>
      <c r="AV490" t="s">
        <v>361</v>
      </c>
      <c r="AW490" t="s">
        <v>361</v>
      </c>
      <c r="AX490" t="s">
        <v>361</v>
      </c>
      <c r="AY490" t="s">
        <v>361</v>
      </c>
      <c r="AZ490" t="s">
        <v>361</v>
      </c>
      <c r="BA490" t="s">
        <v>370</v>
      </c>
      <c r="BB490" t="s">
        <v>361</v>
      </c>
      <c r="BC490" t="s">
        <v>361</v>
      </c>
      <c r="BD490" t="s">
        <v>361</v>
      </c>
      <c r="BE490" t="s">
        <v>361</v>
      </c>
      <c r="BF490" t="s">
        <v>361</v>
      </c>
      <c r="BG490" t="s">
        <v>361</v>
      </c>
      <c r="BH490" t="s">
        <v>361</v>
      </c>
      <c r="BI490" t="s">
        <v>361</v>
      </c>
      <c r="BJ490" t="s">
        <v>361</v>
      </c>
      <c r="BK490" t="s">
        <v>361</v>
      </c>
      <c r="BL490" t="s">
        <v>361</v>
      </c>
      <c r="BM490" t="s">
        <v>361</v>
      </c>
      <c r="BP490" t="s">
        <v>361</v>
      </c>
      <c r="BQ490" t="s">
        <v>361</v>
      </c>
      <c r="BR490" t="s">
        <v>361</v>
      </c>
      <c r="BS490" t="s">
        <v>370</v>
      </c>
      <c r="BT490" t="s">
        <v>361</v>
      </c>
      <c r="BU490" t="s">
        <v>361</v>
      </c>
      <c r="BV490" t="s">
        <v>361</v>
      </c>
      <c r="BW490" t="s">
        <v>361</v>
      </c>
      <c r="BX490" t="s">
        <v>361</v>
      </c>
      <c r="BY490" t="s">
        <v>361</v>
      </c>
      <c r="BZ490" t="s">
        <v>361</v>
      </c>
      <c r="CA490" t="s">
        <v>361</v>
      </c>
      <c r="CB490" t="s">
        <v>361</v>
      </c>
      <c r="CC490" t="s">
        <v>361</v>
      </c>
      <c r="CF490" t="s">
        <v>361</v>
      </c>
      <c r="CG490" t="s">
        <v>361</v>
      </c>
      <c r="CH490" t="s">
        <v>370</v>
      </c>
      <c r="CI490" t="s">
        <v>370</v>
      </c>
      <c r="CJ490" t="s">
        <v>361</v>
      </c>
      <c r="CK490" t="s">
        <v>361</v>
      </c>
      <c r="CL490" t="s">
        <v>361</v>
      </c>
      <c r="CM490" t="s">
        <v>361</v>
      </c>
      <c r="CN490" t="s">
        <v>361</v>
      </c>
      <c r="CO490" t="s">
        <v>370</v>
      </c>
      <c r="CP490" t="s">
        <v>361</v>
      </c>
      <c r="CQ490" t="s">
        <v>361</v>
      </c>
      <c r="CR490" t="s">
        <v>361</v>
      </c>
      <c r="CS490" t="s">
        <v>361</v>
      </c>
      <c r="CT490" t="s">
        <v>361</v>
      </c>
      <c r="CU490" t="s">
        <v>361</v>
      </c>
      <c r="CV490" t="s">
        <v>361</v>
      </c>
      <c r="CW490" t="s">
        <v>361</v>
      </c>
      <c r="CX490" t="s">
        <v>361</v>
      </c>
      <c r="CY490" t="s">
        <v>361</v>
      </c>
      <c r="CZ490" t="s">
        <v>361</v>
      </c>
      <c r="DA490" t="s">
        <v>361</v>
      </c>
      <c r="DD490" t="s">
        <v>9</v>
      </c>
      <c r="DF490" t="s">
        <v>368</v>
      </c>
      <c r="DH490" t="s">
        <v>361</v>
      </c>
      <c r="DI490" t="s">
        <v>361</v>
      </c>
      <c r="DJ490" t="s">
        <v>361</v>
      </c>
      <c r="DK490" t="s">
        <v>361</v>
      </c>
      <c r="DL490" t="s">
        <v>361</v>
      </c>
      <c r="DM490" t="s">
        <v>361</v>
      </c>
      <c r="DN490" t="s">
        <v>361</v>
      </c>
      <c r="DO490" t="s">
        <v>361</v>
      </c>
      <c r="DP490" t="s">
        <v>361</v>
      </c>
      <c r="DQ490" t="s">
        <v>361</v>
      </c>
      <c r="DR490" t="s">
        <v>370</v>
      </c>
      <c r="DT490" t="s">
        <v>361</v>
      </c>
      <c r="DU490" t="s">
        <v>361</v>
      </c>
      <c r="DV490" t="s">
        <v>361</v>
      </c>
      <c r="DW490" t="s">
        <v>361</v>
      </c>
      <c r="DX490" t="s">
        <v>361</v>
      </c>
      <c r="DY490" t="s">
        <v>361</v>
      </c>
      <c r="DZ490" t="s">
        <v>361</v>
      </c>
      <c r="EA490" t="s">
        <v>361</v>
      </c>
      <c r="EB490" t="s">
        <v>361</v>
      </c>
      <c r="EC490" t="s">
        <v>361</v>
      </c>
      <c r="ED490" t="s">
        <v>361</v>
      </c>
      <c r="EH490" t="s">
        <v>7</v>
      </c>
      <c r="EJ490" t="s">
        <v>7</v>
      </c>
      <c r="EL490">
        <v>2</v>
      </c>
      <c r="EM490" t="s">
        <v>372</v>
      </c>
      <c r="EN490">
        <v>54</v>
      </c>
      <c r="EO490" t="s">
        <v>371</v>
      </c>
      <c r="EP490">
        <v>19</v>
      </c>
      <c r="FQ490" t="s">
        <v>373</v>
      </c>
      <c r="FR490" t="s">
        <v>374</v>
      </c>
      <c r="FV490" t="s">
        <v>374</v>
      </c>
      <c r="GF490" t="s">
        <v>7</v>
      </c>
      <c r="GJ490" t="s">
        <v>478</v>
      </c>
      <c r="GN490" t="s">
        <v>479</v>
      </c>
      <c r="GP490">
        <v>10</v>
      </c>
      <c r="GR490" t="s">
        <v>559</v>
      </c>
      <c r="GT490" t="s">
        <v>377</v>
      </c>
      <c r="GX490" t="s">
        <v>378</v>
      </c>
      <c r="HB490" t="s">
        <v>7</v>
      </c>
      <c r="HD490" t="s">
        <v>7</v>
      </c>
      <c r="HF490" t="s">
        <v>9</v>
      </c>
      <c r="HG490" t="s">
        <v>9</v>
      </c>
      <c r="HH490" t="s">
        <v>7</v>
      </c>
      <c r="HI490" t="s">
        <v>7</v>
      </c>
      <c r="HJ490" t="s">
        <v>9</v>
      </c>
      <c r="HK490" t="s">
        <v>7</v>
      </c>
      <c r="HL490" t="s">
        <v>9</v>
      </c>
      <c r="HM490" t="s">
        <v>9</v>
      </c>
      <c r="HN490" t="s">
        <v>9</v>
      </c>
      <c r="HX490" t="s">
        <v>9</v>
      </c>
      <c r="HY490" t="s">
        <v>9</v>
      </c>
      <c r="HZ490" t="s">
        <v>7</v>
      </c>
      <c r="IA490" t="s">
        <v>7</v>
      </c>
      <c r="IB490" t="s">
        <v>7</v>
      </c>
      <c r="IC490" t="s">
        <v>7</v>
      </c>
      <c r="ID490" t="s">
        <v>7</v>
      </c>
      <c r="IL490" t="s">
        <v>379</v>
      </c>
      <c r="IP490" t="s">
        <v>457</v>
      </c>
      <c r="IT490" t="s">
        <v>381</v>
      </c>
      <c r="IV490" t="s">
        <v>381</v>
      </c>
      <c r="IX490" t="s">
        <v>381</v>
      </c>
      <c r="IZ490" t="s">
        <v>9</v>
      </c>
      <c r="JB490" t="s">
        <v>11</v>
      </c>
      <c r="JD490" t="s">
        <v>9</v>
      </c>
      <c r="JF490" t="s">
        <v>409</v>
      </c>
      <c r="JG490" t="s">
        <v>410</v>
      </c>
      <c r="JH490" t="s">
        <v>410</v>
      </c>
      <c r="JL490" t="s">
        <v>370</v>
      </c>
      <c r="JM490" t="s">
        <v>370</v>
      </c>
      <c r="JN490" t="s">
        <v>370</v>
      </c>
      <c r="JO490" t="s">
        <v>370</v>
      </c>
      <c r="JP490" t="s">
        <v>361</v>
      </c>
      <c r="JQ490" t="s">
        <v>370</v>
      </c>
      <c r="JR490" t="s">
        <v>361</v>
      </c>
      <c r="JS490" t="s">
        <v>361</v>
      </c>
      <c r="JT490" t="s">
        <v>361</v>
      </c>
      <c r="JU490" t="s">
        <v>361</v>
      </c>
      <c r="JV490" t="s">
        <v>361</v>
      </c>
      <c r="JW490" t="s">
        <v>361</v>
      </c>
      <c r="JX490" t="s">
        <v>411</v>
      </c>
      <c r="JZ490" t="s">
        <v>412</v>
      </c>
      <c r="KB490" t="s">
        <v>8</v>
      </c>
    </row>
    <row r="491" spans="1:288" x14ac:dyDescent="0.3">
      <c r="A491">
        <v>490</v>
      </c>
      <c r="D491" s="45">
        <v>44751</v>
      </c>
      <c r="E491" s="46">
        <v>0.55486111111111114</v>
      </c>
      <c r="F491" t="s">
        <v>21</v>
      </c>
      <c r="G491" t="s">
        <v>382</v>
      </c>
      <c r="I491" t="s">
        <v>383</v>
      </c>
      <c r="N491" t="s">
        <v>384</v>
      </c>
      <c r="S491" t="s">
        <v>385</v>
      </c>
      <c r="W491" t="s">
        <v>413</v>
      </c>
      <c r="AA491" t="s">
        <v>434</v>
      </c>
      <c r="AC491" t="s">
        <v>388</v>
      </c>
      <c r="AE491" t="s">
        <v>423</v>
      </c>
      <c r="AG491" t="s">
        <v>390</v>
      </c>
      <c r="AK491" t="s">
        <v>383</v>
      </c>
      <c r="AO491" t="s">
        <v>383</v>
      </c>
      <c r="AQ491" t="s">
        <v>418</v>
      </c>
      <c r="AS491" t="s">
        <v>383</v>
      </c>
      <c r="AU491" t="s">
        <v>383</v>
      </c>
      <c r="AV491" t="s">
        <v>361</v>
      </c>
      <c r="AW491" t="s">
        <v>361</v>
      </c>
      <c r="AX491" t="s">
        <v>361</v>
      </c>
      <c r="AY491" t="s">
        <v>361</v>
      </c>
      <c r="AZ491" t="s">
        <v>361</v>
      </c>
      <c r="BA491" t="s">
        <v>361</v>
      </c>
      <c r="BB491" t="s">
        <v>361</v>
      </c>
      <c r="BC491" t="s">
        <v>361</v>
      </c>
      <c r="BD491" t="s">
        <v>361</v>
      </c>
      <c r="BE491" t="s">
        <v>361</v>
      </c>
      <c r="BF491" t="s">
        <v>361</v>
      </c>
      <c r="BG491" t="s">
        <v>361</v>
      </c>
      <c r="BH491" t="s">
        <v>361</v>
      </c>
      <c r="BI491" t="s">
        <v>370</v>
      </c>
      <c r="BJ491" t="s">
        <v>370</v>
      </c>
      <c r="BK491" t="s">
        <v>361</v>
      </c>
      <c r="BL491" t="s">
        <v>361</v>
      </c>
      <c r="BM491" t="s">
        <v>361</v>
      </c>
      <c r="BP491" t="s">
        <v>361</v>
      </c>
      <c r="BQ491" t="s">
        <v>361</v>
      </c>
      <c r="BR491" t="s">
        <v>361</v>
      </c>
      <c r="BS491" t="s">
        <v>361</v>
      </c>
      <c r="BT491" t="s">
        <v>361</v>
      </c>
      <c r="BU491" t="s">
        <v>361</v>
      </c>
      <c r="BV491" t="s">
        <v>361</v>
      </c>
      <c r="BW491" t="s">
        <v>361</v>
      </c>
      <c r="BX491" t="s">
        <v>361</v>
      </c>
      <c r="BY491" t="s">
        <v>361</v>
      </c>
      <c r="BZ491" t="s">
        <v>370</v>
      </c>
      <c r="CA491" t="s">
        <v>370</v>
      </c>
      <c r="CB491" t="s">
        <v>361</v>
      </c>
      <c r="CC491" t="s">
        <v>361</v>
      </c>
      <c r="CF491" t="s">
        <v>361</v>
      </c>
      <c r="CG491" t="s">
        <v>361</v>
      </c>
      <c r="CH491" t="s">
        <v>361</v>
      </c>
      <c r="CI491" t="s">
        <v>361</v>
      </c>
      <c r="CJ491" t="s">
        <v>361</v>
      </c>
      <c r="CK491" t="s">
        <v>361</v>
      </c>
      <c r="CL491" t="s">
        <v>361</v>
      </c>
      <c r="CM491" t="s">
        <v>361</v>
      </c>
      <c r="CN491" t="s">
        <v>361</v>
      </c>
      <c r="CO491" t="s">
        <v>361</v>
      </c>
      <c r="CP491" t="s">
        <v>361</v>
      </c>
      <c r="CQ491" t="s">
        <v>361</v>
      </c>
      <c r="CR491" t="s">
        <v>370</v>
      </c>
      <c r="CS491" t="s">
        <v>370</v>
      </c>
      <c r="CT491" t="s">
        <v>370</v>
      </c>
      <c r="CU491" t="s">
        <v>370</v>
      </c>
      <c r="CV491" t="s">
        <v>370</v>
      </c>
      <c r="CW491" t="s">
        <v>361</v>
      </c>
      <c r="CX491" t="s">
        <v>361</v>
      </c>
      <c r="CY491" t="s">
        <v>361</v>
      </c>
      <c r="CZ491" t="s">
        <v>361</v>
      </c>
      <c r="DA491" t="s">
        <v>361</v>
      </c>
      <c r="DE491" t="s">
        <v>385</v>
      </c>
      <c r="DG491" t="s">
        <v>436</v>
      </c>
      <c r="DH491" t="s">
        <v>361</v>
      </c>
      <c r="DI491" t="s">
        <v>361</v>
      </c>
      <c r="DJ491" t="s">
        <v>361</v>
      </c>
      <c r="DK491" t="s">
        <v>361</v>
      </c>
      <c r="DL491" t="s">
        <v>361</v>
      </c>
      <c r="DM491" t="s">
        <v>361</v>
      </c>
      <c r="DN491" t="s">
        <v>361</v>
      </c>
      <c r="DO491" t="s">
        <v>361</v>
      </c>
      <c r="DP491" t="s">
        <v>361</v>
      </c>
      <c r="DQ491" t="s">
        <v>361</v>
      </c>
      <c r="DR491" t="s">
        <v>361</v>
      </c>
      <c r="DT491" t="s">
        <v>361</v>
      </c>
      <c r="DU491" t="s">
        <v>361</v>
      </c>
      <c r="DV491" t="s">
        <v>361</v>
      </c>
      <c r="DW491" t="s">
        <v>361</v>
      </c>
      <c r="DX491" t="s">
        <v>361</v>
      </c>
      <c r="DY491" t="s">
        <v>361</v>
      </c>
      <c r="DZ491" t="s">
        <v>361</v>
      </c>
      <c r="EA491" t="s">
        <v>361</v>
      </c>
      <c r="EB491" t="s">
        <v>361</v>
      </c>
      <c r="EC491" t="s">
        <v>361</v>
      </c>
      <c r="ED491" t="s">
        <v>370</v>
      </c>
      <c r="EI491" t="s">
        <v>383</v>
      </c>
      <c r="EK491" t="s">
        <v>383</v>
      </c>
      <c r="EL491">
        <v>2</v>
      </c>
      <c r="EM491" t="s">
        <v>372</v>
      </c>
      <c r="EN491">
        <v>17</v>
      </c>
      <c r="EO491" t="s">
        <v>371</v>
      </c>
      <c r="EP491">
        <v>8</v>
      </c>
      <c r="FQ491" t="s">
        <v>373</v>
      </c>
      <c r="FS491" t="s">
        <v>419</v>
      </c>
      <c r="FW491" t="s">
        <v>463</v>
      </c>
      <c r="FY491" t="s">
        <v>503</v>
      </c>
      <c r="GG491" t="s">
        <v>383</v>
      </c>
      <c r="GK491" t="s">
        <v>394</v>
      </c>
      <c r="GQ491">
        <v>2</v>
      </c>
      <c r="GS491" t="s">
        <v>420</v>
      </c>
      <c r="GU491" t="s">
        <v>396</v>
      </c>
      <c r="GY491" t="s">
        <v>397</v>
      </c>
      <c r="HC491" t="s">
        <v>383</v>
      </c>
      <c r="HE491" t="s">
        <v>383</v>
      </c>
      <c r="HO491" t="s">
        <v>385</v>
      </c>
      <c r="HP491" t="s">
        <v>385</v>
      </c>
      <c r="HQ491" t="s">
        <v>383</v>
      </c>
      <c r="HR491" t="s">
        <v>383</v>
      </c>
      <c r="HS491" t="s">
        <v>385</v>
      </c>
      <c r="HT491" t="s">
        <v>383</v>
      </c>
      <c r="HU491" t="s">
        <v>385</v>
      </c>
      <c r="HV491" t="s">
        <v>383</v>
      </c>
      <c r="HW491" t="s">
        <v>383</v>
      </c>
      <c r="IE491" t="s">
        <v>385</v>
      </c>
      <c r="IF491" t="s">
        <v>385</v>
      </c>
      <c r="IG491" t="s">
        <v>383</v>
      </c>
      <c r="IH491" t="s">
        <v>383</v>
      </c>
      <c r="II491" t="s">
        <v>383</v>
      </c>
      <c r="IJ491" t="s">
        <v>383</v>
      </c>
      <c r="IK491" t="s">
        <v>383</v>
      </c>
      <c r="IM491" t="s">
        <v>453</v>
      </c>
      <c r="IQ491" t="s">
        <v>422</v>
      </c>
      <c r="IU491" t="s">
        <v>399</v>
      </c>
      <c r="IW491" t="s">
        <v>399</v>
      </c>
      <c r="IY491" t="s">
        <v>399</v>
      </c>
      <c r="JA491" t="s">
        <v>385</v>
      </c>
      <c r="JC491" t="s">
        <v>430</v>
      </c>
      <c r="JE491" t="s">
        <v>385</v>
      </c>
      <c r="JI491" t="s">
        <v>432</v>
      </c>
      <c r="JJ491" t="s">
        <v>431</v>
      </c>
      <c r="JK491" t="s">
        <v>431</v>
      </c>
      <c r="JL491" t="s">
        <v>361</v>
      </c>
      <c r="JM491" t="s">
        <v>361</v>
      </c>
      <c r="JN491" t="s">
        <v>361</v>
      </c>
      <c r="JO491" t="s">
        <v>361</v>
      </c>
      <c r="JP491" t="s">
        <v>361</v>
      </c>
      <c r="JQ491" t="s">
        <v>361</v>
      </c>
      <c r="JR491" t="s">
        <v>370</v>
      </c>
      <c r="JS491" t="s">
        <v>370</v>
      </c>
      <c r="JT491" t="s">
        <v>370</v>
      </c>
      <c r="JU491" t="s">
        <v>370</v>
      </c>
      <c r="JV491" t="s">
        <v>361</v>
      </c>
      <c r="JW491" t="s">
        <v>361</v>
      </c>
      <c r="JY491" t="s">
        <v>411</v>
      </c>
      <c r="KA491" t="s">
        <v>433</v>
      </c>
      <c r="KB491" t="s">
        <v>8</v>
      </c>
    </row>
    <row r="492" spans="1:288" x14ac:dyDescent="0.3">
      <c r="A492">
        <v>491</v>
      </c>
      <c r="D492" s="45">
        <v>44749</v>
      </c>
      <c r="E492" s="46">
        <v>0.51666666666666672</v>
      </c>
      <c r="F492" t="s">
        <v>22</v>
      </c>
      <c r="G492" t="s">
        <v>382</v>
      </c>
      <c r="I492" t="s">
        <v>383</v>
      </c>
      <c r="N492" t="s">
        <v>384</v>
      </c>
      <c r="S492" t="s">
        <v>385</v>
      </c>
      <c r="W492" t="s">
        <v>413</v>
      </c>
      <c r="AA492" t="s">
        <v>434</v>
      </c>
      <c r="AC492" t="s">
        <v>512</v>
      </c>
      <c r="AE492" t="s">
        <v>389</v>
      </c>
      <c r="AG492" t="s">
        <v>390</v>
      </c>
      <c r="AK492" t="s">
        <v>383</v>
      </c>
      <c r="AO492" t="s">
        <v>383</v>
      </c>
      <c r="AQ492" t="s">
        <v>391</v>
      </c>
      <c r="AS492" t="s">
        <v>383</v>
      </c>
      <c r="AU492" t="s">
        <v>383</v>
      </c>
      <c r="AV492" t="s">
        <v>361</v>
      </c>
      <c r="AW492" t="s">
        <v>361</v>
      </c>
      <c r="AX492" t="s">
        <v>361</v>
      </c>
      <c r="AY492" t="s">
        <v>361</v>
      </c>
      <c r="AZ492" t="s">
        <v>361</v>
      </c>
      <c r="BA492" t="s">
        <v>361</v>
      </c>
      <c r="BB492" t="s">
        <v>361</v>
      </c>
      <c r="BC492" t="s">
        <v>361</v>
      </c>
      <c r="BD492" t="s">
        <v>361</v>
      </c>
      <c r="BE492" t="s">
        <v>361</v>
      </c>
      <c r="BF492" t="s">
        <v>361</v>
      </c>
      <c r="BG492" t="s">
        <v>361</v>
      </c>
      <c r="BH492" t="s">
        <v>370</v>
      </c>
      <c r="BI492" t="s">
        <v>361</v>
      </c>
      <c r="BJ492" t="s">
        <v>361</v>
      </c>
      <c r="BK492" t="s">
        <v>361</v>
      </c>
      <c r="BL492" t="s">
        <v>361</v>
      </c>
      <c r="BM492" t="s">
        <v>361</v>
      </c>
      <c r="BP492" t="s">
        <v>361</v>
      </c>
      <c r="BQ492" t="s">
        <v>361</v>
      </c>
      <c r="BR492" t="s">
        <v>361</v>
      </c>
      <c r="BS492" t="s">
        <v>361</v>
      </c>
      <c r="BT492" t="s">
        <v>361</v>
      </c>
      <c r="BU492" t="s">
        <v>361</v>
      </c>
      <c r="BV492" t="s">
        <v>361</v>
      </c>
      <c r="BW492" t="s">
        <v>361</v>
      </c>
      <c r="BX492" t="s">
        <v>361</v>
      </c>
      <c r="BY492" t="s">
        <v>361</v>
      </c>
      <c r="BZ492" t="s">
        <v>370</v>
      </c>
      <c r="CA492" t="s">
        <v>361</v>
      </c>
      <c r="CB492" t="s">
        <v>361</v>
      </c>
      <c r="CC492" t="s">
        <v>361</v>
      </c>
      <c r="CF492" t="s">
        <v>361</v>
      </c>
      <c r="CG492" t="s">
        <v>361</v>
      </c>
      <c r="CH492" t="s">
        <v>361</v>
      </c>
      <c r="CI492" t="s">
        <v>361</v>
      </c>
      <c r="CJ492" t="s">
        <v>361</v>
      </c>
      <c r="CK492" t="s">
        <v>361</v>
      </c>
      <c r="CL492" t="s">
        <v>361</v>
      </c>
      <c r="CM492" t="s">
        <v>361</v>
      </c>
      <c r="CN492" t="s">
        <v>361</v>
      </c>
      <c r="CO492" t="s">
        <v>361</v>
      </c>
      <c r="CP492" t="s">
        <v>361</v>
      </c>
      <c r="CQ492" t="s">
        <v>361</v>
      </c>
      <c r="CR492" t="s">
        <v>361</v>
      </c>
      <c r="CS492" t="s">
        <v>361</v>
      </c>
      <c r="CT492" t="s">
        <v>361</v>
      </c>
      <c r="CU492" t="s">
        <v>370</v>
      </c>
      <c r="CV492" t="s">
        <v>361</v>
      </c>
      <c r="CW492" t="s">
        <v>361</v>
      </c>
      <c r="CX492" t="s">
        <v>361</v>
      </c>
      <c r="CY492" t="s">
        <v>361</v>
      </c>
      <c r="CZ492" t="s">
        <v>361</v>
      </c>
      <c r="DA492" t="s">
        <v>361</v>
      </c>
      <c r="DE492" t="s">
        <v>385</v>
      </c>
      <c r="DG492" t="s">
        <v>436</v>
      </c>
      <c r="DH492" t="s">
        <v>361</v>
      </c>
      <c r="DI492" t="s">
        <v>361</v>
      </c>
      <c r="DJ492" t="s">
        <v>361</v>
      </c>
      <c r="DK492" t="s">
        <v>361</v>
      </c>
      <c r="DL492" t="s">
        <v>361</v>
      </c>
      <c r="DM492" t="s">
        <v>361</v>
      </c>
      <c r="DN492" t="s">
        <v>361</v>
      </c>
      <c r="DO492" t="s">
        <v>361</v>
      </c>
      <c r="DP492" t="s">
        <v>361</v>
      </c>
      <c r="DQ492" t="s">
        <v>361</v>
      </c>
      <c r="DR492" t="s">
        <v>361</v>
      </c>
      <c r="DT492" t="s">
        <v>361</v>
      </c>
      <c r="DU492" t="s">
        <v>361</v>
      </c>
      <c r="DV492" t="s">
        <v>361</v>
      </c>
      <c r="DW492" t="s">
        <v>361</v>
      </c>
      <c r="DX492" t="s">
        <v>361</v>
      </c>
      <c r="DY492" t="s">
        <v>361</v>
      </c>
      <c r="DZ492" t="s">
        <v>361</v>
      </c>
      <c r="EA492" t="s">
        <v>361</v>
      </c>
      <c r="EB492" t="s">
        <v>361</v>
      </c>
      <c r="EC492" t="s">
        <v>361</v>
      </c>
      <c r="ED492" t="s">
        <v>370</v>
      </c>
      <c r="EI492" t="s">
        <v>383</v>
      </c>
      <c r="EK492" t="s">
        <v>383</v>
      </c>
      <c r="EL492">
        <v>0</v>
      </c>
      <c r="FQ492" t="s">
        <v>373</v>
      </c>
      <c r="FS492" t="s">
        <v>393</v>
      </c>
      <c r="FW492" t="s">
        <v>419</v>
      </c>
      <c r="GG492" t="s">
        <v>383</v>
      </c>
      <c r="GK492" t="s">
        <v>428</v>
      </c>
      <c r="GO492" t="s">
        <v>429</v>
      </c>
      <c r="GQ492">
        <v>6</v>
      </c>
      <c r="GS492" t="s">
        <v>395</v>
      </c>
      <c r="GU492" t="s">
        <v>396</v>
      </c>
      <c r="GY492" t="s">
        <v>397</v>
      </c>
      <c r="HC492" t="s">
        <v>383</v>
      </c>
      <c r="HE492" t="s">
        <v>385</v>
      </c>
      <c r="HO492" t="s">
        <v>385</v>
      </c>
      <c r="HP492" t="s">
        <v>385</v>
      </c>
      <c r="HQ492" t="s">
        <v>383</v>
      </c>
      <c r="HR492" t="s">
        <v>383</v>
      </c>
      <c r="HS492" t="s">
        <v>385</v>
      </c>
      <c r="HT492" t="s">
        <v>383</v>
      </c>
      <c r="HU492" t="s">
        <v>383</v>
      </c>
      <c r="HV492" t="s">
        <v>383</v>
      </c>
      <c r="HW492" t="s">
        <v>385</v>
      </c>
      <c r="IE492" t="s">
        <v>385</v>
      </c>
      <c r="IF492" t="s">
        <v>383</v>
      </c>
      <c r="IG492" t="s">
        <v>383</v>
      </c>
      <c r="IH492" t="s">
        <v>383</v>
      </c>
      <c r="II492" t="s">
        <v>383</v>
      </c>
      <c r="IJ492" t="s">
        <v>383</v>
      </c>
      <c r="IK492" t="s">
        <v>383</v>
      </c>
      <c r="IM492" t="s">
        <v>398</v>
      </c>
      <c r="IQ492" t="s">
        <v>422</v>
      </c>
      <c r="IU492" t="s">
        <v>399</v>
      </c>
      <c r="IW492" t="s">
        <v>399</v>
      </c>
      <c r="IY492" t="s">
        <v>399</v>
      </c>
      <c r="JA492" t="s">
        <v>383</v>
      </c>
      <c r="JL492" t="s">
        <v>361</v>
      </c>
      <c r="JM492" t="s">
        <v>361</v>
      </c>
      <c r="JN492" t="s">
        <v>361</v>
      </c>
      <c r="JO492" t="s">
        <v>361</v>
      </c>
      <c r="JP492" t="s">
        <v>361</v>
      </c>
      <c r="JQ492" t="s">
        <v>361</v>
      </c>
      <c r="JR492" t="s">
        <v>361</v>
      </c>
      <c r="JS492" t="s">
        <v>361</v>
      </c>
      <c r="JT492" t="s">
        <v>361</v>
      </c>
      <c r="JU492" t="s">
        <v>361</v>
      </c>
      <c r="JV492" t="s">
        <v>361</v>
      </c>
      <c r="JW492" t="s">
        <v>361</v>
      </c>
      <c r="KB492" t="s">
        <v>8</v>
      </c>
    </row>
    <row r="493" spans="1:288" x14ac:dyDescent="0.3">
      <c r="A493">
        <v>492</v>
      </c>
      <c r="AV493" t="s">
        <v>361</v>
      </c>
      <c r="AW493" t="s">
        <v>361</v>
      </c>
      <c r="AX493" t="s">
        <v>361</v>
      </c>
      <c r="AY493" t="s">
        <v>361</v>
      </c>
      <c r="AZ493" t="s">
        <v>361</v>
      </c>
      <c r="BA493" t="s">
        <v>361</v>
      </c>
      <c r="BB493" t="s">
        <v>361</v>
      </c>
      <c r="BC493" t="s">
        <v>361</v>
      </c>
      <c r="BD493" t="s">
        <v>361</v>
      </c>
      <c r="BE493" t="s">
        <v>361</v>
      </c>
      <c r="BF493" t="s">
        <v>361</v>
      </c>
      <c r="BG493" t="s">
        <v>361</v>
      </c>
      <c r="BH493" t="s">
        <v>361</v>
      </c>
      <c r="BI493" t="s">
        <v>361</v>
      </c>
      <c r="BJ493" t="s">
        <v>361</v>
      </c>
      <c r="BK493" t="s">
        <v>361</v>
      </c>
      <c r="BL493" t="s">
        <v>361</v>
      </c>
      <c r="BM493" t="s">
        <v>361</v>
      </c>
      <c r="BP493" t="s">
        <v>361</v>
      </c>
      <c r="BQ493" t="s">
        <v>361</v>
      </c>
      <c r="BR493" t="s">
        <v>361</v>
      </c>
      <c r="BS493" t="s">
        <v>361</v>
      </c>
      <c r="BT493" t="s">
        <v>361</v>
      </c>
      <c r="BU493" t="s">
        <v>361</v>
      </c>
      <c r="BV493" t="s">
        <v>361</v>
      </c>
      <c r="BW493" t="s">
        <v>361</v>
      </c>
      <c r="BX493" t="s">
        <v>361</v>
      </c>
      <c r="BY493" t="s">
        <v>361</v>
      </c>
      <c r="BZ493" t="s">
        <v>361</v>
      </c>
      <c r="CA493" t="s">
        <v>361</v>
      </c>
      <c r="CB493" t="s">
        <v>361</v>
      </c>
      <c r="CC493" t="s">
        <v>361</v>
      </c>
      <c r="CF493" t="s">
        <v>361</v>
      </c>
      <c r="CG493" t="s">
        <v>361</v>
      </c>
      <c r="CH493" t="s">
        <v>361</v>
      </c>
      <c r="CI493" t="s">
        <v>361</v>
      </c>
      <c r="CJ493" t="s">
        <v>361</v>
      </c>
      <c r="CK493" t="s">
        <v>361</v>
      </c>
      <c r="CL493" t="s">
        <v>361</v>
      </c>
      <c r="CM493" t="s">
        <v>361</v>
      </c>
      <c r="CN493" t="s">
        <v>361</v>
      </c>
      <c r="CO493" t="s">
        <v>361</v>
      </c>
      <c r="CP493" t="s">
        <v>361</v>
      </c>
      <c r="CQ493" t="s">
        <v>361</v>
      </c>
      <c r="CR493" t="s">
        <v>361</v>
      </c>
      <c r="CS493" t="s">
        <v>361</v>
      </c>
      <c r="CT493" t="s">
        <v>361</v>
      </c>
      <c r="CU493" t="s">
        <v>361</v>
      </c>
      <c r="CV493" t="s">
        <v>361</v>
      </c>
      <c r="CW493" t="s">
        <v>361</v>
      </c>
      <c r="CX493" t="s">
        <v>361</v>
      </c>
      <c r="CY493" t="s">
        <v>361</v>
      </c>
      <c r="CZ493" t="s">
        <v>361</v>
      </c>
      <c r="DA493" t="s">
        <v>361</v>
      </c>
      <c r="DH493" t="s">
        <v>361</v>
      </c>
      <c r="DI493" t="s">
        <v>361</v>
      </c>
      <c r="DJ493" t="s">
        <v>361</v>
      </c>
      <c r="DK493" t="s">
        <v>361</v>
      </c>
      <c r="DL493" t="s">
        <v>361</v>
      </c>
      <c r="DM493" t="s">
        <v>361</v>
      </c>
      <c r="DN493" t="s">
        <v>361</v>
      </c>
      <c r="DO493" t="s">
        <v>361</v>
      </c>
      <c r="DP493" t="s">
        <v>361</v>
      </c>
      <c r="DQ493" t="s">
        <v>361</v>
      </c>
      <c r="DR493" t="s">
        <v>361</v>
      </c>
      <c r="DT493" t="s">
        <v>361</v>
      </c>
      <c r="DU493" t="s">
        <v>361</v>
      </c>
      <c r="DV493" t="s">
        <v>361</v>
      </c>
      <c r="DW493" t="s">
        <v>361</v>
      </c>
      <c r="DX493" t="s">
        <v>361</v>
      </c>
      <c r="DY493" t="s">
        <v>361</v>
      </c>
      <c r="DZ493" t="s">
        <v>361</v>
      </c>
      <c r="EA493" t="s">
        <v>361</v>
      </c>
      <c r="EB493" t="s">
        <v>361</v>
      </c>
      <c r="EC493" t="s">
        <v>361</v>
      </c>
      <c r="ED493" t="s">
        <v>361</v>
      </c>
      <c r="JL493" t="s">
        <v>361</v>
      </c>
      <c r="JM493" t="s">
        <v>361</v>
      </c>
      <c r="JN493" t="s">
        <v>361</v>
      </c>
      <c r="JO493" t="s">
        <v>361</v>
      </c>
      <c r="JP493" t="s">
        <v>361</v>
      </c>
      <c r="JQ493" t="s">
        <v>361</v>
      </c>
      <c r="JR493" t="s">
        <v>361</v>
      </c>
      <c r="JS493" t="s">
        <v>361</v>
      </c>
      <c r="JT493" t="s">
        <v>361</v>
      </c>
      <c r="JU493" t="s">
        <v>361</v>
      </c>
      <c r="JV493" t="s">
        <v>361</v>
      </c>
      <c r="JW493" t="s">
        <v>361</v>
      </c>
      <c r="KB493" t="s">
        <v>59</v>
      </c>
    </row>
    <row r="494" spans="1:288" x14ac:dyDescent="0.3">
      <c r="A494">
        <v>493</v>
      </c>
      <c r="AV494" t="s">
        <v>361</v>
      </c>
      <c r="AW494" t="s">
        <v>361</v>
      </c>
      <c r="AX494" t="s">
        <v>361</v>
      </c>
      <c r="AY494" t="s">
        <v>361</v>
      </c>
      <c r="AZ494" t="s">
        <v>361</v>
      </c>
      <c r="BA494" t="s">
        <v>361</v>
      </c>
      <c r="BB494" t="s">
        <v>361</v>
      </c>
      <c r="BC494" t="s">
        <v>361</v>
      </c>
      <c r="BD494" t="s">
        <v>361</v>
      </c>
      <c r="BE494" t="s">
        <v>361</v>
      </c>
      <c r="BF494" t="s">
        <v>361</v>
      </c>
      <c r="BG494" t="s">
        <v>361</v>
      </c>
      <c r="BH494" t="s">
        <v>361</v>
      </c>
      <c r="BI494" t="s">
        <v>361</v>
      </c>
      <c r="BJ494" t="s">
        <v>361</v>
      </c>
      <c r="BK494" t="s">
        <v>361</v>
      </c>
      <c r="BL494" t="s">
        <v>361</v>
      </c>
      <c r="BM494" t="s">
        <v>361</v>
      </c>
      <c r="BP494" t="s">
        <v>361</v>
      </c>
      <c r="BQ494" t="s">
        <v>361</v>
      </c>
      <c r="BR494" t="s">
        <v>361</v>
      </c>
      <c r="BS494" t="s">
        <v>361</v>
      </c>
      <c r="BT494" t="s">
        <v>361</v>
      </c>
      <c r="BU494" t="s">
        <v>361</v>
      </c>
      <c r="BV494" t="s">
        <v>361</v>
      </c>
      <c r="BW494" t="s">
        <v>361</v>
      </c>
      <c r="BX494" t="s">
        <v>361</v>
      </c>
      <c r="BY494" t="s">
        <v>361</v>
      </c>
      <c r="BZ494" t="s">
        <v>361</v>
      </c>
      <c r="CA494" t="s">
        <v>361</v>
      </c>
      <c r="CB494" t="s">
        <v>361</v>
      </c>
      <c r="CC494" t="s">
        <v>361</v>
      </c>
      <c r="CF494" t="s">
        <v>361</v>
      </c>
      <c r="CG494" t="s">
        <v>361</v>
      </c>
      <c r="CH494" t="s">
        <v>361</v>
      </c>
      <c r="CI494" t="s">
        <v>361</v>
      </c>
      <c r="CJ494" t="s">
        <v>361</v>
      </c>
      <c r="CK494" t="s">
        <v>361</v>
      </c>
      <c r="CL494" t="s">
        <v>361</v>
      </c>
      <c r="CM494" t="s">
        <v>361</v>
      </c>
      <c r="CN494" t="s">
        <v>361</v>
      </c>
      <c r="CO494" t="s">
        <v>361</v>
      </c>
      <c r="CP494" t="s">
        <v>361</v>
      </c>
      <c r="CQ494" t="s">
        <v>361</v>
      </c>
      <c r="CR494" t="s">
        <v>361</v>
      </c>
      <c r="CS494" t="s">
        <v>361</v>
      </c>
      <c r="CT494" t="s">
        <v>361</v>
      </c>
      <c r="CU494" t="s">
        <v>361</v>
      </c>
      <c r="CV494" t="s">
        <v>361</v>
      </c>
      <c r="CW494" t="s">
        <v>361</v>
      </c>
      <c r="CX494" t="s">
        <v>361</v>
      </c>
      <c r="CY494" t="s">
        <v>361</v>
      </c>
      <c r="CZ494" t="s">
        <v>361</v>
      </c>
      <c r="DA494" t="s">
        <v>361</v>
      </c>
      <c r="DH494" t="s">
        <v>361</v>
      </c>
      <c r="DI494" t="s">
        <v>361</v>
      </c>
      <c r="DJ494" t="s">
        <v>361</v>
      </c>
      <c r="DK494" t="s">
        <v>361</v>
      </c>
      <c r="DL494" t="s">
        <v>361</v>
      </c>
      <c r="DM494" t="s">
        <v>361</v>
      </c>
      <c r="DN494" t="s">
        <v>361</v>
      </c>
      <c r="DO494" t="s">
        <v>361</v>
      </c>
      <c r="DP494" t="s">
        <v>361</v>
      </c>
      <c r="DQ494" t="s">
        <v>361</v>
      </c>
      <c r="DR494" t="s">
        <v>361</v>
      </c>
      <c r="DT494" t="s">
        <v>361</v>
      </c>
      <c r="DU494" t="s">
        <v>361</v>
      </c>
      <c r="DV494" t="s">
        <v>361</v>
      </c>
      <c r="DW494" t="s">
        <v>361</v>
      </c>
      <c r="DX494" t="s">
        <v>361</v>
      </c>
      <c r="DY494" t="s">
        <v>361</v>
      </c>
      <c r="DZ494" t="s">
        <v>361</v>
      </c>
      <c r="EA494" t="s">
        <v>361</v>
      </c>
      <c r="EB494" t="s">
        <v>361</v>
      </c>
      <c r="EC494" t="s">
        <v>361</v>
      </c>
      <c r="ED494" t="s">
        <v>361</v>
      </c>
      <c r="JL494" t="s">
        <v>361</v>
      </c>
      <c r="JM494" t="s">
        <v>361</v>
      </c>
      <c r="JN494" t="s">
        <v>361</v>
      </c>
      <c r="JO494" t="s">
        <v>361</v>
      </c>
      <c r="JP494" t="s">
        <v>361</v>
      </c>
      <c r="JQ494" t="s">
        <v>361</v>
      </c>
      <c r="JR494" t="s">
        <v>361</v>
      </c>
      <c r="JS494" t="s">
        <v>361</v>
      </c>
      <c r="JT494" t="s">
        <v>361</v>
      </c>
      <c r="JU494" t="s">
        <v>361</v>
      </c>
      <c r="JV494" t="s">
        <v>361</v>
      </c>
      <c r="JW494" t="s">
        <v>361</v>
      </c>
      <c r="KB494" t="s">
        <v>59</v>
      </c>
    </row>
    <row r="495" spans="1:288" x14ac:dyDescent="0.3">
      <c r="A495">
        <v>494</v>
      </c>
      <c r="D495" s="45">
        <v>44749</v>
      </c>
      <c r="E495" s="46">
        <v>0.53194444444444444</v>
      </c>
      <c r="F495" t="s">
        <v>74</v>
      </c>
      <c r="G495" t="s">
        <v>382</v>
      </c>
      <c r="I495" t="s">
        <v>383</v>
      </c>
      <c r="N495" t="s">
        <v>384</v>
      </c>
      <c r="S495" t="s">
        <v>385</v>
      </c>
      <c r="W495" t="s">
        <v>386</v>
      </c>
      <c r="Y495" t="s">
        <v>383</v>
      </c>
      <c r="AA495" t="s">
        <v>414</v>
      </c>
      <c r="AC495" t="s">
        <v>388</v>
      </c>
      <c r="AE495" t="s">
        <v>423</v>
      </c>
      <c r="AG495" t="s">
        <v>458</v>
      </c>
      <c r="AH495" t="s">
        <v>14</v>
      </c>
      <c r="AI495" t="s">
        <v>656</v>
      </c>
      <c r="AK495" t="s">
        <v>416</v>
      </c>
      <c r="AL495" t="s">
        <v>14</v>
      </c>
      <c r="AM495" t="s">
        <v>657</v>
      </c>
      <c r="AO495" t="s">
        <v>385</v>
      </c>
      <c r="AQ495" t="s">
        <v>460</v>
      </c>
      <c r="AS495" t="s">
        <v>385</v>
      </c>
      <c r="AU495" t="s">
        <v>436</v>
      </c>
      <c r="AV495" t="s">
        <v>361</v>
      </c>
      <c r="AW495" t="s">
        <v>361</v>
      </c>
      <c r="AX495" t="s">
        <v>361</v>
      </c>
      <c r="AY495" t="s">
        <v>361</v>
      </c>
      <c r="AZ495" t="s">
        <v>361</v>
      </c>
      <c r="BA495" t="s">
        <v>361</v>
      </c>
      <c r="BB495" t="s">
        <v>361</v>
      </c>
      <c r="BC495" t="s">
        <v>361</v>
      </c>
      <c r="BD495" t="s">
        <v>361</v>
      </c>
      <c r="BE495" t="s">
        <v>361</v>
      </c>
      <c r="BF495" t="s">
        <v>361</v>
      </c>
      <c r="BG495" t="s">
        <v>361</v>
      </c>
      <c r="BH495" t="s">
        <v>361</v>
      </c>
      <c r="BI495" t="s">
        <v>370</v>
      </c>
      <c r="BJ495" t="s">
        <v>370</v>
      </c>
      <c r="BK495" t="s">
        <v>370</v>
      </c>
      <c r="BL495" t="s">
        <v>361</v>
      </c>
      <c r="BM495" t="s">
        <v>361</v>
      </c>
      <c r="BP495" t="s">
        <v>361</v>
      </c>
      <c r="BQ495" t="s">
        <v>361</v>
      </c>
      <c r="BR495" t="s">
        <v>361</v>
      </c>
      <c r="BS495" t="s">
        <v>361</v>
      </c>
      <c r="BT495" t="s">
        <v>361</v>
      </c>
      <c r="BU495" t="s">
        <v>361</v>
      </c>
      <c r="BV495" t="s">
        <v>361</v>
      </c>
      <c r="BW495" t="s">
        <v>361</v>
      </c>
      <c r="BX495" t="s">
        <v>361</v>
      </c>
      <c r="BY495" t="s">
        <v>361</v>
      </c>
      <c r="BZ495" t="s">
        <v>370</v>
      </c>
      <c r="CA495" t="s">
        <v>361</v>
      </c>
      <c r="CB495" t="s">
        <v>361</v>
      </c>
      <c r="CC495" t="s">
        <v>370</v>
      </c>
      <c r="CE495" t="s">
        <v>658</v>
      </c>
      <c r="CF495" t="s">
        <v>361</v>
      </c>
      <c r="CG495" t="s">
        <v>361</v>
      </c>
      <c r="CH495" t="s">
        <v>361</v>
      </c>
      <c r="CI495" t="s">
        <v>361</v>
      </c>
      <c r="CJ495" t="s">
        <v>361</v>
      </c>
      <c r="CK495" t="s">
        <v>361</v>
      </c>
      <c r="CL495" t="s">
        <v>361</v>
      </c>
      <c r="CM495" t="s">
        <v>361</v>
      </c>
      <c r="CN495" t="s">
        <v>361</v>
      </c>
      <c r="CO495" t="s">
        <v>361</v>
      </c>
      <c r="CP495" t="s">
        <v>361</v>
      </c>
      <c r="CQ495" t="s">
        <v>361</v>
      </c>
      <c r="CR495" t="s">
        <v>361</v>
      </c>
      <c r="CS495" t="s">
        <v>370</v>
      </c>
      <c r="CT495" t="s">
        <v>361</v>
      </c>
      <c r="CU495" t="s">
        <v>361</v>
      </c>
      <c r="CV495" t="s">
        <v>361</v>
      </c>
      <c r="CW495" t="s">
        <v>361</v>
      </c>
      <c r="CX495" t="s">
        <v>361</v>
      </c>
      <c r="CY495" t="s">
        <v>361</v>
      </c>
      <c r="CZ495" t="s">
        <v>361</v>
      </c>
      <c r="DA495" t="s">
        <v>361</v>
      </c>
      <c r="DE495" t="s">
        <v>385</v>
      </c>
      <c r="DG495" t="s">
        <v>385</v>
      </c>
      <c r="DH495" t="s">
        <v>361</v>
      </c>
      <c r="DI495" t="s">
        <v>361</v>
      </c>
      <c r="DJ495" t="s">
        <v>361</v>
      </c>
      <c r="DK495" t="s">
        <v>361</v>
      </c>
      <c r="DL495" t="s">
        <v>361</v>
      </c>
      <c r="DM495" t="s">
        <v>361</v>
      </c>
      <c r="DN495" t="s">
        <v>361</v>
      </c>
      <c r="DO495" t="s">
        <v>361</v>
      </c>
      <c r="DP495" t="s">
        <v>361</v>
      </c>
      <c r="DQ495" t="s">
        <v>361</v>
      </c>
      <c r="DR495" t="s">
        <v>361</v>
      </c>
      <c r="DT495" t="s">
        <v>361</v>
      </c>
      <c r="DU495" t="s">
        <v>361</v>
      </c>
      <c r="DV495" t="s">
        <v>361</v>
      </c>
      <c r="DW495" t="s">
        <v>361</v>
      </c>
      <c r="DX495" t="s">
        <v>361</v>
      </c>
      <c r="DY495" t="s">
        <v>361</v>
      </c>
      <c r="DZ495" t="s">
        <v>361</v>
      </c>
      <c r="EA495" t="s">
        <v>361</v>
      </c>
      <c r="EB495" t="s">
        <v>361</v>
      </c>
      <c r="EC495" t="s">
        <v>361</v>
      </c>
      <c r="ED495" t="s">
        <v>370</v>
      </c>
      <c r="EI495" t="s">
        <v>383</v>
      </c>
      <c r="EK495" t="s">
        <v>383</v>
      </c>
      <c r="EL495">
        <v>2</v>
      </c>
      <c r="EM495" t="s">
        <v>371</v>
      </c>
      <c r="EN495">
        <v>84</v>
      </c>
      <c r="EO495" t="s">
        <v>371</v>
      </c>
      <c r="EP495">
        <v>24</v>
      </c>
      <c r="FQ495" t="s">
        <v>373</v>
      </c>
      <c r="FS495" t="s">
        <v>448</v>
      </c>
      <c r="FW495" t="s">
        <v>393</v>
      </c>
      <c r="GG495" t="s">
        <v>383</v>
      </c>
      <c r="GK495" t="s">
        <v>517</v>
      </c>
      <c r="GQ495">
        <v>3</v>
      </c>
      <c r="GS495" t="s">
        <v>602</v>
      </c>
      <c r="GU495" t="s">
        <v>396</v>
      </c>
      <c r="GY495" t="s">
        <v>397</v>
      </c>
      <c r="HC495" t="s">
        <v>385</v>
      </c>
      <c r="HE495" t="s">
        <v>385</v>
      </c>
      <c r="HO495" t="s">
        <v>385</v>
      </c>
      <c r="HP495" t="s">
        <v>385</v>
      </c>
      <c r="HQ495" t="s">
        <v>383</v>
      </c>
      <c r="HR495" t="s">
        <v>383</v>
      </c>
      <c r="HS495" t="s">
        <v>385</v>
      </c>
      <c r="HT495" t="s">
        <v>383</v>
      </c>
      <c r="HU495" t="s">
        <v>385</v>
      </c>
      <c r="HV495" t="s">
        <v>385</v>
      </c>
      <c r="HW495" t="s">
        <v>385</v>
      </c>
      <c r="IE495" t="s">
        <v>385</v>
      </c>
      <c r="IF495" t="s">
        <v>385</v>
      </c>
      <c r="IG495" t="s">
        <v>383</v>
      </c>
      <c r="IH495" t="s">
        <v>383</v>
      </c>
      <c r="II495" t="s">
        <v>383</v>
      </c>
      <c r="IJ495" t="s">
        <v>383</v>
      </c>
      <c r="IK495" t="s">
        <v>383</v>
      </c>
      <c r="IM495" t="s">
        <v>421</v>
      </c>
      <c r="IQ495" t="s">
        <v>380</v>
      </c>
      <c r="IU495" t="s">
        <v>468</v>
      </c>
      <c r="IW495" t="s">
        <v>399</v>
      </c>
      <c r="IY495" t="s">
        <v>399</v>
      </c>
      <c r="JA495" t="s">
        <v>383</v>
      </c>
      <c r="JL495" t="s">
        <v>361</v>
      </c>
      <c r="JM495" t="s">
        <v>361</v>
      </c>
      <c r="JN495" t="s">
        <v>361</v>
      </c>
      <c r="JO495" t="s">
        <v>361</v>
      </c>
      <c r="JP495" t="s">
        <v>361</v>
      </c>
      <c r="JQ495" t="s">
        <v>361</v>
      </c>
      <c r="JR495" t="s">
        <v>361</v>
      </c>
      <c r="JS495" t="s">
        <v>361</v>
      </c>
      <c r="JT495" t="s">
        <v>361</v>
      </c>
      <c r="JU495" t="s">
        <v>361</v>
      </c>
      <c r="JV495" t="s">
        <v>361</v>
      </c>
      <c r="JW495" t="s">
        <v>361</v>
      </c>
      <c r="KB495" t="s">
        <v>8</v>
      </c>
    </row>
    <row r="496" spans="1:288" x14ac:dyDescent="0.3">
      <c r="A496">
        <v>495</v>
      </c>
      <c r="D496" s="45">
        <v>44749</v>
      </c>
      <c r="E496" s="46">
        <v>0.53263888888888888</v>
      </c>
      <c r="F496" t="s">
        <v>16</v>
      </c>
      <c r="G496" t="s">
        <v>382</v>
      </c>
      <c r="I496" t="s">
        <v>383</v>
      </c>
      <c r="N496" t="s">
        <v>384</v>
      </c>
      <c r="S496" t="s">
        <v>385</v>
      </c>
      <c r="W496" t="s">
        <v>426</v>
      </c>
      <c r="Y496" t="s">
        <v>385</v>
      </c>
      <c r="AA496" t="s">
        <v>414</v>
      </c>
      <c r="AC496" t="s">
        <v>427</v>
      </c>
      <c r="AE496" t="s">
        <v>423</v>
      </c>
      <c r="AG496" t="s">
        <v>545</v>
      </c>
      <c r="AH496" t="s">
        <v>584</v>
      </c>
      <c r="AK496" t="s">
        <v>383</v>
      </c>
      <c r="AO496" t="s">
        <v>436</v>
      </c>
      <c r="AQ496" t="s">
        <v>418</v>
      </c>
      <c r="AS496" t="s">
        <v>383</v>
      </c>
      <c r="AU496" t="s">
        <v>436</v>
      </c>
      <c r="AV496" t="s">
        <v>361</v>
      </c>
      <c r="AW496" t="s">
        <v>361</v>
      </c>
      <c r="AX496" t="s">
        <v>361</v>
      </c>
      <c r="AY496" t="s">
        <v>361</v>
      </c>
      <c r="AZ496" t="s">
        <v>361</v>
      </c>
      <c r="BA496" t="s">
        <v>361</v>
      </c>
      <c r="BB496" t="s">
        <v>361</v>
      </c>
      <c r="BC496" t="s">
        <v>361</v>
      </c>
      <c r="BD496" t="s">
        <v>361</v>
      </c>
      <c r="BE496" t="s">
        <v>361</v>
      </c>
      <c r="BF496" t="s">
        <v>361</v>
      </c>
      <c r="BG496" t="s">
        <v>361</v>
      </c>
      <c r="BH496" t="s">
        <v>361</v>
      </c>
      <c r="BI496" t="s">
        <v>370</v>
      </c>
      <c r="BJ496" t="s">
        <v>361</v>
      </c>
      <c r="BK496" t="s">
        <v>361</v>
      </c>
      <c r="BL496" t="s">
        <v>361</v>
      </c>
      <c r="BM496" t="s">
        <v>361</v>
      </c>
      <c r="BP496" t="s">
        <v>361</v>
      </c>
      <c r="BQ496" t="s">
        <v>361</v>
      </c>
      <c r="BR496" t="s">
        <v>361</v>
      </c>
      <c r="BS496" t="s">
        <v>361</v>
      </c>
      <c r="BT496" t="s">
        <v>361</v>
      </c>
      <c r="BU496" t="s">
        <v>361</v>
      </c>
      <c r="BV496" t="s">
        <v>361</v>
      </c>
      <c r="BW496" t="s">
        <v>361</v>
      </c>
      <c r="BX496" t="s">
        <v>361</v>
      </c>
      <c r="BY496" t="s">
        <v>370</v>
      </c>
      <c r="BZ496" t="s">
        <v>361</v>
      </c>
      <c r="CA496" t="s">
        <v>361</v>
      </c>
      <c r="CB496" t="s">
        <v>361</v>
      </c>
      <c r="CC496" t="s">
        <v>361</v>
      </c>
      <c r="CF496" t="s">
        <v>361</v>
      </c>
      <c r="CG496" t="s">
        <v>361</v>
      </c>
      <c r="CH496" t="s">
        <v>361</v>
      </c>
      <c r="CI496" t="s">
        <v>361</v>
      </c>
      <c r="CJ496" t="s">
        <v>361</v>
      </c>
      <c r="CK496" t="s">
        <v>361</v>
      </c>
      <c r="CL496" t="s">
        <v>361</v>
      </c>
      <c r="CM496" t="s">
        <v>361</v>
      </c>
      <c r="CN496" t="s">
        <v>361</v>
      </c>
      <c r="CO496" t="s">
        <v>361</v>
      </c>
      <c r="CP496" t="s">
        <v>361</v>
      </c>
      <c r="CQ496" t="s">
        <v>361</v>
      </c>
      <c r="CR496" t="s">
        <v>370</v>
      </c>
      <c r="CS496" t="s">
        <v>361</v>
      </c>
      <c r="CT496" t="s">
        <v>361</v>
      </c>
      <c r="CU496" t="s">
        <v>370</v>
      </c>
      <c r="CV496" t="s">
        <v>361</v>
      </c>
      <c r="CW496" t="s">
        <v>370</v>
      </c>
      <c r="CX496" t="s">
        <v>361</v>
      </c>
      <c r="CY496" t="s">
        <v>370</v>
      </c>
      <c r="CZ496" t="s">
        <v>361</v>
      </c>
      <c r="DA496" t="s">
        <v>361</v>
      </c>
      <c r="DE496" t="s">
        <v>385</v>
      </c>
      <c r="DG496" t="s">
        <v>385</v>
      </c>
      <c r="DH496" t="s">
        <v>361</v>
      </c>
      <c r="DI496" t="s">
        <v>361</v>
      </c>
      <c r="DJ496" t="s">
        <v>361</v>
      </c>
      <c r="DK496" t="s">
        <v>361</v>
      </c>
      <c r="DL496" t="s">
        <v>361</v>
      </c>
      <c r="DM496" t="s">
        <v>361</v>
      </c>
      <c r="DN496" t="s">
        <v>361</v>
      </c>
      <c r="DO496" t="s">
        <v>361</v>
      </c>
      <c r="DP496" t="s">
        <v>361</v>
      </c>
      <c r="DQ496" t="s">
        <v>361</v>
      </c>
      <c r="DR496" t="s">
        <v>361</v>
      </c>
      <c r="DT496" t="s">
        <v>361</v>
      </c>
      <c r="DU496" t="s">
        <v>361</v>
      </c>
      <c r="DV496" t="s">
        <v>361</v>
      </c>
      <c r="DW496" t="s">
        <v>361</v>
      </c>
      <c r="DX496" t="s">
        <v>361</v>
      </c>
      <c r="DY496" t="s">
        <v>361</v>
      </c>
      <c r="DZ496" t="s">
        <v>361</v>
      </c>
      <c r="EA496" t="s">
        <v>361</v>
      </c>
      <c r="EB496" t="s">
        <v>361</v>
      </c>
      <c r="EC496" t="s">
        <v>361</v>
      </c>
      <c r="ED496" t="s">
        <v>370</v>
      </c>
      <c r="EI496" t="s">
        <v>383</v>
      </c>
      <c r="EK496" t="s">
        <v>383</v>
      </c>
      <c r="EL496">
        <v>1</v>
      </c>
      <c r="EM496" t="s">
        <v>371</v>
      </c>
      <c r="EN496">
        <v>32</v>
      </c>
      <c r="FQ496" t="s">
        <v>392</v>
      </c>
      <c r="FS496" t="s">
        <v>448</v>
      </c>
      <c r="FW496" t="s">
        <v>419</v>
      </c>
      <c r="GA496" t="s">
        <v>385</v>
      </c>
      <c r="GG496" t="s">
        <v>383</v>
      </c>
      <c r="GK496" t="s">
        <v>394</v>
      </c>
      <c r="GQ496">
        <v>5</v>
      </c>
      <c r="GS496" t="s">
        <v>395</v>
      </c>
      <c r="GU496" t="s">
        <v>396</v>
      </c>
      <c r="GY496" t="s">
        <v>397</v>
      </c>
      <c r="HC496" t="s">
        <v>383</v>
      </c>
      <c r="HE496" t="s">
        <v>385</v>
      </c>
      <c r="HO496" t="s">
        <v>385</v>
      </c>
      <c r="HP496" t="s">
        <v>385</v>
      </c>
      <c r="HQ496" t="s">
        <v>383</v>
      </c>
      <c r="HR496" t="s">
        <v>383</v>
      </c>
      <c r="HS496" t="s">
        <v>385</v>
      </c>
      <c r="HT496" t="s">
        <v>383</v>
      </c>
      <c r="HU496" t="s">
        <v>385</v>
      </c>
      <c r="HV496" t="s">
        <v>385</v>
      </c>
      <c r="HW496" t="s">
        <v>383</v>
      </c>
      <c r="IE496" t="s">
        <v>385</v>
      </c>
      <c r="IF496" t="s">
        <v>385</v>
      </c>
      <c r="IG496" t="s">
        <v>383</v>
      </c>
      <c r="IH496" t="s">
        <v>383</v>
      </c>
      <c r="II496" t="s">
        <v>383</v>
      </c>
      <c r="IJ496" t="s">
        <v>383</v>
      </c>
      <c r="IK496" t="s">
        <v>383</v>
      </c>
      <c r="IM496" t="s">
        <v>421</v>
      </c>
      <c r="IQ496" t="s">
        <v>380</v>
      </c>
      <c r="IU496" t="s">
        <v>399</v>
      </c>
      <c r="IW496" t="s">
        <v>399</v>
      </c>
      <c r="IY496" t="s">
        <v>399</v>
      </c>
      <c r="JA496" t="s">
        <v>385</v>
      </c>
      <c r="JC496" t="s">
        <v>430</v>
      </c>
      <c r="JE496" t="s">
        <v>385</v>
      </c>
      <c r="JI496" t="s">
        <v>431</v>
      </c>
      <c r="JJ496" t="s">
        <v>496</v>
      </c>
      <c r="JK496" t="s">
        <v>432</v>
      </c>
      <c r="JL496" t="s">
        <v>361</v>
      </c>
      <c r="JM496" t="s">
        <v>361</v>
      </c>
      <c r="JN496" t="s">
        <v>361</v>
      </c>
      <c r="JO496" t="s">
        <v>361</v>
      </c>
      <c r="JP496" t="s">
        <v>361</v>
      </c>
      <c r="JQ496" t="s">
        <v>361</v>
      </c>
      <c r="JR496" t="s">
        <v>370</v>
      </c>
      <c r="JS496" t="s">
        <v>370</v>
      </c>
      <c r="JT496" t="s">
        <v>370</v>
      </c>
      <c r="JU496" t="s">
        <v>361</v>
      </c>
      <c r="JV496" t="s">
        <v>370</v>
      </c>
      <c r="JW496" t="s">
        <v>361</v>
      </c>
      <c r="JY496" t="s">
        <v>474</v>
      </c>
      <c r="KA496" t="s">
        <v>433</v>
      </c>
      <c r="KB496" t="s">
        <v>8</v>
      </c>
    </row>
    <row r="497" spans="1:288" x14ac:dyDescent="0.3">
      <c r="A497">
        <v>496</v>
      </c>
      <c r="D497" s="45">
        <v>44749</v>
      </c>
      <c r="E497" s="46">
        <v>0.53402777777777777</v>
      </c>
      <c r="F497" t="s">
        <v>20</v>
      </c>
      <c r="G497" t="s">
        <v>13</v>
      </c>
      <c r="H497" t="s">
        <v>7</v>
      </c>
      <c r="L497" t="s">
        <v>362</v>
      </c>
      <c r="P497" t="s">
        <v>9</v>
      </c>
      <c r="V497" t="s">
        <v>401</v>
      </c>
      <c r="X497" t="s">
        <v>7</v>
      </c>
      <c r="Z497" t="s">
        <v>443</v>
      </c>
      <c r="AB497" t="s">
        <v>403</v>
      </c>
      <c r="AD497" t="s">
        <v>366</v>
      </c>
      <c r="AF497" t="s">
        <v>470</v>
      </c>
      <c r="AH497" t="s">
        <v>14</v>
      </c>
      <c r="AI497" t="s">
        <v>659</v>
      </c>
      <c r="AJ497" t="s">
        <v>367</v>
      </c>
      <c r="AN497" t="s">
        <v>9</v>
      </c>
      <c r="AP497" t="s">
        <v>369</v>
      </c>
      <c r="AR497" t="s">
        <v>7</v>
      </c>
      <c r="AT497" t="s">
        <v>368</v>
      </c>
      <c r="AV497" t="s">
        <v>361</v>
      </c>
      <c r="AW497" t="s">
        <v>370</v>
      </c>
      <c r="AX497" t="s">
        <v>361</v>
      </c>
      <c r="AY497" t="s">
        <v>361</v>
      </c>
      <c r="AZ497" t="s">
        <v>370</v>
      </c>
      <c r="BA497" t="s">
        <v>361</v>
      </c>
      <c r="BB497" t="s">
        <v>370</v>
      </c>
      <c r="BC497" t="s">
        <v>370</v>
      </c>
      <c r="BD497" t="s">
        <v>361</v>
      </c>
      <c r="BE497" t="s">
        <v>361</v>
      </c>
      <c r="BF497" t="s">
        <v>361</v>
      </c>
      <c r="BG497" t="s">
        <v>361</v>
      </c>
      <c r="BH497" t="s">
        <v>361</v>
      </c>
      <c r="BI497" t="s">
        <v>361</v>
      </c>
      <c r="BJ497" t="s">
        <v>361</v>
      </c>
      <c r="BK497" t="s">
        <v>361</v>
      </c>
      <c r="BL497" t="s">
        <v>361</v>
      </c>
      <c r="BM497" t="s">
        <v>361</v>
      </c>
      <c r="BP497" t="s">
        <v>361</v>
      </c>
      <c r="BQ497" t="s">
        <v>361</v>
      </c>
      <c r="BR497" t="s">
        <v>361</v>
      </c>
      <c r="BS497" t="s">
        <v>370</v>
      </c>
      <c r="BT497" t="s">
        <v>361</v>
      </c>
      <c r="BU497" t="s">
        <v>361</v>
      </c>
      <c r="BV497" t="s">
        <v>361</v>
      </c>
      <c r="BW497" t="s">
        <v>361</v>
      </c>
      <c r="BX497" t="s">
        <v>361</v>
      </c>
      <c r="BY497" t="s">
        <v>361</v>
      </c>
      <c r="BZ497" t="s">
        <v>361</v>
      </c>
      <c r="CA497" t="s">
        <v>361</v>
      </c>
      <c r="CB497" t="s">
        <v>361</v>
      </c>
      <c r="CC497" t="s">
        <v>361</v>
      </c>
      <c r="CF497" t="s">
        <v>361</v>
      </c>
      <c r="CG497" t="s">
        <v>361</v>
      </c>
      <c r="CH497" t="s">
        <v>370</v>
      </c>
      <c r="CI497" t="s">
        <v>361</v>
      </c>
      <c r="CJ497" t="s">
        <v>370</v>
      </c>
      <c r="CK497" t="s">
        <v>370</v>
      </c>
      <c r="CL497" t="s">
        <v>361</v>
      </c>
      <c r="CM497" t="s">
        <v>370</v>
      </c>
      <c r="CN497" t="s">
        <v>361</v>
      </c>
      <c r="CO497" t="s">
        <v>361</v>
      </c>
      <c r="CP497" t="s">
        <v>361</v>
      </c>
      <c r="CQ497" t="s">
        <v>361</v>
      </c>
      <c r="CR497" t="s">
        <v>361</v>
      </c>
      <c r="CS497" t="s">
        <v>361</v>
      </c>
      <c r="CT497" t="s">
        <v>361</v>
      </c>
      <c r="CU497" t="s">
        <v>361</v>
      </c>
      <c r="CV497" t="s">
        <v>361</v>
      </c>
      <c r="CW497" t="s">
        <v>361</v>
      </c>
      <c r="CX497" t="s">
        <v>361</v>
      </c>
      <c r="CY497" t="s">
        <v>361</v>
      </c>
      <c r="CZ497" t="s">
        <v>361</v>
      </c>
      <c r="DA497" t="s">
        <v>361</v>
      </c>
      <c r="DD497" t="s">
        <v>9</v>
      </c>
      <c r="DF497" t="s">
        <v>9</v>
      </c>
      <c r="DH497" t="s">
        <v>361</v>
      </c>
      <c r="DI497" t="s">
        <v>361</v>
      </c>
      <c r="DJ497" t="s">
        <v>361</v>
      </c>
      <c r="DK497" t="s">
        <v>361</v>
      </c>
      <c r="DL497" t="s">
        <v>361</v>
      </c>
      <c r="DM497" t="s">
        <v>361</v>
      </c>
      <c r="DN497" t="s">
        <v>361</v>
      </c>
      <c r="DO497" t="s">
        <v>361</v>
      </c>
      <c r="DP497" t="s">
        <v>361</v>
      </c>
      <c r="DQ497" t="s">
        <v>361</v>
      </c>
      <c r="DR497" t="s">
        <v>370</v>
      </c>
      <c r="DT497" t="s">
        <v>361</v>
      </c>
      <c r="DU497" t="s">
        <v>361</v>
      </c>
      <c r="DV497" t="s">
        <v>361</v>
      </c>
      <c r="DW497" t="s">
        <v>361</v>
      </c>
      <c r="DX497" t="s">
        <v>361</v>
      </c>
      <c r="DY497" t="s">
        <v>361</v>
      </c>
      <c r="DZ497" t="s">
        <v>361</v>
      </c>
      <c r="EA497" t="s">
        <v>361</v>
      </c>
      <c r="EB497" t="s">
        <v>361</v>
      </c>
      <c r="EC497" t="s">
        <v>361</v>
      </c>
      <c r="ED497" t="s">
        <v>361</v>
      </c>
      <c r="EH497" t="s">
        <v>7</v>
      </c>
      <c r="EJ497" t="s">
        <v>7</v>
      </c>
      <c r="EL497">
        <v>3</v>
      </c>
      <c r="EM497" t="s">
        <v>372</v>
      </c>
      <c r="EN497">
        <v>17</v>
      </c>
      <c r="EO497" t="s">
        <v>371</v>
      </c>
      <c r="EP497">
        <v>8</v>
      </c>
      <c r="EQ497" t="s">
        <v>371</v>
      </c>
      <c r="ER497">
        <v>26</v>
      </c>
      <c r="FQ497" t="s">
        <v>392</v>
      </c>
      <c r="FR497" t="s">
        <v>374</v>
      </c>
      <c r="FV497" t="s">
        <v>374</v>
      </c>
      <c r="FZ497" t="s">
        <v>9</v>
      </c>
      <c r="GF497" t="s">
        <v>7</v>
      </c>
      <c r="GJ497" t="s">
        <v>375</v>
      </c>
      <c r="GP497">
        <v>2</v>
      </c>
      <c r="GR497" t="s">
        <v>376</v>
      </c>
      <c r="GT497" t="s">
        <v>377</v>
      </c>
      <c r="GX497" t="s">
        <v>378</v>
      </c>
      <c r="HB497" t="s">
        <v>7</v>
      </c>
      <c r="HD497" t="s">
        <v>9</v>
      </c>
      <c r="HF497" t="s">
        <v>9</v>
      </c>
      <c r="HG497" t="s">
        <v>9</v>
      </c>
      <c r="HH497" t="s">
        <v>7</v>
      </c>
      <c r="HI497" t="s">
        <v>7</v>
      </c>
      <c r="HJ497" t="s">
        <v>9</v>
      </c>
      <c r="HK497" t="s">
        <v>7</v>
      </c>
      <c r="HL497" t="s">
        <v>9</v>
      </c>
      <c r="HM497" t="s">
        <v>9</v>
      </c>
      <c r="HN497" t="s">
        <v>9</v>
      </c>
      <c r="HX497" t="s">
        <v>9</v>
      </c>
      <c r="HY497" t="s">
        <v>9</v>
      </c>
      <c r="HZ497" t="s">
        <v>9</v>
      </c>
      <c r="IA497" t="s">
        <v>7</v>
      </c>
      <c r="IB497" t="s">
        <v>7</v>
      </c>
      <c r="IC497" t="s">
        <v>7</v>
      </c>
      <c r="ID497" t="s">
        <v>7</v>
      </c>
      <c r="IL497" t="s">
        <v>379</v>
      </c>
      <c r="IP497" t="s">
        <v>14</v>
      </c>
      <c r="IR497" t="s">
        <v>530</v>
      </c>
      <c r="IT497" t="s">
        <v>381</v>
      </c>
      <c r="IV497" t="s">
        <v>381</v>
      </c>
      <c r="IX497" t="s">
        <v>381</v>
      </c>
      <c r="IZ497" t="s">
        <v>9</v>
      </c>
      <c r="JB497" t="s">
        <v>11</v>
      </c>
      <c r="JD497" t="s">
        <v>9</v>
      </c>
      <c r="JF497" t="s">
        <v>446</v>
      </c>
      <c r="JG497" t="s">
        <v>410</v>
      </c>
      <c r="JH497" t="s">
        <v>410</v>
      </c>
      <c r="JL497" t="s">
        <v>361</v>
      </c>
      <c r="JM497" t="s">
        <v>370</v>
      </c>
      <c r="JN497" t="s">
        <v>370</v>
      </c>
      <c r="JO497" t="s">
        <v>361</v>
      </c>
      <c r="JP497" t="s">
        <v>361</v>
      </c>
      <c r="JQ497" t="s">
        <v>370</v>
      </c>
      <c r="JR497" t="s">
        <v>361</v>
      </c>
      <c r="JS497" t="s">
        <v>361</v>
      </c>
      <c r="JT497" t="s">
        <v>361</v>
      </c>
      <c r="JU497" t="s">
        <v>361</v>
      </c>
      <c r="JV497" t="s">
        <v>361</v>
      </c>
      <c r="JW497" t="s">
        <v>361</v>
      </c>
      <c r="JX497" t="s">
        <v>474</v>
      </c>
      <c r="JZ497" t="s">
        <v>412</v>
      </c>
      <c r="KB497" t="s">
        <v>8</v>
      </c>
    </row>
    <row r="498" spans="1:288" x14ac:dyDescent="0.3">
      <c r="A498">
        <v>497</v>
      </c>
      <c r="D498" s="45">
        <v>44749</v>
      </c>
      <c r="E498" s="46">
        <v>0.53263888888888888</v>
      </c>
      <c r="F498" t="s">
        <v>17</v>
      </c>
      <c r="G498" t="s">
        <v>13</v>
      </c>
      <c r="H498" t="s">
        <v>7</v>
      </c>
      <c r="L498" t="s">
        <v>362</v>
      </c>
      <c r="P498" t="s">
        <v>9</v>
      </c>
      <c r="V498" t="s">
        <v>363</v>
      </c>
      <c r="Z498" t="s">
        <v>443</v>
      </c>
      <c r="AB498" t="s">
        <v>403</v>
      </c>
      <c r="AD498" t="s">
        <v>423</v>
      </c>
      <c r="AF498" t="s">
        <v>367</v>
      </c>
      <c r="AJ498" t="s">
        <v>367</v>
      </c>
      <c r="AN498" t="s">
        <v>7</v>
      </c>
      <c r="AP498" t="s">
        <v>367</v>
      </c>
      <c r="AR498" t="s">
        <v>7</v>
      </c>
      <c r="AT498" t="s">
        <v>7</v>
      </c>
      <c r="AV498" t="s">
        <v>361</v>
      </c>
      <c r="AW498" t="s">
        <v>361</v>
      </c>
      <c r="AX498" t="s">
        <v>361</v>
      </c>
      <c r="AY498" t="s">
        <v>361</v>
      </c>
      <c r="AZ498" t="s">
        <v>370</v>
      </c>
      <c r="BA498" t="s">
        <v>361</v>
      </c>
      <c r="BB498" t="s">
        <v>361</v>
      </c>
      <c r="BC498" t="s">
        <v>361</v>
      </c>
      <c r="BD498" t="s">
        <v>361</v>
      </c>
      <c r="BE498" t="s">
        <v>361</v>
      </c>
      <c r="BF498" t="s">
        <v>361</v>
      </c>
      <c r="BG498" t="s">
        <v>361</v>
      </c>
      <c r="BH498" t="s">
        <v>361</v>
      </c>
      <c r="BI498" t="s">
        <v>361</v>
      </c>
      <c r="BJ498" t="s">
        <v>361</v>
      </c>
      <c r="BK498" t="s">
        <v>361</v>
      </c>
      <c r="BL498" t="s">
        <v>361</v>
      </c>
      <c r="BM498" t="s">
        <v>361</v>
      </c>
      <c r="BP498" t="s">
        <v>361</v>
      </c>
      <c r="BQ498" t="s">
        <v>361</v>
      </c>
      <c r="BR498" t="s">
        <v>361</v>
      </c>
      <c r="BS498" t="s">
        <v>370</v>
      </c>
      <c r="BT498" t="s">
        <v>361</v>
      </c>
      <c r="BU498" t="s">
        <v>361</v>
      </c>
      <c r="BV498" t="s">
        <v>361</v>
      </c>
      <c r="BW498" t="s">
        <v>361</v>
      </c>
      <c r="BX498" t="s">
        <v>361</v>
      </c>
      <c r="BY498" t="s">
        <v>361</v>
      </c>
      <c r="BZ498" t="s">
        <v>361</v>
      </c>
      <c r="CA498" t="s">
        <v>361</v>
      </c>
      <c r="CB498" t="s">
        <v>361</v>
      </c>
      <c r="CC498" t="s">
        <v>361</v>
      </c>
      <c r="CF498" t="s">
        <v>361</v>
      </c>
      <c r="CG498" t="s">
        <v>370</v>
      </c>
      <c r="CH498" t="s">
        <v>370</v>
      </c>
      <c r="CI498" t="s">
        <v>361</v>
      </c>
      <c r="CJ498" t="s">
        <v>361</v>
      </c>
      <c r="CK498" t="s">
        <v>361</v>
      </c>
      <c r="CL498" t="s">
        <v>361</v>
      </c>
      <c r="CM498" t="s">
        <v>361</v>
      </c>
      <c r="CN498" t="s">
        <v>361</v>
      </c>
      <c r="CO498" t="s">
        <v>361</v>
      </c>
      <c r="CP498" t="s">
        <v>361</v>
      </c>
      <c r="CQ498" t="s">
        <v>361</v>
      </c>
      <c r="CR498" t="s">
        <v>361</v>
      </c>
      <c r="CS498" t="s">
        <v>361</v>
      </c>
      <c r="CT498" t="s">
        <v>361</v>
      </c>
      <c r="CU498" t="s">
        <v>361</v>
      </c>
      <c r="CV498" t="s">
        <v>361</v>
      </c>
      <c r="CW498" t="s">
        <v>361</v>
      </c>
      <c r="CX498" t="s">
        <v>361</v>
      </c>
      <c r="CY498" t="s">
        <v>361</v>
      </c>
      <c r="CZ498" t="s">
        <v>361</v>
      </c>
      <c r="DA498" t="s">
        <v>361</v>
      </c>
      <c r="DD498" t="s">
        <v>9</v>
      </c>
      <c r="DF498" t="s">
        <v>9</v>
      </c>
      <c r="DH498" t="s">
        <v>361</v>
      </c>
      <c r="DI498" t="s">
        <v>361</v>
      </c>
      <c r="DJ498" t="s">
        <v>361</v>
      </c>
      <c r="DK498" t="s">
        <v>361</v>
      </c>
      <c r="DL498" t="s">
        <v>361</v>
      </c>
      <c r="DM498" t="s">
        <v>361</v>
      </c>
      <c r="DN498" t="s">
        <v>361</v>
      </c>
      <c r="DO498" t="s">
        <v>361</v>
      </c>
      <c r="DP498" t="s">
        <v>361</v>
      </c>
      <c r="DQ498" t="s">
        <v>361</v>
      </c>
      <c r="DR498" t="s">
        <v>370</v>
      </c>
      <c r="DT498" t="s">
        <v>361</v>
      </c>
      <c r="DU498" t="s">
        <v>361</v>
      </c>
      <c r="DV498" t="s">
        <v>361</v>
      </c>
      <c r="DW498" t="s">
        <v>361</v>
      </c>
      <c r="DX498" t="s">
        <v>361</v>
      </c>
      <c r="DY498" t="s">
        <v>361</v>
      </c>
      <c r="DZ498" t="s">
        <v>361</v>
      </c>
      <c r="EA498" t="s">
        <v>361</v>
      </c>
      <c r="EB498" t="s">
        <v>361</v>
      </c>
      <c r="EC498" t="s">
        <v>361</v>
      </c>
      <c r="ED498" t="s">
        <v>361</v>
      </c>
      <c r="EH498" t="s">
        <v>7</v>
      </c>
      <c r="EJ498" t="s">
        <v>7</v>
      </c>
      <c r="EL498">
        <v>0</v>
      </c>
      <c r="FQ498" t="s">
        <v>373</v>
      </c>
      <c r="FR498" t="s">
        <v>374</v>
      </c>
      <c r="FV498" t="s">
        <v>374</v>
      </c>
      <c r="GF498" t="s">
        <v>7</v>
      </c>
      <c r="GJ498" t="s">
        <v>612</v>
      </c>
      <c r="GN498" t="s">
        <v>479</v>
      </c>
      <c r="GP498">
        <v>5</v>
      </c>
      <c r="GR498" t="s">
        <v>559</v>
      </c>
      <c r="GT498" t="s">
        <v>377</v>
      </c>
      <c r="GX498" t="s">
        <v>378</v>
      </c>
      <c r="HB498" t="s">
        <v>7</v>
      </c>
      <c r="HD498" t="s">
        <v>7</v>
      </c>
      <c r="HF498" t="s">
        <v>9</v>
      </c>
      <c r="HG498" t="s">
        <v>9</v>
      </c>
      <c r="HH498" t="s">
        <v>7</v>
      </c>
      <c r="HI498" t="s">
        <v>7</v>
      </c>
      <c r="HJ498" t="s">
        <v>7</v>
      </c>
      <c r="HK498" t="s">
        <v>7</v>
      </c>
      <c r="HL498" t="s">
        <v>7</v>
      </c>
      <c r="HM498" t="s">
        <v>9</v>
      </c>
      <c r="HN498" t="s">
        <v>9</v>
      </c>
      <c r="HX498" t="s">
        <v>9</v>
      </c>
      <c r="HY498" t="s">
        <v>9</v>
      </c>
      <c r="HZ498" t="s">
        <v>7</v>
      </c>
      <c r="IA498" t="s">
        <v>7</v>
      </c>
      <c r="IB498" t="s">
        <v>7</v>
      </c>
      <c r="IC498" t="s">
        <v>7</v>
      </c>
      <c r="ID498" t="s">
        <v>7</v>
      </c>
      <c r="IL498" t="s">
        <v>379</v>
      </c>
      <c r="IP498" t="s">
        <v>457</v>
      </c>
      <c r="IT498" t="s">
        <v>381</v>
      </c>
      <c r="IV498" t="s">
        <v>381</v>
      </c>
      <c r="IX498" t="s">
        <v>381</v>
      </c>
      <c r="IZ498" t="s">
        <v>9</v>
      </c>
      <c r="JB498" t="s">
        <v>11</v>
      </c>
      <c r="JD498" t="s">
        <v>9</v>
      </c>
      <c r="JF498" t="s">
        <v>410</v>
      </c>
      <c r="JG498" t="s">
        <v>410</v>
      </c>
      <c r="JH498" t="s">
        <v>410</v>
      </c>
      <c r="JL498" t="s">
        <v>370</v>
      </c>
      <c r="JM498" t="s">
        <v>370</v>
      </c>
      <c r="JN498" t="s">
        <v>370</v>
      </c>
      <c r="JO498" t="s">
        <v>370</v>
      </c>
      <c r="JP498" t="s">
        <v>361</v>
      </c>
      <c r="JQ498" t="s">
        <v>361</v>
      </c>
      <c r="JR498" t="s">
        <v>361</v>
      </c>
      <c r="JS498" t="s">
        <v>361</v>
      </c>
      <c r="JT498" t="s">
        <v>361</v>
      </c>
      <c r="JU498" t="s">
        <v>361</v>
      </c>
      <c r="JV498" t="s">
        <v>361</v>
      </c>
      <c r="JW498" t="s">
        <v>361</v>
      </c>
      <c r="JX498" t="s">
        <v>411</v>
      </c>
      <c r="JZ498" t="s">
        <v>412</v>
      </c>
      <c r="KB498" t="s">
        <v>8</v>
      </c>
    </row>
    <row r="499" spans="1:288" x14ac:dyDescent="0.3">
      <c r="A499">
        <v>498</v>
      </c>
      <c r="D499" s="45">
        <v>44750</v>
      </c>
      <c r="E499" s="46">
        <v>0.40208333333333335</v>
      </c>
      <c r="F499" t="s">
        <v>73</v>
      </c>
      <c r="G499" t="s">
        <v>13</v>
      </c>
      <c r="H499" t="s">
        <v>7</v>
      </c>
      <c r="L499" t="s">
        <v>362</v>
      </c>
      <c r="P499" t="s">
        <v>9</v>
      </c>
      <c r="V499" t="s">
        <v>363</v>
      </c>
      <c r="Z499" t="s">
        <v>402</v>
      </c>
      <c r="AB499" t="s">
        <v>403</v>
      </c>
      <c r="AD499" t="s">
        <v>366</v>
      </c>
      <c r="AF499" t="s">
        <v>367</v>
      </c>
      <c r="AJ499" t="s">
        <v>367</v>
      </c>
      <c r="AN499" t="s">
        <v>9</v>
      </c>
      <c r="AP499" t="s">
        <v>424</v>
      </c>
      <c r="AR499" t="s">
        <v>7</v>
      </c>
      <c r="AT499" t="s">
        <v>9</v>
      </c>
      <c r="AV499" t="s">
        <v>361</v>
      </c>
      <c r="AW499" t="s">
        <v>361</v>
      </c>
      <c r="AX499" t="s">
        <v>361</v>
      </c>
      <c r="AY499" t="s">
        <v>361</v>
      </c>
      <c r="AZ499" t="s">
        <v>370</v>
      </c>
      <c r="BA499" t="s">
        <v>370</v>
      </c>
      <c r="BB499" t="s">
        <v>361</v>
      </c>
      <c r="BC499" t="s">
        <v>361</v>
      </c>
      <c r="BD499" t="s">
        <v>361</v>
      </c>
      <c r="BE499" t="s">
        <v>361</v>
      </c>
      <c r="BF499" t="s">
        <v>361</v>
      </c>
      <c r="BG499" t="s">
        <v>361</v>
      </c>
      <c r="BH499" t="s">
        <v>361</v>
      </c>
      <c r="BI499" t="s">
        <v>361</v>
      </c>
      <c r="BJ499" t="s">
        <v>361</v>
      </c>
      <c r="BK499" t="s">
        <v>361</v>
      </c>
      <c r="BL499" t="s">
        <v>361</v>
      </c>
      <c r="BM499" t="s">
        <v>361</v>
      </c>
      <c r="BP499" t="s">
        <v>361</v>
      </c>
      <c r="BQ499" t="s">
        <v>370</v>
      </c>
      <c r="BR499" t="s">
        <v>361</v>
      </c>
      <c r="BS499" t="s">
        <v>370</v>
      </c>
      <c r="BT499" t="s">
        <v>361</v>
      </c>
      <c r="BU499" t="s">
        <v>361</v>
      </c>
      <c r="BV499" t="s">
        <v>361</v>
      </c>
      <c r="BW499" t="s">
        <v>361</v>
      </c>
      <c r="BX499" t="s">
        <v>361</v>
      </c>
      <c r="BY499" t="s">
        <v>361</v>
      </c>
      <c r="BZ499" t="s">
        <v>361</v>
      </c>
      <c r="CA499" t="s">
        <v>361</v>
      </c>
      <c r="CB499" t="s">
        <v>361</v>
      </c>
      <c r="CC499" t="s">
        <v>361</v>
      </c>
      <c r="CF499" t="s">
        <v>361</v>
      </c>
      <c r="CG499" t="s">
        <v>361</v>
      </c>
      <c r="CH499" t="s">
        <v>370</v>
      </c>
      <c r="CI499" t="s">
        <v>370</v>
      </c>
      <c r="CJ499" t="s">
        <v>361</v>
      </c>
      <c r="CK499" t="s">
        <v>370</v>
      </c>
      <c r="CL499" t="s">
        <v>361</v>
      </c>
      <c r="CM499" t="s">
        <v>361</v>
      </c>
      <c r="CN499" t="s">
        <v>361</v>
      </c>
      <c r="CO499" t="s">
        <v>361</v>
      </c>
      <c r="CP499" t="s">
        <v>361</v>
      </c>
      <c r="CQ499" t="s">
        <v>361</v>
      </c>
      <c r="CR499" t="s">
        <v>361</v>
      </c>
      <c r="CS499" t="s">
        <v>361</v>
      </c>
      <c r="CT499" t="s">
        <v>361</v>
      </c>
      <c r="CU499" t="s">
        <v>361</v>
      </c>
      <c r="CV499" t="s">
        <v>361</v>
      </c>
      <c r="CW499" t="s">
        <v>361</v>
      </c>
      <c r="CX499" t="s">
        <v>361</v>
      </c>
      <c r="CY499" t="s">
        <v>361</v>
      </c>
      <c r="CZ499" t="s">
        <v>361</v>
      </c>
      <c r="DA499" t="s">
        <v>361</v>
      </c>
      <c r="DD499" t="s">
        <v>9</v>
      </c>
      <c r="DF499" t="s">
        <v>9</v>
      </c>
      <c r="DH499" t="s">
        <v>361</v>
      </c>
      <c r="DI499" t="s">
        <v>361</v>
      </c>
      <c r="DJ499" t="s">
        <v>361</v>
      </c>
      <c r="DK499" t="s">
        <v>361</v>
      </c>
      <c r="DL499" t="s">
        <v>361</v>
      </c>
      <c r="DM499" t="s">
        <v>361</v>
      </c>
      <c r="DN499" t="s">
        <v>361</v>
      </c>
      <c r="DO499" t="s">
        <v>361</v>
      </c>
      <c r="DP499" t="s">
        <v>361</v>
      </c>
      <c r="DQ499" t="s">
        <v>361</v>
      </c>
      <c r="DR499" t="s">
        <v>370</v>
      </c>
      <c r="DT499" t="s">
        <v>361</v>
      </c>
      <c r="DU499" t="s">
        <v>361</v>
      </c>
      <c r="DV499" t="s">
        <v>361</v>
      </c>
      <c r="DW499" t="s">
        <v>361</v>
      </c>
      <c r="DX499" t="s">
        <v>361</v>
      </c>
      <c r="DY499" t="s">
        <v>361</v>
      </c>
      <c r="DZ499" t="s">
        <v>361</v>
      </c>
      <c r="EA499" t="s">
        <v>361</v>
      </c>
      <c r="EB499" t="s">
        <v>361</v>
      </c>
      <c r="EC499" t="s">
        <v>361</v>
      </c>
      <c r="ED499" t="s">
        <v>361</v>
      </c>
      <c r="EH499" t="s">
        <v>7</v>
      </c>
      <c r="EJ499" t="s">
        <v>7</v>
      </c>
      <c r="EL499">
        <v>2</v>
      </c>
      <c r="EM499" t="s">
        <v>371</v>
      </c>
      <c r="EN499">
        <v>23</v>
      </c>
      <c r="EO499" t="s">
        <v>371</v>
      </c>
      <c r="EP499">
        <v>19</v>
      </c>
      <c r="FQ499" t="s">
        <v>373</v>
      </c>
      <c r="FR499" t="s">
        <v>476</v>
      </c>
      <c r="FV499" t="s">
        <v>374</v>
      </c>
      <c r="GF499" t="s">
        <v>7</v>
      </c>
      <c r="GJ499" t="s">
        <v>478</v>
      </c>
      <c r="GN499" t="s">
        <v>479</v>
      </c>
      <c r="GP499">
        <v>5</v>
      </c>
      <c r="GR499" t="s">
        <v>559</v>
      </c>
      <c r="GT499" t="s">
        <v>488</v>
      </c>
      <c r="GX499" t="s">
        <v>378</v>
      </c>
      <c r="HB499" t="s">
        <v>7</v>
      </c>
      <c r="HD499" t="s">
        <v>7</v>
      </c>
      <c r="HF499" t="s">
        <v>9</v>
      </c>
      <c r="HG499" t="s">
        <v>9</v>
      </c>
      <c r="HH499" t="s">
        <v>7</v>
      </c>
      <c r="HI499" t="s">
        <v>7</v>
      </c>
      <c r="HJ499" t="s">
        <v>7</v>
      </c>
      <c r="HK499" t="s">
        <v>7</v>
      </c>
      <c r="HL499" t="s">
        <v>7</v>
      </c>
      <c r="HM499" t="s">
        <v>9</v>
      </c>
      <c r="HN499" t="s">
        <v>7</v>
      </c>
      <c r="HX499" t="s">
        <v>9</v>
      </c>
      <c r="HY499" t="s">
        <v>9</v>
      </c>
      <c r="HZ499" t="s">
        <v>9</v>
      </c>
      <c r="IA499" t="s">
        <v>7</v>
      </c>
      <c r="IB499" t="s">
        <v>7</v>
      </c>
      <c r="IC499" t="s">
        <v>7</v>
      </c>
      <c r="ID499" t="s">
        <v>7</v>
      </c>
      <c r="IL499" t="s">
        <v>473</v>
      </c>
      <c r="IP499" t="s">
        <v>14</v>
      </c>
      <c r="IR499" t="s">
        <v>408</v>
      </c>
      <c r="IT499" t="s">
        <v>381</v>
      </c>
      <c r="IV499" t="s">
        <v>381</v>
      </c>
      <c r="IX499" t="s">
        <v>381</v>
      </c>
      <c r="IZ499" t="s">
        <v>7</v>
      </c>
      <c r="JL499" t="s">
        <v>361</v>
      </c>
      <c r="JM499" t="s">
        <v>361</v>
      </c>
      <c r="JN499" t="s">
        <v>361</v>
      </c>
      <c r="JO499" t="s">
        <v>361</v>
      </c>
      <c r="JP499" t="s">
        <v>361</v>
      </c>
      <c r="JQ499" t="s">
        <v>361</v>
      </c>
      <c r="JR499" t="s">
        <v>361</v>
      </c>
      <c r="JS499" t="s">
        <v>361</v>
      </c>
      <c r="JT499" t="s">
        <v>361</v>
      </c>
      <c r="JU499" t="s">
        <v>361</v>
      </c>
      <c r="JV499" t="s">
        <v>361</v>
      </c>
      <c r="JW499" t="s">
        <v>361</v>
      </c>
      <c r="KB499" t="s">
        <v>8</v>
      </c>
    </row>
    <row r="500" spans="1:288" x14ac:dyDescent="0.3">
      <c r="A500">
        <v>499</v>
      </c>
      <c r="D500" s="45">
        <v>44749</v>
      </c>
      <c r="E500" s="46">
        <v>0.55555555555555558</v>
      </c>
      <c r="F500" t="s">
        <v>4</v>
      </c>
      <c r="G500" t="s">
        <v>13</v>
      </c>
      <c r="H500" t="s">
        <v>7</v>
      </c>
      <c r="L500" t="s">
        <v>362</v>
      </c>
      <c r="P500" t="s">
        <v>9</v>
      </c>
      <c r="V500" t="s">
        <v>401</v>
      </c>
      <c r="X500" t="s">
        <v>9</v>
      </c>
      <c r="Z500" t="s">
        <v>443</v>
      </c>
      <c r="AB500" t="s">
        <v>469</v>
      </c>
      <c r="AD500" t="s">
        <v>389</v>
      </c>
      <c r="AF500" t="s">
        <v>367</v>
      </c>
      <c r="AJ500" t="s">
        <v>367</v>
      </c>
      <c r="AN500" t="s">
        <v>9</v>
      </c>
      <c r="AP500" t="s">
        <v>369</v>
      </c>
      <c r="AR500" t="s">
        <v>7</v>
      </c>
      <c r="AT500" t="s">
        <v>7</v>
      </c>
      <c r="AV500" t="s">
        <v>361</v>
      </c>
      <c r="AW500" t="s">
        <v>361</v>
      </c>
      <c r="AX500" t="s">
        <v>361</v>
      </c>
      <c r="AY500" t="s">
        <v>361</v>
      </c>
      <c r="AZ500" t="s">
        <v>370</v>
      </c>
      <c r="BA500" t="s">
        <v>361</v>
      </c>
      <c r="BB500" t="s">
        <v>370</v>
      </c>
      <c r="BC500" t="s">
        <v>370</v>
      </c>
      <c r="BD500" t="s">
        <v>361</v>
      </c>
      <c r="BE500" t="s">
        <v>361</v>
      </c>
      <c r="BF500" t="s">
        <v>361</v>
      </c>
      <c r="BG500" t="s">
        <v>361</v>
      </c>
      <c r="BH500" t="s">
        <v>361</v>
      </c>
      <c r="BI500" t="s">
        <v>361</v>
      </c>
      <c r="BJ500" t="s">
        <v>361</v>
      </c>
      <c r="BK500" t="s">
        <v>361</v>
      </c>
      <c r="BL500" t="s">
        <v>361</v>
      </c>
      <c r="BM500" t="s">
        <v>361</v>
      </c>
      <c r="BP500" t="s">
        <v>361</v>
      </c>
      <c r="BQ500" t="s">
        <v>361</v>
      </c>
      <c r="BR500" t="s">
        <v>361</v>
      </c>
      <c r="BS500" t="s">
        <v>370</v>
      </c>
      <c r="BT500" t="s">
        <v>361</v>
      </c>
      <c r="BU500" t="s">
        <v>361</v>
      </c>
      <c r="BV500" t="s">
        <v>361</v>
      </c>
      <c r="BW500" t="s">
        <v>361</v>
      </c>
      <c r="BX500" t="s">
        <v>361</v>
      </c>
      <c r="BY500" t="s">
        <v>361</v>
      </c>
      <c r="BZ500" t="s">
        <v>361</v>
      </c>
      <c r="CA500" t="s">
        <v>361</v>
      </c>
      <c r="CB500" t="s">
        <v>361</v>
      </c>
      <c r="CC500" t="s">
        <v>361</v>
      </c>
      <c r="CF500" t="s">
        <v>361</v>
      </c>
      <c r="CG500" t="s">
        <v>361</v>
      </c>
      <c r="CH500" t="s">
        <v>370</v>
      </c>
      <c r="CI500" t="s">
        <v>370</v>
      </c>
      <c r="CJ500" t="s">
        <v>370</v>
      </c>
      <c r="CK500" t="s">
        <v>361</v>
      </c>
      <c r="CL500" t="s">
        <v>361</v>
      </c>
      <c r="CM500" t="s">
        <v>361</v>
      </c>
      <c r="CN500" t="s">
        <v>361</v>
      </c>
      <c r="CO500" t="s">
        <v>361</v>
      </c>
      <c r="CP500" t="s">
        <v>361</v>
      </c>
      <c r="CQ500" t="s">
        <v>361</v>
      </c>
      <c r="CR500" t="s">
        <v>361</v>
      </c>
      <c r="CS500" t="s">
        <v>361</v>
      </c>
      <c r="CT500" t="s">
        <v>361</v>
      </c>
      <c r="CU500" t="s">
        <v>361</v>
      </c>
      <c r="CV500" t="s">
        <v>361</v>
      </c>
      <c r="CW500" t="s">
        <v>361</v>
      </c>
      <c r="CX500" t="s">
        <v>361</v>
      </c>
      <c r="CY500" t="s">
        <v>361</v>
      </c>
      <c r="CZ500" t="s">
        <v>361</v>
      </c>
      <c r="DA500" t="s">
        <v>361</v>
      </c>
      <c r="DD500" t="s">
        <v>9</v>
      </c>
      <c r="DF500" t="s">
        <v>9</v>
      </c>
      <c r="DH500" t="s">
        <v>361</v>
      </c>
      <c r="DI500" t="s">
        <v>361</v>
      </c>
      <c r="DJ500" t="s">
        <v>361</v>
      </c>
      <c r="DK500" t="s">
        <v>361</v>
      </c>
      <c r="DL500" t="s">
        <v>361</v>
      </c>
      <c r="DM500" t="s">
        <v>361</v>
      </c>
      <c r="DN500" t="s">
        <v>361</v>
      </c>
      <c r="DO500" t="s">
        <v>361</v>
      </c>
      <c r="DP500" t="s">
        <v>361</v>
      </c>
      <c r="DQ500" t="s">
        <v>361</v>
      </c>
      <c r="DR500" t="s">
        <v>370</v>
      </c>
      <c r="DT500" t="s">
        <v>361</v>
      </c>
      <c r="DU500" t="s">
        <v>361</v>
      </c>
      <c r="DV500" t="s">
        <v>361</v>
      </c>
      <c r="DW500" t="s">
        <v>361</v>
      </c>
      <c r="DX500" t="s">
        <v>361</v>
      </c>
      <c r="DY500" t="s">
        <v>361</v>
      </c>
      <c r="DZ500" t="s">
        <v>361</v>
      </c>
      <c r="EA500" t="s">
        <v>361</v>
      </c>
      <c r="EB500" t="s">
        <v>361</v>
      </c>
      <c r="EC500" t="s">
        <v>361</v>
      </c>
      <c r="ED500" t="s">
        <v>361</v>
      </c>
      <c r="EH500" t="s">
        <v>7</v>
      </c>
      <c r="EJ500" t="s">
        <v>7</v>
      </c>
      <c r="EL500">
        <v>2</v>
      </c>
      <c r="EM500" t="s">
        <v>371</v>
      </c>
      <c r="EN500">
        <v>22</v>
      </c>
      <c r="EO500" t="s">
        <v>372</v>
      </c>
      <c r="EP500">
        <v>19</v>
      </c>
      <c r="FQ500" t="s">
        <v>373</v>
      </c>
      <c r="FR500" t="s">
        <v>374</v>
      </c>
      <c r="FV500" t="s">
        <v>449</v>
      </c>
      <c r="GF500" t="s">
        <v>7</v>
      </c>
      <c r="GJ500" t="s">
        <v>425</v>
      </c>
      <c r="GP500">
        <v>1</v>
      </c>
      <c r="GR500" t="s">
        <v>376</v>
      </c>
      <c r="GT500" t="s">
        <v>377</v>
      </c>
      <c r="GX500" t="s">
        <v>378</v>
      </c>
      <c r="HB500" t="s">
        <v>7</v>
      </c>
      <c r="HD500" t="s">
        <v>9</v>
      </c>
      <c r="HF500" t="s">
        <v>9</v>
      </c>
      <c r="HG500" t="s">
        <v>9</v>
      </c>
      <c r="HH500" t="s">
        <v>7</v>
      </c>
      <c r="HI500" t="s">
        <v>7</v>
      </c>
      <c r="HJ500" t="s">
        <v>9</v>
      </c>
      <c r="HK500" t="s">
        <v>7</v>
      </c>
      <c r="HL500" t="s">
        <v>9</v>
      </c>
      <c r="HM500" t="s">
        <v>9</v>
      </c>
      <c r="HN500" t="s">
        <v>9</v>
      </c>
      <c r="HX500" t="s">
        <v>9</v>
      </c>
      <c r="HY500" t="s">
        <v>9</v>
      </c>
      <c r="HZ500" t="s">
        <v>7</v>
      </c>
      <c r="IA500" t="s">
        <v>7</v>
      </c>
      <c r="IB500" t="s">
        <v>7</v>
      </c>
      <c r="IC500" t="s">
        <v>9</v>
      </c>
      <c r="ID500" t="s">
        <v>7</v>
      </c>
      <c r="IL500" t="s">
        <v>379</v>
      </c>
      <c r="IP500" t="s">
        <v>14</v>
      </c>
      <c r="IR500" t="s">
        <v>441</v>
      </c>
      <c r="IT500" t="s">
        <v>519</v>
      </c>
      <c r="IV500" t="s">
        <v>381</v>
      </c>
      <c r="IX500" t="s">
        <v>519</v>
      </c>
      <c r="IZ500" t="s">
        <v>9</v>
      </c>
      <c r="JB500" t="s">
        <v>11</v>
      </c>
      <c r="JD500" t="s">
        <v>9</v>
      </c>
      <c r="JF500" t="s">
        <v>446</v>
      </c>
      <c r="JG500" t="s">
        <v>410</v>
      </c>
      <c r="JH500" t="s">
        <v>410</v>
      </c>
      <c r="JL500" t="s">
        <v>361</v>
      </c>
      <c r="JM500" t="s">
        <v>370</v>
      </c>
      <c r="JN500" t="s">
        <v>370</v>
      </c>
      <c r="JO500" t="s">
        <v>370</v>
      </c>
      <c r="JP500" t="s">
        <v>361</v>
      </c>
      <c r="JQ500" t="s">
        <v>361</v>
      </c>
      <c r="JR500" t="s">
        <v>361</v>
      </c>
      <c r="JS500" t="s">
        <v>361</v>
      </c>
      <c r="JT500" t="s">
        <v>361</v>
      </c>
      <c r="JU500" t="s">
        <v>361</v>
      </c>
      <c r="JV500" t="s">
        <v>361</v>
      </c>
      <c r="JW500" t="s">
        <v>361</v>
      </c>
      <c r="JX500" t="s">
        <v>489</v>
      </c>
      <c r="JZ500" t="s">
        <v>412</v>
      </c>
      <c r="KB500" t="s">
        <v>8</v>
      </c>
    </row>
    <row r="501" spans="1:288" x14ac:dyDescent="0.3">
      <c r="A501">
        <v>500</v>
      </c>
      <c r="AV501" t="s">
        <v>361</v>
      </c>
      <c r="AW501" t="s">
        <v>361</v>
      </c>
      <c r="AX501" t="s">
        <v>361</v>
      </c>
      <c r="AY501" t="s">
        <v>361</v>
      </c>
      <c r="AZ501" t="s">
        <v>361</v>
      </c>
      <c r="BA501" t="s">
        <v>361</v>
      </c>
      <c r="BB501" t="s">
        <v>361</v>
      </c>
      <c r="BC501" t="s">
        <v>361</v>
      </c>
      <c r="BD501" t="s">
        <v>361</v>
      </c>
      <c r="BE501" t="s">
        <v>361</v>
      </c>
      <c r="BF501" t="s">
        <v>361</v>
      </c>
      <c r="BG501" t="s">
        <v>361</v>
      </c>
      <c r="BH501" t="s">
        <v>361</v>
      </c>
      <c r="BI501" t="s">
        <v>361</v>
      </c>
      <c r="BJ501" t="s">
        <v>361</v>
      </c>
      <c r="BK501" t="s">
        <v>361</v>
      </c>
      <c r="BL501" t="s">
        <v>361</v>
      </c>
      <c r="BM501" t="s">
        <v>361</v>
      </c>
      <c r="BP501" t="s">
        <v>361</v>
      </c>
      <c r="BQ501" t="s">
        <v>361</v>
      </c>
      <c r="BR501" t="s">
        <v>361</v>
      </c>
      <c r="BS501" t="s">
        <v>361</v>
      </c>
      <c r="BT501" t="s">
        <v>361</v>
      </c>
      <c r="BU501" t="s">
        <v>361</v>
      </c>
      <c r="BV501" t="s">
        <v>361</v>
      </c>
      <c r="BW501" t="s">
        <v>361</v>
      </c>
      <c r="BX501" t="s">
        <v>361</v>
      </c>
      <c r="BY501" t="s">
        <v>361</v>
      </c>
      <c r="BZ501" t="s">
        <v>361</v>
      </c>
      <c r="CA501" t="s">
        <v>361</v>
      </c>
      <c r="CB501" t="s">
        <v>361</v>
      </c>
      <c r="CC501" t="s">
        <v>361</v>
      </c>
      <c r="CF501" t="s">
        <v>361</v>
      </c>
      <c r="CG501" t="s">
        <v>361</v>
      </c>
      <c r="CH501" t="s">
        <v>361</v>
      </c>
      <c r="CI501" t="s">
        <v>361</v>
      </c>
      <c r="CJ501" t="s">
        <v>361</v>
      </c>
      <c r="CK501" t="s">
        <v>361</v>
      </c>
      <c r="CL501" t="s">
        <v>361</v>
      </c>
      <c r="CM501" t="s">
        <v>361</v>
      </c>
      <c r="CN501" t="s">
        <v>361</v>
      </c>
      <c r="CO501" t="s">
        <v>361</v>
      </c>
      <c r="CP501" t="s">
        <v>361</v>
      </c>
      <c r="CQ501" t="s">
        <v>361</v>
      </c>
      <c r="CR501" t="s">
        <v>361</v>
      </c>
      <c r="CS501" t="s">
        <v>361</v>
      </c>
      <c r="CT501" t="s">
        <v>361</v>
      </c>
      <c r="CU501" t="s">
        <v>361</v>
      </c>
      <c r="CV501" t="s">
        <v>361</v>
      </c>
      <c r="CW501" t="s">
        <v>361</v>
      </c>
      <c r="CX501" t="s">
        <v>361</v>
      </c>
      <c r="CY501" t="s">
        <v>361</v>
      </c>
      <c r="CZ501" t="s">
        <v>361</v>
      </c>
      <c r="DA501" t="s">
        <v>361</v>
      </c>
      <c r="DH501" t="s">
        <v>361</v>
      </c>
      <c r="DI501" t="s">
        <v>361</v>
      </c>
      <c r="DJ501" t="s">
        <v>361</v>
      </c>
      <c r="DK501" t="s">
        <v>361</v>
      </c>
      <c r="DL501" t="s">
        <v>361</v>
      </c>
      <c r="DM501" t="s">
        <v>361</v>
      </c>
      <c r="DN501" t="s">
        <v>361</v>
      </c>
      <c r="DO501" t="s">
        <v>361</v>
      </c>
      <c r="DP501" t="s">
        <v>361</v>
      </c>
      <c r="DQ501" t="s">
        <v>361</v>
      </c>
      <c r="DR501" t="s">
        <v>361</v>
      </c>
      <c r="DT501" t="s">
        <v>361</v>
      </c>
      <c r="DU501" t="s">
        <v>361</v>
      </c>
      <c r="DV501" t="s">
        <v>361</v>
      </c>
      <c r="DW501" t="s">
        <v>361</v>
      </c>
      <c r="DX501" t="s">
        <v>361</v>
      </c>
      <c r="DY501" t="s">
        <v>361</v>
      </c>
      <c r="DZ501" t="s">
        <v>361</v>
      </c>
      <c r="EA501" t="s">
        <v>361</v>
      </c>
      <c r="EB501" t="s">
        <v>361</v>
      </c>
      <c r="EC501" t="s">
        <v>361</v>
      </c>
      <c r="ED501" t="s">
        <v>361</v>
      </c>
      <c r="JL501" t="s">
        <v>361</v>
      </c>
      <c r="JM501" t="s">
        <v>361</v>
      </c>
      <c r="JN501" t="s">
        <v>361</v>
      </c>
      <c r="JO501" t="s">
        <v>361</v>
      </c>
      <c r="JP501" t="s">
        <v>361</v>
      </c>
      <c r="JQ501" t="s">
        <v>361</v>
      </c>
      <c r="JR501" t="s">
        <v>361</v>
      </c>
      <c r="JS501" t="s">
        <v>361</v>
      </c>
      <c r="JT501" t="s">
        <v>361</v>
      </c>
      <c r="JU501" t="s">
        <v>361</v>
      </c>
      <c r="JV501" t="s">
        <v>361</v>
      </c>
      <c r="JW501" t="s">
        <v>361</v>
      </c>
      <c r="KB501" t="s">
        <v>59</v>
      </c>
    </row>
    <row r="502" spans="1:288" x14ac:dyDescent="0.3">
      <c r="A502">
        <v>501</v>
      </c>
      <c r="D502" s="45">
        <v>44749</v>
      </c>
      <c r="E502" s="46">
        <v>0.57847222222222217</v>
      </c>
      <c r="F502" t="s">
        <v>20</v>
      </c>
      <c r="G502" t="s">
        <v>13</v>
      </c>
      <c r="H502" t="s">
        <v>7</v>
      </c>
      <c r="L502" t="s">
        <v>362</v>
      </c>
      <c r="P502" t="s">
        <v>9</v>
      </c>
      <c r="V502" t="s">
        <v>363</v>
      </c>
      <c r="Z502" t="s">
        <v>443</v>
      </c>
      <c r="AB502" t="s">
        <v>403</v>
      </c>
      <c r="AD502" t="s">
        <v>366</v>
      </c>
      <c r="AF502" t="s">
        <v>367</v>
      </c>
      <c r="AJ502" t="s">
        <v>367</v>
      </c>
      <c r="AN502" t="s">
        <v>9</v>
      </c>
      <c r="AP502" t="s">
        <v>369</v>
      </c>
      <c r="AR502" t="s">
        <v>9</v>
      </c>
      <c r="AT502" t="s">
        <v>9</v>
      </c>
      <c r="AV502" t="s">
        <v>361</v>
      </c>
      <c r="AW502" t="s">
        <v>370</v>
      </c>
      <c r="AX502" t="s">
        <v>361</v>
      </c>
      <c r="AY502" t="s">
        <v>361</v>
      </c>
      <c r="AZ502" t="s">
        <v>370</v>
      </c>
      <c r="BA502" t="s">
        <v>370</v>
      </c>
      <c r="BB502" t="s">
        <v>370</v>
      </c>
      <c r="BC502" t="s">
        <v>361</v>
      </c>
      <c r="BD502" t="s">
        <v>361</v>
      </c>
      <c r="BE502" t="s">
        <v>361</v>
      </c>
      <c r="BF502" t="s">
        <v>361</v>
      </c>
      <c r="BG502" t="s">
        <v>361</v>
      </c>
      <c r="BH502" t="s">
        <v>361</v>
      </c>
      <c r="BI502" t="s">
        <v>361</v>
      </c>
      <c r="BJ502" t="s">
        <v>361</v>
      </c>
      <c r="BK502" t="s">
        <v>361</v>
      </c>
      <c r="BL502" t="s">
        <v>361</v>
      </c>
      <c r="BM502" t="s">
        <v>361</v>
      </c>
      <c r="BP502" t="s">
        <v>361</v>
      </c>
      <c r="BQ502" t="s">
        <v>361</v>
      </c>
      <c r="BR502" t="s">
        <v>361</v>
      </c>
      <c r="BS502" t="s">
        <v>370</v>
      </c>
      <c r="BT502" t="s">
        <v>361</v>
      </c>
      <c r="BU502" t="s">
        <v>361</v>
      </c>
      <c r="BV502" t="s">
        <v>361</v>
      </c>
      <c r="BW502" t="s">
        <v>361</v>
      </c>
      <c r="BX502" t="s">
        <v>361</v>
      </c>
      <c r="BY502" t="s">
        <v>361</v>
      </c>
      <c r="BZ502" t="s">
        <v>361</v>
      </c>
      <c r="CA502" t="s">
        <v>361</v>
      </c>
      <c r="CB502" t="s">
        <v>361</v>
      </c>
      <c r="CC502" t="s">
        <v>361</v>
      </c>
      <c r="CF502" t="s">
        <v>361</v>
      </c>
      <c r="CG502" t="s">
        <v>361</v>
      </c>
      <c r="CH502" t="s">
        <v>361</v>
      </c>
      <c r="CI502" t="s">
        <v>361</v>
      </c>
      <c r="CJ502" t="s">
        <v>370</v>
      </c>
      <c r="CK502" t="s">
        <v>370</v>
      </c>
      <c r="CL502" t="s">
        <v>370</v>
      </c>
      <c r="CM502" t="s">
        <v>361</v>
      </c>
      <c r="CN502" t="s">
        <v>361</v>
      </c>
      <c r="CO502" t="s">
        <v>361</v>
      </c>
      <c r="CP502" t="s">
        <v>361</v>
      </c>
      <c r="CQ502" t="s">
        <v>361</v>
      </c>
      <c r="CR502" t="s">
        <v>361</v>
      </c>
      <c r="CS502" t="s">
        <v>361</v>
      </c>
      <c r="CT502" t="s">
        <v>361</v>
      </c>
      <c r="CU502" t="s">
        <v>361</v>
      </c>
      <c r="CV502" t="s">
        <v>361</v>
      </c>
      <c r="CW502" t="s">
        <v>361</v>
      </c>
      <c r="CX502" t="s">
        <v>361</v>
      </c>
      <c r="CY502" t="s">
        <v>361</v>
      </c>
      <c r="CZ502" t="s">
        <v>361</v>
      </c>
      <c r="DA502" t="s">
        <v>361</v>
      </c>
      <c r="DD502" t="s">
        <v>9</v>
      </c>
      <c r="DF502" t="s">
        <v>9</v>
      </c>
      <c r="DH502" t="s">
        <v>361</v>
      </c>
      <c r="DI502" t="s">
        <v>361</v>
      </c>
      <c r="DJ502" t="s">
        <v>361</v>
      </c>
      <c r="DK502" t="s">
        <v>361</v>
      </c>
      <c r="DL502" t="s">
        <v>361</v>
      </c>
      <c r="DM502" t="s">
        <v>361</v>
      </c>
      <c r="DN502" t="s">
        <v>361</v>
      </c>
      <c r="DO502" t="s">
        <v>361</v>
      </c>
      <c r="DP502" t="s">
        <v>361</v>
      </c>
      <c r="DQ502" t="s">
        <v>361</v>
      </c>
      <c r="DR502" t="s">
        <v>370</v>
      </c>
      <c r="DT502" t="s">
        <v>361</v>
      </c>
      <c r="DU502" t="s">
        <v>361</v>
      </c>
      <c r="DV502" t="s">
        <v>361</v>
      </c>
      <c r="DW502" t="s">
        <v>361</v>
      </c>
      <c r="DX502" t="s">
        <v>361</v>
      </c>
      <c r="DY502" t="s">
        <v>361</v>
      </c>
      <c r="DZ502" t="s">
        <v>361</v>
      </c>
      <c r="EA502" t="s">
        <v>361</v>
      </c>
      <c r="EB502" t="s">
        <v>361</v>
      </c>
      <c r="EC502" t="s">
        <v>361</v>
      </c>
      <c r="ED502" t="s">
        <v>361</v>
      </c>
      <c r="EH502" t="s">
        <v>7</v>
      </c>
      <c r="EJ502" t="s">
        <v>7</v>
      </c>
      <c r="EL502">
        <v>1</v>
      </c>
      <c r="EM502" t="s">
        <v>372</v>
      </c>
      <c r="EN502">
        <v>20</v>
      </c>
      <c r="FQ502" t="s">
        <v>373</v>
      </c>
      <c r="FR502" t="s">
        <v>374</v>
      </c>
      <c r="FV502" t="s">
        <v>374</v>
      </c>
      <c r="GF502" t="s">
        <v>7</v>
      </c>
      <c r="GJ502" t="s">
        <v>478</v>
      </c>
      <c r="GN502" t="s">
        <v>479</v>
      </c>
      <c r="GP502">
        <v>3</v>
      </c>
      <c r="GR502" t="s">
        <v>510</v>
      </c>
      <c r="GT502" t="s">
        <v>532</v>
      </c>
      <c r="GX502" t="s">
        <v>378</v>
      </c>
      <c r="HB502" t="s">
        <v>9</v>
      </c>
      <c r="HD502" t="s">
        <v>9</v>
      </c>
      <c r="HF502" t="s">
        <v>9</v>
      </c>
      <c r="HG502" t="s">
        <v>9</v>
      </c>
      <c r="HH502" t="s">
        <v>7</v>
      </c>
      <c r="HI502" t="s">
        <v>7</v>
      </c>
      <c r="HJ502" t="s">
        <v>9</v>
      </c>
      <c r="HK502" t="s">
        <v>7</v>
      </c>
      <c r="HL502" t="s">
        <v>9</v>
      </c>
      <c r="HM502" t="s">
        <v>9</v>
      </c>
      <c r="HN502" t="s">
        <v>7</v>
      </c>
      <c r="HX502" t="s">
        <v>9</v>
      </c>
      <c r="HY502" t="s">
        <v>9</v>
      </c>
      <c r="HZ502" t="s">
        <v>7</v>
      </c>
      <c r="IA502" t="s">
        <v>7</v>
      </c>
      <c r="IB502" t="s">
        <v>7</v>
      </c>
      <c r="IC502" t="s">
        <v>7</v>
      </c>
      <c r="ID502" t="s">
        <v>7</v>
      </c>
      <c r="IL502" t="s">
        <v>473</v>
      </c>
      <c r="IP502" t="s">
        <v>457</v>
      </c>
      <c r="IT502" t="s">
        <v>381</v>
      </c>
      <c r="IV502" t="s">
        <v>381</v>
      </c>
      <c r="IX502" t="s">
        <v>381</v>
      </c>
      <c r="IZ502" t="s">
        <v>9</v>
      </c>
      <c r="JB502" t="s">
        <v>11</v>
      </c>
      <c r="JD502" t="s">
        <v>9</v>
      </c>
      <c r="JF502" t="s">
        <v>410</v>
      </c>
      <c r="JG502" t="s">
        <v>410</v>
      </c>
      <c r="JH502" t="s">
        <v>410</v>
      </c>
      <c r="JL502" t="s">
        <v>370</v>
      </c>
      <c r="JM502" t="s">
        <v>370</v>
      </c>
      <c r="JN502" t="s">
        <v>370</v>
      </c>
      <c r="JO502" t="s">
        <v>361</v>
      </c>
      <c r="JP502" t="s">
        <v>361</v>
      </c>
      <c r="JQ502" t="s">
        <v>361</v>
      </c>
      <c r="JR502" t="s">
        <v>361</v>
      </c>
      <c r="JS502" t="s">
        <v>361</v>
      </c>
      <c r="JT502" t="s">
        <v>361</v>
      </c>
      <c r="JU502" t="s">
        <v>361</v>
      </c>
      <c r="JV502" t="s">
        <v>361</v>
      </c>
      <c r="JW502" t="s">
        <v>361</v>
      </c>
      <c r="JX502" t="s">
        <v>489</v>
      </c>
      <c r="JZ502" t="s">
        <v>412</v>
      </c>
      <c r="KB502" t="s">
        <v>8</v>
      </c>
    </row>
    <row r="503" spans="1:288" x14ac:dyDescent="0.3">
      <c r="A503">
        <v>502</v>
      </c>
      <c r="D503" s="45">
        <v>44749</v>
      </c>
      <c r="E503" s="46">
        <v>0.59027777777777779</v>
      </c>
      <c r="F503" t="s">
        <v>24</v>
      </c>
      <c r="G503" t="s">
        <v>382</v>
      </c>
      <c r="I503" t="s">
        <v>383</v>
      </c>
      <c r="N503" t="s">
        <v>384</v>
      </c>
      <c r="S503" t="s">
        <v>385</v>
      </c>
      <c r="W503" t="s">
        <v>386</v>
      </c>
      <c r="Y503" t="s">
        <v>385</v>
      </c>
      <c r="AA503" t="s">
        <v>434</v>
      </c>
      <c r="AC503" t="s">
        <v>427</v>
      </c>
      <c r="AE503" t="s">
        <v>389</v>
      </c>
      <c r="AG503" t="s">
        <v>390</v>
      </c>
      <c r="AK503" t="s">
        <v>416</v>
      </c>
      <c r="AL503" t="s">
        <v>601</v>
      </c>
      <c r="AO503" t="s">
        <v>385</v>
      </c>
      <c r="AQ503" t="s">
        <v>418</v>
      </c>
      <c r="AS503" t="s">
        <v>383</v>
      </c>
      <c r="AU503" t="s">
        <v>385</v>
      </c>
      <c r="AV503" t="s">
        <v>361</v>
      </c>
      <c r="AW503" t="s">
        <v>361</v>
      </c>
      <c r="AX503" t="s">
        <v>361</v>
      </c>
      <c r="AY503" t="s">
        <v>361</v>
      </c>
      <c r="AZ503" t="s">
        <v>361</v>
      </c>
      <c r="BA503" t="s">
        <v>361</v>
      </c>
      <c r="BB503" t="s">
        <v>361</v>
      </c>
      <c r="BC503" t="s">
        <v>361</v>
      </c>
      <c r="BD503" t="s">
        <v>361</v>
      </c>
      <c r="BE503" t="s">
        <v>361</v>
      </c>
      <c r="BF503" t="s">
        <v>370</v>
      </c>
      <c r="BG503" t="s">
        <v>361</v>
      </c>
      <c r="BH503" t="s">
        <v>361</v>
      </c>
      <c r="BI503" t="s">
        <v>370</v>
      </c>
      <c r="BJ503" t="s">
        <v>370</v>
      </c>
      <c r="BK503" t="s">
        <v>361</v>
      </c>
      <c r="BL503" t="s">
        <v>361</v>
      </c>
      <c r="BM503" t="s">
        <v>361</v>
      </c>
      <c r="BP503" t="s">
        <v>361</v>
      </c>
      <c r="BQ503" t="s">
        <v>361</v>
      </c>
      <c r="BR503" t="s">
        <v>361</v>
      </c>
      <c r="BS503" t="s">
        <v>361</v>
      </c>
      <c r="BT503" t="s">
        <v>361</v>
      </c>
      <c r="BU503" t="s">
        <v>361</v>
      </c>
      <c r="BV503" t="s">
        <v>361</v>
      </c>
      <c r="BW503" t="s">
        <v>361</v>
      </c>
      <c r="BX503" t="s">
        <v>361</v>
      </c>
      <c r="BY503" t="s">
        <v>361</v>
      </c>
      <c r="BZ503" t="s">
        <v>370</v>
      </c>
      <c r="CA503" t="s">
        <v>361</v>
      </c>
      <c r="CB503" t="s">
        <v>361</v>
      </c>
      <c r="CC503" t="s">
        <v>361</v>
      </c>
      <c r="CF503" t="s">
        <v>361</v>
      </c>
      <c r="CG503" t="s">
        <v>361</v>
      </c>
      <c r="CH503" t="s">
        <v>361</v>
      </c>
      <c r="CI503" t="s">
        <v>361</v>
      </c>
      <c r="CJ503" t="s">
        <v>361</v>
      </c>
      <c r="CK503" t="s">
        <v>361</v>
      </c>
      <c r="CL503" t="s">
        <v>361</v>
      </c>
      <c r="CM503" t="s">
        <v>361</v>
      </c>
      <c r="CN503" t="s">
        <v>361</v>
      </c>
      <c r="CO503" t="s">
        <v>361</v>
      </c>
      <c r="CP503" t="s">
        <v>361</v>
      </c>
      <c r="CQ503" t="s">
        <v>361</v>
      </c>
      <c r="CR503" t="s">
        <v>370</v>
      </c>
      <c r="CS503" t="s">
        <v>361</v>
      </c>
      <c r="CT503" t="s">
        <v>370</v>
      </c>
      <c r="CU503" t="s">
        <v>370</v>
      </c>
      <c r="CV503" t="s">
        <v>361</v>
      </c>
      <c r="CW503" t="s">
        <v>361</v>
      </c>
      <c r="CX503" t="s">
        <v>361</v>
      </c>
      <c r="CY503" t="s">
        <v>361</v>
      </c>
      <c r="CZ503" t="s">
        <v>361</v>
      </c>
      <c r="DA503" t="s">
        <v>361</v>
      </c>
      <c r="DE503" t="s">
        <v>385</v>
      </c>
      <c r="DG503" t="s">
        <v>385</v>
      </c>
      <c r="DH503" t="s">
        <v>361</v>
      </c>
      <c r="DI503" t="s">
        <v>361</v>
      </c>
      <c r="DJ503" t="s">
        <v>361</v>
      </c>
      <c r="DK503" t="s">
        <v>361</v>
      </c>
      <c r="DL503" t="s">
        <v>361</v>
      </c>
      <c r="DM503" t="s">
        <v>361</v>
      </c>
      <c r="DN503" t="s">
        <v>361</v>
      </c>
      <c r="DO503" t="s">
        <v>361</v>
      </c>
      <c r="DP503" t="s">
        <v>361</v>
      </c>
      <c r="DQ503" t="s">
        <v>361</v>
      </c>
      <c r="DR503" t="s">
        <v>361</v>
      </c>
      <c r="DT503" t="s">
        <v>361</v>
      </c>
      <c r="DU503" t="s">
        <v>361</v>
      </c>
      <c r="DV503" t="s">
        <v>361</v>
      </c>
      <c r="DW503" t="s">
        <v>361</v>
      </c>
      <c r="DX503" t="s">
        <v>361</v>
      </c>
      <c r="DY503" t="s">
        <v>361</v>
      </c>
      <c r="DZ503" t="s">
        <v>361</v>
      </c>
      <c r="EA503" t="s">
        <v>361</v>
      </c>
      <c r="EB503" t="s">
        <v>361</v>
      </c>
      <c r="EC503" t="s">
        <v>361</v>
      </c>
      <c r="ED503" t="s">
        <v>370</v>
      </c>
      <c r="EI503" t="s">
        <v>383</v>
      </c>
      <c r="EK503" t="s">
        <v>383</v>
      </c>
      <c r="EL503">
        <v>6</v>
      </c>
      <c r="EM503" t="s">
        <v>371</v>
      </c>
      <c r="EN503">
        <v>44</v>
      </c>
      <c r="EO503" t="s">
        <v>372</v>
      </c>
      <c r="EP503">
        <v>19</v>
      </c>
      <c r="EQ503" t="s">
        <v>372</v>
      </c>
      <c r="ER503">
        <v>12</v>
      </c>
      <c r="ES503" t="s">
        <v>371</v>
      </c>
      <c r="ET503">
        <v>9</v>
      </c>
      <c r="EU503" t="s">
        <v>372</v>
      </c>
      <c r="EV503">
        <v>6</v>
      </c>
      <c r="EW503" t="s">
        <v>371</v>
      </c>
      <c r="EX503">
        <v>4</v>
      </c>
      <c r="FQ503" t="s">
        <v>392</v>
      </c>
      <c r="FS503" t="s">
        <v>419</v>
      </c>
      <c r="FW503" t="s">
        <v>419</v>
      </c>
      <c r="GA503" t="s">
        <v>385</v>
      </c>
      <c r="GG503" t="s">
        <v>383</v>
      </c>
      <c r="GK503" t="s">
        <v>394</v>
      </c>
      <c r="GQ503">
        <v>1</v>
      </c>
      <c r="GS503" t="s">
        <v>395</v>
      </c>
      <c r="GU503" t="s">
        <v>396</v>
      </c>
      <c r="GY503" t="s">
        <v>397</v>
      </c>
      <c r="HC503" t="s">
        <v>385</v>
      </c>
      <c r="HE503" t="s">
        <v>385</v>
      </c>
      <c r="HO503" t="s">
        <v>385</v>
      </c>
      <c r="HP503" t="s">
        <v>385</v>
      </c>
      <c r="HQ503" t="s">
        <v>383</v>
      </c>
      <c r="HR503" t="s">
        <v>383</v>
      </c>
      <c r="HS503" t="s">
        <v>385</v>
      </c>
      <c r="HT503" t="s">
        <v>383</v>
      </c>
      <c r="HU503" t="s">
        <v>385</v>
      </c>
      <c r="HV503" t="s">
        <v>385</v>
      </c>
      <c r="HW503" t="s">
        <v>385</v>
      </c>
      <c r="IE503" t="s">
        <v>385</v>
      </c>
      <c r="IF503" t="s">
        <v>385</v>
      </c>
      <c r="IG503" t="s">
        <v>385</v>
      </c>
      <c r="IH503" t="s">
        <v>385</v>
      </c>
      <c r="II503" t="s">
        <v>383</v>
      </c>
      <c r="IJ503" t="s">
        <v>385</v>
      </c>
      <c r="IK503" t="s">
        <v>383</v>
      </c>
      <c r="IM503" t="s">
        <v>421</v>
      </c>
      <c r="IQ503" t="s">
        <v>422</v>
      </c>
      <c r="IU503" t="s">
        <v>516</v>
      </c>
      <c r="IW503" t="s">
        <v>516</v>
      </c>
      <c r="IY503" t="s">
        <v>516</v>
      </c>
      <c r="JA503" t="s">
        <v>383</v>
      </c>
      <c r="JL503" t="s">
        <v>361</v>
      </c>
      <c r="JM503" t="s">
        <v>361</v>
      </c>
      <c r="JN503" t="s">
        <v>361</v>
      </c>
      <c r="JO503" t="s">
        <v>361</v>
      </c>
      <c r="JP503" t="s">
        <v>361</v>
      </c>
      <c r="JQ503" t="s">
        <v>361</v>
      </c>
      <c r="JR503" t="s">
        <v>361</v>
      </c>
      <c r="JS503" t="s">
        <v>361</v>
      </c>
      <c r="JT503" t="s">
        <v>361</v>
      </c>
      <c r="JU503" t="s">
        <v>361</v>
      </c>
      <c r="JV503" t="s">
        <v>361</v>
      </c>
      <c r="JW503" t="s">
        <v>361</v>
      </c>
      <c r="KB503" t="s">
        <v>8</v>
      </c>
    </row>
    <row r="504" spans="1:288" x14ac:dyDescent="0.3">
      <c r="A504">
        <v>503</v>
      </c>
      <c r="AV504" t="s">
        <v>361</v>
      </c>
      <c r="AW504" t="s">
        <v>361</v>
      </c>
      <c r="AX504" t="s">
        <v>361</v>
      </c>
      <c r="AY504" t="s">
        <v>361</v>
      </c>
      <c r="AZ504" t="s">
        <v>361</v>
      </c>
      <c r="BA504" t="s">
        <v>361</v>
      </c>
      <c r="BB504" t="s">
        <v>361</v>
      </c>
      <c r="BC504" t="s">
        <v>361</v>
      </c>
      <c r="BD504" t="s">
        <v>361</v>
      </c>
      <c r="BE504" t="s">
        <v>361</v>
      </c>
      <c r="BF504" t="s">
        <v>361</v>
      </c>
      <c r="BG504" t="s">
        <v>361</v>
      </c>
      <c r="BH504" t="s">
        <v>361</v>
      </c>
      <c r="BI504" t="s">
        <v>361</v>
      </c>
      <c r="BJ504" t="s">
        <v>361</v>
      </c>
      <c r="BK504" t="s">
        <v>361</v>
      </c>
      <c r="BL504" t="s">
        <v>361</v>
      </c>
      <c r="BM504" t="s">
        <v>361</v>
      </c>
      <c r="BP504" t="s">
        <v>361</v>
      </c>
      <c r="BQ504" t="s">
        <v>361</v>
      </c>
      <c r="BR504" t="s">
        <v>361</v>
      </c>
      <c r="BS504" t="s">
        <v>361</v>
      </c>
      <c r="BT504" t="s">
        <v>361</v>
      </c>
      <c r="BU504" t="s">
        <v>361</v>
      </c>
      <c r="BV504" t="s">
        <v>361</v>
      </c>
      <c r="BW504" t="s">
        <v>361</v>
      </c>
      <c r="BX504" t="s">
        <v>361</v>
      </c>
      <c r="BY504" t="s">
        <v>361</v>
      </c>
      <c r="BZ504" t="s">
        <v>361</v>
      </c>
      <c r="CA504" t="s">
        <v>361</v>
      </c>
      <c r="CB504" t="s">
        <v>361</v>
      </c>
      <c r="CC504" t="s">
        <v>361</v>
      </c>
      <c r="CF504" t="s">
        <v>361</v>
      </c>
      <c r="CG504" t="s">
        <v>361</v>
      </c>
      <c r="CH504" t="s">
        <v>361</v>
      </c>
      <c r="CI504" t="s">
        <v>361</v>
      </c>
      <c r="CJ504" t="s">
        <v>361</v>
      </c>
      <c r="CK504" t="s">
        <v>361</v>
      </c>
      <c r="CL504" t="s">
        <v>361</v>
      </c>
      <c r="CM504" t="s">
        <v>361</v>
      </c>
      <c r="CN504" t="s">
        <v>361</v>
      </c>
      <c r="CO504" t="s">
        <v>361</v>
      </c>
      <c r="CP504" t="s">
        <v>361</v>
      </c>
      <c r="CQ504" t="s">
        <v>361</v>
      </c>
      <c r="CR504" t="s">
        <v>361</v>
      </c>
      <c r="CS504" t="s">
        <v>361</v>
      </c>
      <c r="CT504" t="s">
        <v>361</v>
      </c>
      <c r="CU504" t="s">
        <v>361</v>
      </c>
      <c r="CV504" t="s">
        <v>361</v>
      </c>
      <c r="CW504" t="s">
        <v>361</v>
      </c>
      <c r="CX504" t="s">
        <v>361</v>
      </c>
      <c r="CY504" t="s">
        <v>361</v>
      </c>
      <c r="CZ504" t="s">
        <v>361</v>
      </c>
      <c r="DA504" t="s">
        <v>361</v>
      </c>
      <c r="DH504" t="s">
        <v>361</v>
      </c>
      <c r="DI504" t="s">
        <v>361</v>
      </c>
      <c r="DJ504" t="s">
        <v>361</v>
      </c>
      <c r="DK504" t="s">
        <v>361</v>
      </c>
      <c r="DL504" t="s">
        <v>361</v>
      </c>
      <c r="DM504" t="s">
        <v>361</v>
      </c>
      <c r="DN504" t="s">
        <v>361</v>
      </c>
      <c r="DO504" t="s">
        <v>361</v>
      </c>
      <c r="DP504" t="s">
        <v>361</v>
      </c>
      <c r="DQ504" t="s">
        <v>361</v>
      </c>
      <c r="DR504" t="s">
        <v>361</v>
      </c>
      <c r="DT504" t="s">
        <v>361</v>
      </c>
      <c r="DU504" t="s">
        <v>361</v>
      </c>
      <c r="DV504" t="s">
        <v>361</v>
      </c>
      <c r="DW504" t="s">
        <v>361</v>
      </c>
      <c r="DX504" t="s">
        <v>361</v>
      </c>
      <c r="DY504" t="s">
        <v>361</v>
      </c>
      <c r="DZ504" t="s">
        <v>361</v>
      </c>
      <c r="EA504" t="s">
        <v>361</v>
      </c>
      <c r="EB504" t="s">
        <v>361</v>
      </c>
      <c r="EC504" t="s">
        <v>361</v>
      </c>
      <c r="ED504" t="s">
        <v>361</v>
      </c>
      <c r="JL504" t="s">
        <v>361</v>
      </c>
      <c r="JM504" t="s">
        <v>361</v>
      </c>
      <c r="JN504" t="s">
        <v>361</v>
      </c>
      <c r="JO504" t="s">
        <v>361</v>
      </c>
      <c r="JP504" t="s">
        <v>361</v>
      </c>
      <c r="JQ504" t="s">
        <v>361</v>
      </c>
      <c r="JR504" t="s">
        <v>361</v>
      </c>
      <c r="JS504" t="s">
        <v>361</v>
      </c>
      <c r="JT504" t="s">
        <v>361</v>
      </c>
      <c r="JU504" t="s">
        <v>361</v>
      </c>
      <c r="JV504" t="s">
        <v>361</v>
      </c>
      <c r="JW504" t="s">
        <v>361</v>
      </c>
      <c r="KB504" t="s">
        <v>59</v>
      </c>
    </row>
    <row r="505" spans="1:288" x14ac:dyDescent="0.3">
      <c r="A505">
        <v>504</v>
      </c>
      <c r="AV505" t="s">
        <v>361</v>
      </c>
      <c r="AW505" t="s">
        <v>361</v>
      </c>
      <c r="AX505" t="s">
        <v>361</v>
      </c>
      <c r="AY505" t="s">
        <v>361</v>
      </c>
      <c r="AZ505" t="s">
        <v>361</v>
      </c>
      <c r="BA505" t="s">
        <v>361</v>
      </c>
      <c r="BB505" t="s">
        <v>361</v>
      </c>
      <c r="BC505" t="s">
        <v>361</v>
      </c>
      <c r="BD505" t="s">
        <v>361</v>
      </c>
      <c r="BE505" t="s">
        <v>361</v>
      </c>
      <c r="BF505" t="s">
        <v>361</v>
      </c>
      <c r="BG505" t="s">
        <v>361</v>
      </c>
      <c r="BH505" t="s">
        <v>361</v>
      </c>
      <c r="BI505" t="s">
        <v>361</v>
      </c>
      <c r="BJ505" t="s">
        <v>361</v>
      </c>
      <c r="BK505" t="s">
        <v>361</v>
      </c>
      <c r="BL505" t="s">
        <v>361</v>
      </c>
      <c r="BM505" t="s">
        <v>361</v>
      </c>
      <c r="BP505" t="s">
        <v>361</v>
      </c>
      <c r="BQ505" t="s">
        <v>361</v>
      </c>
      <c r="BR505" t="s">
        <v>361</v>
      </c>
      <c r="BS505" t="s">
        <v>361</v>
      </c>
      <c r="BT505" t="s">
        <v>361</v>
      </c>
      <c r="BU505" t="s">
        <v>361</v>
      </c>
      <c r="BV505" t="s">
        <v>361</v>
      </c>
      <c r="BW505" t="s">
        <v>361</v>
      </c>
      <c r="BX505" t="s">
        <v>361</v>
      </c>
      <c r="BY505" t="s">
        <v>361</v>
      </c>
      <c r="BZ505" t="s">
        <v>361</v>
      </c>
      <c r="CA505" t="s">
        <v>361</v>
      </c>
      <c r="CB505" t="s">
        <v>361</v>
      </c>
      <c r="CC505" t="s">
        <v>361</v>
      </c>
      <c r="CF505" t="s">
        <v>361</v>
      </c>
      <c r="CG505" t="s">
        <v>361</v>
      </c>
      <c r="CH505" t="s">
        <v>361</v>
      </c>
      <c r="CI505" t="s">
        <v>361</v>
      </c>
      <c r="CJ505" t="s">
        <v>361</v>
      </c>
      <c r="CK505" t="s">
        <v>361</v>
      </c>
      <c r="CL505" t="s">
        <v>361</v>
      </c>
      <c r="CM505" t="s">
        <v>361</v>
      </c>
      <c r="CN505" t="s">
        <v>361</v>
      </c>
      <c r="CO505" t="s">
        <v>361</v>
      </c>
      <c r="CP505" t="s">
        <v>361</v>
      </c>
      <c r="CQ505" t="s">
        <v>361</v>
      </c>
      <c r="CR505" t="s">
        <v>361</v>
      </c>
      <c r="CS505" t="s">
        <v>361</v>
      </c>
      <c r="CT505" t="s">
        <v>361</v>
      </c>
      <c r="CU505" t="s">
        <v>361</v>
      </c>
      <c r="CV505" t="s">
        <v>361</v>
      </c>
      <c r="CW505" t="s">
        <v>361</v>
      </c>
      <c r="CX505" t="s">
        <v>361</v>
      </c>
      <c r="CY505" t="s">
        <v>361</v>
      </c>
      <c r="CZ505" t="s">
        <v>361</v>
      </c>
      <c r="DA505" t="s">
        <v>361</v>
      </c>
      <c r="DH505" t="s">
        <v>361</v>
      </c>
      <c r="DI505" t="s">
        <v>361</v>
      </c>
      <c r="DJ505" t="s">
        <v>361</v>
      </c>
      <c r="DK505" t="s">
        <v>361</v>
      </c>
      <c r="DL505" t="s">
        <v>361</v>
      </c>
      <c r="DM505" t="s">
        <v>361</v>
      </c>
      <c r="DN505" t="s">
        <v>361</v>
      </c>
      <c r="DO505" t="s">
        <v>361</v>
      </c>
      <c r="DP505" t="s">
        <v>361</v>
      </c>
      <c r="DQ505" t="s">
        <v>361</v>
      </c>
      <c r="DR505" t="s">
        <v>361</v>
      </c>
      <c r="DT505" t="s">
        <v>361</v>
      </c>
      <c r="DU505" t="s">
        <v>361</v>
      </c>
      <c r="DV505" t="s">
        <v>361</v>
      </c>
      <c r="DW505" t="s">
        <v>361</v>
      </c>
      <c r="DX505" t="s">
        <v>361</v>
      </c>
      <c r="DY505" t="s">
        <v>361</v>
      </c>
      <c r="DZ505" t="s">
        <v>361</v>
      </c>
      <c r="EA505" t="s">
        <v>361</v>
      </c>
      <c r="EB505" t="s">
        <v>361</v>
      </c>
      <c r="EC505" t="s">
        <v>361</v>
      </c>
      <c r="ED505" t="s">
        <v>361</v>
      </c>
      <c r="JL505" t="s">
        <v>361</v>
      </c>
      <c r="JM505" t="s">
        <v>361</v>
      </c>
      <c r="JN505" t="s">
        <v>361</v>
      </c>
      <c r="JO505" t="s">
        <v>361</v>
      </c>
      <c r="JP505" t="s">
        <v>361</v>
      </c>
      <c r="JQ505" t="s">
        <v>361</v>
      </c>
      <c r="JR505" t="s">
        <v>361</v>
      </c>
      <c r="JS505" t="s">
        <v>361</v>
      </c>
      <c r="JT505" t="s">
        <v>361</v>
      </c>
      <c r="JU505" t="s">
        <v>361</v>
      </c>
      <c r="JV505" t="s">
        <v>361</v>
      </c>
      <c r="JW505" t="s">
        <v>361</v>
      </c>
      <c r="KB505" t="s">
        <v>59</v>
      </c>
    </row>
    <row r="506" spans="1:288" x14ac:dyDescent="0.3">
      <c r="A506">
        <v>505</v>
      </c>
      <c r="D506" s="45">
        <v>44749</v>
      </c>
      <c r="E506" s="46">
        <v>0.61736111111111114</v>
      </c>
      <c r="F506" t="s">
        <v>16</v>
      </c>
      <c r="G506" t="s">
        <v>13</v>
      </c>
      <c r="H506" t="s">
        <v>7</v>
      </c>
      <c r="L506" t="s">
        <v>362</v>
      </c>
      <c r="P506" t="s">
        <v>7</v>
      </c>
      <c r="Q506" t="s">
        <v>593</v>
      </c>
      <c r="V506" t="s">
        <v>363</v>
      </c>
      <c r="Z506" t="s">
        <v>402</v>
      </c>
      <c r="AB506" t="s">
        <v>469</v>
      </c>
      <c r="AD506" t="s">
        <v>423</v>
      </c>
      <c r="AF506" t="s">
        <v>367</v>
      </c>
      <c r="AJ506" t="s">
        <v>367</v>
      </c>
      <c r="AN506" t="s">
        <v>7</v>
      </c>
      <c r="AP506" t="s">
        <v>369</v>
      </c>
      <c r="AR506" t="s">
        <v>7</v>
      </c>
      <c r="AT506" t="s">
        <v>368</v>
      </c>
      <c r="AV506" t="s">
        <v>361</v>
      </c>
      <c r="AW506" t="s">
        <v>361</v>
      </c>
      <c r="AX506" t="s">
        <v>361</v>
      </c>
      <c r="AY506" t="s">
        <v>361</v>
      </c>
      <c r="AZ506" t="s">
        <v>370</v>
      </c>
      <c r="BA506" t="s">
        <v>361</v>
      </c>
      <c r="BB506" t="s">
        <v>361</v>
      </c>
      <c r="BC506" t="s">
        <v>361</v>
      </c>
      <c r="BD506" t="s">
        <v>361</v>
      </c>
      <c r="BE506" t="s">
        <v>361</v>
      </c>
      <c r="BF506" t="s">
        <v>361</v>
      </c>
      <c r="BG506" t="s">
        <v>361</v>
      </c>
      <c r="BH506" t="s">
        <v>361</v>
      </c>
      <c r="BI506" t="s">
        <v>361</v>
      </c>
      <c r="BJ506" t="s">
        <v>361</v>
      </c>
      <c r="BK506" t="s">
        <v>361</v>
      </c>
      <c r="BL506" t="s">
        <v>361</v>
      </c>
      <c r="BM506" t="s">
        <v>361</v>
      </c>
      <c r="BP506" t="s">
        <v>370</v>
      </c>
      <c r="BQ506" t="s">
        <v>361</v>
      </c>
      <c r="BR506" t="s">
        <v>361</v>
      </c>
      <c r="BS506" t="s">
        <v>361</v>
      </c>
      <c r="BT506" t="s">
        <v>361</v>
      </c>
      <c r="BU506" t="s">
        <v>361</v>
      </c>
      <c r="BV506" t="s">
        <v>361</v>
      </c>
      <c r="BW506" t="s">
        <v>361</v>
      </c>
      <c r="BX506" t="s">
        <v>361</v>
      </c>
      <c r="BY506" t="s">
        <v>361</v>
      </c>
      <c r="BZ506" t="s">
        <v>361</v>
      </c>
      <c r="CA506" t="s">
        <v>361</v>
      </c>
      <c r="CB506" t="s">
        <v>361</v>
      </c>
      <c r="CC506" t="s">
        <v>361</v>
      </c>
      <c r="CF506" t="s">
        <v>361</v>
      </c>
      <c r="CG506" t="s">
        <v>361</v>
      </c>
      <c r="CH506" t="s">
        <v>361</v>
      </c>
      <c r="CI506" t="s">
        <v>370</v>
      </c>
      <c r="CJ506" t="s">
        <v>361</v>
      </c>
      <c r="CK506" t="s">
        <v>361</v>
      </c>
      <c r="CL506" t="s">
        <v>361</v>
      </c>
      <c r="CM506" t="s">
        <v>361</v>
      </c>
      <c r="CN506" t="s">
        <v>361</v>
      </c>
      <c r="CO506" t="s">
        <v>361</v>
      </c>
      <c r="CP506" t="s">
        <v>361</v>
      </c>
      <c r="CQ506" t="s">
        <v>361</v>
      </c>
      <c r="CR506" t="s">
        <v>361</v>
      </c>
      <c r="CS506" t="s">
        <v>361</v>
      </c>
      <c r="CT506" t="s">
        <v>361</v>
      </c>
      <c r="CU506" t="s">
        <v>361</v>
      </c>
      <c r="CV506" t="s">
        <v>361</v>
      </c>
      <c r="CW506" t="s">
        <v>361</v>
      </c>
      <c r="CX506" t="s">
        <v>361</v>
      </c>
      <c r="CY506" t="s">
        <v>361</v>
      </c>
      <c r="CZ506" t="s">
        <v>361</v>
      </c>
      <c r="DA506" t="s">
        <v>361</v>
      </c>
      <c r="DD506" t="s">
        <v>9</v>
      </c>
      <c r="DF506" t="s">
        <v>7</v>
      </c>
      <c r="DH506" t="s">
        <v>361</v>
      </c>
      <c r="DI506" t="s">
        <v>361</v>
      </c>
      <c r="DJ506" t="s">
        <v>361</v>
      </c>
      <c r="DK506" t="s">
        <v>361</v>
      </c>
      <c r="DL506" t="s">
        <v>361</v>
      </c>
      <c r="DM506" t="s">
        <v>361</v>
      </c>
      <c r="DN506" t="s">
        <v>361</v>
      </c>
      <c r="DO506" t="s">
        <v>361</v>
      </c>
      <c r="DP506" t="s">
        <v>361</v>
      </c>
      <c r="DQ506" t="s">
        <v>361</v>
      </c>
      <c r="DR506" t="s">
        <v>370</v>
      </c>
      <c r="DT506" t="s">
        <v>361</v>
      </c>
      <c r="DU506" t="s">
        <v>361</v>
      </c>
      <c r="DV506" t="s">
        <v>361</v>
      </c>
      <c r="DW506" t="s">
        <v>361</v>
      </c>
      <c r="DX506" t="s">
        <v>361</v>
      </c>
      <c r="DY506" t="s">
        <v>361</v>
      </c>
      <c r="DZ506" t="s">
        <v>361</v>
      </c>
      <c r="EA506" t="s">
        <v>361</v>
      </c>
      <c r="EB506" t="s">
        <v>361</v>
      </c>
      <c r="EC506" t="s">
        <v>361</v>
      </c>
      <c r="ED506" t="s">
        <v>361</v>
      </c>
      <c r="EH506" t="s">
        <v>7</v>
      </c>
      <c r="EJ506" t="s">
        <v>7</v>
      </c>
      <c r="EL506">
        <v>2</v>
      </c>
      <c r="EM506" t="s">
        <v>371</v>
      </c>
      <c r="EN506">
        <v>11</v>
      </c>
      <c r="EO506" t="s">
        <v>372</v>
      </c>
      <c r="EP506">
        <v>5</v>
      </c>
      <c r="FQ506" t="s">
        <v>392</v>
      </c>
      <c r="FR506" t="s">
        <v>406</v>
      </c>
      <c r="FV506" t="s">
        <v>406</v>
      </c>
      <c r="FZ506" t="s">
        <v>9</v>
      </c>
      <c r="GF506" t="s">
        <v>7</v>
      </c>
      <c r="GJ506" t="s">
        <v>425</v>
      </c>
      <c r="GP506">
        <v>3</v>
      </c>
      <c r="GR506" t="s">
        <v>376</v>
      </c>
      <c r="GT506" t="s">
        <v>377</v>
      </c>
      <c r="GX506" t="s">
        <v>378</v>
      </c>
      <c r="HB506" t="s">
        <v>7</v>
      </c>
      <c r="HD506" t="s">
        <v>9</v>
      </c>
      <c r="HF506" t="s">
        <v>9</v>
      </c>
      <c r="HG506" t="s">
        <v>9</v>
      </c>
      <c r="HH506" t="s">
        <v>7</v>
      </c>
      <c r="HI506" t="s">
        <v>7</v>
      </c>
      <c r="HJ506" t="s">
        <v>9</v>
      </c>
      <c r="HK506" t="s">
        <v>7</v>
      </c>
      <c r="HL506" t="s">
        <v>7</v>
      </c>
      <c r="HM506" t="s">
        <v>9</v>
      </c>
      <c r="HN506" t="s">
        <v>7</v>
      </c>
      <c r="HX506" t="s">
        <v>7</v>
      </c>
      <c r="HY506" t="s">
        <v>9</v>
      </c>
      <c r="HZ506" t="s">
        <v>7</v>
      </c>
      <c r="IA506" t="s">
        <v>7</v>
      </c>
      <c r="IB506" t="s">
        <v>7</v>
      </c>
      <c r="IC506" t="s">
        <v>7</v>
      </c>
      <c r="ID506" t="s">
        <v>7</v>
      </c>
      <c r="IL506" t="s">
        <v>473</v>
      </c>
      <c r="IP506" t="s">
        <v>14</v>
      </c>
      <c r="IR506" t="s">
        <v>408</v>
      </c>
      <c r="IT506" t="s">
        <v>381</v>
      </c>
      <c r="IV506" t="s">
        <v>381</v>
      </c>
      <c r="IX506" t="s">
        <v>381</v>
      </c>
      <c r="IZ506" t="s">
        <v>9</v>
      </c>
      <c r="JB506" t="s">
        <v>11</v>
      </c>
      <c r="JD506" t="s">
        <v>9</v>
      </c>
      <c r="JF506" t="s">
        <v>410</v>
      </c>
      <c r="JG506" t="s">
        <v>446</v>
      </c>
      <c r="JH506" t="s">
        <v>410</v>
      </c>
      <c r="JL506" t="s">
        <v>370</v>
      </c>
      <c r="JM506" t="s">
        <v>370</v>
      </c>
      <c r="JN506" t="s">
        <v>370</v>
      </c>
      <c r="JO506" t="s">
        <v>370</v>
      </c>
      <c r="JP506" t="s">
        <v>370</v>
      </c>
      <c r="JQ506" t="s">
        <v>361</v>
      </c>
      <c r="JR506" t="s">
        <v>361</v>
      </c>
      <c r="JS506" t="s">
        <v>361</v>
      </c>
      <c r="JT506" t="s">
        <v>361</v>
      </c>
      <c r="JU506" t="s">
        <v>361</v>
      </c>
      <c r="JV506" t="s">
        <v>361</v>
      </c>
      <c r="JW506" t="s">
        <v>361</v>
      </c>
      <c r="JX506" t="s">
        <v>14</v>
      </c>
      <c r="JZ506" t="s">
        <v>412</v>
      </c>
      <c r="KB506" t="s">
        <v>8</v>
      </c>
    </row>
    <row r="507" spans="1:288" x14ac:dyDescent="0.3">
      <c r="A507">
        <v>506</v>
      </c>
      <c r="D507" s="45">
        <v>44749</v>
      </c>
      <c r="E507" s="46">
        <v>0.62222222222222223</v>
      </c>
      <c r="F507" t="s">
        <v>4</v>
      </c>
      <c r="G507" t="s">
        <v>13</v>
      </c>
      <c r="H507" t="s">
        <v>7</v>
      </c>
      <c r="L507" t="s">
        <v>362</v>
      </c>
      <c r="P507" t="s">
        <v>9</v>
      </c>
      <c r="V507" t="s">
        <v>401</v>
      </c>
      <c r="X507" t="s">
        <v>9</v>
      </c>
      <c r="Z507" t="s">
        <v>402</v>
      </c>
      <c r="AB507" t="s">
        <v>365</v>
      </c>
      <c r="AD507" t="s">
        <v>389</v>
      </c>
      <c r="AF507" t="s">
        <v>367</v>
      </c>
      <c r="AJ507" t="s">
        <v>367</v>
      </c>
      <c r="AN507" t="s">
        <v>7</v>
      </c>
      <c r="AP507" t="s">
        <v>369</v>
      </c>
      <c r="AR507" t="s">
        <v>7</v>
      </c>
      <c r="AT507" t="s">
        <v>368</v>
      </c>
      <c r="AV507" t="s">
        <v>361</v>
      </c>
      <c r="AW507" t="s">
        <v>361</v>
      </c>
      <c r="AX507" t="s">
        <v>361</v>
      </c>
      <c r="AY507" t="s">
        <v>361</v>
      </c>
      <c r="AZ507" t="s">
        <v>370</v>
      </c>
      <c r="BA507" t="s">
        <v>361</v>
      </c>
      <c r="BB507" t="s">
        <v>370</v>
      </c>
      <c r="BC507" t="s">
        <v>361</v>
      </c>
      <c r="BD507" t="s">
        <v>361</v>
      </c>
      <c r="BE507" t="s">
        <v>361</v>
      </c>
      <c r="BF507" t="s">
        <v>361</v>
      </c>
      <c r="BG507" t="s">
        <v>361</v>
      </c>
      <c r="BH507" t="s">
        <v>361</v>
      </c>
      <c r="BI507" t="s">
        <v>361</v>
      </c>
      <c r="BJ507" t="s">
        <v>361</v>
      </c>
      <c r="BK507" t="s">
        <v>361</v>
      </c>
      <c r="BL507" t="s">
        <v>361</v>
      </c>
      <c r="BM507" t="s">
        <v>361</v>
      </c>
      <c r="BP507" t="s">
        <v>361</v>
      </c>
      <c r="BQ507" t="s">
        <v>361</v>
      </c>
      <c r="BR507" t="s">
        <v>370</v>
      </c>
      <c r="BS507" t="s">
        <v>370</v>
      </c>
      <c r="BT507" t="s">
        <v>361</v>
      </c>
      <c r="BU507" t="s">
        <v>361</v>
      </c>
      <c r="BV507" t="s">
        <v>361</v>
      </c>
      <c r="BW507" t="s">
        <v>361</v>
      </c>
      <c r="BX507" t="s">
        <v>361</v>
      </c>
      <c r="BY507" t="s">
        <v>361</v>
      </c>
      <c r="BZ507" t="s">
        <v>361</v>
      </c>
      <c r="CA507" t="s">
        <v>361</v>
      </c>
      <c r="CB507" t="s">
        <v>361</v>
      </c>
      <c r="CC507" t="s">
        <v>361</v>
      </c>
      <c r="CF507" t="s">
        <v>361</v>
      </c>
      <c r="CG507" t="s">
        <v>361</v>
      </c>
      <c r="CH507" t="s">
        <v>361</v>
      </c>
      <c r="CI507" t="s">
        <v>370</v>
      </c>
      <c r="CJ507" t="s">
        <v>361</v>
      </c>
      <c r="CK507" t="s">
        <v>361</v>
      </c>
      <c r="CL507" t="s">
        <v>370</v>
      </c>
      <c r="CM507" t="s">
        <v>370</v>
      </c>
      <c r="CN507" t="s">
        <v>361</v>
      </c>
      <c r="CO507" t="s">
        <v>361</v>
      </c>
      <c r="CP507" t="s">
        <v>361</v>
      </c>
      <c r="CQ507" t="s">
        <v>361</v>
      </c>
      <c r="CR507" t="s">
        <v>361</v>
      </c>
      <c r="CS507" t="s">
        <v>361</v>
      </c>
      <c r="CT507" t="s">
        <v>361</v>
      </c>
      <c r="CU507" t="s">
        <v>361</v>
      </c>
      <c r="CV507" t="s">
        <v>361</v>
      </c>
      <c r="CW507" t="s">
        <v>361</v>
      </c>
      <c r="CX507" t="s">
        <v>361</v>
      </c>
      <c r="CY507" t="s">
        <v>361</v>
      </c>
      <c r="CZ507" t="s">
        <v>361</v>
      </c>
      <c r="DA507" t="s">
        <v>361</v>
      </c>
      <c r="DD507" t="s">
        <v>9</v>
      </c>
      <c r="DF507" t="s">
        <v>9</v>
      </c>
      <c r="DH507" t="s">
        <v>361</v>
      </c>
      <c r="DI507" t="s">
        <v>361</v>
      </c>
      <c r="DJ507" t="s">
        <v>361</v>
      </c>
      <c r="DK507" t="s">
        <v>361</v>
      </c>
      <c r="DL507" t="s">
        <v>361</v>
      </c>
      <c r="DM507" t="s">
        <v>361</v>
      </c>
      <c r="DN507" t="s">
        <v>361</v>
      </c>
      <c r="DO507" t="s">
        <v>361</v>
      </c>
      <c r="DP507" t="s">
        <v>361</v>
      </c>
      <c r="DQ507" t="s">
        <v>361</v>
      </c>
      <c r="DR507" t="s">
        <v>370</v>
      </c>
      <c r="DT507" t="s">
        <v>361</v>
      </c>
      <c r="DU507" t="s">
        <v>361</v>
      </c>
      <c r="DV507" t="s">
        <v>361</v>
      </c>
      <c r="DW507" t="s">
        <v>361</v>
      </c>
      <c r="DX507" t="s">
        <v>361</v>
      </c>
      <c r="DY507" t="s">
        <v>361</v>
      </c>
      <c r="DZ507" t="s">
        <v>361</v>
      </c>
      <c r="EA507" t="s">
        <v>361</v>
      </c>
      <c r="EB507" t="s">
        <v>361</v>
      </c>
      <c r="EC507" t="s">
        <v>361</v>
      </c>
      <c r="ED507" t="s">
        <v>361</v>
      </c>
      <c r="EH507" t="s">
        <v>7</v>
      </c>
      <c r="EJ507" t="s">
        <v>7</v>
      </c>
      <c r="EL507">
        <v>8</v>
      </c>
      <c r="EM507" t="s">
        <v>372</v>
      </c>
      <c r="EN507">
        <v>50</v>
      </c>
      <c r="EO507" t="s">
        <v>372</v>
      </c>
      <c r="EP507">
        <v>21</v>
      </c>
      <c r="EQ507" t="s">
        <v>372</v>
      </c>
      <c r="ER507">
        <v>16</v>
      </c>
      <c r="ES507" t="s">
        <v>371</v>
      </c>
      <c r="ET507">
        <v>16</v>
      </c>
      <c r="EU507" t="s">
        <v>371</v>
      </c>
      <c r="EV507">
        <v>14</v>
      </c>
      <c r="EW507" t="s">
        <v>372</v>
      </c>
      <c r="EX507">
        <v>15</v>
      </c>
      <c r="EY507" t="s">
        <v>371</v>
      </c>
      <c r="EZ507">
        <v>21</v>
      </c>
      <c r="FA507" t="s">
        <v>371</v>
      </c>
      <c r="FB507">
        <v>18</v>
      </c>
      <c r="FQ507" t="s">
        <v>373</v>
      </c>
      <c r="FR507" t="s">
        <v>406</v>
      </c>
      <c r="FV507" t="s">
        <v>406</v>
      </c>
      <c r="GF507" t="s">
        <v>7</v>
      </c>
      <c r="GJ507" t="s">
        <v>425</v>
      </c>
      <c r="GP507">
        <v>2</v>
      </c>
      <c r="GR507" t="s">
        <v>376</v>
      </c>
      <c r="GT507" t="s">
        <v>377</v>
      </c>
      <c r="GX507" t="s">
        <v>378</v>
      </c>
      <c r="HB507" t="s">
        <v>9</v>
      </c>
      <c r="HD507" t="s">
        <v>9</v>
      </c>
      <c r="HF507" t="s">
        <v>9</v>
      </c>
      <c r="HG507" t="s">
        <v>9</v>
      </c>
      <c r="HH507" t="s">
        <v>7</v>
      </c>
      <c r="HI507" t="s">
        <v>7</v>
      </c>
      <c r="HJ507" t="s">
        <v>9</v>
      </c>
      <c r="HK507" t="s">
        <v>7</v>
      </c>
      <c r="HL507" t="s">
        <v>9</v>
      </c>
      <c r="HM507" t="s">
        <v>9</v>
      </c>
      <c r="HN507" t="s">
        <v>9</v>
      </c>
      <c r="HX507" t="s">
        <v>7</v>
      </c>
      <c r="HY507" t="s">
        <v>9</v>
      </c>
      <c r="HZ507" t="s">
        <v>7</v>
      </c>
      <c r="IA507" t="s">
        <v>7</v>
      </c>
      <c r="IB507" t="s">
        <v>7</v>
      </c>
      <c r="IC507" t="s">
        <v>7</v>
      </c>
      <c r="ID507" t="s">
        <v>7</v>
      </c>
      <c r="IL507" t="s">
        <v>379</v>
      </c>
      <c r="IP507" t="s">
        <v>441</v>
      </c>
      <c r="IT507" t="s">
        <v>445</v>
      </c>
      <c r="IV507" t="s">
        <v>445</v>
      </c>
      <c r="IX507" t="s">
        <v>445</v>
      </c>
      <c r="IZ507" t="s">
        <v>9</v>
      </c>
      <c r="JB507" t="s">
        <v>11</v>
      </c>
      <c r="JD507" t="s">
        <v>9</v>
      </c>
      <c r="JF507" t="s">
        <v>446</v>
      </c>
      <c r="JG507" t="s">
        <v>410</v>
      </c>
      <c r="JH507" t="s">
        <v>446</v>
      </c>
      <c r="JL507" t="s">
        <v>370</v>
      </c>
      <c r="JM507" t="s">
        <v>370</v>
      </c>
      <c r="JN507" t="s">
        <v>370</v>
      </c>
      <c r="JO507" t="s">
        <v>370</v>
      </c>
      <c r="JP507" t="s">
        <v>370</v>
      </c>
      <c r="JQ507" t="s">
        <v>370</v>
      </c>
      <c r="JR507" t="s">
        <v>361</v>
      </c>
      <c r="JS507" t="s">
        <v>361</v>
      </c>
      <c r="JT507" t="s">
        <v>361</v>
      </c>
      <c r="JU507" t="s">
        <v>361</v>
      </c>
      <c r="JV507" t="s">
        <v>361</v>
      </c>
      <c r="JW507" t="s">
        <v>361</v>
      </c>
      <c r="JX507" t="s">
        <v>14</v>
      </c>
      <c r="JZ507" t="s">
        <v>412</v>
      </c>
      <c r="KB507" t="s">
        <v>8</v>
      </c>
    </row>
    <row r="508" spans="1:288" x14ac:dyDescent="0.3">
      <c r="A508">
        <v>507</v>
      </c>
      <c r="D508" s="45">
        <v>44749</v>
      </c>
      <c r="E508" s="46">
        <v>0.63055555555555554</v>
      </c>
      <c r="F508" t="s">
        <v>23</v>
      </c>
      <c r="G508" t="s">
        <v>382</v>
      </c>
      <c r="I508" t="s">
        <v>383</v>
      </c>
      <c r="N508" t="s">
        <v>384</v>
      </c>
      <c r="S508" t="s">
        <v>385</v>
      </c>
      <c r="W508" t="s">
        <v>413</v>
      </c>
      <c r="AA508" t="s">
        <v>414</v>
      </c>
      <c r="AC508" t="s">
        <v>388</v>
      </c>
      <c r="AE508" t="s">
        <v>423</v>
      </c>
      <c r="AG508" t="s">
        <v>390</v>
      </c>
      <c r="AK508" t="s">
        <v>383</v>
      </c>
      <c r="AO508" t="s">
        <v>383</v>
      </c>
      <c r="AQ508" t="s">
        <v>383</v>
      </c>
      <c r="AS508" t="s">
        <v>383</v>
      </c>
      <c r="AU508" t="s">
        <v>383</v>
      </c>
      <c r="AV508" t="s">
        <v>361</v>
      </c>
      <c r="AW508" t="s">
        <v>361</v>
      </c>
      <c r="AX508" t="s">
        <v>361</v>
      </c>
      <c r="AY508" t="s">
        <v>361</v>
      </c>
      <c r="AZ508" t="s">
        <v>361</v>
      </c>
      <c r="BA508" t="s">
        <v>361</v>
      </c>
      <c r="BB508" t="s">
        <v>361</v>
      </c>
      <c r="BC508" t="s">
        <v>361</v>
      </c>
      <c r="BD508" t="s">
        <v>361</v>
      </c>
      <c r="BE508" t="s">
        <v>361</v>
      </c>
      <c r="BF508" t="s">
        <v>361</v>
      </c>
      <c r="BG508" t="s">
        <v>361</v>
      </c>
      <c r="BH508" t="s">
        <v>361</v>
      </c>
      <c r="BI508" t="s">
        <v>370</v>
      </c>
      <c r="BJ508" t="s">
        <v>361</v>
      </c>
      <c r="BK508" t="s">
        <v>370</v>
      </c>
      <c r="BL508" t="s">
        <v>361</v>
      </c>
      <c r="BM508" t="s">
        <v>361</v>
      </c>
      <c r="BP508" t="s">
        <v>361</v>
      </c>
      <c r="BQ508" t="s">
        <v>361</v>
      </c>
      <c r="BR508" t="s">
        <v>361</v>
      </c>
      <c r="BS508" t="s">
        <v>361</v>
      </c>
      <c r="BT508" t="s">
        <v>361</v>
      </c>
      <c r="BU508" t="s">
        <v>361</v>
      </c>
      <c r="BV508" t="s">
        <v>361</v>
      </c>
      <c r="BW508" t="s">
        <v>361</v>
      </c>
      <c r="BX508" t="s">
        <v>361</v>
      </c>
      <c r="BY508" t="s">
        <v>370</v>
      </c>
      <c r="BZ508" t="s">
        <v>370</v>
      </c>
      <c r="CA508" t="s">
        <v>361</v>
      </c>
      <c r="CB508" t="s">
        <v>361</v>
      </c>
      <c r="CC508" t="s">
        <v>361</v>
      </c>
      <c r="CF508" t="s">
        <v>361</v>
      </c>
      <c r="CG508" t="s">
        <v>361</v>
      </c>
      <c r="CH508" t="s">
        <v>361</v>
      </c>
      <c r="CI508" t="s">
        <v>361</v>
      </c>
      <c r="CJ508" t="s">
        <v>361</v>
      </c>
      <c r="CK508" t="s">
        <v>361</v>
      </c>
      <c r="CL508" t="s">
        <v>361</v>
      </c>
      <c r="CM508" t="s">
        <v>361</v>
      </c>
      <c r="CN508" t="s">
        <v>361</v>
      </c>
      <c r="CO508" t="s">
        <v>361</v>
      </c>
      <c r="CP508" t="s">
        <v>361</v>
      </c>
      <c r="CQ508" t="s">
        <v>361</v>
      </c>
      <c r="CR508" t="s">
        <v>361</v>
      </c>
      <c r="CS508" t="s">
        <v>361</v>
      </c>
      <c r="CT508" t="s">
        <v>370</v>
      </c>
      <c r="CU508" t="s">
        <v>370</v>
      </c>
      <c r="CV508" t="s">
        <v>361</v>
      </c>
      <c r="CW508" t="s">
        <v>361</v>
      </c>
      <c r="CX508" t="s">
        <v>361</v>
      </c>
      <c r="CY508" t="s">
        <v>361</v>
      </c>
      <c r="CZ508" t="s">
        <v>361</v>
      </c>
      <c r="DA508" t="s">
        <v>361</v>
      </c>
      <c r="DE508" t="s">
        <v>385</v>
      </c>
      <c r="DG508" t="s">
        <v>385</v>
      </c>
      <c r="DH508" t="s">
        <v>361</v>
      </c>
      <c r="DI508" t="s">
        <v>361</v>
      </c>
      <c r="DJ508" t="s">
        <v>361</v>
      </c>
      <c r="DK508" t="s">
        <v>361</v>
      </c>
      <c r="DL508" t="s">
        <v>361</v>
      </c>
      <c r="DM508" t="s">
        <v>361</v>
      </c>
      <c r="DN508" t="s">
        <v>361</v>
      </c>
      <c r="DO508" t="s">
        <v>361</v>
      </c>
      <c r="DP508" t="s">
        <v>361</v>
      </c>
      <c r="DQ508" t="s">
        <v>361</v>
      </c>
      <c r="DR508" t="s">
        <v>361</v>
      </c>
      <c r="DT508" t="s">
        <v>361</v>
      </c>
      <c r="DU508" t="s">
        <v>361</v>
      </c>
      <c r="DV508" t="s">
        <v>361</v>
      </c>
      <c r="DW508" t="s">
        <v>361</v>
      </c>
      <c r="DX508" t="s">
        <v>361</v>
      </c>
      <c r="DY508" t="s">
        <v>361</v>
      </c>
      <c r="DZ508" t="s">
        <v>361</v>
      </c>
      <c r="EA508" t="s">
        <v>361</v>
      </c>
      <c r="EB508" t="s">
        <v>361</v>
      </c>
      <c r="EC508" t="s">
        <v>361</v>
      </c>
      <c r="ED508" t="s">
        <v>370</v>
      </c>
      <c r="EI508" t="s">
        <v>383</v>
      </c>
      <c r="EK508" t="s">
        <v>383</v>
      </c>
      <c r="EL508">
        <v>0</v>
      </c>
      <c r="FQ508" t="s">
        <v>373</v>
      </c>
      <c r="FS508" t="s">
        <v>463</v>
      </c>
      <c r="FU508" t="s">
        <v>493</v>
      </c>
      <c r="FW508" t="s">
        <v>463</v>
      </c>
      <c r="FY508" t="s">
        <v>493</v>
      </c>
      <c r="GG508" t="s">
        <v>383</v>
      </c>
      <c r="GK508" t="s">
        <v>394</v>
      </c>
      <c r="GQ508">
        <v>1</v>
      </c>
      <c r="GS508" t="s">
        <v>395</v>
      </c>
      <c r="GU508" t="s">
        <v>396</v>
      </c>
      <c r="GY508" t="s">
        <v>397</v>
      </c>
      <c r="HC508" t="s">
        <v>385</v>
      </c>
      <c r="HE508" t="s">
        <v>385</v>
      </c>
      <c r="HO508" t="s">
        <v>383</v>
      </c>
      <c r="HP508" t="s">
        <v>383</v>
      </c>
      <c r="HQ508" t="s">
        <v>383</v>
      </c>
      <c r="HR508" t="s">
        <v>383</v>
      </c>
      <c r="HS508" t="s">
        <v>383</v>
      </c>
      <c r="HT508" t="s">
        <v>383</v>
      </c>
      <c r="HU508" t="s">
        <v>383</v>
      </c>
      <c r="HV508" t="s">
        <v>385</v>
      </c>
      <c r="HW508" t="s">
        <v>383</v>
      </c>
      <c r="IE508" t="s">
        <v>383</v>
      </c>
      <c r="IF508" t="s">
        <v>383</v>
      </c>
      <c r="IG508" t="s">
        <v>383</v>
      </c>
      <c r="IH508" t="s">
        <v>383</v>
      </c>
      <c r="II508" t="s">
        <v>383</v>
      </c>
      <c r="IJ508" t="s">
        <v>383</v>
      </c>
      <c r="IK508" t="s">
        <v>383</v>
      </c>
      <c r="IM508" t="s">
        <v>398</v>
      </c>
      <c r="IQ508" t="s">
        <v>422</v>
      </c>
      <c r="IU508" t="s">
        <v>399</v>
      </c>
      <c r="IW508" t="s">
        <v>399</v>
      </c>
      <c r="IY508" t="s">
        <v>399</v>
      </c>
      <c r="JA508" t="s">
        <v>383</v>
      </c>
      <c r="JL508" t="s">
        <v>361</v>
      </c>
      <c r="JM508" t="s">
        <v>361</v>
      </c>
      <c r="JN508" t="s">
        <v>361</v>
      </c>
      <c r="JO508" t="s">
        <v>361</v>
      </c>
      <c r="JP508" t="s">
        <v>361</v>
      </c>
      <c r="JQ508" t="s">
        <v>361</v>
      </c>
      <c r="JR508" t="s">
        <v>361</v>
      </c>
      <c r="JS508" t="s">
        <v>361</v>
      </c>
      <c r="JT508" t="s">
        <v>361</v>
      </c>
      <c r="JU508" t="s">
        <v>361</v>
      </c>
      <c r="JV508" t="s">
        <v>361</v>
      </c>
      <c r="JW508" t="s">
        <v>361</v>
      </c>
      <c r="KB508" t="s">
        <v>8</v>
      </c>
    </row>
    <row r="509" spans="1:288" x14ac:dyDescent="0.3">
      <c r="A509">
        <v>508</v>
      </c>
      <c r="D509" s="45">
        <v>44749</v>
      </c>
      <c r="E509" s="46">
        <v>0.6430555555555556</v>
      </c>
      <c r="F509" t="s">
        <v>74</v>
      </c>
      <c r="G509" t="s">
        <v>13</v>
      </c>
      <c r="H509" t="s">
        <v>7</v>
      </c>
      <c r="L509" t="s">
        <v>362</v>
      </c>
      <c r="P509" t="s">
        <v>7</v>
      </c>
      <c r="Q509" t="s">
        <v>593</v>
      </c>
      <c r="V509" t="s">
        <v>487</v>
      </c>
      <c r="X509" t="s">
        <v>9</v>
      </c>
      <c r="Z509" t="s">
        <v>402</v>
      </c>
      <c r="AB509" t="s">
        <v>469</v>
      </c>
      <c r="AD509" t="s">
        <v>389</v>
      </c>
      <c r="AF509" t="s">
        <v>367</v>
      </c>
      <c r="AJ509" t="s">
        <v>367</v>
      </c>
      <c r="AN509" t="s">
        <v>9</v>
      </c>
      <c r="AP509" t="s">
        <v>367</v>
      </c>
      <c r="AR509" t="s">
        <v>9</v>
      </c>
      <c r="AT509" t="s">
        <v>9</v>
      </c>
      <c r="AV509" t="s">
        <v>361</v>
      </c>
      <c r="AW509" t="s">
        <v>370</v>
      </c>
      <c r="AX509" t="s">
        <v>361</v>
      </c>
      <c r="AY509" t="s">
        <v>361</v>
      </c>
      <c r="AZ509" t="s">
        <v>370</v>
      </c>
      <c r="BA509" t="s">
        <v>370</v>
      </c>
      <c r="BB509" t="s">
        <v>361</v>
      </c>
      <c r="BC509" t="s">
        <v>361</v>
      </c>
      <c r="BD509" t="s">
        <v>361</v>
      </c>
      <c r="BE509" t="s">
        <v>361</v>
      </c>
      <c r="BF509" t="s">
        <v>361</v>
      </c>
      <c r="BG509" t="s">
        <v>361</v>
      </c>
      <c r="BH509" t="s">
        <v>361</v>
      </c>
      <c r="BI509" t="s">
        <v>361</v>
      </c>
      <c r="BJ509" t="s">
        <v>361</v>
      </c>
      <c r="BK509" t="s">
        <v>361</v>
      </c>
      <c r="BL509" t="s">
        <v>361</v>
      </c>
      <c r="BM509" t="s">
        <v>361</v>
      </c>
      <c r="BP509" t="s">
        <v>361</v>
      </c>
      <c r="BQ509" t="s">
        <v>361</v>
      </c>
      <c r="BR509" t="s">
        <v>361</v>
      </c>
      <c r="BS509" t="s">
        <v>370</v>
      </c>
      <c r="BT509" t="s">
        <v>361</v>
      </c>
      <c r="BU509" t="s">
        <v>361</v>
      </c>
      <c r="BV509" t="s">
        <v>361</v>
      </c>
      <c r="BW509" t="s">
        <v>361</v>
      </c>
      <c r="BX509" t="s">
        <v>361</v>
      </c>
      <c r="BY509" t="s">
        <v>361</v>
      </c>
      <c r="BZ509" t="s">
        <v>361</v>
      </c>
      <c r="CA509" t="s">
        <v>361</v>
      </c>
      <c r="CB509" t="s">
        <v>361</v>
      </c>
      <c r="CC509" t="s">
        <v>361</v>
      </c>
      <c r="CF509" t="s">
        <v>361</v>
      </c>
      <c r="CG509" t="s">
        <v>370</v>
      </c>
      <c r="CH509" t="s">
        <v>370</v>
      </c>
      <c r="CI509" t="s">
        <v>370</v>
      </c>
      <c r="CJ509" t="s">
        <v>370</v>
      </c>
      <c r="CK509" t="s">
        <v>361</v>
      </c>
      <c r="CL509" t="s">
        <v>361</v>
      </c>
      <c r="CM509" t="s">
        <v>361</v>
      </c>
      <c r="CN509" t="s">
        <v>361</v>
      </c>
      <c r="CO509" t="s">
        <v>370</v>
      </c>
      <c r="CP509" t="s">
        <v>361</v>
      </c>
      <c r="CQ509" t="s">
        <v>361</v>
      </c>
      <c r="CR509" t="s">
        <v>361</v>
      </c>
      <c r="CS509" t="s">
        <v>361</v>
      </c>
      <c r="CT509" t="s">
        <v>361</v>
      </c>
      <c r="CU509" t="s">
        <v>361</v>
      </c>
      <c r="CV509" t="s">
        <v>361</v>
      </c>
      <c r="CW509" t="s">
        <v>361</v>
      </c>
      <c r="CX509" t="s">
        <v>361</v>
      </c>
      <c r="CY509" t="s">
        <v>361</v>
      </c>
      <c r="CZ509" t="s">
        <v>361</v>
      </c>
      <c r="DA509" t="s">
        <v>361</v>
      </c>
      <c r="DD509" t="s">
        <v>9</v>
      </c>
      <c r="DF509" t="s">
        <v>9</v>
      </c>
      <c r="DH509" t="s">
        <v>361</v>
      </c>
      <c r="DI509" t="s">
        <v>361</v>
      </c>
      <c r="DJ509" t="s">
        <v>361</v>
      </c>
      <c r="DK509" t="s">
        <v>361</v>
      </c>
      <c r="DL509" t="s">
        <v>361</v>
      </c>
      <c r="DM509" t="s">
        <v>361</v>
      </c>
      <c r="DN509" t="s">
        <v>361</v>
      </c>
      <c r="DO509" t="s">
        <v>361</v>
      </c>
      <c r="DP509" t="s">
        <v>361</v>
      </c>
      <c r="DQ509" t="s">
        <v>361</v>
      </c>
      <c r="DR509" t="s">
        <v>370</v>
      </c>
      <c r="DT509" t="s">
        <v>361</v>
      </c>
      <c r="DU509" t="s">
        <v>361</v>
      </c>
      <c r="DV509" t="s">
        <v>361</v>
      </c>
      <c r="DW509" t="s">
        <v>361</v>
      </c>
      <c r="DX509" t="s">
        <v>361</v>
      </c>
      <c r="DY509" t="s">
        <v>361</v>
      </c>
      <c r="DZ509" t="s">
        <v>361</v>
      </c>
      <c r="EA509" t="s">
        <v>361</v>
      </c>
      <c r="EB509" t="s">
        <v>361</v>
      </c>
      <c r="EC509" t="s">
        <v>361</v>
      </c>
      <c r="ED509" t="s">
        <v>361</v>
      </c>
      <c r="EH509" t="s">
        <v>7</v>
      </c>
      <c r="EJ509" t="s">
        <v>7</v>
      </c>
      <c r="EL509">
        <v>1</v>
      </c>
      <c r="EM509" t="s">
        <v>372</v>
      </c>
      <c r="EN509">
        <v>22</v>
      </c>
      <c r="FQ509" t="s">
        <v>373</v>
      </c>
      <c r="FR509" t="s">
        <v>374</v>
      </c>
      <c r="FV509" t="s">
        <v>374</v>
      </c>
      <c r="GF509" t="s">
        <v>7</v>
      </c>
      <c r="GJ509" t="s">
        <v>425</v>
      </c>
      <c r="GP509">
        <v>2</v>
      </c>
      <c r="GR509" t="s">
        <v>606</v>
      </c>
      <c r="GT509" t="s">
        <v>377</v>
      </c>
      <c r="GX509" t="s">
        <v>378</v>
      </c>
      <c r="HB509" t="s">
        <v>9</v>
      </c>
      <c r="HD509" t="s">
        <v>9</v>
      </c>
      <c r="HF509" t="s">
        <v>9</v>
      </c>
      <c r="HG509" t="s">
        <v>9</v>
      </c>
      <c r="HH509" t="s">
        <v>7</v>
      </c>
      <c r="HI509" t="s">
        <v>7</v>
      </c>
      <c r="HJ509" t="s">
        <v>9</v>
      </c>
      <c r="HK509" t="s">
        <v>7</v>
      </c>
      <c r="HL509" t="s">
        <v>7</v>
      </c>
      <c r="HM509" t="s">
        <v>7</v>
      </c>
      <c r="HN509" t="s">
        <v>7</v>
      </c>
      <c r="HX509" t="s">
        <v>9</v>
      </c>
      <c r="HY509" t="s">
        <v>9</v>
      </c>
      <c r="HZ509" t="s">
        <v>7</v>
      </c>
      <c r="IA509" t="s">
        <v>7</v>
      </c>
      <c r="IB509" t="s">
        <v>7</v>
      </c>
      <c r="IC509" t="s">
        <v>9</v>
      </c>
      <c r="ID509" t="s">
        <v>7</v>
      </c>
      <c r="IL509" t="s">
        <v>473</v>
      </c>
      <c r="IP509" t="s">
        <v>380</v>
      </c>
      <c r="IT509" t="s">
        <v>381</v>
      </c>
      <c r="IV509" t="s">
        <v>381</v>
      </c>
      <c r="IX509" t="s">
        <v>381</v>
      </c>
      <c r="IZ509" t="s">
        <v>9</v>
      </c>
      <c r="JB509" t="s">
        <v>11</v>
      </c>
      <c r="JD509" t="s">
        <v>9</v>
      </c>
      <c r="JF509" t="s">
        <v>409</v>
      </c>
      <c r="JG509" t="s">
        <v>410</v>
      </c>
      <c r="JH509" t="s">
        <v>446</v>
      </c>
      <c r="JL509" t="s">
        <v>370</v>
      </c>
      <c r="JM509" t="s">
        <v>370</v>
      </c>
      <c r="JN509" t="s">
        <v>370</v>
      </c>
      <c r="JO509" t="s">
        <v>370</v>
      </c>
      <c r="JP509" t="s">
        <v>370</v>
      </c>
      <c r="JQ509" t="s">
        <v>361</v>
      </c>
      <c r="JR509" t="s">
        <v>361</v>
      </c>
      <c r="JS509" t="s">
        <v>361</v>
      </c>
      <c r="JT509" t="s">
        <v>361</v>
      </c>
      <c r="JU509" t="s">
        <v>361</v>
      </c>
      <c r="JV509" t="s">
        <v>361</v>
      </c>
      <c r="JW509" t="s">
        <v>361</v>
      </c>
      <c r="JX509" t="s">
        <v>474</v>
      </c>
      <c r="JZ509" t="s">
        <v>412</v>
      </c>
      <c r="KB509" t="s">
        <v>8</v>
      </c>
    </row>
    <row r="510" spans="1:288" x14ac:dyDescent="0.3">
      <c r="A510">
        <v>509</v>
      </c>
      <c r="D510" s="45">
        <v>44749</v>
      </c>
      <c r="E510" s="46">
        <v>0.65694444444444444</v>
      </c>
      <c r="F510" t="s">
        <v>10</v>
      </c>
      <c r="G510" t="s">
        <v>13</v>
      </c>
      <c r="H510" t="s">
        <v>7</v>
      </c>
      <c r="L510" t="s">
        <v>362</v>
      </c>
      <c r="P510" t="s">
        <v>9</v>
      </c>
      <c r="V510" t="s">
        <v>487</v>
      </c>
      <c r="X510" t="s">
        <v>9</v>
      </c>
      <c r="Z510" t="s">
        <v>364</v>
      </c>
      <c r="AB510" t="s">
        <v>403</v>
      </c>
      <c r="AD510" t="s">
        <v>525</v>
      </c>
      <c r="AF510" t="s">
        <v>437</v>
      </c>
      <c r="AH510" t="s">
        <v>584</v>
      </c>
      <c r="AJ510" t="s">
        <v>367</v>
      </c>
      <c r="AN510" t="s">
        <v>9</v>
      </c>
      <c r="AP510" t="s">
        <v>369</v>
      </c>
      <c r="AR510" t="s">
        <v>7</v>
      </c>
      <c r="AT510" t="s">
        <v>9</v>
      </c>
      <c r="AV510" t="s">
        <v>361</v>
      </c>
      <c r="AW510" t="s">
        <v>361</v>
      </c>
      <c r="AX510" t="s">
        <v>361</v>
      </c>
      <c r="AY510" t="s">
        <v>361</v>
      </c>
      <c r="AZ510" t="s">
        <v>370</v>
      </c>
      <c r="BA510" t="s">
        <v>370</v>
      </c>
      <c r="BB510" t="s">
        <v>370</v>
      </c>
      <c r="BC510" t="s">
        <v>370</v>
      </c>
      <c r="BD510" t="s">
        <v>361</v>
      </c>
      <c r="BE510" t="s">
        <v>361</v>
      </c>
      <c r="BF510" t="s">
        <v>361</v>
      </c>
      <c r="BG510" t="s">
        <v>361</v>
      </c>
      <c r="BH510" t="s">
        <v>361</v>
      </c>
      <c r="BI510" t="s">
        <v>361</v>
      </c>
      <c r="BJ510" t="s">
        <v>361</v>
      </c>
      <c r="BK510" t="s">
        <v>361</v>
      </c>
      <c r="BL510" t="s">
        <v>361</v>
      </c>
      <c r="BM510" t="s">
        <v>361</v>
      </c>
      <c r="BP510" t="s">
        <v>361</v>
      </c>
      <c r="BQ510" t="s">
        <v>370</v>
      </c>
      <c r="BR510" t="s">
        <v>370</v>
      </c>
      <c r="BS510" t="s">
        <v>370</v>
      </c>
      <c r="BT510" t="s">
        <v>370</v>
      </c>
      <c r="BU510" t="s">
        <v>361</v>
      </c>
      <c r="BV510" t="s">
        <v>361</v>
      </c>
      <c r="BW510" t="s">
        <v>361</v>
      </c>
      <c r="BX510" t="s">
        <v>361</v>
      </c>
      <c r="BY510" t="s">
        <v>361</v>
      </c>
      <c r="BZ510" t="s">
        <v>361</v>
      </c>
      <c r="CA510" t="s">
        <v>361</v>
      </c>
      <c r="CB510" t="s">
        <v>361</v>
      </c>
      <c r="CC510" t="s">
        <v>361</v>
      </c>
      <c r="CF510" t="s">
        <v>361</v>
      </c>
      <c r="CG510" t="s">
        <v>370</v>
      </c>
      <c r="CH510" t="s">
        <v>370</v>
      </c>
      <c r="CI510" t="s">
        <v>370</v>
      </c>
      <c r="CJ510" t="s">
        <v>361</v>
      </c>
      <c r="CK510" t="s">
        <v>370</v>
      </c>
      <c r="CL510" t="s">
        <v>370</v>
      </c>
      <c r="CM510" t="s">
        <v>370</v>
      </c>
      <c r="CN510" t="s">
        <v>370</v>
      </c>
      <c r="CO510" t="s">
        <v>361</v>
      </c>
      <c r="CP510" t="s">
        <v>361</v>
      </c>
      <c r="CQ510" t="s">
        <v>361</v>
      </c>
      <c r="CR510" t="s">
        <v>361</v>
      </c>
      <c r="CS510" t="s">
        <v>361</v>
      </c>
      <c r="CT510" t="s">
        <v>361</v>
      </c>
      <c r="CU510" t="s">
        <v>361</v>
      </c>
      <c r="CV510" t="s">
        <v>361</v>
      </c>
      <c r="CW510" t="s">
        <v>361</v>
      </c>
      <c r="CX510" t="s">
        <v>361</v>
      </c>
      <c r="CY510" t="s">
        <v>361</v>
      </c>
      <c r="CZ510" t="s">
        <v>361</v>
      </c>
      <c r="DA510" t="s">
        <v>361</v>
      </c>
      <c r="DD510" t="s">
        <v>9</v>
      </c>
      <c r="DF510" t="s">
        <v>9</v>
      </c>
      <c r="DH510" t="s">
        <v>361</v>
      </c>
      <c r="DI510" t="s">
        <v>361</v>
      </c>
      <c r="DJ510" t="s">
        <v>361</v>
      </c>
      <c r="DK510" t="s">
        <v>361</v>
      </c>
      <c r="DL510" t="s">
        <v>361</v>
      </c>
      <c r="DM510" t="s">
        <v>361</v>
      </c>
      <c r="DN510" t="s">
        <v>361</v>
      </c>
      <c r="DO510" t="s">
        <v>361</v>
      </c>
      <c r="DP510" t="s">
        <v>361</v>
      </c>
      <c r="DQ510" t="s">
        <v>361</v>
      </c>
      <c r="DR510" t="s">
        <v>370</v>
      </c>
      <c r="DT510" t="s">
        <v>361</v>
      </c>
      <c r="DU510" t="s">
        <v>361</v>
      </c>
      <c r="DV510" t="s">
        <v>361</v>
      </c>
      <c r="DW510" t="s">
        <v>361</v>
      </c>
      <c r="DX510" t="s">
        <v>361</v>
      </c>
      <c r="DY510" t="s">
        <v>361</v>
      </c>
      <c r="DZ510" t="s">
        <v>361</v>
      </c>
      <c r="EA510" t="s">
        <v>361</v>
      </c>
      <c r="EB510" t="s">
        <v>361</v>
      </c>
      <c r="EC510" t="s">
        <v>361</v>
      </c>
      <c r="ED510" t="s">
        <v>361</v>
      </c>
      <c r="EH510" t="s">
        <v>9</v>
      </c>
      <c r="EJ510" t="s">
        <v>9</v>
      </c>
      <c r="EL510">
        <v>1</v>
      </c>
      <c r="EM510" t="s">
        <v>372</v>
      </c>
      <c r="EN510">
        <v>65</v>
      </c>
      <c r="FQ510" t="s">
        <v>373</v>
      </c>
      <c r="FR510" t="s">
        <v>374</v>
      </c>
      <c r="FV510" t="s">
        <v>374</v>
      </c>
      <c r="GF510" t="s">
        <v>7</v>
      </c>
      <c r="GJ510" t="s">
        <v>375</v>
      </c>
      <c r="GP510">
        <v>5</v>
      </c>
      <c r="GR510" t="s">
        <v>510</v>
      </c>
      <c r="GT510" t="s">
        <v>377</v>
      </c>
      <c r="GX510" t="s">
        <v>378</v>
      </c>
      <c r="HB510" t="s">
        <v>9</v>
      </c>
      <c r="HD510" t="s">
        <v>9</v>
      </c>
      <c r="HF510" t="s">
        <v>9</v>
      </c>
      <c r="HG510" t="s">
        <v>9</v>
      </c>
      <c r="HH510" t="s">
        <v>7</v>
      </c>
      <c r="HI510" t="s">
        <v>9</v>
      </c>
      <c r="HJ510" t="s">
        <v>9</v>
      </c>
      <c r="HK510" t="s">
        <v>7</v>
      </c>
      <c r="HL510" t="s">
        <v>9</v>
      </c>
      <c r="HM510" t="s">
        <v>9</v>
      </c>
      <c r="HN510" t="s">
        <v>9</v>
      </c>
      <c r="HX510" t="s">
        <v>9</v>
      </c>
      <c r="HY510" t="s">
        <v>9</v>
      </c>
      <c r="HZ510" t="s">
        <v>7</v>
      </c>
      <c r="IA510" t="s">
        <v>7</v>
      </c>
      <c r="IB510" t="s">
        <v>7</v>
      </c>
      <c r="IC510" t="s">
        <v>9</v>
      </c>
      <c r="ID510" t="s">
        <v>7</v>
      </c>
      <c r="IL510" t="s">
        <v>379</v>
      </c>
      <c r="IP510" t="s">
        <v>457</v>
      </c>
      <c r="IT510" t="s">
        <v>381</v>
      </c>
      <c r="IV510" t="s">
        <v>381</v>
      </c>
      <c r="IX510" t="s">
        <v>381</v>
      </c>
      <c r="IZ510" t="s">
        <v>7</v>
      </c>
      <c r="JL510" t="s">
        <v>361</v>
      </c>
      <c r="JM510" t="s">
        <v>361</v>
      </c>
      <c r="JN510" t="s">
        <v>361</v>
      </c>
      <c r="JO510" t="s">
        <v>361</v>
      </c>
      <c r="JP510" t="s">
        <v>361</v>
      </c>
      <c r="JQ510" t="s">
        <v>361</v>
      </c>
      <c r="JR510" t="s">
        <v>361</v>
      </c>
      <c r="JS510" t="s">
        <v>361</v>
      </c>
      <c r="JT510" t="s">
        <v>361</v>
      </c>
      <c r="JU510" t="s">
        <v>361</v>
      </c>
      <c r="JV510" t="s">
        <v>361</v>
      </c>
      <c r="JW510" t="s">
        <v>361</v>
      </c>
      <c r="KB510" t="s">
        <v>8</v>
      </c>
    </row>
    <row r="511" spans="1:288" x14ac:dyDescent="0.3">
      <c r="A511">
        <v>510</v>
      </c>
      <c r="D511" s="45">
        <v>44751</v>
      </c>
      <c r="E511" s="46">
        <v>0.39930555555555558</v>
      </c>
      <c r="F511" t="s">
        <v>20</v>
      </c>
      <c r="G511" t="s">
        <v>13</v>
      </c>
      <c r="H511" t="s">
        <v>7</v>
      </c>
      <c r="L511" t="s">
        <v>362</v>
      </c>
      <c r="P511" t="s">
        <v>9</v>
      </c>
      <c r="V511" t="s">
        <v>401</v>
      </c>
      <c r="X511" t="s">
        <v>9</v>
      </c>
      <c r="Z511" t="s">
        <v>402</v>
      </c>
      <c r="AB511" t="s">
        <v>365</v>
      </c>
      <c r="AD511" t="s">
        <v>525</v>
      </c>
      <c r="AF511" t="s">
        <v>367</v>
      </c>
      <c r="AJ511" t="s">
        <v>367</v>
      </c>
      <c r="AN511" t="s">
        <v>9</v>
      </c>
      <c r="AP511" t="s">
        <v>369</v>
      </c>
      <c r="AR511" t="s">
        <v>9</v>
      </c>
      <c r="AT511" t="s">
        <v>9</v>
      </c>
      <c r="AV511" t="s">
        <v>361</v>
      </c>
      <c r="AW511" t="s">
        <v>361</v>
      </c>
      <c r="AX511" t="s">
        <v>361</v>
      </c>
      <c r="AY511" t="s">
        <v>370</v>
      </c>
      <c r="AZ511" t="s">
        <v>361</v>
      </c>
      <c r="BA511" t="s">
        <v>370</v>
      </c>
      <c r="BB511" t="s">
        <v>361</v>
      </c>
      <c r="BC511" t="s">
        <v>361</v>
      </c>
      <c r="BD511" t="s">
        <v>361</v>
      </c>
      <c r="BE511" t="s">
        <v>361</v>
      </c>
      <c r="BF511" t="s">
        <v>361</v>
      </c>
      <c r="BG511" t="s">
        <v>361</v>
      </c>
      <c r="BH511" t="s">
        <v>361</v>
      </c>
      <c r="BI511" t="s">
        <v>361</v>
      </c>
      <c r="BJ511" t="s">
        <v>361</v>
      </c>
      <c r="BK511" t="s">
        <v>361</v>
      </c>
      <c r="BL511" t="s">
        <v>361</v>
      </c>
      <c r="BM511" t="s">
        <v>361</v>
      </c>
      <c r="BP511" t="s">
        <v>361</v>
      </c>
      <c r="BQ511" t="s">
        <v>361</v>
      </c>
      <c r="BR511" t="s">
        <v>361</v>
      </c>
      <c r="BS511" t="s">
        <v>370</v>
      </c>
      <c r="BT511" t="s">
        <v>361</v>
      </c>
      <c r="BU511" t="s">
        <v>361</v>
      </c>
      <c r="BV511" t="s">
        <v>361</v>
      </c>
      <c r="BW511" t="s">
        <v>361</v>
      </c>
      <c r="BX511" t="s">
        <v>361</v>
      </c>
      <c r="BY511" t="s">
        <v>361</v>
      </c>
      <c r="BZ511" t="s">
        <v>361</v>
      </c>
      <c r="CA511" t="s">
        <v>361</v>
      </c>
      <c r="CB511" t="s">
        <v>361</v>
      </c>
      <c r="CC511" t="s">
        <v>361</v>
      </c>
      <c r="CF511" t="s">
        <v>361</v>
      </c>
      <c r="CG511" t="s">
        <v>361</v>
      </c>
      <c r="CH511" t="s">
        <v>361</v>
      </c>
      <c r="CI511" t="s">
        <v>361</v>
      </c>
      <c r="CJ511" t="s">
        <v>370</v>
      </c>
      <c r="CK511" t="s">
        <v>361</v>
      </c>
      <c r="CL511" t="s">
        <v>361</v>
      </c>
      <c r="CM511" t="s">
        <v>361</v>
      </c>
      <c r="CN511" t="s">
        <v>361</v>
      </c>
      <c r="CO511" t="s">
        <v>361</v>
      </c>
      <c r="CP511" t="s">
        <v>361</v>
      </c>
      <c r="CQ511" t="s">
        <v>361</v>
      </c>
      <c r="CR511" t="s">
        <v>361</v>
      </c>
      <c r="CS511" t="s">
        <v>361</v>
      </c>
      <c r="CT511" t="s">
        <v>361</v>
      </c>
      <c r="CU511" t="s">
        <v>361</v>
      </c>
      <c r="CV511" t="s">
        <v>361</v>
      </c>
      <c r="CW511" t="s">
        <v>361</v>
      </c>
      <c r="CX511" t="s">
        <v>361</v>
      </c>
      <c r="CY511" t="s">
        <v>361</v>
      </c>
      <c r="CZ511" t="s">
        <v>361</v>
      </c>
      <c r="DA511" t="s">
        <v>361</v>
      </c>
      <c r="DD511" t="s">
        <v>9</v>
      </c>
      <c r="DF511" t="s">
        <v>9</v>
      </c>
      <c r="DH511" t="s">
        <v>361</v>
      </c>
      <c r="DI511" t="s">
        <v>361</v>
      </c>
      <c r="DJ511" t="s">
        <v>361</v>
      </c>
      <c r="DK511" t="s">
        <v>361</v>
      </c>
      <c r="DL511" t="s">
        <v>361</v>
      </c>
      <c r="DM511" t="s">
        <v>361</v>
      </c>
      <c r="DN511" t="s">
        <v>361</v>
      </c>
      <c r="DO511" t="s">
        <v>361</v>
      </c>
      <c r="DP511" t="s">
        <v>361</v>
      </c>
      <c r="DQ511" t="s">
        <v>361</v>
      </c>
      <c r="DR511" t="s">
        <v>370</v>
      </c>
      <c r="DT511" t="s">
        <v>361</v>
      </c>
      <c r="DU511" t="s">
        <v>361</v>
      </c>
      <c r="DV511" t="s">
        <v>361</v>
      </c>
      <c r="DW511" t="s">
        <v>361</v>
      </c>
      <c r="DX511" t="s">
        <v>361</v>
      </c>
      <c r="DY511" t="s">
        <v>361</v>
      </c>
      <c r="DZ511" t="s">
        <v>361</v>
      </c>
      <c r="EA511" t="s">
        <v>361</v>
      </c>
      <c r="EB511" t="s">
        <v>361</v>
      </c>
      <c r="EC511" t="s">
        <v>361</v>
      </c>
      <c r="ED511" t="s">
        <v>361</v>
      </c>
      <c r="EH511" t="s">
        <v>7</v>
      </c>
      <c r="EJ511" t="s">
        <v>7</v>
      </c>
      <c r="EL511">
        <v>3</v>
      </c>
      <c r="EM511" t="s">
        <v>371</v>
      </c>
      <c r="EN511">
        <v>40</v>
      </c>
      <c r="EO511" t="s">
        <v>372</v>
      </c>
      <c r="EP511">
        <v>22</v>
      </c>
      <c r="EQ511" t="s">
        <v>371</v>
      </c>
      <c r="ER511">
        <v>13</v>
      </c>
      <c r="FQ511" t="s">
        <v>392</v>
      </c>
      <c r="FR511" t="s">
        <v>406</v>
      </c>
      <c r="FV511" t="s">
        <v>406</v>
      </c>
      <c r="FZ511" t="s">
        <v>9</v>
      </c>
      <c r="GF511" t="s">
        <v>7</v>
      </c>
      <c r="GJ511" t="s">
        <v>478</v>
      </c>
      <c r="GN511" t="s">
        <v>479</v>
      </c>
      <c r="GP511">
        <v>3</v>
      </c>
      <c r="GR511" t="s">
        <v>606</v>
      </c>
      <c r="GT511" t="s">
        <v>532</v>
      </c>
      <c r="GX511" t="s">
        <v>378</v>
      </c>
      <c r="HB511" t="s">
        <v>9</v>
      </c>
      <c r="HD511" t="s">
        <v>7</v>
      </c>
      <c r="HF511" t="s">
        <v>9</v>
      </c>
      <c r="HG511" t="s">
        <v>9</v>
      </c>
      <c r="HH511" t="s">
        <v>7</v>
      </c>
      <c r="HI511" t="s">
        <v>7</v>
      </c>
      <c r="HJ511" t="s">
        <v>9</v>
      </c>
      <c r="HK511" t="s">
        <v>7</v>
      </c>
      <c r="HL511" t="s">
        <v>9</v>
      </c>
      <c r="HM511" t="s">
        <v>9</v>
      </c>
      <c r="HN511" t="s">
        <v>7</v>
      </c>
      <c r="HX511" t="s">
        <v>9</v>
      </c>
      <c r="HY511" t="s">
        <v>9</v>
      </c>
      <c r="HZ511" t="s">
        <v>7</v>
      </c>
      <c r="IA511" t="s">
        <v>7</v>
      </c>
      <c r="IB511" t="s">
        <v>7</v>
      </c>
      <c r="IC511" t="s">
        <v>7</v>
      </c>
      <c r="ID511" t="s">
        <v>7</v>
      </c>
      <c r="IL511" t="s">
        <v>473</v>
      </c>
      <c r="IP511" t="s">
        <v>457</v>
      </c>
      <c r="IT511" t="s">
        <v>519</v>
      </c>
      <c r="IV511" t="s">
        <v>381</v>
      </c>
      <c r="IX511" t="s">
        <v>519</v>
      </c>
      <c r="IZ511" t="s">
        <v>9</v>
      </c>
      <c r="JB511" t="s">
        <v>11</v>
      </c>
      <c r="JD511" t="s">
        <v>9</v>
      </c>
      <c r="JF511" t="s">
        <v>410</v>
      </c>
      <c r="JG511" t="s">
        <v>410</v>
      </c>
      <c r="JH511" t="s">
        <v>410</v>
      </c>
      <c r="JL511" t="s">
        <v>361</v>
      </c>
      <c r="JM511" t="s">
        <v>370</v>
      </c>
      <c r="JN511" t="s">
        <v>361</v>
      </c>
      <c r="JO511" t="s">
        <v>370</v>
      </c>
      <c r="JP511" t="s">
        <v>361</v>
      </c>
      <c r="JQ511" t="s">
        <v>361</v>
      </c>
      <c r="JR511" t="s">
        <v>361</v>
      </c>
      <c r="JS511" t="s">
        <v>361</v>
      </c>
      <c r="JT511" t="s">
        <v>361</v>
      </c>
      <c r="JU511" t="s">
        <v>361</v>
      </c>
      <c r="JV511" t="s">
        <v>361</v>
      </c>
      <c r="JW511" t="s">
        <v>361</v>
      </c>
      <c r="JX511" t="s">
        <v>489</v>
      </c>
      <c r="JZ511" t="s">
        <v>412</v>
      </c>
      <c r="KB511" t="s">
        <v>8</v>
      </c>
    </row>
    <row r="512" spans="1:288" x14ac:dyDescent="0.3">
      <c r="A512">
        <v>511</v>
      </c>
      <c r="D512" s="45">
        <v>44750</v>
      </c>
      <c r="E512" s="46">
        <v>0.42430555555555555</v>
      </c>
      <c r="F512" t="s">
        <v>10</v>
      </c>
      <c r="G512" t="s">
        <v>382</v>
      </c>
      <c r="I512" t="s">
        <v>383</v>
      </c>
      <c r="N512" t="s">
        <v>384</v>
      </c>
      <c r="S512" t="s">
        <v>385</v>
      </c>
      <c r="W512" t="s">
        <v>386</v>
      </c>
      <c r="Y512" t="s">
        <v>385</v>
      </c>
      <c r="AA512" t="s">
        <v>387</v>
      </c>
      <c r="AC512" t="s">
        <v>512</v>
      </c>
      <c r="AE512" t="s">
        <v>525</v>
      </c>
      <c r="AG512" t="s">
        <v>458</v>
      </c>
      <c r="AH512" t="s">
        <v>14</v>
      </c>
      <c r="AI512" t="s">
        <v>660</v>
      </c>
      <c r="AK512" t="s">
        <v>383</v>
      </c>
      <c r="AO512" t="s">
        <v>436</v>
      </c>
      <c r="AQ512" t="s">
        <v>418</v>
      </c>
      <c r="AS512" t="s">
        <v>383</v>
      </c>
      <c r="AU512" t="s">
        <v>385</v>
      </c>
      <c r="AV512" t="s">
        <v>361</v>
      </c>
      <c r="AW512" t="s">
        <v>361</v>
      </c>
      <c r="AX512" t="s">
        <v>361</v>
      </c>
      <c r="AY512" t="s">
        <v>361</v>
      </c>
      <c r="AZ512" t="s">
        <v>361</v>
      </c>
      <c r="BA512" t="s">
        <v>361</v>
      </c>
      <c r="BB512" t="s">
        <v>361</v>
      </c>
      <c r="BC512" t="s">
        <v>361</v>
      </c>
      <c r="BD512" t="s">
        <v>361</v>
      </c>
      <c r="BE512" t="s">
        <v>361</v>
      </c>
      <c r="BF512" t="s">
        <v>370</v>
      </c>
      <c r="BG512" t="s">
        <v>361</v>
      </c>
      <c r="BH512" t="s">
        <v>370</v>
      </c>
      <c r="BI512" t="s">
        <v>370</v>
      </c>
      <c r="BJ512" t="s">
        <v>361</v>
      </c>
      <c r="BK512" t="s">
        <v>361</v>
      </c>
      <c r="BL512" t="s">
        <v>361</v>
      </c>
      <c r="BM512" t="s">
        <v>361</v>
      </c>
      <c r="BP512" t="s">
        <v>361</v>
      </c>
      <c r="BQ512" t="s">
        <v>361</v>
      </c>
      <c r="BR512" t="s">
        <v>361</v>
      </c>
      <c r="BS512" t="s">
        <v>361</v>
      </c>
      <c r="BT512" t="s">
        <v>361</v>
      </c>
      <c r="BU512" t="s">
        <v>361</v>
      </c>
      <c r="BV512" t="s">
        <v>361</v>
      </c>
      <c r="BW512" t="s">
        <v>361</v>
      </c>
      <c r="BX512" t="s">
        <v>361</v>
      </c>
      <c r="BY512" t="s">
        <v>361</v>
      </c>
      <c r="BZ512" t="s">
        <v>370</v>
      </c>
      <c r="CA512" t="s">
        <v>370</v>
      </c>
      <c r="CB512" t="s">
        <v>361</v>
      </c>
      <c r="CC512" t="s">
        <v>361</v>
      </c>
      <c r="CF512" t="s">
        <v>361</v>
      </c>
      <c r="CG512" t="s">
        <v>361</v>
      </c>
      <c r="CH512" t="s">
        <v>361</v>
      </c>
      <c r="CI512" t="s">
        <v>361</v>
      </c>
      <c r="CJ512" t="s">
        <v>361</v>
      </c>
      <c r="CK512" t="s">
        <v>361</v>
      </c>
      <c r="CL512" t="s">
        <v>361</v>
      </c>
      <c r="CM512" t="s">
        <v>361</v>
      </c>
      <c r="CN512" t="s">
        <v>361</v>
      </c>
      <c r="CO512" t="s">
        <v>361</v>
      </c>
      <c r="CP512" t="s">
        <v>361</v>
      </c>
      <c r="CQ512" t="s">
        <v>361</v>
      </c>
      <c r="CR512" t="s">
        <v>361</v>
      </c>
      <c r="CS512" t="s">
        <v>361</v>
      </c>
      <c r="CT512" t="s">
        <v>370</v>
      </c>
      <c r="CU512" t="s">
        <v>370</v>
      </c>
      <c r="CV512" t="s">
        <v>361</v>
      </c>
      <c r="CW512" t="s">
        <v>361</v>
      </c>
      <c r="CX512" t="s">
        <v>361</v>
      </c>
      <c r="CY512" t="s">
        <v>370</v>
      </c>
      <c r="CZ512" t="s">
        <v>361</v>
      </c>
      <c r="DA512" t="s">
        <v>361</v>
      </c>
      <c r="DE512" t="s">
        <v>385</v>
      </c>
      <c r="DG512" t="s">
        <v>385</v>
      </c>
      <c r="DH512" t="s">
        <v>361</v>
      </c>
      <c r="DI512" t="s">
        <v>361</v>
      </c>
      <c r="DJ512" t="s">
        <v>361</v>
      </c>
      <c r="DK512" t="s">
        <v>361</v>
      </c>
      <c r="DL512" t="s">
        <v>361</v>
      </c>
      <c r="DM512" t="s">
        <v>361</v>
      </c>
      <c r="DN512" t="s">
        <v>361</v>
      </c>
      <c r="DO512" t="s">
        <v>361</v>
      </c>
      <c r="DP512" t="s">
        <v>361</v>
      </c>
      <c r="DQ512" t="s">
        <v>361</v>
      </c>
      <c r="DR512" t="s">
        <v>361</v>
      </c>
      <c r="DT512" t="s">
        <v>361</v>
      </c>
      <c r="DU512" t="s">
        <v>361</v>
      </c>
      <c r="DV512" t="s">
        <v>361</v>
      </c>
      <c r="DW512" t="s">
        <v>361</v>
      </c>
      <c r="DX512" t="s">
        <v>361</v>
      </c>
      <c r="DY512" t="s">
        <v>361</v>
      </c>
      <c r="DZ512" t="s">
        <v>361</v>
      </c>
      <c r="EA512" t="s">
        <v>361</v>
      </c>
      <c r="EB512" t="s">
        <v>361</v>
      </c>
      <c r="EC512" t="s">
        <v>361</v>
      </c>
      <c r="ED512" t="s">
        <v>370</v>
      </c>
      <c r="EI512" t="s">
        <v>383</v>
      </c>
      <c r="EK512" t="s">
        <v>383</v>
      </c>
      <c r="EL512">
        <v>2</v>
      </c>
      <c r="EM512" t="s">
        <v>371</v>
      </c>
      <c r="EN512">
        <v>36</v>
      </c>
      <c r="EO512" t="s">
        <v>372</v>
      </c>
      <c r="EP512">
        <v>19</v>
      </c>
      <c r="FQ512" t="s">
        <v>373</v>
      </c>
      <c r="FS512" t="s">
        <v>387</v>
      </c>
      <c r="FW512" t="s">
        <v>387</v>
      </c>
      <c r="GG512" t="s">
        <v>385</v>
      </c>
      <c r="GI512">
        <v>0</v>
      </c>
      <c r="GK512" t="s">
        <v>517</v>
      </c>
      <c r="GQ512">
        <v>4</v>
      </c>
      <c r="GS512" t="s">
        <v>513</v>
      </c>
      <c r="GU512" t="s">
        <v>396</v>
      </c>
      <c r="GY512" t="s">
        <v>397</v>
      </c>
      <c r="HC512" t="s">
        <v>383</v>
      </c>
      <c r="HE512" t="s">
        <v>385</v>
      </c>
      <c r="HO512" t="s">
        <v>385</v>
      </c>
      <c r="HP512" t="s">
        <v>385</v>
      </c>
      <c r="HQ512" t="s">
        <v>383</v>
      </c>
      <c r="HR512" t="s">
        <v>385</v>
      </c>
      <c r="HS512" t="s">
        <v>385</v>
      </c>
      <c r="HT512" t="s">
        <v>383</v>
      </c>
      <c r="HU512" t="s">
        <v>385</v>
      </c>
      <c r="HV512" t="s">
        <v>385</v>
      </c>
      <c r="HW512" t="s">
        <v>383</v>
      </c>
      <c r="IE512" t="s">
        <v>385</v>
      </c>
      <c r="IF512" t="s">
        <v>385</v>
      </c>
      <c r="IG512" t="s">
        <v>383</v>
      </c>
      <c r="IH512" t="s">
        <v>383</v>
      </c>
      <c r="II512" t="s">
        <v>383</v>
      </c>
      <c r="IJ512" t="s">
        <v>383</v>
      </c>
      <c r="IK512" t="s">
        <v>383</v>
      </c>
      <c r="IM512" t="s">
        <v>421</v>
      </c>
      <c r="IQ512" t="s">
        <v>422</v>
      </c>
      <c r="IU512" t="s">
        <v>516</v>
      </c>
      <c r="IW512" t="s">
        <v>516</v>
      </c>
      <c r="IY512" t="s">
        <v>516</v>
      </c>
      <c r="JA512" t="s">
        <v>385</v>
      </c>
      <c r="JC512" t="s">
        <v>430</v>
      </c>
      <c r="JE512" t="s">
        <v>385</v>
      </c>
      <c r="JI512" t="s">
        <v>431</v>
      </c>
      <c r="JJ512" t="s">
        <v>432</v>
      </c>
      <c r="JK512" t="s">
        <v>432</v>
      </c>
      <c r="JL512" t="s">
        <v>361</v>
      </c>
      <c r="JM512" t="s">
        <v>361</v>
      </c>
      <c r="JN512" t="s">
        <v>361</v>
      </c>
      <c r="JO512" t="s">
        <v>361</v>
      </c>
      <c r="JP512" t="s">
        <v>361</v>
      </c>
      <c r="JQ512" t="s">
        <v>361</v>
      </c>
      <c r="JR512" t="s">
        <v>370</v>
      </c>
      <c r="JS512" t="s">
        <v>370</v>
      </c>
      <c r="JT512" t="s">
        <v>370</v>
      </c>
      <c r="JU512" t="s">
        <v>370</v>
      </c>
      <c r="JV512" t="s">
        <v>370</v>
      </c>
      <c r="JW512" t="s">
        <v>370</v>
      </c>
      <c r="JY512" t="s">
        <v>489</v>
      </c>
      <c r="KA512" t="s">
        <v>433</v>
      </c>
      <c r="KB512" t="s">
        <v>8</v>
      </c>
    </row>
    <row r="513" spans="1:288" x14ac:dyDescent="0.3">
      <c r="A513">
        <v>512</v>
      </c>
      <c r="D513" s="45">
        <v>44750</v>
      </c>
      <c r="E513" s="46">
        <v>0.4291666666666667</v>
      </c>
      <c r="F513" t="s">
        <v>74</v>
      </c>
      <c r="G513" t="s">
        <v>13</v>
      </c>
      <c r="H513" t="s">
        <v>7</v>
      </c>
      <c r="L513" t="s">
        <v>362</v>
      </c>
      <c r="P513" t="s">
        <v>7</v>
      </c>
      <c r="Q513" t="s">
        <v>593</v>
      </c>
      <c r="V513" t="s">
        <v>401</v>
      </c>
      <c r="X513" t="s">
        <v>9</v>
      </c>
      <c r="Z513" t="s">
        <v>402</v>
      </c>
      <c r="AB513" t="s">
        <v>469</v>
      </c>
      <c r="AD513" t="s">
        <v>389</v>
      </c>
      <c r="AF513" t="s">
        <v>367</v>
      </c>
      <c r="AJ513" t="s">
        <v>367</v>
      </c>
      <c r="AN513" t="s">
        <v>7</v>
      </c>
      <c r="AP513" t="s">
        <v>367</v>
      </c>
      <c r="AR513" t="s">
        <v>7</v>
      </c>
      <c r="AT513" t="s">
        <v>7</v>
      </c>
      <c r="AV513" t="s">
        <v>361</v>
      </c>
      <c r="AW513" t="s">
        <v>361</v>
      </c>
      <c r="AX513" t="s">
        <v>361</v>
      </c>
      <c r="AY513" t="s">
        <v>361</v>
      </c>
      <c r="AZ513" t="s">
        <v>370</v>
      </c>
      <c r="BA513" t="s">
        <v>370</v>
      </c>
      <c r="BB513" t="s">
        <v>361</v>
      </c>
      <c r="BC513" t="s">
        <v>361</v>
      </c>
      <c r="BD513" t="s">
        <v>361</v>
      </c>
      <c r="BE513" t="s">
        <v>361</v>
      </c>
      <c r="BF513" t="s">
        <v>361</v>
      </c>
      <c r="BG513" t="s">
        <v>361</v>
      </c>
      <c r="BH513" t="s">
        <v>361</v>
      </c>
      <c r="BI513" t="s">
        <v>361</v>
      </c>
      <c r="BJ513" t="s">
        <v>361</v>
      </c>
      <c r="BK513" t="s">
        <v>361</v>
      </c>
      <c r="BL513" t="s">
        <v>361</v>
      </c>
      <c r="BM513" t="s">
        <v>361</v>
      </c>
      <c r="BP513" t="s">
        <v>361</v>
      </c>
      <c r="BQ513" t="s">
        <v>361</v>
      </c>
      <c r="BR513" t="s">
        <v>361</v>
      </c>
      <c r="BS513" t="s">
        <v>370</v>
      </c>
      <c r="BT513" t="s">
        <v>361</v>
      </c>
      <c r="BU513" t="s">
        <v>361</v>
      </c>
      <c r="BV513" t="s">
        <v>361</v>
      </c>
      <c r="BW513" t="s">
        <v>361</v>
      </c>
      <c r="BX513" t="s">
        <v>361</v>
      </c>
      <c r="BY513" t="s">
        <v>361</v>
      </c>
      <c r="BZ513" t="s">
        <v>361</v>
      </c>
      <c r="CA513" t="s">
        <v>361</v>
      </c>
      <c r="CB513" t="s">
        <v>361</v>
      </c>
      <c r="CC513" t="s">
        <v>361</v>
      </c>
      <c r="CF513" t="s">
        <v>361</v>
      </c>
      <c r="CG513" t="s">
        <v>361</v>
      </c>
      <c r="CH513" t="s">
        <v>361</v>
      </c>
      <c r="CI513" t="s">
        <v>370</v>
      </c>
      <c r="CJ513" t="s">
        <v>361</v>
      </c>
      <c r="CK513" t="s">
        <v>370</v>
      </c>
      <c r="CL513" t="s">
        <v>361</v>
      </c>
      <c r="CM513" t="s">
        <v>361</v>
      </c>
      <c r="CN513" t="s">
        <v>361</v>
      </c>
      <c r="CO513" t="s">
        <v>361</v>
      </c>
      <c r="CP513" t="s">
        <v>361</v>
      </c>
      <c r="CQ513" t="s">
        <v>361</v>
      </c>
      <c r="CR513" t="s">
        <v>361</v>
      </c>
      <c r="CS513" t="s">
        <v>361</v>
      </c>
      <c r="CT513" t="s">
        <v>361</v>
      </c>
      <c r="CU513" t="s">
        <v>361</v>
      </c>
      <c r="CV513" t="s">
        <v>361</v>
      </c>
      <c r="CW513" t="s">
        <v>361</v>
      </c>
      <c r="CX513" t="s">
        <v>361</v>
      </c>
      <c r="CY513" t="s">
        <v>361</v>
      </c>
      <c r="CZ513" t="s">
        <v>361</v>
      </c>
      <c r="DA513" t="s">
        <v>361</v>
      </c>
      <c r="DD513" t="s">
        <v>9</v>
      </c>
      <c r="DF513" t="s">
        <v>7</v>
      </c>
      <c r="DH513" t="s">
        <v>361</v>
      </c>
      <c r="DI513" t="s">
        <v>361</v>
      </c>
      <c r="DJ513" t="s">
        <v>361</v>
      </c>
      <c r="DK513" t="s">
        <v>361</v>
      </c>
      <c r="DL513" t="s">
        <v>361</v>
      </c>
      <c r="DM513" t="s">
        <v>361</v>
      </c>
      <c r="DN513" t="s">
        <v>361</v>
      </c>
      <c r="DO513" t="s">
        <v>361</v>
      </c>
      <c r="DP513" t="s">
        <v>361</v>
      </c>
      <c r="DQ513" t="s">
        <v>361</v>
      </c>
      <c r="DR513" t="s">
        <v>370</v>
      </c>
      <c r="DT513" t="s">
        <v>361</v>
      </c>
      <c r="DU513" t="s">
        <v>361</v>
      </c>
      <c r="DV513" t="s">
        <v>361</v>
      </c>
      <c r="DW513" t="s">
        <v>361</v>
      </c>
      <c r="DX513" t="s">
        <v>361</v>
      </c>
      <c r="DY513" t="s">
        <v>361</v>
      </c>
      <c r="DZ513" t="s">
        <v>361</v>
      </c>
      <c r="EA513" t="s">
        <v>361</v>
      </c>
      <c r="EB513" t="s">
        <v>361</v>
      </c>
      <c r="EC513" t="s">
        <v>361</v>
      </c>
      <c r="ED513" t="s">
        <v>361</v>
      </c>
      <c r="EH513" t="s">
        <v>7</v>
      </c>
      <c r="EJ513" t="s">
        <v>7</v>
      </c>
      <c r="EL513">
        <v>3</v>
      </c>
      <c r="EM513" t="s">
        <v>371</v>
      </c>
      <c r="EN513">
        <v>36</v>
      </c>
      <c r="EO513" t="s">
        <v>371</v>
      </c>
      <c r="EP513">
        <v>17</v>
      </c>
      <c r="EQ513" t="s">
        <v>371</v>
      </c>
      <c r="ER513">
        <v>12</v>
      </c>
      <c r="FQ513" t="s">
        <v>392</v>
      </c>
      <c r="FR513" t="s">
        <v>374</v>
      </c>
      <c r="FV513" t="s">
        <v>374</v>
      </c>
      <c r="FZ513" t="s">
        <v>9</v>
      </c>
      <c r="GF513" t="s">
        <v>7</v>
      </c>
      <c r="GJ513" t="s">
        <v>375</v>
      </c>
      <c r="GP513">
        <v>2</v>
      </c>
      <c r="GR513" t="s">
        <v>606</v>
      </c>
      <c r="GT513" t="s">
        <v>377</v>
      </c>
      <c r="GX513" t="s">
        <v>378</v>
      </c>
      <c r="HB513" t="s">
        <v>7</v>
      </c>
      <c r="HD513" t="s">
        <v>9</v>
      </c>
      <c r="HF513" t="s">
        <v>9</v>
      </c>
      <c r="HG513" t="s">
        <v>9</v>
      </c>
      <c r="HH513" t="s">
        <v>7</v>
      </c>
      <c r="HI513" t="s">
        <v>7</v>
      </c>
      <c r="HJ513" t="s">
        <v>9</v>
      </c>
      <c r="HK513" t="s">
        <v>7</v>
      </c>
      <c r="HL513" t="s">
        <v>9</v>
      </c>
      <c r="HM513" t="s">
        <v>9</v>
      </c>
      <c r="HN513" t="s">
        <v>7</v>
      </c>
      <c r="HX513" t="s">
        <v>7</v>
      </c>
      <c r="HY513" t="s">
        <v>9</v>
      </c>
      <c r="HZ513" t="s">
        <v>9</v>
      </c>
      <c r="IA513" t="s">
        <v>7</v>
      </c>
      <c r="IB513" t="s">
        <v>7</v>
      </c>
      <c r="IC513" t="s">
        <v>9</v>
      </c>
      <c r="ID513" t="s">
        <v>7</v>
      </c>
      <c r="IL513" t="s">
        <v>473</v>
      </c>
      <c r="IP513" t="s">
        <v>380</v>
      </c>
      <c r="IT513" t="s">
        <v>381</v>
      </c>
      <c r="IV513" t="s">
        <v>519</v>
      </c>
      <c r="IX513" t="s">
        <v>519</v>
      </c>
      <c r="IZ513" t="s">
        <v>9</v>
      </c>
      <c r="JB513" t="s">
        <v>11</v>
      </c>
      <c r="JD513" t="s">
        <v>9</v>
      </c>
      <c r="JF513" t="s">
        <v>446</v>
      </c>
      <c r="JG513" t="s">
        <v>409</v>
      </c>
      <c r="JH513" t="s">
        <v>410</v>
      </c>
      <c r="JL513" t="s">
        <v>361</v>
      </c>
      <c r="JM513" t="s">
        <v>370</v>
      </c>
      <c r="JN513" t="s">
        <v>370</v>
      </c>
      <c r="JO513" t="s">
        <v>370</v>
      </c>
      <c r="JP513" t="s">
        <v>361</v>
      </c>
      <c r="JQ513" t="s">
        <v>361</v>
      </c>
      <c r="JR513" t="s">
        <v>361</v>
      </c>
      <c r="JS513" t="s">
        <v>361</v>
      </c>
      <c r="JT513" t="s">
        <v>361</v>
      </c>
      <c r="JU513" t="s">
        <v>361</v>
      </c>
      <c r="JV513" t="s">
        <v>361</v>
      </c>
      <c r="JW513" t="s">
        <v>361</v>
      </c>
      <c r="JX513" t="s">
        <v>489</v>
      </c>
      <c r="JZ513" t="s">
        <v>412</v>
      </c>
      <c r="KB513" t="s">
        <v>8</v>
      </c>
    </row>
    <row r="514" spans="1:288" x14ac:dyDescent="0.3">
      <c r="A514">
        <v>513</v>
      </c>
      <c r="AV514" t="s">
        <v>361</v>
      </c>
      <c r="AW514" t="s">
        <v>361</v>
      </c>
      <c r="AX514" t="s">
        <v>361</v>
      </c>
      <c r="AY514" t="s">
        <v>361</v>
      </c>
      <c r="AZ514" t="s">
        <v>361</v>
      </c>
      <c r="BA514" t="s">
        <v>361</v>
      </c>
      <c r="BB514" t="s">
        <v>361</v>
      </c>
      <c r="BC514" t="s">
        <v>361</v>
      </c>
      <c r="BD514" t="s">
        <v>361</v>
      </c>
      <c r="BE514" t="s">
        <v>361</v>
      </c>
      <c r="BF514" t="s">
        <v>361</v>
      </c>
      <c r="BG514" t="s">
        <v>361</v>
      </c>
      <c r="BH514" t="s">
        <v>361</v>
      </c>
      <c r="BI514" t="s">
        <v>361</v>
      </c>
      <c r="BJ514" t="s">
        <v>361</v>
      </c>
      <c r="BK514" t="s">
        <v>361</v>
      </c>
      <c r="BL514" t="s">
        <v>361</v>
      </c>
      <c r="BM514" t="s">
        <v>361</v>
      </c>
      <c r="BP514" t="s">
        <v>361</v>
      </c>
      <c r="BQ514" t="s">
        <v>361</v>
      </c>
      <c r="BR514" t="s">
        <v>361</v>
      </c>
      <c r="BS514" t="s">
        <v>361</v>
      </c>
      <c r="BT514" t="s">
        <v>361</v>
      </c>
      <c r="BU514" t="s">
        <v>361</v>
      </c>
      <c r="BV514" t="s">
        <v>361</v>
      </c>
      <c r="BW514" t="s">
        <v>361</v>
      </c>
      <c r="BX514" t="s">
        <v>361</v>
      </c>
      <c r="BY514" t="s">
        <v>361</v>
      </c>
      <c r="BZ514" t="s">
        <v>361</v>
      </c>
      <c r="CA514" t="s">
        <v>361</v>
      </c>
      <c r="CB514" t="s">
        <v>361</v>
      </c>
      <c r="CC514" t="s">
        <v>361</v>
      </c>
      <c r="CF514" t="s">
        <v>361</v>
      </c>
      <c r="CG514" t="s">
        <v>361</v>
      </c>
      <c r="CH514" t="s">
        <v>361</v>
      </c>
      <c r="CI514" t="s">
        <v>361</v>
      </c>
      <c r="CJ514" t="s">
        <v>361</v>
      </c>
      <c r="CK514" t="s">
        <v>361</v>
      </c>
      <c r="CL514" t="s">
        <v>361</v>
      </c>
      <c r="CM514" t="s">
        <v>361</v>
      </c>
      <c r="CN514" t="s">
        <v>361</v>
      </c>
      <c r="CO514" t="s">
        <v>361</v>
      </c>
      <c r="CP514" t="s">
        <v>361</v>
      </c>
      <c r="CQ514" t="s">
        <v>361</v>
      </c>
      <c r="CR514" t="s">
        <v>361</v>
      </c>
      <c r="CS514" t="s">
        <v>361</v>
      </c>
      <c r="CT514" t="s">
        <v>361</v>
      </c>
      <c r="CU514" t="s">
        <v>361</v>
      </c>
      <c r="CV514" t="s">
        <v>361</v>
      </c>
      <c r="CW514" t="s">
        <v>361</v>
      </c>
      <c r="CX514" t="s">
        <v>361</v>
      </c>
      <c r="CY514" t="s">
        <v>361</v>
      </c>
      <c r="CZ514" t="s">
        <v>361</v>
      </c>
      <c r="DA514" t="s">
        <v>361</v>
      </c>
      <c r="DH514" t="s">
        <v>361</v>
      </c>
      <c r="DI514" t="s">
        <v>361</v>
      </c>
      <c r="DJ514" t="s">
        <v>361</v>
      </c>
      <c r="DK514" t="s">
        <v>361</v>
      </c>
      <c r="DL514" t="s">
        <v>361</v>
      </c>
      <c r="DM514" t="s">
        <v>361</v>
      </c>
      <c r="DN514" t="s">
        <v>361</v>
      </c>
      <c r="DO514" t="s">
        <v>361</v>
      </c>
      <c r="DP514" t="s">
        <v>361</v>
      </c>
      <c r="DQ514" t="s">
        <v>361</v>
      </c>
      <c r="DR514" t="s">
        <v>361</v>
      </c>
      <c r="DT514" t="s">
        <v>361</v>
      </c>
      <c r="DU514" t="s">
        <v>361</v>
      </c>
      <c r="DV514" t="s">
        <v>361</v>
      </c>
      <c r="DW514" t="s">
        <v>361</v>
      </c>
      <c r="DX514" t="s">
        <v>361</v>
      </c>
      <c r="DY514" t="s">
        <v>361</v>
      </c>
      <c r="DZ514" t="s">
        <v>361</v>
      </c>
      <c r="EA514" t="s">
        <v>361</v>
      </c>
      <c r="EB514" t="s">
        <v>361</v>
      </c>
      <c r="EC514" t="s">
        <v>361</v>
      </c>
      <c r="ED514" t="s">
        <v>361</v>
      </c>
      <c r="JL514" t="s">
        <v>361</v>
      </c>
      <c r="JM514" t="s">
        <v>361</v>
      </c>
      <c r="JN514" t="s">
        <v>361</v>
      </c>
      <c r="JO514" t="s">
        <v>361</v>
      </c>
      <c r="JP514" t="s">
        <v>361</v>
      </c>
      <c r="JQ514" t="s">
        <v>361</v>
      </c>
      <c r="JR514" t="s">
        <v>361</v>
      </c>
      <c r="JS514" t="s">
        <v>361</v>
      </c>
      <c r="JT514" t="s">
        <v>361</v>
      </c>
      <c r="JU514" t="s">
        <v>361</v>
      </c>
      <c r="JV514" t="s">
        <v>361</v>
      </c>
      <c r="JW514" t="s">
        <v>361</v>
      </c>
      <c r="KB514" t="s">
        <v>59</v>
      </c>
    </row>
    <row r="515" spans="1:288" x14ac:dyDescent="0.3">
      <c r="A515">
        <v>514</v>
      </c>
      <c r="D515" s="45">
        <v>44751</v>
      </c>
      <c r="E515" s="46">
        <v>0.36805555555555558</v>
      </c>
      <c r="F515" t="s">
        <v>20</v>
      </c>
      <c r="G515" t="s">
        <v>13</v>
      </c>
      <c r="H515" t="s">
        <v>7</v>
      </c>
      <c r="L515" t="s">
        <v>362</v>
      </c>
      <c r="P515" t="s">
        <v>9</v>
      </c>
      <c r="V515" t="s">
        <v>363</v>
      </c>
      <c r="Z515" t="s">
        <v>402</v>
      </c>
      <c r="AB515" t="s">
        <v>365</v>
      </c>
      <c r="AD515" t="s">
        <v>415</v>
      </c>
      <c r="AF515" t="s">
        <v>367</v>
      </c>
      <c r="AJ515" t="s">
        <v>367</v>
      </c>
      <c r="AN515" t="s">
        <v>9</v>
      </c>
      <c r="AP515" t="s">
        <v>471</v>
      </c>
      <c r="AR515" t="s">
        <v>9</v>
      </c>
      <c r="AT515" t="s">
        <v>9</v>
      </c>
      <c r="AV515" t="s">
        <v>361</v>
      </c>
      <c r="AW515" t="s">
        <v>361</v>
      </c>
      <c r="AX515" t="s">
        <v>361</v>
      </c>
      <c r="AY515" t="s">
        <v>370</v>
      </c>
      <c r="AZ515" t="s">
        <v>370</v>
      </c>
      <c r="BA515" t="s">
        <v>370</v>
      </c>
      <c r="BB515" t="s">
        <v>361</v>
      </c>
      <c r="BC515" t="s">
        <v>361</v>
      </c>
      <c r="BD515" t="s">
        <v>361</v>
      </c>
      <c r="BE515" t="s">
        <v>361</v>
      </c>
      <c r="BF515" t="s">
        <v>361</v>
      </c>
      <c r="BG515" t="s">
        <v>361</v>
      </c>
      <c r="BH515" t="s">
        <v>361</v>
      </c>
      <c r="BI515" t="s">
        <v>361</v>
      </c>
      <c r="BJ515" t="s">
        <v>361</v>
      </c>
      <c r="BK515" t="s">
        <v>361</v>
      </c>
      <c r="BL515" t="s">
        <v>361</v>
      </c>
      <c r="BM515" t="s">
        <v>361</v>
      </c>
      <c r="BP515" t="s">
        <v>361</v>
      </c>
      <c r="BQ515" t="s">
        <v>361</v>
      </c>
      <c r="BR515" t="s">
        <v>361</v>
      </c>
      <c r="BS515" t="s">
        <v>370</v>
      </c>
      <c r="BT515" t="s">
        <v>361</v>
      </c>
      <c r="BU515" t="s">
        <v>361</v>
      </c>
      <c r="BV515" t="s">
        <v>361</v>
      </c>
      <c r="BW515" t="s">
        <v>361</v>
      </c>
      <c r="BX515" t="s">
        <v>361</v>
      </c>
      <c r="BY515" t="s">
        <v>361</v>
      </c>
      <c r="BZ515" t="s">
        <v>361</v>
      </c>
      <c r="CA515" t="s">
        <v>361</v>
      </c>
      <c r="CB515" t="s">
        <v>361</v>
      </c>
      <c r="CC515" t="s">
        <v>361</v>
      </c>
      <c r="CF515" t="s">
        <v>361</v>
      </c>
      <c r="CG515" t="s">
        <v>361</v>
      </c>
      <c r="CH515" t="s">
        <v>361</v>
      </c>
      <c r="CI515" t="s">
        <v>370</v>
      </c>
      <c r="CJ515" t="s">
        <v>370</v>
      </c>
      <c r="CK515" t="s">
        <v>361</v>
      </c>
      <c r="CL515" t="s">
        <v>370</v>
      </c>
      <c r="CM515" t="s">
        <v>361</v>
      </c>
      <c r="CN515" t="s">
        <v>361</v>
      </c>
      <c r="CO515" t="s">
        <v>361</v>
      </c>
      <c r="CP515" t="s">
        <v>361</v>
      </c>
      <c r="CQ515" t="s">
        <v>361</v>
      </c>
      <c r="CR515" t="s">
        <v>361</v>
      </c>
      <c r="CS515" t="s">
        <v>361</v>
      </c>
      <c r="CT515" t="s">
        <v>361</v>
      </c>
      <c r="CU515" t="s">
        <v>361</v>
      </c>
      <c r="CV515" t="s">
        <v>361</v>
      </c>
      <c r="CW515" t="s">
        <v>361</v>
      </c>
      <c r="CX515" t="s">
        <v>361</v>
      </c>
      <c r="CY515" t="s">
        <v>361</v>
      </c>
      <c r="CZ515" t="s">
        <v>361</v>
      </c>
      <c r="DA515" t="s">
        <v>361</v>
      </c>
      <c r="DD515" t="s">
        <v>9</v>
      </c>
      <c r="DF515" t="s">
        <v>9</v>
      </c>
      <c r="DH515" t="s">
        <v>361</v>
      </c>
      <c r="DI515" t="s">
        <v>361</v>
      </c>
      <c r="DJ515" t="s">
        <v>361</v>
      </c>
      <c r="DK515" t="s">
        <v>361</v>
      </c>
      <c r="DL515" t="s">
        <v>361</v>
      </c>
      <c r="DM515" t="s">
        <v>361</v>
      </c>
      <c r="DN515" t="s">
        <v>361</v>
      </c>
      <c r="DO515" t="s">
        <v>361</v>
      </c>
      <c r="DP515" t="s">
        <v>361</v>
      </c>
      <c r="DQ515" t="s">
        <v>361</v>
      </c>
      <c r="DR515" t="s">
        <v>370</v>
      </c>
      <c r="DT515" t="s">
        <v>361</v>
      </c>
      <c r="DU515" t="s">
        <v>361</v>
      </c>
      <c r="DV515" t="s">
        <v>361</v>
      </c>
      <c r="DW515" t="s">
        <v>361</v>
      </c>
      <c r="DX515" t="s">
        <v>361</v>
      </c>
      <c r="DY515" t="s">
        <v>361</v>
      </c>
      <c r="DZ515" t="s">
        <v>361</v>
      </c>
      <c r="EA515" t="s">
        <v>361</v>
      </c>
      <c r="EB515" t="s">
        <v>361</v>
      </c>
      <c r="EC515" t="s">
        <v>361</v>
      </c>
      <c r="ED515" t="s">
        <v>361</v>
      </c>
      <c r="EH515" t="s">
        <v>7</v>
      </c>
      <c r="EJ515" t="s">
        <v>9</v>
      </c>
      <c r="EL515">
        <v>0</v>
      </c>
      <c r="FQ515" t="s">
        <v>373</v>
      </c>
      <c r="FR515" t="s">
        <v>406</v>
      </c>
      <c r="FV515" t="s">
        <v>406</v>
      </c>
      <c r="GF515" t="s">
        <v>7</v>
      </c>
      <c r="GJ515" t="s">
        <v>573</v>
      </c>
      <c r="GP515">
        <v>2</v>
      </c>
      <c r="GR515" t="s">
        <v>510</v>
      </c>
      <c r="GT515" t="s">
        <v>532</v>
      </c>
      <c r="GX515" t="s">
        <v>378</v>
      </c>
      <c r="HB515" t="s">
        <v>7</v>
      </c>
      <c r="HD515" t="s">
        <v>7</v>
      </c>
      <c r="HF515" t="s">
        <v>7</v>
      </c>
      <c r="HG515" t="s">
        <v>9</v>
      </c>
      <c r="HH515" t="s">
        <v>7</v>
      </c>
      <c r="HI515" t="s">
        <v>7</v>
      </c>
      <c r="HJ515" t="s">
        <v>9</v>
      </c>
      <c r="HK515" t="s">
        <v>7</v>
      </c>
      <c r="HL515" t="s">
        <v>9</v>
      </c>
      <c r="HM515" t="s">
        <v>9</v>
      </c>
      <c r="HN515" t="s">
        <v>7</v>
      </c>
      <c r="HX515" t="s">
        <v>9</v>
      </c>
      <c r="HY515" t="s">
        <v>9</v>
      </c>
      <c r="HZ515" t="s">
        <v>7</v>
      </c>
      <c r="IA515" t="s">
        <v>7</v>
      </c>
      <c r="IB515" t="s">
        <v>7</v>
      </c>
      <c r="IC515" t="s">
        <v>7</v>
      </c>
      <c r="ID515" t="s">
        <v>7</v>
      </c>
      <c r="IL515" t="s">
        <v>473</v>
      </c>
      <c r="IP515" t="s">
        <v>457</v>
      </c>
      <c r="IT515" t="s">
        <v>381</v>
      </c>
      <c r="IV515" t="s">
        <v>381</v>
      </c>
      <c r="IX515" t="s">
        <v>381</v>
      </c>
      <c r="IZ515" t="s">
        <v>9</v>
      </c>
      <c r="JB515" t="s">
        <v>11</v>
      </c>
      <c r="JD515" t="s">
        <v>9</v>
      </c>
      <c r="JF515" t="s">
        <v>410</v>
      </c>
      <c r="JG515" t="s">
        <v>410</v>
      </c>
      <c r="JH515" t="s">
        <v>410</v>
      </c>
      <c r="JL515" t="s">
        <v>370</v>
      </c>
      <c r="JM515" t="s">
        <v>370</v>
      </c>
      <c r="JN515" t="s">
        <v>361</v>
      </c>
      <c r="JO515" t="s">
        <v>370</v>
      </c>
      <c r="JP515" t="s">
        <v>370</v>
      </c>
      <c r="JQ515" t="s">
        <v>361</v>
      </c>
      <c r="JR515" t="s">
        <v>361</v>
      </c>
      <c r="JS515" t="s">
        <v>361</v>
      </c>
      <c r="JT515" t="s">
        <v>361</v>
      </c>
      <c r="JU515" t="s">
        <v>361</v>
      </c>
      <c r="JV515" t="s">
        <v>361</v>
      </c>
      <c r="JW515" t="s">
        <v>361</v>
      </c>
      <c r="JX515" t="s">
        <v>474</v>
      </c>
      <c r="JZ515" t="s">
        <v>412</v>
      </c>
      <c r="KB515" t="s">
        <v>8</v>
      </c>
    </row>
    <row r="516" spans="1:288" x14ac:dyDescent="0.3">
      <c r="A516">
        <v>515</v>
      </c>
      <c r="AV516" t="s">
        <v>361</v>
      </c>
      <c r="AW516" t="s">
        <v>361</v>
      </c>
      <c r="AX516" t="s">
        <v>361</v>
      </c>
      <c r="AY516" t="s">
        <v>361</v>
      </c>
      <c r="AZ516" t="s">
        <v>361</v>
      </c>
      <c r="BA516" t="s">
        <v>361</v>
      </c>
      <c r="BB516" t="s">
        <v>361</v>
      </c>
      <c r="BC516" t="s">
        <v>361</v>
      </c>
      <c r="BD516" t="s">
        <v>361</v>
      </c>
      <c r="BE516" t="s">
        <v>361</v>
      </c>
      <c r="BF516" t="s">
        <v>361</v>
      </c>
      <c r="BG516" t="s">
        <v>361</v>
      </c>
      <c r="BH516" t="s">
        <v>361</v>
      </c>
      <c r="BI516" t="s">
        <v>361</v>
      </c>
      <c r="BJ516" t="s">
        <v>361</v>
      </c>
      <c r="BK516" t="s">
        <v>361</v>
      </c>
      <c r="BL516" t="s">
        <v>361</v>
      </c>
      <c r="BM516" t="s">
        <v>361</v>
      </c>
      <c r="BP516" t="s">
        <v>361</v>
      </c>
      <c r="BQ516" t="s">
        <v>361</v>
      </c>
      <c r="BR516" t="s">
        <v>361</v>
      </c>
      <c r="BS516" t="s">
        <v>361</v>
      </c>
      <c r="BT516" t="s">
        <v>361</v>
      </c>
      <c r="BU516" t="s">
        <v>361</v>
      </c>
      <c r="BV516" t="s">
        <v>361</v>
      </c>
      <c r="BW516" t="s">
        <v>361</v>
      </c>
      <c r="BX516" t="s">
        <v>361</v>
      </c>
      <c r="BY516" t="s">
        <v>361</v>
      </c>
      <c r="BZ516" t="s">
        <v>361</v>
      </c>
      <c r="CA516" t="s">
        <v>361</v>
      </c>
      <c r="CB516" t="s">
        <v>361</v>
      </c>
      <c r="CC516" t="s">
        <v>361</v>
      </c>
      <c r="CF516" t="s">
        <v>361</v>
      </c>
      <c r="CG516" t="s">
        <v>361</v>
      </c>
      <c r="CH516" t="s">
        <v>361</v>
      </c>
      <c r="CI516" t="s">
        <v>361</v>
      </c>
      <c r="CJ516" t="s">
        <v>361</v>
      </c>
      <c r="CK516" t="s">
        <v>361</v>
      </c>
      <c r="CL516" t="s">
        <v>361</v>
      </c>
      <c r="CM516" t="s">
        <v>361</v>
      </c>
      <c r="CN516" t="s">
        <v>361</v>
      </c>
      <c r="CO516" t="s">
        <v>361</v>
      </c>
      <c r="CP516" t="s">
        <v>361</v>
      </c>
      <c r="CQ516" t="s">
        <v>361</v>
      </c>
      <c r="CR516" t="s">
        <v>361</v>
      </c>
      <c r="CS516" t="s">
        <v>361</v>
      </c>
      <c r="CT516" t="s">
        <v>361</v>
      </c>
      <c r="CU516" t="s">
        <v>361</v>
      </c>
      <c r="CV516" t="s">
        <v>361</v>
      </c>
      <c r="CW516" t="s">
        <v>361</v>
      </c>
      <c r="CX516" t="s">
        <v>361</v>
      </c>
      <c r="CY516" t="s">
        <v>361</v>
      </c>
      <c r="CZ516" t="s">
        <v>361</v>
      </c>
      <c r="DA516" t="s">
        <v>361</v>
      </c>
      <c r="DH516" t="s">
        <v>361</v>
      </c>
      <c r="DI516" t="s">
        <v>361</v>
      </c>
      <c r="DJ516" t="s">
        <v>361</v>
      </c>
      <c r="DK516" t="s">
        <v>361</v>
      </c>
      <c r="DL516" t="s">
        <v>361</v>
      </c>
      <c r="DM516" t="s">
        <v>361</v>
      </c>
      <c r="DN516" t="s">
        <v>361</v>
      </c>
      <c r="DO516" t="s">
        <v>361</v>
      </c>
      <c r="DP516" t="s">
        <v>361</v>
      </c>
      <c r="DQ516" t="s">
        <v>361</v>
      </c>
      <c r="DR516" t="s">
        <v>361</v>
      </c>
      <c r="DT516" t="s">
        <v>361</v>
      </c>
      <c r="DU516" t="s">
        <v>361</v>
      </c>
      <c r="DV516" t="s">
        <v>361</v>
      </c>
      <c r="DW516" t="s">
        <v>361</v>
      </c>
      <c r="DX516" t="s">
        <v>361</v>
      </c>
      <c r="DY516" t="s">
        <v>361</v>
      </c>
      <c r="DZ516" t="s">
        <v>361</v>
      </c>
      <c r="EA516" t="s">
        <v>361</v>
      </c>
      <c r="EB516" t="s">
        <v>361</v>
      </c>
      <c r="EC516" t="s">
        <v>361</v>
      </c>
      <c r="ED516" t="s">
        <v>361</v>
      </c>
      <c r="JL516" t="s">
        <v>361</v>
      </c>
      <c r="JM516" t="s">
        <v>361</v>
      </c>
      <c r="JN516" t="s">
        <v>361</v>
      </c>
      <c r="JO516" t="s">
        <v>361</v>
      </c>
      <c r="JP516" t="s">
        <v>361</v>
      </c>
      <c r="JQ516" t="s">
        <v>361</v>
      </c>
      <c r="JR516" t="s">
        <v>361</v>
      </c>
      <c r="JS516" t="s">
        <v>361</v>
      </c>
      <c r="JT516" t="s">
        <v>361</v>
      </c>
      <c r="JU516" t="s">
        <v>361</v>
      </c>
      <c r="JV516" t="s">
        <v>361</v>
      </c>
      <c r="JW516" t="s">
        <v>361</v>
      </c>
      <c r="KB516" t="s">
        <v>59</v>
      </c>
    </row>
    <row r="517" spans="1:288" x14ac:dyDescent="0.3">
      <c r="A517">
        <v>516</v>
      </c>
      <c r="AV517" t="s">
        <v>361</v>
      </c>
      <c r="AW517" t="s">
        <v>361</v>
      </c>
      <c r="AX517" t="s">
        <v>361</v>
      </c>
      <c r="AY517" t="s">
        <v>361</v>
      </c>
      <c r="AZ517" t="s">
        <v>361</v>
      </c>
      <c r="BA517" t="s">
        <v>361</v>
      </c>
      <c r="BB517" t="s">
        <v>361</v>
      </c>
      <c r="BC517" t="s">
        <v>361</v>
      </c>
      <c r="BD517" t="s">
        <v>361</v>
      </c>
      <c r="BE517" t="s">
        <v>361</v>
      </c>
      <c r="BF517" t="s">
        <v>361</v>
      </c>
      <c r="BG517" t="s">
        <v>361</v>
      </c>
      <c r="BH517" t="s">
        <v>361</v>
      </c>
      <c r="BI517" t="s">
        <v>361</v>
      </c>
      <c r="BJ517" t="s">
        <v>361</v>
      </c>
      <c r="BK517" t="s">
        <v>361</v>
      </c>
      <c r="BL517" t="s">
        <v>361</v>
      </c>
      <c r="BM517" t="s">
        <v>361</v>
      </c>
      <c r="BP517" t="s">
        <v>361</v>
      </c>
      <c r="BQ517" t="s">
        <v>361</v>
      </c>
      <c r="BR517" t="s">
        <v>361</v>
      </c>
      <c r="BS517" t="s">
        <v>361</v>
      </c>
      <c r="BT517" t="s">
        <v>361</v>
      </c>
      <c r="BU517" t="s">
        <v>361</v>
      </c>
      <c r="BV517" t="s">
        <v>361</v>
      </c>
      <c r="BW517" t="s">
        <v>361</v>
      </c>
      <c r="BX517" t="s">
        <v>361</v>
      </c>
      <c r="BY517" t="s">
        <v>361</v>
      </c>
      <c r="BZ517" t="s">
        <v>361</v>
      </c>
      <c r="CA517" t="s">
        <v>361</v>
      </c>
      <c r="CB517" t="s">
        <v>361</v>
      </c>
      <c r="CC517" t="s">
        <v>361</v>
      </c>
      <c r="CF517" t="s">
        <v>361</v>
      </c>
      <c r="CG517" t="s">
        <v>361</v>
      </c>
      <c r="CH517" t="s">
        <v>361</v>
      </c>
      <c r="CI517" t="s">
        <v>361</v>
      </c>
      <c r="CJ517" t="s">
        <v>361</v>
      </c>
      <c r="CK517" t="s">
        <v>361</v>
      </c>
      <c r="CL517" t="s">
        <v>361</v>
      </c>
      <c r="CM517" t="s">
        <v>361</v>
      </c>
      <c r="CN517" t="s">
        <v>361</v>
      </c>
      <c r="CO517" t="s">
        <v>361</v>
      </c>
      <c r="CP517" t="s">
        <v>361</v>
      </c>
      <c r="CQ517" t="s">
        <v>361</v>
      </c>
      <c r="CR517" t="s">
        <v>361</v>
      </c>
      <c r="CS517" t="s">
        <v>361</v>
      </c>
      <c r="CT517" t="s">
        <v>361</v>
      </c>
      <c r="CU517" t="s">
        <v>361</v>
      </c>
      <c r="CV517" t="s">
        <v>361</v>
      </c>
      <c r="CW517" t="s">
        <v>361</v>
      </c>
      <c r="CX517" t="s">
        <v>361</v>
      </c>
      <c r="CY517" t="s">
        <v>361</v>
      </c>
      <c r="CZ517" t="s">
        <v>361</v>
      </c>
      <c r="DA517" t="s">
        <v>361</v>
      </c>
      <c r="DH517" t="s">
        <v>361</v>
      </c>
      <c r="DI517" t="s">
        <v>361</v>
      </c>
      <c r="DJ517" t="s">
        <v>361</v>
      </c>
      <c r="DK517" t="s">
        <v>361</v>
      </c>
      <c r="DL517" t="s">
        <v>361</v>
      </c>
      <c r="DM517" t="s">
        <v>361</v>
      </c>
      <c r="DN517" t="s">
        <v>361</v>
      </c>
      <c r="DO517" t="s">
        <v>361</v>
      </c>
      <c r="DP517" t="s">
        <v>361</v>
      </c>
      <c r="DQ517" t="s">
        <v>361</v>
      </c>
      <c r="DR517" t="s">
        <v>361</v>
      </c>
      <c r="DT517" t="s">
        <v>361</v>
      </c>
      <c r="DU517" t="s">
        <v>361</v>
      </c>
      <c r="DV517" t="s">
        <v>361</v>
      </c>
      <c r="DW517" t="s">
        <v>361</v>
      </c>
      <c r="DX517" t="s">
        <v>361</v>
      </c>
      <c r="DY517" t="s">
        <v>361</v>
      </c>
      <c r="DZ517" t="s">
        <v>361</v>
      </c>
      <c r="EA517" t="s">
        <v>361</v>
      </c>
      <c r="EB517" t="s">
        <v>361</v>
      </c>
      <c r="EC517" t="s">
        <v>361</v>
      </c>
      <c r="ED517" t="s">
        <v>361</v>
      </c>
      <c r="JL517" t="s">
        <v>361</v>
      </c>
      <c r="JM517" t="s">
        <v>361</v>
      </c>
      <c r="JN517" t="s">
        <v>361</v>
      </c>
      <c r="JO517" t="s">
        <v>361</v>
      </c>
      <c r="JP517" t="s">
        <v>361</v>
      </c>
      <c r="JQ517" t="s">
        <v>361</v>
      </c>
      <c r="JR517" t="s">
        <v>361</v>
      </c>
      <c r="JS517" t="s">
        <v>361</v>
      </c>
      <c r="JT517" t="s">
        <v>361</v>
      </c>
      <c r="JU517" t="s">
        <v>361</v>
      </c>
      <c r="JV517" t="s">
        <v>361</v>
      </c>
      <c r="JW517" t="s">
        <v>361</v>
      </c>
      <c r="KB517" t="s">
        <v>59</v>
      </c>
    </row>
    <row r="518" spans="1:288" x14ac:dyDescent="0.3">
      <c r="A518">
        <v>517</v>
      </c>
      <c r="AV518" t="s">
        <v>361</v>
      </c>
      <c r="AW518" t="s">
        <v>361</v>
      </c>
      <c r="AX518" t="s">
        <v>361</v>
      </c>
      <c r="AY518" t="s">
        <v>361</v>
      </c>
      <c r="AZ518" t="s">
        <v>361</v>
      </c>
      <c r="BA518" t="s">
        <v>361</v>
      </c>
      <c r="BB518" t="s">
        <v>361</v>
      </c>
      <c r="BC518" t="s">
        <v>361</v>
      </c>
      <c r="BD518" t="s">
        <v>361</v>
      </c>
      <c r="BE518" t="s">
        <v>361</v>
      </c>
      <c r="BF518" t="s">
        <v>361</v>
      </c>
      <c r="BG518" t="s">
        <v>361</v>
      </c>
      <c r="BH518" t="s">
        <v>361</v>
      </c>
      <c r="BI518" t="s">
        <v>361</v>
      </c>
      <c r="BJ518" t="s">
        <v>361</v>
      </c>
      <c r="BK518" t="s">
        <v>361</v>
      </c>
      <c r="BL518" t="s">
        <v>361</v>
      </c>
      <c r="BM518" t="s">
        <v>361</v>
      </c>
      <c r="BP518" t="s">
        <v>361</v>
      </c>
      <c r="BQ518" t="s">
        <v>361</v>
      </c>
      <c r="BR518" t="s">
        <v>361</v>
      </c>
      <c r="BS518" t="s">
        <v>361</v>
      </c>
      <c r="BT518" t="s">
        <v>361</v>
      </c>
      <c r="BU518" t="s">
        <v>361</v>
      </c>
      <c r="BV518" t="s">
        <v>361</v>
      </c>
      <c r="BW518" t="s">
        <v>361</v>
      </c>
      <c r="BX518" t="s">
        <v>361</v>
      </c>
      <c r="BY518" t="s">
        <v>361</v>
      </c>
      <c r="BZ518" t="s">
        <v>361</v>
      </c>
      <c r="CA518" t="s">
        <v>361</v>
      </c>
      <c r="CB518" t="s">
        <v>361</v>
      </c>
      <c r="CC518" t="s">
        <v>361</v>
      </c>
      <c r="CF518" t="s">
        <v>361</v>
      </c>
      <c r="CG518" t="s">
        <v>361</v>
      </c>
      <c r="CH518" t="s">
        <v>361</v>
      </c>
      <c r="CI518" t="s">
        <v>361</v>
      </c>
      <c r="CJ518" t="s">
        <v>361</v>
      </c>
      <c r="CK518" t="s">
        <v>361</v>
      </c>
      <c r="CL518" t="s">
        <v>361</v>
      </c>
      <c r="CM518" t="s">
        <v>361</v>
      </c>
      <c r="CN518" t="s">
        <v>361</v>
      </c>
      <c r="CO518" t="s">
        <v>361</v>
      </c>
      <c r="CP518" t="s">
        <v>361</v>
      </c>
      <c r="CQ518" t="s">
        <v>361</v>
      </c>
      <c r="CR518" t="s">
        <v>361</v>
      </c>
      <c r="CS518" t="s">
        <v>361</v>
      </c>
      <c r="CT518" t="s">
        <v>361</v>
      </c>
      <c r="CU518" t="s">
        <v>361</v>
      </c>
      <c r="CV518" t="s">
        <v>361</v>
      </c>
      <c r="CW518" t="s">
        <v>361</v>
      </c>
      <c r="CX518" t="s">
        <v>361</v>
      </c>
      <c r="CY518" t="s">
        <v>361</v>
      </c>
      <c r="CZ518" t="s">
        <v>361</v>
      </c>
      <c r="DA518" t="s">
        <v>361</v>
      </c>
      <c r="DH518" t="s">
        <v>361</v>
      </c>
      <c r="DI518" t="s">
        <v>361</v>
      </c>
      <c r="DJ518" t="s">
        <v>361</v>
      </c>
      <c r="DK518" t="s">
        <v>361</v>
      </c>
      <c r="DL518" t="s">
        <v>361</v>
      </c>
      <c r="DM518" t="s">
        <v>361</v>
      </c>
      <c r="DN518" t="s">
        <v>361</v>
      </c>
      <c r="DO518" t="s">
        <v>361</v>
      </c>
      <c r="DP518" t="s">
        <v>361</v>
      </c>
      <c r="DQ518" t="s">
        <v>361</v>
      </c>
      <c r="DR518" t="s">
        <v>361</v>
      </c>
      <c r="DT518" t="s">
        <v>361</v>
      </c>
      <c r="DU518" t="s">
        <v>361</v>
      </c>
      <c r="DV518" t="s">
        <v>361</v>
      </c>
      <c r="DW518" t="s">
        <v>361</v>
      </c>
      <c r="DX518" t="s">
        <v>361</v>
      </c>
      <c r="DY518" t="s">
        <v>361</v>
      </c>
      <c r="DZ518" t="s">
        <v>361</v>
      </c>
      <c r="EA518" t="s">
        <v>361</v>
      </c>
      <c r="EB518" t="s">
        <v>361</v>
      </c>
      <c r="EC518" t="s">
        <v>361</v>
      </c>
      <c r="ED518" t="s">
        <v>361</v>
      </c>
      <c r="JL518" t="s">
        <v>361</v>
      </c>
      <c r="JM518" t="s">
        <v>361</v>
      </c>
      <c r="JN518" t="s">
        <v>361</v>
      </c>
      <c r="JO518" t="s">
        <v>361</v>
      </c>
      <c r="JP518" t="s">
        <v>361</v>
      </c>
      <c r="JQ518" t="s">
        <v>361</v>
      </c>
      <c r="JR518" t="s">
        <v>361</v>
      </c>
      <c r="JS518" t="s">
        <v>361</v>
      </c>
      <c r="JT518" t="s">
        <v>361</v>
      </c>
      <c r="JU518" t="s">
        <v>361</v>
      </c>
      <c r="JV518" t="s">
        <v>361</v>
      </c>
      <c r="JW518" t="s">
        <v>361</v>
      </c>
      <c r="KB518" t="s">
        <v>59</v>
      </c>
    </row>
    <row r="519" spans="1:288" x14ac:dyDescent="0.3">
      <c r="A519">
        <v>518</v>
      </c>
      <c r="D519" s="45">
        <v>44750</v>
      </c>
      <c r="E519" s="46">
        <v>0.43124999999999997</v>
      </c>
      <c r="F519" t="s">
        <v>5</v>
      </c>
      <c r="G519" t="s">
        <v>382</v>
      </c>
      <c r="I519" t="s">
        <v>383</v>
      </c>
      <c r="N519" t="s">
        <v>384</v>
      </c>
      <c r="S519" t="s">
        <v>385</v>
      </c>
      <c r="W519" t="s">
        <v>426</v>
      </c>
      <c r="Y519" t="s">
        <v>385</v>
      </c>
      <c r="AA519" t="s">
        <v>414</v>
      </c>
      <c r="AC519" t="s">
        <v>447</v>
      </c>
      <c r="AE519" t="s">
        <v>389</v>
      </c>
      <c r="AG519" t="s">
        <v>390</v>
      </c>
      <c r="AK519" t="s">
        <v>383</v>
      </c>
      <c r="AO519" t="s">
        <v>383</v>
      </c>
      <c r="AQ519" t="s">
        <v>383</v>
      </c>
      <c r="AS519" t="s">
        <v>383</v>
      </c>
      <c r="AU519" t="s">
        <v>383</v>
      </c>
      <c r="AV519" t="s">
        <v>361</v>
      </c>
      <c r="AW519" t="s">
        <v>361</v>
      </c>
      <c r="AX519" t="s">
        <v>361</v>
      </c>
      <c r="AY519" t="s">
        <v>361</v>
      </c>
      <c r="AZ519" t="s">
        <v>361</v>
      </c>
      <c r="BA519" t="s">
        <v>361</v>
      </c>
      <c r="BB519" t="s">
        <v>361</v>
      </c>
      <c r="BC519" t="s">
        <v>361</v>
      </c>
      <c r="BD519" t="s">
        <v>361</v>
      </c>
      <c r="BE519" t="s">
        <v>361</v>
      </c>
      <c r="BF519" t="s">
        <v>361</v>
      </c>
      <c r="BG519" t="s">
        <v>361</v>
      </c>
      <c r="BH519" t="s">
        <v>361</v>
      </c>
      <c r="BI519" t="s">
        <v>361</v>
      </c>
      <c r="BJ519" t="s">
        <v>370</v>
      </c>
      <c r="BK519" t="s">
        <v>370</v>
      </c>
      <c r="BL519" t="s">
        <v>361</v>
      </c>
      <c r="BM519" t="s">
        <v>361</v>
      </c>
      <c r="BP519" t="s">
        <v>361</v>
      </c>
      <c r="BQ519" t="s">
        <v>361</v>
      </c>
      <c r="BR519" t="s">
        <v>361</v>
      </c>
      <c r="BS519" t="s">
        <v>361</v>
      </c>
      <c r="BT519" t="s">
        <v>361</v>
      </c>
      <c r="BU519" t="s">
        <v>361</v>
      </c>
      <c r="BV519" t="s">
        <v>361</v>
      </c>
      <c r="BW519" t="s">
        <v>361</v>
      </c>
      <c r="BX519" t="s">
        <v>361</v>
      </c>
      <c r="BY519" t="s">
        <v>361</v>
      </c>
      <c r="BZ519" t="s">
        <v>370</v>
      </c>
      <c r="CA519" t="s">
        <v>361</v>
      </c>
      <c r="CB519" t="s">
        <v>361</v>
      </c>
      <c r="CC519" t="s">
        <v>361</v>
      </c>
      <c r="CF519" t="s">
        <v>361</v>
      </c>
      <c r="CG519" t="s">
        <v>361</v>
      </c>
      <c r="CH519" t="s">
        <v>361</v>
      </c>
      <c r="CI519" t="s">
        <v>361</v>
      </c>
      <c r="CJ519" t="s">
        <v>361</v>
      </c>
      <c r="CK519" t="s">
        <v>361</v>
      </c>
      <c r="CL519" t="s">
        <v>361</v>
      </c>
      <c r="CM519" t="s">
        <v>361</v>
      </c>
      <c r="CN519" t="s">
        <v>361</v>
      </c>
      <c r="CO519" t="s">
        <v>361</v>
      </c>
      <c r="CP519" t="s">
        <v>361</v>
      </c>
      <c r="CQ519" t="s">
        <v>361</v>
      </c>
      <c r="CR519" t="s">
        <v>361</v>
      </c>
      <c r="CS519" t="s">
        <v>370</v>
      </c>
      <c r="CT519" t="s">
        <v>370</v>
      </c>
      <c r="CU519" t="s">
        <v>370</v>
      </c>
      <c r="CV519" t="s">
        <v>361</v>
      </c>
      <c r="CW519" t="s">
        <v>361</v>
      </c>
      <c r="CX519" t="s">
        <v>361</v>
      </c>
      <c r="CY519" t="s">
        <v>361</v>
      </c>
      <c r="CZ519" t="s">
        <v>361</v>
      </c>
      <c r="DA519" t="s">
        <v>361</v>
      </c>
      <c r="DE519" t="s">
        <v>385</v>
      </c>
      <c r="DG519" t="s">
        <v>385</v>
      </c>
      <c r="DH519" t="s">
        <v>361</v>
      </c>
      <c r="DI519" t="s">
        <v>361</v>
      </c>
      <c r="DJ519" t="s">
        <v>361</v>
      </c>
      <c r="DK519" t="s">
        <v>361</v>
      </c>
      <c r="DL519" t="s">
        <v>361</v>
      </c>
      <c r="DM519" t="s">
        <v>361</v>
      </c>
      <c r="DN519" t="s">
        <v>361</v>
      </c>
      <c r="DO519" t="s">
        <v>361</v>
      </c>
      <c r="DP519" t="s">
        <v>361</v>
      </c>
      <c r="DQ519" t="s">
        <v>361</v>
      </c>
      <c r="DR519" t="s">
        <v>361</v>
      </c>
      <c r="DT519" t="s">
        <v>361</v>
      </c>
      <c r="DU519" t="s">
        <v>361</v>
      </c>
      <c r="DV519" t="s">
        <v>361</v>
      </c>
      <c r="DW519" t="s">
        <v>361</v>
      </c>
      <c r="DX519" t="s">
        <v>361</v>
      </c>
      <c r="DY519" t="s">
        <v>361</v>
      </c>
      <c r="DZ519" t="s">
        <v>361</v>
      </c>
      <c r="EA519" t="s">
        <v>361</v>
      </c>
      <c r="EB519" t="s">
        <v>361</v>
      </c>
      <c r="EC519" t="s">
        <v>361</v>
      </c>
      <c r="ED519" t="s">
        <v>370</v>
      </c>
      <c r="EI519" t="s">
        <v>383</v>
      </c>
      <c r="EK519" t="s">
        <v>383</v>
      </c>
      <c r="EL519">
        <v>3</v>
      </c>
      <c r="EM519" t="s">
        <v>371</v>
      </c>
      <c r="EN519">
        <v>32</v>
      </c>
      <c r="EO519" t="s">
        <v>371</v>
      </c>
      <c r="EP519">
        <v>13</v>
      </c>
      <c r="EQ519" t="s">
        <v>371</v>
      </c>
      <c r="ER519">
        <v>7</v>
      </c>
      <c r="FQ519" t="s">
        <v>392</v>
      </c>
      <c r="FS519" t="s">
        <v>419</v>
      </c>
      <c r="FW519" t="s">
        <v>419</v>
      </c>
      <c r="GA519" t="s">
        <v>385</v>
      </c>
      <c r="GG519" t="s">
        <v>383</v>
      </c>
      <c r="GK519" t="s">
        <v>428</v>
      </c>
      <c r="GO519" t="s">
        <v>429</v>
      </c>
      <c r="GQ519">
        <v>20</v>
      </c>
      <c r="GS519" t="s">
        <v>420</v>
      </c>
      <c r="GU519" t="s">
        <v>396</v>
      </c>
      <c r="GY519" t="s">
        <v>397</v>
      </c>
      <c r="HC519" t="s">
        <v>383</v>
      </c>
      <c r="HE519" t="s">
        <v>385</v>
      </c>
      <c r="HO519" t="s">
        <v>385</v>
      </c>
      <c r="HP519" t="s">
        <v>385</v>
      </c>
      <c r="HQ519" t="s">
        <v>383</v>
      </c>
      <c r="HR519" t="s">
        <v>383</v>
      </c>
      <c r="HS519" t="s">
        <v>385</v>
      </c>
      <c r="HT519" t="s">
        <v>383</v>
      </c>
      <c r="HU519" t="s">
        <v>385</v>
      </c>
      <c r="HV519" t="s">
        <v>385</v>
      </c>
      <c r="HW519" t="s">
        <v>383</v>
      </c>
      <c r="IE519" t="s">
        <v>385</v>
      </c>
      <c r="IF519" t="s">
        <v>385</v>
      </c>
      <c r="IG519" t="s">
        <v>383</v>
      </c>
      <c r="IH519" t="s">
        <v>383</v>
      </c>
      <c r="II519" t="s">
        <v>383</v>
      </c>
      <c r="IJ519" t="s">
        <v>383</v>
      </c>
      <c r="IK519" t="s">
        <v>383</v>
      </c>
      <c r="IM519" t="s">
        <v>453</v>
      </c>
      <c r="IQ519" t="s">
        <v>422</v>
      </c>
      <c r="IU519" t="s">
        <v>399</v>
      </c>
      <c r="IW519" t="s">
        <v>399</v>
      </c>
      <c r="IY519" t="s">
        <v>399</v>
      </c>
      <c r="JA519" t="s">
        <v>383</v>
      </c>
      <c r="JL519" t="s">
        <v>361</v>
      </c>
      <c r="JM519" t="s">
        <v>361</v>
      </c>
      <c r="JN519" t="s">
        <v>361</v>
      </c>
      <c r="JO519" t="s">
        <v>361</v>
      </c>
      <c r="JP519" t="s">
        <v>361</v>
      </c>
      <c r="JQ519" t="s">
        <v>361</v>
      </c>
      <c r="JR519" t="s">
        <v>361</v>
      </c>
      <c r="JS519" t="s">
        <v>361</v>
      </c>
      <c r="JT519" t="s">
        <v>361</v>
      </c>
      <c r="JU519" t="s">
        <v>361</v>
      </c>
      <c r="JV519" t="s">
        <v>361</v>
      </c>
      <c r="JW519" t="s">
        <v>361</v>
      </c>
      <c r="KB519" t="s">
        <v>8</v>
      </c>
    </row>
    <row r="520" spans="1:288" x14ac:dyDescent="0.3">
      <c r="A520">
        <v>519</v>
      </c>
      <c r="D520" s="45">
        <v>44750</v>
      </c>
      <c r="E520" s="46">
        <v>0.43472222222222223</v>
      </c>
      <c r="F520" t="s">
        <v>61</v>
      </c>
      <c r="G520" t="s">
        <v>13</v>
      </c>
      <c r="H520" t="s">
        <v>7</v>
      </c>
      <c r="L520" t="s">
        <v>362</v>
      </c>
      <c r="P520" t="s">
        <v>9</v>
      </c>
      <c r="V520" t="s">
        <v>363</v>
      </c>
      <c r="Z520" t="s">
        <v>443</v>
      </c>
      <c r="AB520" t="s">
        <v>365</v>
      </c>
      <c r="AD520" t="s">
        <v>415</v>
      </c>
      <c r="AF520" t="s">
        <v>470</v>
      </c>
      <c r="AH520" t="s">
        <v>417</v>
      </c>
      <c r="AJ520" t="s">
        <v>367</v>
      </c>
      <c r="AN520" t="s">
        <v>9</v>
      </c>
      <c r="AP520" t="s">
        <v>369</v>
      </c>
      <c r="AR520" t="s">
        <v>7</v>
      </c>
      <c r="AT520" t="s">
        <v>9</v>
      </c>
      <c r="AV520" t="s">
        <v>361</v>
      </c>
      <c r="AW520" t="s">
        <v>361</v>
      </c>
      <c r="AX520" t="s">
        <v>361</v>
      </c>
      <c r="AY520" t="s">
        <v>361</v>
      </c>
      <c r="AZ520" t="s">
        <v>370</v>
      </c>
      <c r="BA520" t="s">
        <v>370</v>
      </c>
      <c r="BB520" t="s">
        <v>370</v>
      </c>
      <c r="BC520" t="s">
        <v>361</v>
      </c>
      <c r="BD520" t="s">
        <v>361</v>
      </c>
      <c r="BE520" t="s">
        <v>361</v>
      </c>
      <c r="BF520" t="s">
        <v>361</v>
      </c>
      <c r="BG520" t="s">
        <v>361</v>
      </c>
      <c r="BH520" t="s">
        <v>361</v>
      </c>
      <c r="BI520" t="s">
        <v>361</v>
      </c>
      <c r="BJ520" t="s">
        <v>361</v>
      </c>
      <c r="BK520" t="s">
        <v>361</v>
      </c>
      <c r="BL520" t="s">
        <v>361</v>
      </c>
      <c r="BM520" t="s">
        <v>361</v>
      </c>
      <c r="BP520" t="s">
        <v>361</v>
      </c>
      <c r="BQ520" t="s">
        <v>361</v>
      </c>
      <c r="BR520" t="s">
        <v>361</v>
      </c>
      <c r="BS520" t="s">
        <v>370</v>
      </c>
      <c r="BT520" t="s">
        <v>361</v>
      </c>
      <c r="BU520" t="s">
        <v>361</v>
      </c>
      <c r="BV520" t="s">
        <v>361</v>
      </c>
      <c r="BW520" t="s">
        <v>361</v>
      </c>
      <c r="BX520" t="s">
        <v>361</v>
      </c>
      <c r="BY520" t="s">
        <v>361</v>
      </c>
      <c r="BZ520" t="s">
        <v>361</v>
      </c>
      <c r="CA520" t="s">
        <v>361</v>
      </c>
      <c r="CB520" t="s">
        <v>361</v>
      </c>
      <c r="CC520" t="s">
        <v>361</v>
      </c>
      <c r="CF520" t="s">
        <v>361</v>
      </c>
      <c r="CG520" t="s">
        <v>361</v>
      </c>
      <c r="CH520" t="s">
        <v>361</v>
      </c>
      <c r="CI520" t="s">
        <v>370</v>
      </c>
      <c r="CJ520" t="s">
        <v>361</v>
      </c>
      <c r="CK520" t="s">
        <v>370</v>
      </c>
      <c r="CL520" t="s">
        <v>370</v>
      </c>
      <c r="CM520" t="s">
        <v>361</v>
      </c>
      <c r="CN520" t="s">
        <v>361</v>
      </c>
      <c r="CO520" t="s">
        <v>361</v>
      </c>
      <c r="CP520" t="s">
        <v>361</v>
      </c>
      <c r="CQ520" t="s">
        <v>361</v>
      </c>
      <c r="CR520" t="s">
        <v>361</v>
      </c>
      <c r="CS520" t="s">
        <v>361</v>
      </c>
      <c r="CT520" t="s">
        <v>361</v>
      </c>
      <c r="CU520" t="s">
        <v>361</v>
      </c>
      <c r="CV520" t="s">
        <v>361</v>
      </c>
      <c r="CW520" t="s">
        <v>361</v>
      </c>
      <c r="CX520" t="s">
        <v>361</v>
      </c>
      <c r="CY520" t="s">
        <v>361</v>
      </c>
      <c r="CZ520" t="s">
        <v>361</v>
      </c>
      <c r="DA520" t="s">
        <v>361</v>
      </c>
      <c r="DD520" t="s">
        <v>9</v>
      </c>
      <c r="DF520" t="s">
        <v>7</v>
      </c>
      <c r="DH520" t="s">
        <v>361</v>
      </c>
      <c r="DI520" t="s">
        <v>361</v>
      </c>
      <c r="DJ520" t="s">
        <v>361</v>
      </c>
      <c r="DK520" t="s">
        <v>361</v>
      </c>
      <c r="DL520" t="s">
        <v>361</v>
      </c>
      <c r="DM520" t="s">
        <v>361</v>
      </c>
      <c r="DN520" t="s">
        <v>361</v>
      </c>
      <c r="DO520" t="s">
        <v>361</v>
      </c>
      <c r="DP520" t="s">
        <v>361</v>
      </c>
      <c r="DQ520" t="s">
        <v>361</v>
      </c>
      <c r="DR520" t="s">
        <v>370</v>
      </c>
      <c r="DT520" t="s">
        <v>361</v>
      </c>
      <c r="DU520" t="s">
        <v>361</v>
      </c>
      <c r="DV520" t="s">
        <v>361</v>
      </c>
      <c r="DW520" t="s">
        <v>361</v>
      </c>
      <c r="DX520" t="s">
        <v>361</v>
      </c>
      <c r="DY520" t="s">
        <v>361</v>
      </c>
      <c r="DZ520" t="s">
        <v>361</v>
      </c>
      <c r="EA520" t="s">
        <v>361</v>
      </c>
      <c r="EB520" t="s">
        <v>361</v>
      </c>
      <c r="EC520" t="s">
        <v>361</v>
      </c>
      <c r="ED520" t="s">
        <v>361</v>
      </c>
      <c r="EH520" t="s">
        <v>7</v>
      </c>
      <c r="EJ520" t="s">
        <v>7</v>
      </c>
      <c r="EL520">
        <v>0</v>
      </c>
      <c r="FQ520" t="s">
        <v>373</v>
      </c>
      <c r="FR520" t="s">
        <v>374</v>
      </c>
      <c r="FV520" t="s">
        <v>374</v>
      </c>
      <c r="GF520" t="s">
        <v>7</v>
      </c>
      <c r="GJ520" t="s">
        <v>375</v>
      </c>
      <c r="GP520">
        <v>3</v>
      </c>
      <c r="GR520" t="s">
        <v>376</v>
      </c>
      <c r="GT520" t="s">
        <v>377</v>
      </c>
      <c r="GX520" t="s">
        <v>378</v>
      </c>
      <c r="HB520" t="s">
        <v>7</v>
      </c>
      <c r="HD520" t="s">
        <v>9</v>
      </c>
      <c r="HF520" t="s">
        <v>9</v>
      </c>
      <c r="HG520" t="s">
        <v>9</v>
      </c>
      <c r="HH520" t="s">
        <v>7</v>
      </c>
      <c r="HI520" t="s">
        <v>7</v>
      </c>
      <c r="HJ520" t="s">
        <v>9</v>
      </c>
      <c r="HK520" t="s">
        <v>7</v>
      </c>
      <c r="HL520" t="s">
        <v>9</v>
      </c>
      <c r="HM520" t="s">
        <v>9</v>
      </c>
      <c r="HN520" t="s">
        <v>9</v>
      </c>
      <c r="HX520" t="s">
        <v>9</v>
      </c>
      <c r="HY520" t="s">
        <v>9</v>
      </c>
      <c r="HZ520" t="s">
        <v>7</v>
      </c>
      <c r="IA520" t="s">
        <v>7</v>
      </c>
      <c r="IB520" t="s">
        <v>7</v>
      </c>
      <c r="IC520" t="s">
        <v>7</v>
      </c>
      <c r="ID520" t="s">
        <v>7</v>
      </c>
      <c r="IL520" t="s">
        <v>473</v>
      </c>
      <c r="IP520" t="s">
        <v>14</v>
      </c>
      <c r="IR520" t="s">
        <v>530</v>
      </c>
      <c r="IT520" t="s">
        <v>381</v>
      </c>
      <c r="IV520" t="s">
        <v>381</v>
      </c>
      <c r="IX520" t="s">
        <v>381</v>
      </c>
      <c r="IZ520" t="s">
        <v>9</v>
      </c>
      <c r="JB520" t="s">
        <v>11</v>
      </c>
      <c r="JD520" t="s">
        <v>9</v>
      </c>
      <c r="JF520" t="s">
        <v>410</v>
      </c>
      <c r="JG520" t="s">
        <v>410</v>
      </c>
      <c r="JH520" t="s">
        <v>410</v>
      </c>
      <c r="JL520" t="s">
        <v>370</v>
      </c>
      <c r="JM520" t="s">
        <v>361</v>
      </c>
      <c r="JN520" t="s">
        <v>370</v>
      </c>
      <c r="JO520" t="s">
        <v>361</v>
      </c>
      <c r="JP520" t="s">
        <v>370</v>
      </c>
      <c r="JQ520" t="s">
        <v>361</v>
      </c>
      <c r="JR520" t="s">
        <v>361</v>
      </c>
      <c r="JS520" t="s">
        <v>361</v>
      </c>
      <c r="JT520" t="s">
        <v>361</v>
      </c>
      <c r="JU520" t="s">
        <v>361</v>
      </c>
      <c r="JV520" t="s">
        <v>361</v>
      </c>
      <c r="JW520" t="s">
        <v>361</v>
      </c>
      <c r="JX520" t="s">
        <v>474</v>
      </c>
      <c r="JZ520" t="s">
        <v>412</v>
      </c>
      <c r="KB520" t="s">
        <v>8</v>
      </c>
    </row>
    <row r="521" spans="1:288" x14ac:dyDescent="0.3">
      <c r="A521">
        <v>520</v>
      </c>
      <c r="AV521" t="s">
        <v>361</v>
      </c>
      <c r="AW521" t="s">
        <v>361</v>
      </c>
      <c r="AX521" t="s">
        <v>361</v>
      </c>
      <c r="AY521" t="s">
        <v>361</v>
      </c>
      <c r="AZ521" t="s">
        <v>361</v>
      </c>
      <c r="BA521" t="s">
        <v>361</v>
      </c>
      <c r="BB521" t="s">
        <v>361</v>
      </c>
      <c r="BC521" t="s">
        <v>361</v>
      </c>
      <c r="BD521" t="s">
        <v>361</v>
      </c>
      <c r="BE521" t="s">
        <v>361</v>
      </c>
      <c r="BF521" t="s">
        <v>361</v>
      </c>
      <c r="BG521" t="s">
        <v>361</v>
      </c>
      <c r="BH521" t="s">
        <v>361</v>
      </c>
      <c r="BI521" t="s">
        <v>361</v>
      </c>
      <c r="BJ521" t="s">
        <v>361</v>
      </c>
      <c r="BK521" t="s">
        <v>361</v>
      </c>
      <c r="BL521" t="s">
        <v>361</v>
      </c>
      <c r="BM521" t="s">
        <v>361</v>
      </c>
      <c r="BP521" t="s">
        <v>361</v>
      </c>
      <c r="BQ521" t="s">
        <v>361</v>
      </c>
      <c r="BR521" t="s">
        <v>361</v>
      </c>
      <c r="BS521" t="s">
        <v>361</v>
      </c>
      <c r="BT521" t="s">
        <v>361</v>
      </c>
      <c r="BU521" t="s">
        <v>361</v>
      </c>
      <c r="BV521" t="s">
        <v>361</v>
      </c>
      <c r="BW521" t="s">
        <v>361</v>
      </c>
      <c r="BX521" t="s">
        <v>361</v>
      </c>
      <c r="BY521" t="s">
        <v>361</v>
      </c>
      <c r="BZ521" t="s">
        <v>361</v>
      </c>
      <c r="CA521" t="s">
        <v>361</v>
      </c>
      <c r="CB521" t="s">
        <v>361</v>
      </c>
      <c r="CC521" t="s">
        <v>361</v>
      </c>
      <c r="CF521" t="s">
        <v>361</v>
      </c>
      <c r="CG521" t="s">
        <v>361</v>
      </c>
      <c r="CH521" t="s">
        <v>361</v>
      </c>
      <c r="CI521" t="s">
        <v>361</v>
      </c>
      <c r="CJ521" t="s">
        <v>361</v>
      </c>
      <c r="CK521" t="s">
        <v>361</v>
      </c>
      <c r="CL521" t="s">
        <v>361</v>
      </c>
      <c r="CM521" t="s">
        <v>361</v>
      </c>
      <c r="CN521" t="s">
        <v>361</v>
      </c>
      <c r="CO521" t="s">
        <v>361</v>
      </c>
      <c r="CP521" t="s">
        <v>361</v>
      </c>
      <c r="CQ521" t="s">
        <v>361</v>
      </c>
      <c r="CR521" t="s">
        <v>361</v>
      </c>
      <c r="CS521" t="s">
        <v>361</v>
      </c>
      <c r="CT521" t="s">
        <v>361</v>
      </c>
      <c r="CU521" t="s">
        <v>361</v>
      </c>
      <c r="CV521" t="s">
        <v>361</v>
      </c>
      <c r="CW521" t="s">
        <v>361</v>
      </c>
      <c r="CX521" t="s">
        <v>361</v>
      </c>
      <c r="CY521" t="s">
        <v>361</v>
      </c>
      <c r="CZ521" t="s">
        <v>361</v>
      </c>
      <c r="DA521" t="s">
        <v>361</v>
      </c>
      <c r="DH521" t="s">
        <v>361</v>
      </c>
      <c r="DI521" t="s">
        <v>361</v>
      </c>
      <c r="DJ521" t="s">
        <v>361</v>
      </c>
      <c r="DK521" t="s">
        <v>361</v>
      </c>
      <c r="DL521" t="s">
        <v>361</v>
      </c>
      <c r="DM521" t="s">
        <v>361</v>
      </c>
      <c r="DN521" t="s">
        <v>361</v>
      </c>
      <c r="DO521" t="s">
        <v>361</v>
      </c>
      <c r="DP521" t="s">
        <v>361</v>
      </c>
      <c r="DQ521" t="s">
        <v>361</v>
      </c>
      <c r="DR521" t="s">
        <v>361</v>
      </c>
      <c r="DT521" t="s">
        <v>361</v>
      </c>
      <c r="DU521" t="s">
        <v>361</v>
      </c>
      <c r="DV521" t="s">
        <v>361</v>
      </c>
      <c r="DW521" t="s">
        <v>361</v>
      </c>
      <c r="DX521" t="s">
        <v>361</v>
      </c>
      <c r="DY521" t="s">
        <v>361</v>
      </c>
      <c r="DZ521" t="s">
        <v>361</v>
      </c>
      <c r="EA521" t="s">
        <v>361</v>
      </c>
      <c r="EB521" t="s">
        <v>361</v>
      </c>
      <c r="EC521" t="s">
        <v>361</v>
      </c>
      <c r="ED521" t="s">
        <v>361</v>
      </c>
      <c r="JL521" t="s">
        <v>361</v>
      </c>
      <c r="JM521" t="s">
        <v>361</v>
      </c>
      <c r="JN521" t="s">
        <v>361</v>
      </c>
      <c r="JO521" t="s">
        <v>361</v>
      </c>
      <c r="JP521" t="s">
        <v>361</v>
      </c>
      <c r="JQ521" t="s">
        <v>361</v>
      </c>
      <c r="JR521" t="s">
        <v>361</v>
      </c>
      <c r="JS521" t="s">
        <v>361</v>
      </c>
      <c r="JT521" t="s">
        <v>361</v>
      </c>
      <c r="JU521" t="s">
        <v>361</v>
      </c>
      <c r="JV521" t="s">
        <v>361</v>
      </c>
      <c r="JW521" t="s">
        <v>361</v>
      </c>
      <c r="KB521" t="s">
        <v>59</v>
      </c>
    </row>
    <row r="522" spans="1:288" x14ac:dyDescent="0.3">
      <c r="A522">
        <v>521</v>
      </c>
      <c r="AV522" t="s">
        <v>361</v>
      </c>
      <c r="AW522" t="s">
        <v>361</v>
      </c>
      <c r="AX522" t="s">
        <v>361</v>
      </c>
      <c r="AY522" t="s">
        <v>361</v>
      </c>
      <c r="AZ522" t="s">
        <v>361</v>
      </c>
      <c r="BA522" t="s">
        <v>361</v>
      </c>
      <c r="BB522" t="s">
        <v>361</v>
      </c>
      <c r="BC522" t="s">
        <v>361</v>
      </c>
      <c r="BD522" t="s">
        <v>361</v>
      </c>
      <c r="BE522" t="s">
        <v>361</v>
      </c>
      <c r="BF522" t="s">
        <v>361</v>
      </c>
      <c r="BG522" t="s">
        <v>361</v>
      </c>
      <c r="BH522" t="s">
        <v>361</v>
      </c>
      <c r="BI522" t="s">
        <v>361</v>
      </c>
      <c r="BJ522" t="s">
        <v>361</v>
      </c>
      <c r="BK522" t="s">
        <v>361</v>
      </c>
      <c r="BL522" t="s">
        <v>361</v>
      </c>
      <c r="BM522" t="s">
        <v>361</v>
      </c>
      <c r="BP522" t="s">
        <v>361</v>
      </c>
      <c r="BQ522" t="s">
        <v>361</v>
      </c>
      <c r="BR522" t="s">
        <v>361</v>
      </c>
      <c r="BS522" t="s">
        <v>361</v>
      </c>
      <c r="BT522" t="s">
        <v>361</v>
      </c>
      <c r="BU522" t="s">
        <v>361</v>
      </c>
      <c r="BV522" t="s">
        <v>361</v>
      </c>
      <c r="BW522" t="s">
        <v>361</v>
      </c>
      <c r="BX522" t="s">
        <v>361</v>
      </c>
      <c r="BY522" t="s">
        <v>361</v>
      </c>
      <c r="BZ522" t="s">
        <v>361</v>
      </c>
      <c r="CA522" t="s">
        <v>361</v>
      </c>
      <c r="CB522" t="s">
        <v>361</v>
      </c>
      <c r="CC522" t="s">
        <v>361</v>
      </c>
      <c r="CF522" t="s">
        <v>361</v>
      </c>
      <c r="CG522" t="s">
        <v>361</v>
      </c>
      <c r="CH522" t="s">
        <v>361</v>
      </c>
      <c r="CI522" t="s">
        <v>361</v>
      </c>
      <c r="CJ522" t="s">
        <v>361</v>
      </c>
      <c r="CK522" t="s">
        <v>361</v>
      </c>
      <c r="CL522" t="s">
        <v>361</v>
      </c>
      <c r="CM522" t="s">
        <v>361</v>
      </c>
      <c r="CN522" t="s">
        <v>361</v>
      </c>
      <c r="CO522" t="s">
        <v>361</v>
      </c>
      <c r="CP522" t="s">
        <v>361</v>
      </c>
      <c r="CQ522" t="s">
        <v>361</v>
      </c>
      <c r="CR522" t="s">
        <v>361</v>
      </c>
      <c r="CS522" t="s">
        <v>361</v>
      </c>
      <c r="CT522" t="s">
        <v>361</v>
      </c>
      <c r="CU522" t="s">
        <v>361</v>
      </c>
      <c r="CV522" t="s">
        <v>361</v>
      </c>
      <c r="CW522" t="s">
        <v>361</v>
      </c>
      <c r="CX522" t="s">
        <v>361</v>
      </c>
      <c r="CY522" t="s">
        <v>361</v>
      </c>
      <c r="CZ522" t="s">
        <v>361</v>
      </c>
      <c r="DA522" t="s">
        <v>361</v>
      </c>
      <c r="DH522" t="s">
        <v>361</v>
      </c>
      <c r="DI522" t="s">
        <v>361</v>
      </c>
      <c r="DJ522" t="s">
        <v>361</v>
      </c>
      <c r="DK522" t="s">
        <v>361</v>
      </c>
      <c r="DL522" t="s">
        <v>361</v>
      </c>
      <c r="DM522" t="s">
        <v>361</v>
      </c>
      <c r="DN522" t="s">
        <v>361</v>
      </c>
      <c r="DO522" t="s">
        <v>361</v>
      </c>
      <c r="DP522" t="s">
        <v>361</v>
      </c>
      <c r="DQ522" t="s">
        <v>361</v>
      </c>
      <c r="DR522" t="s">
        <v>361</v>
      </c>
      <c r="DT522" t="s">
        <v>361</v>
      </c>
      <c r="DU522" t="s">
        <v>361</v>
      </c>
      <c r="DV522" t="s">
        <v>361</v>
      </c>
      <c r="DW522" t="s">
        <v>361</v>
      </c>
      <c r="DX522" t="s">
        <v>361</v>
      </c>
      <c r="DY522" t="s">
        <v>361</v>
      </c>
      <c r="DZ522" t="s">
        <v>361</v>
      </c>
      <c r="EA522" t="s">
        <v>361</v>
      </c>
      <c r="EB522" t="s">
        <v>361</v>
      </c>
      <c r="EC522" t="s">
        <v>361</v>
      </c>
      <c r="ED522" t="s">
        <v>361</v>
      </c>
      <c r="JL522" t="s">
        <v>361</v>
      </c>
      <c r="JM522" t="s">
        <v>361</v>
      </c>
      <c r="JN522" t="s">
        <v>361</v>
      </c>
      <c r="JO522" t="s">
        <v>361</v>
      </c>
      <c r="JP522" t="s">
        <v>361</v>
      </c>
      <c r="JQ522" t="s">
        <v>361</v>
      </c>
      <c r="JR522" t="s">
        <v>361</v>
      </c>
      <c r="JS522" t="s">
        <v>361</v>
      </c>
      <c r="JT522" t="s">
        <v>361</v>
      </c>
      <c r="JU522" t="s">
        <v>361</v>
      </c>
      <c r="JV522" t="s">
        <v>361</v>
      </c>
      <c r="JW522" t="s">
        <v>361</v>
      </c>
      <c r="KB522" t="s">
        <v>59</v>
      </c>
    </row>
    <row r="523" spans="1:288" x14ac:dyDescent="0.3">
      <c r="A523">
        <v>522</v>
      </c>
      <c r="D523" s="45">
        <v>44750</v>
      </c>
      <c r="E523" s="46">
        <v>0.44236111111111115</v>
      </c>
      <c r="F523" t="s">
        <v>16</v>
      </c>
      <c r="G523" t="s">
        <v>382</v>
      </c>
      <c r="I523" t="s">
        <v>383</v>
      </c>
      <c r="N523" t="s">
        <v>384</v>
      </c>
      <c r="S523" t="s">
        <v>385</v>
      </c>
      <c r="W523" t="s">
        <v>451</v>
      </c>
      <c r="AA523" t="s">
        <v>414</v>
      </c>
      <c r="AC523" t="s">
        <v>388</v>
      </c>
      <c r="AE523" t="s">
        <v>423</v>
      </c>
      <c r="AG523" t="s">
        <v>545</v>
      </c>
      <c r="AH523" t="s">
        <v>14</v>
      </c>
      <c r="AI523" t="s">
        <v>627</v>
      </c>
      <c r="AK523" t="s">
        <v>383</v>
      </c>
      <c r="AO523" t="s">
        <v>385</v>
      </c>
      <c r="AQ523" t="s">
        <v>418</v>
      </c>
      <c r="AS523" t="s">
        <v>383</v>
      </c>
      <c r="AU523" t="s">
        <v>385</v>
      </c>
      <c r="AV523" t="s">
        <v>361</v>
      </c>
      <c r="AW523" t="s">
        <v>361</v>
      </c>
      <c r="AX523" t="s">
        <v>361</v>
      </c>
      <c r="AY523" t="s">
        <v>361</v>
      </c>
      <c r="AZ523" t="s">
        <v>361</v>
      </c>
      <c r="BA523" t="s">
        <v>361</v>
      </c>
      <c r="BB523" t="s">
        <v>361</v>
      </c>
      <c r="BC523" t="s">
        <v>361</v>
      </c>
      <c r="BD523" t="s">
        <v>361</v>
      </c>
      <c r="BE523" t="s">
        <v>361</v>
      </c>
      <c r="BF523" t="s">
        <v>361</v>
      </c>
      <c r="BG523" t="s">
        <v>361</v>
      </c>
      <c r="BH523" t="s">
        <v>361</v>
      </c>
      <c r="BI523" t="s">
        <v>370</v>
      </c>
      <c r="BJ523" t="s">
        <v>361</v>
      </c>
      <c r="BK523" t="s">
        <v>370</v>
      </c>
      <c r="BL523" t="s">
        <v>361</v>
      </c>
      <c r="BM523" t="s">
        <v>361</v>
      </c>
      <c r="BP523" t="s">
        <v>361</v>
      </c>
      <c r="BQ523" t="s">
        <v>361</v>
      </c>
      <c r="BR523" t="s">
        <v>361</v>
      </c>
      <c r="BS523" t="s">
        <v>361</v>
      </c>
      <c r="BT523" t="s">
        <v>361</v>
      </c>
      <c r="BU523" t="s">
        <v>361</v>
      </c>
      <c r="BV523" t="s">
        <v>361</v>
      </c>
      <c r="BW523" t="s">
        <v>361</v>
      </c>
      <c r="BX523" t="s">
        <v>361</v>
      </c>
      <c r="BY523" t="s">
        <v>361</v>
      </c>
      <c r="BZ523" t="s">
        <v>370</v>
      </c>
      <c r="CA523" t="s">
        <v>370</v>
      </c>
      <c r="CB523" t="s">
        <v>361</v>
      </c>
      <c r="CC523" t="s">
        <v>361</v>
      </c>
      <c r="CF523" t="s">
        <v>361</v>
      </c>
      <c r="CG523" t="s">
        <v>361</v>
      </c>
      <c r="CH523" t="s">
        <v>361</v>
      </c>
      <c r="CI523" t="s">
        <v>361</v>
      </c>
      <c r="CJ523" t="s">
        <v>361</v>
      </c>
      <c r="CK523" t="s">
        <v>361</v>
      </c>
      <c r="CL523" t="s">
        <v>361</v>
      </c>
      <c r="CM523" t="s">
        <v>361</v>
      </c>
      <c r="CN523" t="s">
        <v>361</v>
      </c>
      <c r="CO523" t="s">
        <v>361</v>
      </c>
      <c r="CP523" t="s">
        <v>361</v>
      </c>
      <c r="CQ523" t="s">
        <v>361</v>
      </c>
      <c r="CR523" t="s">
        <v>361</v>
      </c>
      <c r="CS523" t="s">
        <v>361</v>
      </c>
      <c r="CT523" t="s">
        <v>370</v>
      </c>
      <c r="CU523" t="s">
        <v>370</v>
      </c>
      <c r="CV523" t="s">
        <v>361</v>
      </c>
      <c r="CW523" t="s">
        <v>361</v>
      </c>
      <c r="CX523" t="s">
        <v>370</v>
      </c>
      <c r="CY523" t="s">
        <v>361</v>
      </c>
      <c r="CZ523" t="s">
        <v>361</v>
      </c>
      <c r="DA523" t="s">
        <v>361</v>
      </c>
      <c r="DE523" t="s">
        <v>385</v>
      </c>
      <c r="DG523" t="s">
        <v>383</v>
      </c>
      <c r="DH523" t="s">
        <v>361</v>
      </c>
      <c r="DI523" t="s">
        <v>361</v>
      </c>
      <c r="DJ523" t="s">
        <v>361</v>
      </c>
      <c r="DK523" t="s">
        <v>361</v>
      </c>
      <c r="DL523" t="s">
        <v>361</v>
      </c>
      <c r="DM523" t="s">
        <v>361</v>
      </c>
      <c r="DN523" t="s">
        <v>361</v>
      </c>
      <c r="DO523" t="s">
        <v>361</v>
      </c>
      <c r="DP523" t="s">
        <v>361</v>
      </c>
      <c r="DQ523" t="s">
        <v>361</v>
      </c>
      <c r="DR523" t="s">
        <v>361</v>
      </c>
      <c r="DT523" t="s">
        <v>361</v>
      </c>
      <c r="DU523" t="s">
        <v>361</v>
      </c>
      <c r="DV523" t="s">
        <v>361</v>
      </c>
      <c r="DW523" t="s">
        <v>361</v>
      </c>
      <c r="DX523" t="s">
        <v>361</v>
      </c>
      <c r="DY523" t="s">
        <v>361</v>
      </c>
      <c r="DZ523" t="s">
        <v>361</v>
      </c>
      <c r="EA523" t="s">
        <v>361</v>
      </c>
      <c r="EB523" t="s">
        <v>361</v>
      </c>
      <c r="EC523" t="s">
        <v>361</v>
      </c>
      <c r="ED523" t="s">
        <v>370</v>
      </c>
      <c r="EI523" t="s">
        <v>383</v>
      </c>
      <c r="EK523" t="s">
        <v>383</v>
      </c>
      <c r="EL523">
        <v>2</v>
      </c>
      <c r="EM523" t="s">
        <v>371</v>
      </c>
      <c r="EN523">
        <v>27</v>
      </c>
      <c r="EO523" t="s">
        <v>371</v>
      </c>
      <c r="EP523">
        <v>9</v>
      </c>
      <c r="FQ523" t="s">
        <v>392</v>
      </c>
      <c r="FS523" t="s">
        <v>448</v>
      </c>
      <c r="FW523" t="s">
        <v>393</v>
      </c>
      <c r="GA523" t="s">
        <v>385</v>
      </c>
      <c r="GG523" t="s">
        <v>383</v>
      </c>
      <c r="GK523" t="s">
        <v>394</v>
      </c>
      <c r="GQ523">
        <v>3</v>
      </c>
      <c r="GS523" t="s">
        <v>602</v>
      </c>
      <c r="GU523" t="s">
        <v>396</v>
      </c>
      <c r="GY523" t="s">
        <v>397</v>
      </c>
      <c r="HC523" t="s">
        <v>383</v>
      </c>
      <c r="HE523" t="s">
        <v>385</v>
      </c>
      <c r="HO523" t="s">
        <v>385</v>
      </c>
      <c r="HP523" t="s">
        <v>385</v>
      </c>
      <c r="HQ523" t="s">
        <v>383</v>
      </c>
      <c r="HR523" t="s">
        <v>383</v>
      </c>
      <c r="HS523" t="s">
        <v>385</v>
      </c>
      <c r="HT523" t="s">
        <v>383</v>
      </c>
      <c r="HU523" t="s">
        <v>385</v>
      </c>
      <c r="HV523" t="s">
        <v>385</v>
      </c>
      <c r="HW523" t="s">
        <v>383</v>
      </c>
      <c r="IE523" t="s">
        <v>385</v>
      </c>
      <c r="IF523" t="s">
        <v>385</v>
      </c>
      <c r="IG523" t="s">
        <v>383</v>
      </c>
      <c r="IH523" t="s">
        <v>383</v>
      </c>
      <c r="II523" t="s">
        <v>383</v>
      </c>
      <c r="IJ523" t="s">
        <v>383</v>
      </c>
      <c r="IK523" t="s">
        <v>383</v>
      </c>
      <c r="IM523" t="s">
        <v>421</v>
      </c>
      <c r="IQ523" t="s">
        <v>422</v>
      </c>
      <c r="IU523" t="s">
        <v>399</v>
      </c>
      <c r="IW523" t="s">
        <v>399</v>
      </c>
      <c r="IY523" t="s">
        <v>399</v>
      </c>
      <c r="JA523" t="s">
        <v>383</v>
      </c>
      <c r="JL523" t="s">
        <v>361</v>
      </c>
      <c r="JM523" t="s">
        <v>361</v>
      </c>
      <c r="JN523" t="s">
        <v>361</v>
      </c>
      <c r="JO523" t="s">
        <v>361</v>
      </c>
      <c r="JP523" t="s">
        <v>361</v>
      </c>
      <c r="JQ523" t="s">
        <v>361</v>
      </c>
      <c r="JR523" t="s">
        <v>361</v>
      </c>
      <c r="JS523" t="s">
        <v>361</v>
      </c>
      <c r="JT523" t="s">
        <v>361</v>
      </c>
      <c r="JU523" t="s">
        <v>361</v>
      </c>
      <c r="JV523" t="s">
        <v>361</v>
      </c>
      <c r="JW523" t="s">
        <v>361</v>
      </c>
      <c r="KB523" t="s">
        <v>8</v>
      </c>
    </row>
    <row r="524" spans="1:288" x14ac:dyDescent="0.3">
      <c r="A524">
        <v>523</v>
      </c>
      <c r="D524" s="45">
        <v>44751</v>
      </c>
      <c r="E524" s="46">
        <v>0.42083333333333334</v>
      </c>
      <c r="F524" t="s">
        <v>17</v>
      </c>
      <c r="G524" t="s">
        <v>13</v>
      </c>
      <c r="H524" t="s">
        <v>7</v>
      </c>
      <c r="L524" t="s">
        <v>362</v>
      </c>
      <c r="P524" t="s">
        <v>9</v>
      </c>
      <c r="V524" t="s">
        <v>363</v>
      </c>
      <c r="Z524" t="s">
        <v>402</v>
      </c>
      <c r="AB524" t="s">
        <v>403</v>
      </c>
      <c r="AD524" t="s">
        <v>366</v>
      </c>
      <c r="AF524" t="s">
        <v>367</v>
      </c>
      <c r="AJ524" t="s">
        <v>367</v>
      </c>
      <c r="AN524" t="s">
        <v>7</v>
      </c>
      <c r="AP524" t="s">
        <v>367</v>
      </c>
      <c r="AR524" t="s">
        <v>7</v>
      </c>
      <c r="AT524" t="s">
        <v>7</v>
      </c>
      <c r="AV524" t="s">
        <v>361</v>
      </c>
      <c r="AW524" t="s">
        <v>361</v>
      </c>
      <c r="AX524" t="s">
        <v>361</v>
      </c>
      <c r="AY524" t="s">
        <v>370</v>
      </c>
      <c r="AZ524" t="s">
        <v>370</v>
      </c>
      <c r="BA524" t="s">
        <v>361</v>
      </c>
      <c r="BB524" t="s">
        <v>361</v>
      </c>
      <c r="BC524" t="s">
        <v>361</v>
      </c>
      <c r="BD524" t="s">
        <v>361</v>
      </c>
      <c r="BE524" t="s">
        <v>361</v>
      </c>
      <c r="BF524" t="s">
        <v>361</v>
      </c>
      <c r="BG524" t="s">
        <v>361</v>
      </c>
      <c r="BH524" t="s">
        <v>361</v>
      </c>
      <c r="BI524" t="s">
        <v>361</v>
      </c>
      <c r="BJ524" t="s">
        <v>361</v>
      </c>
      <c r="BK524" t="s">
        <v>361</v>
      </c>
      <c r="BL524" t="s">
        <v>361</v>
      </c>
      <c r="BM524" t="s">
        <v>361</v>
      </c>
      <c r="BP524" t="s">
        <v>361</v>
      </c>
      <c r="BQ524" t="s">
        <v>361</v>
      </c>
      <c r="BR524" t="s">
        <v>361</v>
      </c>
      <c r="BS524" t="s">
        <v>370</v>
      </c>
      <c r="BT524" t="s">
        <v>361</v>
      </c>
      <c r="BU524" t="s">
        <v>361</v>
      </c>
      <c r="BV524" t="s">
        <v>361</v>
      </c>
      <c r="BW524" t="s">
        <v>361</v>
      </c>
      <c r="BX524" t="s">
        <v>361</v>
      </c>
      <c r="BY524" t="s">
        <v>361</v>
      </c>
      <c r="BZ524" t="s">
        <v>361</v>
      </c>
      <c r="CA524" t="s">
        <v>361</v>
      </c>
      <c r="CB524" t="s">
        <v>361</v>
      </c>
      <c r="CC524" t="s">
        <v>361</v>
      </c>
      <c r="CF524" t="s">
        <v>361</v>
      </c>
      <c r="CG524" t="s">
        <v>370</v>
      </c>
      <c r="CH524" t="s">
        <v>370</v>
      </c>
      <c r="CI524" t="s">
        <v>361</v>
      </c>
      <c r="CJ524" t="s">
        <v>361</v>
      </c>
      <c r="CK524" t="s">
        <v>361</v>
      </c>
      <c r="CL524" t="s">
        <v>361</v>
      </c>
      <c r="CM524" t="s">
        <v>361</v>
      </c>
      <c r="CN524" t="s">
        <v>361</v>
      </c>
      <c r="CO524" t="s">
        <v>361</v>
      </c>
      <c r="CP524" t="s">
        <v>361</v>
      </c>
      <c r="CQ524" t="s">
        <v>361</v>
      </c>
      <c r="CR524" t="s">
        <v>361</v>
      </c>
      <c r="CS524" t="s">
        <v>361</v>
      </c>
      <c r="CT524" t="s">
        <v>361</v>
      </c>
      <c r="CU524" t="s">
        <v>361</v>
      </c>
      <c r="CV524" t="s">
        <v>361</v>
      </c>
      <c r="CW524" t="s">
        <v>361</v>
      </c>
      <c r="CX524" t="s">
        <v>361</v>
      </c>
      <c r="CY524" t="s">
        <v>361</v>
      </c>
      <c r="CZ524" t="s">
        <v>361</v>
      </c>
      <c r="DA524" t="s">
        <v>361</v>
      </c>
      <c r="DD524" t="s">
        <v>9</v>
      </c>
      <c r="DF524" t="s">
        <v>9</v>
      </c>
      <c r="DH524" t="s">
        <v>361</v>
      </c>
      <c r="DI524" t="s">
        <v>361</v>
      </c>
      <c r="DJ524" t="s">
        <v>361</v>
      </c>
      <c r="DK524" t="s">
        <v>361</v>
      </c>
      <c r="DL524" t="s">
        <v>361</v>
      </c>
      <c r="DM524" t="s">
        <v>361</v>
      </c>
      <c r="DN524" t="s">
        <v>361</v>
      </c>
      <c r="DO524" t="s">
        <v>361</v>
      </c>
      <c r="DP524" t="s">
        <v>361</v>
      </c>
      <c r="DQ524" t="s">
        <v>361</v>
      </c>
      <c r="DR524" t="s">
        <v>370</v>
      </c>
      <c r="DT524" t="s">
        <v>361</v>
      </c>
      <c r="DU524" t="s">
        <v>361</v>
      </c>
      <c r="DV524" t="s">
        <v>361</v>
      </c>
      <c r="DW524" t="s">
        <v>361</v>
      </c>
      <c r="DX524" t="s">
        <v>361</v>
      </c>
      <c r="DY524" t="s">
        <v>361</v>
      </c>
      <c r="DZ524" t="s">
        <v>361</v>
      </c>
      <c r="EA524" t="s">
        <v>361</v>
      </c>
      <c r="EB524" t="s">
        <v>361</v>
      </c>
      <c r="EC524" t="s">
        <v>361</v>
      </c>
      <c r="ED524" t="s">
        <v>361</v>
      </c>
      <c r="EH524" t="s">
        <v>7</v>
      </c>
      <c r="EJ524" t="s">
        <v>7</v>
      </c>
      <c r="EL524">
        <v>1</v>
      </c>
      <c r="EM524" t="s">
        <v>372</v>
      </c>
      <c r="EN524">
        <v>20</v>
      </c>
      <c r="FQ524" t="s">
        <v>373</v>
      </c>
      <c r="FR524" t="s">
        <v>374</v>
      </c>
      <c r="FV524" t="s">
        <v>374</v>
      </c>
      <c r="GF524" t="s">
        <v>7</v>
      </c>
      <c r="GJ524" t="s">
        <v>661</v>
      </c>
      <c r="GN524" t="s">
        <v>479</v>
      </c>
      <c r="GP524">
        <v>15</v>
      </c>
      <c r="GR524" t="s">
        <v>559</v>
      </c>
      <c r="GT524" t="s">
        <v>472</v>
      </c>
      <c r="GX524" t="s">
        <v>378</v>
      </c>
      <c r="HB524" t="s">
        <v>7</v>
      </c>
      <c r="HD524" t="s">
        <v>7</v>
      </c>
      <c r="HF524" t="s">
        <v>7</v>
      </c>
      <c r="HG524" t="s">
        <v>7</v>
      </c>
      <c r="HH524" t="s">
        <v>7</v>
      </c>
      <c r="HI524" t="s">
        <v>7</v>
      </c>
      <c r="HJ524" t="s">
        <v>7</v>
      </c>
      <c r="HK524" t="s">
        <v>7</v>
      </c>
      <c r="HL524" t="s">
        <v>7</v>
      </c>
      <c r="HM524" t="s">
        <v>7</v>
      </c>
      <c r="HN524" t="s">
        <v>7</v>
      </c>
      <c r="HX524" t="s">
        <v>7</v>
      </c>
      <c r="HY524" t="s">
        <v>7</v>
      </c>
      <c r="HZ524" t="s">
        <v>7</v>
      </c>
      <c r="IA524" t="s">
        <v>7</v>
      </c>
      <c r="IB524" t="s">
        <v>7</v>
      </c>
      <c r="IC524" t="s">
        <v>7</v>
      </c>
      <c r="ID524" t="s">
        <v>7</v>
      </c>
      <c r="IL524" t="s">
        <v>407</v>
      </c>
      <c r="IP524" t="s">
        <v>457</v>
      </c>
      <c r="IT524" t="s">
        <v>381</v>
      </c>
      <c r="IV524" t="s">
        <v>381</v>
      </c>
      <c r="IX524" t="s">
        <v>381</v>
      </c>
      <c r="IZ524" t="s">
        <v>9</v>
      </c>
      <c r="JB524" t="s">
        <v>11</v>
      </c>
      <c r="JD524" t="s">
        <v>9</v>
      </c>
      <c r="JF524" t="s">
        <v>410</v>
      </c>
      <c r="JG524" t="s">
        <v>410</v>
      </c>
      <c r="JH524" t="s">
        <v>410</v>
      </c>
      <c r="JL524" t="s">
        <v>370</v>
      </c>
      <c r="JM524" t="s">
        <v>370</v>
      </c>
      <c r="JN524" t="s">
        <v>370</v>
      </c>
      <c r="JO524" t="s">
        <v>361</v>
      </c>
      <c r="JP524" t="s">
        <v>361</v>
      </c>
      <c r="JQ524" t="s">
        <v>361</v>
      </c>
      <c r="JR524" t="s">
        <v>361</v>
      </c>
      <c r="JS524" t="s">
        <v>361</v>
      </c>
      <c r="JT524" t="s">
        <v>361</v>
      </c>
      <c r="JU524" t="s">
        <v>361</v>
      </c>
      <c r="JV524" t="s">
        <v>361</v>
      </c>
      <c r="JW524" t="s">
        <v>361</v>
      </c>
      <c r="JX524" t="s">
        <v>489</v>
      </c>
      <c r="JZ524" t="s">
        <v>412</v>
      </c>
      <c r="KB524" t="s">
        <v>8</v>
      </c>
    </row>
    <row r="525" spans="1:288" x14ac:dyDescent="0.3">
      <c r="A525">
        <v>524</v>
      </c>
      <c r="D525" s="45">
        <v>44750</v>
      </c>
      <c r="E525" s="46">
        <v>0.4548611111111111</v>
      </c>
      <c r="F525" t="s">
        <v>23</v>
      </c>
      <c r="G525" t="s">
        <v>382</v>
      </c>
      <c r="I525" t="s">
        <v>383</v>
      </c>
      <c r="N525" t="s">
        <v>384</v>
      </c>
      <c r="S525" t="s">
        <v>385</v>
      </c>
      <c r="W525" t="s">
        <v>413</v>
      </c>
      <c r="AA525" t="s">
        <v>414</v>
      </c>
      <c r="AC525" t="s">
        <v>512</v>
      </c>
      <c r="AE525" t="s">
        <v>389</v>
      </c>
      <c r="AG525" t="s">
        <v>458</v>
      </c>
      <c r="AH525" t="s">
        <v>601</v>
      </c>
      <c r="AK525" t="s">
        <v>416</v>
      </c>
      <c r="AL525" t="s">
        <v>601</v>
      </c>
      <c r="AO525" t="s">
        <v>383</v>
      </c>
      <c r="AQ525" t="s">
        <v>418</v>
      </c>
      <c r="AS525" t="s">
        <v>383</v>
      </c>
      <c r="AU525" t="s">
        <v>385</v>
      </c>
      <c r="AV525" t="s">
        <v>361</v>
      </c>
      <c r="AW525" t="s">
        <v>361</v>
      </c>
      <c r="AX525" t="s">
        <v>361</v>
      </c>
      <c r="AY525" t="s">
        <v>361</v>
      </c>
      <c r="AZ525" t="s">
        <v>361</v>
      </c>
      <c r="BA525" t="s">
        <v>361</v>
      </c>
      <c r="BB525" t="s">
        <v>361</v>
      </c>
      <c r="BC525" t="s">
        <v>361</v>
      </c>
      <c r="BD525" t="s">
        <v>361</v>
      </c>
      <c r="BE525" t="s">
        <v>361</v>
      </c>
      <c r="BF525" t="s">
        <v>361</v>
      </c>
      <c r="BG525" t="s">
        <v>361</v>
      </c>
      <c r="BH525" t="s">
        <v>361</v>
      </c>
      <c r="BI525" t="s">
        <v>370</v>
      </c>
      <c r="BJ525" t="s">
        <v>370</v>
      </c>
      <c r="BK525" t="s">
        <v>361</v>
      </c>
      <c r="BL525" t="s">
        <v>361</v>
      </c>
      <c r="BM525" t="s">
        <v>361</v>
      </c>
      <c r="BP525" t="s">
        <v>361</v>
      </c>
      <c r="BQ525" t="s">
        <v>361</v>
      </c>
      <c r="BR525" t="s">
        <v>361</v>
      </c>
      <c r="BS525" t="s">
        <v>361</v>
      </c>
      <c r="BT525" t="s">
        <v>361</v>
      </c>
      <c r="BU525" t="s">
        <v>361</v>
      </c>
      <c r="BV525" t="s">
        <v>361</v>
      </c>
      <c r="BW525" t="s">
        <v>361</v>
      </c>
      <c r="BX525" t="s">
        <v>361</v>
      </c>
      <c r="BY525" t="s">
        <v>370</v>
      </c>
      <c r="BZ525" t="s">
        <v>370</v>
      </c>
      <c r="CA525" t="s">
        <v>361</v>
      </c>
      <c r="CB525" t="s">
        <v>361</v>
      </c>
      <c r="CC525" t="s">
        <v>361</v>
      </c>
      <c r="CF525" t="s">
        <v>361</v>
      </c>
      <c r="CG525" t="s">
        <v>361</v>
      </c>
      <c r="CH525" t="s">
        <v>361</v>
      </c>
      <c r="CI525" t="s">
        <v>361</v>
      </c>
      <c r="CJ525" t="s">
        <v>361</v>
      </c>
      <c r="CK525" t="s">
        <v>361</v>
      </c>
      <c r="CL525" t="s">
        <v>361</v>
      </c>
      <c r="CM525" t="s">
        <v>361</v>
      </c>
      <c r="CN525" t="s">
        <v>361</v>
      </c>
      <c r="CO525" t="s">
        <v>361</v>
      </c>
      <c r="CP525" t="s">
        <v>361</v>
      </c>
      <c r="CQ525" t="s">
        <v>361</v>
      </c>
      <c r="CR525" t="s">
        <v>361</v>
      </c>
      <c r="CS525" t="s">
        <v>361</v>
      </c>
      <c r="CT525" t="s">
        <v>370</v>
      </c>
      <c r="CU525" t="s">
        <v>370</v>
      </c>
      <c r="CV525" t="s">
        <v>361</v>
      </c>
      <c r="CW525" t="s">
        <v>361</v>
      </c>
      <c r="CX525" t="s">
        <v>361</v>
      </c>
      <c r="CY525" t="s">
        <v>361</v>
      </c>
      <c r="CZ525" t="s">
        <v>361</v>
      </c>
      <c r="DA525" t="s">
        <v>361</v>
      </c>
      <c r="DE525" t="s">
        <v>385</v>
      </c>
      <c r="DG525" t="s">
        <v>385</v>
      </c>
      <c r="DH525" t="s">
        <v>361</v>
      </c>
      <c r="DI525" t="s">
        <v>361</v>
      </c>
      <c r="DJ525" t="s">
        <v>361</v>
      </c>
      <c r="DK525" t="s">
        <v>361</v>
      </c>
      <c r="DL525" t="s">
        <v>361</v>
      </c>
      <c r="DM525" t="s">
        <v>361</v>
      </c>
      <c r="DN525" t="s">
        <v>361</v>
      </c>
      <c r="DO525" t="s">
        <v>361</v>
      </c>
      <c r="DP525" t="s">
        <v>361</v>
      </c>
      <c r="DQ525" t="s">
        <v>361</v>
      </c>
      <c r="DR525" t="s">
        <v>361</v>
      </c>
      <c r="DT525" t="s">
        <v>361</v>
      </c>
      <c r="DU525" t="s">
        <v>361</v>
      </c>
      <c r="DV525" t="s">
        <v>361</v>
      </c>
      <c r="DW525" t="s">
        <v>361</v>
      </c>
      <c r="DX525" t="s">
        <v>361</v>
      </c>
      <c r="DY525" t="s">
        <v>361</v>
      </c>
      <c r="DZ525" t="s">
        <v>361</v>
      </c>
      <c r="EA525" t="s">
        <v>361</v>
      </c>
      <c r="EB525" t="s">
        <v>361</v>
      </c>
      <c r="EC525" t="s">
        <v>361</v>
      </c>
      <c r="ED525" t="s">
        <v>370</v>
      </c>
      <c r="EI525" t="s">
        <v>383</v>
      </c>
      <c r="EK525" t="s">
        <v>383</v>
      </c>
      <c r="EL525">
        <v>2</v>
      </c>
      <c r="EM525" t="s">
        <v>372</v>
      </c>
      <c r="EN525">
        <v>2</v>
      </c>
      <c r="EO525" t="s">
        <v>372</v>
      </c>
      <c r="EP525">
        <v>32</v>
      </c>
      <c r="FQ525" t="s">
        <v>373</v>
      </c>
      <c r="FS525" t="s">
        <v>419</v>
      </c>
      <c r="FW525" t="s">
        <v>419</v>
      </c>
      <c r="GG525" t="s">
        <v>383</v>
      </c>
      <c r="GK525" t="s">
        <v>394</v>
      </c>
      <c r="GQ525">
        <v>1</v>
      </c>
      <c r="GS525" t="s">
        <v>395</v>
      </c>
      <c r="GU525" t="s">
        <v>396</v>
      </c>
      <c r="GY525" t="s">
        <v>397</v>
      </c>
      <c r="HC525" t="s">
        <v>383</v>
      </c>
      <c r="HE525" t="s">
        <v>385</v>
      </c>
      <c r="HO525" t="s">
        <v>383</v>
      </c>
      <c r="HP525" t="s">
        <v>385</v>
      </c>
      <c r="HQ525" t="s">
        <v>383</v>
      </c>
      <c r="HR525" t="s">
        <v>385</v>
      </c>
      <c r="HS525" t="s">
        <v>385</v>
      </c>
      <c r="HT525" t="s">
        <v>383</v>
      </c>
      <c r="HU525" t="s">
        <v>385</v>
      </c>
      <c r="HV525" t="s">
        <v>385</v>
      </c>
      <c r="HW525" t="s">
        <v>383</v>
      </c>
      <c r="IE525" t="s">
        <v>383</v>
      </c>
      <c r="IF525" t="s">
        <v>385</v>
      </c>
      <c r="IG525" t="s">
        <v>383</v>
      </c>
      <c r="IH525" t="s">
        <v>383</v>
      </c>
      <c r="II525" t="s">
        <v>383</v>
      </c>
      <c r="IJ525" t="s">
        <v>383</v>
      </c>
      <c r="IK525" t="s">
        <v>383</v>
      </c>
      <c r="IM525" t="s">
        <v>421</v>
      </c>
      <c r="IQ525" t="s">
        <v>422</v>
      </c>
      <c r="IU525" t="s">
        <v>399</v>
      </c>
      <c r="IW525" t="s">
        <v>399</v>
      </c>
      <c r="IY525" t="s">
        <v>399</v>
      </c>
      <c r="JA525" t="s">
        <v>383</v>
      </c>
      <c r="JL525" t="s">
        <v>361</v>
      </c>
      <c r="JM525" t="s">
        <v>361</v>
      </c>
      <c r="JN525" t="s">
        <v>361</v>
      </c>
      <c r="JO525" t="s">
        <v>361</v>
      </c>
      <c r="JP525" t="s">
        <v>361</v>
      </c>
      <c r="JQ525" t="s">
        <v>361</v>
      </c>
      <c r="JR525" t="s">
        <v>361</v>
      </c>
      <c r="JS525" t="s">
        <v>361</v>
      </c>
      <c r="JT525" t="s">
        <v>361</v>
      </c>
      <c r="JU525" t="s">
        <v>361</v>
      </c>
      <c r="JV525" t="s">
        <v>361</v>
      </c>
      <c r="JW525" t="s">
        <v>361</v>
      </c>
      <c r="KB525" t="s">
        <v>8</v>
      </c>
    </row>
    <row r="526" spans="1:288" x14ac:dyDescent="0.3">
      <c r="A526">
        <v>525</v>
      </c>
      <c r="D526" s="45">
        <v>44750</v>
      </c>
      <c r="E526" s="46">
        <v>0.45</v>
      </c>
      <c r="F526" t="s">
        <v>17</v>
      </c>
      <c r="G526" t="s">
        <v>13</v>
      </c>
      <c r="H526" t="s">
        <v>7</v>
      </c>
      <c r="L526" t="s">
        <v>362</v>
      </c>
      <c r="P526" t="s">
        <v>9</v>
      </c>
      <c r="V526" t="s">
        <v>363</v>
      </c>
      <c r="Z526" t="s">
        <v>402</v>
      </c>
      <c r="AB526" t="s">
        <v>365</v>
      </c>
      <c r="AD526" t="s">
        <v>389</v>
      </c>
      <c r="AF526" t="s">
        <v>367</v>
      </c>
      <c r="AJ526" t="s">
        <v>437</v>
      </c>
      <c r="AL526" t="s">
        <v>601</v>
      </c>
      <c r="AN526" t="s">
        <v>7</v>
      </c>
      <c r="AP526" t="s">
        <v>369</v>
      </c>
      <c r="AR526" t="s">
        <v>9</v>
      </c>
      <c r="AT526" t="s">
        <v>9</v>
      </c>
      <c r="AV526" t="s">
        <v>361</v>
      </c>
      <c r="AW526" t="s">
        <v>361</v>
      </c>
      <c r="AX526" t="s">
        <v>361</v>
      </c>
      <c r="AY526" t="s">
        <v>361</v>
      </c>
      <c r="AZ526" t="s">
        <v>361</v>
      </c>
      <c r="BA526" t="s">
        <v>370</v>
      </c>
      <c r="BB526" t="s">
        <v>361</v>
      </c>
      <c r="BC526" t="s">
        <v>361</v>
      </c>
      <c r="BD526" t="s">
        <v>361</v>
      </c>
      <c r="BE526" t="s">
        <v>361</v>
      </c>
      <c r="BF526" t="s">
        <v>361</v>
      </c>
      <c r="BG526" t="s">
        <v>361</v>
      </c>
      <c r="BH526" t="s">
        <v>361</v>
      </c>
      <c r="BI526" t="s">
        <v>361</v>
      </c>
      <c r="BJ526" t="s">
        <v>361</v>
      </c>
      <c r="BK526" t="s">
        <v>361</v>
      </c>
      <c r="BL526" t="s">
        <v>361</v>
      </c>
      <c r="BM526" t="s">
        <v>361</v>
      </c>
      <c r="BP526" t="s">
        <v>361</v>
      </c>
      <c r="BQ526" t="s">
        <v>361</v>
      </c>
      <c r="BR526" t="s">
        <v>361</v>
      </c>
      <c r="BS526" t="s">
        <v>370</v>
      </c>
      <c r="BT526" t="s">
        <v>361</v>
      </c>
      <c r="BU526" t="s">
        <v>361</v>
      </c>
      <c r="BV526" t="s">
        <v>361</v>
      </c>
      <c r="BW526" t="s">
        <v>361</v>
      </c>
      <c r="BX526" t="s">
        <v>361</v>
      </c>
      <c r="BY526" t="s">
        <v>361</v>
      </c>
      <c r="BZ526" t="s">
        <v>361</v>
      </c>
      <c r="CA526" t="s">
        <v>361</v>
      </c>
      <c r="CB526" t="s">
        <v>361</v>
      </c>
      <c r="CC526" t="s">
        <v>361</v>
      </c>
      <c r="CF526" t="s">
        <v>361</v>
      </c>
      <c r="CG526" t="s">
        <v>370</v>
      </c>
      <c r="CH526" t="s">
        <v>361</v>
      </c>
      <c r="CI526" t="s">
        <v>370</v>
      </c>
      <c r="CJ526" t="s">
        <v>361</v>
      </c>
      <c r="CK526" t="s">
        <v>370</v>
      </c>
      <c r="CL526" t="s">
        <v>361</v>
      </c>
      <c r="CM526" t="s">
        <v>361</v>
      </c>
      <c r="CN526" t="s">
        <v>361</v>
      </c>
      <c r="CO526" t="s">
        <v>361</v>
      </c>
      <c r="CP526" t="s">
        <v>361</v>
      </c>
      <c r="CQ526" t="s">
        <v>361</v>
      </c>
      <c r="CR526" t="s">
        <v>361</v>
      </c>
      <c r="CS526" t="s">
        <v>361</v>
      </c>
      <c r="CT526" t="s">
        <v>361</v>
      </c>
      <c r="CU526" t="s">
        <v>361</v>
      </c>
      <c r="CV526" t="s">
        <v>361</v>
      </c>
      <c r="CW526" t="s">
        <v>361</v>
      </c>
      <c r="CX526" t="s">
        <v>361</v>
      </c>
      <c r="CY526" t="s">
        <v>361</v>
      </c>
      <c r="CZ526" t="s">
        <v>361</v>
      </c>
      <c r="DA526" t="s">
        <v>361</v>
      </c>
      <c r="DD526" t="s">
        <v>9</v>
      </c>
      <c r="DF526" t="s">
        <v>9</v>
      </c>
      <c r="DH526" t="s">
        <v>361</v>
      </c>
      <c r="DI526" t="s">
        <v>361</v>
      </c>
      <c r="DJ526" t="s">
        <v>361</v>
      </c>
      <c r="DK526" t="s">
        <v>361</v>
      </c>
      <c r="DL526" t="s">
        <v>361</v>
      </c>
      <c r="DM526" t="s">
        <v>361</v>
      </c>
      <c r="DN526" t="s">
        <v>361</v>
      </c>
      <c r="DO526" t="s">
        <v>361</v>
      </c>
      <c r="DP526" t="s">
        <v>361</v>
      </c>
      <c r="DQ526" t="s">
        <v>361</v>
      </c>
      <c r="DR526" t="s">
        <v>370</v>
      </c>
      <c r="DT526" t="s">
        <v>361</v>
      </c>
      <c r="DU526" t="s">
        <v>361</v>
      </c>
      <c r="DV526" t="s">
        <v>361</v>
      </c>
      <c r="DW526" t="s">
        <v>361</v>
      </c>
      <c r="DX526" t="s">
        <v>361</v>
      </c>
      <c r="DY526" t="s">
        <v>361</v>
      </c>
      <c r="DZ526" t="s">
        <v>361</v>
      </c>
      <c r="EA526" t="s">
        <v>361</v>
      </c>
      <c r="EB526" t="s">
        <v>361</v>
      </c>
      <c r="EC526" t="s">
        <v>361</v>
      </c>
      <c r="ED526" t="s">
        <v>361</v>
      </c>
      <c r="EH526" t="s">
        <v>7</v>
      </c>
      <c r="EJ526" t="s">
        <v>7</v>
      </c>
      <c r="EL526">
        <v>3</v>
      </c>
      <c r="EM526" t="s">
        <v>372</v>
      </c>
      <c r="EN526">
        <v>47</v>
      </c>
      <c r="EO526" t="s">
        <v>371</v>
      </c>
      <c r="EP526">
        <v>31</v>
      </c>
      <c r="EQ526" t="s">
        <v>371</v>
      </c>
      <c r="ER526">
        <v>2</v>
      </c>
      <c r="FQ526" t="s">
        <v>373</v>
      </c>
      <c r="FR526" t="s">
        <v>406</v>
      </c>
      <c r="FV526" t="s">
        <v>374</v>
      </c>
      <c r="GF526" t="s">
        <v>7</v>
      </c>
      <c r="GJ526" t="s">
        <v>478</v>
      </c>
      <c r="GN526" t="s">
        <v>479</v>
      </c>
      <c r="GP526">
        <v>5</v>
      </c>
      <c r="GR526" t="s">
        <v>562</v>
      </c>
      <c r="GT526" t="s">
        <v>532</v>
      </c>
      <c r="GX526" t="s">
        <v>378</v>
      </c>
      <c r="HB526" t="s">
        <v>7</v>
      </c>
      <c r="HD526" t="s">
        <v>7</v>
      </c>
      <c r="HF526" t="s">
        <v>9</v>
      </c>
      <c r="HG526" t="s">
        <v>7</v>
      </c>
      <c r="HH526" t="s">
        <v>7</v>
      </c>
      <c r="HI526" t="s">
        <v>7</v>
      </c>
      <c r="HJ526" t="s">
        <v>7</v>
      </c>
      <c r="HK526" t="s">
        <v>7</v>
      </c>
      <c r="HL526" t="s">
        <v>7</v>
      </c>
      <c r="HM526" t="s">
        <v>9</v>
      </c>
      <c r="HN526" t="s">
        <v>7</v>
      </c>
      <c r="HX526" t="s">
        <v>9</v>
      </c>
      <c r="HY526" t="s">
        <v>9</v>
      </c>
      <c r="HZ526" t="s">
        <v>7</v>
      </c>
      <c r="IA526" t="s">
        <v>7</v>
      </c>
      <c r="IB526" t="s">
        <v>7</v>
      </c>
      <c r="IC526" t="s">
        <v>7</v>
      </c>
      <c r="ID526" t="s">
        <v>7</v>
      </c>
      <c r="IL526" t="s">
        <v>473</v>
      </c>
      <c r="IP526" t="s">
        <v>457</v>
      </c>
      <c r="IT526" t="s">
        <v>381</v>
      </c>
      <c r="IV526" t="s">
        <v>381</v>
      </c>
      <c r="IX526" t="s">
        <v>381</v>
      </c>
      <c r="IZ526" t="s">
        <v>7</v>
      </c>
      <c r="JL526" t="s">
        <v>361</v>
      </c>
      <c r="JM526" t="s">
        <v>361</v>
      </c>
      <c r="JN526" t="s">
        <v>361</v>
      </c>
      <c r="JO526" t="s">
        <v>361</v>
      </c>
      <c r="JP526" t="s">
        <v>361</v>
      </c>
      <c r="JQ526" t="s">
        <v>361</v>
      </c>
      <c r="JR526" t="s">
        <v>361</v>
      </c>
      <c r="JS526" t="s">
        <v>361</v>
      </c>
      <c r="JT526" t="s">
        <v>361</v>
      </c>
      <c r="JU526" t="s">
        <v>361</v>
      </c>
      <c r="JV526" t="s">
        <v>361</v>
      </c>
      <c r="JW526" t="s">
        <v>361</v>
      </c>
      <c r="KB526" t="s">
        <v>8</v>
      </c>
    </row>
    <row r="527" spans="1:288" x14ac:dyDescent="0.3">
      <c r="A527">
        <v>526</v>
      </c>
      <c r="D527" s="45">
        <v>44750</v>
      </c>
      <c r="E527" s="46">
        <v>0.45555555555555555</v>
      </c>
      <c r="F527" t="s">
        <v>4</v>
      </c>
      <c r="G527" t="s">
        <v>382</v>
      </c>
      <c r="I527" t="s">
        <v>383</v>
      </c>
      <c r="N527" t="s">
        <v>384</v>
      </c>
      <c r="S527" t="s">
        <v>385</v>
      </c>
      <c r="W527" t="s">
        <v>426</v>
      </c>
      <c r="Y527" t="s">
        <v>383</v>
      </c>
      <c r="AA527" t="s">
        <v>434</v>
      </c>
      <c r="AC527" t="s">
        <v>427</v>
      </c>
      <c r="AE527" t="s">
        <v>389</v>
      </c>
      <c r="AG527" t="s">
        <v>390</v>
      </c>
      <c r="AK527" t="s">
        <v>383</v>
      </c>
      <c r="AO527" t="s">
        <v>436</v>
      </c>
      <c r="AQ527" t="s">
        <v>418</v>
      </c>
      <c r="AS527" t="s">
        <v>383</v>
      </c>
      <c r="AU527" t="s">
        <v>436</v>
      </c>
      <c r="AV527" t="s">
        <v>361</v>
      </c>
      <c r="AW527" t="s">
        <v>361</v>
      </c>
      <c r="AX527" t="s">
        <v>361</v>
      </c>
      <c r="AY527" t="s">
        <v>361</v>
      </c>
      <c r="AZ527" t="s">
        <v>361</v>
      </c>
      <c r="BA527" t="s">
        <v>361</v>
      </c>
      <c r="BB527" t="s">
        <v>361</v>
      </c>
      <c r="BC527" t="s">
        <v>361</v>
      </c>
      <c r="BD527" t="s">
        <v>361</v>
      </c>
      <c r="BE527" t="s">
        <v>361</v>
      </c>
      <c r="BF527" t="s">
        <v>361</v>
      </c>
      <c r="BG527" t="s">
        <v>361</v>
      </c>
      <c r="BH527" t="s">
        <v>361</v>
      </c>
      <c r="BI527" t="s">
        <v>370</v>
      </c>
      <c r="BJ527" t="s">
        <v>370</v>
      </c>
      <c r="BK527" t="s">
        <v>370</v>
      </c>
      <c r="BL527" t="s">
        <v>361</v>
      </c>
      <c r="BM527" t="s">
        <v>361</v>
      </c>
      <c r="BP527" t="s">
        <v>361</v>
      </c>
      <c r="BQ527" t="s">
        <v>361</v>
      </c>
      <c r="BR527" t="s">
        <v>361</v>
      </c>
      <c r="BS527" t="s">
        <v>361</v>
      </c>
      <c r="BT527" t="s">
        <v>361</v>
      </c>
      <c r="BU527" t="s">
        <v>361</v>
      </c>
      <c r="BV527" t="s">
        <v>361</v>
      </c>
      <c r="BW527" t="s">
        <v>361</v>
      </c>
      <c r="BX527" t="s">
        <v>361</v>
      </c>
      <c r="BY527" t="s">
        <v>361</v>
      </c>
      <c r="BZ527" t="s">
        <v>370</v>
      </c>
      <c r="CA527" t="s">
        <v>370</v>
      </c>
      <c r="CB527" t="s">
        <v>361</v>
      </c>
      <c r="CC527" t="s">
        <v>361</v>
      </c>
      <c r="CF527" t="s">
        <v>361</v>
      </c>
      <c r="CG527" t="s">
        <v>361</v>
      </c>
      <c r="CH527" t="s">
        <v>361</v>
      </c>
      <c r="CI527" t="s">
        <v>361</v>
      </c>
      <c r="CJ527" t="s">
        <v>361</v>
      </c>
      <c r="CK527" t="s">
        <v>361</v>
      </c>
      <c r="CL527" t="s">
        <v>361</v>
      </c>
      <c r="CM527" t="s">
        <v>361</v>
      </c>
      <c r="CN527" t="s">
        <v>361</v>
      </c>
      <c r="CO527" t="s">
        <v>361</v>
      </c>
      <c r="CP527" t="s">
        <v>361</v>
      </c>
      <c r="CQ527" t="s">
        <v>361</v>
      </c>
      <c r="CR527" t="s">
        <v>361</v>
      </c>
      <c r="CS527" t="s">
        <v>361</v>
      </c>
      <c r="CT527" t="s">
        <v>361</v>
      </c>
      <c r="CU527" t="s">
        <v>370</v>
      </c>
      <c r="CV527" t="s">
        <v>370</v>
      </c>
      <c r="CW527" t="s">
        <v>361</v>
      </c>
      <c r="CX527" t="s">
        <v>361</v>
      </c>
      <c r="CY527" t="s">
        <v>361</v>
      </c>
      <c r="CZ527" t="s">
        <v>361</v>
      </c>
      <c r="DA527" t="s">
        <v>361</v>
      </c>
      <c r="DE527" t="s">
        <v>385</v>
      </c>
      <c r="DG527" t="s">
        <v>385</v>
      </c>
      <c r="DH527" t="s">
        <v>361</v>
      </c>
      <c r="DI527" t="s">
        <v>361</v>
      </c>
      <c r="DJ527" t="s">
        <v>361</v>
      </c>
      <c r="DK527" t="s">
        <v>361</v>
      </c>
      <c r="DL527" t="s">
        <v>361</v>
      </c>
      <c r="DM527" t="s">
        <v>361</v>
      </c>
      <c r="DN527" t="s">
        <v>361</v>
      </c>
      <c r="DO527" t="s">
        <v>361</v>
      </c>
      <c r="DP527" t="s">
        <v>361</v>
      </c>
      <c r="DQ527" t="s">
        <v>361</v>
      </c>
      <c r="DR527" t="s">
        <v>361</v>
      </c>
      <c r="DT527" t="s">
        <v>361</v>
      </c>
      <c r="DU527" t="s">
        <v>361</v>
      </c>
      <c r="DV527" t="s">
        <v>361</v>
      </c>
      <c r="DW527" t="s">
        <v>361</v>
      </c>
      <c r="DX527" t="s">
        <v>361</v>
      </c>
      <c r="DY527" t="s">
        <v>361</v>
      </c>
      <c r="DZ527" t="s">
        <v>361</v>
      </c>
      <c r="EA527" t="s">
        <v>361</v>
      </c>
      <c r="EB527" t="s">
        <v>361</v>
      </c>
      <c r="EC527" t="s">
        <v>361</v>
      </c>
      <c r="ED527" t="s">
        <v>370</v>
      </c>
      <c r="EI527" t="s">
        <v>383</v>
      </c>
      <c r="EK527" t="s">
        <v>383</v>
      </c>
      <c r="EL527">
        <v>1</v>
      </c>
      <c r="EM527" t="s">
        <v>372</v>
      </c>
      <c r="EN527">
        <v>25</v>
      </c>
      <c r="FQ527" t="s">
        <v>373</v>
      </c>
      <c r="FS527" t="s">
        <v>419</v>
      </c>
      <c r="FW527" t="s">
        <v>387</v>
      </c>
      <c r="GG527" t="s">
        <v>383</v>
      </c>
      <c r="GK527" t="s">
        <v>517</v>
      </c>
      <c r="GQ527">
        <v>2</v>
      </c>
      <c r="GS527" t="s">
        <v>513</v>
      </c>
      <c r="GU527" t="s">
        <v>396</v>
      </c>
      <c r="GY527" t="s">
        <v>397</v>
      </c>
      <c r="HC527" t="s">
        <v>383</v>
      </c>
      <c r="HE527" t="s">
        <v>385</v>
      </c>
      <c r="HO527" t="s">
        <v>385</v>
      </c>
      <c r="HP527" t="s">
        <v>385</v>
      </c>
      <c r="HQ527" t="s">
        <v>383</v>
      </c>
      <c r="HR527" t="s">
        <v>383</v>
      </c>
      <c r="HS527" t="s">
        <v>385</v>
      </c>
      <c r="HT527" t="s">
        <v>383</v>
      </c>
      <c r="HU527" t="s">
        <v>385</v>
      </c>
      <c r="HV527" t="s">
        <v>385</v>
      </c>
      <c r="HW527" t="s">
        <v>385</v>
      </c>
      <c r="IE527" t="s">
        <v>383</v>
      </c>
      <c r="IF527" t="s">
        <v>385</v>
      </c>
      <c r="IG527" t="s">
        <v>383</v>
      </c>
      <c r="IH527" t="s">
        <v>383</v>
      </c>
      <c r="II527" t="s">
        <v>383</v>
      </c>
      <c r="IJ527" t="s">
        <v>383</v>
      </c>
      <c r="IK527" t="s">
        <v>383</v>
      </c>
      <c r="IM527" t="s">
        <v>453</v>
      </c>
      <c r="IQ527" t="s">
        <v>422</v>
      </c>
      <c r="IU527" t="s">
        <v>399</v>
      </c>
      <c r="IW527" t="s">
        <v>399</v>
      </c>
      <c r="IY527" t="s">
        <v>399</v>
      </c>
      <c r="JA527" t="s">
        <v>385</v>
      </c>
      <c r="JC527" t="s">
        <v>430</v>
      </c>
      <c r="JE527" t="s">
        <v>385</v>
      </c>
      <c r="JI527" t="s">
        <v>432</v>
      </c>
      <c r="JJ527" t="s">
        <v>431</v>
      </c>
      <c r="JK527" t="s">
        <v>431</v>
      </c>
      <c r="JL527" t="s">
        <v>361</v>
      </c>
      <c r="JM527" t="s">
        <v>361</v>
      </c>
      <c r="JN527" t="s">
        <v>361</v>
      </c>
      <c r="JO527" t="s">
        <v>361</v>
      </c>
      <c r="JP527" t="s">
        <v>361</v>
      </c>
      <c r="JQ527" t="s">
        <v>361</v>
      </c>
      <c r="JR527" t="s">
        <v>370</v>
      </c>
      <c r="JS527" t="s">
        <v>370</v>
      </c>
      <c r="JT527" t="s">
        <v>370</v>
      </c>
      <c r="JU527" t="s">
        <v>370</v>
      </c>
      <c r="JV527" t="s">
        <v>370</v>
      </c>
      <c r="JW527" t="s">
        <v>370</v>
      </c>
      <c r="JY527" t="s">
        <v>14</v>
      </c>
      <c r="KA527" t="s">
        <v>433</v>
      </c>
      <c r="KB527" t="s">
        <v>8</v>
      </c>
    </row>
    <row r="528" spans="1:288" x14ac:dyDescent="0.3">
      <c r="A528">
        <v>527</v>
      </c>
      <c r="D528" s="45">
        <v>44751</v>
      </c>
      <c r="E528" s="46">
        <v>0.50624999999999998</v>
      </c>
      <c r="F528" t="s">
        <v>21</v>
      </c>
      <c r="G528" t="s">
        <v>382</v>
      </c>
      <c r="I528" t="s">
        <v>383</v>
      </c>
      <c r="N528" t="s">
        <v>384</v>
      </c>
      <c r="S528" t="s">
        <v>385</v>
      </c>
      <c r="W528" t="s">
        <v>413</v>
      </c>
      <c r="AA528" t="s">
        <v>414</v>
      </c>
      <c r="AC528" t="s">
        <v>388</v>
      </c>
      <c r="AE528" t="s">
        <v>435</v>
      </c>
      <c r="AG528" t="s">
        <v>390</v>
      </c>
      <c r="AK528" t="s">
        <v>383</v>
      </c>
      <c r="AO528" t="s">
        <v>383</v>
      </c>
      <c r="AQ528" t="s">
        <v>383</v>
      </c>
      <c r="AS528" t="s">
        <v>383</v>
      </c>
      <c r="AU528" t="s">
        <v>383</v>
      </c>
      <c r="AV528" t="s">
        <v>361</v>
      </c>
      <c r="AW528" t="s">
        <v>361</v>
      </c>
      <c r="AX528" t="s">
        <v>361</v>
      </c>
      <c r="AY528" t="s">
        <v>361</v>
      </c>
      <c r="AZ528" t="s">
        <v>361</v>
      </c>
      <c r="BA528" t="s">
        <v>361</v>
      </c>
      <c r="BB528" t="s">
        <v>361</v>
      </c>
      <c r="BC528" t="s">
        <v>361</v>
      </c>
      <c r="BD528" t="s">
        <v>361</v>
      </c>
      <c r="BE528" t="s">
        <v>370</v>
      </c>
      <c r="BF528" t="s">
        <v>361</v>
      </c>
      <c r="BG528" t="s">
        <v>361</v>
      </c>
      <c r="BH528" t="s">
        <v>361</v>
      </c>
      <c r="BI528" t="s">
        <v>361</v>
      </c>
      <c r="BJ528" t="s">
        <v>361</v>
      </c>
      <c r="BK528" t="s">
        <v>361</v>
      </c>
      <c r="BL528" t="s">
        <v>361</v>
      </c>
      <c r="BM528" t="s">
        <v>361</v>
      </c>
      <c r="BP528" t="s">
        <v>361</v>
      </c>
      <c r="BQ528" t="s">
        <v>361</v>
      </c>
      <c r="BR528" t="s">
        <v>361</v>
      </c>
      <c r="BS528" t="s">
        <v>361</v>
      </c>
      <c r="BT528" t="s">
        <v>361</v>
      </c>
      <c r="BU528" t="s">
        <v>361</v>
      </c>
      <c r="BV528" t="s">
        <v>361</v>
      </c>
      <c r="BW528" t="s">
        <v>361</v>
      </c>
      <c r="BX528" t="s">
        <v>361</v>
      </c>
      <c r="BY528" t="s">
        <v>361</v>
      </c>
      <c r="BZ528" t="s">
        <v>370</v>
      </c>
      <c r="CA528" t="s">
        <v>361</v>
      </c>
      <c r="CB528" t="s">
        <v>361</v>
      </c>
      <c r="CC528" t="s">
        <v>361</v>
      </c>
      <c r="CF528" t="s">
        <v>361</v>
      </c>
      <c r="CG528" t="s">
        <v>361</v>
      </c>
      <c r="CH528" t="s">
        <v>361</v>
      </c>
      <c r="CI528" t="s">
        <v>361</v>
      </c>
      <c r="CJ528" t="s">
        <v>361</v>
      </c>
      <c r="CK528" t="s">
        <v>361</v>
      </c>
      <c r="CL528" t="s">
        <v>361</v>
      </c>
      <c r="CM528" t="s">
        <v>361</v>
      </c>
      <c r="CN528" t="s">
        <v>361</v>
      </c>
      <c r="CO528" t="s">
        <v>361</v>
      </c>
      <c r="CP528" t="s">
        <v>361</v>
      </c>
      <c r="CQ528" t="s">
        <v>361</v>
      </c>
      <c r="CR528" t="s">
        <v>361</v>
      </c>
      <c r="CS528" t="s">
        <v>370</v>
      </c>
      <c r="CT528" t="s">
        <v>361</v>
      </c>
      <c r="CU528" t="s">
        <v>361</v>
      </c>
      <c r="CV528" t="s">
        <v>361</v>
      </c>
      <c r="CW528" t="s">
        <v>370</v>
      </c>
      <c r="CX528" t="s">
        <v>361</v>
      </c>
      <c r="CY528" t="s">
        <v>361</v>
      </c>
      <c r="CZ528" t="s">
        <v>370</v>
      </c>
      <c r="DA528" t="s">
        <v>361</v>
      </c>
      <c r="DE528" t="s">
        <v>385</v>
      </c>
      <c r="DG528" t="s">
        <v>385</v>
      </c>
      <c r="DH528" t="s">
        <v>361</v>
      </c>
      <c r="DI528" t="s">
        <v>361</v>
      </c>
      <c r="DJ528" t="s">
        <v>361</v>
      </c>
      <c r="DK528" t="s">
        <v>361</v>
      </c>
      <c r="DL528" t="s">
        <v>361</v>
      </c>
      <c r="DM528" t="s">
        <v>361</v>
      </c>
      <c r="DN528" t="s">
        <v>361</v>
      </c>
      <c r="DO528" t="s">
        <v>361</v>
      </c>
      <c r="DP528" t="s">
        <v>361</v>
      </c>
      <c r="DQ528" t="s">
        <v>361</v>
      </c>
      <c r="DR528" t="s">
        <v>361</v>
      </c>
      <c r="DT528" t="s">
        <v>361</v>
      </c>
      <c r="DU528" t="s">
        <v>361</v>
      </c>
      <c r="DV528" t="s">
        <v>361</v>
      </c>
      <c r="DW528" t="s">
        <v>361</v>
      </c>
      <c r="DX528" t="s">
        <v>361</v>
      </c>
      <c r="DY528" t="s">
        <v>361</v>
      </c>
      <c r="DZ528" t="s">
        <v>361</v>
      </c>
      <c r="EA528" t="s">
        <v>361</v>
      </c>
      <c r="EB528" t="s">
        <v>361</v>
      </c>
      <c r="EC528" t="s">
        <v>361</v>
      </c>
      <c r="ED528" t="s">
        <v>370</v>
      </c>
      <c r="EI528" t="s">
        <v>383</v>
      </c>
      <c r="EK528" t="s">
        <v>383</v>
      </c>
      <c r="EL528">
        <v>2</v>
      </c>
      <c r="EM528" t="s">
        <v>372</v>
      </c>
      <c r="EN528">
        <v>25</v>
      </c>
      <c r="EO528" t="s">
        <v>372</v>
      </c>
      <c r="EP528">
        <v>16</v>
      </c>
      <c r="FQ528" t="s">
        <v>373</v>
      </c>
      <c r="FS528" t="s">
        <v>463</v>
      </c>
      <c r="FU528" t="s">
        <v>503</v>
      </c>
      <c r="FW528" t="s">
        <v>448</v>
      </c>
      <c r="GG528" t="s">
        <v>383</v>
      </c>
      <c r="GK528" t="s">
        <v>394</v>
      </c>
      <c r="GQ528">
        <v>2</v>
      </c>
      <c r="GS528" t="s">
        <v>420</v>
      </c>
      <c r="GU528" t="s">
        <v>396</v>
      </c>
      <c r="GY528" t="s">
        <v>397</v>
      </c>
      <c r="HC528" t="s">
        <v>385</v>
      </c>
      <c r="HE528" t="s">
        <v>385</v>
      </c>
      <c r="HO528" t="s">
        <v>383</v>
      </c>
      <c r="HP528" t="s">
        <v>385</v>
      </c>
      <c r="HQ528" t="s">
        <v>383</v>
      </c>
      <c r="HR528" t="s">
        <v>385</v>
      </c>
      <c r="HS528" t="s">
        <v>385</v>
      </c>
      <c r="HT528" t="s">
        <v>383</v>
      </c>
      <c r="HU528" t="s">
        <v>383</v>
      </c>
      <c r="HV528" t="s">
        <v>383</v>
      </c>
      <c r="HW528" t="s">
        <v>383</v>
      </c>
      <c r="IE528" t="s">
        <v>383</v>
      </c>
      <c r="IF528" t="s">
        <v>385</v>
      </c>
      <c r="IG528" t="s">
        <v>383</v>
      </c>
      <c r="IH528" t="s">
        <v>383</v>
      </c>
      <c r="II528" t="s">
        <v>383</v>
      </c>
      <c r="IJ528" t="s">
        <v>383</v>
      </c>
      <c r="IK528" t="s">
        <v>383</v>
      </c>
      <c r="IM528" t="s">
        <v>421</v>
      </c>
      <c r="IQ528" t="s">
        <v>422</v>
      </c>
      <c r="IU528" t="s">
        <v>516</v>
      </c>
      <c r="IW528" t="s">
        <v>399</v>
      </c>
      <c r="IY528" t="s">
        <v>399</v>
      </c>
      <c r="JA528" t="s">
        <v>383</v>
      </c>
      <c r="JL528" t="s">
        <v>361</v>
      </c>
      <c r="JM528" t="s">
        <v>361</v>
      </c>
      <c r="JN528" t="s">
        <v>361</v>
      </c>
      <c r="JO528" t="s">
        <v>361</v>
      </c>
      <c r="JP528" t="s">
        <v>361</v>
      </c>
      <c r="JQ528" t="s">
        <v>361</v>
      </c>
      <c r="JR528" t="s">
        <v>361</v>
      </c>
      <c r="JS528" t="s">
        <v>361</v>
      </c>
      <c r="JT528" t="s">
        <v>361</v>
      </c>
      <c r="JU528" t="s">
        <v>361</v>
      </c>
      <c r="JV528" t="s">
        <v>361</v>
      </c>
      <c r="JW528" t="s">
        <v>361</v>
      </c>
      <c r="KB528" t="s">
        <v>8</v>
      </c>
    </row>
    <row r="529" spans="1:288" x14ac:dyDescent="0.3">
      <c r="A529">
        <v>528</v>
      </c>
      <c r="D529" s="45">
        <v>44750</v>
      </c>
      <c r="E529" s="46">
        <v>0.4597222222222222</v>
      </c>
      <c r="F529" t="s">
        <v>61</v>
      </c>
      <c r="G529" t="s">
        <v>13</v>
      </c>
      <c r="H529" t="s">
        <v>7</v>
      </c>
      <c r="L529" t="s">
        <v>362</v>
      </c>
      <c r="P529" t="s">
        <v>9</v>
      </c>
      <c r="V529" t="s">
        <v>401</v>
      </c>
      <c r="X529" t="s">
        <v>9</v>
      </c>
      <c r="Z529" t="s">
        <v>402</v>
      </c>
      <c r="AB529" t="s">
        <v>365</v>
      </c>
      <c r="AD529" t="s">
        <v>389</v>
      </c>
      <c r="AF529" t="s">
        <v>437</v>
      </c>
      <c r="AH529" t="s">
        <v>417</v>
      </c>
      <c r="AJ529" t="s">
        <v>367</v>
      </c>
      <c r="AN529" t="s">
        <v>7</v>
      </c>
      <c r="AP529" t="s">
        <v>369</v>
      </c>
      <c r="AR529" t="s">
        <v>7</v>
      </c>
      <c r="AT529" t="s">
        <v>7</v>
      </c>
      <c r="AV529" t="s">
        <v>361</v>
      </c>
      <c r="AW529" t="s">
        <v>361</v>
      </c>
      <c r="AX529" t="s">
        <v>361</v>
      </c>
      <c r="AY529" t="s">
        <v>370</v>
      </c>
      <c r="AZ529" t="s">
        <v>370</v>
      </c>
      <c r="BA529" t="s">
        <v>370</v>
      </c>
      <c r="BB529" t="s">
        <v>361</v>
      </c>
      <c r="BC529" t="s">
        <v>361</v>
      </c>
      <c r="BD529" t="s">
        <v>361</v>
      </c>
      <c r="BE529" t="s">
        <v>361</v>
      </c>
      <c r="BF529" t="s">
        <v>361</v>
      </c>
      <c r="BG529" t="s">
        <v>361</v>
      </c>
      <c r="BH529" t="s">
        <v>361</v>
      </c>
      <c r="BI529" t="s">
        <v>361</v>
      </c>
      <c r="BJ529" t="s">
        <v>361</v>
      </c>
      <c r="BK529" t="s">
        <v>361</v>
      </c>
      <c r="BL529" t="s">
        <v>361</v>
      </c>
      <c r="BM529" t="s">
        <v>361</v>
      </c>
      <c r="BP529" t="s">
        <v>361</v>
      </c>
      <c r="BQ529" t="s">
        <v>361</v>
      </c>
      <c r="BR529" t="s">
        <v>361</v>
      </c>
      <c r="BS529" t="s">
        <v>370</v>
      </c>
      <c r="BT529" t="s">
        <v>361</v>
      </c>
      <c r="BU529" t="s">
        <v>361</v>
      </c>
      <c r="BV529" t="s">
        <v>361</v>
      </c>
      <c r="BW529" t="s">
        <v>361</v>
      </c>
      <c r="BX529" t="s">
        <v>361</v>
      </c>
      <c r="BY529" t="s">
        <v>361</v>
      </c>
      <c r="BZ529" t="s">
        <v>361</v>
      </c>
      <c r="CA529" t="s">
        <v>361</v>
      </c>
      <c r="CB529" t="s">
        <v>361</v>
      </c>
      <c r="CC529" t="s">
        <v>361</v>
      </c>
      <c r="CF529" t="s">
        <v>361</v>
      </c>
      <c r="CG529" t="s">
        <v>361</v>
      </c>
      <c r="CH529" t="s">
        <v>370</v>
      </c>
      <c r="CI529" t="s">
        <v>370</v>
      </c>
      <c r="CJ529" t="s">
        <v>370</v>
      </c>
      <c r="CK529" t="s">
        <v>370</v>
      </c>
      <c r="CL529" t="s">
        <v>370</v>
      </c>
      <c r="CM529" t="s">
        <v>361</v>
      </c>
      <c r="CN529" t="s">
        <v>361</v>
      </c>
      <c r="CO529" t="s">
        <v>361</v>
      </c>
      <c r="CP529" t="s">
        <v>361</v>
      </c>
      <c r="CQ529" t="s">
        <v>361</v>
      </c>
      <c r="CR529" t="s">
        <v>361</v>
      </c>
      <c r="CS529" t="s">
        <v>361</v>
      </c>
      <c r="CT529" t="s">
        <v>361</v>
      </c>
      <c r="CU529" t="s">
        <v>361</v>
      </c>
      <c r="CV529" t="s">
        <v>361</v>
      </c>
      <c r="CW529" t="s">
        <v>361</v>
      </c>
      <c r="CX529" t="s">
        <v>361</v>
      </c>
      <c r="CY529" t="s">
        <v>361</v>
      </c>
      <c r="CZ529" t="s">
        <v>361</v>
      </c>
      <c r="DA529" t="s">
        <v>361</v>
      </c>
      <c r="DD529" t="s">
        <v>9</v>
      </c>
      <c r="DF529" t="s">
        <v>9</v>
      </c>
      <c r="DH529" t="s">
        <v>361</v>
      </c>
      <c r="DI529" t="s">
        <v>361</v>
      </c>
      <c r="DJ529" t="s">
        <v>361</v>
      </c>
      <c r="DK529" t="s">
        <v>361</v>
      </c>
      <c r="DL529" t="s">
        <v>361</v>
      </c>
      <c r="DM529" t="s">
        <v>361</v>
      </c>
      <c r="DN529" t="s">
        <v>361</v>
      </c>
      <c r="DO529" t="s">
        <v>361</v>
      </c>
      <c r="DP529" t="s">
        <v>361</v>
      </c>
      <c r="DQ529" t="s">
        <v>361</v>
      </c>
      <c r="DR529" t="s">
        <v>370</v>
      </c>
      <c r="DT529" t="s">
        <v>361</v>
      </c>
      <c r="DU529" t="s">
        <v>361</v>
      </c>
      <c r="DV529" t="s">
        <v>361</v>
      </c>
      <c r="DW529" t="s">
        <v>361</v>
      </c>
      <c r="DX529" t="s">
        <v>361</v>
      </c>
      <c r="DY529" t="s">
        <v>361</v>
      </c>
      <c r="DZ529" t="s">
        <v>361</v>
      </c>
      <c r="EA529" t="s">
        <v>361</v>
      </c>
      <c r="EB529" t="s">
        <v>361</v>
      </c>
      <c r="EC529" t="s">
        <v>361</v>
      </c>
      <c r="ED529" t="s">
        <v>361</v>
      </c>
      <c r="EH529" t="s">
        <v>7</v>
      </c>
      <c r="EJ529" t="s">
        <v>7</v>
      </c>
      <c r="EL529">
        <v>1</v>
      </c>
      <c r="EM529" t="s">
        <v>372</v>
      </c>
      <c r="EN529">
        <v>43</v>
      </c>
      <c r="FQ529" t="s">
        <v>373</v>
      </c>
      <c r="FR529" t="s">
        <v>374</v>
      </c>
      <c r="FV529" t="s">
        <v>449</v>
      </c>
      <c r="GF529" t="s">
        <v>7</v>
      </c>
      <c r="GJ529" t="s">
        <v>375</v>
      </c>
      <c r="GP529">
        <v>3</v>
      </c>
      <c r="GR529" t="s">
        <v>376</v>
      </c>
      <c r="GT529" t="s">
        <v>377</v>
      </c>
      <c r="GX529" t="s">
        <v>378</v>
      </c>
      <c r="HB529" t="s">
        <v>7</v>
      </c>
      <c r="HD529" t="s">
        <v>9</v>
      </c>
      <c r="HF529" t="s">
        <v>9</v>
      </c>
      <c r="HG529" t="s">
        <v>9</v>
      </c>
      <c r="HH529" t="s">
        <v>7</v>
      </c>
      <c r="HI529" t="s">
        <v>9</v>
      </c>
      <c r="HJ529" t="s">
        <v>9</v>
      </c>
      <c r="HK529" t="s">
        <v>7</v>
      </c>
      <c r="HL529" t="s">
        <v>9</v>
      </c>
      <c r="HM529" t="s">
        <v>9</v>
      </c>
      <c r="HN529" t="s">
        <v>9</v>
      </c>
      <c r="HX529" t="s">
        <v>9</v>
      </c>
      <c r="HY529" t="s">
        <v>9</v>
      </c>
      <c r="HZ529" t="s">
        <v>7</v>
      </c>
      <c r="IA529" t="s">
        <v>7</v>
      </c>
      <c r="IB529" t="s">
        <v>7</v>
      </c>
      <c r="IC529" t="s">
        <v>7</v>
      </c>
      <c r="ID529" t="s">
        <v>7</v>
      </c>
      <c r="IL529" t="s">
        <v>473</v>
      </c>
      <c r="IP529" t="s">
        <v>14</v>
      </c>
      <c r="IR529" t="s">
        <v>530</v>
      </c>
      <c r="IT529" t="s">
        <v>519</v>
      </c>
      <c r="IV529" t="s">
        <v>381</v>
      </c>
      <c r="IX529" t="s">
        <v>381</v>
      </c>
      <c r="IZ529" t="s">
        <v>9</v>
      </c>
      <c r="JB529" t="s">
        <v>11</v>
      </c>
      <c r="JD529" t="s">
        <v>9</v>
      </c>
      <c r="JF529" t="s">
        <v>446</v>
      </c>
      <c r="JG529" t="s">
        <v>410</v>
      </c>
      <c r="JH529" t="s">
        <v>410</v>
      </c>
      <c r="JL529" t="s">
        <v>361</v>
      </c>
      <c r="JM529" t="s">
        <v>370</v>
      </c>
      <c r="JN529" t="s">
        <v>361</v>
      </c>
      <c r="JO529" t="s">
        <v>370</v>
      </c>
      <c r="JP529" t="s">
        <v>370</v>
      </c>
      <c r="JQ529" t="s">
        <v>361</v>
      </c>
      <c r="JR529" t="s">
        <v>361</v>
      </c>
      <c r="JS529" t="s">
        <v>361</v>
      </c>
      <c r="JT529" t="s">
        <v>361</v>
      </c>
      <c r="JU529" t="s">
        <v>361</v>
      </c>
      <c r="JV529" t="s">
        <v>361</v>
      </c>
      <c r="JW529" t="s">
        <v>361</v>
      </c>
      <c r="JX529" t="s">
        <v>411</v>
      </c>
      <c r="JZ529" t="s">
        <v>412</v>
      </c>
      <c r="KB529" t="s">
        <v>8</v>
      </c>
    </row>
    <row r="530" spans="1:288" x14ac:dyDescent="0.3">
      <c r="A530">
        <v>529</v>
      </c>
      <c r="D530" s="45">
        <v>44750</v>
      </c>
      <c r="E530" s="46">
        <v>0.46180555555555558</v>
      </c>
      <c r="F530" t="s">
        <v>18</v>
      </c>
      <c r="G530" t="s">
        <v>382</v>
      </c>
      <c r="I530" t="s">
        <v>383</v>
      </c>
      <c r="N530" t="s">
        <v>384</v>
      </c>
      <c r="S530" t="s">
        <v>385</v>
      </c>
      <c r="W530" t="s">
        <v>386</v>
      </c>
      <c r="Y530" t="s">
        <v>385</v>
      </c>
      <c r="AA530" t="s">
        <v>414</v>
      </c>
      <c r="AC530" t="s">
        <v>388</v>
      </c>
      <c r="AE530" t="s">
        <v>423</v>
      </c>
      <c r="AG530" t="s">
        <v>390</v>
      </c>
      <c r="AK530" t="s">
        <v>502</v>
      </c>
      <c r="AL530" t="s">
        <v>662</v>
      </c>
      <c r="AO530" t="s">
        <v>385</v>
      </c>
      <c r="AQ530" t="s">
        <v>391</v>
      </c>
      <c r="AS530" t="s">
        <v>385</v>
      </c>
      <c r="AU530" t="s">
        <v>385</v>
      </c>
      <c r="AV530" t="s">
        <v>361</v>
      </c>
      <c r="AW530" t="s">
        <v>361</v>
      </c>
      <c r="AX530" t="s">
        <v>361</v>
      </c>
      <c r="AY530" t="s">
        <v>361</v>
      </c>
      <c r="AZ530" t="s">
        <v>361</v>
      </c>
      <c r="BA530" t="s">
        <v>361</v>
      </c>
      <c r="BB530" t="s">
        <v>361</v>
      </c>
      <c r="BC530" t="s">
        <v>361</v>
      </c>
      <c r="BD530" t="s">
        <v>361</v>
      </c>
      <c r="BE530" t="s">
        <v>361</v>
      </c>
      <c r="BF530" t="s">
        <v>370</v>
      </c>
      <c r="BG530" t="s">
        <v>361</v>
      </c>
      <c r="BH530" t="s">
        <v>361</v>
      </c>
      <c r="BI530" t="s">
        <v>361</v>
      </c>
      <c r="BJ530" t="s">
        <v>370</v>
      </c>
      <c r="BK530" t="s">
        <v>361</v>
      </c>
      <c r="BL530" t="s">
        <v>361</v>
      </c>
      <c r="BM530" t="s">
        <v>361</v>
      </c>
      <c r="BP530" t="s">
        <v>361</v>
      </c>
      <c r="BQ530" t="s">
        <v>361</v>
      </c>
      <c r="BR530" t="s">
        <v>361</v>
      </c>
      <c r="BS530" t="s">
        <v>361</v>
      </c>
      <c r="BT530" t="s">
        <v>361</v>
      </c>
      <c r="BU530" t="s">
        <v>361</v>
      </c>
      <c r="BV530" t="s">
        <v>361</v>
      </c>
      <c r="BW530" t="s">
        <v>361</v>
      </c>
      <c r="BX530" t="s">
        <v>361</v>
      </c>
      <c r="BY530" t="s">
        <v>361</v>
      </c>
      <c r="BZ530" t="s">
        <v>370</v>
      </c>
      <c r="CA530" t="s">
        <v>370</v>
      </c>
      <c r="CB530" t="s">
        <v>361</v>
      </c>
      <c r="CC530" t="s">
        <v>361</v>
      </c>
      <c r="CF530" t="s">
        <v>361</v>
      </c>
      <c r="CG530" t="s">
        <v>361</v>
      </c>
      <c r="CH530" t="s">
        <v>361</v>
      </c>
      <c r="CI530" t="s">
        <v>361</v>
      </c>
      <c r="CJ530" t="s">
        <v>361</v>
      </c>
      <c r="CK530" t="s">
        <v>361</v>
      </c>
      <c r="CL530" t="s">
        <v>361</v>
      </c>
      <c r="CM530" t="s">
        <v>361</v>
      </c>
      <c r="CN530" t="s">
        <v>361</v>
      </c>
      <c r="CO530" t="s">
        <v>361</v>
      </c>
      <c r="CP530" t="s">
        <v>361</v>
      </c>
      <c r="CQ530" t="s">
        <v>361</v>
      </c>
      <c r="CR530" t="s">
        <v>361</v>
      </c>
      <c r="CS530" t="s">
        <v>361</v>
      </c>
      <c r="CT530" t="s">
        <v>370</v>
      </c>
      <c r="CU530" t="s">
        <v>370</v>
      </c>
      <c r="CV530" t="s">
        <v>361</v>
      </c>
      <c r="CW530" t="s">
        <v>361</v>
      </c>
      <c r="CX530" t="s">
        <v>361</v>
      </c>
      <c r="CY530" t="s">
        <v>361</v>
      </c>
      <c r="CZ530" t="s">
        <v>361</v>
      </c>
      <c r="DA530" t="s">
        <v>361</v>
      </c>
      <c r="DE530" t="s">
        <v>385</v>
      </c>
      <c r="DG530" t="s">
        <v>383</v>
      </c>
      <c r="DH530" t="s">
        <v>361</v>
      </c>
      <c r="DI530" t="s">
        <v>361</v>
      </c>
      <c r="DJ530" t="s">
        <v>361</v>
      </c>
      <c r="DK530" t="s">
        <v>361</v>
      </c>
      <c r="DL530" t="s">
        <v>361</v>
      </c>
      <c r="DM530" t="s">
        <v>361</v>
      </c>
      <c r="DN530" t="s">
        <v>361</v>
      </c>
      <c r="DO530" t="s">
        <v>361</v>
      </c>
      <c r="DP530" t="s">
        <v>361</v>
      </c>
      <c r="DQ530" t="s">
        <v>361</v>
      </c>
      <c r="DR530" t="s">
        <v>361</v>
      </c>
      <c r="DT530" t="s">
        <v>361</v>
      </c>
      <c r="DU530" t="s">
        <v>361</v>
      </c>
      <c r="DV530" t="s">
        <v>361</v>
      </c>
      <c r="DW530" t="s">
        <v>361</v>
      </c>
      <c r="DX530" t="s">
        <v>361</v>
      </c>
      <c r="DY530" t="s">
        <v>361</v>
      </c>
      <c r="DZ530" t="s">
        <v>361</v>
      </c>
      <c r="EA530" t="s">
        <v>361</v>
      </c>
      <c r="EB530" t="s">
        <v>361</v>
      </c>
      <c r="EC530" t="s">
        <v>361</v>
      </c>
      <c r="ED530" t="s">
        <v>370</v>
      </c>
      <c r="EI530" t="s">
        <v>385</v>
      </c>
      <c r="EK530" t="s">
        <v>385</v>
      </c>
      <c r="EL530">
        <v>3</v>
      </c>
      <c r="EM530" t="s">
        <v>372</v>
      </c>
      <c r="EN530">
        <v>60</v>
      </c>
      <c r="EO530" t="s">
        <v>372</v>
      </c>
      <c r="EP530">
        <v>15</v>
      </c>
      <c r="EQ530" t="s">
        <v>372</v>
      </c>
      <c r="ER530">
        <v>29</v>
      </c>
      <c r="FQ530" t="s">
        <v>373</v>
      </c>
      <c r="FS530" t="s">
        <v>419</v>
      </c>
      <c r="FW530" t="s">
        <v>393</v>
      </c>
      <c r="GG530" t="s">
        <v>383</v>
      </c>
      <c r="GK530" t="s">
        <v>517</v>
      </c>
      <c r="GQ530">
        <v>2</v>
      </c>
      <c r="GS530" t="s">
        <v>602</v>
      </c>
      <c r="GU530" t="s">
        <v>396</v>
      </c>
      <c r="GY530" t="s">
        <v>397</v>
      </c>
      <c r="HC530" t="s">
        <v>383</v>
      </c>
      <c r="HE530" t="s">
        <v>385</v>
      </c>
      <c r="HO530" t="s">
        <v>385</v>
      </c>
      <c r="HP530" t="s">
        <v>385</v>
      </c>
      <c r="HQ530" t="s">
        <v>383</v>
      </c>
      <c r="HR530" t="s">
        <v>385</v>
      </c>
      <c r="HS530" t="s">
        <v>385</v>
      </c>
      <c r="HT530" t="s">
        <v>383</v>
      </c>
      <c r="HU530" t="s">
        <v>385</v>
      </c>
      <c r="HV530" t="s">
        <v>385</v>
      </c>
      <c r="HW530" t="s">
        <v>383</v>
      </c>
      <c r="IE530" t="s">
        <v>383</v>
      </c>
      <c r="IF530" t="s">
        <v>385</v>
      </c>
      <c r="IG530" t="s">
        <v>383</v>
      </c>
      <c r="IH530" t="s">
        <v>383</v>
      </c>
      <c r="II530" t="s">
        <v>383</v>
      </c>
      <c r="IJ530" t="s">
        <v>383</v>
      </c>
      <c r="IK530" t="s">
        <v>383</v>
      </c>
      <c r="IM530" t="s">
        <v>421</v>
      </c>
      <c r="IQ530" t="s">
        <v>422</v>
      </c>
      <c r="IU530" t="s">
        <v>516</v>
      </c>
      <c r="IW530" t="s">
        <v>516</v>
      </c>
      <c r="IY530" t="s">
        <v>516</v>
      </c>
      <c r="JA530" t="s">
        <v>383</v>
      </c>
      <c r="JL530" t="s">
        <v>361</v>
      </c>
      <c r="JM530" t="s">
        <v>361</v>
      </c>
      <c r="JN530" t="s">
        <v>361</v>
      </c>
      <c r="JO530" t="s">
        <v>361</v>
      </c>
      <c r="JP530" t="s">
        <v>361</v>
      </c>
      <c r="JQ530" t="s">
        <v>361</v>
      </c>
      <c r="JR530" t="s">
        <v>361</v>
      </c>
      <c r="JS530" t="s">
        <v>361</v>
      </c>
      <c r="JT530" t="s">
        <v>361</v>
      </c>
      <c r="JU530" t="s">
        <v>361</v>
      </c>
      <c r="JV530" t="s">
        <v>361</v>
      </c>
      <c r="JW530" t="s">
        <v>361</v>
      </c>
      <c r="KB530" t="s">
        <v>8</v>
      </c>
    </row>
    <row r="531" spans="1:288" x14ac:dyDescent="0.3">
      <c r="A531">
        <v>530</v>
      </c>
      <c r="D531" s="45">
        <v>44750</v>
      </c>
      <c r="E531" s="46">
        <v>0.46111111111111108</v>
      </c>
      <c r="F531" t="s">
        <v>22</v>
      </c>
      <c r="G531" t="s">
        <v>382</v>
      </c>
      <c r="I531" t="s">
        <v>383</v>
      </c>
      <c r="N531" t="s">
        <v>384</v>
      </c>
      <c r="S531" t="s">
        <v>385</v>
      </c>
      <c r="W531" t="s">
        <v>413</v>
      </c>
      <c r="AA531" t="s">
        <v>414</v>
      </c>
      <c r="AC531" t="s">
        <v>388</v>
      </c>
      <c r="AE531" t="s">
        <v>435</v>
      </c>
      <c r="AG531" t="s">
        <v>390</v>
      </c>
      <c r="AK531" t="s">
        <v>383</v>
      </c>
      <c r="AO531" t="s">
        <v>383</v>
      </c>
      <c r="AQ531" t="s">
        <v>460</v>
      </c>
      <c r="AS531" t="s">
        <v>383</v>
      </c>
      <c r="AU531" t="s">
        <v>436</v>
      </c>
      <c r="AV531" t="s">
        <v>361</v>
      </c>
      <c r="AW531" t="s">
        <v>361</v>
      </c>
      <c r="AX531" t="s">
        <v>361</v>
      </c>
      <c r="AY531" t="s">
        <v>361</v>
      </c>
      <c r="AZ531" t="s">
        <v>361</v>
      </c>
      <c r="BA531" t="s">
        <v>361</v>
      </c>
      <c r="BB531" t="s">
        <v>361</v>
      </c>
      <c r="BC531" t="s">
        <v>361</v>
      </c>
      <c r="BD531" t="s">
        <v>361</v>
      </c>
      <c r="BE531" t="s">
        <v>370</v>
      </c>
      <c r="BF531" t="s">
        <v>361</v>
      </c>
      <c r="BG531" t="s">
        <v>361</v>
      </c>
      <c r="BH531" t="s">
        <v>361</v>
      </c>
      <c r="BI531" t="s">
        <v>361</v>
      </c>
      <c r="BJ531" t="s">
        <v>361</v>
      </c>
      <c r="BK531" t="s">
        <v>361</v>
      </c>
      <c r="BL531" t="s">
        <v>361</v>
      </c>
      <c r="BM531" t="s">
        <v>361</v>
      </c>
      <c r="BP531" t="s">
        <v>361</v>
      </c>
      <c r="BQ531" t="s">
        <v>361</v>
      </c>
      <c r="BR531" t="s">
        <v>361</v>
      </c>
      <c r="BS531" t="s">
        <v>361</v>
      </c>
      <c r="BT531" t="s">
        <v>361</v>
      </c>
      <c r="BU531" t="s">
        <v>361</v>
      </c>
      <c r="BV531" t="s">
        <v>361</v>
      </c>
      <c r="BW531" t="s">
        <v>361</v>
      </c>
      <c r="BX531" t="s">
        <v>361</v>
      </c>
      <c r="BY531" t="s">
        <v>361</v>
      </c>
      <c r="BZ531" t="s">
        <v>370</v>
      </c>
      <c r="CA531" t="s">
        <v>361</v>
      </c>
      <c r="CB531" t="s">
        <v>361</v>
      </c>
      <c r="CC531" t="s">
        <v>361</v>
      </c>
      <c r="CF531" t="s">
        <v>361</v>
      </c>
      <c r="CG531" t="s">
        <v>361</v>
      </c>
      <c r="CH531" t="s">
        <v>361</v>
      </c>
      <c r="CI531" t="s">
        <v>361</v>
      </c>
      <c r="CJ531" t="s">
        <v>361</v>
      </c>
      <c r="CK531" t="s">
        <v>361</v>
      </c>
      <c r="CL531" t="s">
        <v>361</v>
      </c>
      <c r="CM531" t="s">
        <v>361</v>
      </c>
      <c r="CN531" t="s">
        <v>361</v>
      </c>
      <c r="CO531" t="s">
        <v>361</v>
      </c>
      <c r="CP531" t="s">
        <v>361</v>
      </c>
      <c r="CQ531" t="s">
        <v>361</v>
      </c>
      <c r="CR531" t="s">
        <v>361</v>
      </c>
      <c r="CS531" t="s">
        <v>361</v>
      </c>
      <c r="CT531" t="s">
        <v>361</v>
      </c>
      <c r="CU531" t="s">
        <v>370</v>
      </c>
      <c r="CV531" t="s">
        <v>361</v>
      </c>
      <c r="CW531" t="s">
        <v>361</v>
      </c>
      <c r="CX531" t="s">
        <v>361</v>
      </c>
      <c r="CY531" t="s">
        <v>361</v>
      </c>
      <c r="CZ531" t="s">
        <v>361</v>
      </c>
      <c r="DA531" t="s">
        <v>361</v>
      </c>
      <c r="DE531" t="s">
        <v>383</v>
      </c>
      <c r="DG531" t="s">
        <v>436</v>
      </c>
      <c r="DH531" t="s">
        <v>361</v>
      </c>
      <c r="DI531" t="s">
        <v>361</v>
      </c>
      <c r="DJ531" t="s">
        <v>361</v>
      </c>
      <c r="DK531" t="s">
        <v>361</v>
      </c>
      <c r="DL531" t="s">
        <v>361</v>
      </c>
      <c r="DM531" t="s">
        <v>361</v>
      </c>
      <c r="DN531" t="s">
        <v>361</v>
      </c>
      <c r="DO531" t="s">
        <v>361</v>
      </c>
      <c r="DP531" t="s">
        <v>361</v>
      </c>
      <c r="DQ531" t="s">
        <v>361</v>
      </c>
      <c r="DR531" t="s">
        <v>361</v>
      </c>
      <c r="DT531" t="s">
        <v>361</v>
      </c>
      <c r="DU531" t="s">
        <v>361</v>
      </c>
      <c r="DV531" t="s">
        <v>361</v>
      </c>
      <c r="DW531" t="s">
        <v>361</v>
      </c>
      <c r="DX531" t="s">
        <v>361</v>
      </c>
      <c r="DY531" t="s">
        <v>361</v>
      </c>
      <c r="DZ531" t="s">
        <v>361</v>
      </c>
      <c r="EA531" t="s">
        <v>361</v>
      </c>
      <c r="EB531" t="s">
        <v>361</v>
      </c>
      <c r="EC531" t="s">
        <v>361</v>
      </c>
      <c r="ED531" t="s">
        <v>370</v>
      </c>
      <c r="EI531" t="s">
        <v>383</v>
      </c>
      <c r="EK531" t="s">
        <v>383</v>
      </c>
      <c r="EL531">
        <v>2</v>
      </c>
      <c r="EM531" t="s">
        <v>371</v>
      </c>
      <c r="EN531">
        <v>23</v>
      </c>
      <c r="EO531" t="s">
        <v>371</v>
      </c>
      <c r="EP531">
        <v>18</v>
      </c>
      <c r="FQ531" t="s">
        <v>373</v>
      </c>
      <c r="FS531" t="s">
        <v>463</v>
      </c>
      <c r="FU531" t="s">
        <v>503</v>
      </c>
      <c r="FW531" t="s">
        <v>419</v>
      </c>
      <c r="GG531" t="s">
        <v>383</v>
      </c>
      <c r="GK531" t="s">
        <v>428</v>
      </c>
      <c r="GO531" t="s">
        <v>429</v>
      </c>
      <c r="GQ531">
        <v>25</v>
      </c>
      <c r="GS531" t="s">
        <v>602</v>
      </c>
      <c r="GU531" t="s">
        <v>396</v>
      </c>
      <c r="GY531" t="s">
        <v>397</v>
      </c>
      <c r="HC531" t="s">
        <v>383</v>
      </c>
      <c r="HE531" t="s">
        <v>385</v>
      </c>
      <c r="HO531" t="s">
        <v>385</v>
      </c>
      <c r="HP531" t="s">
        <v>383</v>
      </c>
      <c r="HQ531" t="s">
        <v>383</v>
      </c>
      <c r="HR531" t="s">
        <v>385</v>
      </c>
      <c r="HS531" t="s">
        <v>383</v>
      </c>
      <c r="HT531" t="s">
        <v>385</v>
      </c>
      <c r="HU531" t="s">
        <v>385</v>
      </c>
      <c r="HV531" t="s">
        <v>385</v>
      </c>
      <c r="HW531" t="s">
        <v>385</v>
      </c>
      <c r="IE531" t="s">
        <v>385</v>
      </c>
      <c r="IF531" t="s">
        <v>385</v>
      </c>
      <c r="IG531" t="s">
        <v>383</v>
      </c>
      <c r="IH531" t="s">
        <v>383</v>
      </c>
      <c r="II531" t="s">
        <v>383</v>
      </c>
      <c r="IJ531" t="s">
        <v>383</v>
      </c>
      <c r="IK531" t="s">
        <v>383</v>
      </c>
      <c r="IM531" t="s">
        <v>398</v>
      </c>
      <c r="IQ531" t="s">
        <v>422</v>
      </c>
      <c r="IU531" t="s">
        <v>399</v>
      </c>
      <c r="IW531" t="s">
        <v>399</v>
      </c>
      <c r="IY531" t="s">
        <v>399</v>
      </c>
      <c r="JA531" t="s">
        <v>383</v>
      </c>
      <c r="JL531" t="s">
        <v>361</v>
      </c>
      <c r="JM531" t="s">
        <v>361</v>
      </c>
      <c r="JN531" t="s">
        <v>361</v>
      </c>
      <c r="JO531" t="s">
        <v>361</v>
      </c>
      <c r="JP531" t="s">
        <v>361</v>
      </c>
      <c r="JQ531" t="s">
        <v>361</v>
      </c>
      <c r="JR531" t="s">
        <v>361</v>
      </c>
      <c r="JS531" t="s">
        <v>361</v>
      </c>
      <c r="JT531" t="s">
        <v>361</v>
      </c>
      <c r="JU531" t="s">
        <v>361</v>
      </c>
      <c r="JV531" t="s">
        <v>361</v>
      </c>
      <c r="JW531" t="s">
        <v>361</v>
      </c>
      <c r="KB531" t="s">
        <v>8</v>
      </c>
    </row>
    <row r="532" spans="1:288" x14ac:dyDescent="0.3">
      <c r="A532">
        <v>531</v>
      </c>
      <c r="D532" s="45">
        <v>44750</v>
      </c>
      <c r="E532" s="46">
        <v>0.47013888888888888</v>
      </c>
      <c r="F532" t="s">
        <v>62</v>
      </c>
      <c r="G532" t="s">
        <v>382</v>
      </c>
      <c r="I532" t="s">
        <v>383</v>
      </c>
      <c r="N532" t="s">
        <v>384</v>
      </c>
      <c r="S532" t="s">
        <v>385</v>
      </c>
      <c r="W532" t="s">
        <v>386</v>
      </c>
      <c r="Y532" t="s">
        <v>385</v>
      </c>
      <c r="AA532" t="s">
        <v>414</v>
      </c>
      <c r="AC532" t="s">
        <v>388</v>
      </c>
      <c r="AE532" t="s">
        <v>423</v>
      </c>
      <c r="AG532" t="s">
        <v>390</v>
      </c>
      <c r="AK532" t="s">
        <v>416</v>
      </c>
      <c r="AL532" t="s">
        <v>14</v>
      </c>
      <c r="AM532" t="s">
        <v>663</v>
      </c>
      <c r="AO532" t="s">
        <v>383</v>
      </c>
      <c r="AQ532" t="s">
        <v>391</v>
      </c>
      <c r="AS532" t="s">
        <v>383</v>
      </c>
      <c r="AU532" t="s">
        <v>436</v>
      </c>
      <c r="AV532" t="s">
        <v>361</v>
      </c>
      <c r="AW532" t="s">
        <v>361</v>
      </c>
      <c r="AX532" t="s">
        <v>361</v>
      </c>
      <c r="AY532" t="s">
        <v>361</v>
      </c>
      <c r="AZ532" t="s">
        <v>361</v>
      </c>
      <c r="BA532" t="s">
        <v>361</v>
      </c>
      <c r="BB532" t="s">
        <v>361</v>
      </c>
      <c r="BC532" t="s">
        <v>361</v>
      </c>
      <c r="BD532" t="s">
        <v>361</v>
      </c>
      <c r="BE532" t="s">
        <v>370</v>
      </c>
      <c r="BF532" t="s">
        <v>361</v>
      </c>
      <c r="BG532" t="s">
        <v>361</v>
      </c>
      <c r="BH532" t="s">
        <v>361</v>
      </c>
      <c r="BI532" t="s">
        <v>361</v>
      </c>
      <c r="BJ532" t="s">
        <v>361</v>
      </c>
      <c r="BK532" t="s">
        <v>361</v>
      </c>
      <c r="BL532" t="s">
        <v>361</v>
      </c>
      <c r="BM532" t="s">
        <v>361</v>
      </c>
      <c r="BP532" t="s">
        <v>361</v>
      </c>
      <c r="BQ532" t="s">
        <v>361</v>
      </c>
      <c r="BR532" t="s">
        <v>361</v>
      </c>
      <c r="BS532" t="s">
        <v>361</v>
      </c>
      <c r="BT532" t="s">
        <v>361</v>
      </c>
      <c r="BU532" t="s">
        <v>361</v>
      </c>
      <c r="BV532" t="s">
        <v>361</v>
      </c>
      <c r="BW532" t="s">
        <v>370</v>
      </c>
      <c r="BX532" t="s">
        <v>361</v>
      </c>
      <c r="BY532" t="s">
        <v>361</v>
      </c>
      <c r="BZ532" t="s">
        <v>361</v>
      </c>
      <c r="CA532" t="s">
        <v>361</v>
      </c>
      <c r="CB532" t="s">
        <v>361</v>
      </c>
      <c r="CC532" t="s">
        <v>361</v>
      </c>
      <c r="CF532" t="s">
        <v>361</v>
      </c>
      <c r="CG532" t="s">
        <v>361</v>
      </c>
      <c r="CH532" t="s">
        <v>361</v>
      </c>
      <c r="CI532" t="s">
        <v>361</v>
      </c>
      <c r="CJ532" t="s">
        <v>361</v>
      </c>
      <c r="CK532" t="s">
        <v>361</v>
      </c>
      <c r="CL532" t="s">
        <v>361</v>
      </c>
      <c r="CM532" t="s">
        <v>361</v>
      </c>
      <c r="CN532" t="s">
        <v>361</v>
      </c>
      <c r="CO532" t="s">
        <v>361</v>
      </c>
      <c r="CP532" t="s">
        <v>361</v>
      </c>
      <c r="CQ532" t="s">
        <v>370</v>
      </c>
      <c r="CR532" t="s">
        <v>361</v>
      </c>
      <c r="CS532" t="s">
        <v>361</v>
      </c>
      <c r="CT532" t="s">
        <v>361</v>
      </c>
      <c r="CU532" t="s">
        <v>361</v>
      </c>
      <c r="CV532" t="s">
        <v>361</v>
      </c>
      <c r="CW532" t="s">
        <v>361</v>
      </c>
      <c r="CX532" t="s">
        <v>361</v>
      </c>
      <c r="CY532" t="s">
        <v>361</v>
      </c>
      <c r="CZ532" t="s">
        <v>361</v>
      </c>
      <c r="DA532" t="s">
        <v>361</v>
      </c>
      <c r="DE532" t="s">
        <v>385</v>
      </c>
      <c r="DG532" t="s">
        <v>436</v>
      </c>
      <c r="DH532" t="s">
        <v>361</v>
      </c>
      <c r="DI532" t="s">
        <v>361</v>
      </c>
      <c r="DJ532" t="s">
        <v>361</v>
      </c>
      <c r="DK532" t="s">
        <v>361</v>
      </c>
      <c r="DL532" t="s">
        <v>361</v>
      </c>
      <c r="DM532" t="s">
        <v>361</v>
      </c>
      <c r="DN532" t="s">
        <v>361</v>
      </c>
      <c r="DO532" t="s">
        <v>361</v>
      </c>
      <c r="DP532" t="s">
        <v>361</v>
      </c>
      <c r="DQ532" t="s">
        <v>361</v>
      </c>
      <c r="DR532" t="s">
        <v>361</v>
      </c>
      <c r="DT532" t="s">
        <v>361</v>
      </c>
      <c r="DU532" t="s">
        <v>361</v>
      </c>
      <c r="DV532" t="s">
        <v>361</v>
      </c>
      <c r="DW532" t="s">
        <v>361</v>
      </c>
      <c r="DX532" t="s">
        <v>361</v>
      </c>
      <c r="DY532" t="s">
        <v>361</v>
      </c>
      <c r="DZ532" t="s">
        <v>361</v>
      </c>
      <c r="EA532" t="s">
        <v>361</v>
      </c>
      <c r="EB532" t="s">
        <v>361</v>
      </c>
      <c r="EC532" t="s">
        <v>361</v>
      </c>
      <c r="ED532" t="s">
        <v>370</v>
      </c>
      <c r="EI532" t="s">
        <v>383</v>
      </c>
      <c r="EK532" t="s">
        <v>383</v>
      </c>
      <c r="EL532">
        <v>2</v>
      </c>
      <c r="EM532" t="s">
        <v>371</v>
      </c>
      <c r="EN532">
        <v>77</v>
      </c>
      <c r="EO532" t="s">
        <v>372</v>
      </c>
      <c r="EP532">
        <v>17</v>
      </c>
      <c r="FQ532" t="s">
        <v>373</v>
      </c>
      <c r="FS532" t="s">
        <v>463</v>
      </c>
      <c r="FU532" t="s">
        <v>503</v>
      </c>
      <c r="FW532" t="s">
        <v>463</v>
      </c>
      <c r="FY532" t="s">
        <v>503</v>
      </c>
      <c r="GG532" t="s">
        <v>383</v>
      </c>
      <c r="GK532" t="s">
        <v>517</v>
      </c>
      <c r="GQ532">
        <v>2</v>
      </c>
      <c r="GS532" t="s">
        <v>420</v>
      </c>
      <c r="GU532" t="s">
        <v>396</v>
      </c>
      <c r="GY532" t="s">
        <v>397</v>
      </c>
      <c r="HC532" t="s">
        <v>385</v>
      </c>
      <c r="HE532" t="s">
        <v>385</v>
      </c>
      <c r="HO532" t="s">
        <v>385</v>
      </c>
      <c r="HP532" t="s">
        <v>385</v>
      </c>
      <c r="HQ532" t="s">
        <v>385</v>
      </c>
      <c r="HR532" t="s">
        <v>383</v>
      </c>
      <c r="HS532" t="s">
        <v>385</v>
      </c>
      <c r="HT532" t="s">
        <v>383</v>
      </c>
      <c r="HU532" t="s">
        <v>383</v>
      </c>
      <c r="HV532" t="s">
        <v>383</v>
      </c>
      <c r="HW532" t="s">
        <v>383</v>
      </c>
      <c r="IE532" t="s">
        <v>385</v>
      </c>
      <c r="IF532" t="s">
        <v>385</v>
      </c>
      <c r="IG532" t="s">
        <v>383</v>
      </c>
      <c r="IH532" t="s">
        <v>383</v>
      </c>
      <c r="II532" t="s">
        <v>383</v>
      </c>
      <c r="IJ532" t="s">
        <v>383</v>
      </c>
      <c r="IK532" t="s">
        <v>383</v>
      </c>
      <c r="IM532" t="s">
        <v>462</v>
      </c>
      <c r="IQ532" t="s">
        <v>422</v>
      </c>
      <c r="IU532" t="s">
        <v>516</v>
      </c>
      <c r="IW532" t="s">
        <v>516</v>
      </c>
      <c r="IY532" t="s">
        <v>516</v>
      </c>
      <c r="JA532" t="s">
        <v>383</v>
      </c>
      <c r="JL532" t="s">
        <v>361</v>
      </c>
      <c r="JM532" t="s">
        <v>361</v>
      </c>
      <c r="JN532" t="s">
        <v>361</v>
      </c>
      <c r="JO532" t="s">
        <v>361</v>
      </c>
      <c r="JP532" t="s">
        <v>361</v>
      </c>
      <c r="JQ532" t="s">
        <v>361</v>
      </c>
      <c r="JR532" t="s">
        <v>361</v>
      </c>
      <c r="JS532" t="s">
        <v>361</v>
      </c>
      <c r="JT532" t="s">
        <v>361</v>
      </c>
      <c r="JU532" t="s">
        <v>361</v>
      </c>
      <c r="JV532" t="s">
        <v>361</v>
      </c>
      <c r="JW532" t="s">
        <v>361</v>
      </c>
      <c r="KB532" t="s">
        <v>8</v>
      </c>
    </row>
    <row r="533" spans="1:288" x14ac:dyDescent="0.3">
      <c r="A533">
        <v>532</v>
      </c>
      <c r="AV533" t="s">
        <v>361</v>
      </c>
      <c r="AW533" t="s">
        <v>361</v>
      </c>
      <c r="AX533" t="s">
        <v>361</v>
      </c>
      <c r="AY533" t="s">
        <v>361</v>
      </c>
      <c r="AZ533" t="s">
        <v>361</v>
      </c>
      <c r="BA533" t="s">
        <v>361</v>
      </c>
      <c r="BB533" t="s">
        <v>361</v>
      </c>
      <c r="BC533" t="s">
        <v>361</v>
      </c>
      <c r="BD533" t="s">
        <v>361</v>
      </c>
      <c r="BE533" t="s">
        <v>361</v>
      </c>
      <c r="BF533" t="s">
        <v>361</v>
      </c>
      <c r="BG533" t="s">
        <v>361</v>
      </c>
      <c r="BH533" t="s">
        <v>361</v>
      </c>
      <c r="BI533" t="s">
        <v>361</v>
      </c>
      <c r="BJ533" t="s">
        <v>361</v>
      </c>
      <c r="BK533" t="s">
        <v>361</v>
      </c>
      <c r="BL533" t="s">
        <v>361</v>
      </c>
      <c r="BM533" t="s">
        <v>361</v>
      </c>
      <c r="BP533" t="s">
        <v>361</v>
      </c>
      <c r="BQ533" t="s">
        <v>361</v>
      </c>
      <c r="BR533" t="s">
        <v>361</v>
      </c>
      <c r="BS533" t="s">
        <v>361</v>
      </c>
      <c r="BT533" t="s">
        <v>361</v>
      </c>
      <c r="BU533" t="s">
        <v>361</v>
      </c>
      <c r="BV533" t="s">
        <v>361</v>
      </c>
      <c r="BW533" t="s">
        <v>361</v>
      </c>
      <c r="BX533" t="s">
        <v>361</v>
      </c>
      <c r="BY533" t="s">
        <v>361</v>
      </c>
      <c r="BZ533" t="s">
        <v>361</v>
      </c>
      <c r="CA533" t="s">
        <v>361</v>
      </c>
      <c r="CB533" t="s">
        <v>361</v>
      </c>
      <c r="CC533" t="s">
        <v>361</v>
      </c>
      <c r="CF533" t="s">
        <v>361</v>
      </c>
      <c r="CG533" t="s">
        <v>361</v>
      </c>
      <c r="CH533" t="s">
        <v>361</v>
      </c>
      <c r="CI533" t="s">
        <v>361</v>
      </c>
      <c r="CJ533" t="s">
        <v>361</v>
      </c>
      <c r="CK533" t="s">
        <v>361</v>
      </c>
      <c r="CL533" t="s">
        <v>361</v>
      </c>
      <c r="CM533" t="s">
        <v>361</v>
      </c>
      <c r="CN533" t="s">
        <v>361</v>
      </c>
      <c r="CO533" t="s">
        <v>361</v>
      </c>
      <c r="CP533" t="s">
        <v>361</v>
      </c>
      <c r="CQ533" t="s">
        <v>361</v>
      </c>
      <c r="CR533" t="s">
        <v>361</v>
      </c>
      <c r="CS533" t="s">
        <v>361</v>
      </c>
      <c r="CT533" t="s">
        <v>361</v>
      </c>
      <c r="CU533" t="s">
        <v>361</v>
      </c>
      <c r="CV533" t="s">
        <v>361</v>
      </c>
      <c r="CW533" t="s">
        <v>361</v>
      </c>
      <c r="CX533" t="s">
        <v>361</v>
      </c>
      <c r="CY533" t="s">
        <v>361</v>
      </c>
      <c r="CZ533" t="s">
        <v>361</v>
      </c>
      <c r="DA533" t="s">
        <v>361</v>
      </c>
      <c r="DH533" t="s">
        <v>361</v>
      </c>
      <c r="DI533" t="s">
        <v>361</v>
      </c>
      <c r="DJ533" t="s">
        <v>361</v>
      </c>
      <c r="DK533" t="s">
        <v>361</v>
      </c>
      <c r="DL533" t="s">
        <v>361</v>
      </c>
      <c r="DM533" t="s">
        <v>361</v>
      </c>
      <c r="DN533" t="s">
        <v>361</v>
      </c>
      <c r="DO533" t="s">
        <v>361</v>
      </c>
      <c r="DP533" t="s">
        <v>361</v>
      </c>
      <c r="DQ533" t="s">
        <v>361</v>
      </c>
      <c r="DR533" t="s">
        <v>361</v>
      </c>
      <c r="DT533" t="s">
        <v>361</v>
      </c>
      <c r="DU533" t="s">
        <v>361</v>
      </c>
      <c r="DV533" t="s">
        <v>361</v>
      </c>
      <c r="DW533" t="s">
        <v>361</v>
      </c>
      <c r="DX533" t="s">
        <v>361</v>
      </c>
      <c r="DY533" t="s">
        <v>361</v>
      </c>
      <c r="DZ533" t="s">
        <v>361</v>
      </c>
      <c r="EA533" t="s">
        <v>361</v>
      </c>
      <c r="EB533" t="s">
        <v>361</v>
      </c>
      <c r="EC533" t="s">
        <v>361</v>
      </c>
      <c r="ED533" t="s">
        <v>361</v>
      </c>
      <c r="JL533" t="s">
        <v>361</v>
      </c>
      <c r="JM533" t="s">
        <v>361</v>
      </c>
      <c r="JN533" t="s">
        <v>361</v>
      </c>
      <c r="JO533" t="s">
        <v>361</v>
      </c>
      <c r="JP533" t="s">
        <v>361</v>
      </c>
      <c r="JQ533" t="s">
        <v>361</v>
      </c>
      <c r="JR533" t="s">
        <v>361</v>
      </c>
      <c r="JS533" t="s">
        <v>361</v>
      </c>
      <c r="JT533" t="s">
        <v>361</v>
      </c>
      <c r="JU533" t="s">
        <v>361</v>
      </c>
      <c r="JV533" t="s">
        <v>361</v>
      </c>
      <c r="JW533" t="s">
        <v>361</v>
      </c>
      <c r="KB533" t="s">
        <v>59</v>
      </c>
    </row>
    <row r="534" spans="1:288" x14ac:dyDescent="0.3">
      <c r="A534">
        <v>533</v>
      </c>
      <c r="D534" s="45">
        <v>44750</v>
      </c>
      <c r="E534" s="46">
        <v>0.48055555555555557</v>
      </c>
      <c r="F534" t="s">
        <v>17</v>
      </c>
      <c r="G534" t="s">
        <v>13</v>
      </c>
      <c r="H534" t="s">
        <v>7</v>
      </c>
      <c r="L534" t="s">
        <v>362</v>
      </c>
      <c r="P534" t="s">
        <v>9</v>
      </c>
      <c r="V534" t="s">
        <v>363</v>
      </c>
      <c r="Z534" t="s">
        <v>402</v>
      </c>
      <c r="AB534" t="s">
        <v>475</v>
      </c>
      <c r="AD534" t="s">
        <v>423</v>
      </c>
      <c r="AF534" t="s">
        <v>367</v>
      </c>
      <c r="AJ534" t="s">
        <v>367</v>
      </c>
      <c r="AN534" t="s">
        <v>7</v>
      </c>
      <c r="AP534" t="s">
        <v>369</v>
      </c>
      <c r="AR534" t="s">
        <v>7</v>
      </c>
      <c r="AT534" t="s">
        <v>368</v>
      </c>
      <c r="AV534" t="s">
        <v>361</v>
      </c>
      <c r="AW534" t="s">
        <v>361</v>
      </c>
      <c r="AX534" t="s">
        <v>361</v>
      </c>
      <c r="AY534" t="s">
        <v>361</v>
      </c>
      <c r="AZ534" t="s">
        <v>370</v>
      </c>
      <c r="BA534" t="s">
        <v>370</v>
      </c>
      <c r="BB534" t="s">
        <v>361</v>
      </c>
      <c r="BC534" t="s">
        <v>361</v>
      </c>
      <c r="BD534" t="s">
        <v>361</v>
      </c>
      <c r="BE534" t="s">
        <v>361</v>
      </c>
      <c r="BF534" t="s">
        <v>361</v>
      </c>
      <c r="BG534" t="s">
        <v>361</v>
      </c>
      <c r="BH534" t="s">
        <v>361</v>
      </c>
      <c r="BI534" t="s">
        <v>361</v>
      </c>
      <c r="BJ534" t="s">
        <v>361</v>
      </c>
      <c r="BK534" t="s">
        <v>361</v>
      </c>
      <c r="BL534" t="s">
        <v>361</v>
      </c>
      <c r="BM534" t="s">
        <v>361</v>
      </c>
      <c r="BP534" t="s">
        <v>361</v>
      </c>
      <c r="BQ534" t="s">
        <v>361</v>
      </c>
      <c r="BR534" t="s">
        <v>361</v>
      </c>
      <c r="BS534" t="s">
        <v>370</v>
      </c>
      <c r="BT534" t="s">
        <v>361</v>
      </c>
      <c r="BU534" t="s">
        <v>361</v>
      </c>
      <c r="BV534" t="s">
        <v>361</v>
      </c>
      <c r="BW534" t="s">
        <v>361</v>
      </c>
      <c r="BX534" t="s">
        <v>361</v>
      </c>
      <c r="BY534" t="s">
        <v>361</v>
      </c>
      <c r="BZ534" t="s">
        <v>361</v>
      </c>
      <c r="CA534" t="s">
        <v>361</v>
      </c>
      <c r="CB534" t="s">
        <v>361</v>
      </c>
      <c r="CC534" t="s">
        <v>361</v>
      </c>
      <c r="CF534" t="s">
        <v>361</v>
      </c>
      <c r="CG534" t="s">
        <v>361</v>
      </c>
      <c r="CH534" t="s">
        <v>370</v>
      </c>
      <c r="CI534" t="s">
        <v>361</v>
      </c>
      <c r="CJ534" t="s">
        <v>370</v>
      </c>
      <c r="CK534" t="s">
        <v>361</v>
      </c>
      <c r="CL534" t="s">
        <v>361</v>
      </c>
      <c r="CM534" t="s">
        <v>361</v>
      </c>
      <c r="CN534" t="s">
        <v>361</v>
      </c>
      <c r="CO534" t="s">
        <v>361</v>
      </c>
      <c r="CP534" t="s">
        <v>361</v>
      </c>
      <c r="CQ534" t="s">
        <v>361</v>
      </c>
      <c r="CR534" t="s">
        <v>361</v>
      </c>
      <c r="CS534" t="s">
        <v>361</v>
      </c>
      <c r="CT534" t="s">
        <v>361</v>
      </c>
      <c r="CU534" t="s">
        <v>361</v>
      </c>
      <c r="CV534" t="s">
        <v>361</v>
      </c>
      <c r="CW534" t="s">
        <v>361</v>
      </c>
      <c r="CX534" t="s">
        <v>361</v>
      </c>
      <c r="CY534" t="s">
        <v>361</v>
      </c>
      <c r="CZ534" t="s">
        <v>361</v>
      </c>
      <c r="DA534" t="s">
        <v>361</v>
      </c>
      <c r="DD534" t="s">
        <v>9</v>
      </c>
      <c r="DF534" t="s">
        <v>368</v>
      </c>
      <c r="DH534" t="s">
        <v>361</v>
      </c>
      <c r="DI534" t="s">
        <v>361</v>
      </c>
      <c r="DJ534" t="s">
        <v>361</v>
      </c>
      <c r="DK534" t="s">
        <v>361</v>
      </c>
      <c r="DL534" t="s">
        <v>361</v>
      </c>
      <c r="DM534" t="s">
        <v>361</v>
      </c>
      <c r="DN534" t="s">
        <v>361</v>
      </c>
      <c r="DO534" t="s">
        <v>361</v>
      </c>
      <c r="DP534" t="s">
        <v>361</v>
      </c>
      <c r="DQ534" t="s">
        <v>361</v>
      </c>
      <c r="DR534" t="s">
        <v>370</v>
      </c>
      <c r="DT534" t="s">
        <v>361</v>
      </c>
      <c r="DU534" t="s">
        <v>361</v>
      </c>
      <c r="DV534" t="s">
        <v>361</v>
      </c>
      <c r="DW534" t="s">
        <v>361</v>
      </c>
      <c r="DX534" t="s">
        <v>361</v>
      </c>
      <c r="DY534" t="s">
        <v>361</v>
      </c>
      <c r="DZ534" t="s">
        <v>361</v>
      </c>
      <c r="EA534" t="s">
        <v>361</v>
      </c>
      <c r="EB534" t="s">
        <v>361</v>
      </c>
      <c r="EC534" t="s">
        <v>361</v>
      </c>
      <c r="ED534" t="s">
        <v>361</v>
      </c>
      <c r="EH534" t="s">
        <v>7</v>
      </c>
      <c r="EJ534" t="s">
        <v>7</v>
      </c>
      <c r="EL534">
        <v>5</v>
      </c>
      <c r="EM534" t="s">
        <v>371</v>
      </c>
      <c r="EN534">
        <v>19</v>
      </c>
      <c r="EO534" t="s">
        <v>372</v>
      </c>
      <c r="EP534">
        <v>17</v>
      </c>
      <c r="EQ534" t="s">
        <v>372</v>
      </c>
      <c r="ER534">
        <v>9</v>
      </c>
      <c r="ES534" t="s">
        <v>371</v>
      </c>
      <c r="ET534">
        <v>8</v>
      </c>
      <c r="EU534" t="s">
        <v>372</v>
      </c>
      <c r="EV534">
        <v>39</v>
      </c>
      <c r="FQ534" t="s">
        <v>373</v>
      </c>
      <c r="FR534" t="s">
        <v>406</v>
      </c>
      <c r="FV534" t="s">
        <v>406</v>
      </c>
      <c r="GF534" t="s">
        <v>7</v>
      </c>
      <c r="GJ534" t="s">
        <v>478</v>
      </c>
      <c r="GN534" t="s">
        <v>479</v>
      </c>
      <c r="GP534">
        <v>5</v>
      </c>
      <c r="GR534" t="s">
        <v>562</v>
      </c>
      <c r="GT534" t="s">
        <v>377</v>
      </c>
      <c r="GX534" t="s">
        <v>378</v>
      </c>
      <c r="HB534" t="s">
        <v>7</v>
      </c>
      <c r="HD534" t="s">
        <v>7</v>
      </c>
      <c r="HF534" t="s">
        <v>9</v>
      </c>
      <c r="HG534" t="s">
        <v>9</v>
      </c>
      <c r="HH534" t="s">
        <v>7</v>
      </c>
      <c r="HI534" t="s">
        <v>7</v>
      </c>
      <c r="HJ534" t="s">
        <v>9</v>
      </c>
      <c r="HK534" t="s">
        <v>7</v>
      </c>
      <c r="HL534" t="s">
        <v>9</v>
      </c>
      <c r="HM534" t="s">
        <v>9</v>
      </c>
      <c r="HN534" t="s">
        <v>9</v>
      </c>
      <c r="HX534" t="s">
        <v>9</v>
      </c>
      <c r="HY534" t="s">
        <v>9</v>
      </c>
      <c r="HZ534" t="s">
        <v>7</v>
      </c>
      <c r="IA534" t="s">
        <v>7</v>
      </c>
      <c r="IB534" t="s">
        <v>7</v>
      </c>
      <c r="IC534" t="s">
        <v>7</v>
      </c>
      <c r="ID534" t="s">
        <v>7</v>
      </c>
      <c r="IL534" t="s">
        <v>473</v>
      </c>
      <c r="IP534" t="s">
        <v>457</v>
      </c>
      <c r="IT534" t="s">
        <v>381</v>
      </c>
      <c r="IV534" t="s">
        <v>381</v>
      </c>
      <c r="IX534" t="s">
        <v>381</v>
      </c>
      <c r="IZ534" t="s">
        <v>7</v>
      </c>
      <c r="JL534" t="s">
        <v>361</v>
      </c>
      <c r="JM534" t="s">
        <v>361</v>
      </c>
      <c r="JN534" t="s">
        <v>361</v>
      </c>
      <c r="JO534" t="s">
        <v>361</v>
      </c>
      <c r="JP534" t="s">
        <v>361</v>
      </c>
      <c r="JQ534" t="s">
        <v>361</v>
      </c>
      <c r="JR534" t="s">
        <v>361</v>
      </c>
      <c r="JS534" t="s">
        <v>361</v>
      </c>
      <c r="JT534" t="s">
        <v>361</v>
      </c>
      <c r="JU534" t="s">
        <v>361</v>
      </c>
      <c r="JV534" t="s">
        <v>361</v>
      </c>
      <c r="JW534" t="s">
        <v>361</v>
      </c>
      <c r="KB534" t="s">
        <v>8</v>
      </c>
    </row>
    <row r="535" spans="1:288" x14ac:dyDescent="0.3">
      <c r="A535">
        <v>534</v>
      </c>
      <c r="D535" s="45">
        <v>44750</v>
      </c>
      <c r="E535" s="46">
        <v>0.48819444444444443</v>
      </c>
      <c r="F535" t="s">
        <v>10</v>
      </c>
      <c r="G535" t="s">
        <v>13</v>
      </c>
      <c r="H535" t="s">
        <v>7</v>
      </c>
      <c r="L535" t="s">
        <v>362</v>
      </c>
      <c r="P535" t="s">
        <v>9</v>
      </c>
      <c r="V535" t="s">
        <v>526</v>
      </c>
      <c r="Z535" t="s">
        <v>364</v>
      </c>
      <c r="AB535" t="s">
        <v>365</v>
      </c>
      <c r="AD535" t="s">
        <v>506</v>
      </c>
      <c r="AF535" t="s">
        <v>367</v>
      </c>
      <c r="AJ535" t="s">
        <v>367</v>
      </c>
      <c r="AN535" t="s">
        <v>9</v>
      </c>
      <c r="AP535" t="s">
        <v>369</v>
      </c>
      <c r="AR535" t="s">
        <v>7</v>
      </c>
      <c r="AT535" t="s">
        <v>9</v>
      </c>
      <c r="AV535" t="s">
        <v>361</v>
      </c>
      <c r="AW535" t="s">
        <v>361</v>
      </c>
      <c r="AX535" t="s">
        <v>361</v>
      </c>
      <c r="AY535" t="s">
        <v>370</v>
      </c>
      <c r="AZ535" t="s">
        <v>370</v>
      </c>
      <c r="BA535" t="s">
        <v>370</v>
      </c>
      <c r="BB535" t="s">
        <v>361</v>
      </c>
      <c r="BC535" t="s">
        <v>370</v>
      </c>
      <c r="BD535" t="s">
        <v>361</v>
      </c>
      <c r="BE535" t="s">
        <v>361</v>
      </c>
      <c r="BF535" t="s">
        <v>361</v>
      </c>
      <c r="BG535" t="s">
        <v>361</v>
      </c>
      <c r="BH535" t="s">
        <v>361</v>
      </c>
      <c r="BI535" t="s">
        <v>361</v>
      </c>
      <c r="BJ535" t="s">
        <v>361</v>
      </c>
      <c r="BK535" t="s">
        <v>361</v>
      </c>
      <c r="BL535" t="s">
        <v>361</v>
      </c>
      <c r="BM535" t="s">
        <v>361</v>
      </c>
      <c r="BP535" t="s">
        <v>361</v>
      </c>
      <c r="BQ535" t="s">
        <v>370</v>
      </c>
      <c r="BR535" t="s">
        <v>361</v>
      </c>
      <c r="BS535" t="s">
        <v>370</v>
      </c>
      <c r="BT535" t="s">
        <v>370</v>
      </c>
      <c r="BU535" t="s">
        <v>361</v>
      </c>
      <c r="BV535" t="s">
        <v>361</v>
      </c>
      <c r="BW535" t="s">
        <v>361</v>
      </c>
      <c r="BX535" t="s">
        <v>361</v>
      </c>
      <c r="BY535" t="s">
        <v>361</v>
      </c>
      <c r="BZ535" t="s">
        <v>361</v>
      </c>
      <c r="CA535" t="s">
        <v>361</v>
      </c>
      <c r="CB535" t="s">
        <v>361</v>
      </c>
      <c r="CC535" t="s">
        <v>361</v>
      </c>
      <c r="CF535" t="s">
        <v>361</v>
      </c>
      <c r="CG535" t="s">
        <v>370</v>
      </c>
      <c r="CH535" t="s">
        <v>370</v>
      </c>
      <c r="CI535" t="s">
        <v>370</v>
      </c>
      <c r="CJ535" t="s">
        <v>370</v>
      </c>
      <c r="CK535" t="s">
        <v>361</v>
      </c>
      <c r="CL535" t="s">
        <v>370</v>
      </c>
      <c r="CM535" t="s">
        <v>370</v>
      </c>
      <c r="CN535" t="s">
        <v>370</v>
      </c>
      <c r="CO535" t="s">
        <v>370</v>
      </c>
      <c r="CP535" t="s">
        <v>361</v>
      </c>
      <c r="CQ535" t="s">
        <v>361</v>
      </c>
      <c r="CR535" t="s">
        <v>361</v>
      </c>
      <c r="CS535" t="s">
        <v>361</v>
      </c>
      <c r="CT535" t="s">
        <v>361</v>
      </c>
      <c r="CU535" t="s">
        <v>361</v>
      </c>
      <c r="CV535" t="s">
        <v>361</v>
      </c>
      <c r="CW535" t="s">
        <v>361</v>
      </c>
      <c r="CX535" t="s">
        <v>361</v>
      </c>
      <c r="CY535" t="s">
        <v>361</v>
      </c>
      <c r="CZ535" t="s">
        <v>361</v>
      </c>
      <c r="DA535" t="s">
        <v>361</v>
      </c>
      <c r="DD535" t="s">
        <v>9</v>
      </c>
      <c r="DF535" t="s">
        <v>9</v>
      </c>
      <c r="DH535" t="s">
        <v>361</v>
      </c>
      <c r="DI535" t="s">
        <v>361</v>
      </c>
      <c r="DJ535" t="s">
        <v>361</v>
      </c>
      <c r="DK535" t="s">
        <v>361</v>
      </c>
      <c r="DL535" t="s">
        <v>361</v>
      </c>
      <c r="DM535" t="s">
        <v>361</v>
      </c>
      <c r="DN535" t="s">
        <v>361</v>
      </c>
      <c r="DO535" t="s">
        <v>361</v>
      </c>
      <c r="DP535" t="s">
        <v>361</v>
      </c>
      <c r="DQ535" t="s">
        <v>361</v>
      </c>
      <c r="DR535" t="s">
        <v>370</v>
      </c>
      <c r="DT535" t="s">
        <v>361</v>
      </c>
      <c r="DU535" t="s">
        <v>361</v>
      </c>
      <c r="DV535" t="s">
        <v>361</v>
      </c>
      <c r="DW535" t="s">
        <v>361</v>
      </c>
      <c r="DX535" t="s">
        <v>361</v>
      </c>
      <c r="DY535" t="s">
        <v>361</v>
      </c>
      <c r="DZ535" t="s">
        <v>361</v>
      </c>
      <c r="EA535" t="s">
        <v>361</v>
      </c>
      <c r="EB535" t="s">
        <v>361</v>
      </c>
      <c r="EC535" t="s">
        <v>361</v>
      </c>
      <c r="ED535" t="s">
        <v>361</v>
      </c>
      <c r="EH535" t="s">
        <v>7</v>
      </c>
      <c r="EJ535" t="s">
        <v>7</v>
      </c>
      <c r="EL535">
        <v>1</v>
      </c>
      <c r="EM535" t="s">
        <v>371</v>
      </c>
      <c r="EN535">
        <v>15</v>
      </c>
      <c r="FQ535" t="s">
        <v>373</v>
      </c>
      <c r="FR535" t="s">
        <v>449</v>
      </c>
      <c r="FV535" t="s">
        <v>449</v>
      </c>
      <c r="GF535" t="s">
        <v>7</v>
      </c>
      <c r="GJ535" t="s">
        <v>425</v>
      </c>
      <c r="GP535">
        <v>1</v>
      </c>
      <c r="GR535" t="s">
        <v>376</v>
      </c>
      <c r="GT535" t="s">
        <v>377</v>
      </c>
      <c r="GX535" t="s">
        <v>378</v>
      </c>
      <c r="HB535" t="s">
        <v>9</v>
      </c>
      <c r="HD535" t="s">
        <v>9</v>
      </c>
      <c r="HF535" t="s">
        <v>9</v>
      </c>
      <c r="HG535" t="s">
        <v>9</v>
      </c>
      <c r="HH535" t="s">
        <v>7</v>
      </c>
      <c r="HI535" t="s">
        <v>9</v>
      </c>
      <c r="HJ535" t="s">
        <v>9</v>
      </c>
      <c r="HK535" t="s">
        <v>9</v>
      </c>
      <c r="HL535" t="s">
        <v>9</v>
      </c>
      <c r="HM535" t="s">
        <v>9</v>
      </c>
      <c r="HN535" t="s">
        <v>9</v>
      </c>
      <c r="HX535" t="s">
        <v>9</v>
      </c>
      <c r="HY535" t="s">
        <v>9</v>
      </c>
      <c r="HZ535" t="s">
        <v>7</v>
      </c>
      <c r="IA535" t="s">
        <v>7</v>
      </c>
      <c r="IB535" t="s">
        <v>7</v>
      </c>
      <c r="IC535" t="s">
        <v>9</v>
      </c>
      <c r="ID535" t="s">
        <v>7</v>
      </c>
      <c r="IL535" t="s">
        <v>379</v>
      </c>
      <c r="IP535" t="s">
        <v>457</v>
      </c>
      <c r="IT535" t="s">
        <v>381</v>
      </c>
      <c r="IV535" t="s">
        <v>381</v>
      </c>
      <c r="IX535" t="s">
        <v>381</v>
      </c>
      <c r="IZ535" t="s">
        <v>9</v>
      </c>
      <c r="JB535" t="s">
        <v>11</v>
      </c>
      <c r="JD535" t="s">
        <v>9</v>
      </c>
      <c r="JF535" t="s">
        <v>409</v>
      </c>
      <c r="JG535" t="s">
        <v>410</v>
      </c>
      <c r="JH535" t="s">
        <v>410</v>
      </c>
      <c r="JL535" t="s">
        <v>361</v>
      </c>
      <c r="JM535" t="s">
        <v>370</v>
      </c>
      <c r="JN535" t="s">
        <v>361</v>
      </c>
      <c r="JO535" t="s">
        <v>370</v>
      </c>
      <c r="JP535" t="s">
        <v>370</v>
      </c>
      <c r="JQ535" t="s">
        <v>361</v>
      </c>
      <c r="JR535" t="s">
        <v>361</v>
      </c>
      <c r="JS535" t="s">
        <v>361</v>
      </c>
      <c r="JT535" t="s">
        <v>361</v>
      </c>
      <c r="JU535" t="s">
        <v>361</v>
      </c>
      <c r="JV535" t="s">
        <v>361</v>
      </c>
      <c r="JW535" t="s">
        <v>361</v>
      </c>
      <c r="JX535" t="s">
        <v>474</v>
      </c>
      <c r="JZ535" t="s">
        <v>412</v>
      </c>
      <c r="KB535" t="s">
        <v>8</v>
      </c>
    </row>
    <row r="536" spans="1:288" x14ac:dyDescent="0.3">
      <c r="A536">
        <v>535</v>
      </c>
      <c r="AV536" t="s">
        <v>361</v>
      </c>
      <c r="AW536" t="s">
        <v>361</v>
      </c>
      <c r="AX536" t="s">
        <v>361</v>
      </c>
      <c r="AY536" t="s">
        <v>361</v>
      </c>
      <c r="AZ536" t="s">
        <v>361</v>
      </c>
      <c r="BA536" t="s">
        <v>361</v>
      </c>
      <c r="BB536" t="s">
        <v>361</v>
      </c>
      <c r="BC536" t="s">
        <v>361</v>
      </c>
      <c r="BD536" t="s">
        <v>361</v>
      </c>
      <c r="BE536" t="s">
        <v>361</v>
      </c>
      <c r="BF536" t="s">
        <v>361</v>
      </c>
      <c r="BG536" t="s">
        <v>361</v>
      </c>
      <c r="BH536" t="s">
        <v>361</v>
      </c>
      <c r="BI536" t="s">
        <v>361</v>
      </c>
      <c r="BJ536" t="s">
        <v>361</v>
      </c>
      <c r="BK536" t="s">
        <v>361</v>
      </c>
      <c r="BL536" t="s">
        <v>361</v>
      </c>
      <c r="BM536" t="s">
        <v>361</v>
      </c>
      <c r="BP536" t="s">
        <v>361</v>
      </c>
      <c r="BQ536" t="s">
        <v>361</v>
      </c>
      <c r="BR536" t="s">
        <v>361</v>
      </c>
      <c r="BS536" t="s">
        <v>361</v>
      </c>
      <c r="BT536" t="s">
        <v>361</v>
      </c>
      <c r="BU536" t="s">
        <v>361</v>
      </c>
      <c r="BV536" t="s">
        <v>361</v>
      </c>
      <c r="BW536" t="s">
        <v>361</v>
      </c>
      <c r="BX536" t="s">
        <v>361</v>
      </c>
      <c r="BY536" t="s">
        <v>361</v>
      </c>
      <c r="BZ536" t="s">
        <v>361</v>
      </c>
      <c r="CA536" t="s">
        <v>361</v>
      </c>
      <c r="CB536" t="s">
        <v>361</v>
      </c>
      <c r="CC536" t="s">
        <v>361</v>
      </c>
      <c r="CF536" t="s">
        <v>361</v>
      </c>
      <c r="CG536" t="s">
        <v>361</v>
      </c>
      <c r="CH536" t="s">
        <v>361</v>
      </c>
      <c r="CI536" t="s">
        <v>361</v>
      </c>
      <c r="CJ536" t="s">
        <v>361</v>
      </c>
      <c r="CK536" t="s">
        <v>361</v>
      </c>
      <c r="CL536" t="s">
        <v>361</v>
      </c>
      <c r="CM536" t="s">
        <v>361</v>
      </c>
      <c r="CN536" t="s">
        <v>361</v>
      </c>
      <c r="CO536" t="s">
        <v>361</v>
      </c>
      <c r="CP536" t="s">
        <v>361</v>
      </c>
      <c r="CQ536" t="s">
        <v>361</v>
      </c>
      <c r="CR536" t="s">
        <v>361</v>
      </c>
      <c r="CS536" t="s">
        <v>361</v>
      </c>
      <c r="CT536" t="s">
        <v>361</v>
      </c>
      <c r="CU536" t="s">
        <v>361</v>
      </c>
      <c r="CV536" t="s">
        <v>361</v>
      </c>
      <c r="CW536" t="s">
        <v>361</v>
      </c>
      <c r="CX536" t="s">
        <v>361</v>
      </c>
      <c r="CY536" t="s">
        <v>361</v>
      </c>
      <c r="CZ536" t="s">
        <v>361</v>
      </c>
      <c r="DA536" t="s">
        <v>361</v>
      </c>
      <c r="DH536" t="s">
        <v>361</v>
      </c>
      <c r="DI536" t="s">
        <v>361</v>
      </c>
      <c r="DJ536" t="s">
        <v>361</v>
      </c>
      <c r="DK536" t="s">
        <v>361</v>
      </c>
      <c r="DL536" t="s">
        <v>361</v>
      </c>
      <c r="DM536" t="s">
        <v>361</v>
      </c>
      <c r="DN536" t="s">
        <v>361</v>
      </c>
      <c r="DO536" t="s">
        <v>361</v>
      </c>
      <c r="DP536" t="s">
        <v>361</v>
      </c>
      <c r="DQ536" t="s">
        <v>361</v>
      </c>
      <c r="DR536" t="s">
        <v>361</v>
      </c>
      <c r="DT536" t="s">
        <v>361</v>
      </c>
      <c r="DU536" t="s">
        <v>361</v>
      </c>
      <c r="DV536" t="s">
        <v>361</v>
      </c>
      <c r="DW536" t="s">
        <v>361</v>
      </c>
      <c r="DX536" t="s">
        <v>361</v>
      </c>
      <c r="DY536" t="s">
        <v>361</v>
      </c>
      <c r="DZ536" t="s">
        <v>361</v>
      </c>
      <c r="EA536" t="s">
        <v>361</v>
      </c>
      <c r="EB536" t="s">
        <v>361</v>
      </c>
      <c r="EC536" t="s">
        <v>361</v>
      </c>
      <c r="ED536" t="s">
        <v>361</v>
      </c>
      <c r="JL536" t="s">
        <v>361</v>
      </c>
      <c r="JM536" t="s">
        <v>361</v>
      </c>
      <c r="JN536" t="s">
        <v>361</v>
      </c>
      <c r="JO536" t="s">
        <v>361</v>
      </c>
      <c r="JP536" t="s">
        <v>361</v>
      </c>
      <c r="JQ536" t="s">
        <v>361</v>
      </c>
      <c r="JR536" t="s">
        <v>361</v>
      </c>
      <c r="JS536" t="s">
        <v>361</v>
      </c>
      <c r="JT536" t="s">
        <v>361</v>
      </c>
      <c r="JU536" t="s">
        <v>361</v>
      </c>
      <c r="JV536" t="s">
        <v>361</v>
      </c>
      <c r="JW536" t="s">
        <v>361</v>
      </c>
      <c r="KB536" t="s">
        <v>59</v>
      </c>
    </row>
    <row r="537" spans="1:288" x14ac:dyDescent="0.3">
      <c r="A537">
        <v>536</v>
      </c>
      <c r="D537" s="45">
        <v>44750</v>
      </c>
      <c r="E537" s="46">
        <v>0.49583333333333335</v>
      </c>
      <c r="F537" t="s">
        <v>61</v>
      </c>
      <c r="G537" t="s">
        <v>13</v>
      </c>
      <c r="H537" t="s">
        <v>7</v>
      </c>
      <c r="L537" t="s">
        <v>362</v>
      </c>
      <c r="P537" t="s">
        <v>9</v>
      </c>
      <c r="V537" t="s">
        <v>401</v>
      </c>
      <c r="X537" t="s">
        <v>9</v>
      </c>
      <c r="Z537" t="s">
        <v>402</v>
      </c>
      <c r="AB537" t="s">
        <v>403</v>
      </c>
      <c r="AD537" t="s">
        <v>366</v>
      </c>
      <c r="AF537" t="s">
        <v>367</v>
      </c>
      <c r="AJ537" t="s">
        <v>367</v>
      </c>
      <c r="AN537" t="s">
        <v>7</v>
      </c>
      <c r="AP537" t="s">
        <v>369</v>
      </c>
      <c r="AR537" t="s">
        <v>9</v>
      </c>
      <c r="AT537" t="s">
        <v>9</v>
      </c>
      <c r="AV537" t="s">
        <v>361</v>
      </c>
      <c r="AW537" t="s">
        <v>361</v>
      </c>
      <c r="AX537" t="s">
        <v>361</v>
      </c>
      <c r="AY537" t="s">
        <v>361</v>
      </c>
      <c r="AZ537" t="s">
        <v>361</v>
      </c>
      <c r="BA537" t="s">
        <v>370</v>
      </c>
      <c r="BB537" t="s">
        <v>361</v>
      </c>
      <c r="BC537" t="s">
        <v>361</v>
      </c>
      <c r="BD537" t="s">
        <v>361</v>
      </c>
      <c r="BE537" t="s">
        <v>361</v>
      </c>
      <c r="BF537" t="s">
        <v>361</v>
      </c>
      <c r="BG537" t="s">
        <v>361</v>
      </c>
      <c r="BH537" t="s">
        <v>361</v>
      </c>
      <c r="BI537" t="s">
        <v>361</v>
      </c>
      <c r="BJ537" t="s">
        <v>361</v>
      </c>
      <c r="BK537" t="s">
        <v>361</v>
      </c>
      <c r="BL537" t="s">
        <v>361</v>
      </c>
      <c r="BM537" t="s">
        <v>361</v>
      </c>
      <c r="BP537" t="s">
        <v>361</v>
      </c>
      <c r="BQ537" t="s">
        <v>361</v>
      </c>
      <c r="BR537" t="s">
        <v>361</v>
      </c>
      <c r="BS537" t="s">
        <v>370</v>
      </c>
      <c r="BT537" t="s">
        <v>361</v>
      </c>
      <c r="BU537" t="s">
        <v>361</v>
      </c>
      <c r="BV537" t="s">
        <v>361</v>
      </c>
      <c r="BW537" t="s">
        <v>361</v>
      </c>
      <c r="BX537" t="s">
        <v>361</v>
      </c>
      <c r="BY537" t="s">
        <v>361</v>
      </c>
      <c r="BZ537" t="s">
        <v>361</v>
      </c>
      <c r="CA537" t="s">
        <v>361</v>
      </c>
      <c r="CB537" t="s">
        <v>361</v>
      </c>
      <c r="CC537" t="s">
        <v>361</v>
      </c>
      <c r="CF537" t="s">
        <v>361</v>
      </c>
      <c r="CG537" t="s">
        <v>361</v>
      </c>
      <c r="CH537" t="s">
        <v>370</v>
      </c>
      <c r="CI537" t="s">
        <v>370</v>
      </c>
      <c r="CJ537" t="s">
        <v>361</v>
      </c>
      <c r="CK537" t="s">
        <v>361</v>
      </c>
      <c r="CL537" t="s">
        <v>361</v>
      </c>
      <c r="CM537" t="s">
        <v>361</v>
      </c>
      <c r="CN537" t="s">
        <v>361</v>
      </c>
      <c r="CO537" t="s">
        <v>361</v>
      </c>
      <c r="CP537" t="s">
        <v>361</v>
      </c>
      <c r="CQ537" t="s">
        <v>361</v>
      </c>
      <c r="CR537" t="s">
        <v>361</v>
      </c>
      <c r="CS537" t="s">
        <v>361</v>
      </c>
      <c r="CT537" t="s">
        <v>361</v>
      </c>
      <c r="CU537" t="s">
        <v>361</v>
      </c>
      <c r="CV537" t="s">
        <v>361</v>
      </c>
      <c r="CW537" t="s">
        <v>361</v>
      </c>
      <c r="CX537" t="s">
        <v>361</v>
      </c>
      <c r="CY537" t="s">
        <v>361</v>
      </c>
      <c r="CZ537" t="s">
        <v>361</v>
      </c>
      <c r="DA537" t="s">
        <v>361</v>
      </c>
      <c r="DD537" t="s">
        <v>7</v>
      </c>
      <c r="DF537" t="s">
        <v>368</v>
      </c>
      <c r="DH537" t="s">
        <v>361</v>
      </c>
      <c r="DI537" t="s">
        <v>361</v>
      </c>
      <c r="DJ537" t="s">
        <v>361</v>
      </c>
      <c r="DK537" t="s">
        <v>361</v>
      </c>
      <c r="DL537" t="s">
        <v>361</v>
      </c>
      <c r="DM537" t="s">
        <v>361</v>
      </c>
      <c r="DN537" t="s">
        <v>361</v>
      </c>
      <c r="DO537" t="s">
        <v>361</v>
      </c>
      <c r="DP537" t="s">
        <v>361</v>
      </c>
      <c r="DQ537" t="s">
        <v>361</v>
      </c>
      <c r="DR537" t="s">
        <v>370</v>
      </c>
      <c r="DT537" t="s">
        <v>361</v>
      </c>
      <c r="DU537" t="s">
        <v>361</v>
      </c>
      <c r="DV537" t="s">
        <v>361</v>
      </c>
      <c r="DW537" t="s">
        <v>361</v>
      </c>
      <c r="DX537" t="s">
        <v>361</v>
      </c>
      <c r="DY537" t="s">
        <v>361</v>
      </c>
      <c r="DZ537" t="s">
        <v>361</v>
      </c>
      <c r="EA537" t="s">
        <v>361</v>
      </c>
      <c r="EB537" t="s">
        <v>361</v>
      </c>
      <c r="EC537" t="s">
        <v>361</v>
      </c>
      <c r="ED537" t="s">
        <v>361</v>
      </c>
      <c r="EH537" t="s">
        <v>9</v>
      </c>
      <c r="EJ537" t="s">
        <v>9</v>
      </c>
      <c r="EL537">
        <v>4</v>
      </c>
      <c r="EM537" t="s">
        <v>372</v>
      </c>
      <c r="EN537">
        <v>19</v>
      </c>
      <c r="EO537" t="s">
        <v>372</v>
      </c>
      <c r="EP537">
        <v>14</v>
      </c>
      <c r="EQ537" t="s">
        <v>371</v>
      </c>
      <c r="ER537">
        <v>15</v>
      </c>
      <c r="ES537" t="s">
        <v>371</v>
      </c>
      <c r="ET537">
        <v>17</v>
      </c>
      <c r="FQ537" t="s">
        <v>373</v>
      </c>
      <c r="FR537" t="s">
        <v>406</v>
      </c>
      <c r="FV537" t="s">
        <v>406</v>
      </c>
      <c r="GF537" t="s">
        <v>7</v>
      </c>
      <c r="GJ537" t="s">
        <v>478</v>
      </c>
      <c r="GN537" t="s">
        <v>479</v>
      </c>
      <c r="GP537">
        <v>3</v>
      </c>
      <c r="GR537" t="s">
        <v>510</v>
      </c>
      <c r="GT537" t="s">
        <v>532</v>
      </c>
      <c r="GX537" t="s">
        <v>378</v>
      </c>
      <c r="HB537" t="s">
        <v>7</v>
      </c>
      <c r="HD537" t="s">
        <v>7</v>
      </c>
      <c r="HF537" t="s">
        <v>9</v>
      </c>
      <c r="HG537" t="s">
        <v>9</v>
      </c>
      <c r="HH537" t="s">
        <v>7</v>
      </c>
      <c r="HI537" t="s">
        <v>7</v>
      </c>
      <c r="HJ537" t="s">
        <v>7</v>
      </c>
      <c r="HK537" t="s">
        <v>7</v>
      </c>
      <c r="HL537" t="s">
        <v>9</v>
      </c>
      <c r="HM537" t="s">
        <v>9</v>
      </c>
      <c r="HN537" t="s">
        <v>7</v>
      </c>
      <c r="HX537" t="s">
        <v>7</v>
      </c>
      <c r="HY537" t="s">
        <v>9</v>
      </c>
      <c r="HZ537" t="s">
        <v>7</v>
      </c>
      <c r="IA537" t="s">
        <v>7</v>
      </c>
      <c r="IB537" t="s">
        <v>7</v>
      </c>
      <c r="IC537" t="s">
        <v>7</v>
      </c>
      <c r="ID537" t="s">
        <v>7</v>
      </c>
      <c r="IL537" t="s">
        <v>440</v>
      </c>
      <c r="IP537" t="s">
        <v>457</v>
      </c>
      <c r="IT537" t="s">
        <v>381</v>
      </c>
      <c r="IV537" t="s">
        <v>381</v>
      </c>
      <c r="IX537" t="s">
        <v>381</v>
      </c>
      <c r="IZ537" t="s">
        <v>7</v>
      </c>
      <c r="JL537" t="s">
        <v>361</v>
      </c>
      <c r="JM537" t="s">
        <v>361</v>
      </c>
      <c r="JN537" t="s">
        <v>361</v>
      </c>
      <c r="JO537" t="s">
        <v>361</v>
      </c>
      <c r="JP537" t="s">
        <v>361</v>
      </c>
      <c r="JQ537" t="s">
        <v>361</v>
      </c>
      <c r="JR537" t="s">
        <v>361</v>
      </c>
      <c r="JS537" t="s">
        <v>361</v>
      </c>
      <c r="JT537" t="s">
        <v>361</v>
      </c>
      <c r="JU537" t="s">
        <v>361</v>
      </c>
      <c r="JV537" t="s">
        <v>361</v>
      </c>
      <c r="JW537" t="s">
        <v>361</v>
      </c>
      <c r="KB537" t="s">
        <v>8</v>
      </c>
    </row>
    <row r="538" spans="1:288" x14ac:dyDescent="0.3">
      <c r="A538">
        <v>537</v>
      </c>
      <c r="D538" s="45">
        <v>44750</v>
      </c>
      <c r="E538" s="46">
        <v>0.49791666666666662</v>
      </c>
      <c r="F538" t="s">
        <v>5</v>
      </c>
      <c r="G538" t="s">
        <v>382</v>
      </c>
      <c r="I538" t="s">
        <v>383</v>
      </c>
      <c r="N538" t="s">
        <v>384</v>
      </c>
      <c r="S538" t="s">
        <v>385</v>
      </c>
      <c r="W538" t="s">
        <v>426</v>
      </c>
      <c r="Y538" t="s">
        <v>383</v>
      </c>
      <c r="AA538" t="s">
        <v>414</v>
      </c>
      <c r="AC538" t="s">
        <v>447</v>
      </c>
      <c r="AE538" t="s">
        <v>423</v>
      </c>
      <c r="AG538" t="s">
        <v>390</v>
      </c>
      <c r="AK538" t="s">
        <v>383</v>
      </c>
      <c r="AO538" t="s">
        <v>383</v>
      </c>
      <c r="AQ538" t="s">
        <v>391</v>
      </c>
      <c r="AS538" t="s">
        <v>383</v>
      </c>
      <c r="AU538" t="s">
        <v>383</v>
      </c>
      <c r="AV538" t="s">
        <v>361</v>
      </c>
      <c r="AW538" t="s">
        <v>361</v>
      </c>
      <c r="AX538" t="s">
        <v>361</v>
      </c>
      <c r="AY538" t="s">
        <v>361</v>
      </c>
      <c r="AZ538" t="s">
        <v>361</v>
      </c>
      <c r="BA538" t="s">
        <v>361</v>
      </c>
      <c r="BB538" t="s">
        <v>361</v>
      </c>
      <c r="BC538" t="s">
        <v>361</v>
      </c>
      <c r="BD538" t="s">
        <v>361</v>
      </c>
      <c r="BE538" t="s">
        <v>361</v>
      </c>
      <c r="BF538" t="s">
        <v>361</v>
      </c>
      <c r="BG538" t="s">
        <v>361</v>
      </c>
      <c r="BH538" t="s">
        <v>361</v>
      </c>
      <c r="BI538" t="s">
        <v>361</v>
      </c>
      <c r="BJ538" t="s">
        <v>361</v>
      </c>
      <c r="BK538" t="s">
        <v>361</v>
      </c>
      <c r="BL538" t="s">
        <v>361</v>
      </c>
      <c r="BM538" t="s">
        <v>370</v>
      </c>
      <c r="BO538" t="s">
        <v>492</v>
      </c>
      <c r="BP538" t="s">
        <v>361</v>
      </c>
      <c r="BQ538" t="s">
        <v>361</v>
      </c>
      <c r="BR538" t="s">
        <v>361</v>
      </c>
      <c r="BS538" t="s">
        <v>361</v>
      </c>
      <c r="BT538" t="s">
        <v>361</v>
      </c>
      <c r="BU538" t="s">
        <v>361</v>
      </c>
      <c r="BV538" t="s">
        <v>361</v>
      </c>
      <c r="BW538" t="s">
        <v>370</v>
      </c>
      <c r="BX538" t="s">
        <v>361</v>
      </c>
      <c r="BY538" t="s">
        <v>361</v>
      </c>
      <c r="BZ538" t="s">
        <v>361</v>
      </c>
      <c r="CA538" t="s">
        <v>361</v>
      </c>
      <c r="CB538" t="s">
        <v>361</v>
      </c>
      <c r="CC538" t="s">
        <v>361</v>
      </c>
      <c r="CF538" t="s">
        <v>361</v>
      </c>
      <c r="CG538" t="s">
        <v>361</v>
      </c>
      <c r="CH538" t="s">
        <v>361</v>
      </c>
      <c r="CI538" t="s">
        <v>361</v>
      </c>
      <c r="CJ538" t="s">
        <v>361</v>
      </c>
      <c r="CK538" t="s">
        <v>361</v>
      </c>
      <c r="CL538" t="s">
        <v>361</v>
      </c>
      <c r="CM538" t="s">
        <v>361</v>
      </c>
      <c r="CN538" t="s">
        <v>361</v>
      </c>
      <c r="CO538" t="s">
        <v>361</v>
      </c>
      <c r="CP538" t="s">
        <v>361</v>
      </c>
      <c r="CQ538" t="s">
        <v>361</v>
      </c>
      <c r="CR538" t="s">
        <v>361</v>
      </c>
      <c r="CS538" t="s">
        <v>361</v>
      </c>
      <c r="CT538" t="s">
        <v>370</v>
      </c>
      <c r="CU538" t="s">
        <v>361</v>
      </c>
      <c r="CV538" t="s">
        <v>361</v>
      </c>
      <c r="CW538" t="s">
        <v>361</v>
      </c>
      <c r="CX538" t="s">
        <v>361</v>
      </c>
      <c r="CY538" t="s">
        <v>361</v>
      </c>
      <c r="CZ538" t="s">
        <v>370</v>
      </c>
      <c r="DA538" t="s">
        <v>361</v>
      </c>
      <c r="DE538" t="s">
        <v>383</v>
      </c>
      <c r="DG538" t="s">
        <v>436</v>
      </c>
      <c r="DH538" t="s">
        <v>361</v>
      </c>
      <c r="DI538" t="s">
        <v>361</v>
      </c>
      <c r="DJ538" t="s">
        <v>361</v>
      </c>
      <c r="DK538" t="s">
        <v>361</v>
      </c>
      <c r="DL538" t="s">
        <v>361</v>
      </c>
      <c r="DM538" t="s">
        <v>361</v>
      </c>
      <c r="DN538" t="s">
        <v>361</v>
      </c>
      <c r="DO538" t="s">
        <v>361</v>
      </c>
      <c r="DP538" t="s">
        <v>361</v>
      </c>
      <c r="DQ538" t="s">
        <v>361</v>
      </c>
      <c r="DR538" t="s">
        <v>361</v>
      </c>
      <c r="DT538" t="s">
        <v>361</v>
      </c>
      <c r="DU538" t="s">
        <v>361</v>
      </c>
      <c r="DV538" t="s">
        <v>361</v>
      </c>
      <c r="DW538" t="s">
        <v>361</v>
      </c>
      <c r="DX538" t="s">
        <v>361</v>
      </c>
      <c r="DY538" t="s">
        <v>361</v>
      </c>
      <c r="DZ538" t="s">
        <v>361</v>
      </c>
      <c r="EA538" t="s">
        <v>361</v>
      </c>
      <c r="EB538" t="s">
        <v>361</v>
      </c>
      <c r="EC538" t="s">
        <v>361</v>
      </c>
      <c r="ED538" t="s">
        <v>370</v>
      </c>
      <c r="EI538" t="s">
        <v>383</v>
      </c>
      <c r="EK538" t="s">
        <v>383</v>
      </c>
      <c r="EL538">
        <v>0</v>
      </c>
      <c r="FQ538" t="s">
        <v>373</v>
      </c>
      <c r="FS538" t="s">
        <v>419</v>
      </c>
      <c r="FW538" t="s">
        <v>419</v>
      </c>
      <c r="GG538" t="s">
        <v>383</v>
      </c>
      <c r="GK538" t="s">
        <v>608</v>
      </c>
      <c r="GO538" t="s">
        <v>484</v>
      </c>
      <c r="GQ538">
        <v>15</v>
      </c>
      <c r="GS538" t="s">
        <v>420</v>
      </c>
      <c r="GU538" t="s">
        <v>396</v>
      </c>
      <c r="GY538" t="s">
        <v>397</v>
      </c>
      <c r="HC538" t="s">
        <v>383</v>
      </c>
      <c r="HE538" t="s">
        <v>385</v>
      </c>
      <c r="HO538" t="s">
        <v>385</v>
      </c>
      <c r="HP538" t="s">
        <v>383</v>
      </c>
      <c r="HQ538" t="s">
        <v>383</v>
      </c>
      <c r="HR538" t="s">
        <v>383</v>
      </c>
      <c r="HS538" t="s">
        <v>383</v>
      </c>
      <c r="HT538" t="s">
        <v>383</v>
      </c>
      <c r="HU538" t="s">
        <v>383</v>
      </c>
      <c r="HV538" t="s">
        <v>385</v>
      </c>
      <c r="HW538" t="s">
        <v>383</v>
      </c>
      <c r="IE538" t="s">
        <v>385</v>
      </c>
      <c r="IF538" t="s">
        <v>383</v>
      </c>
      <c r="IG538" t="s">
        <v>383</v>
      </c>
      <c r="IH538" t="s">
        <v>383</v>
      </c>
      <c r="II538" t="s">
        <v>383</v>
      </c>
      <c r="IJ538" t="s">
        <v>383</v>
      </c>
      <c r="IK538" t="s">
        <v>383</v>
      </c>
      <c r="IM538" t="s">
        <v>398</v>
      </c>
      <c r="IQ538" t="s">
        <v>422</v>
      </c>
      <c r="IU538" t="s">
        <v>399</v>
      </c>
      <c r="IW538" t="s">
        <v>399</v>
      </c>
      <c r="IY538" t="s">
        <v>399</v>
      </c>
      <c r="JA538" t="s">
        <v>383</v>
      </c>
      <c r="JL538" t="s">
        <v>361</v>
      </c>
      <c r="JM538" t="s">
        <v>361</v>
      </c>
      <c r="JN538" t="s">
        <v>361</v>
      </c>
      <c r="JO538" t="s">
        <v>361</v>
      </c>
      <c r="JP538" t="s">
        <v>361</v>
      </c>
      <c r="JQ538" t="s">
        <v>361</v>
      </c>
      <c r="JR538" t="s">
        <v>361</v>
      </c>
      <c r="JS538" t="s">
        <v>361</v>
      </c>
      <c r="JT538" t="s">
        <v>361</v>
      </c>
      <c r="JU538" t="s">
        <v>361</v>
      </c>
      <c r="JV538" t="s">
        <v>361</v>
      </c>
      <c r="JW538" t="s">
        <v>361</v>
      </c>
      <c r="KB538" t="s">
        <v>8</v>
      </c>
    </row>
    <row r="539" spans="1:288" x14ac:dyDescent="0.3">
      <c r="A539">
        <v>538</v>
      </c>
      <c r="D539" s="45">
        <v>44750</v>
      </c>
      <c r="E539" s="46">
        <v>0.50624999999999998</v>
      </c>
      <c r="F539" t="s">
        <v>12</v>
      </c>
      <c r="G539" t="s">
        <v>13</v>
      </c>
      <c r="H539" t="s">
        <v>7</v>
      </c>
      <c r="L539" t="s">
        <v>362</v>
      </c>
      <c r="P539" t="s">
        <v>9</v>
      </c>
      <c r="V539" t="s">
        <v>363</v>
      </c>
      <c r="Z539" t="s">
        <v>402</v>
      </c>
      <c r="AB539" t="s">
        <v>403</v>
      </c>
      <c r="AD539" t="s">
        <v>366</v>
      </c>
      <c r="AF539" t="s">
        <v>367</v>
      </c>
      <c r="AJ539" t="s">
        <v>470</v>
      </c>
      <c r="AL539" t="s">
        <v>601</v>
      </c>
      <c r="AN539" t="s">
        <v>7</v>
      </c>
      <c r="AP539" t="s">
        <v>367</v>
      </c>
      <c r="AR539" t="s">
        <v>7</v>
      </c>
      <c r="AT539" t="s">
        <v>368</v>
      </c>
      <c r="AV539" t="s">
        <v>361</v>
      </c>
      <c r="AW539" t="s">
        <v>361</v>
      </c>
      <c r="AX539" t="s">
        <v>361</v>
      </c>
      <c r="AY539" t="s">
        <v>361</v>
      </c>
      <c r="AZ539" t="s">
        <v>370</v>
      </c>
      <c r="BA539" t="s">
        <v>361</v>
      </c>
      <c r="BB539" t="s">
        <v>361</v>
      </c>
      <c r="BC539" t="s">
        <v>361</v>
      </c>
      <c r="BD539" t="s">
        <v>361</v>
      </c>
      <c r="BE539" t="s">
        <v>361</v>
      </c>
      <c r="BF539" t="s">
        <v>361</v>
      </c>
      <c r="BG539" t="s">
        <v>361</v>
      </c>
      <c r="BH539" t="s">
        <v>361</v>
      </c>
      <c r="BI539" t="s">
        <v>361</v>
      </c>
      <c r="BJ539" t="s">
        <v>361</v>
      </c>
      <c r="BK539" t="s">
        <v>361</v>
      </c>
      <c r="BL539" t="s">
        <v>361</v>
      </c>
      <c r="BM539" t="s">
        <v>361</v>
      </c>
      <c r="BP539" t="s">
        <v>361</v>
      </c>
      <c r="BQ539" t="s">
        <v>361</v>
      </c>
      <c r="BR539" t="s">
        <v>370</v>
      </c>
      <c r="BS539" t="s">
        <v>361</v>
      </c>
      <c r="BT539" t="s">
        <v>361</v>
      </c>
      <c r="BU539" t="s">
        <v>361</v>
      </c>
      <c r="BV539" t="s">
        <v>361</v>
      </c>
      <c r="BW539" t="s">
        <v>361</v>
      </c>
      <c r="BX539" t="s">
        <v>361</v>
      </c>
      <c r="BY539" t="s">
        <v>361</v>
      </c>
      <c r="BZ539" t="s">
        <v>361</v>
      </c>
      <c r="CA539" t="s">
        <v>361</v>
      </c>
      <c r="CB539" t="s">
        <v>361</v>
      </c>
      <c r="CC539" t="s">
        <v>361</v>
      </c>
      <c r="CF539" t="s">
        <v>361</v>
      </c>
      <c r="CG539" t="s">
        <v>361</v>
      </c>
      <c r="CH539" t="s">
        <v>361</v>
      </c>
      <c r="CI539" t="s">
        <v>370</v>
      </c>
      <c r="CJ539" t="s">
        <v>361</v>
      </c>
      <c r="CK539" t="s">
        <v>370</v>
      </c>
      <c r="CL539" t="s">
        <v>361</v>
      </c>
      <c r="CM539" t="s">
        <v>361</v>
      </c>
      <c r="CN539" t="s">
        <v>361</v>
      </c>
      <c r="CO539" t="s">
        <v>361</v>
      </c>
      <c r="CP539" t="s">
        <v>361</v>
      </c>
      <c r="CQ539" t="s">
        <v>361</v>
      </c>
      <c r="CR539" t="s">
        <v>361</v>
      </c>
      <c r="CS539" t="s">
        <v>361</v>
      </c>
      <c r="CT539" t="s">
        <v>361</v>
      </c>
      <c r="CU539" t="s">
        <v>361</v>
      </c>
      <c r="CV539" t="s">
        <v>361</v>
      </c>
      <c r="CW539" t="s">
        <v>361</v>
      </c>
      <c r="CX539" t="s">
        <v>361</v>
      </c>
      <c r="CY539" t="s">
        <v>361</v>
      </c>
      <c r="CZ539" t="s">
        <v>361</v>
      </c>
      <c r="DA539" t="s">
        <v>361</v>
      </c>
      <c r="DD539" t="s">
        <v>9</v>
      </c>
      <c r="DF539" t="s">
        <v>9</v>
      </c>
      <c r="DH539" t="s">
        <v>361</v>
      </c>
      <c r="DI539" t="s">
        <v>361</v>
      </c>
      <c r="DJ539" t="s">
        <v>361</v>
      </c>
      <c r="DK539" t="s">
        <v>361</v>
      </c>
      <c r="DL539" t="s">
        <v>361</v>
      </c>
      <c r="DM539" t="s">
        <v>361</v>
      </c>
      <c r="DN539" t="s">
        <v>361</v>
      </c>
      <c r="DO539" t="s">
        <v>361</v>
      </c>
      <c r="DP539" t="s">
        <v>361</v>
      </c>
      <c r="DQ539" t="s">
        <v>361</v>
      </c>
      <c r="DR539" t="s">
        <v>370</v>
      </c>
      <c r="DT539" t="s">
        <v>361</v>
      </c>
      <c r="DU539" t="s">
        <v>361</v>
      </c>
      <c r="DV539" t="s">
        <v>361</v>
      </c>
      <c r="DW539" t="s">
        <v>361</v>
      </c>
      <c r="DX539" t="s">
        <v>361</v>
      </c>
      <c r="DY539" t="s">
        <v>361</v>
      </c>
      <c r="DZ539" t="s">
        <v>361</v>
      </c>
      <c r="EA539" t="s">
        <v>361</v>
      </c>
      <c r="EB539" t="s">
        <v>361</v>
      </c>
      <c r="EC539" t="s">
        <v>361</v>
      </c>
      <c r="ED539" t="s">
        <v>361</v>
      </c>
      <c r="EH539" t="s">
        <v>7</v>
      </c>
      <c r="EJ539" t="s">
        <v>7</v>
      </c>
      <c r="EL539">
        <v>0</v>
      </c>
      <c r="FQ539" t="s">
        <v>373</v>
      </c>
      <c r="FR539" t="s">
        <v>406</v>
      </c>
      <c r="FV539" t="s">
        <v>406</v>
      </c>
      <c r="GF539" t="s">
        <v>7</v>
      </c>
      <c r="GJ539" t="s">
        <v>478</v>
      </c>
      <c r="GN539" t="s">
        <v>479</v>
      </c>
      <c r="GP539">
        <v>25</v>
      </c>
      <c r="GR539" t="s">
        <v>376</v>
      </c>
      <c r="GT539" t="s">
        <v>377</v>
      </c>
      <c r="GX539" t="s">
        <v>378</v>
      </c>
      <c r="HB539" t="s">
        <v>7</v>
      </c>
      <c r="HD539" t="s">
        <v>9</v>
      </c>
      <c r="HF539" t="s">
        <v>7</v>
      </c>
      <c r="HG539" t="s">
        <v>7</v>
      </c>
      <c r="HH539" t="s">
        <v>7</v>
      </c>
      <c r="HI539" t="s">
        <v>9</v>
      </c>
      <c r="HJ539" t="s">
        <v>7</v>
      </c>
      <c r="HK539" t="s">
        <v>7</v>
      </c>
      <c r="HL539" t="s">
        <v>7</v>
      </c>
      <c r="HM539" t="s">
        <v>9</v>
      </c>
      <c r="HN539" t="s">
        <v>7</v>
      </c>
      <c r="HX539" t="s">
        <v>7</v>
      </c>
      <c r="HY539" t="s">
        <v>9</v>
      </c>
      <c r="HZ539" t="s">
        <v>7</v>
      </c>
      <c r="IA539" t="s">
        <v>7</v>
      </c>
      <c r="IB539" t="s">
        <v>7</v>
      </c>
      <c r="IC539" t="s">
        <v>7</v>
      </c>
      <c r="ID539" t="s">
        <v>7</v>
      </c>
      <c r="IL539" t="s">
        <v>379</v>
      </c>
      <c r="IP539" t="s">
        <v>457</v>
      </c>
      <c r="IT539" t="s">
        <v>381</v>
      </c>
      <c r="IV539" t="s">
        <v>381</v>
      </c>
      <c r="IX539" t="s">
        <v>381</v>
      </c>
      <c r="IZ539" t="s">
        <v>9</v>
      </c>
      <c r="JB539" t="s">
        <v>11</v>
      </c>
      <c r="JD539" t="s">
        <v>9</v>
      </c>
      <c r="JF539" t="s">
        <v>410</v>
      </c>
      <c r="JG539" t="s">
        <v>446</v>
      </c>
      <c r="JH539" t="s">
        <v>410</v>
      </c>
      <c r="JL539" t="s">
        <v>370</v>
      </c>
      <c r="JM539" t="s">
        <v>370</v>
      </c>
      <c r="JN539" t="s">
        <v>370</v>
      </c>
      <c r="JO539" t="s">
        <v>370</v>
      </c>
      <c r="JP539" t="s">
        <v>370</v>
      </c>
      <c r="JQ539" t="s">
        <v>361</v>
      </c>
      <c r="JR539" t="s">
        <v>361</v>
      </c>
      <c r="JS539" t="s">
        <v>361</v>
      </c>
      <c r="JT539" t="s">
        <v>361</v>
      </c>
      <c r="JU539" t="s">
        <v>361</v>
      </c>
      <c r="JV539" t="s">
        <v>361</v>
      </c>
      <c r="JW539" t="s">
        <v>361</v>
      </c>
      <c r="JX539" t="s">
        <v>14</v>
      </c>
      <c r="JZ539" t="s">
        <v>412</v>
      </c>
      <c r="KB539" t="s">
        <v>8</v>
      </c>
    </row>
    <row r="540" spans="1:288" x14ac:dyDescent="0.3">
      <c r="A540">
        <v>539</v>
      </c>
      <c r="D540" s="45">
        <v>44751</v>
      </c>
      <c r="E540" s="46">
        <v>0.43611111111111112</v>
      </c>
      <c r="F540" t="s">
        <v>17</v>
      </c>
      <c r="G540" t="s">
        <v>13</v>
      </c>
      <c r="H540" t="s">
        <v>7</v>
      </c>
      <c r="L540" t="s">
        <v>362</v>
      </c>
      <c r="P540" t="s">
        <v>9</v>
      </c>
      <c r="V540" t="s">
        <v>363</v>
      </c>
      <c r="Z540" t="s">
        <v>402</v>
      </c>
      <c r="AB540" t="s">
        <v>403</v>
      </c>
      <c r="AD540" t="s">
        <v>366</v>
      </c>
      <c r="AF540" t="s">
        <v>367</v>
      </c>
      <c r="AJ540" t="s">
        <v>367</v>
      </c>
      <c r="AN540" t="s">
        <v>9</v>
      </c>
      <c r="AP540" t="s">
        <v>424</v>
      </c>
      <c r="AR540" t="s">
        <v>7</v>
      </c>
      <c r="AT540" t="s">
        <v>7</v>
      </c>
      <c r="AV540" t="s">
        <v>370</v>
      </c>
      <c r="AW540" t="s">
        <v>361</v>
      </c>
      <c r="AX540" t="s">
        <v>361</v>
      </c>
      <c r="AY540" t="s">
        <v>361</v>
      </c>
      <c r="AZ540" t="s">
        <v>361</v>
      </c>
      <c r="BA540" t="s">
        <v>361</v>
      </c>
      <c r="BB540" t="s">
        <v>361</v>
      </c>
      <c r="BC540" t="s">
        <v>361</v>
      </c>
      <c r="BD540" t="s">
        <v>361</v>
      </c>
      <c r="BE540" t="s">
        <v>361</v>
      </c>
      <c r="BF540" t="s">
        <v>361</v>
      </c>
      <c r="BG540" t="s">
        <v>361</v>
      </c>
      <c r="BH540" t="s">
        <v>361</v>
      </c>
      <c r="BI540" t="s">
        <v>361</v>
      </c>
      <c r="BJ540" t="s">
        <v>361</v>
      </c>
      <c r="BK540" t="s">
        <v>361</v>
      </c>
      <c r="BL540" t="s">
        <v>361</v>
      </c>
      <c r="BM540" t="s">
        <v>361</v>
      </c>
      <c r="BP540" t="s">
        <v>361</v>
      </c>
      <c r="BQ540" t="s">
        <v>361</v>
      </c>
      <c r="BR540" t="s">
        <v>361</v>
      </c>
      <c r="BS540" t="s">
        <v>370</v>
      </c>
      <c r="BT540" t="s">
        <v>361</v>
      </c>
      <c r="BU540" t="s">
        <v>361</v>
      </c>
      <c r="BV540" t="s">
        <v>361</v>
      </c>
      <c r="BW540" t="s">
        <v>361</v>
      </c>
      <c r="BX540" t="s">
        <v>361</v>
      </c>
      <c r="BY540" t="s">
        <v>361</v>
      </c>
      <c r="BZ540" t="s">
        <v>361</v>
      </c>
      <c r="CA540" t="s">
        <v>361</v>
      </c>
      <c r="CB540" t="s">
        <v>361</v>
      </c>
      <c r="CC540" t="s">
        <v>361</v>
      </c>
      <c r="CF540" t="s">
        <v>361</v>
      </c>
      <c r="CG540" t="s">
        <v>361</v>
      </c>
      <c r="CH540" t="s">
        <v>370</v>
      </c>
      <c r="CI540" t="s">
        <v>370</v>
      </c>
      <c r="CJ540" t="s">
        <v>361</v>
      </c>
      <c r="CK540" t="s">
        <v>361</v>
      </c>
      <c r="CL540" t="s">
        <v>361</v>
      </c>
      <c r="CM540" t="s">
        <v>361</v>
      </c>
      <c r="CN540" t="s">
        <v>361</v>
      </c>
      <c r="CO540" t="s">
        <v>361</v>
      </c>
      <c r="CP540" t="s">
        <v>361</v>
      </c>
      <c r="CQ540" t="s">
        <v>361</v>
      </c>
      <c r="CR540" t="s">
        <v>361</v>
      </c>
      <c r="CS540" t="s">
        <v>361</v>
      </c>
      <c r="CT540" t="s">
        <v>361</v>
      </c>
      <c r="CU540" t="s">
        <v>361</v>
      </c>
      <c r="CV540" t="s">
        <v>361</v>
      </c>
      <c r="CW540" t="s">
        <v>361</v>
      </c>
      <c r="CX540" t="s">
        <v>361</v>
      </c>
      <c r="CY540" t="s">
        <v>361</v>
      </c>
      <c r="CZ540" t="s">
        <v>361</v>
      </c>
      <c r="DA540" t="s">
        <v>361</v>
      </c>
      <c r="DD540" t="s">
        <v>9</v>
      </c>
      <c r="DF540" t="s">
        <v>7</v>
      </c>
      <c r="DH540" t="s">
        <v>361</v>
      </c>
      <c r="DI540" t="s">
        <v>361</v>
      </c>
      <c r="DJ540" t="s">
        <v>361</v>
      </c>
      <c r="DK540" t="s">
        <v>361</v>
      </c>
      <c r="DL540" t="s">
        <v>361</v>
      </c>
      <c r="DM540" t="s">
        <v>361</v>
      </c>
      <c r="DN540" t="s">
        <v>361</v>
      </c>
      <c r="DO540" t="s">
        <v>361</v>
      </c>
      <c r="DP540" t="s">
        <v>361</v>
      </c>
      <c r="DQ540" t="s">
        <v>361</v>
      </c>
      <c r="DR540" t="s">
        <v>370</v>
      </c>
      <c r="DT540" t="s">
        <v>361</v>
      </c>
      <c r="DU540" t="s">
        <v>361</v>
      </c>
      <c r="DV540" t="s">
        <v>361</v>
      </c>
      <c r="DW540" t="s">
        <v>361</v>
      </c>
      <c r="DX540" t="s">
        <v>361</v>
      </c>
      <c r="DY540" t="s">
        <v>361</v>
      </c>
      <c r="DZ540" t="s">
        <v>361</v>
      </c>
      <c r="EA540" t="s">
        <v>361</v>
      </c>
      <c r="EB540" t="s">
        <v>361</v>
      </c>
      <c r="EC540" t="s">
        <v>361</v>
      </c>
      <c r="ED540" t="s">
        <v>361</v>
      </c>
      <c r="EH540" t="s">
        <v>7</v>
      </c>
      <c r="EJ540" t="s">
        <v>7</v>
      </c>
      <c r="EL540">
        <v>0</v>
      </c>
      <c r="FQ540" t="s">
        <v>373</v>
      </c>
      <c r="FR540" t="s">
        <v>374</v>
      </c>
      <c r="FV540" t="s">
        <v>374</v>
      </c>
      <c r="GF540" t="s">
        <v>7</v>
      </c>
      <c r="GJ540" t="s">
        <v>478</v>
      </c>
      <c r="GN540" t="s">
        <v>479</v>
      </c>
      <c r="GP540">
        <v>5</v>
      </c>
      <c r="GR540" t="s">
        <v>562</v>
      </c>
      <c r="GT540" t="s">
        <v>472</v>
      </c>
      <c r="GX540" t="s">
        <v>378</v>
      </c>
      <c r="HB540" t="s">
        <v>7</v>
      </c>
      <c r="HD540" t="s">
        <v>7</v>
      </c>
      <c r="HF540" t="s">
        <v>7</v>
      </c>
      <c r="HG540" t="s">
        <v>7</v>
      </c>
      <c r="HH540" t="s">
        <v>7</v>
      </c>
      <c r="HI540" t="s">
        <v>7</v>
      </c>
      <c r="HJ540" t="s">
        <v>7</v>
      </c>
      <c r="HK540" t="s">
        <v>7</v>
      </c>
      <c r="HL540" t="s">
        <v>7</v>
      </c>
      <c r="HM540" t="s">
        <v>7</v>
      </c>
      <c r="HN540" t="s">
        <v>7</v>
      </c>
      <c r="HX540" t="s">
        <v>7</v>
      </c>
      <c r="HY540" t="s">
        <v>9</v>
      </c>
      <c r="HZ540" t="s">
        <v>7</v>
      </c>
      <c r="IA540" t="s">
        <v>7</v>
      </c>
      <c r="IB540" t="s">
        <v>7</v>
      </c>
      <c r="IC540" t="s">
        <v>7</v>
      </c>
      <c r="ID540" t="s">
        <v>7</v>
      </c>
      <c r="IL540" t="s">
        <v>407</v>
      </c>
      <c r="IP540" t="s">
        <v>457</v>
      </c>
      <c r="IT540" t="s">
        <v>381</v>
      </c>
      <c r="IV540" t="s">
        <v>381</v>
      </c>
      <c r="IX540" t="s">
        <v>381</v>
      </c>
      <c r="IZ540" t="s">
        <v>7</v>
      </c>
      <c r="JL540" t="s">
        <v>361</v>
      </c>
      <c r="JM540" t="s">
        <v>361</v>
      </c>
      <c r="JN540" t="s">
        <v>361</v>
      </c>
      <c r="JO540" t="s">
        <v>361</v>
      </c>
      <c r="JP540" t="s">
        <v>361</v>
      </c>
      <c r="JQ540" t="s">
        <v>361</v>
      </c>
      <c r="JR540" t="s">
        <v>361</v>
      </c>
      <c r="JS540" t="s">
        <v>361</v>
      </c>
      <c r="JT540" t="s">
        <v>361</v>
      </c>
      <c r="JU540" t="s">
        <v>361</v>
      </c>
      <c r="JV540" t="s">
        <v>361</v>
      </c>
      <c r="JW540" t="s">
        <v>361</v>
      </c>
      <c r="KB540" t="s">
        <v>8</v>
      </c>
    </row>
    <row r="541" spans="1:288" x14ac:dyDescent="0.3">
      <c r="A541">
        <v>540</v>
      </c>
      <c r="D541" s="45">
        <v>44750</v>
      </c>
      <c r="E541" s="46">
        <v>0.51527777777777783</v>
      </c>
      <c r="F541" t="s">
        <v>18</v>
      </c>
      <c r="G541" t="s">
        <v>382</v>
      </c>
      <c r="I541" t="s">
        <v>383</v>
      </c>
      <c r="N541" t="s">
        <v>384</v>
      </c>
      <c r="S541" t="s">
        <v>385</v>
      </c>
      <c r="W541" t="s">
        <v>465</v>
      </c>
      <c r="AA541" t="s">
        <v>414</v>
      </c>
      <c r="AC541" t="s">
        <v>388</v>
      </c>
      <c r="AE541" t="s">
        <v>423</v>
      </c>
      <c r="AG541" t="s">
        <v>390</v>
      </c>
      <c r="AK541" t="s">
        <v>502</v>
      </c>
      <c r="AL541" t="s">
        <v>662</v>
      </c>
      <c r="AO541" t="s">
        <v>385</v>
      </c>
      <c r="AQ541" t="s">
        <v>391</v>
      </c>
      <c r="AS541" t="s">
        <v>385</v>
      </c>
      <c r="AU541" t="s">
        <v>385</v>
      </c>
      <c r="AV541" t="s">
        <v>361</v>
      </c>
      <c r="AW541" t="s">
        <v>361</v>
      </c>
      <c r="AX541" t="s">
        <v>361</v>
      </c>
      <c r="AY541" t="s">
        <v>361</v>
      </c>
      <c r="AZ541" t="s">
        <v>361</v>
      </c>
      <c r="BA541" t="s">
        <v>361</v>
      </c>
      <c r="BB541" t="s">
        <v>361</v>
      </c>
      <c r="BC541" t="s">
        <v>361</v>
      </c>
      <c r="BD541" t="s">
        <v>361</v>
      </c>
      <c r="BE541" t="s">
        <v>361</v>
      </c>
      <c r="BF541" t="s">
        <v>361</v>
      </c>
      <c r="BG541" t="s">
        <v>361</v>
      </c>
      <c r="BH541" t="s">
        <v>361</v>
      </c>
      <c r="BI541" t="s">
        <v>370</v>
      </c>
      <c r="BJ541" t="s">
        <v>370</v>
      </c>
      <c r="BK541" t="s">
        <v>370</v>
      </c>
      <c r="BL541" t="s">
        <v>361</v>
      </c>
      <c r="BM541" t="s">
        <v>361</v>
      </c>
      <c r="BP541" t="s">
        <v>361</v>
      </c>
      <c r="BQ541" t="s">
        <v>361</v>
      </c>
      <c r="BR541" t="s">
        <v>361</v>
      </c>
      <c r="BS541" t="s">
        <v>361</v>
      </c>
      <c r="BT541" t="s">
        <v>361</v>
      </c>
      <c r="BU541" t="s">
        <v>361</v>
      </c>
      <c r="BV541" t="s">
        <v>361</v>
      </c>
      <c r="BW541" t="s">
        <v>361</v>
      </c>
      <c r="BX541" t="s">
        <v>361</v>
      </c>
      <c r="BY541" t="s">
        <v>361</v>
      </c>
      <c r="BZ541" t="s">
        <v>370</v>
      </c>
      <c r="CA541" t="s">
        <v>361</v>
      </c>
      <c r="CB541" t="s">
        <v>361</v>
      </c>
      <c r="CC541" t="s">
        <v>361</v>
      </c>
      <c r="CF541" t="s">
        <v>361</v>
      </c>
      <c r="CG541" t="s">
        <v>361</v>
      </c>
      <c r="CH541" t="s">
        <v>361</v>
      </c>
      <c r="CI541" t="s">
        <v>361</v>
      </c>
      <c r="CJ541" t="s">
        <v>361</v>
      </c>
      <c r="CK541" t="s">
        <v>361</v>
      </c>
      <c r="CL541" t="s">
        <v>361</v>
      </c>
      <c r="CM541" t="s">
        <v>361</v>
      </c>
      <c r="CN541" t="s">
        <v>361</v>
      </c>
      <c r="CO541" t="s">
        <v>361</v>
      </c>
      <c r="CP541" t="s">
        <v>361</v>
      </c>
      <c r="CQ541" t="s">
        <v>361</v>
      </c>
      <c r="CR541" t="s">
        <v>361</v>
      </c>
      <c r="CS541" t="s">
        <v>361</v>
      </c>
      <c r="CT541" t="s">
        <v>370</v>
      </c>
      <c r="CU541" t="s">
        <v>361</v>
      </c>
      <c r="CV541" t="s">
        <v>361</v>
      </c>
      <c r="CW541" t="s">
        <v>361</v>
      </c>
      <c r="CX541" t="s">
        <v>361</v>
      </c>
      <c r="CY541" t="s">
        <v>361</v>
      </c>
      <c r="CZ541" t="s">
        <v>361</v>
      </c>
      <c r="DA541" t="s">
        <v>361</v>
      </c>
      <c r="DE541" t="s">
        <v>385</v>
      </c>
      <c r="DG541" t="s">
        <v>385</v>
      </c>
      <c r="DH541" t="s">
        <v>361</v>
      </c>
      <c r="DI541" t="s">
        <v>361</v>
      </c>
      <c r="DJ541" t="s">
        <v>361</v>
      </c>
      <c r="DK541" t="s">
        <v>361</v>
      </c>
      <c r="DL541" t="s">
        <v>361</v>
      </c>
      <c r="DM541" t="s">
        <v>361</v>
      </c>
      <c r="DN541" t="s">
        <v>361</v>
      </c>
      <c r="DO541" t="s">
        <v>361</v>
      </c>
      <c r="DP541" t="s">
        <v>361</v>
      </c>
      <c r="DQ541" t="s">
        <v>361</v>
      </c>
      <c r="DR541" t="s">
        <v>361</v>
      </c>
      <c r="DT541" t="s">
        <v>361</v>
      </c>
      <c r="DU541" t="s">
        <v>361</v>
      </c>
      <c r="DV541" t="s">
        <v>361</v>
      </c>
      <c r="DW541" t="s">
        <v>361</v>
      </c>
      <c r="DX541" t="s">
        <v>361</v>
      </c>
      <c r="DY541" t="s">
        <v>361</v>
      </c>
      <c r="DZ541" t="s">
        <v>361</v>
      </c>
      <c r="EA541" t="s">
        <v>361</v>
      </c>
      <c r="EB541" t="s">
        <v>361</v>
      </c>
      <c r="EC541" t="s">
        <v>370</v>
      </c>
      <c r="ED541" t="s">
        <v>361</v>
      </c>
      <c r="EE541" t="s">
        <v>552</v>
      </c>
      <c r="EG541" t="s">
        <v>385</v>
      </c>
      <c r="EI541" t="s">
        <v>383</v>
      </c>
      <c r="EK541" t="s">
        <v>383</v>
      </c>
      <c r="EL541">
        <v>3</v>
      </c>
      <c r="EM541" t="s">
        <v>371</v>
      </c>
      <c r="EN541">
        <v>9</v>
      </c>
      <c r="EO541" t="s">
        <v>372</v>
      </c>
      <c r="EP541">
        <v>17</v>
      </c>
      <c r="EQ541" t="s">
        <v>372</v>
      </c>
      <c r="ER541">
        <v>13</v>
      </c>
      <c r="FQ541" t="s">
        <v>392</v>
      </c>
      <c r="FS541" t="s">
        <v>467</v>
      </c>
      <c r="FW541" t="s">
        <v>463</v>
      </c>
      <c r="FY541" t="s">
        <v>486</v>
      </c>
      <c r="GA541" t="s">
        <v>385</v>
      </c>
      <c r="GG541" t="s">
        <v>383</v>
      </c>
      <c r="GK541" t="s">
        <v>517</v>
      </c>
      <c r="GQ541">
        <v>2</v>
      </c>
      <c r="GS541" t="s">
        <v>602</v>
      </c>
      <c r="GU541" t="s">
        <v>396</v>
      </c>
      <c r="GY541" t="s">
        <v>397</v>
      </c>
      <c r="HC541" t="s">
        <v>383</v>
      </c>
      <c r="HE541" t="s">
        <v>385</v>
      </c>
      <c r="HO541" t="s">
        <v>383</v>
      </c>
      <c r="HP541" t="s">
        <v>385</v>
      </c>
      <c r="HQ541" t="s">
        <v>383</v>
      </c>
      <c r="HR541" t="s">
        <v>383</v>
      </c>
      <c r="HS541" t="s">
        <v>385</v>
      </c>
      <c r="HT541" t="s">
        <v>383</v>
      </c>
      <c r="HU541" t="s">
        <v>385</v>
      </c>
      <c r="HV541" t="s">
        <v>385</v>
      </c>
      <c r="HW541" t="s">
        <v>385</v>
      </c>
      <c r="IE541" t="s">
        <v>383</v>
      </c>
      <c r="IF541" t="s">
        <v>385</v>
      </c>
      <c r="IG541" t="s">
        <v>383</v>
      </c>
      <c r="IH541" t="s">
        <v>383</v>
      </c>
      <c r="II541" t="s">
        <v>383</v>
      </c>
      <c r="IJ541" t="s">
        <v>383</v>
      </c>
      <c r="IK541" t="s">
        <v>383</v>
      </c>
      <c r="IM541" t="s">
        <v>421</v>
      </c>
      <c r="IQ541" t="s">
        <v>422</v>
      </c>
      <c r="IU541" t="s">
        <v>399</v>
      </c>
      <c r="IW541" t="s">
        <v>399</v>
      </c>
      <c r="IY541" t="s">
        <v>399</v>
      </c>
      <c r="JA541" t="s">
        <v>383</v>
      </c>
      <c r="JL541" t="s">
        <v>361</v>
      </c>
      <c r="JM541" t="s">
        <v>361</v>
      </c>
      <c r="JN541" t="s">
        <v>361</v>
      </c>
      <c r="JO541" t="s">
        <v>361</v>
      </c>
      <c r="JP541" t="s">
        <v>361</v>
      </c>
      <c r="JQ541" t="s">
        <v>361</v>
      </c>
      <c r="JR541" t="s">
        <v>361</v>
      </c>
      <c r="JS541" t="s">
        <v>361</v>
      </c>
      <c r="JT541" t="s">
        <v>361</v>
      </c>
      <c r="JU541" t="s">
        <v>361</v>
      </c>
      <c r="JV541" t="s">
        <v>361</v>
      </c>
      <c r="JW541" t="s">
        <v>361</v>
      </c>
      <c r="KB541" t="s">
        <v>8</v>
      </c>
    </row>
    <row r="542" spans="1:288" x14ac:dyDescent="0.3">
      <c r="A542">
        <v>541</v>
      </c>
      <c r="D542" s="45">
        <v>44750</v>
      </c>
      <c r="E542" s="46">
        <v>0.51597222222222217</v>
      </c>
      <c r="F542" t="s">
        <v>17</v>
      </c>
      <c r="G542" t="s">
        <v>13</v>
      </c>
      <c r="H542" t="s">
        <v>7</v>
      </c>
      <c r="L542" t="s">
        <v>362</v>
      </c>
      <c r="P542" t="s">
        <v>9</v>
      </c>
      <c r="V542" t="s">
        <v>363</v>
      </c>
      <c r="Z542" t="s">
        <v>402</v>
      </c>
      <c r="AB542" t="s">
        <v>403</v>
      </c>
      <c r="AD542" t="s">
        <v>366</v>
      </c>
      <c r="AF542" t="s">
        <v>367</v>
      </c>
      <c r="AJ542" t="s">
        <v>367</v>
      </c>
      <c r="AN542" t="s">
        <v>7</v>
      </c>
      <c r="AP542" t="s">
        <v>424</v>
      </c>
      <c r="AR542" t="s">
        <v>7</v>
      </c>
      <c r="AT542" t="s">
        <v>7</v>
      </c>
      <c r="AV542" t="s">
        <v>370</v>
      </c>
      <c r="AW542" t="s">
        <v>361</v>
      </c>
      <c r="AX542" t="s">
        <v>361</v>
      </c>
      <c r="AY542" t="s">
        <v>361</v>
      </c>
      <c r="AZ542" t="s">
        <v>361</v>
      </c>
      <c r="BA542" t="s">
        <v>361</v>
      </c>
      <c r="BB542" t="s">
        <v>361</v>
      </c>
      <c r="BC542" t="s">
        <v>361</v>
      </c>
      <c r="BD542" t="s">
        <v>361</v>
      </c>
      <c r="BE542" t="s">
        <v>361</v>
      </c>
      <c r="BF542" t="s">
        <v>361</v>
      </c>
      <c r="BG542" t="s">
        <v>361</v>
      </c>
      <c r="BH542" t="s">
        <v>361</v>
      </c>
      <c r="BI542" t="s">
        <v>361</v>
      </c>
      <c r="BJ542" t="s">
        <v>361</v>
      </c>
      <c r="BK542" t="s">
        <v>361</v>
      </c>
      <c r="BL542" t="s">
        <v>361</v>
      </c>
      <c r="BM542" t="s">
        <v>361</v>
      </c>
      <c r="BP542" t="s">
        <v>370</v>
      </c>
      <c r="BQ542" t="s">
        <v>361</v>
      </c>
      <c r="BR542" t="s">
        <v>361</v>
      </c>
      <c r="BS542" t="s">
        <v>361</v>
      </c>
      <c r="BT542" t="s">
        <v>361</v>
      </c>
      <c r="BU542" t="s">
        <v>361</v>
      </c>
      <c r="BV542" t="s">
        <v>361</v>
      </c>
      <c r="BW542" t="s">
        <v>361</v>
      </c>
      <c r="BX542" t="s">
        <v>361</v>
      </c>
      <c r="BY542" t="s">
        <v>361</v>
      </c>
      <c r="BZ542" t="s">
        <v>361</v>
      </c>
      <c r="CA542" t="s">
        <v>361</v>
      </c>
      <c r="CB542" t="s">
        <v>361</v>
      </c>
      <c r="CC542" t="s">
        <v>361</v>
      </c>
      <c r="CF542" t="s">
        <v>370</v>
      </c>
      <c r="CG542" t="s">
        <v>361</v>
      </c>
      <c r="CH542" t="s">
        <v>361</v>
      </c>
      <c r="CI542" t="s">
        <v>361</v>
      </c>
      <c r="CJ542" t="s">
        <v>361</v>
      </c>
      <c r="CK542" t="s">
        <v>361</v>
      </c>
      <c r="CL542" t="s">
        <v>361</v>
      </c>
      <c r="CM542" t="s">
        <v>361</v>
      </c>
      <c r="CN542" t="s">
        <v>361</v>
      </c>
      <c r="CO542" t="s">
        <v>361</v>
      </c>
      <c r="CP542" t="s">
        <v>361</v>
      </c>
      <c r="CQ542" t="s">
        <v>361</v>
      </c>
      <c r="CR542" t="s">
        <v>361</v>
      </c>
      <c r="CS542" t="s">
        <v>361</v>
      </c>
      <c r="CT542" t="s">
        <v>361</v>
      </c>
      <c r="CU542" t="s">
        <v>361</v>
      </c>
      <c r="CV542" t="s">
        <v>361</v>
      </c>
      <c r="CW542" t="s">
        <v>361</v>
      </c>
      <c r="CX542" t="s">
        <v>361</v>
      </c>
      <c r="CY542" t="s">
        <v>361</v>
      </c>
      <c r="CZ542" t="s">
        <v>361</v>
      </c>
      <c r="DA542" t="s">
        <v>361</v>
      </c>
      <c r="DD542" t="s">
        <v>9</v>
      </c>
      <c r="DF542" t="s">
        <v>368</v>
      </c>
      <c r="DH542" t="s">
        <v>361</v>
      </c>
      <c r="DI542" t="s">
        <v>361</v>
      </c>
      <c r="DJ542" t="s">
        <v>361</v>
      </c>
      <c r="DK542" t="s">
        <v>361</v>
      </c>
      <c r="DL542" t="s">
        <v>361</v>
      </c>
      <c r="DM542" t="s">
        <v>361</v>
      </c>
      <c r="DN542" t="s">
        <v>361</v>
      </c>
      <c r="DO542" t="s">
        <v>361</v>
      </c>
      <c r="DP542" t="s">
        <v>361</v>
      </c>
      <c r="DQ542" t="s">
        <v>361</v>
      </c>
      <c r="DR542" t="s">
        <v>370</v>
      </c>
      <c r="DT542" t="s">
        <v>361</v>
      </c>
      <c r="DU542" t="s">
        <v>361</v>
      </c>
      <c r="DV542" t="s">
        <v>361</v>
      </c>
      <c r="DW542" t="s">
        <v>361</v>
      </c>
      <c r="DX542" t="s">
        <v>361</v>
      </c>
      <c r="DY542" t="s">
        <v>361</v>
      </c>
      <c r="DZ542" t="s">
        <v>361</v>
      </c>
      <c r="EA542" t="s">
        <v>361</v>
      </c>
      <c r="EB542" t="s">
        <v>361</v>
      </c>
      <c r="EC542" t="s">
        <v>361</v>
      </c>
      <c r="ED542" t="s">
        <v>361</v>
      </c>
      <c r="EH542" t="s">
        <v>7</v>
      </c>
      <c r="EJ542" t="s">
        <v>7</v>
      </c>
      <c r="EL542">
        <v>1</v>
      </c>
      <c r="EM542" t="s">
        <v>371</v>
      </c>
      <c r="EN542">
        <v>26</v>
      </c>
      <c r="FQ542" t="s">
        <v>373</v>
      </c>
      <c r="FR542" t="s">
        <v>406</v>
      </c>
      <c r="FV542" t="s">
        <v>406</v>
      </c>
      <c r="GF542" t="s">
        <v>7</v>
      </c>
      <c r="GJ542" t="s">
        <v>478</v>
      </c>
      <c r="GN542" t="s">
        <v>479</v>
      </c>
      <c r="GP542">
        <v>15</v>
      </c>
      <c r="GR542" t="s">
        <v>562</v>
      </c>
      <c r="GT542" t="s">
        <v>472</v>
      </c>
      <c r="GX542" t="s">
        <v>378</v>
      </c>
      <c r="HB542" t="s">
        <v>7</v>
      </c>
      <c r="HD542" t="s">
        <v>7</v>
      </c>
      <c r="HF542" t="s">
        <v>7</v>
      </c>
      <c r="HG542" t="s">
        <v>7</v>
      </c>
      <c r="HH542" t="s">
        <v>7</v>
      </c>
      <c r="HI542" t="s">
        <v>7</v>
      </c>
      <c r="HJ542" t="s">
        <v>7</v>
      </c>
      <c r="HK542" t="s">
        <v>7</v>
      </c>
      <c r="HL542" t="s">
        <v>7</v>
      </c>
      <c r="HM542" t="s">
        <v>7</v>
      </c>
      <c r="HN542" t="s">
        <v>7</v>
      </c>
      <c r="HX542" t="s">
        <v>7</v>
      </c>
      <c r="HY542" t="s">
        <v>9</v>
      </c>
      <c r="HZ542" t="s">
        <v>7</v>
      </c>
      <c r="IA542" t="s">
        <v>7</v>
      </c>
      <c r="IB542" t="s">
        <v>7</v>
      </c>
      <c r="IC542" t="s">
        <v>7</v>
      </c>
      <c r="ID542" t="s">
        <v>7</v>
      </c>
      <c r="IL542" t="s">
        <v>407</v>
      </c>
      <c r="IP542" t="s">
        <v>457</v>
      </c>
      <c r="IT542" t="s">
        <v>381</v>
      </c>
      <c r="IV542" t="s">
        <v>381</v>
      </c>
      <c r="IX542" t="s">
        <v>381</v>
      </c>
      <c r="IZ542" t="s">
        <v>7</v>
      </c>
      <c r="JL542" t="s">
        <v>361</v>
      </c>
      <c r="JM542" t="s">
        <v>361</v>
      </c>
      <c r="JN542" t="s">
        <v>361</v>
      </c>
      <c r="JO542" t="s">
        <v>361</v>
      </c>
      <c r="JP542" t="s">
        <v>361</v>
      </c>
      <c r="JQ542" t="s">
        <v>361</v>
      </c>
      <c r="JR542" t="s">
        <v>361</v>
      </c>
      <c r="JS542" t="s">
        <v>361</v>
      </c>
      <c r="JT542" t="s">
        <v>361</v>
      </c>
      <c r="JU542" t="s">
        <v>361</v>
      </c>
      <c r="JV542" t="s">
        <v>361</v>
      </c>
      <c r="JW542" t="s">
        <v>361</v>
      </c>
      <c r="KB542" t="s">
        <v>8</v>
      </c>
    </row>
    <row r="543" spans="1:288" x14ac:dyDescent="0.3">
      <c r="A543">
        <v>542</v>
      </c>
      <c r="D543" s="45">
        <v>44751</v>
      </c>
      <c r="E543" s="46">
        <v>0.45555555555555555</v>
      </c>
      <c r="F543" t="s">
        <v>62</v>
      </c>
      <c r="G543" t="s">
        <v>382</v>
      </c>
      <c r="I543" t="s">
        <v>383</v>
      </c>
      <c r="N543" t="s">
        <v>384</v>
      </c>
      <c r="S543" t="s">
        <v>385</v>
      </c>
      <c r="W543" t="s">
        <v>413</v>
      </c>
      <c r="AA543" t="s">
        <v>414</v>
      </c>
      <c r="AC543" t="s">
        <v>388</v>
      </c>
      <c r="AE543" t="s">
        <v>435</v>
      </c>
      <c r="AG543" t="s">
        <v>390</v>
      </c>
      <c r="AK543" t="s">
        <v>383</v>
      </c>
      <c r="AO543" t="s">
        <v>383</v>
      </c>
      <c r="AQ543" t="s">
        <v>391</v>
      </c>
      <c r="AS543" t="s">
        <v>383</v>
      </c>
      <c r="AU543" t="s">
        <v>383</v>
      </c>
      <c r="AV543" t="s">
        <v>361</v>
      </c>
      <c r="AW543" t="s">
        <v>361</v>
      </c>
      <c r="AX543" t="s">
        <v>361</v>
      </c>
      <c r="AY543" t="s">
        <v>361</v>
      </c>
      <c r="AZ543" t="s">
        <v>361</v>
      </c>
      <c r="BA543" t="s">
        <v>361</v>
      </c>
      <c r="BB543" t="s">
        <v>361</v>
      </c>
      <c r="BC543" t="s">
        <v>361</v>
      </c>
      <c r="BD543" t="s">
        <v>361</v>
      </c>
      <c r="BE543" t="s">
        <v>361</v>
      </c>
      <c r="BF543" t="s">
        <v>361</v>
      </c>
      <c r="BG543" t="s">
        <v>361</v>
      </c>
      <c r="BH543" t="s">
        <v>361</v>
      </c>
      <c r="BI543" t="s">
        <v>370</v>
      </c>
      <c r="BJ543" t="s">
        <v>370</v>
      </c>
      <c r="BK543" t="s">
        <v>370</v>
      </c>
      <c r="BL543" t="s">
        <v>361</v>
      </c>
      <c r="BM543" t="s">
        <v>361</v>
      </c>
      <c r="BP543" t="s">
        <v>361</v>
      </c>
      <c r="BQ543" t="s">
        <v>361</v>
      </c>
      <c r="BR543" t="s">
        <v>361</v>
      </c>
      <c r="BS543" t="s">
        <v>361</v>
      </c>
      <c r="BT543" t="s">
        <v>361</v>
      </c>
      <c r="BU543" t="s">
        <v>361</v>
      </c>
      <c r="BV543" t="s">
        <v>361</v>
      </c>
      <c r="BW543" t="s">
        <v>361</v>
      </c>
      <c r="BX543" t="s">
        <v>370</v>
      </c>
      <c r="BY543" t="s">
        <v>361</v>
      </c>
      <c r="BZ543" t="s">
        <v>370</v>
      </c>
      <c r="CA543" t="s">
        <v>361</v>
      </c>
      <c r="CB543" t="s">
        <v>361</v>
      </c>
      <c r="CC543" t="s">
        <v>361</v>
      </c>
      <c r="CF543" t="s">
        <v>361</v>
      </c>
      <c r="CG543" t="s">
        <v>361</v>
      </c>
      <c r="CH543" t="s">
        <v>361</v>
      </c>
      <c r="CI543" t="s">
        <v>361</v>
      </c>
      <c r="CJ543" t="s">
        <v>361</v>
      </c>
      <c r="CK543" t="s">
        <v>361</v>
      </c>
      <c r="CL543" t="s">
        <v>361</v>
      </c>
      <c r="CM543" t="s">
        <v>361</v>
      </c>
      <c r="CN543" t="s">
        <v>361</v>
      </c>
      <c r="CO543" t="s">
        <v>361</v>
      </c>
      <c r="CP543" t="s">
        <v>361</v>
      </c>
      <c r="CQ543" t="s">
        <v>361</v>
      </c>
      <c r="CR543" t="s">
        <v>361</v>
      </c>
      <c r="CS543" t="s">
        <v>370</v>
      </c>
      <c r="CT543" t="s">
        <v>370</v>
      </c>
      <c r="CU543" t="s">
        <v>361</v>
      </c>
      <c r="CV543" t="s">
        <v>361</v>
      </c>
      <c r="CW543" t="s">
        <v>361</v>
      </c>
      <c r="CX543" t="s">
        <v>361</v>
      </c>
      <c r="CY543" t="s">
        <v>361</v>
      </c>
      <c r="CZ543" t="s">
        <v>361</v>
      </c>
      <c r="DA543" t="s">
        <v>361</v>
      </c>
      <c r="DE543" t="s">
        <v>385</v>
      </c>
      <c r="DG543" t="s">
        <v>383</v>
      </c>
      <c r="DH543" t="s">
        <v>361</v>
      </c>
      <c r="DI543" t="s">
        <v>361</v>
      </c>
      <c r="DJ543" t="s">
        <v>361</v>
      </c>
      <c r="DK543" t="s">
        <v>361</v>
      </c>
      <c r="DL543" t="s">
        <v>361</v>
      </c>
      <c r="DM543" t="s">
        <v>361</v>
      </c>
      <c r="DN543" t="s">
        <v>361</v>
      </c>
      <c r="DO543" t="s">
        <v>361</v>
      </c>
      <c r="DP543" t="s">
        <v>361</v>
      </c>
      <c r="DQ543" t="s">
        <v>361</v>
      </c>
      <c r="DR543" t="s">
        <v>361</v>
      </c>
      <c r="DT543" t="s">
        <v>361</v>
      </c>
      <c r="DU543" t="s">
        <v>361</v>
      </c>
      <c r="DV543" t="s">
        <v>361</v>
      </c>
      <c r="DW543" t="s">
        <v>361</v>
      </c>
      <c r="DX543" t="s">
        <v>361</v>
      </c>
      <c r="DY543" t="s">
        <v>361</v>
      </c>
      <c r="DZ543" t="s">
        <v>361</v>
      </c>
      <c r="EA543" t="s">
        <v>361</v>
      </c>
      <c r="EB543" t="s">
        <v>361</v>
      </c>
      <c r="EC543" t="s">
        <v>361</v>
      </c>
      <c r="ED543" t="s">
        <v>370</v>
      </c>
      <c r="EI543" t="s">
        <v>383</v>
      </c>
      <c r="EK543" t="s">
        <v>383</v>
      </c>
      <c r="EL543">
        <v>1</v>
      </c>
      <c r="EM543" t="s">
        <v>372</v>
      </c>
      <c r="EN543">
        <v>33</v>
      </c>
      <c r="FQ543" t="s">
        <v>373</v>
      </c>
      <c r="FS543" t="s">
        <v>463</v>
      </c>
      <c r="FU543" t="s">
        <v>464</v>
      </c>
      <c r="FW543" t="s">
        <v>419</v>
      </c>
      <c r="GG543" t="s">
        <v>383</v>
      </c>
      <c r="GK543" t="s">
        <v>394</v>
      </c>
      <c r="GQ543">
        <v>2</v>
      </c>
      <c r="GS543" t="s">
        <v>420</v>
      </c>
      <c r="GU543" t="s">
        <v>396</v>
      </c>
      <c r="GY543" t="s">
        <v>397</v>
      </c>
      <c r="HC543" t="s">
        <v>385</v>
      </c>
      <c r="HE543" t="s">
        <v>383</v>
      </c>
      <c r="HO543" t="s">
        <v>385</v>
      </c>
      <c r="HP543" t="s">
        <v>385</v>
      </c>
      <c r="HQ543" t="s">
        <v>383</v>
      </c>
      <c r="HR543" t="s">
        <v>383</v>
      </c>
      <c r="HS543" t="s">
        <v>385</v>
      </c>
      <c r="HT543" t="s">
        <v>383</v>
      </c>
      <c r="HU543" t="s">
        <v>385</v>
      </c>
      <c r="HV543" t="s">
        <v>383</v>
      </c>
      <c r="HW543" t="s">
        <v>383</v>
      </c>
      <c r="IE543" t="s">
        <v>385</v>
      </c>
      <c r="IF543" t="s">
        <v>385</v>
      </c>
      <c r="IG543" t="s">
        <v>383</v>
      </c>
      <c r="IH543" t="s">
        <v>383</v>
      </c>
      <c r="II543" t="s">
        <v>383</v>
      </c>
      <c r="IJ543" t="s">
        <v>383</v>
      </c>
      <c r="IK543" t="s">
        <v>383</v>
      </c>
      <c r="IM543" t="s">
        <v>453</v>
      </c>
      <c r="IQ543" t="s">
        <v>422</v>
      </c>
      <c r="IU543" t="s">
        <v>399</v>
      </c>
      <c r="IW543" t="s">
        <v>399</v>
      </c>
      <c r="IY543" t="s">
        <v>399</v>
      </c>
      <c r="JA543" t="s">
        <v>385</v>
      </c>
      <c r="JC543" t="s">
        <v>430</v>
      </c>
      <c r="JE543" t="s">
        <v>385</v>
      </c>
      <c r="JI543" t="s">
        <v>432</v>
      </c>
      <c r="JJ543" t="s">
        <v>431</v>
      </c>
      <c r="JK543" t="s">
        <v>431</v>
      </c>
      <c r="JL543" t="s">
        <v>361</v>
      </c>
      <c r="JM543" t="s">
        <v>361</v>
      </c>
      <c r="JN543" t="s">
        <v>361</v>
      </c>
      <c r="JO543" t="s">
        <v>361</v>
      </c>
      <c r="JP543" t="s">
        <v>361</v>
      </c>
      <c r="JQ543" t="s">
        <v>361</v>
      </c>
      <c r="JR543" t="s">
        <v>370</v>
      </c>
      <c r="JS543" t="s">
        <v>370</v>
      </c>
      <c r="JT543" t="s">
        <v>370</v>
      </c>
      <c r="JU543" t="s">
        <v>370</v>
      </c>
      <c r="JV543" t="s">
        <v>370</v>
      </c>
      <c r="JW543" t="s">
        <v>361</v>
      </c>
      <c r="JY543" t="s">
        <v>474</v>
      </c>
      <c r="KA543" t="s">
        <v>433</v>
      </c>
      <c r="KB543" t="s">
        <v>8</v>
      </c>
    </row>
    <row r="544" spans="1:288" x14ac:dyDescent="0.3">
      <c r="A544">
        <v>543</v>
      </c>
      <c r="D544" s="45">
        <v>44750</v>
      </c>
      <c r="E544" s="46">
        <v>0.52916666666666667</v>
      </c>
      <c r="F544" t="s">
        <v>21</v>
      </c>
      <c r="G544" t="s">
        <v>382</v>
      </c>
      <c r="I544" t="s">
        <v>383</v>
      </c>
      <c r="N544" t="s">
        <v>384</v>
      </c>
      <c r="S544" t="s">
        <v>385</v>
      </c>
      <c r="W544" t="s">
        <v>386</v>
      </c>
      <c r="Y544" t="s">
        <v>385</v>
      </c>
      <c r="AA544" t="s">
        <v>414</v>
      </c>
      <c r="AC544" t="s">
        <v>388</v>
      </c>
      <c r="AE544" t="s">
        <v>423</v>
      </c>
      <c r="AG544" t="s">
        <v>390</v>
      </c>
      <c r="AK544" t="s">
        <v>383</v>
      </c>
      <c r="AO544" t="s">
        <v>385</v>
      </c>
      <c r="AQ544" t="s">
        <v>391</v>
      </c>
      <c r="AS544" t="s">
        <v>385</v>
      </c>
      <c r="AU544" t="s">
        <v>385</v>
      </c>
      <c r="AV544" t="s">
        <v>361</v>
      </c>
      <c r="AW544" t="s">
        <v>361</v>
      </c>
      <c r="AX544" t="s">
        <v>361</v>
      </c>
      <c r="AY544" t="s">
        <v>361</v>
      </c>
      <c r="AZ544" t="s">
        <v>361</v>
      </c>
      <c r="BA544" t="s">
        <v>361</v>
      </c>
      <c r="BB544" t="s">
        <v>361</v>
      </c>
      <c r="BC544" t="s">
        <v>361</v>
      </c>
      <c r="BD544" t="s">
        <v>361</v>
      </c>
      <c r="BE544" t="s">
        <v>361</v>
      </c>
      <c r="BF544" t="s">
        <v>361</v>
      </c>
      <c r="BG544" t="s">
        <v>361</v>
      </c>
      <c r="BH544" t="s">
        <v>361</v>
      </c>
      <c r="BI544" t="s">
        <v>370</v>
      </c>
      <c r="BJ544" t="s">
        <v>370</v>
      </c>
      <c r="BK544" t="s">
        <v>361</v>
      </c>
      <c r="BL544" t="s">
        <v>370</v>
      </c>
      <c r="BM544" t="s">
        <v>361</v>
      </c>
      <c r="BP544" t="s">
        <v>361</v>
      </c>
      <c r="BQ544" t="s">
        <v>361</v>
      </c>
      <c r="BR544" t="s">
        <v>361</v>
      </c>
      <c r="BS544" t="s">
        <v>361</v>
      </c>
      <c r="BT544" t="s">
        <v>361</v>
      </c>
      <c r="BU544" t="s">
        <v>361</v>
      </c>
      <c r="BV544" t="s">
        <v>361</v>
      </c>
      <c r="BW544" t="s">
        <v>361</v>
      </c>
      <c r="BX544" t="s">
        <v>361</v>
      </c>
      <c r="BY544" t="s">
        <v>361</v>
      </c>
      <c r="BZ544" t="s">
        <v>370</v>
      </c>
      <c r="CA544" t="s">
        <v>370</v>
      </c>
      <c r="CB544" t="s">
        <v>361</v>
      </c>
      <c r="CC544" t="s">
        <v>361</v>
      </c>
      <c r="CF544" t="s">
        <v>361</v>
      </c>
      <c r="CG544" t="s">
        <v>361</v>
      </c>
      <c r="CH544" t="s">
        <v>361</v>
      </c>
      <c r="CI544" t="s">
        <v>361</v>
      </c>
      <c r="CJ544" t="s">
        <v>361</v>
      </c>
      <c r="CK544" t="s">
        <v>361</v>
      </c>
      <c r="CL544" t="s">
        <v>361</v>
      </c>
      <c r="CM544" t="s">
        <v>361</v>
      </c>
      <c r="CN544" t="s">
        <v>361</v>
      </c>
      <c r="CO544" t="s">
        <v>361</v>
      </c>
      <c r="CP544" t="s">
        <v>361</v>
      </c>
      <c r="CQ544" t="s">
        <v>361</v>
      </c>
      <c r="CR544" t="s">
        <v>361</v>
      </c>
      <c r="CS544" t="s">
        <v>361</v>
      </c>
      <c r="CT544" t="s">
        <v>370</v>
      </c>
      <c r="CU544" t="s">
        <v>370</v>
      </c>
      <c r="CV544" t="s">
        <v>370</v>
      </c>
      <c r="CW544" t="s">
        <v>370</v>
      </c>
      <c r="CX544" t="s">
        <v>370</v>
      </c>
      <c r="CY544" t="s">
        <v>361</v>
      </c>
      <c r="CZ544" t="s">
        <v>361</v>
      </c>
      <c r="DA544" t="s">
        <v>361</v>
      </c>
      <c r="DE544" t="s">
        <v>385</v>
      </c>
      <c r="DG544" t="s">
        <v>385</v>
      </c>
      <c r="DH544" t="s">
        <v>361</v>
      </c>
      <c r="DI544" t="s">
        <v>361</v>
      </c>
      <c r="DJ544" t="s">
        <v>361</v>
      </c>
      <c r="DK544" t="s">
        <v>361</v>
      </c>
      <c r="DL544" t="s">
        <v>361</v>
      </c>
      <c r="DM544" t="s">
        <v>361</v>
      </c>
      <c r="DN544" t="s">
        <v>361</v>
      </c>
      <c r="DO544" t="s">
        <v>361</v>
      </c>
      <c r="DP544" t="s">
        <v>361</v>
      </c>
      <c r="DQ544" t="s">
        <v>361</v>
      </c>
      <c r="DR544" t="s">
        <v>361</v>
      </c>
      <c r="DT544" t="s">
        <v>361</v>
      </c>
      <c r="DU544" t="s">
        <v>361</v>
      </c>
      <c r="DV544" t="s">
        <v>361</v>
      </c>
      <c r="DW544" t="s">
        <v>361</v>
      </c>
      <c r="DX544" t="s">
        <v>361</v>
      </c>
      <c r="DY544" t="s">
        <v>361</v>
      </c>
      <c r="DZ544" t="s">
        <v>361</v>
      </c>
      <c r="EA544" t="s">
        <v>361</v>
      </c>
      <c r="EB544" t="s">
        <v>361</v>
      </c>
      <c r="EC544" t="s">
        <v>361</v>
      </c>
      <c r="ED544" t="s">
        <v>370</v>
      </c>
      <c r="EI544" t="s">
        <v>383</v>
      </c>
      <c r="EK544" t="s">
        <v>383</v>
      </c>
      <c r="EL544">
        <v>5</v>
      </c>
      <c r="EM544" t="s">
        <v>372</v>
      </c>
      <c r="EN544">
        <v>5</v>
      </c>
      <c r="EO544" t="s">
        <v>372</v>
      </c>
      <c r="EP544">
        <v>13</v>
      </c>
      <c r="EQ544" t="s">
        <v>372</v>
      </c>
      <c r="ER544">
        <v>83</v>
      </c>
      <c r="ES544" t="s">
        <v>372</v>
      </c>
      <c r="ET544">
        <v>49</v>
      </c>
      <c r="EU544" t="s">
        <v>372</v>
      </c>
      <c r="EV544">
        <v>22</v>
      </c>
      <c r="FQ544" t="s">
        <v>373</v>
      </c>
      <c r="FS544" t="s">
        <v>463</v>
      </c>
      <c r="FU544" t="s">
        <v>480</v>
      </c>
      <c r="FW544" t="s">
        <v>419</v>
      </c>
      <c r="GG544" t="s">
        <v>383</v>
      </c>
      <c r="GK544" t="s">
        <v>394</v>
      </c>
      <c r="GQ544">
        <v>1</v>
      </c>
      <c r="GS544" t="s">
        <v>395</v>
      </c>
      <c r="GU544" t="s">
        <v>396</v>
      </c>
      <c r="GY544" t="s">
        <v>397</v>
      </c>
      <c r="HC544" t="s">
        <v>385</v>
      </c>
      <c r="HE544" t="s">
        <v>383</v>
      </c>
      <c r="HO544" t="s">
        <v>385</v>
      </c>
      <c r="HP544" t="s">
        <v>385</v>
      </c>
      <c r="HQ544" t="s">
        <v>383</v>
      </c>
      <c r="HR544" t="s">
        <v>383</v>
      </c>
      <c r="HS544" t="s">
        <v>385</v>
      </c>
      <c r="HT544" t="s">
        <v>383</v>
      </c>
      <c r="HU544" t="s">
        <v>385</v>
      </c>
      <c r="HV544" t="s">
        <v>383</v>
      </c>
      <c r="HW544" t="s">
        <v>383</v>
      </c>
      <c r="IE544" t="s">
        <v>385</v>
      </c>
      <c r="IF544" t="s">
        <v>385</v>
      </c>
      <c r="IG544" t="s">
        <v>383</v>
      </c>
      <c r="IH544" t="s">
        <v>383</v>
      </c>
      <c r="II544" t="s">
        <v>383</v>
      </c>
      <c r="IJ544" t="s">
        <v>383</v>
      </c>
      <c r="IK544" t="s">
        <v>383</v>
      </c>
      <c r="IM544" t="s">
        <v>453</v>
      </c>
      <c r="IQ544" t="s">
        <v>422</v>
      </c>
      <c r="IU544" t="s">
        <v>399</v>
      </c>
      <c r="IW544" t="s">
        <v>399</v>
      </c>
      <c r="IY544" t="s">
        <v>399</v>
      </c>
      <c r="JA544" t="s">
        <v>383</v>
      </c>
      <c r="JL544" t="s">
        <v>361</v>
      </c>
      <c r="JM544" t="s">
        <v>361</v>
      </c>
      <c r="JN544" t="s">
        <v>361</v>
      </c>
      <c r="JO544" t="s">
        <v>361</v>
      </c>
      <c r="JP544" t="s">
        <v>361</v>
      </c>
      <c r="JQ544" t="s">
        <v>361</v>
      </c>
      <c r="JR544" t="s">
        <v>361</v>
      </c>
      <c r="JS544" t="s">
        <v>361</v>
      </c>
      <c r="JT544" t="s">
        <v>361</v>
      </c>
      <c r="JU544" t="s">
        <v>361</v>
      </c>
      <c r="JV544" t="s">
        <v>361</v>
      </c>
      <c r="JW544" t="s">
        <v>361</v>
      </c>
      <c r="KB544" t="s">
        <v>8</v>
      </c>
    </row>
    <row r="545" spans="1:288" x14ac:dyDescent="0.3">
      <c r="A545">
        <v>544</v>
      </c>
      <c r="D545" s="45">
        <v>44750</v>
      </c>
      <c r="E545" s="46">
        <v>0.52916666666666667</v>
      </c>
      <c r="F545" t="s">
        <v>26</v>
      </c>
      <c r="G545" t="s">
        <v>13</v>
      </c>
      <c r="H545" t="s">
        <v>7</v>
      </c>
      <c r="L545" t="s">
        <v>362</v>
      </c>
      <c r="P545" t="s">
        <v>9</v>
      </c>
      <c r="V545" t="s">
        <v>401</v>
      </c>
      <c r="X545" t="s">
        <v>9</v>
      </c>
      <c r="Z545" t="s">
        <v>402</v>
      </c>
      <c r="AB545" t="s">
        <v>365</v>
      </c>
      <c r="AD545" t="s">
        <v>423</v>
      </c>
      <c r="AF545" t="s">
        <v>367</v>
      </c>
      <c r="AJ545" t="s">
        <v>437</v>
      </c>
      <c r="AL545" t="s">
        <v>601</v>
      </c>
      <c r="AN545" t="s">
        <v>7</v>
      </c>
      <c r="AP545" t="s">
        <v>424</v>
      </c>
      <c r="AR545" t="s">
        <v>7</v>
      </c>
      <c r="AT545" t="s">
        <v>7</v>
      </c>
      <c r="AV545" t="s">
        <v>361</v>
      </c>
      <c r="AW545" t="s">
        <v>361</v>
      </c>
      <c r="AX545" t="s">
        <v>361</v>
      </c>
      <c r="AY545" t="s">
        <v>361</v>
      </c>
      <c r="AZ545" t="s">
        <v>370</v>
      </c>
      <c r="BA545" t="s">
        <v>361</v>
      </c>
      <c r="BB545" t="s">
        <v>361</v>
      </c>
      <c r="BC545" t="s">
        <v>361</v>
      </c>
      <c r="BD545" t="s">
        <v>361</v>
      </c>
      <c r="BE545" t="s">
        <v>361</v>
      </c>
      <c r="BF545" t="s">
        <v>361</v>
      </c>
      <c r="BG545" t="s">
        <v>361</v>
      </c>
      <c r="BH545" t="s">
        <v>361</v>
      </c>
      <c r="BI545" t="s">
        <v>361</v>
      </c>
      <c r="BJ545" t="s">
        <v>361</v>
      </c>
      <c r="BK545" t="s">
        <v>361</v>
      </c>
      <c r="BL545" t="s">
        <v>361</v>
      </c>
      <c r="BM545" t="s">
        <v>361</v>
      </c>
      <c r="BP545" t="s">
        <v>361</v>
      </c>
      <c r="BQ545" t="s">
        <v>361</v>
      </c>
      <c r="BR545" t="s">
        <v>361</v>
      </c>
      <c r="BS545" t="s">
        <v>370</v>
      </c>
      <c r="BT545" t="s">
        <v>361</v>
      </c>
      <c r="BU545" t="s">
        <v>361</v>
      </c>
      <c r="BV545" t="s">
        <v>361</v>
      </c>
      <c r="BW545" t="s">
        <v>361</v>
      </c>
      <c r="BX545" t="s">
        <v>361</v>
      </c>
      <c r="BY545" t="s">
        <v>361</v>
      </c>
      <c r="BZ545" t="s">
        <v>361</v>
      </c>
      <c r="CA545" t="s">
        <v>361</v>
      </c>
      <c r="CB545" t="s">
        <v>361</v>
      </c>
      <c r="CC545" t="s">
        <v>361</v>
      </c>
      <c r="CF545" t="s">
        <v>361</v>
      </c>
      <c r="CG545" t="s">
        <v>361</v>
      </c>
      <c r="CH545" t="s">
        <v>370</v>
      </c>
      <c r="CI545" t="s">
        <v>361</v>
      </c>
      <c r="CJ545" t="s">
        <v>361</v>
      </c>
      <c r="CK545" t="s">
        <v>361</v>
      </c>
      <c r="CL545" t="s">
        <v>370</v>
      </c>
      <c r="CM545" t="s">
        <v>361</v>
      </c>
      <c r="CN545" t="s">
        <v>361</v>
      </c>
      <c r="CO545" t="s">
        <v>361</v>
      </c>
      <c r="CP545" t="s">
        <v>361</v>
      </c>
      <c r="CQ545" t="s">
        <v>361</v>
      </c>
      <c r="CR545" t="s">
        <v>361</v>
      </c>
      <c r="CS545" t="s">
        <v>361</v>
      </c>
      <c r="CT545" t="s">
        <v>361</v>
      </c>
      <c r="CU545" t="s">
        <v>361</v>
      </c>
      <c r="CV545" t="s">
        <v>361</v>
      </c>
      <c r="CW545" t="s">
        <v>361</v>
      </c>
      <c r="CX545" t="s">
        <v>361</v>
      </c>
      <c r="CY545" t="s">
        <v>361</v>
      </c>
      <c r="CZ545" t="s">
        <v>361</v>
      </c>
      <c r="DA545" t="s">
        <v>361</v>
      </c>
      <c r="DD545" t="s">
        <v>9</v>
      </c>
      <c r="DF545" t="s">
        <v>9</v>
      </c>
      <c r="DH545" t="s">
        <v>361</v>
      </c>
      <c r="DI545" t="s">
        <v>361</v>
      </c>
      <c r="DJ545" t="s">
        <v>361</v>
      </c>
      <c r="DK545" t="s">
        <v>361</v>
      </c>
      <c r="DL545" t="s">
        <v>361</v>
      </c>
      <c r="DM545" t="s">
        <v>361</v>
      </c>
      <c r="DN545" t="s">
        <v>361</v>
      </c>
      <c r="DO545" t="s">
        <v>361</v>
      </c>
      <c r="DP545" t="s">
        <v>361</v>
      </c>
      <c r="DQ545" t="s">
        <v>361</v>
      </c>
      <c r="DR545" t="s">
        <v>370</v>
      </c>
      <c r="DT545" t="s">
        <v>361</v>
      </c>
      <c r="DU545" t="s">
        <v>361</v>
      </c>
      <c r="DV545" t="s">
        <v>361</v>
      </c>
      <c r="DW545" t="s">
        <v>361</v>
      </c>
      <c r="DX545" t="s">
        <v>361</v>
      </c>
      <c r="DY545" t="s">
        <v>361</v>
      </c>
      <c r="DZ545" t="s">
        <v>361</v>
      </c>
      <c r="EA545" t="s">
        <v>361</v>
      </c>
      <c r="EB545" t="s">
        <v>361</v>
      </c>
      <c r="EC545" t="s">
        <v>361</v>
      </c>
      <c r="ED545" t="s">
        <v>361</v>
      </c>
      <c r="EH545" t="s">
        <v>7</v>
      </c>
      <c r="EJ545" t="s">
        <v>7</v>
      </c>
      <c r="EL545">
        <v>2</v>
      </c>
      <c r="EM545" t="s">
        <v>371</v>
      </c>
      <c r="EN545">
        <v>49</v>
      </c>
      <c r="EO545" t="s">
        <v>372</v>
      </c>
      <c r="EP545">
        <v>21</v>
      </c>
      <c r="FQ545" t="s">
        <v>373</v>
      </c>
      <c r="FR545" t="s">
        <v>406</v>
      </c>
      <c r="FV545" t="s">
        <v>406</v>
      </c>
      <c r="GF545" t="s">
        <v>7</v>
      </c>
      <c r="GJ545" t="s">
        <v>425</v>
      </c>
      <c r="GP545">
        <v>60</v>
      </c>
      <c r="GR545" t="s">
        <v>376</v>
      </c>
      <c r="GT545" t="s">
        <v>377</v>
      </c>
      <c r="GX545" t="s">
        <v>378</v>
      </c>
      <c r="HB545" t="s">
        <v>7</v>
      </c>
      <c r="HD545" t="s">
        <v>9</v>
      </c>
      <c r="HF545" t="s">
        <v>9</v>
      </c>
      <c r="HG545" t="s">
        <v>9</v>
      </c>
      <c r="HH545" t="s">
        <v>7</v>
      </c>
      <c r="HI545" t="s">
        <v>9</v>
      </c>
      <c r="HJ545" t="s">
        <v>9</v>
      </c>
      <c r="HK545" t="s">
        <v>7</v>
      </c>
      <c r="HL545" t="s">
        <v>9</v>
      </c>
      <c r="HM545" t="s">
        <v>9</v>
      </c>
      <c r="HN545" t="s">
        <v>9</v>
      </c>
      <c r="HX545" t="s">
        <v>7</v>
      </c>
      <c r="HY545" t="s">
        <v>9</v>
      </c>
      <c r="HZ545" t="s">
        <v>7</v>
      </c>
      <c r="IA545" t="s">
        <v>7</v>
      </c>
      <c r="IB545" t="s">
        <v>7</v>
      </c>
      <c r="IC545" t="s">
        <v>7</v>
      </c>
      <c r="ID545" t="s">
        <v>7</v>
      </c>
      <c r="IL545" t="s">
        <v>379</v>
      </c>
      <c r="IP545" t="s">
        <v>457</v>
      </c>
      <c r="IT545" t="s">
        <v>381</v>
      </c>
      <c r="IV545" t="s">
        <v>381</v>
      </c>
      <c r="IX545" t="s">
        <v>381</v>
      </c>
      <c r="IZ545" t="s">
        <v>9</v>
      </c>
      <c r="JB545" t="s">
        <v>11</v>
      </c>
      <c r="JD545" t="s">
        <v>9</v>
      </c>
      <c r="JF545" t="s">
        <v>446</v>
      </c>
      <c r="JG545" t="s">
        <v>446</v>
      </c>
      <c r="JH545" t="s">
        <v>410</v>
      </c>
      <c r="JL545" t="s">
        <v>370</v>
      </c>
      <c r="JM545" t="s">
        <v>370</v>
      </c>
      <c r="JN545" t="s">
        <v>370</v>
      </c>
      <c r="JO545" t="s">
        <v>370</v>
      </c>
      <c r="JP545" t="s">
        <v>370</v>
      </c>
      <c r="JQ545" t="s">
        <v>361</v>
      </c>
      <c r="JR545" t="s">
        <v>361</v>
      </c>
      <c r="JS545" t="s">
        <v>361</v>
      </c>
      <c r="JT545" t="s">
        <v>361</v>
      </c>
      <c r="JU545" t="s">
        <v>361</v>
      </c>
      <c r="JV545" t="s">
        <v>361</v>
      </c>
      <c r="JW545" t="s">
        <v>361</v>
      </c>
      <c r="JX545" t="s">
        <v>490</v>
      </c>
      <c r="JZ545" t="s">
        <v>412</v>
      </c>
      <c r="KB545" t="s">
        <v>8</v>
      </c>
    </row>
    <row r="546" spans="1:288" x14ac:dyDescent="0.3">
      <c r="A546">
        <v>545</v>
      </c>
      <c r="D546" s="45">
        <v>44750</v>
      </c>
      <c r="E546" s="46">
        <v>0.53263888888888888</v>
      </c>
      <c r="F546" t="s">
        <v>73</v>
      </c>
      <c r="G546" t="s">
        <v>13</v>
      </c>
      <c r="H546" t="s">
        <v>7</v>
      </c>
      <c r="L546" t="s">
        <v>362</v>
      </c>
      <c r="P546" t="s">
        <v>9</v>
      </c>
      <c r="V546" t="s">
        <v>363</v>
      </c>
      <c r="Z546" t="s">
        <v>402</v>
      </c>
      <c r="AB546" t="s">
        <v>403</v>
      </c>
      <c r="AD546" t="s">
        <v>366</v>
      </c>
      <c r="AF546" t="s">
        <v>367</v>
      </c>
      <c r="AJ546" t="s">
        <v>470</v>
      </c>
      <c r="AL546" t="s">
        <v>584</v>
      </c>
      <c r="AN546" t="s">
        <v>7</v>
      </c>
      <c r="AP546" t="s">
        <v>369</v>
      </c>
      <c r="AR546" t="s">
        <v>7</v>
      </c>
      <c r="AT546" t="s">
        <v>9</v>
      </c>
      <c r="AV546" t="s">
        <v>361</v>
      </c>
      <c r="AW546" t="s">
        <v>361</v>
      </c>
      <c r="AX546" t="s">
        <v>361</v>
      </c>
      <c r="AY546" t="s">
        <v>361</v>
      </c>
      <c r="AZ546" t="s">
        <v>361</v>
      </c>
      <c r="BA546" t="s">
        <v>361</v>
      </c>
      <c r="BB546" t="s">
        <v>361</v>
      </c>
      <c r="BC546" t="s">
        <v>361</v>
      </c>
      <c r="BD546" t="s">
        <v>370</v>
      </c>
      <c r="BE546" t="s">
        <v>361</v>
      </c>
      <c r="BF546" t="s">
        <v>361</v>
      </c>
      <c r="BG546" t="s">
        <v>361</v>
      </c>
      <c r="BH546" t="s">
        <v>361</v>
      </c>
      <c r="BI546" t="s">
        <v>361</v>
      </c>
      <c r="BJ546" t="s">
        <v>361</v>
      </c>
      <c r="BK546" t="s">
        <v>361</v>
      </c>
      <c r="BL546" t="s">
        <v>361</v>
      </c>
      <c r="BM546" t="s">
        <v>361</v>
      </c>
      <c r="BN546" t="s">
        <v>492</v>
      </c>
      <c r="BP546" t="s">
        <v>361</v>
      </c>
      <c r="BQ546" t="s">
        <v>361</v>
      </c>
      <c r="BR546" t="s">
        <v>361</v>
      </c>
      <c r="BS546" t="s">
        <v>370</v>
      </c>
      <c r="BT546" t="s">
        <v>361</v>
      </c>
      <c r="BU546" t="s">
        <v>361</v>
      </c>
      <c r="BV546" t="s">
        <v>361</v>
      </c>
      <c r="BW546" t="s">
        <v>361</v>
      </c>
      <c r="BX546" t="s">
        <v>361</v>
      </c>
      <c r="BY546" t="s">
        <v>361</v>
      </c>
      <c r="BZ546" t="s">
        <v>361</v>
      </c>
      <c r="CA546" t="s">
        <v>361</v>
      </c>
      <c r="CB546" t="s">
        <v>361</v>
      </c>
      <c r="CC546" t="s">
        <v>361</v>
      </c>
      <c r="CF546" t="s">
        <v>361</v>
      </c>
      <c r="CG546" t="s">
        <v>361</v>
      </c>
      <c r="CH546" t="s">
        <v>361</v>
      </c>
      <c r="CI546" t="s">
        <v>361</v>
      </c>
      <c r="CJ546" t="s">
        <v>370</v>
      </c>
      <c r="CK546" t="s">
        <v>361</v>
      </c>
      <c r="CL546" t="s">
        <v>361</v>
      </c>
      <c r="CM546" t="s">
        <v>361</v>
      </c>
      <c r="CN546" t="s">
        <v>361</v>
      </c>
      <c r="CO546" t="s">
        <v>361</v>
      </c>
      <c r="CP546" t="s">
        <v>361</v>
      </c>
      <c r="CQ546" t="s">
        <v>361</v>
      </c>
      <c r="CR546" t="s">
        <v>361</v>
      </c>
      <c r="CS546" t="s">
        <v>361</v>
      </c>
      <c r="CT546" t="s">
        <v>361</v>
      </c>
      <c r="CU546" t="s">
        <v>361</v>
      </c>
      <c r="CV546" t="s">
        <v>361</v>
      </c>
      <c r="CW546" t="s">
        <v>361</v>
      </c>
      <c r="CX546" t="s">
        <v>361</v>
      </c>
      <c r="CY546" t="s">
        <v>361</v>
      </c>
      <c r="CZ546" t="s">
        <v>361</v>
      </c>
      <c r="DA546" t="s">
        <v>361</v>
      </c>
      <c r="DD546" t="s">
        <v>9</v>
      </c>
      <c r="DF546" t="s">
        <v>9</v>
      </c>
      <c r="DH546" t="s">
        <v>361</v>
      </c>
      <c r="DI546" t="s">
        <v>361</v>
      </c>
      <c r="DJ546" t="s">
        <v>361</v>
      </c>
      <c r="DK546" t="s">
        <v>361</v>
      </c>
      <c r="DL546" t="s">
        <v>361</v>
      </c>
      <c r="DM546" t="s">
        <v>361</v>
      </c>
      <c r="DN546" t="s">
        <v>361</v>
      </c>
      <c r="DO546" t="s">
        <v>361</v>
      </c>
      <c r="DP546" t="s">
        <v>361</v>
      </c>
      <c r="DQ546" t="s">
        <v>361</v>
      </c>
      <c r="DR546" t="s">
        <v>370</v>
      </c>
      <c r="DT546" t="s">
        <v>361</v>
      </c>
      <c r="DU546" t="s">
        <v>361</v>
      </c>
      <c r="DV546" t="s">
        <v>361</v>
      </c>
      <c r="DW546" t="s">
        <v>361</v>
      </c>
      <c r="DX546" t="s">
        <v>361</v>
      </c>
      <c r="DY546" t="s">
        <v>361</v>
      </c>
      <c r="DZ546" t="s">
        <v>361</v>
      </c>
      <c r="EA546" t="s">
        <v>361</v>
      </c>
      <c r="EB546" t="s">
        <v>361</v>
      </c>
      <c r="EC546" t="s">
        <v>361</v>
      </c>
      <c r="ED546" t="s">
        <v>361</v>
      </c>
      <c r="EH546" t="s">
        <v>7</v>
      </c>
      <c r="EJ546" t="s">
        <v>7</v>
      </c>
      <c r="EL546">
        <v>4</v>
      </c>
      <c r="EM546" t="s">
        <v>372</v>
      </c>
      <c r="EN546">
        <v>24</v>
      </c>
      <c r="EO546" t="s">
        <v>371</v>
      </c>
      <c r="EP546">
        <v>16</v>
      </c>
      <c r="EQ546" t="s">
        <v>371</v>
      </c>
      <c r="ER546">
        <v>24</v>
      </c>
      <c r="ES546" t="s">
        <v>372</v>
      </c>
      <c r="ET546">
        <v>24</v>
      </c>
      <c r="FQ546" t="s">
        <v>373</v>
      </c>
      <c r="FR546" t="s">
        <v>406</v>
      </c>
      <c r="FV546" t="s">
        <v>406</v>
      </c>
      <c r="GF546" t="s">
        <v>9</v>
      </c>
      <c r="GH546">
        <v>0</v>
      </c>
      <c r="GJ546" t="s">
        <v>478</v>
      </c>
      <c r="GN546" t="s">
        <v>479</v>
      </c>
      <c r="GP546">
        <v>10</v>
      </c>
      <c r="GR546" t="s">
        <v>559</v>
      </c>
      <c r="GT546" t="s">
        <v>472</v>
      </c>
      <c r="GX546" t="s">
        <v>378</v>
      </c>
      <c r="HB546" t="s">
        <v>7</v>
      </c>
      <c r="HD546" t="s">
        <v>7</v>
      </c>
      <c r="HF546" t="s">
        <v>7</v>
      </c>
      <c r="HG546" t="s">
        <v>9</v>
      </c>
      <c r="HH546" t="s">
        <v>7</v>
      </c>
      <c r="HI546" t="s">
        <v>7</v>
      </c>
      <c r="HJ546" t="s">
        <v>7</v>
      </c>
      <c r="HK546" t="s">
        <v>7</v>
      </c>
      <c r="HL546" t="s">
        <v>9</v>
      </c>
      <c r="HM546" t="s">
        <v>7</v>
      </c>
      <c r="HN546" t="s">
        <v>7</v>
      </c>
      <c r="HX546" t="s">
        <v>9</v>
      </c>
      <c r="HY546" t="s">
        <v>9</v>
      </c>
      <c r="HZ546" t="s">
        <v>7</v>
      </c>
      <c r="IA546" t="s">
        <v>7</v>
      </c>
      <c r="IB546" t="s">
        <v>7</v>
      </c>
      <c r="IC546" t="s">
        <v>7</v>
      </c>
      <c r="ID546" t="s">
        <v>7</v>
      </c>
      <c r="IL546" t="s">
        <v>379</v>
      </c>
      <c r="IP546" t="s">
        <v>14</v>
      </c>
      <c r="IR546" t="s">
        <v>408</v>
      </c>
      <c r="IT546" t="s">
        <v>381</v>
      </c>
      <c r="IV546" t="s">
        <v>381</v>
      </c>
      <c r="IX546" t="s">
        <v>381</v>
      </c>
      <c r="IZ546" t="s">
        <v>7</v>
      </c>
      <c r="JL546" t="s">
        <v>361</v>
      </c>
      <c r="JM546" t="s">
        <v>361</v>
      </c>
      <c r="JN546" t="s">
        <v>361</v>
      </c>
      <c r="JO546" t="s">
        <v>361</v>
      </c>
      <c r="JP546" t="s">
        <v>361</v>
      </c>
      <c r="JQ546" t="s">
        <v>361</v>
      </c>
      <c r="JR546" t="s">
        <v>361</v>
      </c>
      <c r="JS546" t="s">
        <v>361</v>
      </c>
      <c r="JT546" t="s">
        <v>361</v>
      </c>
      <c r="JU546" t="s">
        <v>361</v>
      </c>
      <c r="JV546" t="s">
        <v>361</v>
      </c>
      <c r="JW546" t="s">
        <v>361</v>
      </c>
      <c r="KB546" t="s">
        <v>8</v>
      </c>
    </row>
    <row r="547" spans="1:288" x14ac:dyDescent="0.3">
      <c r="A547">
        <v>546</v>
      </c>
      <c r="D547" s="45">
        <v>44750</v>
      </c>
      <c r="E547" s="46">
        <v>0.53333333333333333</v>
      </c>
      <c r="F547" t="s">
        <v>4</v>
      </c>
      <c r="G547" t="s">
        <v>382</v>
      </c>
      <c r="I547" t="s">
        <v>383</v>
      </c>
      <c r="N547" t="s">
        <v>384</v>
      </c>
      <c r="S547" t="s">
        <v>385</v>
      </c>
      <c r="W547" t="s">
        <v>465</v>
      </c>
      <c r="AA547" t="s">
        <v>414</v>
      </c>
      <c r="AC547" t="s">
        <v>388</v>
      </c>
      <c r="AE547" t="s">
        <v>435</v>
      </c>
      <c r="AG547" t="s">
        <v>390</v>
      </c>
      <c r="AK547" t="s">
        <v>383</v>
      </c>
      <c r="AO547" t="s">
        <v>436</v>
      </c>
      <c r="AQ547" t="s">
        <v>460</v>
      </c>
      <c r="AS547" t="s">
        <v>383</v>
      </c>
      <c r="AU547" t="s">
        <v>436</v>
      </c>
      <c r="AV547" t="s">
        <v>361</v>
      </c>
      <c r="AW547" t="s">
        <v>361</v>
      </c>
      <c r="AX547" t="s">
        <v>361</v>
      </c>
      <c r="AY547" t="s">
        <v>361</v>
      </c>
      <c r="AZ547" t="s">
        <v>361</v>
      </c>
      <c r="BA547" t="s">
        <v>361</v>
      </c>
      <c r="BB547" t="s">
        <v>361</v>
      </c>
      <c r="BC547" t="s">
        <v>361</v>
      </c>
      <c r="BD547" t="s">
        <v>361</v>
      </c>
      <c r="BE547" t="s">
        <v>361</v>
      </c>
      <c r="BF547" t="s">
        <v>361</v>
      </c>
      <c r="BG547" t="s">
        <v>361</v>
      </c>
      <c r="BH547" t="s">
        <v>361</v>
      </c>
      <c r="BI547" t="s">
        <v>370</v>
      </c>
      <c r="BJ547" t="s">
        <v>370</v>
      </c>
      <c r="BK547" t="s">
        <v>370</v>
      </c>
      <c r="BL547" t="s">
        <v>361</v>
      </c>
      <c r="BM547" t="s">
        <v>361</v>
      </c>
      <c r="BP547" t="s">
        <v>361</v>
      </c>
      <c r="BQ547" t="s">
        <v>361</v>
      </c>
      <c r="BR547" t="s">
        <v>361</v>
      </c>
      <c r="BS547" t="s">
        <v>361</v>
      </c>
      <c r="BT547" t="s">
        <v>361</v>
      </c>
      <c r="BU547" t="s">
        <v>361</v>
      </c>
      <c r="BV547" t="s">
        <v>361</v>
      </c>
      <c r="BW547" t="s">
        <v>361</v>
      </c>
      <c r="BX547" t="s">
        <v>361</v>
      </c>
      <c r="BY547" t="s">
        <v>370</v>
      </c>
      <c r="BZ547" t="s">
        <v>370</v>
      </c>
      <c r="CA547" t="s">
        <v>370</v>
      </c>
      <c r="CB547" t="s">
        <v>361</v>
      </c>
      <c r="CC547" t="s">
        <v>361</v>
      </c>
      <c r="CF547" t="s">
        <v>361</v>
      </c>
      <c r="CG547" t="s">
        <v>361</v>
      </c>
      <c r="CH547" t="s">
        <v>361</v>
      </c>
      <c r="CI547" t="s">
        <v>361</v>
      </c>
      <c r="CJ547" t="s">
        <v>361</v>
      </c>
      <c r="CK547" t="s">
        <v>361</v>
      </c>
      <c r="CL547" t="s">
        <v>361</v>
      </c>
      <c r="CM547" t="s">
        <v>361</v>
      </c>
      <c r="CN547" t="s">
        <v>361</v>
      </c>
      <c r="CO547" t="s">
        <v>361</v>
      </c>
      <c r="CP547" t="s">
        <v>361</v>
      </c>
      <c r="CQ547" t="s">
        <v>361</v>
      </c>
      <c r="CR547" t="s">
        <v>361</v>
      </c>
      <c r="CS547" t="s">
        <v>361</v>
      </c>
      <c r="CT547" t="s">
        <v>370</v>
      </c>
      <c r="CU547" t="s">
        <v>370</v>
      </c>
      <c r="CV547" t="s">
        <v>370</v>
      </c>
      <c r="CW547" t="s">
        <v>361</v>
      </c>
      <c r="CX547" t="s">
        <v>361</v>
      </c>
      <c r="CY547" t="s">
        <v>361</v>
      </c>
      <c r="CZ547" t="s">
        <v>361</v>
      </c>
      <c r="DA547" t="s">
        <v>361</v>
      </c>
      <c r="DE547" t="s">
        <v>385</v>
      </c>
      <c r="DG547" t="s">
        <v>385</v>
      </c>
      <c r="DH547" t="s">
        <v>361</v>
      </c>
      <c r="DI547" t="s">
        <v>361</v>
      </c>
      <c r="DJ547" t="s">
        <v>361</v>
      </c>
      <c r="DK547" t="s">
        <v>361</v>
      </c>
      <c r="DL547" t="s">
        <v>361</v>
      </c>
      <c r="DM547" t="s">
        <v>361</v>
      </c>
      <c r="DN547" t="s">
        <v>361</v>
      </c>
      <c r="DO547" t="s">
        <v>361</v>
      </c>
      <c r="DP547" t="s">
        <v>361</v>
      </c>
      <c r="DQ547" t="s">
        <v>361</v>
      </c>
      <c r="DR547" t="s">
        <v>361</v>
      </c>
      <c r="DT547" t="s">
        <v>361</v>
      </c>
      <c r="DU547" t="s">
        <v>361</v>
      </c>
      <c r="DV547" t="s">
        <v>361</v>
      </c>
      <c r="DW547" t="s">
        <v>361</v>
      </c>
      <c r="DX547" t="s">
        <v>361</v>
      </c>
      <c r="DY547" t="s">
        <v>361</v>
      </c>
      <c r="DZ547" t="s">
        <v>361</v>
      </c>
      <c r="EA547" t="s">
        <v>361</v>
      </c>
      <c r="EB547" t="s">
        <v>361</v>
      </c>
      <c r="EC547" t="s">
        <v>361</v>
      </c>
      <c r="ED547" t="s">
        <v>370</v>
      </c>
      <c r="EI547" t="s">
        <v>383</v>
      </c>
      <c r="EK547" t="s">
        <v>383</v>
      </c>
      <c r="EL547">
        <v>3</v>
      </c>
      <c r="EM547" t="s">
        <v>371</v>
      </c>
      <c r="EN547">
        <v>13</v>
      </c>
      <c r="EO547" t="s">
        <v>371</v>
      </c>
      <c r="EP547">
        <v>7</v>
      </c>
      <c r="EQ547" t="s">
        <v>371</v>
      </c>
      <c r="ER547">
        <v>27</v>
      </c>
      <c r="FQ547" t="s">
        <v>392</v>
      </c>
      <c r="FS547" t="s">
        <v>419</v>
      </c>
      <c r="FW547" t="s">
        <v>419</v>
      </c>
      <c r="GA547" t="s">
        <v>385</v>
      </c>
      <c r="GG547" t="s">
        <v>383</v>
      </c>
      <c r="GK547" t="s">
        <v>517</v>
      </c>
      <c r="GQ547">
        <v>2</v>
      </c>
      <c r="GS547" t="s">
        <v>513</v>
      </c>
      <c r="GU547" t="s">
        <v>396</v>
      </c>
      <c r="GY547" t="s">
        <v>397</v>
      </c>
      <c r="HC547" t="s">
        <v>383</v>
      </c>
      <c r="HE547" t="s">
        <v>385</v>
      </c>
      <c r="HO547" t="s">
        <v>385</v>
      </c>
      <c r="HP547" t="s">
        <v>385</v>
      </c>
      <c r="HQ547" t="s">
        <v>383</v>
      </c>
      <c r="HR547" t="s">
        <v>383</v>
      </c>
      <c r="HS547" t="s">
        <v>385</v>
      </c>
      <c r="HT547" t="s">
        <v>383</v>
      </c>
      <c r="HU547" t="s">
        <v>385</v>
      </c>
      <c r="HV547" t="s">
        <v>385</v>
      </c>
      <c r="HW547" t="s">
        <v>383</v>
      </c>
      <c r="IE547" t="s">
        <v>383</v>
      </c>
      <c r="IF547" t="s">
        <v>385</v>
      </c>
      <c r="IG547" t="s">
        <v>383</v>
      </c>
      <c r="IH547" t="s">
        <v>383</v>
      </c>
      <c r="II547" t="s">
        <v>383</v>
      </c>
      <c r="IJ547" t="s">
        <v>383</v>
      </c>
      <c r="IK547" t="s">
        <v>383</v>
      </c>
      <c r="IM547" t="s">
        <v>453</v>
      </c>
      <c r="IQ547" t="s">
        <v>422</v>
      </c>
      <c r="IU547" t="s">
        <v>399</v>
      </c>
      <c r="IW547" t="s">
        <v>399</v>
      </c>
      <c r="IY547" t="s">
        <v>399</v>
      </c>
      <c r="JA547" t="s">
        <v>385</v>
      </c>
      <c r="JC547" t="s">
        <v>430</v>
      </c>
      <c r="JE547" t="s">
        <v>385</v>
      </c>
      <c r="JI547" t="s">
        <v>432</v>
      </c>
      <c r="JJ547" t="s">
        <v>431</v>
      </c>
      <c r="JK547" t="s">
        <v>431</v>
      </c>
      <c r="JL547" t="s">
        <v>361</v>
      </c>
      <c r="JM547" t="s">
        <v>361</v>
      </c>
      <c r="JN547" t="s">
        <v>361</v>
      </c>
      <c r="JO547" t="s">
        <v>361</v>
      </c>
      <c r="JP547" t="s">
        <v>361</v>
      </c>
      <c r="JQ547" t="s">
        <v>361</v>
      </c>
      <c r="JR547" t="s">
        <v>370</v>
      </c>
      <c r="JS547" t="s">
        <v>370</v>
      </c>
      <c r="JT547" t="s">
        <v>370</v>
      </c>
      <c r="JU547" t="s">
        <v>370</v>
      </c>
      <c r="JV547" t="s">
        <v>370</v>
      </c>
      <c r="JW547" t="s">
        <v>370</v>
      </c>
      <c r="JY547" t="s">
        <v>14</v>
      </c>
      <c r="KA547" t="s">
        <v>433</v>
      </c>
      <c r="KB547" t="s">
        <v>8</v>
      </c>
    </row>
    <row r="548" spans="1:288" x14ac:dyDescent="0.3">
      <c r="A548">
        <v>547</v>
      </c>
      <c r="D548" s="45">
        <v>44750</v>
      </c>
      <c r="E548" s="46">
        <v>0.53472222222222221</v>
      </c>
      <c r="F548" t="s">
        <v>20</v>
      </c>
      <c r="G548" t="s">
        <v>13</v>
      </c>
      <c r="H548" t="s">
        <v>7</v>
      </c>
      <c r="L548" t="s">
        <v>362</v>
      </c>
      <c r="P548" t="s">
        <v>9</v>
      </c>
      <c r="V548" t="s">
        <v>363</v>
      </c>
      <c r="Z548" t="s">
        <v>443</v>
      </c>
      <c r="AB548" t="s">
        <v>469</v>
      </c>
      <c r="AD548" t="s">
        <v>389</v>
      </c>
      <c r="AF548" t="s">
        <v>367</v>
      </c>
      <c r="AJ548" t="s">
        <v>367</v>
      </c>
      <c r="AN548" t="s">
        <v>7</v>
      </c>
      <c r="AP548" t="s">
        <v>369</v>
      </c>
      <c r="AR548" t="s">
        <v>7</v>
      </c>
      <c r="AT548" t="s">
        <v>368</v>
      </c>
      <c r="AV548" t="s">
        <v>361</v>
      </c>
      <c r="AW548" t="s">
        <v>361</v>
      </c>
      <c r="AX548" t="s">
        <v>361</v>
      </c>
      <c r="AY548" t="s">
        <v>370</v>
      </c>
      <c r="AZ548" t="s">
        <v>361</v>
      </c>
      <c r="BA548" t="s">
        <v>370</v>
      </c>
      <c r="BB548" t="s">
        <v>370</v>
      </c>
      <c r="BC548" t="s">
        <v>361</v>
      </c>
      <c r="BD548" t="s">
        <v>361</v>
      </c>
      <c r="BE548" t="s">
        <v>361</v>
      </c>
      <c r="BF548" t="s">
        <v>361</v>
      </c>
      <c r="BG548" t="s">
        <v>361</v>
      </c>
      <c r="BH548" t="s">
        <v>361</v>
      </c>
      <c r="BI548" t="s">
        <v>361</v>
      </c>
      <c r="BJ548" t="s">
        <v>361</v>
      </c>
      <c r="BK548" t="s">
        <v>361</v>
      </c>
      <c r="BL548" t="s">
        <v>361</v>
      </c>
      <c r="BM548" t="s">
        <v>361</v>
      </c>
      <c r="BP548" t="s">
        <v>361</v>
      </c>
      <c r="BQ548" t="s">
        <v>361</v>
      </c>
      <c r="BR548" t="s">
        <v>361</v>
      </c>
      <c r="BS548" t="s">
        <v>370</v>
      </c>
      <c r="BT548" t="s">
        <v>361</v>
      </c>
      <c r="BU548" t="s">
        <v>361</v>
      </c>
      <c r="BV548" t="s">
        <v>361</v>
      </c>
      <c r="BW548" t="s">
        <v>361</v>
      </c>
      <c r="BX548" t="s">
        <v>361</v>
      </c>
      <c r="BY548" t="s">
        <v>361</v>
      </c>
      <c r="BZ548" t="s">
        <v>361</v>
      </c>
      <c r="CA548" t="s">
        <v>361</v>
      </c>
      <c r="CB548" t="s">
        <v>361</v>
      </c>
      <c r="CC548" t="s">
        <v>361</v>
      </c>
      <c r="CF548" t="s">
        <v>361</v>
      </c>
      <c r="CG548" t="s">
        <v>361</v>
      </c>
      <c r="CH548" t="s">
        <v>370</v>
      </c>
      <c r="CI548" t="s">
        <v>370</v>
      </c>
      <c r="CJ548" t="s">
        <v>370</v>
      </c>
      <c r="CK548" t="s">
        <v>361</v>
      </c>
      <c r="CL548" t="s">
        <v>361</v>
      </c>
      <c r="CM548" t="s">
        <v>361</v>
      </c>
      <c r="CN548" t="s">
        <v>361</v>
      </c>
      <c r="CO548" t="s">
        <v>361</v>
      </c>
      <c r="CP548" t="s">
        <v>361</v>
      </c>
      <c r="CQ548" t="s">
        <v>361</v>
      </c>
      <c r="CR548" t="s">
        <v>361</v>
      </c>
      <c r="CS548" t="s">
        <v>361</v>
      </c>
      <c r="CT548" t="s">
        <v>361</v>
      </c>
      <c r="CU548" t="s">
        <v>361</v>
      </c>
      <c r="CV548" t="s">
        <v>361</v>
      </c>
      <c r="CW548" t="s">
        <v>361</v>
      </c>
      <c r="CX548" t="s">
        <v>361</v>
      </c>
      <c r="CY548" t="s">
        <v>361</v>
      </c>
      <c r="CZ548" t="s">
        <v>361</v>
      </c>
      <c r="DA548" t="s">
        <v>361</v>
      </c>
      <c r="DD548" t="s">
        <v>9</v>
      </c>
      <c r="DF548" t="s">
        <v>9</v>
      </c>
      <c r="DH548" t="s">
        <v>370</v>
      </c>
      <c r="DI548" t="s">
        <v>361</v>
      </c>
      <c r="DJ548" t="s">
        <v>361</v>
      </c>
      <c r="DK548" t="s">
        <v>361</v>
      </c>
      <c r="DL548" t="s">
        <v>361</v>
      </c>
      <c r="DM548" t="s">
        <v>361</v>
      </c>
      <c r="DN548" t="s">
        <v>361</v>
      </c>
      <c r="DO548" t="s">
        <v>361</v>
      </c>
      <c r="DP548" t="s">
        <v>361</v>
      </c>
      <c r="DQ548" t="s">
        <v>361</v>
      </c>
      <c r="DR548" t="s">
        <v>361</v>
      </c>
      <c r="DT548" t="s">
        <v>361</v>
      </c>
      <c r="DU548" t="s">
        <v>361</v>
      </c>
      <c r="DV548" t="s">
        <v>361</v>
      </c>
      <c r="DW548" t="s">
        <v>361</v>
      </c>
      <c r="DX548" t="s">
        <v>361</v>
      </c>
      <c r="DY548" t="s">
        <v>361</v>
      </c>
      <c r="DZ548" t="s">
        <v>361</v>
      </c>
      <c r="EA548" t="s">
        <v>361</v>
      </c>
      <c r="EB548" t="s">
        <v>361</v>
      </c>
      <c r="EC548" t="s">
        <v>361</v>
      </c>
      <c r="ED548" t="s">
        <v>361</v>
      </c>
      <c r="EF548" t="s">
        <v>9</v>
      </c>
      <c r="EH548" t="s">
        <v>9</v>
      </c>
      <c r="EJ548" t="s">
        <v>9</v>
      </c>
      <c r="EL548">
        <v>0</v>
      </c>
      <c r="FQ548" t="s">
        <v>373</v>
      </c>
      <c r="FR548" t="s">
        <v>374</v>
      </c>
      <c r="FV548" t="s">
        <v>374</v>
      </c>
      <c r="GF548" t="s">
        <v>7</v>
      </c>
      <c r="GJ548" t="s">
        <v>573</v>
      </c>
      <c r="GP548">
        <v>2</v>
      </c>
      <c r="GR548" t="s">
        <v>376</v>
      </c>
      <c r="GT548" t="s">
        <v>377</v>
      </c>
      <c r="GX548" t="s">
        <v>378</v>
      </c>
      <c r="HB548" t="s">
        <v>7</v>
      </c>
      <c r="HD548" t="s">
        <v>9</v>
      </c>
      <c r="HF548" t="s">
        <v>9</v>
      </c>
      <c r="HG548" t="s">
        <v>7</v>
      </c>
      <c r="HH548" t="s">
        <v>7</v>
      </c>
      <c r="HI548" t="s">
        <v>7</v>
      </c>
      <c r="HJ548" t="s">
        <v>7</v>
      </c>
      <c r="HK548" t="s">
        <v>7</v>
      </c>
      <c r="HL548" t="s">
        <v>7</v>
      </c>
      <c r="HM548" t="s">
        <v>9</v>
      </c>
      <c r="HN548" t="s">
        <v>7</v>
      </c>
      <c r="HX548" t="s">
        <v>9</v>
      </c>
      <c r="HY548" t="s">
        <v>9</v>
      </c>
      <c r="HZ548" t="s">
        <v>7</v>
      </c>
      <c r="IA548" t="s">
        <v>7</v>
      </c>
      <c r="IB548" t="s">
        <v>7</v>
      </c>
      <c r="IC548" t="s">
        <v>7</v>
      </c>
      <c r="ID548" t="s">
        <v>7</v>
      </c>
      <c r="IL548" t="s">
        <v>473</v>
      </c>
      <c r="IP548" t="s">
        <v>664</v>
      </c>
      <c r="IT548" t="s">
        <v>381</v>
      </c>
      <c r="IV548" t="s">
        <v>381</v>
      </c>
      <c r="IX548" t="s">
        <v>381</v>
      </c>
      <c r="IZ548" t="s">
        <v>9</v>
      </c>
      <c r="JB548" t="s">
        <v>11</v>
      </c>
      <c r="JD548" t="s">
        <v>9</v>
      </c>
      <c r="JF548" t="s">
        <v>410</v>
      </c>
      <c r="JG548" t="s">
        <v>410</v>
      </c>
      <c r="JH548" t="s">
        <v>410</v>
      </c>
      <c r="JL548" t="s">
        <v>370</v>
      </c>
      <c r="JM548" t="s">
        <v>370</v>
      </c>
      <c r="JN548" t="s">
        <v>370</v>
      </c>
      <c r="JO548" t="s">
        <v>370</v>
      </c>
      <c r="JP548" t="s">
        <v>370</v>
      </c>
      <c r="JQ548" t="s">
        <v>361</v>
      </c>
      <c r="JR548" t="s">
        <v>361</v>
      </c>
      <c r="JS548" t="s">
        <v>361</v>
      </c>
      <c r="JT548" t="s">
        <v>361</v>
      </c>
      <c r="JU548" t="s">
        <v>361</v>
      </c>
      <c r="JV548" t="s">
        <v>361</v>
      </c>
      <c r="JW548" t="s">
        <v>361</v>
      </c>
      <c r="JX548" t="s">
        <v>489</v>
      </c>
      <c r="JZ548" t="s">
        <v>412</v>
      </c>
      <c r="KB548" t="s">
        <v>8</v>
      </c>
    </row>
    <row r="549" spans="1:288" x14ac:dyDescent="0.3">
      <c r="A549">
        <v>548</v>
      </c>
      <c r="D549" s="45">
        <v>44750</v>
      </c>
      <c r="E549" s="46">
        <v>0.53611111111111109</v>
      </c>
      <c r="F549" t="s">
        <v>17</v>
      </c>
      <c r="G549" t="s">
        <v>13</v>
      </c>
      <c r="H549" t="s">
        <v>7</v>
      </c>
      <c r="L549" t="s">
        <v>362</v>
      </c>
      <c r="P549" t="s">
        <v>9</v>
      </c>
      <c r="V549" t="s">
        <v>401</v>
      </c>
      <c r="X549" t="s">
        <v>9</v>
      </c>
      <c r="Z549" t="s">
        <v>402</v>
      </c>
      <c r="AB549" t="s">
        <v>403</v>
      </c>
      <c r="AD549" t="s">
        <v>366</v>
      </c>
      <c r="AF549" t="s">
        <v>367</v>
      </c>
      <c r="AJ549" t="s">
        <v>470</v>
      </c>
      <c r="AL549" t="s">
        <v>14</v>
      </c>
      <c r="AM549" t="s">
        <v>665</v>
      </c>
      <c r="AN549" t="s">
        <v>7</v>
      </c>
      <c r="AP549" t="s">
        <v>367</v>
      </c>
      <c r="AR549" t="s">
        <v>7</v>
      </c>
      <c r="AT549" t="s">
        <v>9</v>
      </c>
      <c r="AV549" t="s">
        <v>370</v>
      </c>
      <c r="AW549" t="s">
        <v>361</v>
      </c>
      <c r="AX549" t="s">
        <v>361</v>
      </c>
      <c r="AY549" t="s">
        <v>361</v>
      </c>
      <c r="AZ549" t="s">
        <v>361</v>
      </c>
      <c r="BA549" t="s">
        <v>361</v>
      </c>
      <c r="BB549" t="s">
        <v>361</v>
      </c>
      <c r="BC549" t="s">
        <v>361</v>
      </c>
      <c r="BD549" t="s">
        <v>361</v>
      </c>
      <c r="BE549" t="s">
        <v>361</v>
      </c>
      <c r="BF549" t="s">
        <v>361</v>
      </c>
      <c r="BG549" t="s">
        <v>361</v>
      </c>
      <c r="BH549" t="s">
        <v>361</v>
      </c>
      <c r="BI549" t="s">
        <v>361</v>
      </c>
      <c r="BJ549" t="s">
        <v>361</v>
      </c>
      <c r="BK549" t="s">
        <v>361</v>
      </c>
      <c r="BL549" t="s">
        <v>361</v>
      </c>
      <c r="BM549" t="s">
        <v>361</v>
      </c>
      <c r="BP549" t="s">
        <v>370</v>
      </c>
      <c r="BQ549" t="s">
        <v>361</v>
      </c>
      <c r="BR549" t="s">
        <v>361</v>
      </c>
      <c r="BS549" t="s">
        <v>361</v>
      </c>
      <c r="BT549" t="s">
        <v>361</v>
      </c>
      <c r="BU549" t="s">
        <v>361</v>
      </c>
      <c r="BV549" t="s">
        <v>361</v>
      </c>
      <c r="BW549" t="s">
        <v>361</v>
      </c>
      <c r="BX549" t="s">
        <v>361</v>
      </c>
      <c r="BY549" t="s">
        <v>361</v>
      </c>
      <c r="BZ549" t="s">
        <v>361</v>
      </c>
      <c r="CA549" t="s">
        <v>361</v>
      </c>
      <c r="CB549" t="s">
        <v>361</v>
      </c>
      <c r="CC549" t="s">
        <v>361</v>
      </c>
      <c r="CF549" t="s">
        <v>370</v>
      </c>
      <c r="CG549" t="s">
        <v>361</v>
      </c>
      <c r="CH549" t="s">
        <v>361</v>
      </c>
      <c r="CI549" t="s">
        <v>361</v>
      </c>
      <c r="CJ549" t="s">
        <v>361</v>
      </c>
      <c r="CK549" t="s">
        <v>361</v>
      </c>
      <c r="CL549" t="s">
        <v>361</v>
      </c>
      <c r="CM549" t="s">
        <v>361</v>
      </c>
      <c r="CN549" t="s">
        <v>361</v>
      </c>
      <c r="CO549" t="s">
        <v>361</v>
      </c>
      <c r="CP549" t="s">
        <v>361</v>
      </c>
      <c r="CQ549" t="s">
        <v>361</v>
      </c>
      <c r="CR549" t="s">
        <v>361</v>
      </c>
      <c r="CS549" t="s">
        <v>361</v>
      </c>
      <c r="CT549" t="s">
        <v>361</v>
      </c>
      <c r="CU549" t="s">
        <v>361</v>
      </c>
      <c r="CV549" t="s">
        <v>361</v>
      </c>
      <c r="CW549" t="s">
        <v>361</v>
      </c>
      <c r="CX549" t="s">
        <v>361</v>
      </c>
      <c r="CY549" t="s">
        <v>361</v>
      </c>
      <c r="CZ549" t="s">
        <v>361</v>
      </c>
      <c r="DA549" t="s">
        <v>361</v>
      </c>
      <c r="DD549" t="s">
        <v>9</v>
      </c>
      <c r="DF549" t="s">
        <v>9</v>
      </c>
      <c r="DH549" t="s">
        <v>361</v>
      </c>
      <c r="DI549" t="s">
        <v>361</v>
      </c>
      <c r="DJ549" t="s">
        <v>361</v>
      </c>
      <c r="DK549" t="s">
        <v>361</v>
      </c>
      <c r="DL549" t="s">
        <v>361</v>
      </c>
      <c r="DM549" t="s">
        <v>361</v>
      </c>
      <c r="DN549" t="s">
        <v>361</v>
      </c>
      <c r="DO549" t="s">
        <v>361</v>
      </c>
      <c r="DP549" t="s">
        <v>361</v>
      </c>
      <c r="DQ549" t="s">
        <v>361</v>
      </c>
      <c r="DR549" t="s">
        <v>370</v>
      </c>
      <c r="DT549" t="s">
        <v>361</v>
      </c>
      <c r="DU549" t="s">
        <v>361</v>
      </c>
      <c r="DV549" t="s">
        <v>361</v>
      </c>
      <c r="DW549" t="s">
        <v>361</v>
      </c>
      <c r="DX549" t="s">
        <v>361</v>
      </c>
      <c r="DY549" t="s">
        <v>361</v>
      </c>
      <c r="DZ549" t="s">
        <v>361</v>
      </c>
      <c r="EA549" t="s">
        <v>361</v>
      </c>
      <c r="EB549" t="s">
        <v>361</v>
      </c>
      <c r="EC549" t="s">
        <v>361</v>
      </c>
      <c r="ED549" t="s">
        <v>361</v>
      </c>
      <c r="EH549" t="s">
        <v>7</v>
      </c>
      <c r="EJ549" t="s">
        <v>9</v>
      </c>
      <c r="EL549">
        <v>5</v>
      </c>
      <c r="EM549" t="s">
        <v>371</v>
      </c>
      <c r="EN549">
        <v>19</v>
      </c>
      <c r="EO549" t="s">
        <v>371</v>
      </c>
      <c r="EP549">
        <v>17</v>
      </c>
      <c r="EQ549" t="s">
        <v>372</v>
      </c>
      <c r="ER549">
        <v>10</v>
      </c>
      <c r="ES549" t="s">
        <v>371</v>
      </c>
      <c r="ET549">
        <v>30</v>
      </c>
      <c r="EU549" t="s">
        <v>372</v>
      </c>
      <c r="EV549">
        <v>52</v>
      </c>
      <c r="FQ549" t="s">
        <v>392</v>
      </c>
      <c r="FR549" t="s">
        <v>404</v>
      </c>
      <c r="FT549" t="s">
        <v>477</v>
      </c>
      <c r="FV549" t="s">
        <v>406</v>
      </c>
      <c r="FZ549" t="s">
        <v>9</v>
      </c>
      <c r="GF549" t="s">
        <v>7</v>
      </c>
      <c r="GJ549" t="s">
        <v>478</v>
      </c>
      <c r="GN549" t="s">
        <v>479</v>
      </c>
      <c r="GP549">
        <v>5</v>
      </c>
      <c r="GR549" t="s">
        <v>562</v>
      </c>
      <c r="GT549" t="s">
        <v>532</v>
      </c>
      <c r="GX549" t="s">
        <v>378</v>
      </c>
      <c r="HB549" t="s">
        <v>7</v>
      </c>
      <c r="HD549" t="s">
        <v>7</v>
      </c>
      <c r="HF549" t="s">
        <v>9</v>
      </c>
      <c r="HG549" t="s">
        <v>7</v>
      </c>
      <c r="HH549" t="s">
        <v>7</v>
      </c>
      <c r="HI549" t="s">
        <v>7</v>
      </c>
      <c r="HJ549" t="s">
        <v>7</v>
      </c>
      <c r="HK549" t="s">
        <v>7</v>
      </c>
      <c r="HL549" t="s">
        <v>9</v>
      </c>
      <c r="HM549" t="s">
        <v>9</v>
      </c>
      <c r="HN549" t="s">
        <v>7</v>
      </c>
      <c r="HX549" t="s">
        <v>9</v>
      </c>
      <c r="HY549" t="s">
        <v>9</v>
      </c>
      <c r="HZ549" t="s">
        <v>7</v>
      </c>
      <c r="IA549" t="s">
        <v>7</v>
      </c>
      <c r="IB549" t="s">
        <v>7</v>
      </c>
      <c r="IC549" t="s">
        <v>7</v>
      </c>
      <c r="ID549" t="s">
        <v>7</v>
      </c>
      <c r="IL549" t="s">
        <v>456</v>
      </c>
      <c r="IP549" t="s">
        <v>457</v>
      </c>
      <c r="IT549" t="s">
        <v>445</v>
      </c>
      <c r="IV549" t="s">
        <v>445</v>
      </c>
      <c r="IX549" t="s">
        <v>445</v>
      </c>
      <c r="IZ549" t="s">
        <v>7</v>
      </c>
      <c r="JL549" t="s">
        <v>361</v>
      </c>
      <c r="JM549" t="s">
        <v>361</v>
      </c>
      <c r="JN549" t="s">
        <v>361</v>
      </c>
      <c r="JO549" t="s">
        <v>361</v>
      </c>
      <c r="JP549" t="s">
        <v>361</v>
      </c>
      <c r="JQ549" t="s">
        <v>361</v>
      </c>
      <c r="JR549" t="s">
        <v>361</v>
      </c>
      <c r="JS549" t="s">
        <v>361</v>
      </c>
      <c r="JT549" t="s">
        <v>361</v>
      </c>
      <c r="JU549" t="s">
        <v>361</v>
      </c>
      <c r="JV549" t="s">
        <v>361</v>
      </c>
      <c r="JW549" t="s">
        <v>361</v>
      </c>
      <c r="KB549" t="s">
        <v>8</v>
      </c>
    </row>
    <row r="550" spans="1:288" x14ac:dyDescent="0.3">
      <c r="A550">
        <v>549</v>
      </c>
      <c r="AV550" t="s">
        <v>361</v>
      </c>
      <c r="AW550" t="s">
        <v>361</v>
      </c>
      <c r="AX550" t="s">
        <v>361</v>
      </c>
      <c r="AY550" t="s">
        <v>361</v>
      </c>
      <c r="AZ550" t="s">
        <v>361</v>
      </c>
      <c r="BA550" t="s">
        <v>361</v>
      </c>
      <c r="BB550" t="s">
        <v>361</v>
      </c>
      <c r="BC550" t="s">
        <v>361</v>
      </c>
      <c r="BD550" t="s">
        <v>361</v>
      </c>
      <c r="BE550" t="s">
        <v>361</v>
      </c>
      <c r="BF550" t="s">
        <v>361</v>
      </c>
      <c r="BG550" t="s">
        <v>361</v>
      </c>
      <c r="BH550" t="s">
        <v>361</v>
      </c>
      <c r="BI550" t="s">
        <v>361</v>
      </c>
      <c r="BJ550" t="s">
        <v>361</v>
      </c>
      <c r="BK550" t="s">
        <v>361</v>
      </c>
      <c r="BL550" t="s">
        <v>361</v>
      </c>
      <c r="BM550" t="s">
        <v>361</v>
      </c>
      <c r="BP550" t="s">
        <v>361</v>
      </c>
      <c r="BQ550" t="s">
        <v>361</v>
      </c>
      <c r="BR550" t="s">
        <v>361</v>
      </c>
      <c r="BS550" t="s">
        <v>361</v>
      </c>
      <c r="BT550" t="s">
        <v>361</v>
      </c>
      <c r="BU550" t="s">
        <v>361</v>
      </c>
      <c r="BV550" t="s">
        <v>361</v>
      </c>
      <c r="BW550" t="s">
        <v>361</v>
      </c>
      <c r="BX550" t="s">
        <v>361</v>
      </c>
      <c r="BY550" t="s">
        <v>361</v>
      </c>
      <c r="BZ550" t="s">
        <v>361</v>
      </c>
      <c r="CA550" t="s">
        <v>361</v>
      </c>
      <c r="CB550" t="s">
        <v>361</v>
      </c>
      <c r="CC550" t="s">
        <v>361</v>
      </c>
      <c r="CF550" t="s">
        <v>361</v>
      </c>
      <c r="CG550" t="s">
        <v>361</v>
      </c>
      <c r="CH550" t="s">
        <v>361</v>
      </c>
      <c r="CI550" t="s">
        <v>361</v>
      </c>
      <c r="CJ550" t="s">
        <v>361</v>
      </c>
      <c r="CK550" t="s">
        <v>361</v>
      </c>
      <c r="CL550" t="s">
        <v>361</v>
      </c>
      <c r="CM550" t="s">
        <v>361</v>
      </c>
      <c r="CN550" t="s">
        <v>361</v>
      </c>
      <c r="CO550" t="s">
        <v>361</v>
      </c>
      <c r="CP550" t="s">
        <v>361</v>
      </c>
      <c r="CQ550" t="s">
        <v>361</v>
      </c>
      <c r="CR550" t="s">
        <v>361</v>
      </c>
      <c r="CS550" t="s">
        <v>361</v>
      </c>
      <c r="CT550" t="s">
        <v>361</v>
      </c>
      <c r="CU550" t="s">
        <v>361</v>
      </c>
      <c r="CV550" t="s">
        <v>361</v>
      </c>
      <c r="CW550" t="s">
        <v>361</v>
      </c>
      <c r="CX550" t="s">
        <v>361</v>
      </c>
      <c r="CY550" t="s">
        <v>361</v>
      </c>
      <c r="CZ550" t="s">
        <v>361</v>
      </c>
      <c r="DA550" t="s">
        <v>361</v>
      </c>
      <c r="DH550" t="s">
        <v>361</v>
      </c>
      <c r="DI550" t="s">
        <v>361</v>
      </c>
      <c r="DJ550" t="s">
        <v>361</v>
      </c>
      <c r="DK550" t="s">
        <v>361</v>
      </c>
      <c r="DL550" t="s">
        <v>361</v>
      </c>
      <c r="DM550" t="s">
        <v>361</v>
      </c>
      <c r="DN550" t="s">
        <v>361</v>
      </c>
      <c r="DO550" t="s">
        <v>361</v>
      </c>
      <c r="DP550" t="s">
        <v>361</v>
      </c>
      <c r="DQ550" t="s">
        <v>361</v>
      </c>
      <c r="DR550" t="s">
        <v>361</v>
      </c>
      <c r="DT550" t="s">
        <v>361</v>
      </c>
      <c r="DU550" t="s">
        <v>361</v>
      </c>
      <c r="DV550" t="s">
        <v>361</v>
      </c>
      <c r="DW550" t="s">
        <v>361</v>
      </c>
      <c r="DX550" t="s">
        <v>361</v>
      </c>
      <c r="DY550" t="s">
        <v>361</v>
      </c>
      <c r="DZ550" t="s">
        <v>361</v>
      </c>
      <c r="EA550" t="s">
        <v>361</v>
      </c>
      <c r="EB550" t="s">
        <v>361</v>
      </c>
      <c r="EC550" t="s">
        <v>361</v>
      </c>
      <c r="ED550" t="s">
        <v>361</v>
      </c>
      <c r="JL550" t="s">
        <v>361</v>
      </c>
      <c r="JM550" t="s">
        <v>361</v>
      </c>
      <c r="JN550" t="s">
        <v>361</v>
      </c>
      <c r="JO550" t="s">
        <v>361</v>
      </c>
      <c r="JP550" t="s">
        <v>361</v>
      </c>
      <c r="JQ550" t="s">
        <v>361</v>
      </c>
      <c r="JR550" t="s">
        <v>361</v>
      </c>
      <c r="JS550" t="s">
        <v>361</v>
      </c>
      <c r="JT550" t="s">
        <v>361</v>
      </c>
      <c r="JU550" t="s">
        <v>361</v>
      </c>
      <c r="JV550" t="s">
        <v>361</v>
      </c>
      <c r="JW550" t="s">
        <v>361</v>
      </c>
      <c r="KB550" t="s">
        <v>59</v>
      </c>
    </row>
    <row r="551" spans="1:288" x14ac:dyDescent="0.3">
      <c r="A551">
        <v>550</v>
      </c>
      <c r="D551" s="45">
        <v>44750</v>
      </c>
      <c r="E551" s="46">
        <v>0.54375000000000007</v>
      </c>
      <c r="F551" t="s">
        <v>24</v>
      </c>
      <c r="G551" t="s">
        <v>382</v>
      </c>
      <c r="I551" t="s">
        <v>383</v>
      </c>
      <c r="N551" t="s">
        <v>384</v>
      </c>
      <c r="S551" t="s">
        <v>385</v>
      </c>
      <c r="W551" t="s">
        <v>426</v>
      </c>
      <c r="Y551" t="s">
        <v>385</v>
      </c>
      <c r="AA551" t="s">
        <v>387</v>
      </c>
      <c r="AC551" t="s">
        <v>512</v>
      </c>
      <c r="AE551" t="s">
        <v>389</v>
      </c>
      <c r="AG551" t="s">
        <v>390</v>
      </c>
      <c r="AK551" t="s">
        <v>416</v>
      </c>
      <c r="AL551" t="s">
        <v>601</v>
      </c>
      <c r="AO551" t="s">
        <v>385</v>
      </c>
      <c r="AQ551" t="s">
        <v>418</v>
      </c>
      <c r="AS551" t="s">
        <v>383</v>
      </c>
      <c r="AU551" t="s">
        <v>385</v>
      </c>
      <c r="AV551" t="s">
        <v>361</v>
      </c>
      <c r="AW551" t="s">
        <v>361</v>
      </c>
      <c r="AX551" t="s">
        <v>361</v>
      </c>
      <c r="AY551" t="s">
        <v>361</v>
      </c>
      <c r="AZ551" t="s">
        <v>361</v>
      </c>
      <c r="BA551" t="s">
        <v>361</v>
      </c>
      <c r="BB551" t="s">
        <v>361</v>
      </c>
      <c r="BC551" t="s">
        <v>361</v>
      </c>
      <c r="BD551" t="s">
        <v>361</v>
      </c>
      <c r="BE551" t="s">
        <v>361</v>
      </c>
      <c r="BF551" t="s">
        <v>361</v>
      </c>
      <c r="BG551" t="s">
        <v>361</v>
      </c>
      <c r="BH551" t="s">
        <v>370</v>
      </c>
      <c r="BI551" t="s">
        <v>370</v>
      </c>
      <c r="BJ551" t="s">
        <v>361</v>
      </c>
      <c r="BK551" t="s">
        <v>361</v>
      </c>
      <c r="BL551" t="s">
        <v>361</v>
      </c>
      <c r="BM551" t="s">
        <v>361</v>
      </c>
      <c r="BP551" t="s">
        <v>361</v>
      </c>
      <c r="BQ551" t="s">
        <v>361</v>
      </c>
      <c r="BR551" t="s">
        <v>361</v>
      </c>
      <c r="BS551" t="s">
        <v>361</v>
      </c>
      <c r="BT551" t="s">
        <v>361</v>
      </c>
      <c r="BU551" t="s">
        <v>361</v>
      </c>
      <c r="BV551" t="s">
        <v>361</v>
      </c>
      <c r="BW551" t="s">
        <v>361</v>
      </c>
      <c r="BX551" t="s">
        <v>361</v>
      </c>
      <c r="BY551" t="s">
        <v>361</v>
      </c>
      <c r="BZ551" t="s">
        <v>370</v>
      </c>
      <c r="CA551" t="s">
        <v>370</v>
      </c>
      <c r="CB551" t="s">
        <v>361</v>
      </c>
      <c r="CC551" t="s">
        <v>361</v>
      </c>
      <c r="CF551" t="s">
        <v>361</v>
      </c>
      <c r="CG551" t="s">
        <v>361</v>
      </c>
      <c r="CH551" t="s">
        <v>361</v>
      </c>
      <c r="CI551" t="s">
        <v>361</v>
      </c>
      <c r="CJ551" t="s">
        <v>361</v>
      </c>
      <c r="CK551" t="s">
        <v>361</v>
      </c>
      <c r="CL551" t="s">
        <v>361</v>
      </c>
      <c r="CM551" t="s">
        <v>361</v>
      </c>
      <c r="CN551" t="s">
        <v>361</v>
      </c>
      <c r="CO551" t="s">
        <v>361</v>
      </c>
      <c r="CP551" t="s">
        <v>361</v>
      </c>
      <c r="CQ551" t="s">
        <v>361</v>
      </c>
      <c r="CR551" t="s">
        <v>361</v>
      </c>
      <c r="CS551" t="s">
        <v>370</v>
      </c>
      <c r="CT551" t="s">
        <v>370</v>
      </c>
      <c r="CU551" t="s">
        <v>370</v>
      </c>
      <c r="CV551" t="s">
        <v>361</v>
      </c>
      <c r="CW551" t="s">
        <v>361</v>
      </c>
      <c r="CX551" t="s">
        <v>361</v>
      </c>
      <c r="CY551" t="s">
        <v>361</v>
      </c>
      <c r="CZ551" t="s">
        <v>361</v>
      </c>
      <c r="DA551" t="s">
        <v>361</v>
      </c>
      <c r="DE551" t="s">
        <v>385</v>
      </c>
      <c r="DG551" t="s">
        <v>385</v>
      </c>
      <c r="DH551" t="s">
        <v>361</v>
      </c>
      <c r="DI551" t="s">
        <v>361</v>
      </c>
      <c r="DJ551" t="s">
        <v>361</v>
      </c>
      <c r="DK551" t="s">
        <v>361</v>
      </c>
      <c r="DL551" t="s">
        <v>361</v>
      </c>
      <c r="DM551" t="s">
        <v>361</v>
      </c>
      <c r="DN551" t="s">
        <v>361</v>
      </c>
      <c r="DO551" t="s">
        <v>361</v>
      </c>
      <c r="DP551" t="s">
        <v>361</v>
      </c>
      <c r="DQ551" t="s">
        <v>361</v>
      </c>
      <c r="DR551" t="s">
        <v>361</v>
      </c>
      <c r="DT551" t="s">
        <v>361</v>
      </c>
      <c r="DU551" t="s">
        <v>361</v>
      </c>
      <c r="DV551" t="s">
        <v>361</v>
      </c>
      <c r="DW551" t="s">
        <v>361</v>
      </c>
      <c r="DX551" t="s">
        <v>361</v>
      </c>
      <c r="DY551" t="s">
        <v>361</v>
      </c>
      <c r="DZ551" t="s">
        <v>361</v>
      </c>
      <c r="EA551" t="s">
        <v>361</v>
      </c>
      <c r="EB551" t="s">
        <v>361</v>
      </c>
      <c r="EC551" t="s">
        <v>361</v>
      </c>
      <c r="ED551" t="s">
        <v>370</v>
      </c>
      <c r="EI551" t="s">
        <v>383</v>
      </c>
      <c r="EK551" t="s">
        <v>383</v>
      </c>
      <c r="EL551">
        <v>3</v>
      </c>
      <c r="EM551" t="s">
        <v>371</v>
      </c>
      <c r="EN551">
        <v>25</v>
      </c>
      <c r="EO551" t="s">
        <v>372</v>
      </c>
      <c r="EP551">
        <v>19</v>
      </c>
      <c r="EQ551" t="s">
        <v>371</v>
      </c>
      <c r="ER551">
        <v>23</v>
      </c>
      <c r="FQ551" t="s">
        <v>373</v>
      </c>
      <c r="FS551" t="s">
        <v>387</v>
      </c>
      <c r="FW551" t="s">
        <v>387</v>
      </c>
      <c r="GG551" t="s">
        <v>383</v>
      </c>
      <c r="GK551" t="s">
        <v>394</v>
      </c>
      <c r="GQ551">
        <v>1</v>
      </c>
      <c r="GS551" t="s">
        <v>395</v>
      </c>
      <c r="GU551" t="s">
        <v>396</v>
      </c>
      <c r="GY551" t="s">
        <v>397</v>
      </c>
      <c r="HC551" t="s">
        <v>385</v>
      </c>
      <c r="HE551" t="s">
        <v>385</v>
      </c>
      <c r="HO551" t="s">
        <v>385</v>
      </c>
      <c r="HP551" t="s">
        <v>385</v>
      </c>
      <c r="HQ551" t="s">
        <v>383</v>
      </c>
      <c r="HR551" t="s">
        <v>383</v>
      </c>
      <c r="HS551" t="s">
        <v>385</v>
      </c>
      <c r="HT551" t="s">
        <v>383</v>
      </c>
      <c r="HU551" t="s">
        <v>385</v>
      </c>
      <c r="HV551" t="s">
        <v>385</v>
      </c>
      <c r="HW551" t="s">
        <v>385</v>
      </c>
      <c r="IE551" t="s">
        <v>385</v>
      </c>
      <c r="IF551" t="s">
        <v>385</v>
      </c>
      <c r="IG551" t="s">
        <v>383</v>
      </c>
      <c r="IH551" t="s">
        <v>383</v>
      </c>
      <c r="II551" t="s">
        <v>383</v>
      </c>
      <c r="IJ551" t="s">
        <v>383</v>
      </c>
      <c r="IK551" t="s">
        <v>383</v>
      </c>
      <c r="IM551" t="s">
        <v>421</v>
      </c>
      <c r="IQ551" t="s">
        <v>422</v>
      </c>
      <c r="IU551" t="s">
        <v>399</v>
      </c>
      <c r="IW551" t="s">
        <v>399</v>
      </c>
      <c r="IY551" t="s">
        <v>399</v>
      </c>
      <c r="JA551" t="s">
        <v>385</v>
      </c>
      <c r="JC551" t="s">
        <v>430</v>
      </c>
      <c r="JE551" t="s">
        <v>385</v>
      </c>
      <c r="JI551" t="s">
        <v>431</v>
      </c>
      <c r="JJ551" t="s">
        <v>432</v>
      </c>
      <c r="JK551" t="s">
        <v>431</v>
      </c>
      <c r="JL551" t="s">
        <v>361</v>
      </c>
      <c r="JM551" t="s">
        <v>361</v>
      </c>
      <c r="JN551" t="s">
        <v>361</v>
      </c>
      <c r="JO551" t="s">
        <v>361</v>
      </c>
      <c r="JP551" t="s">
        <v>361</v>
      </c>
      <c r="JQ551" t="s">
        <v>361</v>
      </c>
      <c r="JR551" t="s">
        <v>361</v>
      </c>
      <c r="JS551" t="s">
        <v>370</v>
      </c>
      <c r="JT551" t="s">
        <v>370</v>
      </c>
      <c r="JU551" t="s">
        <v>370</v>
      </c>
      <c r="JV551" t="s">
        <v>370</v>
      </c>
      <c r="JW551" t="s">
        <v>361</v>
      </c>
      <c r="JY551" t="s">
        <v>14</v>
      </c>
      <c r="KA551" t="s">
        <v>433</v>
      </c>
      <c r="KB551" t="s">
        <v>8</v>
      </c>
    </row>
    <row r="552" spans="1:288" x14ac:dyDescent="0.3">
      <c r="A552">
        <v>551</v>
      </c>
      <c r="AV552" t="s">
        <v>361</v>
      </c>
      <c r="AW552" t="s">
        <v>361</v>
      </c>
      <c r="AX552" t="s">
        <v>361</v>
      </c>
      <c r="AY552" t="s">
        <v>361</v>
      </c>
      <c r="AZ552" t="s">
        <v>361</v>
      </c>
      <c r="BA552" t="s">
        <v>361</v>
      </c>
      <c r="BB552" t="s">
        <v>361</v>
      </c>
      <c r="BC552" t="s">
        <v>361</v>
      </c>
      <c r="BD552" t="s">
        <v>361</v>
      </c>
      <c r="BE552" t="s">
        <v>361</v>
      </c>
      <c r="BF552" t="s">
        <v>361</v>
      </c>
      <c r="BG552" t="s">
        <v>361</v>
      </c>
      <c r="BH552" t="s">
        <v>361</v>
      </c>
      <c r="BI552" t="s">
        <v>361</v>
      </c>
      <c r="BJ552" t="s">
        <v>361</v>
      </c>
      <c r="BK552" t="s">
        <v>361</v>
      </c>
      <c r="BL552" t="s">
        <v>361</v>
      </c>
      <c r="BM552" t="s">
        <v>361</v>
      </c>
      <c r="BP552" t="s">
        <v>361</v>
      </c>
      <c r="BQ552" t="s">
        <v>361</v>
      </c>
      <c r="BR552" t="s">
        <v>361</v>
      </c>
      <c r="BS552" t="s">
        <v>361</v>
      </c>
      <c r="BT552" t="s">
        <v>361</v>
      </c>
      <c r="BU552" t="s">
        <v>361</v>
      </c>
      <c r="BV552" t="s">
        <v>361</v>
      </c>
      <c r="BW552" t="s">
        <v>361</v>
      </c>
      <c r="BX552" t="s">
        <v>361</v>
      </c>
      <c r="BY552" t="s">
        <v>361</v>
      </c>
      <c r="BZ552" t="s">
        <v>361</v>
      </c>
      <c r="CA552" t="s">
        <v>361</v>
      </c>
      <c r="CB552" t="s">
        <v>361</v>
      </c>
      <c r="CC552" t="s">
        <v>361</v>
      </c>
      <c r="CF552" t="s">
        <v>361</v>
      </c>
      <c r="CG552" t="s">
        <v>361</v>
      </c>
      <c r="CH552" t="s">
        <v>361</v>
      </c>
      <c r="CI552" t="s">
        <v>361</v>
      </c>
      <c r="CJ552" t="s">
        <v>361</v>
      </c>
      <c r="CK552" t="s">
        <v>361</v>
      </c>
      <c r="CL552" t="s">
        <v>361</v>
      </c>
      <c r="CM552" t="s">
        <v>361</v>
      </c>
      <c r="CN552" t="s">
        <v>361</v>
      </c>
      <c r="CO552" t="s">
        <v>361</v>
      </c>
      <c r="CP552" t="s">
        <v>361</v>
      </c>
      <c r="CQ552" t="s">
        <v>361</v>
      </c>
      <c r="CR552" t="s">
        <v>361</v>
      </c>
      <c r="CS552" t="s">
        <v>361</v>
      </c>
      <c r="CT552" t="s">
        <v>361</v>
      </c>
      <c r="CU552" t="s">
        <v>361</v>
      </c>
      <c r="CV552" t="s">
        <v>361</v>
      </c>
      <c r="CW552" t="s">
        <v>361</v>
      </c>
      <c r="CX552" t="s">
        <v>361</v>
      </c>
      <c r="CY552" t="s">
        <v>361</v>
      </c>
      <c r="CZ552" t="s">
        <v>361</v>
      </c>
      <c r="DA552" t="s">
        <v>361</v>
      </c>
      <c r="DH552" t="s">
        <v>361</v>
      </c>
      <c r="DI552" t="s">
        <v>361</v>
      </c>
      <c r="DJ552" t="s">
        <v>361</v>
      </c>
      <c r="DK552" t="s">
        <v>361</v>
      </c>
      <c r="DL552" t="s">
        <v>361</v>
      </c>
      <c r="DM552" t="s">
        <v>361</v>
      </c>
      <c r="DN552" t="s">
        <v>361</v>
      </c>
      <c r="DO552" t="s">
        <v>361</v>
      </c>
      <c r="DP552" t="s">
        <v>361</v>
      </c>
      <c r="DQ552" t="s">
        <v>361</v>
      </c>
      <c r="DR552" t="s">
        <v>361</v>
      </c>
      <c r="DT552" t="s">
        <v>361</v>
      </c>
      <c r="DU552" t="s">
        <v>361</v>
      </c>
      <c r="DV552" t="s">
        <v>361</v>
      </c>
      <c r="DW552" t="s">
        <v>361</v>
      </c>
      <c r="DX552" t="s">
        <v>361</v>
      </c>
      <c r="DY552" t="s">
        <v>361</v>
      </c>
      <c r="DZ552" t="s">
        <v>361</v>
      </c>
      <c r="EA552" t="s">
        <v>361</v>
      </c>
      <c r="EB552" t="s">
        <v>361</v>
      </c>
      <c r="EC552" t="s">
        <v>361</v>
      </c>
      <c r="ED552" t="s">
        <v>361</v>
      </c>
      <c r="JL552" t="s">
        <v>361</v>
      </c>
      <c r="JM552" t="s">
        <v>361</v>
      </c>
      <c r="JN552" t="s">
        <v>361</v>
      </c>
      <c r="JO552" t="s">
        <v>361</v>
      </c>
      <c r="JP552" t="s">
        <v>361</v>
      </c>
      <c r="JQ552" t="s">
        <v>361</v>
      </c>
      <c r="JR552" t="s">
        <v>361</v>
      </c>
      <c r="JS552" t="s">
        <v>361</v>
      </c>
      <c r="JT552" t="s">
        <v>361</v>
      </c>
      <c r="JU552" t="s">
        <v>361</v>
      </c>
      <c r="JV552" t="s">
        <v>361</v>
      </c>
      <c r="JW552" t="s">
        <v>361</v>
      </c>
      <c r="KB552" t="s">
        <v>59</v>
      </c>
    </row>
    <row r="553" spans="1:288" x14ac:dyDescent="0.3">
      <c r="A553">
        <v>552</v>
      </c>
      <c r="D553" s="45">
        <v>44750</v>
      </c>
      <c r="E553" s="46">
        <v>0.54583333333333328</v>
      </c>
      <c r="F553" t="s">
        <v>22</v>
      </c>
      <c r="G553" t="s">
        <v>382</v>
      </c>
      <c r="I553" t="s">
        <v>383</v>
      </c>
      <c r="N553" t="s">
        <v>384</v>
      </c>
      <c r="S553" t="s">
        <v>385</v>
      </c>
      <c r="W553" t="s">
        <v>413</v>
      </c>
      <c r="AA553" t="s">
        <v>434</v>
      </c>
      <c r="AC553" t="s">
        <v>512</v>
      </c>
      <c r="AE553" t="s">
        <v>389</v>
      </c>
      <c r="AG553" t="s">
        <v>390</v>
      </c>
      <c r="AK553" t="s">
        <v>383</v>
      </c>
      <c r="AO553" t="s">
        <v>436</v>
      </c>
      <c r="AQ553" t="s">
        <v>418</v>
      </c>
      <c r="AS553" t="s">
        <v>383</v>
      </c>
      <c r="AU553" t="s">
        <v>436</v>
      </c>
      <c r="AV553" t="s">
        <v>361</v>
      </c>
      <c r="AW553" t="s">
        <v>361</v>
      </c>
      <c r="AX553" t="s">
        <v>361</v>
      </c>
      <c r="AY553" t="s">
        <v>361</v>
      </c>
      <c r="AZ553" t="s">
        <v>361</v>
      </c>
      <c r="BA553" t="s">
        <v>361</v>
      </c>
      <c r="BB553" t="s">
        <v>361</v>
      </c>
      <c r="BC553" t="s">
        <v>361</v>
      </c>
      <c r="BD553" t="s">
        <v>361</v>
      </c>
      <c r="BE553" t="s">
        <v>370</v>
      </c>
      <c r="BF553" t="s">
        <v>361</v>
      </c>
      <c r="BG553" t="s">
        <v>361</v>
      </c>
      <c r="BH553" t="s">
        <v>361</v>
      </c>
      <c r="BI553" t="s">
        <v>361</v>
      </c>
      <c r="BJ553" t="s">
        <v>361</v>
      </c>
      <c r="BK553" t="s">
        <v>361</v>
      </c>
      <c r="BL553" t="s">
        <v>361</v>
      </c>
      <c r="BM553" t="s">
        <v>361</v>
      </c>
      <c r="BP553" t="s">
        <v>361</v>
      </c>
      <c r="BQ553" t="s">
        <v>361</v>
      </c>
      <c r="BR553" t="s">
        <v>361</v>
      </c>
      <c r="BS553" t="s">
        <v>361</v>
      </c>
      <c r="BT553" t="s">
        <v>361</v>
      </c>
      <c r="BU553" t="s">
        <v>361</v>
      </c>
      <c r="BV553" t="s">
        <v>361</v>
      </c>
      <c r="BW553" t="s">
        <v>361</v>
      </c>
      <c r="BX553" t="s">
        <v>361</v>
      </c>
      <c r="BY553" t="s">
        <v>361</v>
      </c>
      <c r="BZ553" t="s">
        <v>370</v>
      </c>
      <c r="CA553" t="s">
        <v>361</v>
      </c>
      <c r="CB553" t="s">
        <v>361</v>
      </c>
      <c r="CC553" t="s">
        <v>361</v>
      </c>
      <c r="CF553" t="s">
        <v>361</v>
      </c>
      <c r="CG553" t="s">
        <v>361</v>
      </c>
      <c r="CH553" t="s">
        <v>361</v>
      </c>
      <c r="CI553" t="s">
        <v>361</v>
      </c>
      <c r="CJ553" t="s">
        <v>361</v>
      </c>
      <c r="CK553" t="s">
        <v>361</v>
      </c>
      <c r="CL553" t="s">
        <v>361</v>
      </c>
      <c r="CM553" t="s">
        <v>361</v>
      </c>
      <c r="CN553" t="s">
        <v>361</v>
      </c>
      <c r="CO553" t="s">
        <v>361</v>
      </c>
      <c r="CP553" t="s">
        <v>361</v>
      </c>
      <c r="CQ553" t="s">
        <v>361</v>
      </c>
      <c r="CR553" t="s">
        <v>361</v>
      </c>
      <c r="CS553" t="s">
        <v>361</v>
      </c>
      <c r="CT553" t="s">
        <v>370</v>
      </c>
      <c r="CU553" t="s">
        <v>361</v>
      </c>
      <c r="CV553" t="s">
        <v>361</v>
      </c>
      <c r="CW553" t="s">
        <v>361</v>
      </c>
      <c r="CX553" t="s">
        <v>361</v>
      </c>
      <c r="CY553" t="s">
        <v>361</v>
      </c>
      <c r="CZ553" t="s">
        <v>361</v>
      </c>
      <c r="DA553" t="s">
        <v>361</v>
      </c>
      <c r="DE553" t="s">
        <v>385</v>
      </c>
      <c r="DG553" t="s">
        <v>436</v>
      </c>
      <c r="DH553" t="s">
        <v>361</v>
      </c>
      <c r="DI553" t="s">
        <v>361</v>
      </c>
      <c r="DJ553" t="s">
        <v>361</v>
      </c>
      <c r="DK553" t="s">
        <v>361</v>
      </c>
      <c r="DL553" t="s">
        <v>361</v>
      </c>
      <c r="DM553" t="s">
        <v>361</v>
      </c>
      <c r="DN553" t="s">
        <v>361</v>
      </c>
      <c r="DO553" t="s">
        <v>361</v>
      </c>
      <c r="DP553" t="s">
        <v>361</v>
      </c>
      <c r="DQ553" t="s">
        <v>361</v>
      </c>
      <c r="DR553" t="s">
        <v>361</v>
      </c>
      <c r="DT553" t="s">
        <v>361</v>
      </c>
      <c r="DU553" t="s">
        <v>361</v>
      </c>
      <c r="DV553" t="s">
        <v>361</v>
      </c>
      <c r="DW553" t="s">
        <v>361</v>
      </c>
      <c r="DX553" t="s">
        <v>361</v>
      </c>
      <c r="DY553" t="s">
        <v>361</v>
      </c>
      <c r="DZ553" t="s">
        <v>361</v>
      </c>
      <c r="EA553" t="s">
        <v>361</v>
      </c>
      <c r="EB553" t="s">
        <v>361</v>
      </c>
      <c r="EC553" t="s">
        <v>361</v>
      </c>
      <c r="ED553" t="s">
        <v>370</v>
      </c>
      <c r="EI553" t="s">
        <v>383</v>
      </c>
      <c r="EK553" t="s">
        <v>383</v>
      </c>
      <c r="EL553">
        <v>0</v>
      </c>
      <c r="FQ553" t="s">
        <v>373</v>
      </c>
      <c r="FS553" t="s">
        <v>393</v>
      </c>
      <c r="FW553" t="s">
        <v>393</v>
      </c>
      <c r="GG553" t="s">
        <v>383</v>
      </c>
      <c r="GK553" t="s">
        <v>666</v>
      </c>
      <c r="GO553" t="s">
        <v>515</v>
      </c>
      <c r="GQ553">
        <v>5</v>
      </c>
      <c r="GS553" t="s">
        <v>420</v>
      </c>
      <c r="GU553" t="s">
        <v>396</v>
      </c>
      <c r="GY553" t="s">
        <v>397</v>
      </c>
      <c r="HC553" t="s">
        <v>383</v>
      </c>
      <c r="HE553" t="s">
        <v>385</v>
      </c>
      <c r="HO553" t="s">
        <v>385</v>
      </c>
      <c r="HP553" t="s">
        <v>385</v>
      </c>
      <c r="HQ553" t="s">
        <v>383</v>
      </c>
      <c r="HR553" t="s">
        <v>383</v>
      </c>
      <c r="HS553" t="s">
        <v>385</v>
      </c>
      <c r="HT553" t="s">
        <v>383</v>
      </c>
      <c r="HU553" t="s">
        <v>383</v>
      </c>
      <c r="HV553" t="s">
        <v>383</v>
      </c>
      <c r="HW553" t="s">
        <v>383</v>
      </c>
      <c r="IE553" t="s">
        <v>383</v>
      </c>
      <c r="IF553" t="s">
        <v>385</v>
      </c>
      <c r="IG553" t="s">
        <v>383</v>
      </c>
      <c r="IH553" t="s">
        <v>383</v>
      </c>
      <c r="II553" t="s">
        <v>383</v>
      </c>
      <c r="IJ553" t="s">
        <v>383</v>
      </c>
      <c r="IK553" t="s">
        <v>383</v>
      </c>
      <c r="IM553" t="s">
        <v>398</v>
      </c>
      <c r="IQ553" t="s">
        <v>422</v>
      </c>
      <c r="IU553" t="s">
        <v>399</v>
      </c>
      <c r="IW553" t="s">
        <v>399</v>
      </c>
      <c r="IY553" t="s">
        <v>399</v>
      </c>
      <c r="JA553" t="s">
        <v>383</v>
      </c>
      <c r="JL553" t="s">
        <v>361</v>
      </c>
      <c r="JM553" t="s">
        <v>361</v>
      </c>
      <c r="JN553" t="s">
        <v>361</v>
      </c>
      <c r="JO553" t="s">
        <v>361</v>
      </c>
      <c r="JP553" t="s">
        <v>361</v>
      </c>
      <c r="JQ553" t="s">
        <v>361</v>
      </c>
      <c r="JR553" t="s">
        <v>361</v>
      </c>
      <c r="JS553" t="s">
        <v>361</v>
      </c>
      <c r="JT553" t="s">
        <v>361</v>
      </c>
      <c r="JU553" t="s">
        <v>361</v>
      </c>
      <c r="JV553" t="s">
        <v>361</v>
      </c>
      <c r="JW553" t="s">
        <v>361</v>
      </c>
      <c r="KB553" t="s">
        <v>8</v>
      </c>
    </row>
    <row r="554" spans="1:288" x14ac:dyDescent="0.3">
      <c r="A554">
        <v>553</v>
      </c>
      <c r="AV554" t="s">
        <v>361</v>
      </c>
      <c r="AW554" t="s">
        <v>361</v>
      </c>
      <c r="AX554" t="s">
        <v>361</v>
      </c>
      <c r="AY554" t="s">
        <v>361</v>
      </c>
      <c r="AZ554" t="s">
        <v>361</v>
      </c>
      <c r="BA554" t="s">
        <v>361</v>
      </c>
      <c r="BB554" t="s">
        <v>361</v>
      </c>
      <c r="BC554" t="s">
        <v>361</v>
      </c>
      <c r="BD554" t="s">
        <v>361</v>
      </c>
      <c r="BE554" t="s">
        <v>361</v>
      </c>
      <c r="BF554" t="s">
        <v>361</v>
      </c>
      <c r="BG554" t="s">
        <v>361</v>
      </c>
      <c r="BH554" t="s">
        <v>361</v>
      </c>
      <c r="BI554" t="s">
        <v>361</v>
      </c>
      <c r="BJ554" t="s">
        <v>361</v>
      </c>
      <c r="BK554" t="s">
        <v>361</v>
      </c>
      <c r="BL554" t="s">
        <v>361</v>
      </c>
      <c r="BM554" t="s">
        <v>361</v>
      </c>
      <c r="BP554" t="s">
        <v>361</v>
      </c>
      <c r="BQ554" t="s">
        <v>361</v>
      </c>
      <c r="BR554" t="s">
        <v>361</v>
      </c>
      <c r="BS554" t="s">
        <v>361</v>
      </c>
      <c r="BT554" t="s">
        <v>361</v>
      </c>
      <c r="BU554" t="s">
        <v>361</v>
      </c>
      <c r="BV554" t="s">
        <v>361</v>
      </c>
      <c r="BW554" t="s">
        <v>361</v>
      </c>
      <c r="BX554" t="s">
        <v>361</v>
      </c>
      <c r="BY554" t="s">
        <v>361</v>
      </c>
      <c r="BZ554" t="s">
        <v>361</v>
      </c>
      <c r="CA554" t="s">
        <v>361</v>
      </c>
      <c r="CB554" t="s">
        <v>361</v>
      </c>
      <c r="CC554" t="s">
        <v>361</v>
      </c>
      <c r="CF554" t="s">
        <v>361</v>
      </c>
      <c r="CG554" t="s">
        <v>361</v>
      </c>
      <c r="CH554" t="s">
        <v>361</v>
      </c>
      <c r="CI554" t="s">
        <v>361</v>
      </c>
      <c r="CJ554" t="s">
        <v>361</v>
      </c>
      <c r="CK554" t="s">
        <v>361</v>
      </c>
      <c r="CL554" t="s">
        <v>361</v>
      </c>
      <c r="CM554" t="s">
        <v>361</v>
      </c>
      <c r="CN554" t="s">
        <v>361</v>
      </c>
      <c r="CO554" t="s">
        <v>361</v>
      </c>
      <c r="CP554" t="s">
        <v>361</v>
      </c>
      <c r="CQ554" t="s">
        <v>361</v>
      </c>
      <c r="CR554" t="s">
        <v>361</v>
      </c>
      <c r="CS554" t="s">
        <v>361</v>
      </c>
      <c r="CT554" t="s">
        <v>361</v>
      </c>
      <c r="CU554" t="s">
        <v>361</v>
      </c>
      <c r="CV554" t="s">
        <v>361</v>
      </c>
      <c r="CW554" t="s">
        <v>361</v>
      </c>
      <c r="CX554" t="s">
        <v>361</v>
      </c>
      <c r="CY554" t="s">
        <v>361</v>
      </c>
      <c r="CZ554" t="s">
        <v>361</v>
      </c>
      <c r="DA554" t="s">
        <v>361</v>
      </c>
      <c r="DH554" t="s">
        <v>361</v>
      </c>
      <c r="DI554" t="s">
        <v>361</v>
      </c>
      <c r="DJ554" t="s">
        <v>361</v>
      </c>
      <c r="DK554" t="s">
        <v>361</v>
      </c>
      <c r="DL554" t="s">
        <v>361</v>
      </c>
      <c r="DM554" t="s">
        <v>361</v>
      </c>
      <c r="DN554" t="s">
        <v>361</v>
      </c>
      <c r="DO554" t="s">
        <v>361</v>
      </c>
      <c r="DP554" t="s">
        <v>361</v>
      </c>
      <c r="DQ554" t="s">
        <v>361</v>
      </c>
      <c r="DR554" t="s">
        <v>361</v>
      </c>
      <c r="DT554" t="s">
        <v>361</v>
      </c>
      <c r="DU554" t="s">
        <v>361</v>
      </c>
      <c r="DV554" t="s">
        <v>361</v>
      </c>
      <c r="DW554" t="s">
        <v>361</v>
      </c>
      <c r="DX554" t="s">
        <v>361</v>
      </c>
      <c r="DY554" t="s">
        <v>361</v>
      </c>
      <c r="DZ554" t="s">
        <v>361</v>
      </c>
      <c r="EA554" t="s">
        <v>361</v>
      </c>
      <c r="EB554" t="s">
        <v>361</v>
      </c>
      <c r="EC554" t="s">
        <v>361</v>
      </c>
      <c r="ED554" t="s">
        <v>361</v>
      </c>
      <c r="JL554" t="s">
        <v>361</v>
      </c>
      <c r="JM554" t="s">
        <v>361</v>
      </c>
      <c r="JN554" t="s">
        <v>361</v>
      </c>
      <c r="JO554" t="s">
        <v>361</v>
      </c>
      <c r="JP554" t="s">
        <v>361</v>
      </c>
      <c r="JQ554" t="s">
        <v>361</v>
      </c>
      <c r="JR554" t="s">
        <v>361</v>
      </c>
      <c r="JS554" t="s">
        <v>361</v>
      </c>
      <c r="JT554" t="s">
        <v>361</v>
      </c>
      <c r="JU554" t="s">
        <v>361</v>
      </c>
      <c r="JV554" t="s">
        <v>361</v>
      </c>
      <c r="JW554" t="s">
        <v>361</v>
      </c>
      <c r="KB554" t="s">
        <v>59</v>
      </c>
    </row>
    <row r="555" spans="1:288" x14ac:dyDescent="0.3">
      <c r="A555">
        <v>554</v>
      </c>
      <c r="D555" s="45">
        <v>44750</v>
      </c>
      <c r="E555" s="46">
        <v>0.55694444444444446</v>
      </c>
      <c r="F555" t="s">
        <v>60</v>
      </c>
      <c r="G555" t="s">
        <v>382</v>
      </c>
      <c r="I555" t="s">
        <v>383</v>
      </c>
      <c r="N555" t="s">
        <v>384</v>
      </c>
      <c r="S555" t="s">
        <v>385</v>
      </c>
      <c r="W555" t="s">
        <v>413</v>
      </c>
      <c r="AA555" t="s">
        <v>414</v>
      </c>
      <c r="AC555" t="s">
        <v>388</v>
      </c>
      <c r="AE555" t="s">
        <v>435</v>
      </c>
      <c r="AG555" t="s">
        <v>390</v>
      </c>
      <c r="AK555" t="s">
        <v>383</v>
      </c>
      <c r="AO555" t="s">
        <v>383</v>
      </c>
      <c r="AQ555" t="s">
        <v>418</v>
      </c>
      <c r="AS555" t="s">
        <v>383</v>
      </c>
      <c r="AU555" t="s">
        <v>383</v>
      </c>
      <c r="AV555" t="s">
        <v>361</v>
      </c>
      <c r="AW555" t="s">
        <v>361</v>
      </c>
      <c r="AX555" t="s">
        <v>361</v>
      </c>
      <c r="AY555" t="s">
        <v>361</v>
      </c>
      <c r="AZ555" t="s">
        <v>361</v>
      </c>
      <c r="BA555" t="s">
        <v>361</v>
      </c>
      <c r="BB555" t="s">
        <v>361</v>
      </c>
      <c r="BC555" t="s">
        <v>361</v>
      </c>
      <c r="BD555" t="s">
        <v>361</v>
      </c>
      <c r="BE555" t="s">
        <v>361</v>
      </c>
      <c r="BF555" t="s">
        <v>361</v>
      </c>
      <c r="BG555" t="s">
        <v>361</v>
      </c>
      <c r="BH555" t="s">
        <v>361</v>
      </c>
      <c r="BI555" t="s">
        <v>370</v>
      </c>
      <c r="BJ555" t="s">
        <v>370</v>
      </c>
      <c r="BK555" t="s">
        <v>361</v>
      </c>
      <c r="BL555" t="s">
        <v>361</v>
      </c>
      <c r="BM555" t="s">
        <v>361</v>
      </c>
      <c r="BP555" t="s">
        <v>361</v>
      </c>
      <c r="BQ555" t="s">
        <v>361</v>
      </c>
      <c r="BR555" t="s">
        <v>361</v>
      </c>
      <c r="BS555" t="s">
        <v>361</v>
      </c>
      <c r="BT555" t="s">
        <v>361</v>
      </c>
      <c r="BU555" t="s">
        <v>361</v>
      </c>
      <c r="BV555" t="s">
        <v>361</v>
      </c>
      <c r="BW555" t="s">
        <v>361</v>
      </c>
      <c r="BX555" t="s">
        <v>361</v>
      </c>
      <c r="BY555" t="s">
        <v>361</v>
      </c>
      <c r="BZ555" t="s">
        <v>370</v>
      </c>
      <c r="CA555" t="s">
        <v>361</v>
      </c>
      <c r="CB555" t="s">
        <v>361</v>
      </c>
      <c r="CC555" t="s">
        <v>361</v>
      </c>
      <c r="CF555" t="s">
        <v>361</v>
      </c>
      <c r="CG555" t="s">
        <v>361</v>
      </c>
      <c r="CH555" t="s">
        <v>361</v>
      </c>
      <c r="CI555" t="s">
        <v>361</v>
      </c>
      <c r="CJ555" t="s">
        <v>361</v>
      </c>
      <c r="CK555" t="s">
        <v>361</v>
      </c>
      <c r="CL555" t="s">
        <v>361</v>
      </c>
      <c r="CM555" t="s">
        <v>361</v>
      </c>
      <c r="CN555" t="s">
        <v>361</v>
      </c>
      <c r="CO555" t="s">
        <v>361</v>
      </c>
      <c r="CP555" t="s">
        <v>361</v>
      </c>
      <c r="CQ555" t="s">
        <v>361</v>
      </c>
      <c r="CR555" t="s">
        <v>361</v>
      </c>
      <c r="CS555" t="s">
        <v>370</v>
      </c>
      <c r="CT555" t="s">
        <v>361</v>
      </c>
      <c r="CU555" t="s">
        <v>361</v>
      </c>
      <c r="CV555" t="s">
        <v>370</v>
      </c>
      <c r="CW555" t="s">
        <v>361</v>
      </c>
      <c r="CX555" t="s">
        <v>361</v>
      </c>
      <c r="CY555" t="s">
        <v>361</v>
      </c>
      <c r="CZ555" t="s">
        <v>361</v>
      </c>
      <c r="DA555" t="s">
        <v>361</v>
      </c>
      <c r="DE555" t="s">
        <v>385</v>
      </c>
      <c r="DG555" t="s">
        <v>385</v>
      </c>
      <c r="DH555" t="s">
        <v>361</v>
      </c>
      <c r="DI555" t="s">
        <v>361</v>
      </c>
      <c r="DJ555" t="s">
        <v>361</v>
      </c>
      <c r="DK555" t="s">
        <v>361</v>
      </c>
      <c r="DL555" t="s">
        <v>361</v>
      </c>
      <c r="DM555" t="s">
        <v>361</v>
      </c>
      <c r="DN555" t="s">
        <v>361</v>
      </c>
      <c r="DO555" t="s">
        <v>361</v>
      </c>
      <c r="DP555" t="s">
        <v>361</v>
      </c>
      <c r="DQ555" t="s">
        <v>361</v>
      </c>
      <c r="DR555" t="s">
        <v>361</v>
      </c>
      <c r="DT555" t="s">
        <v>361</v>
      </c>
      <c r="DU555" t="s">
        <v>361</v>
      </c>
      <c r="DV555" t="s">
        <v>361</v>
      </c>
      <c r="DW555" t="s">
        <v>361</v>
      </c>
      <c r="DX555" t="s">
        <v>361</v>
      </c>
      <c r="DY555" t="s">
        <v>361</v>
      </c>
      <c r="DZ555" t="s">
        <v>361</v>
      </c>
      <c r="EA555" t="s">
        <v>361</v>
      </c>
      <c r="EB555" t="s">
        <v>361</v>
      </c>
      <c r="EC555" t="s">
        <v>361</v>
      </c>
      <c r="ED555" t="s">
        <v>370</v>
      </c>
      <c r="EI555" t="s">
        <v>383</v>
      </c>
      <c r="EK555" t="s">
        <v>383</v>
      </c>
      <c r="EL555">
        <v>4</v>
      </c>
      <c r="EM555" t="s">
        <v>371</v>
      </c>
      <c r="EN555">
        <v>54</v>
      </c>
      <c r="EO555" t="s">
        <v>372</v>
      </c>
      <c r="EP555">
        <v>50</v>
      </c>
      <c r="EQ555" t="s">
        <v>372</v>
      </c>
      <c r="ER555">
        <v>18</v>
      </c>
      <c r="ES555" t="s">
        <v>371</v>
      </c>
      <c r="ET555">
        <v>5</v>
      </c>
      <c r="FQ555" t="s">
        <v>373</v>
      </c>
      <c r="FS555" t="s">
        <v>419</v>
      </c>
      <c r="FW555" t="s">
        <v>393</v>
      </c>
      <c r="GG555" t="s">
        <v>385</v>
      </c>
      <c r="GI555">
        <v>6</v>
      </c>
      <c r="GK555" t="s">
        <v>517</v>
      </c>
      <c r="GQ555">
        <v>1</v>
      </c>
      <c r="GS555" t="s">
        <v>420</v>
      </c>
      <c r="GU555" t="s">
        <v>396</v>
      </c>
      <c r="GY555" t="s">
        <v>397</v>
      </c>
      <c r="HC555" t="s">
        <v>383</v>
      </c>
      <c r="HE555" t="s">
        <v>385</v>
      </c>
      <c r="HO555" t="s">
        <v>385</v>
      </c>
      <c r="HP555" t="s">
        <v>385</v>
      </c>
      <c r="HQ555" t="s">
        <v>383</v>
      </c>
      <c r="HR555" t="s">
        <v>383</v>
      </c>
      <c r="HS555" t="s">
        <v>385</v>
      </c>
      <c r="HT555" t="s">
        <v>383</v>
      </c>
      <c r="HU555" t="s">
        <v>385</v>
      </c>
      <c r="HV555" t="s">
        <v>385</v>
      </c>
      <c r="HW555" t="s">
        <v>385</v>
      </c>
      <c r="IE555" t="s">
        <v>385</v>
      </c>
      <c r="IF555" t="s">
        <v>385</v>
      </c>
      <c r="IG555" t="s">
        <v>383</v>
      </c>
      <c r="IH555" t="s">
        <v>383</v>
      </c>
      <c r="II555" t="s">
        <v>383</v>
      </c>
      <c r="IJ555" t="s">
        <v>383</v>
      </c>
      <c r="IK555" t="s">
        <v>383</v>
      </c>
      <c r="IM555" t="s">
        <v>398</v>
      </c>
      <c r="IQ555" t="s">
        <v>422</v>
      </c>
      <c r="IU555" t="s">
        <v>468</v>
      </c>
      <c r="IW555" t="s">
        <v>468</v>
      </c>
      <c r="IY555" t="s">
        <v>468</v>
      </c>
      <c r="JA555" t="s">
        <v>385</v>
      </c>
      <c r="JC555" t="s">
        <v>430</v>
      </c>
      <c r="JE555" t="s">
        <v>385</v>
      </c>
      <c r="JI555" t="s">
        <v>432</v>
      </c>
      <c r="JJ555" t="s">
        <v>431</v>
      </c>
      <c r="JK555" t="s">
        <v>431</v>
      </c>
      <c r="JL555" t="s">
        <v>361</v>
      </c>
      <c r="JM555" t="s">
        <v>361</v>
      </c>
      <c r="JN555" t="s">
        <v>361</v>
      </c>
      <c r="JO555" t="s">
        <v>361</v>
      </c>
      <c r="JP555" t="s">
        <v>361</v>
      </c>
      <c r="JQ555" t="s">
        <v>361</v>
      </c>
      <c r="JR555" t="s">
        <v>361</v>
      </c>
      <c r="JS555" t="s">
        <v>370</v>
      </c>
      <c r="JT555" t="s">
        <v>370</v>
      </c>
      <c r="JU555" t="s">
        <v>361</v>
      </c>
      <c r="JV555" t="s">
        <v>370</v>
      </c>
      <c r="JW555" t="s">
        <v>361</v>
      </c>
      <c r="JY555" t="s">
        <v>489</v>
      </c>
      <c r="KA555" t="s">
        <v>433</v>
      </c>
      <c r="KB555" t="s">
        <v>8</v>
      </c>
    </row>
    <row r="556" spans="1:288" x14ac:dyDescent="0.3">
      <c r="A556">
        <v>555</v>
      </c>
      <c r="AV556" t="s">
        <v>361</v>
      </c>
      <c r="AW556" t="s">
        <v>361</v>
      </c>
      <c r="AX556" t="s">
        <v>361</v>
      </c>
      <c r="AY556" t="s">
        <v>361</v>
      </c>
      <c r="AZ556" t="s">
        <v>361</v>
      </c>
      <c r="BA556" t="s">
        <v>361</v>
      </c>
      <c r="BB556" t="s">
        <v>361</v>
      </c>
      <c r="BC556" t="s">
        <v>361</v>
      </c>
      <c r="BD556" t="s">
        <v>361</v>
      </c>
      <c r="BE556" t="s">
        <v>361</v>
      </c>
      <c r="BF556" t="s">
        <v>361</v>
      </c>
      <c r="BG556" t="s">
        <v>361</v>
      </c>
      <c r="BH556" t="s">
        <v>361</v>
      </c>
      <c r="BI556" t="s">
        <v>361</v>
      </c>
      <c r="BJ556" t="s">
        <v>361</v>
      </c>
      <c r="BK556" t="s">
        <v>361</v>
      </c>
      <c r="BL556" t="s">
        <v>361</v>
      </c>
      <c r="BM556" t="s">
        <v>361</v>
      </c>
      <c r="BP556" t="s">
        <v>361</v>
      </c>
      <c r="BQ556" t="s">
        <v>361</v>
      </c>
      <c r="BR556" t="s">
        <v>361</v>
      </c>
      <c r="BS556" t="s">
        <v>361</v>
      </c>
      <c r="BT556" t="s">
        <v>361</v>
      </c>
      <c r="BU556" t="s">
        <v>361</v>
      </c>
      <c r="BV556" t="s">
        <v>361</v>
      </c>
      <c r="BW556" t="s">
        <v>361</v>
      </c>
      <c r="BX556" t="s">
        <v>361</v>
      </c>
      <c r="BY556" t="s">
        <v>361</v>
      </c>
      <c r="BZ556" t="s">
        <v>361</v>
      </c>
      <c r="CA556" t="s">
        <v>361</v>
      </c>
      <c r="CB556" t="s">
        <v>361</v>
      </c>
      <c r="CC556" t="s">
        <v>361</v>
      </c>
      <c r="CF556" t="s">
        <v>361</v>
      </c>
      <c r="CG556" t="s">
        <v>361</v>
      </c>
      <c r="CH556" t="s">
        <v>361</v>
      </c>
      <c r="CI556" t="s">
        <v>361</v>
      </c>
      <c r="CJ556" t="s">
        <v>361</v>
      </c>
      <c r="CK556" t="s">
        <v>361</v>
      </c>
      <c r="CL556" t="s">
        <v>361</v>
      </c>
      <c r="CM556" t="s">
        <v>361</v>
      </c>
      <c r="CN556" t="s">
        <v>361</v>
      </c>
      <c r="CO556" t="s">
        <v>361</v>
      </c>
      <c r="CP556" t="s">
        <v>361</v>
      </c>
      <c r="CQ556" t="s">
        <v>361</v>
      </c>
      <c r="CR556" t="s">
        <v>361</v>
      </c>
      <c r="CS556" t="s">
        <v>361</v>
      </c>
      <c r="CT556" t="s">
        <v>361</v>
      </c>
      <c r="CU556" t="s">
        <v>361</v>
      </c>
      <c r="CV556" t="s">
        <v>361</v>
      </c>
      <c r="CW556" t="s">
        <v>361</v>
      </c>
      <c r="CX556" t="s">
        <v>361</v>
      </c>
      <c r="CY556" t="s">
        <v>361</v>
      </c>
      <c r="CZ556" t="s">
        <v>361</v>
      </c>
      <c r="DA556" t="s">
        <v>361</v>
      </c>
      <c r="DH556" t="s">
        <v>361</v>
      </c>
      <c r="DI556" t="s">
        <v>361</v>
      </c>
      <c r="DJ556" t="s">
        <v>361</v>
      </c>
      <c r="DK556" t="s">
        <v>361</v>
      </c>
      <c r="DL556" t="s">
        <v>361</v>
      </c>
      <c r="DM556" t="s">
        <v>361</v>
      </c>
      <c r="DN556" t="s">
        <v>361</v>
      </c>
      <c r="DO556" t="s">
        <v>361</v>
      </c>
      <c r="DP556" t="s">
        <v>361</v>
      </c>
      <c r="DQ556" t="s">
        <v>361</v>
      </c>
      <c r="DR556" t="s">
        <v>361</v>
      </c>
      <c r="DT556" t="s">
        <v>361</v>
      </c>
      <c r="DU556" t="s">
        <v>361</v>
      </c>
      <c r="DV556" t="s">
        <v>361</v>
      </c>
      <c r="DW556" t="s">
        <v>361</v>
      </c>
      <c r="DX556" t="s">
        <v>361</v>
      </c>
      <c r="DY556" t="s">
        <v>361</v>
      </c>
      <c r="DZ556" t="s">
        <v>361</v>
      </c>
      <c r="EA556" t="s">
        <v>361</v>
      </c>
      <c r="EB556" t="s">
        <v>361</v>
      </c>
      <c r="EC556" t="s">
        <v>361</v>
      </c>
      <c r="ED556" t="s">
        <v>361</v>
      </c>
      <c r="JL556" t="s">
        <v>361</v>
      </c>
      <c r="JM556" t="s">
        <v>361</v>
      </c>
      <c r="JN556" t="s">
        <v>361</v>
      </c>
      <c r="JO556" t="s">
        <v>361</v>
      </c>
      <c r="JP556" t="s">
        <v>361</v>
      </c>
      <c r="JQ556" t="s">
        <v>361</v>
      </c>
      <c r="JR556" t="s">
        <v>361</v>
      </c>
      <c r="JS556" t="s">
        <v>361</v>
      </c>
      <c r="JT556" t="s">
        <v>361</v>
      </c>
      <c r="JU556" t="s">
        <v>361</v>
      </c>
      <c r="JV556" t="s">
        <v>361</v>
      </c>
      <c r="JW556" t="s">
        <v>361</v>
      </c>
      <c r="KB556" t="s">
        <v>59</v>
      </c>
    </row>
    <row r="557" spans="1:288" x14ac:dyDescent="0.3">
      <c r="A557">
        <v>556</v>
      </c>
      <c r="D557" s="45">
        <v>44754</v>
      </c>
      <c r="E557" s="46">
        <v>0.43263888888888885</v>
      </c>
      <c r="F557" t="s">
        <v>12</v>
      </c>
      <c r="G557" t="s">
        <v>13</v>
      </c>
      <c r="H557" t="s">
        <v>7</v>
      </c>
      <c r="L557" t="s">
        <v>362</v>
      </c>
      <c r="P557" t="s">
        <v>9</v>
      </c>
      <c r="V557" t="s">
        <v>363</v>
      </c>
      <c r="Z557" t="s">
        <v>443</v>
      </c>
      <c r="AB557" t="s">
        <v>365</v>
      </c>
      <c r="AD557" t="s">
        <v>389</v>
      </c>
      <c r="AF557" t="s">
        <v>470</v>
      </c>
      <c r="AH557" t="s">
        <v>601</v>
      </c>
      <c r="AJ557" t="s">
        <v>367</v>
      </c>
      <c r="AN557" t="s">
        <v>7</v>
      </c>
      <c r="AP557" t="s">
        <v>369</v>
      </c>
      <c r="AR557" t="s">
        <v>9</v>
      </c>
      <c r="AT557" t="s">
        <v>9</v>
      </c>
      <c r="AV557" t="s">
        <v>361</v>
      </c>
      <c r="AW557" t="s">
        <v>370</v>
      </c>
      <c r="AX557" t="s">
        <v>361</v>
      </c>
      <c r="AY557" t="s">
        <v>361</v>
      </c>
      <c r="AZ557" t="s">
        <v>361</v>
      </c>
      <c r="BA557" t="s">
        <v>361</v>
      </c>
      <c r="BB557" t="s">
        <v>361</v>
      </c>
      <c r="BC557" t="s">
        <v>361</v>
      </c>
      <c r="BD557" t="s">
        <v>361</v>
      </c>
      <c r="BE557" t="s">
        <v>361</v>
      </c>
      <c r="BF557" t="s">
        <v>361</v>
      </c>
      <c r="BG557" t="s">
        <v>361</v>
      </c>
      <c r="BH557" t="s">
        <v>361</v>
      </c>
      <c r="BI557" t="s">
        <v>361</v>
      </c>
      <c r="BJ557" t="s">
        <v>361</v>
      </c>
      <c r="BK557" t="s">
        <v>361</v>
      </c>
      <c r="BL557" t="s">
        <v>361</v>
      </c>
      <c r="BM557" t="s">
        <v>361</v>
      </c>
      <c r="BP557" t="s">
        <v>361</v>
      </c>
      <c r="BQ557" t="s">
        <v>361</v>
      </c>
      <c r="BR557" t="s">
        <v>361</v>
      </c>
      <c r="BS557" t="s">
        <v>370</v>
      </c>
      <c r="BT557" t="s">
        <v>361</v>
      </c>
      <c r="BU557" t="s">
        <v>361</v>
      </c>
      <c r="BV557" t="s">
        <v>361</v>
      </c>
      <c r="BW557" t="s">
        <v>361</v>
      </c>
      <c r="BX557" t="s">
        <v>361</v>
      </c>
      <c r="BY557" t="s">
        <v>361</v>
      </c>
      <c r="BZ557" t="s">
        <v>361</v>
      </c>
      <c r="CA557" t="s">
        <v>361</v>
      </c>
      <c r="CB557" t="s">
        <v>361</v>
      </c>
      <c r="CC557" t="s">
        <v>361</v>
      </c>
      <c r="CF557" t="s">
        <v>361</v>
      </c>
      <c r="CG557" t="s">
        <v>361</v>
      </c>
      <c r="CH557" t="s">
        <v>361</v>
      </c>
      <c r="CI557" t="s">
        <v>370</v>
      </c>
      <c r="CJ557" t="s">
        <v>370</v>
      </c>
      <c r="CK557" t="s">
        <v>361</v>
      </c>
      <c r="CL557" t="s">
        <v>361</v>
      </c>
      <c r="CM557" t="s">
        <v>361</v>
      </c>
      <c r="CN557" t="s">
        <v>361</v>
      </c>
      <c r="CO557" t="s">
        <v>370</v>
      </c>
      <c r="CP557" t="s">
        <v>361</v>
      </c>
      <c r="CQ557" t="s">
        <v>361</v>
      </c>
      <c r="CR557" t="s">
        <v>361</v>
      </c>
      <c r="CS557" t="s">
        <v>361</v>
      </c>
      <c r="CT557" t="s">
        <v>361</v>
      </c>
      <c r="CU557" t="s">
        <v>361</v>
      </c>
      <c r="CV557" t="s">
        <v>361</v>
      </c>
      <c r="CW557" t="s">
        <v>361</v>
      </c>
      <c r="CX557" t="s">
        <v>361</v>
      </c>
      <c r="CY557" t="s">
        <v>361</v>
      </c>
      <c r="CZ557" t="s">
        <v>361</v>
      </c>
      <c r="DA557" t="s">
        <v>361</v>
      </c>
      <c r="DD557" t="s">
        <v>9</v>
      </c>
      <c r="DF557" t="s">
        <v>9</v>
      </c>
      <c r="DH557" t="s">
        <v>361</v>
      </c>
      <c r="DI557" t="s">
        <v>361</v>
      </c>
      <c r="DJ557" t="s">
        <v>361</v>
      </c>
      <c r="DK557" t="s">
        <v>361</v>
      </c>
      <c r="DL557" t="s">
        <v>361</v>
      </c>
      <c r="DM557" t="s">
        <v>361</v>
      </c>
      <c r="DN557" t="s">
        <v>361</v>
      </c>
      <c r="DO557" t="s">
        <v>361</v>
      </c>
      <c r="DP557" t="s">
        <v>361</v>
      </c>
      <c r="DQ557" t="s">
        <v>361</v>
      </c>
      <c r="DR557" t="s">
        <v>370</v>
      </c>
      <c r="DT557" t="s">
        <v>361</v>
      </c>
      <c r="DU557" t="s">
        <v>361</v>
      </c>
      <c r="DV557" t="s">
        <v>361</v>
      </c>
      <c r="DW557" t="s">
        <v>361</v>
      </c>
      <c r="DX557" t="s">
        <v>361</v>
      </c>
      <c r="DY557" t="s">
        <v>361</v>
      </c>
      <c r="DZ557" t="s">
        <v>361</v>
      </c>
      <c r="EA557" t="s">
        <v>361</v>
      </c>
      <c r="EB557" t="s">
        <v>361</v>
      </c>
      <c r="EC557" t="s">
        <v>361</v>
      </c>
      <c r="ED557" t="s">
        <v>361</v>
      </c>
      <c r="EH557" t="s">
        <v>7</v>
      </c>
      <c r="EJ557" t="s">
        <v>7</v>
      </c>
      <c r="EL557">
        <v>2</v>
      </c>
      <c r="EM557" t="s">
        <v>372</v>
      </c>
      <c r="EN557">
        <v>30</v>
      </c>
      <c r="EO557" t="s">
        <v>372</v>
      </c>
      <c r="EP557">
        <v>4</v>
      </c>
      <c r="FQ557" t="s">
        <v>392</v>
      </c>
      <c r="FR557" t="s">
        <v>374</v>
      </c>
      <c r="FV557" t="s">
        <v>374</v>
      </c>
      <c r="FZ557" t="s">
        <v>9</v>
      </c>
      <c r="GF557" t="s">
        <v>7</v>
      </c>
      <c r="GJ557" t="s">
        <v>478</v>
      </c>
      <c r="GN557" t="s">
        <v>479</v>
      </c>
      <c r="GP557">
        <v>23</v>
      </c>
      <c r="GR557" t="s">
        <v>376</v>
      </c>
      <c r="GT557" t="s">
        <v>377</v>
      </c>
      <c r="GX557" t="s">
        <v>378</v>
      </c>
      <c r="HB557" t="s">
        <v>7</v>
      </c>
      <c r="HD557" t="s">
        <v>9</v>
      </c>
      <c r="HF557" t="s">
        <v>7</v>
      </c>
      <c r="HG557" t="s">
        <v>9</v>
      </c>
      <c r="HH557" t="s">
        <v>7</v>
      </c>
      <c r="HI557" t="s">
        <v>7</v>
      </c>
      <c r="HJ557" t="s">
        <v>9</v>
      </c>
      <c r="HK557" t="s">
        <v>7</v>
      </c>
      <c r="HL557" t="s">
        <v>9</v>
      </c>
      <c r="HM557" t="s">
        <v>9</v>
      </c>
      <c r="HN557" t="s">
        <v>7</v>
      </c>
      <c r="HX557" t="s">
        <v>7</v>
      </c>
      <c r="HY557" t="s">
        <v>9</v>
      </c>
      <c r="HZ557" t="s">
        <v>7</v>
      </c>
      <c r="IA557" t="s">
        <v>7</v>
      </c>
      <c r="IB557" t="s">
        <v>7</v>
      </c>
      <c r="IC557" t="s">
        <v>7</v>
      </c>
      <c r="ID557" t="s">
        <v>7</v>
      </c>
      <c r="IL557" t="s">
        <v>407</v>
      </c>
      <c r="IP557" t="s">
        <v>457</v>
      </c>
      <c r="IT557" t="s">
        <v>381</v>
      </c>
      <c r="IV557" t="s">
        <v>381</v>
      </c>
      <c r="IX557" t="s">
        <v>381</v>
      </c>
      <c r="IZ557" t="s">
        <v>9</v>
      </c>
      <c r="JB557" t="s">
        <v>11</v>
      </c>
      <c r="JD557" t="s">
        <v>9</v>
      </c>
      <c r="JF557" t="s">
        <v>409</v>
      </c>
      <c r="JG557" t="s">
        <v>410</v>
      </c>
      <c r="JH557" t="s">
        <v>410</v>
      </c>
      <c r="JL557" t="s">
        <v>370</v>
      </c>
      <c r="JM557" t="s">
        <v>370</v>
      </c>
      <c r="JN557" t="s">
        <v>370</v>
      </c>
      <c r="JO557" t="s">
        <v>370</v>
      </c>
      <c r="JP557" t="s">
        <v>370</v>
      </c>
      <c r="JQ557" t="s">
        <v>361</v>
      </c>
      <c r="JR557" t="s">
        <v>361</v>
      </c>
      <c r="JS557" t="s">
        <v>361</v>
      </c>
      <c r="JT557" t="s">
        <v>361</v>
      </c>
      <c r="JU557" t="s">
        <v>361</v>
      </c>
      <c r="JV557" t="s">
        <v>361</v>
      </c>
      <c r="JW557" t="s">
        <v>361</v>
      </c>
      <c r="JX557" t="s">
        <v>489</v>
      </c>
      <c r="JZ557" t="s">
        <v>412</v>
      </c>
      <c r="KB557" t="s">
        <v>8</v>
      </c>
    </row>
    <row r="558" spans="1:288" x14ac:dyDescent="0.3">
      <c r="A558">
        <v>557</v>
      </c>
      <c r="D558" s="45">
        <v>44750</v>
      </c>
      <c r="E558" s="46">
        <v>0.57222222222222219</v>
      </c>
      <c r="F558" t="s">
        <v>10</v>
      </c>
      <c r="G558" t="s">
        <v>382</v>
      </c>
      <c r="I558" t="s">
        <v>383</v>
      </c>
      <c r="N558" t="s">
        <v>384</v>
      </c>
      <c r="S558" t="s">
        <v>385</v>
      </c>
      <c r="W558" t="s">
        <v>413</v>
      </c>
      <c r="AA558" t="s">
        <v>414</v>
      </c>
      <c r="AC558" t="s">
        <v>388</v>
      </c>
      <c r="AE558" t="s">
        <v>435</v>
      </c>
      <c r="AG558" t="s">
        <v>390</v>
      </c>
      <c r="AK558" t="s">
        <v>383</v>
      </c>
      <c r="AO558" t="s">
        <v>385</v>
      </c>
      <c r="AQ558" t="s">
        <v>383</v>
      </c>
      <c r="AS558" t="s">
        <v>383</v>
      </c>
      <c r="AU558" t="s">
        <v>436</v>
      </c>
      <c r="AV558" t="s">
        <v>361</v>
      </c>
      <c r="AW558" t="s">
        <v>361</v>
      </c>
      <c r="AX558" t="s">
        <v>361</v>
      </c>
      <c r="AY558" t="s">
        <v>361</v>
      </c>
      <c r="AZ558" t="s">
        <v>361</v>
      </c>
      <c r="BA558" t="s">
        <v>361</v>
      </c>
      <c r="BB558" t="s">
        <v>361</v>
      </c>
      <c r="BC558" t="s">
        <v>361</v>
      </c>
      <c r="BD558" t="s">
        <v>361</v>
      </c>
      <c r="BE558" t="s">
        <v>370</v>
      </c>
      <c r="BF558" t="s">
        <v>361</v>
      </c>
      <c r="BG558" t="s">
        <v>361</v>
      </c>
      <c r="BH558" t="s">
        <v>361</v>
      </c>
      <c r="BI558" t="s">
        <v>361</v>
      </c>
      <c r="BJ558" t="s">
        <v>361</v>
      </c>
      <c r="BK558" t="s">
        <v>361</v>
      </c>
      <c r="BL558" t="s">
        <v>361</v>
      </c>
      <c r="BM558" t="s">
        <v>361</v>
      </c>
      <c r="BP558" t="s">
        <v>361</v>
      </c>
      <c r="BQ558" t="s">
        <v>361</v>
      </c>
      <c r="BR558" t="s">
        <v>361</v>
      </c>
      <c r="BS558" t="s">
        <v>361</v>
      </c>
      <c r="BT558" t="s">
        <v>361</v>
      </c>
      <c r="BU558" t="s">
        <v>361</v>
      </c>
      <c r="BV558" t="s">
        <v>361</v>
      </c>
      <c r="BW558" t="s">
        <v>361</v>
      </c>
      <c r="BX558" t="s">
        <v>370</v>
      </c>
      <c r="BY558" t="s">
        <v>361</v>
      </c>
      <c r="BZ558" t="s">
        <v>370</v>
      </c>
      <c r="CA558" t="s">
        <v>370</v>
      </c>
      <c r="CB558" t="s">
        <v>361</v>
      </c>
      <c r="CC558" t="s">
        <v>361</v>
      </c>
      <c r="CF558" t="s">
        <v>361</v>
      </c>
      <c r="CG558" t="s">
        <v>361</v>
      </c>
      <c r="CH558" t="s">
        <v>361</v>
      </c>
      <c r="CI558" t="s">
        <v>361</v>
      </c>
      <c r="CJ558" t="s">
        <v>361</v>
      </c>
      <c r="CK558" t="s">
        <v>361</v>
      </c>
      <c r="CL558" t="s">
        <v>361</v>
      </c>
      <c r="CM558" t="s">
        <v>361</v>
      </c>
      <c r="CN558" t="s">
        <v>361</v>
      </c>
      <c r="CO558" t="s">
        <v>361</v>
      </c>
      <c r="CP558" t="s">
        <v>361</v>
      </c>
      <c r="CQ558" t="s">
        <v>361</v>
      </c>
      <c r="CR558" t="s">
        <v>361</v>
      </c>
      <c r="CS558" t="s">
        <v>370</v>
      </c>
      <c r="CT558" t="s">
        <v>370</v>
      </c>
      <c r="CU558" t="s">
        <v>361</v>
      </c>
      <c r="CV558" t="s">
        <v>361</v>
      </c>
      <c r="CW558" t="s">
        <v>361</v>
      </c>
      <c r="CX558" t="s">
        <v>361</v>
      </c>
      <c r="CY558" t="s">
        <v>370</v>
      </c>
      <c r="CZ558" t="s">
        <v>361</v>
      </c>
      <c r="DA558" t="s">
        <v>361</v>
      </c>
      <c r="DE558" t="s">
        <v>385</v>
      </c>
      <c r="DG558" t="s">
        <v>385</v>
      </c>
      <c r="DH558" t="s">
        <v>361</v>
      </c>
      <c r="DI558" t="s">
        <v>361</v>
      </c>
      <c r="DJ558" t="s">
        <v>361</v>
      </c>
      <c r="DK558" t="s">
        <v>361</v>
      </c>
      <c r="DL558" t="s">
        <v>361</v>
      </c>
      <c r="DM558" t="s">
        <v>361</v>
      </c>
      <c r="DN558" t="s">
        <v>361</v>
      </c>
      <c r="DO558" t="s">
        <v>361</v>
      </c>
      <c r="DP558" t="s">
        <v>361</v>
      </c>
      <c r="DQ558" t="s">
        <v>361</v>
      </c>
      <c r="DR558" t="s">
        <v>361</v>
      </c>
      <c r="DT558" t="s">
        <v>361</v>
      </c>
      <c r="DU558" t="s">
        <v>361</v>
      </c>
      <c r="DV558" t="s">
        <v>361</v>
      </c>
      <c r="DW558" t="s">
        <v>361</v>
      </c>
      <c r="DX558" t="s">
        <v>361</v>
      </c>
      <c r="DY558" t="s">
        <v>361</v>
      </c>
      <c r="DZ558" t="s">
        <v>361</v>
      </c>
      <c r="EA558" t="s">
        <v>361</v>
      </c>
      <c r="EB558" t="s">
        <v>361</v>
      </c>
      <c r="EC558" t="s">
        <v>361</v>
      </c>
      <c r="ED558" t="s">
        <v>370</v>
      </c>
      <c r="EI558" t="s">
        <v>383</v>
      </c>
      <c r="EK558" t="s">
        <v>383</v>
      </c>
      <c r="EL558">
        <v>2</v>
      </c>
      <c r="EM558" t="s">
        <v>371</v>
      </c>
      <c r="EN558">
        <v>20</v>
      </c>
      <c r="EO558" t="s">
        <v>372</v>
      </c>
      <c r="EP558">
        <v>19</v>
      </c>
      <c r="FQ558" t="s">
        <v>373</v>
      </c>
      <c r="FS558" t="s">
        <v>463</v>
      </c>
      <c r="FU558" t="s">
        <v>499</v>
      </c>
      <c r="FW558" t="s">
        <v>419</v>
      </c>
      <c r="GG558" t="s">
        <v>383</v>
      </c>
      <c r="GK558" t="s">
        <v>517</v>
      </c>
      <c r="GQ558">
        <v>5</v>
      </c>
      <c r="GS558" t="s">
        <v>513</v>
      </c>
      <c r="GU558" t="s">
        <v>396</v>
      </c>
      <c r="GY558" t="s">
        <v>397</v>
      </c>
      <c r="HC558" t="s">
        <v>383</v>
      </c>
      <c r="HE558" t="s">
        <v>385</v>
      </c>
      <c r="HO558" t="s">
        <v>383</v>
      </c>
      <c r="HP558" t="s">
        <v>383</v>
      </c>
      <c r="HQ558" t="s">
        <v>383</v>
      </c>
      <c r="HR558" t="s">
        <v>383</v>
      </c>
      <c r="HS558" t="s">
        <v>383</v>
      </c>
      <c r="HT558" t="s">
        <v>383</v>
      </c>
      <c r="HU558" t="s">
        <v>383</v>
      </c>
      <c r="HV558" t="s">
        <v>385</v>
      </c>
      <c r="HW558" t="s">
        <v>383</v>
      </c>
      <c r="IE558" t="s">
        <v>383</v>
      </c>
      <c r="IF558" t="s">
        <v>385</v>
      </c>
      <c r="IG558" t="s">
        <v>383</v>
      </c>
      <c r="IH558" t="s">
        <v>383</v>
      </c>
      <c r="II558" t="s">
        <v>383</v>
      </c>
      <c r="IJ558" t="s">
        <v>383</v>
      </c>
      <c r="IK558" t="s">
        <v>383</v>
      </c>
      <c r="IM558" t="s">
        <v>398</v>
      </c>
      <c r="IQ558" t="s">
        <v>422</v>
      </c>
      <c r="IU558" t="s">
        <v>399</v>
      </c>
      <c r="IW558" t="s">
        <v>399</v>
      </c>
      <c r="IY558" t="s">
        <v>399</v>
      </c>
      <c r="JA558" t="s">
        <v>383</v>
      </c>
      <c r="JL558" t="s">
        <v>361</v>
      </c>
      <c r="JM558" t="s">
        <v>361</v>
      </c>
      <c r="JN558" t="s">
        <v>361</v>
      </c>
      <c r="JO558" t="s">
        <v>361</v>
      </c>
      <c r="JP558" t="s">
        <v>361</v>
      </c>
      <c r="JQ558" t="s">
        <v>361</v>
      </c>
      <c r="JR558" t="s">
        <v>361</v>
      </c>
      <c r="JS558" t="s">
        <v>361</v>
      </c>
      <c r="JT558" t="s">
        <v>361</v>
      </c>
      <c r="JU558" t="s">
        <v>361</v>
      </c>
      <c r="JV558" t="s">
        <v>361</v>
      </c>
      <c r="JW558" t="s">
        <v>361</v>
      </c>
      <c r="KB558" t="s">
        <v>8</v>
      </c>
    </row>
    <row r="559" spans="1:288" x14ac:dyDescent="0.3">
      <c r="A559">
        <v>558</v>
      </c>
      <c r="AV559" t="s">
        <v>361</v>
      </c>
      <c r="AW559" t="s">
        <v>361</v>
      </c>
      <c r="AX559" t="s">
        <v>361</v>
      </c>
      <c r="AY559" t="s">
        <v>361</v>
      </c>
      <c r="AZ559" t="s">
        <v>361</v>
      </c>
      <c r="BA559" t="s">
        <v>361</v>
      </c>
      <c r="BB559" t="s">
        <v>361</v>
      </c>
      <c r="BC559" t="s">
        <v>361</v>
      </c>
      <c r="BD559" t="s">
        <v>361</v>
      </c>
      <c r="BE559" t="s">
        <v>361</v>
      </c>
      <c r="BF559" t="s">
        <v>361</v>
      </c>
      <c r="BG559" t="s">
        <v>361</v>
      </c>
      <c r="BH559" t="s">
        <v>361</v>
      </c>
      <c r="BI559" t="s">
        <v>361</v>
      </c>
      <c r="BJ559" t="s">
        <v>361</v>
      </c>
      <c r="BK559" t="s">
        <v>361</v>
      </c>
      <c r="BL559" t="s">
        <v>361</v>
      </c>
      <c r="BM559" t="s">
        <v>361</v>
      </c>
      <c r="BP559" t="s">
        <v>361</v>
      </c>
      <c r="BQ559" t="s">
        <v>361</v>
      </c>
      <c r="BR559" t="s">
        <v>361</v>
      </c>
      <c r="BS559" t="s">
        <v>361</v>
      </c>
      <c r="BT559" t="s">
        <v>361</v>
      </c>
      <c r="BU559" t="s">
        <v>361</v>
      </c>
      <c r="BV559" t="s">
        <v>361</v>
      </c>
      <c r="BW559" t="s">
        <v>361</v>
      </c>
      <c r="BX559" t="s">
        <v>361</v>
      </c>
      <c r="BY559" t="s">
        <v>361</v>
      </c>
      <c r="BZ559" t="s">
        <v>361</v>
      </c>
      <c r="CA559" t="s">
        <v>361</v>
      </c>
      <c r="CB559" t="s">
        <v>361</v>
      </c>
      <c r="CC559" t="s">
        <v>361</v>
      </c>
      <c r="CF559" t="s">
        <v>361</v>
      </c>
      <c r="CG559" t="s">
        <v>361</v>
      </c>
      <c r="CH559" t="s">
        <v>361</v>
      </c>
      <c r="CI559" t="s">
        <v>361</v>
      </c>
      <c r="CJ559" t="s">
        <v>361</v>
      </c>
      <c r="CK559" t="s">
        <v>361</v>
      </c>
      <c r="CL559" t="s">
        <v>361</v>
      </c>
      <c r="CM559" t="s">
        <v>361</v>
      </c>
      <c r="CN559" t="s">
        <v>361</v>
      </c>
      <c r="CO559" t="s">
        <v>361</v>
      </c>
      <c r="CP559" t="s">
        <v>361</v>
      </c>
      <c r="CQ559" t="s">
        <v>361</v>
      </c>
      <c r="CR559" t="s">
        <v>361</v>
      </c>
      <c r="CS559" t="s">
        <v>361</v>
      </c>
      <c r="CT559" t="s">
        <v>361</v>
      </c>
      <c r="CU559" t="s">
        <v>361</v>
      </c>
      <c r="CV559" t="s">
        <v>361</v>
      </c>
      <c r="CW559" t="s">
        <v>361</v>
      </c>
      <c r="CX559" t="s">
        <v>361</v>
      </c>
      <c r="CY559" t="s">
        <v>361</v>
      </c>
      <c r="CZ559" t="s">
        <v>361</v>
      </c>
      <c r="DA559" t="s">
        <v>361</v>
      </c>
      <c r="DH559" t="s">
        <v>361</v>
      </c>
      <c r="DI559" t="s">
        <v>361</v>
      </c>
      <c r="DJ559" t="s">
        <v>361</v>
      </c>
      <c r="DK559" t="s">
        <v>361</v>
      </c>
      <c r="DL559" t="s">
        <v>361</v>
      </c>
      <c r="DM559" t="s">
        <v>361</v>
      </c>
      <c r="DN559" t="s">
        <v>361</v>
      </c>
      <c r="DO559" t="s">
        <v>361</v>
      </c>
      <c r="DP559" t="s">
        <v>361</v>
      </c>
      <c r="DQ559" t="s">
        <v>361</v>
      </c>
      <c r="DR559" t="s">
        <v>361</v>
      </c>
      <c r="DT559" t="s">
        <v>361</v>
      </c>
      <c r="DU559" t="s">
        <v>361</v>
      </c>
      <c r="DV559" t="s">
        <v>361</v>
      </c>
      <c r="DW559" t="s">
        <v>361</v>
      </c>
      <c r="DX559" t="s">
        <v>361</v>
      </c>
      <c r="DY559" t="s">
        <v>361</v>
      </c>
      <c r="DZ559" t="s">
        <v>361</v>
      </c>
      <c r="EA559" t="s">
        <v>361</v>
      </c>
      <c r="EB559" t="s">
        <v>361</v>
      </c>
      <c r="EC559" t="s">
        <v>361</v>
      </c>
      <c r="ED559" t="s">
        <v>361</v>
      </c>
      <c r="JL559" t="s">
        <v>361</v>
      </c>
      <c r="JM559" t="s">
        <v>361</v>
      </c>
      <c r="JN559" t="s">
        <v>361</v>
      </c>
      <c r="JO559" t="s">
        <v>361</v>
      </c>
      <c r="JP559" t="s">
        <v>361</v>
      </c>
      <c r="JQ559" t="s">
        <v>361</v>
      </c>
      <c r="JR559" t="s">
        <v>361</v>
      </c>
      <c r="JS559" t="s">
        <v>361</v>
      </c>
      <c r="JT559" t="s">
        <v>361</v>
      </c>
      <c r="JU559" t="s">
        <v>361</v>
      </c>
      <c r="JV559" t="s">
        <v>361</v>
      </c>
      <c r="JW559" t="s">
        <v>361</v>
      </c>
      <c r="KB559" t="s">
        <v>59</v>
      </c>
    </row>
    <row r="560" spans="1:288" x14ac:dyDescent="0.3">
      <c r="A560">
        <v>559</v>
      </c>
      <c r="D560" s="45">
        <v>44750</v>
      </c>
      <c r="E560" s="46">
        <v>0.57500000000000007</v>
      </c>
      <c r="F560" t="s">
        <v>73</v>
      </c>
      <c r="G560" t="s">
        <v>13</v>
      </c>
      <c r="H560" t="s">
        <v>7</v>
      </c>
      <c r="L560" t="s">
        <v>362</v>
      </c>
      <c r="P560" t="s">
        <v>9</v>
      </c>
      <c r="V560" t="s">
        <v>363</v>
      </c>
      <c r="Z560" t="s">
        <v>402</v>
      </c>
      <c r="AB560" t="s">
        <v>475</v>
      </c>
      <c r="AD560" t="s">
        <v>389</v>
      </c>
      <c r="AF560" t="s">
        <v>367</v>
      </c>
      <c r="AJ560" t="s">
        <v>367</v>
      </c>
      <c r="AN560" t="s">
        <v>7</v>
      </c>
      <c r="AP560" t="s">
        <v>471</v>
      </c>
      <c r="AR560" t="s">
        <v>7</v>
      </c>
      <c r="AT560" t="s">
        <v>9</v>
      </c>
      <c r="AV560" t="s">
        <v>361</v>
      </c>
      <c r="AW560" t="s">
        <v>361</v>
      </c>
      <c r="AX560" t="s">
        <v>361</v>
      </c>
      <c r="AY560" t="s">
        <v>361</v>
      </c>
      <c r="AZ560" t="s">
        <v>370</v>
      </c>
      <c r="BA560" t="s">
        <v>361</v>
      </c>
      <c r="BB560" t="s">
        <v>361</v>
      </c>
      <c r="BC560" t="s">
        <v>361</v>
      </c>
      <c r="BD560" t="s">
        <v>361</v>
      </c>
      <c r="BE560" t="s">
        <v>361</v>
      </c>
      <c r="BF560" t="s">
        <v>361</v>
      </c>
      <c r="BG560" t="s">
        <v>361</v>
      </c>
      <c r="BH560" t="s">
        <v>361</v>
      </c>
      <c r="BI560" t="s">
        <v>361</v>
      </c>
      <c r="BJ560" t="s">
        <v>361</v>
      </c>
      <c r="BK560" t="s">
        <v>361</v>
      </c>
      <c r="BL560" t="s">
        <v>361</v>
      </c>
      <c r="BM560" t="s">
        <v>361</v>
      </c>
      <c r="BP560" t="s">
        <v>361</v>
      </c>
      <c r="BQ560" t="s">
        <v>361</v>
      </c>
      <c r="BR560" t="s">
        <v>361</v>
      </c>
      <c r="BS560" t="s">
        <v>370</v>
      </c>
      <c r="BT560" t="s">
        <v>361</v>
      </c>
      <c r="BU560" t="s">
        <v>361</v>
      </c>
      <c r="BV560" t="s">
        <v>361</v>
      </c>
      <c r="BW560" t="s">
        <v>361</v>
      </c>
      <c r="BX560" t="s">
        <v>361</v>
      </c>
      <c r="BY560" t="s">
        <v>361</v>
      </c>
      <c r="BZ560" t="s">
        <v>361</v>
      </c>
      <c r="CA560" t="s">
        <v>361</v>
      </c>
      <c r="CB560" t="s">
        <v>361</v>
      </c>
      <c r="CC560" t="s">
        <v>361</v>
      </c>
      <c r="CF560" t="s">
        <v>361</v>
      </c>
      <c r="CG560" t="s">
        <v>361</v>
      </c>
      <c r="CH560" t="s">
        <v>361</v>
      </c>
      <c r="CI560" t="s">
        <v>370</v>
      </c>
      <c r="CJ560" t="s">
        <v>361</v>
      </c>
      <c r="CK560" t="s">
        <v>361</v>
      </c>
      <c r="CL560" t="s">
        <v>361</v>
      </c>
      <c r="CM560" t="s">
        <v>361</v>
      </c>
      <c r="CN560" t="s">
        <v>361</v>
      </c>
      <c r="CO560" t="s">
        <v>361</v>
      </c>
      <c r="CP560" t="s">
        <v>361</v>
      </c>
      <c r="CQ560" t="s">
        <v>361</v>
      </c>
      <c r="CR560" t="s">
        <v>361</v>
      </c>
      <c r="CS560" t="s">
        <v>361</v>
      </c>
      <c r="CT560" t="s">
        <v>361</v>
      </c>
      <c r="CU560" t="s">
        <v>361</v>
      </c>
      <c r="CV560" t="s">
        <v>361</v>
      </c>
      <c r="CW560" t="s">
        <v>361</v>
      </c>
      <c r="CX560" t="s">
        <v>361</v>
      </c>
      <c r="CY560" t="s">
        <v>361</v>
      </c>
      <c r="CZ560" t="s">
        <v>361</v>
      </c>
      <c r="DA560" t="s">
        <v>361</v>
      </c>
      <c r="DD560" t="s">
        <v>9</v>
      </c>
      <c r="DF560" t="s">
        <v>7</v>
      </c>
      <c r="DH560" t="s">
        <v>361</v>
      </c>
      <c r="DI560" t="s">
        <v>361</v>
      </c>
      <c r="DJ560" t="s">
        <v>361</v>
      </c>
      <c r="DK560" t="s">
        <v>361</v>
      </c>
      <c r="DL560" t="s">
        <v>361</v>
      </c>
      <c r="DM560" t="s">
        <v>361</v>
      </c>
      <c r="DN560" t="s">
        <v>361</v>
      </c>
      <c r="DO560" t="s">
        <v>361</v>
      </c>
      <c r="DP560" t="s">
        <v>361</v>
      </c>
      <c r="DQ560" t="s">
        <v>361</v>
      </c>
      <c r="DR560" t="s">
        <v>370</v>
      </c>
      <c r="DT560" t="s">
        <v>361</v>
      </c>
      <c r="DU560" t="s">
        <v>361</v>
      </c>
      <c r="DV560" t="s">
        <v>361</v>
      </c>
      <c r="DW560" t="s">
        <v>361</v>
      </c>
      <c r="DX560" t="s">
        <v>361</v>
      </c>
      <c r="DY560" t="s">
        <v>361</v>
      </c>
      <c r="DZ560" t="s">
        <v>361</v>
      </c>
      <c r="EA560" t="s">
        <v>361</v>
      </c>
      <c r="EB560" t="s">
        <v>361</v>
      </c>
      <c r="EC560" t="s">
        <v>361</v>
      </c>
      <c r="ED560" t="s">
        <v>361</v>
      </c>
      <c r="EH560" t="s">
        <v>7</v>
      </c>
      <c r="EJ560" t="s">
        <v>7</v>
      </c>
      <c r="EL560">
        <v>2</v>
      </c>
      <c r="EM560" t="s">
        <v>372</v>
      </c>
      <c r="EN560">
        <v>36</v>
      </c>
      <c r="EO560" t="s">
        <v>371</v>
      </c>
      <c r="EP560">
        <v>18</v>
      </c>
      <c r="FQ560" t="s">
        <v>373</v>
      </c>
      <c r="FR560" t="s">
        <v>406</v>
      </c>
      <c r="FV560" t="s">
        <v>374</v>
      </c>
      <c r="GF560" t="s">
        <v>7</v>
      </c>
      <c r="GJ560" t="s">
        <v>375</v>
      </c>
      <c r="GP560">
        <v>2</v>
      </c>
      <c r="GR560" t="s">
        <v>606</v>
      </c>
      <c r="GT560" t="s">
        <v>488</v>
      </c>
      <c r="GX560" t="s">
        <v>378</v>
      </c>
      <c r="HB560" t="s">
        <v>7</v>
      </c>
      <c r="HD560" t="s">
        <v>7</v>
      </c>
      <c r="HF560" t="s">
        <v>7</v>
      </c>
      <c r="HG560" t="s">
        <v>9</v>
      </c>
      <c r="HH560" t="s">
        <v>7</v>
      </c>
      <c r="HI560" t="s">
        <v>7</v>
      </c>
      <c r="HJ560" t="s">
        <v>9</v>
      </c>
      <c r="HK560" t="s">
        <v>7</v>
      </c>
      <c r="HL560" t="s">
        <v>7</v>
      </c>
      <c r="HM560" t="s">
        <v>9</v>
      </c>
      <c r="HN560" t="s">
        <v>7</v>
      </c>
      <c r="HX560" t="s">
        <v>7</v>
      </c>
      <c r="HY560" t="s">
        <v>9</v>
      </c>
      <c r="HZ560" t="s">
        <v>9</v>
      </c>
      <c r="IA560" t="s">
        <v>7</v>
      </c>
      <c r="IB560" t="s">
        <v>7</v>
      </c>
      <c r="IC560" t="s">
        <v>7</v>
      </c>
      <c r="ID560" t="s">
        <v>7</v>
      </c>
      <c r="IL560" t="s">
        <v>473</v>
      </c>
      <c r="IP560" t="s">
        <v>14</v>
      </c>
      <c r="IR560" t="s">
        <v>408</v>
      </c>
      <c r="IT560" t="s">
        <v>445</v>
      </c>
      <c r="IV560" t="s">
        <v>381</v>
      </c>
      <c r="IX560" t="s">
        <v>445</v>
      </c>
      <c r="IZ560" t="s">
        <v>7</v>
      </c>
      <c r="JL560" t="s">
        <v>361</v>
      </c>
      <c r="JM560" t="s">
        <v>361</v>
      </c>
      <c r="JN560" t="s">
        <v>361</v>
      </c>
      <c r="JO560" t="s">
        <v>361</v>
      </c>
      <c r="JP560" t="s">
        <v>361</v>
      </c>
      <c r="JQ560" t="s">
        <v>361</v>
      </c>
      <c r="JR560" t="s">
        <v>361</v>
      </c>
      <c r="JS560" t="s">
        <v>361</v>
      </c>
      <c r="JT560" t="s">
        <v>361</v>
      </c>
      <c r="JU560" t="s">
        <v>361</v>
      </c>
      <c r="JV560" t="s">
        <v>361</v>
      </c>
      <c r="JW560" t="s">
        <v>361</v>
      </c>
      <c r="KB560" t="s">
        <v>8</v>
      </c>
    </row>
    <row r="561" spans="1:288" x14ac:dyDescent="0.3">
      <c r="A561">
        <v>560</v>
      </c>
      <c r="D561" s="45">
        <v>44750</v>
      </c>
      <c r="E561" s="46">
        <v>0.57500000000000007</v>
      </c>
      <c r="F561" t="s">
        <v>5</v>
      </c>
      <c r="G561" t="s">
        <v>382</v>
      </c>
      <c r="I561" t="s">
        <v>383</v>
      </c>
      <c r="N561" t="s">
        <v>384</v>
      </c>
      <c r="S561" t="s">
        <v>385</v>
      </c>
      <c r="W561" t="s">
        <v>413</v>
      </c>
      <c r="AA561" t="s">
        <v>414</v>
      </c>
      <c r="AC561" t="s">
        <v>447</v>
      </c>
      <c r="AE561" t="s">
        <v>423</v>
      </c>
      <c r="AG561" t="s">
        <v>390</v>
      </c>
      <c r="AK561" t="s">
        <v>383</v>
      </c>
      <c r="AO561" t="s">
        <v>383</v>
      </c>
      <c r="AQ561" t="s">
        <v>383</v>
      </c>
      <c r="AS561" t="s">
        <v>383</v>
      </c>
      <c r="AU561" t="s">
        <v>383</v>
      </c>
      <c r="AV561" t="s">
        <v>361</v>
      </c>
      <c r="AW561" t="s">
        <v>361</v>
      </c>
      <c r="AX561" t="s">
        <v>361</v>
      </c>
      <c r="AY561" t="s">
        <v>361</v>
      </c>
      <c r="AZ561" t="s">
        <v>361</v>
      </c>
      <c r="BA561" t="s">
        <v>361</v>
      </c>
      <c r="BB561" t="s">
        <v>361</v>
      </c>
      <c r="BC561" t="s">
        <v>361</v>
      </c>
      <c r="BD561" t="s">
        <v>361</v>
      </c>
      <c r="BE561" t="s">
        <v>361</v>
      </c>
      <c r="BF561" t="s">
        <v>361</v>
      </c>
      <c r="BG561" t="s">
        <v>361</v>
      </c>
      <c r="BH561" t="s">
        <v>361</v>
      </c>
      <c r="BI561" t="s">
        <v>361</v>
      </c>
      <c r="BJ561" t="s">
        <v>370</v>
      </c>
      <c r="BK561" t="s">
        <v>361</v>
      </c>
      <c r="BL561" t="s">
        <v>361</v>
      </c>
      <c r="BM561" t="s">
        <v>361</v>
      </c>
      <c r="BP561" t="s">
        <v>361</v>
      </c>
      <c r="BQ561" t="s">
        <v>361</v>
      </c>
      <c r="BR561" t="s">
        <v>361</v>
      </c>
      <c r="BS561" t="s">
        <v>361</v>
      </c>
      <c r="BT561" t="s">
        <v>361</v>
      </c>
      <c r="BU561" t="s">
        <v>361</v>
      </c>
      <c r="BV561" t="s">
        <v>361</v>
      </c>
      <c r="BW561" t="s">
        <v>361</v>
      </c>
      <c r="BX561" t="s">
        <v>361</v>
      </c>
      <c r="BY561" t="s">
        <v>361</v>
      </c>
      <c r="BZ561" t="s">
        <v>370</v>
      </c>
      <c r="CA561" t="s">
        <v>370</v>
      </c>
      <c r="CB561" t="s">
        <v>361</v>
      </c>
      <c r="CC561" t="s">
        <v>361</v>
      </c>
      <c r="CF561" t="s">
        <v>361</v>
      </c>
      <c r="CG561" t="s">
        <v>361</v>
      </c>
      <c r="CH561" t="s">
        <v>361</v>
      </c>
      <c r="CI561" t="s">
        <v>361</v>
      </c>
      <c r="CJ561" t="s">
        <v>361</v>
      </c>
      <c r="CK561" t="s">
        <v>361</v>
      </c>
      <c r="CL561" t="s">
        <v>361</v>
      </c>
      <c r="CM561" t="s">
        <v>361</v>
      </c>
      <c r="CN561" t="s">
        <v>361</v>
      </c>
      <c r="CO561" t="s">
        <v>361</v>
      </c>
      <c r="CP561" t="s">
        <v>361</v>
      </c>
      <c r="CQ561" t="s">
        <v>361</v>
      </c>
      <c r="CR561" t="s">
        <v>361</v>
      </c>
      <c r="CS561" t="s">
        <v>361</v>
      </c>
      <c r="CT561" t="s">
        <v>361</v>
      </c>
      <c r="CU561" t="s">
        <v>361</v>
      </c>
      <c r="CV561" t="s">
        <v>370</v>
      </c>
      <c r="CW561" t="s">
        <v>361</v>
      </c>
      <c r="CX561" t="s">
        <v>370</v>
      </c>
      <c r="CY561" t="s">
        <v>370</v>
      </c>
      <c r="CZ561" t="s">
        <v>361</v>
      </c>
      <c r="DA561" t="s">
        <v>361</v>
      </c>
      <c r="DE561" t="s">
        <v>385</v>
      </c>
      <c r="DG561" t="s">
        <v>436</v>
      </c>
      <c r="DH561" t="s">
        <v>361</v>
      </c>
      <c r="DI561" t="s">
        <v>361</v>
      </c>
      <c r="DJ561" t="s">
        <v>361</v>
      </c>
      <c r="DK561" t="s">
        <v>361</v>
      </c>
      <c r="DL561" t="s">
        <v>361</v>
      </c>
      <c r="DM561" t="s">
        <v>361</v>
      </c>
      <c r="DN561" t="s">
        <v>361</v>
      </c>
      <c r="DO561" t="s">
        <v>361</v>
      </c>
      <c r="DP561" t="s">
        <v>361</v>
      </c>
      <c r="DQ561" t="s">
        <v>361</v>
      </c>
      <c r="DR561" t="s">
        <v>361</v>
      </c>
      <c r="DT561" t="s">
        <v>361</v>
      </c>
      <c r="DU561" t="s">
        <v>361</v>
      </c>
      <c r="DV561" t="s">
        <v>361</v>
      </c>
      <c r="DW561" t="s">
        <v>361</v>
      </c>
      <c r="DX561" t="s">
        <v>361</v>
      </c>
      <c r="DY561" t="s">
        <v>361</v>
      </c>
      <c r="DZ561" t="s">
        <v>361</v>
      </c>
      <c r="EA561" t="s">
        <v>361</v>
      </c>
      <c r="EB561" t="s">
        <v>361</v>
      </c>
      <c r="EC561" t="s">
        <v>361</v>
      </c>
      <c r="ED561" t="s">
        <v>370</v>
      </c>
      <c r="EI561" t="s">
        <v>383</v>
      </c>
      <c r="EK561" t="s">
        <v>385</v>
      </c>
      <c r="EL561">
        <v>0</v>
      </c>
      <c r="FQ561" t="s">
        <v>373</v>
      </c>
      <c r="FS561" t="s">
        <v>419</v>
      </c>
      <c r="FW561" t="s">
        <v>419</v>
      </c>
      <c r="GG561" t="s">
        <v>383</v>
      </c>
      <c r="GK561" t="s">
        <v>608</v>
      </c>
      <c r="GO561" t="s">
        <v>484</v>
      </c>
      <c r="GQ561">
        <v>15</v>
      </c>
      <c r="GS561" t="s">
        <v>420</v>
      </c>
      <c r="GU561" t="s">
        <v>396</v>
      </c>
      <c r="GY561" t="s">
        <v>397</v>
      </c>
      <c r="HC561" t="s">
        <v>383</v>
      </c>
      <c r="HE561" t="s">
        <v>385</v>
      </c>
      <c r="HO561" t="s">
        <v>385</v>
      </c>
      <c r="HP561" t="s">
        <v>385</v>
      </c>
      <c r="HQ561" t="s">
        <v>383</v>
      </c>
      <c r="HR561" t="s">
        <v>383</v>
      </c>
      <c r="HS561" t="s">
        <v>383</v>
      </c>
      <c r="HT561" t="s">
        <v>383</v>
      </c>
      <c r="HU561" t="s">
        <v>383</v>
      </c>
      <c r="HV561" t="s">
        <v>385</v>
      </c>
      <c r="HW561" t="s">
        <v>383</v>
      </c>
      <c r="IE561" t="s">
        <v>383</v>
      </c>
      <c r="IF561" t="s">
        <v>383</v>
      </c>
      <c r="IG561" t="s">
        <v>383</v>
      </c>
      <c r="IH561" t="s">
        <v>383</v>
      </c>
      <c r="II561" t="s">
        <v>383</v>
      </c>
      <c r="IJ561" t="s">
        <v>383</v>
      </c>
      <c r="IK561" t="s">
        <v>383</v>
      </c>
      <c r="IM561" t="s">
        <v>453</v>
      </c>
      <c r="IQ561" t="s">
        <v>422</v>
      </c>
      <c r="IU561" t="s">
        <v>399</v>
      </c>
      <c r="IW561" t="s">
        <v>399</v>
      </c>
      <c r="IY561" t="s">
        <v>399</v>
      </c>
      <c r="JA561" t="s">
        <v>383</v>
      </c>
      <c r="JL561" t="s">
        <v>361</v>
      </c>
      <c r="JM561" t="s">
        <v>361</v>
      </c>
      <c r="JN561" t="s">
        <v>361</v>
      </c>
      <c r="JO561" t="s">
        <v>361</v>
      </c>
      <c r="JP561" t="s">
        <v>361</v>
      </c>
      <c r="JQ561" t="s">
        <v>361</v>
      </c>
      <c r="JR561" t="s">
        <v>361</v>
      </c>
      <c r="JS561" t="s">
        <v>361</v>
      </c>
      <c r="JT561" t="s">
        <v>361</v>
      </c>
      <c r="JU561" t="s">
        <v>361</v>
      </c>
      <c r="JV561" t="s">
        <v>361</v>
      </c>
      <c r="JW561" t="s">
        <v>361</v>
      </c>
      <c r="KB561" t="s">
        <v>8</v>
      </c>
    </row>
    <row r="562" spans="1:288" x14ac:dyDescent="0.3">
      <c r="A562">
        <v>561</v>
      </c>
      <c r="D562" s="45">
        <v>44751</v>
      </c>
      <c r="E562" s="46">
        <v>0.41041666666666665</v>
      </c>
      <c r="F562" t="s">
        <v>21</v>
      </c>
      <c r="G562" t="s">
        <v>382</v>
      </c>
      <c r="I562" t="s">
        <v>383</v>
      </c>
      <c r="N562" t="s">
        <v>384</v>
      </c>
      <c r="S562" t="s">
        <v>385</v>
      </c>
      <c r="W562" t="s">
        <v>413</v>
      </c>
      <c r="AA562" t="s">
        <v>434</v>
      </c>
      <c r="AC562" t="s">
        <v>388</v>
      </c>
      <c r="AE562" t="s">
        <v>423</v>
      </c>
      <c r="AG562" t="s">
        <v>458</v>
      </c>
      <c r="AH562" t="s">
        <v>662</v>
      </c>
      <c r="AK562" t="s">
        <v>383</v>
      </c>
      <c r="AO562" t="s">
        <v>383</v>
      </c>
      <c r="AQ562" t="s">
        <v>391</v>
      </c>
      <c r="AS562" t="s">
        <v>383</v>
      </c>
      <c r="AU562" t="s">
        <v>383</v>
      </c>
      <c r="AV562" t="s">
        <v>361</v>
      </c>
      <c r="AW562" t="s">
        <v>361</v>
      </c>
      <c r="AX562" t="s">
        <v>361</v>
      </c>
      <c r="AY562" t="s">
        <v>361</v>
      </c>
      <c r="AZ562" t="s">
        <v>361</v>
      </c>
      <c r="BA562" t="s">
        <v>361</v>
      </c>
      <c r="BB562" t="s">
        <v>361</v>
      </c>
      <c r="BC562" t="s">
        <v>361</v>
      </c>
      <c r="BD562" t="s">
        <v>361</v>
      </c>
      <c r="BE562" t="s">
        <v>361</v>
      </c>
      <c r="BF562" t="s">
        <v>361</v>
      </c>
      <c r="BG562" t="s">
        <v>361</v>
      </c>
      <c r="BH562" t="s">
        <v>361</v>
      </c>
      <c r="BI562" t="s">
        <v>370</v>
      </c>
      <c r="BJ562" t="s">
        <v>370</v>
      </c>
      <c r="BK562" t="s">
        <v>361</v>
      </c>
      <c r="BL562" t="s">
        <v>361</v>
      </c>
      <c r="BM562" t="s">
        <v>361</v>
      </c>
      <c r="BP562" t="s">
        <v>361</v>
      </c>
      <c r="BQ562" t="s">
        <v>361</v>
      </c>
      <c r="BR562" t="s">
        <v>361</v>
      </c>
      <c r="BS562" t="s">
        <v>361</v>
      </c>
      <c r="BT562" t="s">
        <v>361</v>
      </c>
      <c r="BU562" t="s">
        <v>361</v>
      </c>
      <c r="BV562" t="s">
        <v>361</v>
      </c>
      <c r="BW562" t="s">
        <v>370</v>
      </c>
      <c r="BX562" t="s">
        <v>361</v>
      </c>
      <c r="BY562" t="s">
        <v>361</v>
      </c>
      <c r="BZ562" t="s">
        <v>361</v>
      </c>
      <c r="CA562" t="s">
        <v>361</v>
      </c>
      <c r="CB562" t="s">
        <v>361</v>
      </c>
      <c r="CC562" t="s">
        <v>361</v>
      </c>
      <c r="CF562" t="s">
        <v>361</v>
      </c>
      <c r="CG562" t="s">
        <v>361</v>
      </c>
      <c r="CH562" t="s">
        <v>361</v>
      </c>
      <c r="CI562" t="s">
        <v>361</v>
      </c>
      <c r="CJ562" t="s">
        <v>361</v>
      </c>
      <c r="CK562" t="s">
        <v>361</v>
      </c>
      <c r="CL562" t="s">
        <v>361</v>
      </c>
      <c r="CM562" t="s">
        <v>361</v>
      </c>
      <c r="CN562" t="s">
        <v>361</v>
      </c>
      <c r="CO562" t="s">
        <v>361</v>
      </c>
      <c r="CP562" t="s">
        <v>361</v>
      </c>
      <c r="CQ562" t="s">
        <v>361</v>
      </c>
      <c r="CR562" t="s">
        <v>370</v>
      </c>
      <c r="CS562" t="s">
        <v>370</v>
      </c>
      <c r="CT562" t="s">
        <v>370</v>
      </c>
      <c r="CU562" t="s">
        <v>361</v>
      </c>
      <c r="CV562" t="s">
        <v>361</v>
      </c>
      <c r="CW562" t="s">
        <v>361</v>
      </c>
      <c r="CX562" t="s">
        <v>361</v>
      </c>
      <c r="CY562" t="s">
        <v>361</v>
      </c>
      <c r="CZ562" t="s">
        <v>370</v>
      </c>
      <c r="DA562" t="s">
        <v>361</v>
      </c>
      <c r="DE562" t="s">
        <v>385</v>
      </c>
      <c r="DG562" t="s">
        <v>385</v>
      </c>
      <c r="DH562" t="s">
        <v>361</v>
      </c>
      <c r="DI562" t="s">
        <v>361</v>
      </c>
      <c r="DJ562" t="s">
        <v>361</v>
      </c>
      <c r="DK562" t="s">
        <v>361</v>
      </c>
      <c r="DL562" t="s">
        <v>361</v>
      </c>
      <c r="DM562" t="s">
        <v>361</v>
      </c>
      <c r="DN562" t="s">
        <v>361</v>
      </c>
      <c r="DO562" t="s">
        <v>361</v>
      </c>
      <c r="DP562" t="s">
        <v>361</v>
      </c>
      <c r="DQ562" t="s">
        <v>361</v>
      </c>
      <c r="DR562" t="s">
        <v>361</v>
      </c>
      <c r="DT562" t="s">
        <v>361</v>
      </c>
      <c r="DU562" t="s">
        <v>361</v>
      </c>
      <c r="DV562" t="s">
        <v>361</v>
      </c>
      <c r="DW562" t="s">
        <v>361</v>
      </c>
      <c r="DX562" t="s">
        <v>361</v>
      </c>
      <c r="DY562" t="s">
        <v>361</v>
      </c>
      <c r="DZ562" t="s">
        <v>361</v>
      </c>
      <c r="EA562" t="s">
        <v>361</v>
      </c>
      <c r="EB562" t="s">
        <v>361</v>
      </c>
      <c r="EC562" t="s">
        <v>361</v>
      </c>
      <c r="ED562" t="s">
        <v>370</v>
      </c>
      <c r="EI562" t="s">
        <v>383</v>
      </c>
      <c r="EK562" t="s">
        <v>383</v>
      </c>
      <c r="EL562">
        <v>2</v>
      </c>
      <c r="EM562" t="s">
        <v>372</v>
      </c>
      <c r="EN562">
        <v>30</v>
      </c>
      <c r="EO562" t="s">
        <v>372</v>
      </c>
      <c r="EP562">
        <v>11</v>
      </c>
      <c r="FQ562" t="s">
        <v>392</v>
      </c>
      <c r="FS562" t="s">
        <v>448</v>
      </c>
      <c r="FW562" t="s">
        <v>419</v>
      </c>
      <c r="GA562" t="s">
        <v>385</v>
      </c>
      <c r="GG562" t="s">
        <v>383</v>
      </c>
      <c r="GK562" t="s">
        <v>394</v>
      </c>
      <c r="GQ562">
        <v>2</v>
      </c>
      <c r="GS562" t="s">
        <v>420</v>
      </c>
      <c r="GU562" t="s">
        <v>396</v>
      </c>
      <c r="GY562" t="s">
        <v>397</v>
      </c>
      <c r="HC562" t="s">
        <v>383</v>
      </c>
      <c r="HE562" t="s">
        <v>385</v>
      </c>
      <c r="HO562" t="s">
        <v>383</v>
      </c>
      <c r="HP562" t="s">
        <v>385</v>
      </c>
      <c r="HQ562" t="s">
        <v>383</v>
      </c>
      <c r="HR562" t="s">
        <v>383</v>
      </c>
      <c r="HS562" t="s">
        <v>385</v>
      </c>
      <c r="HT562" t="s">
        <v>383</v>
      </c>
      <c r="HU562" t="s">
        <v>385</v>
      </c>
      <c r="HV562" t="s">
        <v>383</v>
      </c>
      <c r="HW562" t="s">
        <v>383</v>
      </c>
      <c r="IE562" t="s">
        <v>385</v>
      </c>
      <c r="IF562" t="s">
        <v>385</v>
      </c>
      <c r="IG562" t="s">
        <v>383</v>
      </c>
      <c r="IH562" t="s">
        <v>383</v>
      </c>
      <c r="II562" t="s">
        <v>383</v>
      </c>
      <c r="IJ562" t="s">
        <v>383</v>
      </c>
      <c r="IK562" t="s">
        <v>383</v>
      </c>
      <c r="IM562" t="s">
        <v>576</v>
      </c>
      <c r="IO562" t="s">
        <v>441</v>
      </c>
      <c r="IQ562" t="s">
        <v>422</v>
      </c>
      <c r="IU562" t="s">
        <v>468</v>
      </c>
      <c r="IW562" t="s">
        <v>468</v>
      </c>
      <c r="IY562" t="s">
        <v>468</v>
      </c>
      <c r="JA562" t="s">
        <v>383</v>
      </c>
      <c r="JL562" t="s">
        <v>361</v>
      </c>
      <c r="JM562" t="s">
        <v>361</v>
      </c>
      <c r="JN562" t="s">
        <v>361</v>
      </c>
      <c r="JO562" t="s">
        <v>361</v>
      </c>
      <c r="JP562" t="s">
        <v>361</v>
      </c>
      <c r="JQ562" t="s">
        <v>361</v>
      </c>
      <c r="JR562" t="s">
        <v>361</v>
      </c>
      <c r="JS562" t="s">
        <v>361</v>
      </c>
      <c r="JT562" t="s">
        <v>361</v>
      </c>
      <c r="JU562" t="s">
        <v>361</v>
      </c>
      <c r="JV562" t="s">
        <v>361</v>
      </c>
      <c r="JW562" t="s">
        <v>361</v>
      </c>
      <c r="KB562" t="s">
        <v>8</v>
      </c>
    </row>
    <row r="563" spans="1:288" x14ac:dyDescent="0.3">
      <c r="A563">
        <v>562</v>
      </c>
      <c r="D563" s="45">
        <v>44750</v>
      </c>
      <c r="E563" s="46">
        <v>0.58750000000000002</v>
      </c>
      <c r="F563" t="s">
        <v>23</v>
      </c>
      <c r="G563" t="s">
        <v>13</v>
      </c>
      <c r="H563" t="s">
        <v>7</v>
      </c>
      <c r="L563" t="s">
        <v>57</v>
      </c>
      <c r="M563" t="s">
        <v>667</v>
      </c>
      <c r="P563" t="s">
        <v>7</v>
      </c>
      <c r="Q563" t="s">
        <v>593</v>
      </c>
      <c r="V563" t="s">
        <v>363</v>
      </c>
      <c r="Z563" t="s">
        <v>402</v>
      </c>
      <c r="AB563" t="s">
        <v>469</v>
      </c>
      <c r="AD563" t="s">
        <v>525</v>
      </c>
      <c r="AF563" t="s">
        <v>367</v>
      </c>
      <c r="AJ563" t="s">
        <v>367</v>
      </c>
      <c r="AN563" t="s">
        <v>9</v>
      </c>
      <c r="AP563" t="s">
        <v>367</v>
      </c>
      <c r="AR563" t="s">
        <v>9</v>
      </c>
      <c r="AT563" t="s">
        <v>9</v>
      </c>
      <c r="AV563" t="s">
        <v>361</v>
      </c>
      <c r="AW563" t="s">
        <v>361</v>
      </c>
      <c r="AX563" t="s">
        <v>361</v>
      </c>
      <c r="AY563" t="s">
        <v>361</v>
      </c>
      <c r="AZ563" t="s">
        <v>370</v>
      </c>
      <c r="BA563" t="s">
        <v>370</v>
      </c>
      <c r="BB563" t="s">
        <v>370</v>
      </c>
      <c r="BC563" t="s">
        <v>361</v>
      </c>
      <c r="BD563" t="s">
        <v>361</v>
      </c>
      <c r="BE563" t="s">
        <v>361</v>
      </c>
      <c r="BF563" t="s">
        <v>361</v>
      </c>
      <c r="BG563" t="s">
        <v>361</v>
      </c>
      <c r="BH563" t="s">
        <v>361</v>
      </c>
      <c r="BI563" t="s">
        <v>361</v>
      </c>
      <c r="BJ563" t="s">
        <v>361</v>
      </c>
      <c r="BK563" t="s">
        <v>361</v>
      </c>
      <c r="BL563" t="s">
        <v>361</v>
      </c>
      <c r="BM563" t="s">
        <v>361</v>
      </c>
      <c r="BP563" t="s">
        <v>361</v>
      </c>
      <c r="BQ563" t="s">
        <v>361</v>
      </c>
      <c r="BR563" t="s">
        <v>370</v>
      </c>
      <c r="BS563" t="s">
        <v>370</v>
      </c>
      <c r="BT563" t="s">
        <v>361</v>
      </c>
      <c r="BU563" t="s">
        <v>361</v>
      </c>
      <c r="BV563" t="s">
        <v>361</v>
      </c>
      <c r="BW563" t="s">
        <v>361</v>
      </c>
      <c r="BX563" t="s">
        <v>361</v>
      </c>
      <c r="BY563" t="s">
        <v>361</v>
      </c>
      <c r="BZ563" t="s">
        <v>361</v>
      </c>
      <c r="CA563" t="s">
        <v>361</v>
      </c>
      <c r="CB563" t="s">
        <v>361</v>
      </c>
      <c r="CC563" t="s">
        <v>361</v>
      </c>
      <c r="CF563" t="s">
        <v>361</v>
      </c>
      <c r="CG563" t="s">
        <v>361</v>
      </c>
      <c r="CH563" t="s">
        <v>361</v>
      </c>
      <c r="CI563" t="s">
        <v>361</v>
      </c>
      <c r="CJ563" t="s">
        <v>361</v>
      </c>
      <c r="CK563" t="s">
        <v>370</v>
      </c>
      <c r="CL563" t="s">
        <v>370</v>
      </c>
      <c r="CM563" t="s">
        <v>361</v>
      </c>
      <c r="CN563" t="s">
        <v>361</v>
      </c>
      <c r="CO563" t="s">
        <v>361</v>
      </c>
      <c r="CP563" t="s">
        <v>361</v>
      </c>
      <c r="CQ563" t="s">
        <v>361</v>
      </c>
      <c r="CR563" t="s">
        <v>361</v>
      </c>
      <c r="CS563" t="s">
        <v>361</v>
      </c>
      <c r="CT563" t="s">
        <v>361</v>
      </c>
      <c r="CU563" t="s">
        <v>361</v>
      </c>
      <c r="CV563" t="s">
        <v>361</v>
      </c>
      <c r="CW563" t="s">
        <v>361</v>
      </c>
      <c r="CX563" t="s">
        <v>361</v>
      </c>
      <c r="CY563" t="s">
        <v>361</v>
      </c>
      <c r="CZ563" t="s">
        <v>361</v>
      </c>
      <c r="DA563" t="s">
        <v>361</v>
      </c>
      <c r="DD563" t="s">
        <v>9</v>
      </c>
      <c r="DF563" t="s">
        <v>9</v>
      </c>
      <c r="DH563" t="s">
        <v>361</v>
      </c>
      <c r="DI563" t="s">
        <v>361</v>
      </c>
      <c r="DJ563" t="s">
        <v>361</v>
      </c>
      <c r="DK563" t="s">
        <v>361</v>
      </c>
      <c r="DL563" t="s">
        <v>361</v>
      </c>
      <c r="DM563" t="s">
        <v>361</v>
      </c>
      <c r="DN563" t="s">
        <v>370</v>
      </c>
      <c r="DO563" t="s">
        <v>361</v>
      </c>
      <c r="DP563" t="s">
        <v>361</v>
      </c>
      <c r="DQ563" t="s">
        <v>361</v>
      </c>
      <c r="DR563" t="s">
        <v>361</v>
      </c>
      <c r="DT563" t="s">
        <v>361</v>
      </c>
      <c r="DU563" t="s">
        <v>361</v>
      </c>
      <c r="DV563" t="s">
        <v>361</v>
      </c>
      <c r="DW563" t="s">
        <v>361</v>
      </c>
      <c r="DX563" t="s">
        <v>361</v>
      </c>
      <c r="DY563" t="s">
        <v>361</v>
      </c>
      <c r="DZ563" t="s">
        <v>361</v>
      </c>
      <c r="EA563" t="s">
        <v>361</v>
      </c>
      <c r="EB563" t="s">
        <v>361</v>
      </c>
      <c r="EC563" t="s">
        <v>361</v>
      </c>
      <c r="ED563" t="s">
        <v>361</v>
      </c>
      <c r="EF563" t="s">
        <v>7</v>
      </c>
      <c r="EH563" t="s">
        <v>7</v>
      </c>
      <c r="EJ563" t="s">
        <v>7</v>
      </c>
      <c r="EL563">
        <v>0</v>
      </c>
      <c r="FQ563" t="s">
        <v>373</v>
      </c>
      <c r="FR563" t="s">
        <v>406</v>
      </c>
      <c r="FV563" t="s">
        <v>406</v>
      </c>
      <c r="GF563" t="s">
        <v>7</v>
      </c>
      <c r="GJ563" t="s">
        <v>425</v>
      </c>
      <c r="GP563">
        <v>1</v>
      </c>
      <c r="GR563" t="s">
        <v>376</v>
      </c>
      <c r="GT563" t="s">
        <v>488</v>
      </c>
      <c r="GX563" t="s">
        <v>378</v>
      </c>
      <c r="HB563" t="s">
        <v>9</v>
      </c>
      <c r="HD563" t="s">
        <v>7</v>
      </c>
      <c r="HF563" t="s">
        <v>7</v>
      </c>
      <c r="HG563" t="s">
        <v>7</v>
      </c>
      <c r="HH563" t="s">
        <v>7</v>
      </c>
      <c r="HI563" t="s">
        <v>7</v>
      </c>
      <c r="HJ563" t="s">
        <v>7</v>
      </c>
      <c r="HK563" t="s">
        <v>7</v>
      </c>
      <c r="HL563" t="s">
        <v>7</v>
      </c>
      <c r="HM563" t="s">
        <v>7</v>
      </c>
      <c r="HN563" t="s">
        <v>7</v>
      </c>
      <c r="HX563" t="s">
        <v>7</v>
      </c>
      <c r="HY563" t="s">
        <v>7</v>
      </c>
      <c r="HZ563" t="s">
        <v>7</v>
      </c>
      <c r="IA563" t="s">
        <v>7</v>
      </c>
      <c r="IB563" t="s">
        <v>7</v>
      </c>
      <c r="IC563" t="s">
        <v>7</v>
      </c>
      <c r="ID563" t="s">
        <v>7</v>
      </c>
      <c r="IL563" t="s">
        <v>440</v>
      </c>
      <c r="IP563" t="s">
        <v>380</v>
      </c>
      <c r="IT563" t="s">
        <v>381</v>
      </c>
      <c r="IV563" t="s">
        <v>381</v>
      </c>
      <c r="IX563" t="s">
        <v>381</v>
      </c>
      <c r="IZ563" t="s">
        <v>9</v>
      </c>
      <c r="JB563" t="s">
        <v>11</v>
      </c>
      <c r="JD563" t="s">
        <v>9</v>
      </c>
      <c r="JF563" t="s">
        <v>410</v>
      </c>
      <c r="JG563" t="s">
        <v>446</v>
      </c>
      <c r="JH563" t="s">
        <v>410</v>
      </c>
      <c r="JL563" t="s">
        <v>361</v>
      </c>
      <c r="JM563" t="s">
        <v>370</v>
      </c>
      <c r="JN563" t="s">
        <v>370</v>
      </c>
      <c r="JO563" t="s">
        <v>361</v>
      </c>
      <c r="JP563" t="s">
        <v>361</v>
      </c>
      <c r="JQ563" t="s">
        <v>361</v>
      </c>
      <c r="JR563" t="s">
        <v>361</v>
      </c>
      <c r="JS563" t="s">
        <v>361</v>
      </c>
      <c r="JT563" t="s">
        <v>361</v>
      </c>
      <c r="JU563" t="s">
        <v>361</v>
      </c>
      <c r="JV563" t="s">
        <v>361</v>
      </c>
      <c r="JW563" t="s">
        <v>361</v>
      </c>
      <c r="JX563" t="s">
        <v>489</v>
      </c>
      <c r="JZ563" t="s">
        <v>412</v>
      </c>
      <c r="KB563" t="s">
        <v>8</v>
      </c>
    </row>
    <row r="564" spans="1:288" x14ac:dyDescent="0.3">
      <c r="A564">
        <v>563</v>
      </c>
      <c r="AV564" t="s">
        <v>361</v>
      </c>
      <c r="AW564" t="s">
        <v>361</v>
      </c>
      <c r="AX564" t="s">
        <v>361</v>
      </c>
      <c r="AY564" t="s">
        <v>361</v>
      </c>
      <c r="AZ564" t="s">
        <v>361</v>
      </c>
      <c r="BA564" t="s">
        <v>361</v>
      </c>
      <c r="BB564" t="s">
        <v>361</v>
      </c>
      <c r="BC564" t="s">
        <v>361</v>
      </c>
      <c r="BD564" t="s">
        <v>361</v>
      </c>
      <c r="BE564" t="s">
        <v>361</v>
      </c>
      <c r="BF564" t="s">
        <v>361</v>
      </c>
      <c r="BG564" t="s">
        <v>361</v>
      </c>
      <c r="BH564" t="s">
        <v>361</v>
      </c>
      <c r="BI564" t="s">
        <v>361</v>
      </c>
      <c r="BJ564" t="s">
        <v>361</v>
      </c>
      <c r="BK564" t="s">
        <v>361</v>
      </c>
      <c r="BL564" t="s">
        <v>361</v>
      </c>
      <c r="BM564" t="s">
        <v>361</v>
      </c>
      <c r="BP564" t="s">
        <v>361</v>
      </c>
      <c r="BQ564" t="s">
        <v>361</v>
      </c>
      <c r="BR564" t="s">
        <v>361</v>
      </c>
      <c r="BS564" t="s">
        <v>361</v>
      </c>
      <c r="BT564" t="s">
        <v>361</v>
      </c>
      <c r="BU564" t="s">
        <v>361</v>
      </c>
      <c r="BV564" t="s">
        <v>361</v>
      </c>
      <c r="BW564" t="s">
        <v>361</v>
      </c>
      <c r="BX564" t="s">
        <v>361</v>
      </c>
      <c r="BY564" t="s">
        <v>361</v>
      </c>
      <c r="BZ564" t="s">
        <v>361</v>
      </c>
      <c r="CA564" t="s">
        <v>361</v>
      </c>
      <c r="CB564" t="s">
        <v>361</v>
      </c>
      <c r="CC564" t="s">
        <v>361</v>
      </c>
      <c r="CF564" t="s">
        <v>361</v>
      </c>
      <c r="CG564" t="s">
        <v>361</v>
      </c>
      <c r="CH564" t="s">
        <v>361</v>
      </c>
      <c r="CI564" t="s">
        <v>361</v>
      </c>
      <c r="CJ564" t="s">
        <v>361</v>
      </c>
      <c r="CK564" t="s">
        <v>361</v>
      </c>
      <c r="CL564" t="s">
        <v>361</v>
      </c>
      <c r="CM564" t="s">
        <v>361</v>
      </c>
      <c r="CN564" t="s">
        <v>361</v>
      </c>
      <c r="CO564" t="s">
        <v>361</v>
      </c>
      <c r="CP564" t="s">
        <v>361</v>
      </c>
      <c r="CQ564" t="s">
        <v>361</v>
      </c>
      <c r="CR564" t="s">
        <v>361</v>
      </c>
      <c r="CS564" t="s">
        <v>361</v>
      </c>
      <c r="CT564" t="s">
        <v>361</v>
      </c>
      <c r="CU564" t="s">
        <v>361</v>
      </c>
      <c r="CV564" t="s">
        <v>361</v>
      </c>
      <c r="CW564" t="s">
        <v>361</v>
      </c>
      <c r="CX564" t="s">
        <v>361</v>
      </c>
      <c r="CY564" t="s">
        <v>361</v>
      </c>
      <c r="CZ564" t="s">
        <v>361</v>
      </c>
      <c r="DA564" t="s">
        <v>361</v>
      </c>
      <c r="DH564" t="s">
        <v>361</v>
      </c>
      <c r="DI564" t="s">
        <v>361</v>
      </c>
      <c r="DJ564" t="s">
        <v>361</v>
      </c>
      <c r="DK564" t="s">
        <v>361</v>
      </c>
      <c r="DL564" t="s">
        <v>361</v>
      </c>
      <c r="DM564" t="s">
        <v>361</v>
      </c>
      <c r="DN564" t="s">
        <v>361</v>
      </c>
      <c r="DO564" t="s">
        <v>361</v>
      </c>
      <c r="DP564" t="s">
        <v>361</v>
      </c>
      <c r="DQ564" t="s">
        <v>361</v>
      </c>
      <c r="DR564" t="s">
        <v>361</v>
      </c>
      <c r="DT564" t="s">
        <v>361</v>
      </c>
      <c r="DU564" t="s">
        <v>361</v>
      </c>
      <c r="DV564" t="s">
        <v>361</v>
      </c>
      <c r="DW564" t="s">
        <v>361</v>
      </c>
      <c r="DX564" t="s">
        <v>361</v>
      </c>
      <c r="DY564" t="s">
        <v>361</v>
      </c>
      <c r="DZ564" t="s">
        <v>361</v>
      </c>
      <c r="EA564" t="s">
        <v>361</v>
      </c>
      <c r="EB564" t="s">
        <v>361</v>
      </c>
      <c r="EC564" t="s">
        <v>361</v>
      </c>
      <c r="ED564" t="s">
        <v>361</v>
      </c>
      <c r="JL564" t="s">
        <v>361</v>
      </c>
      <c r="JM564" t="s">
        <v>361</v>
      </c>
      <c r="JN564" t="s">
        <v>361</v>
      </c>
      <c r="JO564" t="s">
        <v>361</v>
      </c>
      <c r="JP564" t="s">
        <v>361</v>
      </c>
      <c r="JQ564" t="s">
        <v>361</v>
      </c>
      <c r="JR564" t="s">
        <v>361</v>
      </c>
      <c r="JS564" t="s">
        <v>361</v>
      </c>
      <c r="JT564" t="s">
        <v>361</v>
      </c>
      <c r="JU564" t="s">
        <v>361</v>
      </c>
      <c r="JV564" t="s">
        <v>361</v>
      </c>
      <c r="JW564" t="s">
        <v>361</v>
      </c>
      <c r="KB564" t="s">
        <v>59</v>
      </c>
    </row>
    <row r="565" spans="1:288" x14ac:dyDescent="0.3">
      <c r="A565">
        <v>564</v>
      </c>
      <c r="D565" s="45">
        <v>44750</v>
      </c>
      <c r="E565" s="46">
        <v>0.59166666666666667</v>
      </c>
      <c r="F565" t="s">
        <v>26</v>
      </c>
      <c r="G565" t="s">
        <v>382</v>
      </c>
      <c r="I565" t="s">
        <v>383</v>
      </c>
      <c r="N565" t="s">
        <v>384</v>
      </c>
      <c r="S565" t="s">
        <v>385</v>
      </c>
      <c r="W565" t="s">
        <v>413</v>
      </c>
      <c r="AA565" t="s">
        <v>414</v>
      </c>
      <c r="AC565" t="s">
        <v>388</v>
      </c>
      <c r="AE565" t="s">
        <v>423</v>
      </c>
      <c r="AG565" t="s">
        <v>390</v>
      </c>
      <c r="AK565" t="s">
        <v>383</v>
      </c>
      <c r="AO565" t="s">
        <v>383</v>
      </c>
      <c r="AQ565" t="s">
        <v>418</v>
      </c>
      <c r="AS565" t="s">
        <v>383</v>
      </c>
      <c r="AU565" t="s">
        <v>383</v>
      </c>
      <c r="AV565" t="s">
        <v>361</v>
      </c>
      <c r="AW565" t="s">
        <v>361</v>
      </c>
      <c r="AX565" t="s">
        <v>361</v>
      </c>
      <c r="AY565" t="s">
        <v>361</v>
      </c>
      <c r="AZ565" t="s">
        <v>361</v>
      </c>
      <c r="BA565" t="s">
        <v>361</v>
      </c>
      <c r="BB565" t="s">
        <v>361</v>
      </c>
      <c r="BC565" t="s">
        <v>361</v>
      </c>
      <c r="BD565" t="s">
        <v>361</v>
      </c>
      <c r="BE565" t="s">
        <v>361</v>
      </c>
      <c r="BF565" t="s">
        <v>361</v>
      </c>
      <c r="BG565" t="s">
        <v>361</v>
      </c>
      <c r="BH565" t="s">
        <v>370</v>
      </c>
      <c r="BI565" t="s">
        <v>361</v>
      </c>
      <c r="BJ565" t="s">
        <v>370</v>
      </c>
      <c r="BK565" t="s">
        <v>361</v>
      </c>
      <c r="BL565" t="s">
        <v>361</v>
      </c>
      <c r="BM565" t="s">
        <v>361</v>
      </c>
      <c r="BP565" t="s">
        <v>361</v>
      </c>
      <c r="BQ565" t="s">
        <v>361</v>
      </c>
      <c r="BR565" t="s">
        <v>361</v>
      </c>
      <c r="BS565" t="s">
        <v>361</v>
      </c>
      <c r="BT565" t="s">
        <v>361</v>
      </c>
      <c r="BU565" t="s">
        <v>361</v>
      </c>
      <c r="BV565" t="s">
        <v>361</v>
      </c>
      <c r="BW565" t="s">
        <v>361</v>
      </c>
      <c r="BX565" t="s">
        <v>361</v>
      </c>
      <c r="BY565" t="s">
        <v>361</v>
      </c>
      <c r="BZ565" t="s">
        <v>370</v>
      </c>
      <c r="CA565" t="s">
        <v>361</v>
      </c>
      <c r="CB565" t="s">
        <v>361</v>
      </c>
      <c r="CC565" t="s">
        <v>361</v>
      </c>
      <c r="CF565" t="s">
        <v>361</v>
      </c>
      <c r="CG565" t="s">
        <v>361</v>
      </c>
      <c r="CH565" t="s">
        <v>361</v>
      </c>
      <c r="CI565" t="s">
        <v>361</v>
      </c>
      <c r="CJ565" t="s">
        <v>361</v>
      </c>
      <c r="CK565" t="s">
        <v>361</v>
      </c>
      <c r="CL565" t="s">
        <v>361</v>
      </c>
      <c r="CM565" t="s">
        <v>361</v>
      </c>
      <c r="CN565" t="s">
        <v>361</v>
      </c>
      <c r="CO565" t="s">
        <v>361</v>
      </c>
      <c r="CP565" t="s">
        <v>361</v>
      </c>
      <c r="CQ565" t="s">
        <v>361</v>
      </c>
      <c r="CR565" t="s">
        <v>361</v>
      </c>
      <c r="CS565" t="s">
        <v>361</v>
      </c>
      <c r="CT565" t="s">
        <v>361</v>
      </c>
      <c r="CU565" t="s">
        <v>370</v>
      </c>
      <c r="CV565" t="s">
        <v>361</v>
      </c>
      <c r="CW565" t="s">
        <v>361</v>
      </c>
      <c r="CX565" t="s">
        <v>370</v>
      </c>
      <c r="CY565" t="s">
        <v>361</v>
      </c>
      <c r="CZ565" t="s">
        <v>361</v>
      </c>
      <c r="DA565" t="s">
        <v>361</v>
      </c>
      <c r="DE565" t="s">
        <v>385</v>
      </c>
      <c r="DG565" t="s">
        <v>385</v>
      </c>
      <c r="DH565" t="s">
        <v>361</v>
      </c>
      <c r="DI565" t="s">
        <v>361</v>
      </c>
      <c r="DJ565" t="s">
        <v>361</v>
      </c>
      <c r="DK565" t="s">
        <v>361</v>
      </c>
      <c r="DL565" t="s">
        <v>361</v>
      </c>
      <c r="DM565" t="s">
        <v>361</v>
      </c>
      <c r="DN565" t="s">
        <v>361</v>
      </c>
      <c r="DO565" t="s">
        <v>361</v>
      </c>
      <c r="DP565" t="s">
        <v>361</v>
      </c>
      <c r="DQ565" t="s">
        <v>361</v>
      </c>
      <c r="DR565" t="s">
        <v>361</v>
      </c>
      <c r="DT565" t="s">
        <v>361</v>
      </c>
      <c r="DU565" t="s">
        <v>361</v>
      </c>
      <c r="DV565" t="s">
        <v>361</v>
      </c>
      <c r="DW565" t="s">
        <v>361</v>
      </c>
      <c r="DX565" t="s">
        <v>361</v>
      </c>
      <c r="DY565" t="s">
        <v>361</v>
      </c>
      <c r="DZ565" t="s">
        <v>361</v>
      </c>
      <c r="EA565" t="s">
        <v>361</v>
      </c>
      <c r="EB565" t="s">
        <v>361</v>
      </c>
      <c r="EC565" t="s">
        <v>361</v>
      </c>
      <c r="ED565" t="s">
        <v>370</v>
      </c>
      <c r="EI565" t="s">
        <v>383</v>
      </c>
      <c r="EK565" t="s">
        <v>383</v>
      </c>
      <c r="EL565">
        <v>0</v>
      </c>
      <c r="FQ565" t="s">
        <v>373</v>
      </c>
      <c r="FS565" t="s">
        <v>419</v>
      </c>
      <c r="FW565" t="s">
        <v>419</v>
      </c>
      <c r="GG565" t="s">
        <v>383</v>
      </c>
      <c r="GK565" t="s">
        <v>428</v>
      </c>
      <c r="GO565" t="s">
        <v>484</v>
      </c>
      <c r="GQ565">
        <v>32</v>
      </c>
      <c r="GS565" t="s">
        <v>395</v>
      </c>
      <c r="GU565" t="s">
        <v>396</v>
      </c>
      <c r="GY565" t="s">
        <v>397</v>
      </c>
      <c r="HC565" t="s">
        <v>383</v>
      </c>
      <c r="HE565" t="s">
        <v>385</v>
      </c>
      <c r="HO565" t="s">
        <v>383</v>
      </c>
      <c r="HP565" t="s">
        <v>383</v>
      </c>
      <c r="HQ565" t="s">
        <v>383</v>
      </c>
      <c r="HR565" t="s">
        <v>383</v>
      </c>
      <c r="HS565" t="s">
        <v>383</v>
      </c>
      <c r="HT565" t="s">
        <v>383</v>
      </c>
      <c r="HU565" t="s">
        <v>383</v>
      </c>
      <c r="HV565" t="s">
        <v>383</v>
      </c>
      <c r="HW565" t="s">
        <v>383</v>
      </c>
      <c r="IE565" t="s">
        <v>383</v>
      </c>
      <c r="IF565" t="s">
        <v>385</v>
      </c>
      <c r="IG565" t="s">
        <v>383</v>
      </c>
      <c r="IH565" t="s">
        <v>383</v>
      </c>
      <c r="II565" t="s">
        <v>383</v>
      </c>
      <c r="IJ565" t="s">
        <v>383</v>
      </c>
      <c r="IK565" t="s">
        <v>383</v>
      </c>
      <c r="IM565" t="s">
        <v>398</v>
      </c>
      <c r="IQ565" t="s">
        <v>422</v>
      </c>
      <c r="IU565" t="s">
        <v>399</v>
      </c>
      <c r="IW565" t="s">
        <v>399</v>
      </c>
      <c r="IY565" t="s">
        <v>399</v>
      </c>
      <c r="JA565" t="s">
        <v>383</v>
      </c>
      <c r="JL565" t="s">
        <v>361</v>
      </c>
      <c r="JM565" t="s">
        <v>361</v>
      </c>
      <c r="JN565" t="s">
        <v>361</v>
      </c>
      <c r="JO565" t="s">
        <v>361</v>
      </c>
      <c r="JP565" t="s">
        <v>361</v>
      </c>
      <c r="JQ565" t="s">
        <v>361</v>
      </c>
      <c r="JR565" t="s">
        <v>361</v>
      </c>
      <c r="JS565" t="s">
        <v>361</v>
      </c>
      <c r="JT565" t="s">
        <v>361</v>
      </c>
      <c r="JU565" t="s">
        <v>361</v>
      </c>
      <c r="JV565" t="s">
        <v>361</v>
      </c>
      <c r="JW565" t="s">
        <v>361</v>
      </c>
      <c r="KB565" t="s">
        <v>8</v>
      </c>
    </row>
    <row r="566" spans="1:288" x14ac:dyDescent="0.3">
      <c r="A566">
        <v>565</v>
      </c>
      <c r="D566" s="45">
        <v>44750</v>
      </c>
      <c r="E566" s="46">
        <v>0.59027777777777779</v>
      </c>
      <c r="F566" t="s">
        <v>16</v>
      </c>
      <c r="G566" t="s">
        <v>382</v>
      </c>
      <c r="I566" t="s">
        <v>385</v>
      </c>
      <c r="K566" t="s">
        <v>521</v>
      </c>
      <c r="N566" t="s">
        <v>384</v>
      </c>
      <c r="S566" t="s">
        <v>385</v>
      </c>
      <c r="W566" t="s">
        <v>465</v>
      </c>
      <c r="AA566" t="s">
        <v>434</v>
      </c>
      <c r="AC566" t="s">
        <v>388</v>
      </c>
      <c r="AE566" t="s">
        <v>423</v>
      </c>
      <c r="AG566" t="s">
        <v>390</v>
      </c>
      <c r="AK566" t="s">
        <v>383</v>
      </c>
      <c r="AO566" t="s">
        <v>383</v>
      </c>
      <c r="AQ566" t="s">
        <v>418</v>
      </c>
      <c r="AS566" t="s">
        <v>383</v>
      </c>
      <c r="AU566" t="s">
        <v>383</v>
      </c>
      <c r="AV566" t="s">
        <v>361</v>
      </c>
      <c r="AW566" t="s">
        <v>361</v>
      </c>
      <c r="AX566" t="s">
        <v>361</v>
      </c>
      <c r="AY566" t="s">
        <v>361</v>
      </c>
      <c r="AZ566" t="s">
        <v>361</v>
      </c>
      <c r="BA566" t="s">
        <v>361</v>
      </c>
      <c r="BB566" t="s">
        <v>361</v>
      </c>
      <c r="BC566" t="s">
        <v>361</v>
      </c>
      <c r="BD566" t="s">
        <v>361</v>
      </c>
      <c r="BE566" t="s">
        <v>361</v>
      </c>
      <c r="BF566" t="s">
        <v>361</v>
      </c>
      <c r="BG566" t="s">
        <v>361</v>
      </c>
      <c r="BH566" t="s">
        <v>361</v>
      </c>
      <c r="BI566" t="s">
        <v>361</v>
      </c>
      <c r="BJ566" t="s">
        <v>370</v>
      </c>
      <c r="BK566" t="s">
        <v>361</v>
      </c>
      <c r="BL566" t="s">
        <v>361</v>
      </c>
      <c r="BM566" t="s">
        <v>361</v>
      </c>
      <c r="BP566" t="s">
        <v>361</v>
      </c>
      <c r="BQ566" t="s">
        <v>361</v>
      </c>
      <c r="BR566" t="s">
        <v>361</v>
      </c>
      <c r="BS566" t="s">
        <v>361</v>
      </c>
      <c r="BT566" t="s">
        <v>361</v>
      </c>
      <c r="BU566" t="s">
        <v>361</v>
      </c>
      <c r="BV566" t="s">
        <v>361</v>
      </c>
      <c r="BW566" t="s">
        <v>361</v>
      </c>
      <c r="BX566" t="s">
        <v>361</v>
      </c>
      <c r="BY566" t="s">
        <v>361</v>
      </c>
      <c r="BZ566" t="s">
        <v>370</v>
      </c>
      <c r="CA566" t="s">
        <v>361</v>
      </c>
      <c r="CB566" t="s">
        <v>361</v>
      </c>
      <c r="CC566" t="s">
        <v>361</v>
      </c>
      <c r="CF566" t="s">
        <v>361</v>
      </c>
      <c r="CG566" t="s">
        <v>361</v>
      </c>
      <c r="CH566" t="s">
        <v>361</v>
      </c>
      <c r="CI566" t="s">
        <v>361</v>
      </c>
      <c r="CJ566" t="s">
        <v>361</v>
      </c>
      <c r="CK566" t="s">
        <v>361</v>
      </c>
      <c r="CL566" t="s">
        <v>361</v>
      </c>
      <c r="CM566" t="s">
        <v>361</v>
      </c>
      <c r="CN566" t="s">
        <v>361</v>
      </c>
      <c r="CO566" t="s">
        <v>361</v>
      </c>
      <c r="CP566" t="s">
        <v>361</v>
      </c>
      <c r="CQ566" t="s">
        <v>361</v>
      </c>
      <c r="CR566" t="s">
        <v>361</v>
      </c>
      <c r="CS566" t="s">
        <v>361</v>
      </c>
      <c r="CT566" t="s">
        <v>370</v>
      </c>
      <c r="CU566" t="s">
        <v>361</v>
      </c>
      <c r="CV566" t="s">
        <v>361</v>
      </c>
      <c r="CW566" t="s">
        <v>361</v>
      </c>
      <c r="CX566" t="s">
        <v>361</v>
      </c>
      <c r="CY566" t="s">
        <v>370</v>
      </c>
      <c r="CZ566" t="s">
        <v>361</v>
      </c>
      <c r="DA566" t="s">
        <v>361</v>
      </c>
      <c r="DE566" t="s">
        <v>385</v>
      </c>
      <c r="DG566" t="s">
        <v>383</v>
      </c>
      <c r="DH566" t="s">
        <v>361</v>
      </c>
      <c r="DI566" t="s">
        <v>361</v>
      </c>
      <c r="DJ566" t="s">
        <v>361</v>
      </c>
      <c r="DK566" t="s">
        <v>361</v>
      </c>
      <c r="DL566" t="s">
        <v>361</v>
      </c>
      <c r="DM566" t="s">
        <v>361</v>
      </c>
      <c r="DN566" t="s">
        <v>361</v>
      </c>
      <c r="DO566" t="s">
        <v>361</v>
      </c>
      <c r="DP566" t="s">
        <v>361</v>
      </c>
      <c r="DQ566" t="s">
        <v>361</v>
      </c>
      <c r="DR566" t="s">
        <v>361</v>
      </c>
      <c r="DT566" t="s">
        <v>361</v>
      </c>
      <c r="DU566" t="s">
        <v>361</v>
      </c>
      <c r="DV566" t="s">
        <v>361</v>
      </c>
      <c r="DW566" t="s">
        <v>361</v>
      </c>
      <c r="DX566" t="s">
        <v>361</v>
      </c>
      <c r="DY566" t="s">
        <v>361</v>
      </c>
      <c r="DZ566" t="s">
        <v>361</v>
      </c>
      <c r="EA566" t="s">
        <v>361</v>
      </c>
      <c r="EB566" t="s">
        <v>361</v>
      </c>
      <c r="EC566" t="s">
        <v>361</v>
      </c>
      <c r="ED566" t="s">
        <v>370</v>
      </c>
      <c r="EI566" t="s">
        <v>383</v>
      </c>
      <c r="EK566" t="s">
        <v>383</v>
      </c>
      <c r="EL566">
        <v>3</v>
      </c>
      <c r="EM566" t="s">
        <v>371</v>
      </c>
      <c r="EN566">
        <v>29</v>
      </c>
      <c r="EO566" t="s">
        <v>372</v>
      </c>
      <c r="EP566">
        <v>21</v>
      </c>
      <c r="EQ566" t="s">
        <v>372</v>
      </c>
      <c r="ER566">
        <v>26</v>
      </c>
      <c r="FQ566" t="s">
        <v>373</v>
      </c>
      <c r="FS566" t="s">
        <v>393</v>
      </c>
      <c r="FW566" t="s">
        <v>387</v>
      </c>
      <c r="GG566" t="s">
        <v>383</v>
      </c>
      <c r="GK566" t="s">
        <v>394</v>
      </c>
      <c r="GQ566">
        <v>3</v>
      </c>
      <c r="GS566" t="s">
        <v>395</v>
      </c>
      <c r="GU566" t="s">
        <v>396</v>
      </c>
      <c r="GY566" t="s">
        <v>397</v>
      </c>
      <c r="HC566" t="s">
        <v>383</v>
      </c>
      <c r="HE566" t="s">
        <v>385</v>
      </c>
      <c r="HO566" t="s">
        <v>385</v>
      </c>
      <c r="HP566" t="s">
        <v>385</v>
      </c>
      <c r="HQ566" t="s">
        <v>383</v>
      </c>
      <c r="HR566" t="s">
        <v>383</v>
      </c>
      <c r="HS566" t="s">
        <v>385</v>
      </c>
      <c r="HT566" t="s">
        <v>383</v>
      </c>
      <c r="HU566" t="s">
        <v>385</v>
      </c>
      <c r="HV566" t="s">
        <v>385</v>
      </c>
      <c r="HW566" t="s">
        <v>385</v>
      </c>
      <c r="IE566" t="s">
        <v>385</v>
      </c>
      <c r="IF566" t="s">
        <v>385</v>
      </c>
      <c r="IG566" t="s">
        <v>383</v>
      </c>
      <c r="IH566" t="s">
        <v>383</v>
      </c>
      <c r="II566" t="s">
        <v>383</v>
      </c>
      <c r="IJ566" t="s">
        <v>385</v>
      </c>
      <c r="IK566" t="s">
        <v>383</v>
      </c>
      <c r="IM566" t="s">
        <v>421</v>
      </c>
      <c r="IQ566" t="s">
        <v>504</v>
      </c>
      <c r="IU566" t="s">
        <v>399</v>
      </c>
      <c r="IW566" t="s">
        <v>399</v>
      </c>
      <c r="IY566" t="s">
        <v>399</v>
      </c>
      <c r="JA566" t="s">
        <v>383</v>
      </c>
      <c r="JL566" t="s">
        <v>361</v>
      </c>
      <c r="JM566" t="s">
        <v>361</v>
      </c>
      <c r="JN566" t="s">
        <v>361</v>
      </c>
      <c r="JO566" t="s">
        <v>361</v>
      </c>
      <c r="JP566" t="s">
        <v>361</v>
      </c>
      <c r="JQ566" t="s">
        <v>361</v>
      </c>
      <c r="JR566" t="s">
        <v>361</v>
      </c>
      <c r="JS566" t="s">
        <v>361</v>
      </c>
      <c r="JT566" t="s">
        <v>361</v>
      </c>
      <c r="JU566" t="s">
        <v>361</v>
      </c>
      <c r="JV566" t="s">
        <v>361</v>
      </c>
      <c r="JW566" t="s">
        <v>361</v>
      </c>
      <c r="KB566" t="s">
        <v>8</v>
      </c>
    </row>
    <row r="567" spans="1:288" x14ac:dyDescent="0.3">
      <c r="A567">
        <v>566</v>
      </c>
      <c r="D567" s="45">
        <v>44750</v>
      </c>
      <c r="E567" s="46">
        <v>0.60138888888888886</v>
      </c>
      <c r="F567" t="s">
        <v>60</v>
      </c>
      <c r="G567" t="s">
        <v>382</v>
      </c>
      <c r="I567" t="s">
        <v>383</v>
      </c>
      <c r="N567" t="s">
        <v>384</v>
      </c>
      <c r="S567" t="s">
        <v>385</v>
      </c>
      <c r="W567" t="s">
        <v>465</v>
      </c>
      <c r="AA567" t="s">
        <v>414</v>
      </c>
      <c r="AC567" t="s">
        <v>388</v>
      </c>
      <c r="AE567" t="s">
        <v>423</v>
      </c>
      <c r="AG567" t="s">
        <v>390</v>
      </c>
      <c r="AK567" t="s">
        <v>502</v>
      </c>
      <c r="AL567" t="s">
        <v>662</v>
      </c>
      <c r="AO567" t="s">
        <v>385</v>
      </c>
      <c r="AQ567" t="s">
        <v>418</v>
      </c>
      <c r="AS567" t="s">
        <v>385</v>
      </c>
      <c r="AU567" t="s">
        <v>385</v>
      </c>
      <c r="AV567" t="s">
        <v>361</v>
      </c>
      <c r="AW567" t="s">
        <v>361</v>
      </c>
      <c r="AX567" t="s">
        <v>361</v>
      </c>
      <c r="AY567" t="s">
        <v>361</v>
      </c>
      <c r="AZ567" t="s">
        <v>361</v>
      </c>
      <c r="BA567" t="s">
        <v>361</v>
      </c>
      <c r="BB567" t="s">
        <v>361</v>
      </c>
      <c r="BC567" t="s">
        <v>361</v>
      </c>
      <c r="BD567" t="s">
        <v>361</v>
      </c>
      <c r="BE567" t="s">
        <v>370</v>
      </c>
      <c r="BF567" t="s">
        <v>361</v>
      </c>
      <c r="BG567" t="s">
        <v>361</v>
      </c>
      <c r="BH567" t="s">
        <v>361</v>
      </c>
      <c r="BI567" t="s">
        <v>361</v>
      </c>
      <c r="BJ567" t="s">
        <v>361</v>
      </c>
      <c r="BK567" t="s">
        <v>361</v>
      </c>
      <c r="BL567" t="s">
        <v>361</v>
      </c>
      <c r="BM567" t="s">
        <v>361</v>
      </c>
      <c r="BP567" t="s">
        <v>361</v>
      </c>
      <c r="BQ567" t="s">
        <v>361</v>
      </c>
      <c r="BR567" t="s">
        <v>361</v>
      </c>
      <c r="BS567" t="s">
        <v>361</v>
      </c>
      <c r="BT567" t="s">
        <v>361</v>
      </c>
      <c r="BU567" t="s">
        <v>361</v>
      </c>
      <c r="BV567" t="s">
        <v>361</v>
      </c>
      <c r="BW567" t="s">
        <v>361</v>
      </c>
      <c r="BX567" t="s">
        <v>361</v>
      </c>
      <c r="BY567" t="s">
        <v>370</v>
      </c>
      <c r="BZ567" t="s">
        <v>361</v>
      </c>
      <c r="CA567" t="s">
        <v>370</v>
      </c>
      <c r="CB567" t="s">
        <v>361</v>
      </c>
      <c r="CC567" t="s">
        <v>361</v>
      </c>
      <c r="CF567" t="s">
        <v>361</v>
      </c>
      <c r="CG567" t="s">
        <v>361</v>
      </c>
      <c r="CH567" t="s">
        <v>361</v>
      </c>
      <c r="CI567" t="s">
        <v>361</v>
      </c>
      <c r="CJ567" t="s">
        <v>361</v>
      </c>
      <c r="CK567" t="s">
        <v>361</v>
      </c>
      <c r="CL567" t="s">
        <v>361</v>
      </c>
      <c r="CM567" t="s">
        <v>361</v>
      </c>
      <c r="CN567" t="s">
        <v>361</v>
      </c>
      <c r="CO567" t="s">
        <v>361</v>
      </c>
      <c r="CP567" t="s">
        <v>361</v>
      </c>
      <c r="CQ567" t="s">
        <v>361</v>
      </c>
      <c r="CR567" t="s">
        <v>370</v>
      </c>
      <c r="CS567" t="s">
        <v>361</v>
      </c>
      <c r="CT567" t="s">
        <v>361</v>
      </c>
      <c r="CU567" t="s">
        <v>361</v>
      </c>
      <c r="CV567" t="s">
        <v>370</v>
      </c>
      <c r="CW567" t="s">
        <v>361</v>
      </c>
      <c r="CX567" t="s">
        <v>361</v>
      </c>
      <c r="CY567" t="s">
        <v>361</v>
      </c>
      <c r="CZ567" t="s">
        <v>370</v>
      </c>
      <c r="DA567" t="s">
        <v>361</v>
      </c>
      <c r="DE567" t="s">
        <v>385</v>
      </c>
      <c r="DG567" t="s">
        <v>385</v>
      </c>
      <c r="DH567" t="s">
        <v>361</v>
      </c>
      <c r="DI567" t="s">
        <v>361</v>
      </c>
      <c r="DJ567" t="s">
        <v>361</v>
      </c>
      <c r="DK567" t="s">
        <v>361</v>
      </c>
      <c r="DL567" t="s">
        <v>361</v>
      </c>
      <c r="DM567" t="s">
        <v>361</v>
      </c>
      <c r="DN567" t="s">
        <v>361</v>
      </c>
      <c r="DO567" t="s">
        <v>361</v>
      </c>
      <c r="DP567" t="s">
        <v>361</v>
      </c>
      <c r="DQ567" t="s">
        <v>361</v>
      </c>
      <c r="DR567" t="s">
        <v>361</v>
      </c>
      <c r="DT567" t="s">
        <v>361</v>
      </c>
      <c r="DU567" t="s">
        <v>361</v>
      </c>
      <c r="DV567" t="s">
        <v>361</v>
      </c>
      <c r="DW567" t="s">
        <v>361</v>
      </c>
      <c r="DX567" t="s">
        <v>361</v>
      </c>
      <c r="DY567" t="s">
        <v>361</v>
      </c>
      <c r="DZ567" t="s">
        <v>361</v>
      </c>
      <c r="EA567" t="s">
        <v>361</v>
      </c>
      <c r="EB567" t="s">
        <v>361</v>
      </c>
      <c r="EC567" t="s">
        <v>361</v>
      </c>
      <c r="ED567" t="s">
        <v>370</v>
      </c>
      <c r="EI567" t="s">
        <v>383</v>
      </c>
      <c r="EK567" t="s">
        <v>383</v>
      </c>
      <c r="EL567">
        <v>5</v>
      </c>
      <c r="EM567" t="s">
        <v>372</v>
      </c>
      <c r="EN567">
        <v>50</v>
      </c>
      <c r="EO567" t="s">
        <v>371</v>
      </c>
      <c r="EP567">
        <v>54</v>
      </c>
      <c r="EQ567" t="s">
        <v>372</v>
      </c>
      <c r="ER567">
        <v>17</v>
      </c>
      <c r="ES567" t="s">
        <v>371</v>
      </c>
      <c r="ET567">
        <v>14</v>
      </c>
      <c r="EU567" t="s">
        <v>371</v>
      </c>
      <c r="EV567">
        <v>10</v>
      </c>
      <c r="FQ567" t="s">
        <v>392</v>
      </c>
      <c r="FS567" t="s">
        <v>448</v>
      </c>
      <c r="FW567" t="s">
        <v>419</v>
      </c>
      <c r="GA567" t="s">
        <v>385</v>
      </c>
      <c r="GG567" t="s">
        <v>383</v>
      </c>
      <c r="GK567" t="s">
        <v>517</v>
      </c>
      <c r="GQ567">
        <v>1</v>
      </c>
      <c r="GS567" t="s">
        <v>420</v>
      </c>
      <c r="GU567" t="s">
        <v>396</v>
      </c>
      <c r="GY567" t="s">
        <v>397</v>
      </c>
      <c r="HC567" t="s">
        <v>383</v>
      </c>
      <c r="HE567" t="s">
        <v>385</v>
      </c>
      <c r="HO567" t="s">
        <v>385</v>
      </c>
      <c r="HP567" t="s">
        <v>385</v>
      </c>
      <c r="HQ567" t="s">
        <v>383</v>
      </c>
      <c r="HR567" t="s">
        <v>383</v>
      </c>
      <c r="HS567" t="s">
        <v>385</v>
      </c>
      <c r="HT567" t="s">
        <v>383</v>
      </c>
      <c r="HU567" t="s">
        <v>385</v>
      </c>
      <c r="HV567" t="s">
        <v>385</v>
      </c>
      <c r="HW567" t="s">
        <v>383</v>
      </c>
      <c r="IE567" t="s">
        <v>385</v>
      </c>
      <c r="IF567" t="s">
        <v>385</v>
      </c>
      <c r="IG567" t="s">
        <v>383</v>
      </c>
      <c r="IH567" t="s">
        <v>383</v>
      </c>
      <c r="II567" t="s">
        <v>383</v>
      </c>
      <c r="IJ567" t="s">
        <v>383</v>
      </c>
      <c r="IK567" t="s">
        <v>383</v>
      </c>
      <c r="IM567" t="s">
        <v>655</v>
      </c>
      <c r="IQ567" t="s">
        <v>422</v>
      </c>
      <c r="IU567" t="s">
        <v>399</v>
      </c>
      <c r="IW567" t="s">
        <v>399</v>
      </c>
      <c r="IY567" t="s">
        <v>399</v>
      </c>
      <c r="JA567" t="s">
        <v>383</v>
      </c>
      <c r="JL567" t="s">
        <v>361</v>
      </c>
      <c r="JM567" t="s">
        <v>361</v>
      </c>
      <c r="JN567" t="s">
        <v>361</v>
      </c>
      <c r="JO567" t="s">
        <v>361</v>
      </c>
      <c r="JP567" t="s">
        <v>361</v>
      </c>
      <c r="JQ567" t="s">
        <v>361</v>
      </c>
      <c r="JR567" t="s">
        <v>361</v>
      </c>
      <c r="JS567" t="s">
        <v>361</v>
      </c>
      <c r="JT567" t="s">
        <v>361</v>
      </c>
      <c r="JU567" t="s">
        <v>361</v>
      </c>
      <c r="JV567" t="s">
        <v>361</v>
      </c>
      <c r="JW567" t="s">
        <v>361</v>
      </c>
      <c r="KB567" t="s">
        <v>8</v>
      </c>
    </row>
    <row r="568" spans="1:288" x14ac:dyDescent="0.3">
      <c r="A568">
        <v>567</v>
      </c>
      <c r="D568" s="45">
        <v>44751</v>
      </c>
      <c r="E568" s="46">
        <v>0.37777777777777777</v>
      </c>
      <c r="F568" t="s">
        <v>62</v>
      </c>
      <c r="G568" t="s">
        <v>382</v>
      </c>
      <c r="I568" t="s">
        <v>383</v>
      </c>
      <c r="N568" t="s">
        <v>384</v>
      </c>
      <c r="S568" t="s">
        <v>385</v>
      </c>
      <c r="W568" t="s">
        <v>413</v>
      </c>
      <c r="AA568" t="s">
        <v>414</v>
      </c>
      <c r="AC568" t="s">
        <v>388</v>
      </c>
      <c r="AE568" t="s">
        <v>423</v>
      </c>
      <c r="AG568" t="s">
        <v>390</v>
      </c>
      <c r="AK568" t="s">
        <v>383</v>
      </c>
      <c r="AO568" t="s">
        <v>383</v>
      </c>
      <c r="AQ568" t="s">
        <v>460</v>
      </c>
      <c r="AS568" t="s">
        <v>383</v>
      </c>
      <c r="AU568" t="s">
        <v>383</v>
      </c>
      <c r="AV568" t="s">
        <v>361</v>
      </c>
      <c r="AW568" t="s">
        <v>361</v>
      </c>
      <c r="AX568" t="s">
        <v>361</v>
      </c>
      <c r="AY568" t="s">
        <v>361</v>
      </c>
      <c r="AZ568" t="s">
        <v>361</v>
      </c>
      <c r="BA568" t="s">
        <v>361</v>
      </c>
      <c r="BB568" t="s">
        <v>361</v>
      </c>
      <c r="BC568" t="s">
        <v>361</v>
      </c>
      <c r="BD568" t="s">
        <v>361</v>
      </c>
      <c r="BE568" t="s">
        <v>361</v>
      </c>
      <c r="BF568" t="s">
        <v>361</v>
      </c>
      <c r="BG568" t="s">
        <v>361</v>
      </c>
      <c r="BH568" t="s">
        <v>361</v>
      </c>
      <c r="BI568" t="s">
        <v>370</v>
      </c>
      <c r="BJ568" t="s">
        <v>370</v>
      </c>
      <c r="BK568" t="s">
        <v>361</v>
      </c>
      <c r="BL568" t="s">
        <v>361</v>
      </c>
      <c r="BM568" t="s">
        <v>361</v>
      </c>
      <c r="BP568" t="s">
        <v>361</v>
      </c>
      <c r="BQ568" t="s">
        <v>361</v>
      </c>
      <c r="BR568" t="s">
        <v>361</v>
      </c>
      <c r="BS568" t="s">
        <v>361</v>
      </c>
      <c r="BT568" t="s">
        <v>361</v>
      </c>
      <c r="BU568" t="s">
        <v>361</v>
      </c>
      <c r="BV568" t="s">
        <v>361</v>
      </c>
      <c r="BW568" t="s">
        <v>361</v>
      </c>
      <c r="BX568" t="s">
        <v>361</v>
      </c>
      <c r="BY568" t="s">
        <v>361</v>
      </c>
      <c r="BZ568" t="s">
        <v>370</v>
      </c>
      <c r="CA568" t="s">
        <v>370</v>
      </c>
      <c r="CB568" t="s">
        <v>361</v>
      </c>
      <c r="CC568" t="s">
        <v>361</v>
      </c>
      <c r="CF568" t="s">
        <v>361</v>
      </c>
      <c r="CG568" t="s">
        <v>361</v>
      </c>
      <c r="CH568" t="s">
        <v>361</v>
      </c>
      <c r="CI568" t="s">
        <v>361</v>
      </c>
      <c r="CJ568" t="s">
        <v>361</v>
      </c>
      <c r="CK568" t="s">
        <v>361</v>
      </c>
      <c r="CL568" t="s">
        <v>361</v>
      </c>
      <c r="CM568" t="s">
        <v>361</v>
      </c>
      <c r="CN568" t="s">
        <v>361</v>
      </c>
      <c r="CO568" t="s">
        <v>361</v>
      </c>
      <c r="CP568" t="s">
        <v>361</v>
      </c>
      <c r="CQ568" t="s">
        <v>361</v>
      </c>
      <c r="CR568" t="s">
        <v>361</v>
      </c>
      <c r="CS568" t="s">
        <v>370</v>
      </c>
      <c r="CT568" t="s">
        <v>370</v>
      </c>
      <c r="CU568" t="s">
        <v>361</v>
      </c>
      <c r="CV568" t="s">
        <v>361</v>
      </c>
      <c r="CW568" t="s">
        <v>361</v>
      </c>
      <c r="CX568" t="s">
        <v>361</v>
      </c>
      <c r="CY568" t="s">
        <v>361</v>
      </c>
      <c r="CZ568" t="s">
        <v>370</v>
      </c>
      <c r="DA568" t="s">
        <v>361</v>
      </c>
      <c r="DE568" t="s">
        <v>385</v>
      </c>
      <c r="DG568" t="s">
        <v>385</v>
      </c>
      <c r="DH568" t="s">
        <v>361</v>
      </c>
      <c r="DI568" t="s">
        <v>361</v>
      </c>
      <c r="DJ568" t="s">
        <v>361</v>
      </c>
      <c r="DK568" t="s">
        <v>361</v>
      </c>
      <c r="DL568" t="s">
        <v>361</v>
      </c>
      <c r="DM568" t="s">
        <v>361</v>
      </c>
      <c r="DN568" t="s">
        <v>361</v>
      </c>
      <c r="DO568" t="s">
        <v>361</v>
      </c>
      <c r="DP568" t="s">
        <v>361</v>
      </c>
      <c r="DQ568" t="s">
        <v>361</v>
      </c>
      <c r="DR568" t="s">
        <v>361</v>
      </c>
      <c r="DT568" t="s">
        <v>361</v>
      </c>
      <c r="DU568" t="s">
        <v>361</v>
      </c>
      <c r="DV568" t="s">
        <v>361</v>
      </c>
      <c r="DW568" t="s">
        <v>361</v>
      </c>
      <c r="DX568" t="s">
        <v>361</v>
      </c>
      <c r="DY568" t="s">
        <v>361</v>
      </c>
      <c r="DZ568" t="s">
        <v>361</v>
      </c>
      <c r="EA568" t="s">
        <v>361</v>
      </c>
      <c r="EB568" t="s">
        <v>361</v>
      </c>
      <c r="EC568" t="s">
        <v>361</v>
      </c>
      <c r="ED568" t="s">
        <v>370</v>
      </c>
      <c r="EI568" t="s">
        <v>383</v>
      </c>
      <c r="EK568" t="s">
        <v>383</v>
      </c>
      <c r="EL568">
        <v>1</v>
      </c>
      <c r="EM568" t="s">
        <v>372</v>
      </c>
      <c r="EN568">
        <v>52</v>
      </c>
      <c r="FQ568" t="s">
        <v>373</v>
      </c>
      <c r="FS568" t="s">
        <v>448</v>
      </c>
      <c r="FW568" t="s">
        <v>463</v>
      </c>
      <c r="FY568" t="s">
        <v>493</v>
      </c>
      <c r="GG568" t="s">
        <v>383</v>
      </c>
      <c r="GK568" t="s">
        <v>394</v>
      </c>
      <c r="GQ568">
        <v>1</v>
      </c>
      <c r="GS568" t="s">
        <v>420</v>
      </c>
      <c r="GU568" t="s">
        <v>396</v>
      </c>
      <c r="GY568" t="s">
        <v>397</v>
      </c>
      <c r="HC568" t="s">
        <v>385</v>
      </c>
      <c r="HE568" t="s">
        <v>383</v>
      </c>
      <c r="HO568" t="s">
        <v>385</v>
      </c>
      <c r="HP568" t="s">
        <v>385</v>
      </c>
      <c r="HQ568" t="s">
        <v>383</v>
      </c>
      <c r="HR568" t="s">
        <v>383</v>
      </c>
      <c r="HS568" t="s">
        <v>383</v>
      </c>
      <c r="HT568" t="s">
        <v>383</v>
      </c>
      <c r="HU568" t="s">
        <v>383</v>
      </c>
      <c r="HV568" t="s">
        <v>383</v>
      </c>
      <c r="HW568" t="s">
        <v>383</v>
      </c>
      <c r="IE568" t="s">
        <v>385</v>
      </c>
      <c r="IF568" t="s">
        <v>385</v>
      </c>
      <c r="IG568" t="s">
        <v>383</v>
      </c>
      <c r="IH568" t="s">
        <v>383</v>
      </c>
      <c r="II568" t="s">
        <v>383</v>
      </c>
      <c r="IJ568" t="s">
        <v>383</v>
      </c>
      <c r="IK568" t="s">
        <v>383</v>
      </c>
      <c r="IM568" t="s">
        <v>453</v>
      </c>
      <c r="IQ568" t="s">
        <v>422</v>
      </c>
      <c r="IU568" t="s">
        <v>399</v>
      </c>
      <c r="IW568" t="s">
        <v>399</v>
      </c>
      <c r="IY568" t="s">
        <v>399</v>
      </c>
      <c r="JA568" t="s">
        <v>383</v>
      </c>
      <c r="JL568" t="s">
        <v>361</v>
      </c>
      <c r="JM568" t="s">
        <v>361</v>
      </c>
      <c r="JN568" t="s">
        <v>361</v>
      </c>
      <c r="JO568" t="s">
        <v>361</v>
      </c>
      <c r="JP568" t="s">
        <v>361</v>
      </c>
      <c r="JQ568" t="s">
        <v>361</v>
      </c>
      <c r="JR568" t="s">
        <v>361</v>
      </c>
      <c r="JS568" t="s">
        <v>361</v>
      </c>
      <c r="JT568" t="s">
        <v>361</v>
      </c>
      <c r="JU568" t="s">
        <v>361</v>
      </c>
      <c r="JV568" t="s">
        <v>361</v>
      </c>
      <c r="JW568" t="s">
        <v>361</v>
      </c>
      <c r="KB568" t="s">
        <v>8</v>
      </c>
    </row>
    <row r="569" spans="1:288" x14ac:dyDescent="0.3">
      <c r="A569">
        <v>568</v>
      </c>
      <c r="D569" s="45">
        <v>44750</v>
      </c>
      <c r="E569" s="46">
        <v>0.64374999999999993</v>
      </c>
      <c r="F569" t="s">
        <v>22</v>
      </c>
      <c r="G569" t="s">
        <v>382</v>
      </c>
      <c r="I569" t="s">
        <v>383</v>
      </c>
      <c r="N569" t="s">
        <v>384</v>
      </c>
      <c r="S569" t="s">
        <v>385</v>
      </c>
      <c r="W569" t="s">
        <v>413</v>
      </c>
      <c r="AA569" t="s">
        <v>414</v>
      </c>
      <c r="AC569" t="s">
        <v>388</v>
      </c>
      <c r="AE569" t="s">
        <v>435</v>
      </c>
      <c r="AG569" t="s">
        <v>390</v>
      </c>
      <c r="AK569" t="s">
        <v>383</v>
      </c>
      <c r="AO569" t="s">
        <v>383</v>
      </c>
      <c r="AQ569" t="s">
        <v>418</v>
      </c>
      <c r="AS569" t="s">
        <v>383</v>
      </c>
      <c r="AU569" t="s">
        <v>383</v>
      </c>
      <c r="AV569" t="s">
        <v>361</v>
      </c>
      <c r="AW569" t="s">
        <v>361</v>
      </c>
      <c r="AX569" t="s">
        <v>361</v>
      </c>
      <c r="AY569" t="s">
        <v>361</v>
      </c>
      <c r="AZ569" t="s">
        <v>361</v>
      </c>
      <c r="BA569" t="s">
        <v>361</v>
      </c>
      <c r="BB569" t="s">
        <v>361</v>
      </c>
      <c r="BC569" t="s">
        <v>361</v>
      </c>
      <c r="BD569" t="s">
        <v>361</v>
      </c>
      <c r="BE569" t="s">
        <v>370</v>
      </c>
      <c r="BF569" t="s">
        <v>361</v>
      </c>
      <c r="BG569" t="s">
        <v>361</v>
      </c>
      <c r="BH569" t="s">
        <v>361</v>
      </c>
      <c r="BI569" t="s">
        <v>361</v>
      </c>
      <c r="BJ569" t="s">
        <v>361</v>
      </c>
      <c r="BK569" t="s">
        <v>361</v>
      </c>
      <c r="BL569" t="s">
        <v>361</v>
      </c>
      <c r="BM569" t="s">
        <v>361</v>
      </c>
      <c r="BP569" t="s">
        <v>361</v>
      </c>
      <c r="BQ569" t="s">
        <v>361</v>
      </c>
      <c r="BR569" t="s">
        <v>361</v>
      </c>
      <c r="BS569" t="s">
        <v>361</v>
      </c>
      <c r="BT569" t="s">
        <v>361</v>
      </c>
      <c r="BU569" t="s">
        <v>361</v>
      </c>
      <c r="BV569" t="s">
        <v>361</v>
      </c>
      <c r="BW569" t="s">
        <v>361</v>
      </c>
      <c r="BX569" t="s">
        <v>361</v>
      </c>
      <c r="BY569" t="s">
        <v>361</v>
      </c>
      <c r="BZ569" t="s">
        <v>370</v>
      </c>
      <c r="CA569" t="s">
        <v>361</v>
      </c>
      <c r="CB569" t="s">
        <v>361</v>
      </c>
      <c r="CC569" t="s">
        <v>361</v>
      </c>
      <c r="CF569" t="s">
        <v>361</v>
      </c>
      <c r="CG569" t="s">
        <v>361</v>
      </c>
      <c r="CH569" t="s">
        <v>361</v>
      </c>
      <c r="CI569" t="s">
        <v>361</v>
      </c>
      <c r="CJ569" t="s">
        <v>361</v>
      </c>
      <c r="CK569" t="s">
        <v>361</v>
      </c>
      <c r="CL569" t="s">
        <v>361</v>
      </c>
      <c r="CM569" t="s">
        <v>361</v>
      </c>
      <c r="CN569" t="s">
        <v>361</v>
      </c>
      <c r="CO569" t="s">
        <v>361</v>
      </c>
      <c r="CP569" t="s">
        <v>361</v>
      </c>
      <c r="CQ569" t="s">
        <v>361</v>
      </c>
      <c r="CR569" t="s">
        <v>361</v>
      </c>
      <c r="CS569" t="s">
        <v>361</v>
      </c>
      <c r="CT569" t="s">
        <v>361</v>
      </c>
      <c r="CU569" t="s">
        <v>361</v>
      </c>
      <c r="CV569" t="s">
        <v>370</v>
      </c>
      <c r="CW569" t="s">
        <v>361</v>
      </c>
      <c r="CX569" t="s">
        <v>361</v>
      </c>
      <c r="CY569" t="s">
        <v>361</v>
      </c>
      <c r="CZ569" t="s">
        <v>361</v>
      </c>
      <c r="DA569" t="s">
        <v>361</v>
      </c>
      <c r="DE569" t="s">
        <v>385</v>
      </c>
      <c r="DG569" t="s">
        <v>385</v>
      </c>
      <c r="DH569" t="s">
        <v>361</v>
      </c>
      <c r="DI569" t="s">
        <v>361</v>
      </c>
      <c r="DJ569" t="s">
        <v>361</v>
      </c>
      <c r="DK569" t="s">
        <v>361</v>
      </c>
      <c r="DL569" t="s">
        <v>361</v>
      </c>
      <c r="DM569" t="s">
        <v>361</v>
      </c>
      <c r="DN569" t="s">
        <v>361</v>
      </c>
      <c r="DO569" t="s">
        <v>361</v>
      </c>
      <c r="DP569" t="s">
        <v>361</v>
      </c>
      <c r="DQ569" t="s">
        <v>361</v>
      </c>
      <c r="DR569" t="s">
        <v>361</v>
      </c>
      <c r="DT569" t="s">
        <v>361</v>
      </c>
      <c r="DU569" t="s">
        <v>361</v>
      </c>
      <c r="DV569" t="s">
        <v>361</v>
      </c>
      <c r="DW569" t="s">
        <v>361</v>
      </c>
      <c r="DX569" t="s">
        <v>361</v>
      </c>
      <c r="DY569" t="s">
        <v>361</v>
      </c>
      <c r="DZ569" t="s">
        <v>361</v>
      </c>
      <c r="EA569" t="s">
        <v>361</v>
      </c>
      <c r="EB569" t="s">
        <v>361</v>
      </c>
      <c r="EC569" t="s">
        <v>361</v>
      </c>
      <c r="ED569" t="s">
        <v>370</v>
      </c>
      <c r="EI569" t="s">
        <v>383</v>
      </c>
      <c r="EK569" t="s">
        <v>383</v>
      </c>
      <c r="EL569">
        <v>1</v>
      </c>
      <c r="EM569" t="s">
        <v>372</v>
      </c>
      <c r="EN569">
        <v>25</v>
      </c>
      <c r="FQ569" t="s">
        <v>373</v>
      </c>
      <c r="FS569" t="s">
        <v>463</v>
      </c>
      <c r="FU569" t="s">
        <v>503</v>
      </c>
      <c r="FW569" t="s">
        <v>419</v>
      </c>
      <c r="GG569" t="s">
        <v>383</v>
      </c>
      <c r="GK569" t="s">
        <v>517</v>
      </c>
      <c r="GQ569">
        <v>6</v>
      </c>
      <c r="GS569" t="s">
        <v>420</v>
      </c>
      <c r="GU569" t="s">
        <v>396</v>
      </c>
      <c r="GY569" t="s">
        <v>397</v>
      </c>
      <c r="HC569" t="s">
        <v>383</v>
      </c>
      <c r="HE569" t="s">
        <v>385</v>
      </c>
      <c r="HO569" t="s">
        <v>385</v>
      </c>
      <c r="HP569" t="s">
        <v>385</v>
      </c>
      <c r="HQ569" t="s">
        <v>383</v>
      </c>
      <c r="HR569" t="s">
        <v>383</v>
      </c>
      <c r="HS569" t="s">
        <v>385</v>
      </c>
      <c r="HT569" t="s">
        <v>383</v>
      </c>
      <c r="HU569" t="s">
        <v>385</v>
      </c>
      <c r="HV569" t="s">
        <v>385</v>
      </c>
      <c r="HW569" t="s">
        <v>383</v>
      </c>
      <c r="IE569" t="s">
        <v>383</v>
      </c>
      <c r="IF569" t="s">
        <v>385</v>
      </c>
      <c r="IG569" t="s">
        <v>383</v>
      </c>
      <c r="IH569" t="s">
        <v>383</v>
      </c>
      <c r="II569" t="s">
        <v>383</v>
      </c>
      <c r="IJ569" t="s">
        <v>383</v>
      </c>
      <c r="IK569" t="s">
        <v>383</v>
      </c>
      <c r="IM569" t="s">
        <v>398</v>
      </c>
      <c r="IQ569" t="s">
        <v>422</v>
      </c>
      <c r="IU569" t="s">
        <v>399</v>
      </c>
      <c r="IW569" t="s">
        <v>399</v>
      </c>
      <c r="IY569" t="s">
        <v>399</v>
      </c>
      <c r="JA569" t="s">
        <v>383</v>
      </c>
      <c r="JL569" t="s">
        <v>361</v>
      </c>
      <c r="JM569" t="s">
        <v>361</v>
      </c>
      <c r="JN569" t="s">
        <v>361</v>
      </c>
      <c r="JO569" t="s">
        <v>361</v>
      </c>
      <c r="JP569" t="s">
        <v>361</v>
      </c>
      <c r="JQ569" t="s">
        <v>361</v>
      </c>
      <c r="JR569" t="s">
        <v>361</v>
      </c>
      <c r="JS569" t="s">
        <v>361</v>
      </c>
      <c r="JT569" t="s">
        <v>361</v>
      </c>
      <c r="JU569" t="s">
        <v>361</v>
      </c>
      <c r="JV569" t="s">
        <v>361</v>
      </c>
      <c r="JW569" t="s">
        <v>361</v>
      </c>
      <c r="KB569" t="s">
        <v>8</v>
      </c>
    </row>
    <row r="570" spans="1:288" x14ac:dyDescent="0.3">
      <c r="A570">
        <v>569</v>
      </c>
      <c r="D570" s="45">
        <v>44750</v>
      </c>
      <c r="E570" s="46">
        <v>0.62152777777777779</v>
      </c>
      <c r="F570" t="s">
        <v>74</v>
      </c>
      <c r="G570" t="s">
        <v>382</v>
      </c>
      <c r="I570" t="s">
        <v>385</v>
      </c>
      <c r="K570" t="s">
        <v>521</v>
      </c>
      <c r="N570" t="s">
        <v>384</v>
      </c>
      <c r="S570" t="s">
        <v>385</v>
      </c>
      <c r="W570" t="s">
        <v>413</v>
      </c>
      <c r="AA570" t="s">
        <v>434</v>
      </c>
      <c r="AC570" t="s">
        <v>388</v>
      </c>
      <c r="AE570" t="s">
        <v>423</v>
      </c>
      <c r="AG570" t="s">
        <v>390</v>
      </c>
      <c r="AK570" t="s">
        <v>383</v>
      </c>
      <c r="AO570" t="s">
        <v>385</v>
      </c>
      <c r="AQ570" t="s">
        <v>391</v>
      </c>
      <c r="AS570" t="s">
        <v>385</v>
      </c>
      <c r="AU570" t="s">
        <v>385</v>
      </c>
      <c r="AV570" t="s">
        <v>361</v>
      </c>
      <c r="AW570" t="s">
        <v>361</v>
      </c>
      <c r="AX570" t="s">
        <v>361</v>
      </c>
      <c r="AY570" t="s">
        <v>361</v>
      </c>
      <c r="AZ570" t="s">
        <v>361</v>
      </c>
      <c r="BA570" t="s">
        <v>361</v>
      </c>
      <c r="BB570" t="s">
        <v>361</v>
      </c>
      <c r="BC570" t="s">
        <v>361</v>
      </c>
      <c r="BD570" t="s">
        <v>361</v>
      </c>
      <c r="BE570" t="s">
        <v>361</v>
      </c>
      <c r="BF570" t="s">
        <v>361</v>
      </c>
      <c r="BG570" t="s">
        <v>361</v>
      </c>
      <c r="BH570" t="s">
        <v>361</v>
      </c>
      <c r="BI570" t="s">
        <v>370</v>
      </c>
      <c r="BJ570" t="s">
        <v>370</v>
      </c>
      <c r="BK570" t="s">
        <v>361</v>
      </c>
      <c r="BL570" t="s">
        <v>361</v>
      </c>
      <c r="BM570" t="s">
        <v>361</v>
      </c>
      <c r="BP570" t="s">
        <v>361</v>
      </c>
      <c r="BQ570" t="s">
        <v>361</v>
      </c>
      <c r="BR570" t="s">
        <v>361</v>
      </c>
      <c r="BS570" t="s">
        <v>361</v>
      </c>
      <c r="BT570" t="s">
        <v>361</v>
      </c>
      <c r="BU570" t="s">
        <v>361</v>
      </c>
      <c r="BV570" t="s">
        <v>361</v>
      </c>
      <c r="BW570" t="s">
        <v>361</v>
      </c>
      <c r="BX570" t="s">
        <v>361</v>
      </c>
      <c r="BY570" t="s">
        <v>361</v>
      </c>
      <c r="BZ570" t="s">
        <v>370</v>
      </c>
      <c r="CA570" t="s">
        <v>361</v>
      </c>
      <c r="CB570" t="s">
        <v>361</v>
      </c>
      <c r="CC570" t="s">
        <v>361</v>
      </c>
      <c r="CF570" t="s">
        <v>361</v>
      </c>
      <c r="CG570" t="s">
        <v>361</v>
      </c>
      <c r="CH570" t="s">
        <v>361</v>
      </c>
      <c r="CI570" t="s">
        <v>361</v>
      </c>
      <c r="CJ570" t="s">
        <v>361</v>
      </c>
      <c r="CK570" t="s">
        <v>361</v>
      </c>
      <c r="CL570" t="s">
        <v>361</v>
      </c>
      <c r="CM570" t="s">
        <v>361</v>
      </c>
      <c r="CN570" t="s">
        <v>361</v>
      </c>
      <c r="CO570" t="s">
        <v>361</v>
      </c>
      <c r="CP570" t="s">
        <v>361</v>
      </c>
      <c r="CQ570" t="s">
        <v>361</v>
      </c>
      <c r="CR570" t="s">
        <v>361</v>
      </c>
      <c r="CS570" t="s">
        <v>370</v>
      </c>
      <c r="CT570" t="s">
        <v>361</v>
      </c>
      <c r="CU570" t="s">
        <v>370</v>
      </c>
      <c r="CV570" t="s">
        <v>370</v>
      </c>
      <c r="CW570" t="s">
        <v>361</v>
      </c>
      <c r="CX570" t="s">
        <v>361</v>
      </c>
      <c r="CY570" t="s">
        <v>361</v>
      </c>
      <c r="CZ570" t="s">
        <v>361</v>
      </c>
      <c r="DA570" t="s">
        <v>361</v>
      </c>
      <c r="DE570" t="s">
        <v>385</v>
      </c>
      <c r="DG570" t="s">
        <v>385</v>
      </c>
      <c r="DH570" t="s">
        <v>361</v>
      </c>
      <c r="DI570" t="s">
        <v>361</v>
      </c>
      <c r="DJ570" t="s">
        <v>361</v>
      </c>
      <c r="DK570" t="s">
        <v>361</v>
      </c>
      <c r="DL570" t="s">
        <v>361</v>
      </c>
      <c r="DM570" t="s">
        <v>361</v>
      </c>
      <c r="DN570" t="s">
        <v>361</v>
      </c>
      <c r="DO570" t="s">
        <v>361</v>
      </c>
      <c r="DP570" t="s">
        <v>361</v>
      </c>
      <c r="DQ570" t="s">
        <v>361</v>
      </c>
      <c r="DR570" t="s">
        <v>361</v>
      </c>
      <c r="DT570" t="s">
        <v>361</v>
      </c>
      <c r="DU570" t="s">
        <v>361</v>
      </c>
      <c r="DV570" t="s">
        <v>361</v>
      </c>
      <c r="DW570" t="s">
        <v>361</v>
      </c>
      <c r="DX570" t="s">
        <v>361</v>
      </c>
      <c r="DY570" t="s">
        <v>361</v>
      </c>
      <c r="DZ570" t="s">
        <v>361</v>
      </c>
      <c r="EA570" t="s">
        <v>361</v>
      </c>
      <c r="EB570" t="s">
        <v>361</v>
      </c>
      <c r="EC570" t="s">
        <v>361</v>
      </c>
      <c r="ED570" t="s">
        <v>370</v>
      </c>
      <c r="EI570" t="s">
        <v>383</v>
      </c>
      <c r="EK570" t="s">
        <v>383</v>
      </c>
      <c r="EL570">
        <v>0</v>
      </c>
      <c r="FQ570" t="s">
        <v>373</v>
      </c>
      <c r="FS570" t="s">
        <v>393</v>
      </c>
      <c r="FW570" t="s">
        <v>393</v>
      </c>
      <c r="GG570" t="s">
        <v>383</v>
      </c>
      <c r="GK570" t="s">
        <v>517</v>
      </c>
      <c r="GQ570">
        <v>2</v>
      </c>
      <c r="GS570" t="s">
        <v>602</v>
      </c>
      <c r="GU570" t="s">
        <v>396</v>
      </c>
      <c r="GY570" t="s">
        <v>397</v>
      </c>
      <c r="HC570" t="s">
        <v>385</v>
      </c>
      <c r="HE570" t="s">
        <v>385</v>
      </c>
      <c r="HO570" t="s">
        <v>385</v>
      </c>
      <c r="HP570" t="s">
        <v>385</v>
      </c>
      <c r="HQ570" t="s">
        <v>383</v>
      </c>
      <c r="HR570" t="s">
        <v>385</v>
      </c>
      <c r="HS570" t="s">
        <v>385</v>
      </c>
      <c r="HT570" t="s">
        <v>383</v>
      </c>
      <c r="HU570" t="s">
        <v>385</v>
      </c>
      <c r="HV570" t="s">
        <v>385</v>
      </c>
      <c r="HW570" t="s">
        <v>383</v>
      </c>
      <c r="IE570" t="s">
        <v>385</v>
      </c>
      <c r="IF570" t="s">
        <v>385</v>
      </c>
      <c r="IG570" t="s">
        <v>383</v>
      </c>
      <c r="IH570" t="s">
        <v>383</v>
      </c>
      <c r="II570" t="s">
        <v>383</v>
      </c>
      <c r="IJ570" t="s">
        <v>383</v>
      </c>
      <c r="IK570" t="s">
        <v>383</v>
      </c>
      <c r="IM570" t="s">
        <v>421</v>
      </c>
      <c r="IQ570" t="s">
        <v>380</v>
      </c>
      <c r="IU570" t="s">
        <v>399</v>
      </c>
      <c r="IW570" t="s">
        <v>399</v>
      </c>
      <c r="IY570" t="s">
        <v>399</v>
      </c>
      <c r="JA570" t="s">
        <v>385</v>
      </c>
      <c r="JC570" t="s">
        <v>430</v>
      </c>
      <c r="JE570" t="s">
        <v>385</v>
      </c>
      <c r="JI570" t="s">
        <v>496</v>
      </c>
      <c r="JJ570" t="s">
        <v>431</v>
      </c>
      <c r="JK570" t="s">
        <v>431</v>
      </c>
      <c r="JL570" t="s">
        <v>361</v>
      </c>
      <c r="JM570" t="s">
        <v>361</v>
      </c>
      <c r="JN570" t="s">
        <v>361</v>
      </c>
      <c r="JO570" t="s">
        <v>361</v>
      </c>
      <c r="JP570" t="s">
        <v>361</v>
      </c>
      <c r="JQ570" t="s">
        <v>361</v>
      </c>
      <c r="JR570" t="s">
        <v>370</v>
      </c>
      <c r="JS570" t="s">
        <v>370</v>
      </c>
      <c r="JT570" t="s">
        <v>370</v>
      </c>
      <c r="JU570" t="s">
        <v>370</v>
      </c>
      <c r="JV570" t="s">
        <v>370</v>
      </c>
      <c r="JW570" t="s">
        <v>370</v>
      </c>
      <c r="JY570" t="s">
        <v>14</v>
      </c>
      <c r="KA570" t="s">
        <v>433</v>
      </c>
      <c r="KB570" t="s">
        <v>8</v>
      </c>
    </row>
    <row r="571" spans="1:288" x14ac:dyDescent="0.3">
      <c r="A571">
        <v>570</v>
      </c>
      <c r="D571" s="45">
        <v>44750</v>
      </c>
      <c r="E571" s="46">
        <v>0.61458333333333337</v>
      </c>
      <c r="F571" t="s">
        <v>73</v>
      </c>
      <c r="G571" t="s">
        <v>13</v>
      </c>
      <c r="H571" t="s">
        <v>9</v>
      </c>
      <c r="J571" t="s">
        <v>547</v>
      </c>
      <c r="L571" t="s">
        <v>362</v>
      </c>
      <c r="P571" t="s">
        <v>9</v>
      </c>
      <c r="V571" t="s">
        <v>363</v>
      </c>
      <c r="Z571" t="s">
        <v>402</v>
      </c>
      <c r="AB571" t="s">
        <v>403</v>
      </c>
      <c r="AD571" t="s">
        <v>366</v>
      </c>
      <c r="AF571" t="s">
        <v>367</v>
      </c>
      <c r="AJ571" t="s">
        <v>470</v>
      </c>
      <c r="AL571" t="s">
        <v>601</v>
      </c>
      <c r="AN571" t="s">
        <v>7</v>
      </c>
      <c r="AP571" t="s">
        <v>424</v>
      </c>
      <c r="AR571" t="s">
        <v>7</v>
      </c>
      <c r="AT571" t="s">
        <v>7</v>
      </c>
      <c r="AV571" t="s">
        <v>361</v>
      </c>
      <c r="AW571" t="s">
        <v>370</v>
      </c>
      <c r="AX571" t="s">
        <v>361</v>
      </c>
      <c r="AY571" t="s">
        <v>370</v>
      </c>
      <c r="AZ571" t="s">
        <v>370</v>
      </c>
      <c r="BA571" t="s">
        <v>370</v>
      </c>
      <c r="BB571" t="s">
        <v>361</v>
      </c>
      <c r="BC571" t="s">
        <v>361</v>
      </c>
      <c r="BD571" t="s">
        <v>361</v>
      </c>
      <c r="BE571" t="s">
        <v>361</v>
      </c>
      <c r="BF571" t="s">
        <v>361</v>
      </c>
      <c r="BG571" t="s">
        <v>361</v>
      </c>
      <c r="BH571" t="s">
        <v>361</v>
      </c>
      <c r="BI571" t="s">
        <v>361</v>
      </c>
      <c r="BJ571" t="s">
        <v>361</v>
      </c>
      <c r="BK571" t="s">
        <v>361</v>
      </c>
      <c r="BL571" t="s">
        <v>361</v>
      </c>
      <c r="BM571" t="s">
        <v>361</v>
      </c>
      <c r="BP571" t="s">
        <v>361</v>
      </c>
      <c r="BQ571" t="s">
        <v>370</v>
      </c>
      <c r="BR571" t="s">
        <v>361</v>
      </c>
      <c r="BS571" t="s">
        <v>370</v>
      </c>
      <c r="BT571" t="s">
        <v>361</v>
      </c>
      <c r="BU571" t="s">
        <v>361</v>
      </c>
      <c r="BV571" t="s">
        <v>361</v>
      </c>
      <c r="BW571" t="s">
        <v>361</v>
      </c>
      <c r="BX571" t="s">
        <v>361</v>
      </c>
      <c r="BY571" t="s">
        <v>361</v>
      </c>
      <c r="BZ571" t="s">
        <v>361</v>
      </c>
      <c r="CA571" t="s">
        <v>361</v>
      </c>
      <c r="CB571" t="s">
        <v>361</v>
      </c>
      <c r="CC571" t="s">
        <v>361</v>
      </c>
      <c r="CF571" t="s">
        <v>361</v>
      </c>
      <c r="CG571" t="s">
        <v>361</v>
      </c>
      <c r="CH571" t="s">
        <v>361</v>
      </c>
      <c r="CI571" t="s">
        <v>370</v>
      </c>
      <c r="CJ571" t="s">
        <v>370</v>
      </c>
      <c r="CK571" t="s">
        <v>370</v>
      </c>
      <c r="CL571" t="s">
        <v>370</v>
      </c>
      <c r="CM571" t="s">
        <v>361</v>
      </c>
      <c r="CN571" t="s">
        <v>361</v>
      </c>
      <c r="CO571" t="s">
        <v>361</v>
      </c>
      <c r="CP571" t="s">
        <v>361</v>
      </c>
      <c r="CQ571" t="s">
        <v>361</v>
      </c>
      <c r="CR571" t="s">
        <v>361</v>
      </c>
      <c r="CS571" t="s">
        <v>361</v>
      </c>
      <c r="CT571" t="s">
        <v>361</v>
      </c>
      <c r="CU571" t="s">
        <v>361</v>
      </c>
      <c r="CV571" t="s">
        <v>361</v>
      </c>
      <c r="CW571" t="s">
        <v>361</v>
      </c>
      <c r="CX571" t="s">
        <v>361</v>
      </c>
      <c r="CY571" t="s">
        <v>361</v>
      </c>
      <c r="CZ571" t="s">
        <v>361</v>
      </c>
      <c r="DA571" t="s">
        <v>361</v>
      </c>
      <c r="DD571" t="s">
        <v>9</v>
      </c>
      <c r="DF571" t="s">
        <v>7</v>
      </c>
      <c r="DH571" t="s">
        <v>361</v>
      </c>
      <c r="DI571" t="s">
        <v>361</v>
      </c>
      <c r="DJ571" t="s">
        <v>361</v>
      </c>
      <c r="DK571" t="s">
        <v>361</v>
      </c>
      <c r="DL571" t="s">
        <v>361</v>
      </c>
      <c r="DM571" t="s">
        <v>361</v>
      </c>
      <c r="DN571" t="s">
        <v>361</v>
      </c>
      <c r="DO571" t="s">
        <v>361</v>
      </c>
      <c r="DP571" t="s">
        <v>361</v>
      </c>
      <c r="DQ571" t="s">
        <v>361</v>
      </c>
      <c r="DR571" t="s">
        <v>370</v>
      </c>
      <c r="DT571" t="s">
        <v>361</v>
      </c>
      <c r="DU571" t="s">
        <v>361</v>
      </c>
      <c r="DV571" t="s">
        <v>361</v>
      </c>
      <c r="DW571" t="s">
        <v>361</v>
      </c>
      <c r="DX571" t="s">
        <v>361</v>
      </c>
      <c r="DY571" t="s">
        <v>361</v>
      </c>
      <c r="DZ571" t="s">
        <v>361</v>
      </c>
      <c r="EA571" t="s">
        <v>361</v>
      </c>
      <c r="EB571" t="s">
        <v>361</v>
      </c>
      <c r="EC571" t="s">
        <v>361</v>
      </c>
      <c r="ED571" t="s">
        <v>361</v>
      </c>
      <c r="EH571" t="s">
        <v>7</v>
      </c>
      <c r="EJ571" t="s">
        <v>7</v>
      </c>
      <c r="EL571">
        <v>0</v>
      </c>
      <c r="FQ571" t="s">
        <v>373</v>
      </c>
      <c r="FR571" t="s">
        <v>406</v>
      </c>
      <c r="FV571" t="s">
        <v>406</v>
      </c>
      <c r="GF571" t="s">
        <v>7</v>
      </c>
      <c r="GJ571" t="s">
        <v>573</v>
      </c>
      <c r="GP571">
        <v>10</v>
      </c>
      <c r="GR571" t="s">
        <v>606</v>
      </c>
      <c r="GT571" t="s">
        <v>472</v>
      </c>
      <c r="GX571" t="s">
        <v>378</v>
      </c>
      <c r="HB571" t="s">
        <v>7</v>
      </c>
      <c r="HD571" t="s">
        <v>7</v>
      </c>
      <c r="HF571" t="s">
        <v>7</v>
      </c>
      <c r="HG571" t="s">
        <v>9</v>
      </c>
      <c r="HH571" t="s">
        <v>7</v>
      </c>
      <c r="HI571" t="s">
        <v>7</v>
      </c>
      <c r="HJ571" t="s">
        <v>7</v>
      </c>
      <c r="HK571" t="s">
        <v>7</v>
      </c>
      <c r="HL571" t="s">
        <v>7</v>
      </c>
      <c r="HM571" t="s">
        <v>7</v>
      </c>
      <c r="HN571" t="s">
        <v>7</v>
      </c>
      <c r="HX571" t="s">
        <v>9</v>
      </c>
      <c r="HY571" t="s">
        <v>7</v>
      </c>
      <c r="HZ571" t="s">
        <v>7</v>
      </c>
      <c r="IA571" t="s">
        <v>7</v>
      </c>
      <c r="IB571" t="s">
        <v>7</v>
      </c>
      <c r="IC571" t="s">
        <v>7</v>
      </c>
      <c r="ID571" t="s">
        <v>7</v>
      </c>
      <c r="IL571" t="s">
        <v>456</v>
      </c>
      <c r="IP571" t="s">
        <v>14</v>
      </c>
      <c r="IR571" t="s">
        <v>408</v>
      </c>
      <c r="IT571" t="s">
        <v>381</v>
      </c>
      <c r="IV571" t="s">
        <v>381</v>
      </c>
      <c r="IX571" t="s">
        <v>381</v>
      </c>
      <c r="IZ571" t="s">
        <v>7</v>
      </c>
      <c r="JL571" t="s">
        <v>361</v>
      </c>
      <c r="JM571" t="s">
        <v>361</v>
      </c>
      <c r="JN571" t="s">
        <v>361</v>
      </c>
      <c r="JO571" t="s">
        <v>361</v>
      </c>
      <c r="JP571" t="s">
        <v>361</v>
      </c>
      <c r="JQ571" t="s">
        <v>361</v>
      </c>
      <c r="JR571" t="s">
        <v>361</v>
      </c>
      <c r="JS571" t="s">
        <v>361</v>
      </c>
      <c r="JT571" t="s">
        <v>361</v>
      </c>
      <c r="JU571" t="s">
        <v>361</v>
      </c>
      <c r="JV571" t="s">
        <v>361</v>
      </c>
      <c r="JW571" t="s">
        <v>361</v>
      </c>
      <c r="KB571" t="s">
        <v>8</v>
      </c>
    </row>
    <row r="572" spans="1:288" x14ac:dyDescent="0.3">
      <c r="A572">
        <v>571</v>
      </c>
      <c r="AV572" t="s">
        <v>361</v>
      </c>
      <c r="AW572" t="s">
        <v>361</v>
      </c>
      <c r="AX572" t="s">
        <v>361</v>
      </c>
      <c r="AY572" t="s">
        <v>361</v>
      </c>
      <c r="AZ572" t="s">
        <v>361</v>
      </c>
      <c r="BA572" t="s">
        <v>361</v>
      </c>
      <c r="BB572" t="s">
        <v>361</v>
      </c>
      <c r="BC572" t="s">
        <v>361</v>
      </c>
      <c r="BD572" t="s">
        <v>361</v>
      </c>
      <c r="BE572" t="s">
        <v>361</v>
      </c>
      <c r="BF572" t="s">
        <v>361</v>
      </c>
      <c r="BG572" t="s">
        <v>361</v>
      </c>
      <c r="BH572" t="s">
        <v>361</v>
      </c>
      <c r="BI572" t="s">
        <v>361</v>
      </c>
      <c r="BJ572" t="s">
        <v>361</v>
      </c>
      <c r="BK572" t="s">
        <v>361</v>
      </c>
      <c r="BL572" t="s">
        <v>361</v>
      </c>
      <c r="BM572" t="s">
        <v>361</v>
      </c>
      <c r="BP572" t="s">
        <v>361</v>
      </c>
      <c r="BQ572" t="s">
        <v>361</v>
      </c>
      <c r="BR572" t="s">
        <v>361</v>
      </c>
      <c r="BS572" t="s">
        <v>361</v>
      </c>
      <c r="BT572" t="s">
        <v>361</v>
      </c>
      <c r="BU572" t="s">
        <v>361</v>
      </c>
      <c r="BV572" t="s">
        <v>361</v>
      </c>
      <c r="BW572" t="s">
        <v>361</v>
      </c>
      <c r="BX572" t="s">
        <v>361</v>
      </c>
      <c r="BY572" t="s">
        <v>361</v>
      </c>
      <c r="BZ572" t="s">
        <v>361</v>
      </c>
      <c r="CA572" t="s">
        <v>361</v>
      </c>
      <c r="CB572" t="s">
        <v>361</v>
      </c>
      <c r="CC572" t="s">
        <v>361</v>
      </c>
      <c r="CF572" t="s">
        <v>361</v>
      </c>
      <c r="CG572" t="s">
        <v>361</v>
      </c>
      <c r="CH572" t="s">
        <v>361</v>
      </c>
      <c r="CI572" t="s">
        <v>361</v>
      </c>
      <c r="CJ572" t="s">
        <v>361</v>
      </c>
      <c r="CK572" t="s">
        <v>361</v>
      </c>
      <c r="CL572" t="s">
        <v>361</v>
      </c>
      <c r="CM572" t="s">
        <v>361</v>
      </c>
      <c r="CN572" t="s">
        <v>361</v>
      </c>
      <c r="CO572" t="s">
        <v>361</v>
      </c>
      <c r="CP572" t="s">
        <v>361</v>
      </c>
      <c r="CQ572" t="s">
        <v>361</v>
      </c>
      <c r="CR572" t="s">
        <v>361</v>
      </c>
      <c r="CS572" t="s">
        <v>361</v>
      </c>
      <c r="CT572" t="s">
        <v>361</v>
      </c>
      <c r="CU572" t="s">
        <v>361</v>
      </c>
      <c r="CV572" t="s">
        <v>361</v>
      </c>
      <c r="CW572" t="s">
        <v>361</v>
      </c>
      <c r="CX572" t="s">
        <v>361</v>
      </c>
      <c r="CY572" t="s">
        <v>361</v>
      </c>
      <c r="CZ572" t="s">
        <v>361</v>
      </c>
      <c r="DA572" t="s">
        <v>361</v>
      </c>
      <c r="DH572" t="s">
        <v>361</v>
      </c>
      <c r="DI572" t="s">
        <v>361</v>
      </c>
      <c r="DJ572" t="s">
        <v>361</v>
      </c>
      <c r="DK572" t="s">
        <v>361</v>
      </c>
      <c r="DL572" t="s">
        <v>361</v>
      </c>
      <c r="DM572" t="s">
        <v>361</v>
      </c>
      <c r="DN572" t="s">
        <v>361</v>
      </c>
      <c r="DO572" t="s">
        <v>361</v>
      </c>
      <c r="DP572" t="s">
        <v>361</v>
      </c>
      <c r="DQ572" t="s">
        <v>361</v>
      </c>
      <c r="DR572" t="s">
        <v>361</v>
      </c>
      <c r="DT572" t="s">
        <v>361</v>
      </c>
      <c r="DU572" t="s">
        <v>361</v>
      </c>
      <c r="DV572" t="s">
        <v>361</v>
      </c>
      <c r="DW572" t="s">
        <v>361</v>
      </c>
      <c r="DX572" t="s">
        <v>361</v>
      </c>
      <c r="DY572" t="s">
        <v>361</v>
      </c>
      <c r="DZ572" t="s">
        <v>361</v>
      </c>
      <c r="EA572" t="s">
        <v>361</v>
      </c>
      <c r="EB572" t="s">
        <v>361</v>
      </c>
      <c r="EC572" t="s">
        <v>361</v>
      </c>
      <c r="ED572" t="s">
        <v>361</v>
      </c>
      <c r="JL572" t="s">
        <v>361</v>
      </c>
      <c r="JM572" t="s">
        <v>361</v>
      </c>
      <c r="JN572" t="s">
        <v>361</v>
      </c>
      <c r="JO572" t="s">
        <v>361</v>
      </c>
      <c r="JP572" t="s">
        <v>361</v>
      </c>
      <c r="JQ572" t="s">
        <v>361</v>
      </c>
      <c r="JR572" t="s">
        <v>361</v>
      </c>
      <c r="JS572" t="s">
        <v>361</v>
      </c>
      <c r="JT572" t="s">
        <v>361</v>
      </c>
      <c r="JU572" t="s">
        <v>361</v>
      </c>
      <c r="JV572" t="s">
        <v>361</v>
      </c>
      <c r="JW572" t="s">
        <v>361</v>
      </c>
      <c r="KB572" t="s">
        <v>59</v>
      </c>
    </row>
    <row r="573" spans="1:288" x14ac:dyDescent="0.3">
      <c r="A573">
        <v>572</v>
      </c>
      <c r="D573" s="45">
        <v>44750</v>
      </c>
      <c r="E573" s="46">
        <v>0.63888888888888895</v>
      </c>
      <c r="F573" t="s">
        <v>16</v>
      </c>
      <c r="G573" t="s">
        <v>13</v>
      </c>
      <c r="H573" t="s">
        <v>7</v>
      </c>
      <c r="L573" t="s">
        <v>362</v>
      </c>
      <c r="P573" t="s">
        <v>9</v>
      </c>
      <c r="V573" t="s">
        <v>363</v>
      </c>
      <c r="Z573" t="s">
        <v>443</v>
      </c>
      <c r="AB573" t="s">
        <v>403</v>
      </c>
      <c r="AD573" t="s">
        <v>366</v>
      </c>
      <c r="AF573" t="s">
        <v>367</v>
      </c>
      <c r="AJ573" t="s">
        <v>367</v>
      </c>
      <c r="AN573" t="s">
        <v>368</v>
      </c>
      <c r="AP573" t="s">
        <v>369</v>
      </c>
      <c r="AR573" t="s">
        <v>9</v>
      </c>
      <c r="AT573" t="s">
        <v>368</v>
      </c>
      <c r="AV573" t="s">
        <v>361</v>
      </c>
      <c r="AW573" t="s">
        <v>361</v>
      </c>
      <c r="AX573" t="s">
        <v>361</v>
      </c>
      <c r="AY573" t="s">
        <v>361</v>
      </c>
      <c r="AZ573" t="s">
        <v>370</v>
      </c>
      <c r="BA573" t="s">
        <v>361</v>
      </c>
      <c r="BB573" t="s">
        <v>361</v>
      </c>
      <c r="BC573" t="s">
        <v>361</v>
      </c>
      <c r="BD573" t="s">
        <v>361</v>
      </c>
      <c r="BE573" t="s">
        <v>361</v>
      </c>
      <c r="BF573" t="s">
        <v>361</v>
      </c>
      <c r="BG573" t="s">
        <v>361</v>
      </c>
      <c r="BH573" t="s">
        <v>361</v>
      </c>
      <c r="BI573" t="s">
        <v>361</v>
      </c>
      <c r="BJ573" t="s">
        <v>361</v>
      </c>
      <c r="BK573" t="s">
        <v>361</v>
      </c>
      <c r="BL573" t="s">
        <v>361</v>
      </c>
      <c r="BM573" t="s">
        <v>361</v>
      </c>
      <c r="BP573" t="s">
        <v>361</v>
      </c>
      <c r="BQ573" t="s">
        <v>361</v>
      </c>
      <c r="BR573" t="s">
        <v>361</v>
      </c>
      <c r="BS573" t="s">
        <v>370</v>
      </c>
      <c r="BT573" t="s">
        <v>361</v>
      </c>
      <c r="BU573" t="s">
        <v>361</v>
      </c>
      <c r="BV573" t="s">
        <v>361</v>
      </c>
      <c r="BW573" t="s">
        <v>361</v>
      </c>
      <c r="BX573" t="s">
        <v>361</v>
      </c>
      <c r="BY573" t="s">
        <v>361</v>
      </c>
      <c r="BZ573" t="s">
        <v>361</v>
      </c>
      <c r="CA573" t="s">
        <v>361</v>
      </c>
      <c r="CB573" t="s">
        <v>361</v>
      </c>
      <c r="CC573" t="s">
        <v>361</v>
      </c>
      <c r="CF573" t="s">
        <v>361</v>
      </c>
      <c r="CG573" t="s">
        <v>361</v>
      </c>
      <c r="CH573" t="s">
        <v>370</v>
      </c>
      <c r="CI573" t="s">
        <v>361</v>
      </c>
      <c r="CJ573" t="s">
        <v>370</v>
      </c>
      <c r="CK573" t="s">
        <v>361</v>
      </c>
      <c r="CL573" t="s">
        <v>361</v>
      </c>
      <c r="CM573" t="s">
        <v>361</v>
      </c>
      <c r="CN573" t="s">
        <v>361</v>
      </c>
      <c r="CO573" t="s">
        <v>361</v>
      </c>
      <c r="CP573" t="s">
        <v>361</v>
      </c>
      <c r="CQ573" t="s">
        <v>361</v>
      </c>
      <c r="CR573" t="s">
        <v>361</v>
      </c>
      <c r="CS573" t="s">
        <v>361</v>
      </c>
      <c r="CT573" t="s">
        <v>361</v>
      </c>
      <c r="CU573" t="s">
        <v>361</v>
      </c>
      <c r="CV573" t="s">
        <v>361</v>
      </c>
      <c r="CW573" t="s">
        <v>361</v>
      </c>
      <c r="CX573" t="s">
        <v>361</v>
      </c>
      <c r="CY573" t="s">
        <v>361</v>
      </c>
      <c r="CZ573" t="s">
        <v>361</v>
      </c>
      <c r="DA573" t="s">
        <v>361</v>
      </c>
      <c r="DD573" t="s">
        <v>9</v>
      </c>
      <c r="DF573" t="s">
        <v>9</v>
      </c>
      <c r="DH573" t="s">
        <v>361</v>
      </c>
      <c r="DI573" t="s">
        <v>361</v>
      </c>
      <c r="DJ573" t="s">
        <v>361</v>
      </c>
      <c r="DK573" t="s">
        <v>361</v>
      </c>
      <c r="DL573" t="s">
        <v>361</v>
      </c>
      <c r="DM573" t="s">
        <v>361</v>
      </c>
      <c r="DN573" t="s">
        <v>361</v>
      </c>
      <c r="DO573" t="s">
        <v>361</v>
      </c>
      <c r="DP573" t="s">
        <v>361</v>
      </c>
      <c r="DQ573" t="s">
        <v>361</v>
      </c>
      <c r="DR573" t="s">
        <v>370</v>
      </c>
      <c r="DT573" t="s">
        <v>361</v>
      </c>
      <c r="DU573" t="s">
        <v>361</v>
      </c>
      <c r="DV573" t="s">
        <v>361</v>
      </c>
      <c r="DW573" t="s">
        <v>361</v>
      </c>
      <c r="DX573" t="s">
        <v>361</v>
      </c>
      <c r="DY573" t="s">
        <v>361</v>
      </c>
      <c r="DZ573" t="s">
        <v>361</v>
      </c>
      <c r="EA573" t="s">
        <v>361</v>
      </c>
      <c r="EB573" t="s">
        <v>361</v>
      </c>
      <c r="EC573" t="s">
        <v>361</v>
      </c>
      <c r="ED573" t="s">
        <v>361</v>
      </c>
      <c r="EH573" t="s">
        <v>7</v>
      </c>
      <c r="EJ573" t="s">
        <v>7</v>
      </c>
      <c r="EL573">
        <v>0</v>
      </c>
      <c r="FQ573" t="s">
        <v>373</v>
      </c>
      <c r="FR573" t="s">
        <v>374</v>
      </c>
      <c r="FV573" t="s">
        <v>374</v>
      </c>
      <c r="GF573" t="s">
        <v>7</v>
      </c>
      <c r="GJ573" t="s">
        <v>425</v>
      </c>
      <c r="GP573">
        <v>2</v>
      </c>
      <c r="GR573" t="s">
        <v>606</v>
      </c>
      <c r="GT573" t="s">
        <v>377</v>
      </c>
      <c r="GX573" t="s">
        <v>378</v>
      </c>
      <c r="HB573" t="s">
        <v>7</v>
      </c>
      <c r="HD573" t="s">
        <v>9</v>
      </c>
      <c r="HF573" t="s">
        <v>9</v>
      </c>
      <c r="HG573" t="s">
        <v>9</v>
      </c>
      <c r="HH573" t="s">
        <v>7</v>
      </c>
      <c r="HI573" t="s">
        <v>7</v>
      </c>
      <c r="HJ573" t="s">
        <v>9</v>
      </c>
      <c r="HK573" t="s">
        <v>7</v>
      </c>
      <c r="HL573" t="s">
        <v>7</v>
      </c>
      <c r="HM573" t="s">
        <v>9</v>
      </c>
      <c r="HN573" t="s">
        <v>7</v>
      </c>
      <c r="HX573" t="s">
        <v>9</v>
      </c>
      <c r="HY573" t="s">
        <v>9</v>
      </c>
      <c r="HZ573" t="s">
        <v>7</v>
      </c>
      <c r="IA573" t="s">
        <v>7</v>
      </c>
      <c r="IB573" t="s">
        <v>7</v>
      </c>
      <c r="IC573" t="s">
        <v>7</v>
      </c>
      <c r="ID573" t="s">
        <v>7</v>
      </c>
      <c r="IL573" t="s">
        <v>473</v>
      </c>
      <c r="IP573" t="s">
        <v>14</v>
      </c>
      <c r="IR573" t="s">
        <v>408</v>
      </c>
      <c r="IT573" t="s">
        <v>381</v>
      </c>
      <c r="IV573" t="s">
        <v>381</v>
      </c>
      <c r="IX573" t="s">
        <v>381</v>
      </c>
      <c r="IZ573" t="s">
        <v>9</v>
      </c>
      <c r="JB573" t="s">
        <v>11</v>
      </c>
      <c r="JD573" t="s">
        <v>9</v>
      </c>
      <c r="JF573" t="s">
        <v>409</v>
      </c>
      <c r="JG573" t="s">
        <v>446</v>
      </c>
      <c r="JH573" t="s">
        <v>410</v>
      </c>
      <c r="JL573" t="s">
        <v>370</v>
      </c>
      <c r="JM573" t="s">
        <v>370</v>
      </c>
      <c r="JN573" t="s">
        <v>370</v>
      </c>
      <c r="JO573" t="s">
        <v>370</v>
      </c>
      <c r="JP573" t="s">
        <v>370</v>
      </c>
      <c r="JQ573" t="s">
        <v>361</v>
      </c>
      <c r="JR573" t="s">
        <v>361</v>
      </c>
      <c r="JS573" t="s">
        <v>361</v>
      </c>
      <c r="JT573" t="s">
        <v>361</v>
      </c>
      <c r="JU573" t="s">
        <v>361</v>
      </c>
      <c r="JV573" t="s">
        <v>361</v>
      </c>
      <c r="JW573" t="s">
        <v>361</v>
      </c>
      <c r="JX573" t="s">
        <v>14</v>
      </c>
      <c r="JZ573" t="s">
        <v>412</v>
      </c>
      <c r="KB573" t="s">
        <v>8</v>
      </c>
    </row>
    <row r="574" spans="1:288" x14ac:dyDescent="0.3">
      <c r="A574">
        <v>573</v>
      </c>
      <c r="D574" s="45">
        <v>44750</v>
      </c>
      <c r="E574" s="46">
        <v>0.64930555555555558</v>
      </c>
      <c r="F574" t="s">
        <v>10</v>
      </c>
      <c r="G574" t="s">
        <v>382</v>
      </c>
      <c r="I574" t="s">
        <v>383</v>
      </c>
      <c r="N574" t="s">
        <v>384</v>
      </c>
      <c r="S574" t="s">
        <v>385</v>
      </c>
      <c r="W574" t="s">
        <v>413</v>
      </c>
      <c r="AA574" t="s">
        <v>434</v>
      </c>
      <c r="AC574" t="s">
        <v>427</v>
      </c>
      <c r="AE574" t="s">
        <v>423</v>
      </c>
      <c r="AG574" t="s">
        <v>390</v>
      </c>
      <c r="AK574" t="s">
        <v>383</v>
      </c>
      <c r="AO574" t="s">
        <v>385</v>
      </c>
      <c r="AQ574" t="s">
        <v>391</v>
      </c>
      <c r="AS574" t="s">
        <v>383</v>
      </c>
      <c r="AU574" t="s">
        <v>385</v>
      </c>
      <c r="AV574" t="s">
        <v>361</v>
      </c>
      <c r="AW574" t="s">
        <v>361</v>
      </c>
      <c r="AX574" t="s">
        <v>361</v>
      </c>
      <c r="AY574" t="s">
        <v>361</v>
      </c>
      <c r="AZ574" t="s">
        <v>361</v>
      </c>
      <c r="BA574" t="s">
        <v>361</v>
      </c>
      <c r="BB574" t="s">
        <v>361</v>
      </c>
      <c r="BC574" t="s">
        <v>361</v>
      </c>
      <c r="BD574" t="s">
        <v>361</v>
      </c>
      <c r="BE574" t="s">
        <v>361</v>
      </c>
      <c r="BF574" t="s">
        <v>361</v>
      </c>
      <c r="BG574" t="s">
        <v>361</v>
      </c>
      <c r="BH574" t="s">
        <v>370</v>
      </c>
      <c r="BI574" t="s">
        <v>370</v>
      </c>
      <c r="BJ574" t="s">
        <v>361</v>
      </c>
      <c r="BK574" t="s">
        <v>361</v>
      </c>
      <c r="BL574" t="s">
        <v>361</v>
      </c>
      <c r="BM574" t="s">
        <v>361</v>
      </c>
      <c r="BP574" t="s">
        <v>361</v>
      </c>
      <c r="BQ574" t="s">
        <v>361</v>
      </c>
      <c r="BR574" t="s">
        <v>361</v>
      </c>
      <c r="BS574" t="s">
        <v>361</v>
      </c>
      <c r="BT574" t="s">
        <v>361</v>
      </c>
      <c r="BU574" t="s">
        <v>361</v>
      </c>
      <c r="BV574" t="s">
        <v>361</v>
      </c>
      <c r="BW574" t="s">
        <v>361</v>
      </c>
      <c r="BX574" t="s">
        <v>361</v>
      </c>
      <c r="BY574" t="s">
        <v>361</v>
      </c>
      <c r="BZ574" t="s">
        <v>370</v>
      </c>
      <c r="CA574" t="s">
        <v>361</v>
      </c>
      <c r="CB574" t="s">
        <v>361</v>
      </c>
      <c r="CC574" t="s">
        <v>361</v>
      </c>
      <c r="CF574" t="s">
        <v>361</v>
      </c>
      <c r="CG574" t="s">
        <v>361</v>
      </c>
      <c r="CH574" t="s">
        <v>361</v>
      </c>
      <c r="CI574" t="s">
        <v>361</v>
      </c>
      <c r="CJ574" t="s">
        <v>361</v>
      </c>
      <c r="CK574" t="s">
        <v>361</v>
      </c>
      <c r="CL574" t="s">
        <v>361</v>
      </c>
      <c r="CM574" t="s">
        <v>361</v>
      </c>
      <c r="CN574" t="s">
        <v>361</v>
      </c>
      <c r="CO574" t="s">
        <v>361</v>
      </c>
      <c r="CP574" t="s">
        <v>361</v>
      </c>
      <c r="CQ574" t="s">
        <v>361</v>
      </c>
      <c r="CR574" t="s">
        <v>361</v>
      </c>
      <c r="CS574" t="s">
        <v>370</v>
      </c>
      <c r="CT574" t="s">
        <v>370</v>
      </c>
      <c r="CU574" t="s">
        <v>370</v>
      </c>
      <c r="CV574" t="s">
        <v>361</v>
      </c>
      <c r="CW574" t="s">
        <v>361</v>
      </c>
      <c r="CX574" t="s">
        <v>361</v>
      </c>
      <c r="CY574" t="s">
        <v>361</v>
      </c>
      <c r="CZ574" t="s">
        <v>361</v>
      </c>
      <c r="DA574" t="s">
        <v>361</v>
      </c>
      <c r="DE574" t="s">
        <v>385</v>
      </c>
      <c r="DG574" t="s">
        <v>385</v>
      </c>
      <c r="DH574" t="s">
        <v>361</v>
      </c>
      <c r="DI574" t="s">
        <v>361</v>
      </c>
      <c r="DJ574" t="s">
        <v>361</v>
      </c>
      <c r="DK574" t="s">
        <v>361</v>
      </c>
      <c r="DL574" t="s">
        <v>361</v>
      </c>
      <c r="DM574" t="s">
        <v>361</v>
      </c>
      <c r="DN574" t="s">
        <v>361</v>
      </c>
      <c r="DO574" t="s">
        <v>361</v>
      </c>
      <c r="DP574" t="s">
        <v>361</v>
      </c>
      <c r="DQ574" t="s">
        <v>361</v>
      </c>
      <c r="DR574" t="s">
        <v>361</v>
      </c>
      <c r="DT574" t="s">
        <v>361</v>
      </c>
      <c r="DU574" t="s">
        <v>361</v>
      </c>
      <c r="DV574" t="s">
        <v>361</v>
      </c>
      <c r="DW574" t="s">
        <v>361</v>
      </c>
      <c r="DX574" t="s">
        <v>361</v>
      </c>
      <c r="DY574" t="s">
        <v>361</v>
      </c>
      <c r="DZ574" t="s">
        <v>361</v>
      </c>
      <c r="EA574" t="s">
        <v>361</v>
      </c>
      <c r="EB574" t="s">
        <v>361</v>
      </c>
      <c r="EC574" t="s">
        <v>361</v>
      </c>
      <c r="ED574" t="s">
        <v>370</v>
      </c>
      <c r="EI574" t="s">
        <v>383</v>
      </c>
      <c r="EK574" t="s">
        <v>383</v>
      </c>
      <c r="EL574">
        <v>3</v>
      </c>
      <c r="EM574" t="s">
        <v>371</v>
      </c>
      <c r="EN574">
        <v>34</v>
      </c>
      <c r="EO574" t="s">
        <v>372</v>
      </c>
      <c r="EP574">
        <v>22</v>
      </c>
      <c r="EQ574" t="s">
        <v>372</v>
      </c>
      <c r="ER574">
        <v>18</v>
      </c>
      <c r="FQ574" t="s">
        <v>373</v>
      </c>
      <c r="FS574" t="s">
        <v>393</v>
      </c>
      <c r="FW574" t="s">
        <v>419</v>
      </c>
      <c r="GG574" t="s">
        <v>383</v>
      </c>
      <c r="GK574" t="s">
        <v>517</v>
      </c>
      <c r="GQ574">
        <v>3</v>
      </c>
      <c r="GS574" t="s">
        <v>513</v>
      </c>
      <c r="GU574" t="s">
        <v>396</v>
      </c>
      <c r="GY574" t="s">
        <v>397</v>
      </c>
      <c r="HC574" t="s">
        <v>385</v>
      </c>
      <c r="HE574" t="s">
        <v>385</v>
      </c>
      <c r="HO574" t="s">
        <v>385</v>
      </c>
      <c r="HP574" t="s">
        <v>385</v>
      </c>
      <c r="HQ574" t="s">
        <v>383</v>
      </c>
      <c r="HR574" t="s">
        <v>385</v>
      </c>
      <c r="HS574" t="s">
        <v>385</v>
      </c>
      <c r="HT574" t="s">
        <v>383</v>
      </c>
      <c r="HU574" t="s">
        <v>383</v>
      </c>
      <c r="HV574" t="s">
        <v>385</v>
      </c>
      <c r="HW574" t="s">
        <v>383</v>
      </c>
      <c r="IE574" t="s">
        <v>385</v>
      </c>
      <c r="IF574" t="s">
        <v>385</v>
      </c>
      <c r="IG574" t="s">
        <v>383</v>
      </c>
      <c r="IH574" t="s">
        <v>383</v>
      </c>
      <c r="II574" t="s">
        <v>383</v>
      </c>
      <c r="IJ574" t="s">
        <v>383</v>
      </c>
      <c r="IK574" t="s">
        <v>383</v>
      </c>
      <c r="IM574" t="s">
        <v>398</v>
      </c>
      <c r="IQ574" t="s">
        <v>422</v>
      </c>
      <c r="IU574" t="s">
        <v>399</v>
      </c>
      <c r="IW574" t="s">
        <v>399</v>
      </c>
      <c r="IY574" t="s">
        <v>399</v>
      </c>
      <c r="JA574" t="s">
        <v>383</v>
      </c>
      <c r="JL574" t="s">
        <v>361</v>
      </c>
      <c r="JM574" t="s">
        <v>361</v>
      </c>
      <c r="JN574" t="s">
        <v>361</v>
      </c>
      <c r="JO574" t="s">
        <v>361</v>
      </c>
      <c r="JP574" t="s">
        <v>361</v>
      </c>
      <c r="JQ574" t="s">
        <v>361</v>
      </c>
      <c r="JR574" t="s">
        <v>361</v>
      </c>
      <c r="JS574" t="s">
        <v>361</v>
      </c>
      <c r="JT574" t="s">
        <v>361</v>
      </c>
      <c r="JU574" t="s">
        <v>361</v>
      </c>
      <c r="JV574" t="s">
        <v>361</v>
      </c>
      <c r="JW574" t="s">
        <v>361</v>
      </c>
      <c r="KB574" t="s">
        <v>8</v>
      </c>
    </row>
    <row r="575" spans="1:288" x14ac:dyDescent="0.3">
      <c r="A575">
        <v>574</v>
      </c>
      <c r="D575" s="45">
        <v>44750</v>
      </c>
      <c r="E575" s="46">
        <v>0.65347222222222223</v>
      </c>
      <c r="F575" t="s">
        <v>73</v>
      </c>
      <c r="G575" t="s">
        <v>13</v>
      </c>
      <c r="H575" t="s">
        <v>7</v>
      </c>
      <c r="L575" t="s">
        <v>362</v>
      </c>
      <c r="P575" t="s">
        <v>9</v>
      </c>
      <c r="V575" t="s">
        <v>487</v>
      </c>
      <c r="X575" t="s">
        <v>9</v>
      </c>
      <c r="Z575" t="s">
        <v>443</v>
      </c>
      <c r="AB575" t="s">
        <v>475</v>
      </c>
      <c r="AD575" t="s">
        <v>423</v>
      </c>
      <c r="AF575" t="s">
        <v>367</v>
      </c>
      <c r="AJ575" t="s">
        <v>470</v>
      </c>
      <c r="AL575" t="s">
        <v>14</v>
      </c>
      <c r="AM575" t="s">
        <v>668</v>
      </c>
      <c r="AN575" t="s">
        <v>7</v>
      </c>
      <c r="AP575" t="s">
        <v>471</v>
      </c>
      <c r="AR575" t="s">
        <v>7</v>
      </c>
      <c r="AT575" t="s">
        <v>368</v>
      </c>
      <c r="AV575" t="s">
        <v>361</v>
      </c>
      <c r="AW575" t="s">
        <v>370</v>
      </c>
      <c r="AX575" t="s">
        <v>361</v>
      </c>
      <c r="AY575" t="s">
        <v>370</v>
      </c>
      <c r="AZ575" t="s">
        <v>370</v>
      </c>
      <c r="BA575" t="s">
        <v>361</v>
      </c>
      <c r="BB575" t="s">
        <v>361</v>
      </c>
      <c r="BC575" t="s">
        <v>361</v>
      </c>
      <c r="BD575" t="s">
        <v>361</v>
      </c>
      <c r="BE575" t="s">
        <v>361</v>
      </c>
      <c r="BF575" t="s">
        <v>361</v>
      </c>
      <c r="BG575" t="s">
        <v>361</v>
      </c>
      <c r="BH575" t="s">
        <v>361</v>
      </c>
      <c r="BI575" t="s">
        <v>361</v>
      </c>
      <c r="BJ575" t="s">
        <v>361</v>
      </c>
      <c r="BK575" t="s">
        <v>361</v>
      </c>
      <c r="BL575" t="s">
        <v>361</v>
      </c>
      <c r="BM575" t="s">
        <v>361</v>
      </c>
      <c r="BP575" t="s">
        <v>361</v>
      </c>
      <c r="BQ575" t="s">
        <v>370</v>
      </c>
      <c r="BR575" t="s">
        <v>361</v>
      </c>
      <c r="BS575" t="s">
        <v>370</v>
      </c>
      <c r="BT575" t="s">
        <v>361</v>
      </c>
      <c r="BU575" t="s">
        <v>361</v>
      </c>
      <c r="BV575" t="s">
        <v>361</v>
      </c>
      <c r="BW575" t="s">
        <v>361</v>
      </c>
      <c r="BX575" t="s">
        <v>361</v>
      </c>
      <c r="BY575" t="s">
        <v>361</v>
      </c>
      <c r="BZ575" t="s">
        <v>361</v>
      </c>
      <c r="CA575" t="s">
        <v>361</v>
      </c>
      <c r="CB575" t="s">
        <v>361</v>
      </c>
      <c r="CC575" t="s">
        <v>361</v>
      </c>
      <c r="CF575" t="s">
        <v>361</v>
      </c>
      <c r="CG575" t="s">
        <v>361</v>
      </c>
      <c r="CH575" t="s">
        <v>370</v>
      </c>
      <c r="CI575" t="s">
        <v>370</v>
      </c>
      <c r="CJ575" t="s">
        <v>370</v>
      </c>
      <c r="CK575" t="s">
        <v>370</v>
      </c>
      <c r="CL575" t="s">
        <v>370</v>
      </c>
      <c r="CM575" t="s">
        <v>361</v>
      </c>
      <c r="CN575" t="s">
        <v>361</v>
      </c>
      <c r="CO575" t="s">
        <v>361</v>
      </c>
      <c r="CP575" t="s">
        <v>361</v>
      </c>
      <c r="CQ575" t="s">
        <v>361</v>
      </c>
      <c r="CR575" t="s">
        <v>361</v>
      </c>
      <c r="CS575" t="s">
        <v>361</v>
      </c>
      <c r="CT575" t="s">
        <v>361</v>
      </c>
      <c r="CU575" t="s">
        <v>361</v>
      </c>
      <c r="CV575" t="s">
        <v>361</v>
      </c>
      <c r="CW575" t="s">
        <v>361</v>
      </c>
      <c r="CX575" t="s">
        <v>361</v>
      </c>
      <c r="CY575" t="s">
        <v>361</v>
      </c>
      <c r="CZ575" t="s">
        <v>361</v>
      </c>
      <c r="DA575" t="s">
        <v>361</v>
      </c>
      <c r="DD575" t="s">
        <v>9</v>
      </c>
      <c r="DF575" t="s">
        <v>9</v>
      </c>
      <c r="DH575" t="s">
        <v>361</v>
      </c>
      <c r="DI575" t="s">
        <v>361</v>
      </c>
      <c r="DJ575" t="s">
        <v>361</v>
      </c>
      <c r="DK575" t="s">
        <v>361</v>
      </c>
      <c r="DL575" t="s">
        <v>361</v>
      </c>
      <c r="DM575" t="s">
        <v>361</v>
      </c>
      <c r="DN575" t="s">
        <v>361</v>
      </c>
      <c r="DO575" t="s">
        <v>361</v>
      </c>
      <c r="DP575" t="s">
        <v>361</v>
      </c>
      <c r="DQ575" t="s">
        <v>361</v>
      </c>
      <c r="DR575" t="s">
        <v>370</v>
      </c>
      <c r="DT575" t="s">
        <v>361</v>
      </c>
      <c r="DU575" t="s">
        <v>361</v>
      </c>
      <c r="DV575" t="s">
        <v>361</v>
      </c>
      <c r="DW575" t="s">
        <v>361</v>
      </c>
      <c r="DX575" t="s">
        <v>361</v>
      </c>
      <c r="DY575" t="s">
        <v>361</v>
      </c>
      <c r="DZ575" t="s">
        <v>361</v>
      </c>
      <c r="EA575" t="s">
        <v>361</v>
      </c>
      <c r="EB575" t="s">
        <v>361</v>
      </c>
      <c r="EC575" t="s">
        <v>361</v>
      </c>
      <c r="ED575" t="s">
        <v>361</v>
      </c>
      <c r="EH575" t="s">
        <v>7</v>
      </c>
      <c r="EJ575" t="s">
        <v>7</v>
      </c>
      <c r="EL575">
        <v>1</v>
      </c>
      <c r="EM575" t="s">
        <v>371</v>
      </c>
      <c r="EN575">
        <v>28</v>
      </c>
      <c r="FQ575" t="s">
        <v>373</v>
      </c>
      <c r="FR575" t="s">
        <v>374</v>
      </c>
      <c r="FV575" t="s">
        <v>374</v>
      </c>
      <c r="GF575" t="s">
        <v>7</v>
      </c>
      <c r="GJ575" t="s">
        <v>478</v>
      </c>
      <c r="GN575" t="s">
        <v>479</v>
      </c>
      <c r="GP575">
        <v>10</v>
      </c>
      <c r="GR575" t="s">
        <v>606</v>
      </c>
      <c r="GT575" t="s">
        <v>472</v>
      </c>
      <c r="GX575" t="s">
        <v>378</v>
      </c>
      <c r="HB575" t="s">
        <v>7</v>
      </c>
      <c r="HD575" t="s">
        <v>7</v>
      </c>
      <c r="HF575" t="s">
        <v>9</v>
      </c>
      <c r="HG575" t="s">
        <v>9</v>
      </c>
      <c r="HH575" t="s">
        <v>7</v>
      </c>
      <c r="HI575" t="s">
        <v>7</v>
      </c>
      <c r="HJ575" t="s">
        <v>7</v>
      </c>
      <c r="HK575" t="s">
        <v>7</v>
      </c>
      <c r="HL575" t="s">
        <v>7</v>
      </c>
      <c r="HM575" t="s">
        <v>7</v>
      </c>
      <c r="HN575" t="s">
        <v>7</v>
      </c>
      <c r="HX575" t="s">
        <v>9</v>
      </c>
      <c r="HY575" t="s">
        <v>9</v>
      </c>
      <c r="HZ575" t="s">
        <v>7</v>
      </c>
      <c r="IA575" t="s">
        <v>7</v>
      </c>
      <c r="IB575" t="s">
        <v>7</v>
      </c>
      <c r="IC575" t="s">
        <v>7</v>
      </c>
      <c r="ID575" t="s">
        <v>7</v>
      </c>
      <c r="IL575" t="s">
        <v>456</v>
      </c>
      <c r="IP575" t="s">
        <v>14</v>
      </c>
      <c r="IR575" t="s">
        <v>408</v>
      </c>
      <c r="IT575" t="s">
        <v>381</v>
      </c>
      <c r="IV575" t="s">
        <v>381</v>
      </c>
      <c r="IX575" t="s">
        <v>381</v>
      </c>
      <c r="IZ575" t="s">
        <v>9</v>
      </c>
      <c r="JB575" t="s">
        <v>11</v>
      </c>
      <c r="JD575" t="s">
        <v>9</v>
      </c>
      <c r="JF575" t="s">
        <v>410</v>
      </c>
      <c r="JG575" t="s">
        <v>446</v>
      </c>
      <c r="JH575" t="s">
        <v>410</v>
      </c>
      <c r="JL575" t="s">
        <v>361</v>
      </c>
      <c r="JM575" t="s">
        <v>370</v>
      </c>
      <c r="JN575" t="s">
        <v>370</v>
      </c>
      <c r="JO575" t="s">
        <v>370</v>
      </c>
      <c r="JP575" t="s">
        <v>361</v>
      </c>
      <c r="JQ575" t="s">
        <v>361</v>
      </c>
      <c r="JR575" t="s">
        <v>361</v>
      </c>
      <c r="JS575" t="s">
        <v>361</v>
      </c>
      <c r="JT575" t="s">
        <v>361</v>
      </c>
      <c r="JU575" t="s">
        <v>361</v>
      </c>
      <c r="JV575" t="s">
        <v>361</v>
      </c>
      <c r="JW575" t="s">
        <v>361</v>
      </c>
      <c r="JX575" t="s">
        <v>411</v>
      </c>
      <c r="JZ575" t="s">
        <v>412</v>
      </c>
      <c r="KB575" t="s">
        <v>8</v>
      </c>
    </row>
    <row r="576" spans="1:288" x14ac:dyDescent="0.3">
      <c r="A576">
        <v>575</v>
      </c>
      <c r="D576" s="45">
        <v>44750</v>
      </c>
      <c r="E576" s="46">
        <v>0.65069444444444446</v>
      </c>
      <c r="F576" t="s">
        <v>4</v>
      </c>
      <c r="G576" t="s">
        <v>13</v>
      </c>
      <c r="H576" t="s">
        <v>7</v>
      </c>
      <c r="L576" t="s">
        <v>362</v>
      </c>
      <c r="P576" t="s">
        <v>9</v>
      </c>
      <c r="V576" t="s">
        <v>401</v>
      </c>
      <c r="X576" t="s">
        <v>9</v>
      </c>
      <c r="Z576" t="s">
        <v>443</v>
      </c>
      <c r="AB576" t="s">
        <v>475</v>
      </c>
      <c r="AD576" t="s">
        <v>389</v>
      </c>
      <c r="AF576" t="s">
        <v>367</v>
      </c>
      <c r="AJ576" t="s">
        <v>367</v>
      </c>
      <c r="AN576" t="s">
        <v>368</v>
      </c>
      <c r="AP576" t="s">
        <v>424</v>
      </c>
      <c r="AR576" t="s">
        <v>7</v>
      </c>
      <c r="AT576" t="s">
        <v>9</v>
      </c>
      <c r="AV576" t="s">
        <v>361</v>
      </c>
      <c r="AW576" t="s">
        <v>361</v>
      </c>
      <c r="AX576" t="s">
        <v>361</v>
      </c>
      <c r="AY576" t="s">
        <v>370</v>
      </c>
      <c r="AZ576" t="s">
        <v>370</v>
      </c>
      <c r="BA576" t="s">
        <v>370</v>
      </c>
      <c r="BB576" t="s">
        <v>361</v>
      </c>
      <c r="BC576" t="s">
        <v>370</v>
      </c>
      <c r="BD576" t="s">
        <v>361</v>
      </c>
      <c r="BE576" t="s">
        <v>361</v>
      </c>
      <c r="BF576" t="s">
        <v>361</v>
      </c>
      <c r="BG576" t="s">
        <v>361</v>
      </c>
      <c r="BH576" t="s">
        <v>361</v>
      </c>
      <c r="BI576" t="s">
        <v>361</v>
      </c>
      <c r="BJ576" t="s">
        <v>361</v>
      </c>
      <c r="BK576" t="s">
        <v>361</v>
      </c>
      <c r="BL576" t="s">
        <v>361</v>
      </c>
      <c r="BM576" t="s">
        <v>361</v>
      </c>
      <c r="BP576" t="s">
        <v>361</v>
      </c>
      <c r="BQ576" t="s">
        <v>370</v>
      </c>
      <c r="BR576" t="s">
        <v>370</v>
      </c>
      <c r="BS576" t="s">
        <v>370</v>
      </c>
      <c r="BT576" t="s">
        <v>361</v>
      </c>
      <c r="BU576" t="s">
        <v>361</v>
      </c>
      <c r="BV576" t="s">
        <v>361</v>
      </c>
      <c r="BW576" t="s">
        <v>361</v>
      </c>
      <c r="BX576" t="s">
        <v>361</v>
      </c>
      <c r="BY576" t="s">
        <v>361</v>
      </c>
      <c r="BZ576" t="s">
        <v>361</v>
      </c>
      <c r="CA576" t="s">
        <v>361</v>
      </c>
      <c r="CB576" t="s">
        <v>361</v>
      </c>
      <c r="CC576" t="s">
        <v>361</v>
      </c>
      <c r="CF576" t="s">
        <v>361</v>
      </c>
      <c r="CG576" t="s">
        <v>361</v>
      </c>
      <c r="CH576" t="s">
        <v>370</v>
      </c>
      <c r="CI576" t="s">
        <v>370</v>
      </c>
      <c r="CJ576" t="s">
        <v>370</v>
      </c>
      <c r="CK576" t="s">
        <v>361</v>
      </c>
      <c r="CL576" t="s">
        <v>361</v>
      </c>
      <c r="CM576" t="s">
        <v>361</v>
      </c>
      <c r="CN576" t="s">
        <v>361</v>
      </c>
      <c r="CO576" t="s">
        <v>361</v>
      </c>
      <c r="CP576" t="s">
        <v>361</v>
      </c>
      <c r="CQ576" t="s">
        <v>361</v>
      </c>
      <c r="CR576" t="s">
        <v>361</v>
      </c>
      <c r="CS576" t="s">
        <v>361</v>
      </c>
      <c r="CT576" t="s">
        <v>361</v>
      </c>
      <c r="CU576" t="s">
        <v>361</v>
      </c>
      <c r="CV576" t="s">
        <v>361</v>
      </c>
      <c r="CW576" t="s">
        <v>361</v>
      </c>
      <c r="CX576" t="s">
        <v>361</v>
      </c>
      <c r="CY576" t="s">
        <v>361</v>
      </c>
      <c r="CZ576" t="s">
        <v>361</v>
      </c>
      <c r="DA576" t="s">
        <v>361</v>
      </c>
      <c r="DD576" t="s">
        <v>9</v>
      </c>
      <c r="DF576" t="s">
        <v>9</v>
      </c>
      <c r="DH576" t="s">
        <v>361</v>
      </c>
      <c r="DI576" t="s">
        <v>361</v>
      </c>
      <c r="DJ576" t="s">
        <v>361</v>
      </c>
      <c r="DK576" t="s">
        <v>361</v>
      </c>
      <c r="DL576" t="s">
        <v>361</v>
      </c>
      <c r="DM576" t="s">
        <v>361</v>
      </c>
      <c r="DN576" t="s">
        <v>361</v>
      </c>
      <c r="DO576" t="s">
        <v>361</v>
      </c>
      <c r="DP576" t="s">
        <v>361</v>
      </c>
      <c r="DQ576" t="s">
        <v>361</v>
      </c>
      <c r="DR576" t="s">
        <v>370</v>
      </c>
      <c r="DT576" t="s">
        <v>361</v>
      </c>
      <c r="DU576" t="s">
        <v>361</v>
      </c>
      <c r="DV576" t="s">
        <v>361</v>
      </c>
      <c r="DW576" t="s">
        <v>361</v>
      </c>
      <c r="DX576" t="s">
        <v>361</v>
      </c>
      <c r="DY576" t="s">
        <v>361</v>
      </c>
      <c r="DZ576" t="s">
        <v>361</v>
      </c>
      <c r="EA576" t="s">
        <v>361</v>
      </c>
      <c r="EB576" t="s">
        <v>361</v>
      </c>
      <c r="EC576" t="s">
        <v>361</v>
      </c>
      <c r="ED576" t="s">
        <v>361</v>
      </c>
      <c r="EH576" t="s">
        <v>7</v>
      </c>
      <c r="EJ576" t="s">
        <v>7</v>
      </c>
      <c r="EL576">
        <v>2</v>
      </c>
      <c r="EM576" t="s">
        <v>371</v>
      </c>
      <c r="EN576">
        <v>21</v>
      </c>
      <c r="EO576" t="s">
        <v>372</v>
      </c>
      <c r="EP576">
        <v>45</v>
      </c>
      <c r="FQ576" t="s">
        <v>373</v>
      </c>
      <c r="FR576" t="s">
        <v>374</v>
      </c>
      <c r="FV576" t="s">
        <v>374</v>
      </c>
      <c r="GF576" t="s">
        <v>7</v>
      </c>
      <c r="GJ576" t="s">
        <v>425</v>
      </c>
      <c r="GP576">
        <v>2</v>
      </c>
      <c r="GR576" t="s">
        <v>538</v>
      </c>
      <c r="GT576" t="s">
        <v>377</v>
      </c>
      <c r="GX576" t="s">
        <v>378</v>
      </c>
      <c r="HB576" t="s">
        <v>7</v>
      </c>
      <c r="HD576" t="s">
        <v>9</v>
      </c>
      <c r="HF576" t="s">
        <v>9</v>
      </c>
      <c r="HG576" t="s">
        <v>9</v>
      </c>
      <c r="HH576" t="s">
        <v>7</v>
      </c>
      <c r="HI576" t="s">
        <v>9</v>
      </c>
      <c r="HJ576" t="s">
        <v>9</v>
      </c>
      <c r="HK576" t="s">
        <v>7</v>
      </c>
      <c r="HL576" t="s">
        <v>9</v>
      </c>
      <c r="HM576" t="s">
        <v>9</v>
      </c>
      <c r="HN576" t="s">
        <v>9</v>
      </c>
      <c r="HX576" t="s">
        <v>9</v>
      </c>
      <c r="HY576" t="s">
        <v>9</v>
      </c>
      <c r="HZ576" t="s">
        <v>7</v>
      </c>
      <c r="IA576" t="s">
        <v>7</v>
      </c>
      <c r="IB576" t="s">
        <v>7</v>
      </c>
      <c r="IC576" t="s">
        <v>7</v>
      </c>
      <c r="ID576" t="s">
        <v>7</v>
      </c>
      <c r="IL576" t="s">
        <v>473</v>
      </c>
      <c r="IP576" t="s">
        <v>14</v>
      </c>
      <c r="IR576" t="s">
        <v>408</v>
      </c>
      <c r="IT576" t="s">
        <v>381</v>
      </c>
      <c r="IV576" t="s">
        <v>381</v>
      </c>
      <c r="IX576" t="s">
        <v>381</v>
      </c>
      <c r="IZ576" t="s">
        <v>9</v>
      </c>
      <c r="JB576" t="s">
        <v>11</v>
      </c>
      <c r="JD576" t="s">
        <v>9</v>
      </c>
      <c r="JF576" t="s">
        <v>409</v>
      </c>
      <c r="JG576" t="s">
        <v>410</v>
      </c>
      <c r="JH576" t="s">
        <v>410</v>
      </c>
      <c r="JL576" t="s">
        <v>370</v>
      </c>
      <c r="JM576" t="s">
        <v>370</v>
      </c>
      <c r="JN576" t="s">
        <v>370</v>
      </c>
      <c r="JO576" t="s">
        <v>370</v>
      </c>
      <c r="JP576" t="s">
        <v>370</v>
      </c>
      <c r="JQ576" t="s">
        <v>370</v>
      </c>
      <c r="JR576" t="s">
        <v>361</v>
      </c>
      <c r="JS576" t="s">
        <v>361</v>
      </c>
      <c r="JT576" t="s">
        <v>361</v>
      </c>
      <c r="JU576" t="s">
        <v>361</v>
      </c>
      <c r="JV576" t="s">
        <v>361</v>
      </c>
      <c r="JW576" t="s">
        <v>361</v>
      </c>
      <c r="JX576" t="s">
        <v>14</v>
      </c>
      <c r="JZ576" t="s">
        <v>412</v>
      </c>
      <c r="KB576" t="s">
        <v>8</v>
      </c>
    </row>
    <row r="577" spans="1:288" x14ac:dyDescent="0.3">
      <c r="A577">
        <v>576</v>
      </c>
      <c r="D577" s="45">
        <v>44750</v>
      </c>
      <c r="E577" s="46">
        <v>0.65625</v>
      </c>
      <c r="F577" t="s">
        <v>74</v>
      </c>
      <c r="G577" t="s">
        <v>382</v>
      </c>
      <c r="I577" t="s">
        <v>383</v>
      </c>
      <c r="N577" t="s">
        <v>384</v>
      </c>
      <c r="S577" t="s">
        <v>385</v>
      </c>
      <c r="W577" t="s">
        <v>465</v>
      </c>
      <c r="AA577" t="s">
        <v>414</v>
      </c>
      <c r="AC577" t="s">
        <v>388</v>
      </c>
      <c r="AE577" t="s">
        <v>423</v>
      </c>
      <c r="AG577" t="s">
        <v>545</v>
      </c>
      <c r="AH577" t="s">
        <v>14</v>
      </c>
      <c r="AI577" t="s">
        <v>669</v>
      </c>
      <c r="AK577" t="s">
        <v>383</v>
      </c>
      <c r="AO577" t="s">
        <v>383</v>
      </c>
      <c r="AQ577" t="s">
        <v>383</v>
      </c>
      <c r="AS577" t="s">
        <v>383</v>
      </c>
      <c r="AU577" t="s">
        <v>436</v>
      </c>
      <c r="AV577" t="s">
        <v>361</v>
      </c>
      <c r="AW577" t="s">
        <v>361</v>
      </c>
      <c r="AX577" t="s">
        <v>361</v>
      </c>
      <c r="AY577" t="s">
        <v>361</v>
      </c>
      <c r="AZ577" t="s">
        <v>361</v>
      </c>
      <c r="BA577" t="s">
        <v>361</v>
      </c>
      <c r="BB577" t="s">
        <v>361</v>
      </c>
      <c r="BC577" t="s">
        <v>361</v>
      </c>
      <c r="BD577" t="s">
        <v>361</v>
      </c>
      <c r="BE577" t="s">
        <v>361</v>
      </c>
      <c r="BF577" t="s">
        <v>361</v>
      </c>
      <c r="BG577" t="s">
        <v>361</v>
      </c>
      <c r="BH577" t="s">
        <v>361</v>
      </c>
      <c r="BI577" t="s">
        <v>370</v>
      </c>
      <c r="BJ577" t="s">
        <v>370</v>
      </c>
      <c r="BK577" t="s">
        <v>361</v>
      </c>
      <c r="BL577" t="s">
        <v>361</v>
      </c>
      <c r="BM577" t="s">
        <v>361</v>
      </c>
      <c r="BP577" t="s">
        <v>361</v>
      </c>
      <c r="BQ577" t="s">
        <v>361</v>
      </c>
      <c r="BR577" t="s">
        <v>361</v>
      </c>
      <c r="BS577" t="s">
        <v>361</v>
      </c>
      <c r="BT577" t="s">
        <v>361</v>
      </c>
      <c r="BU577" t="s">
        <v>361</v>
      </c>
      <c r="BV577" t="s">
        <v>361</v>
      </c>
      <c r="BW577" t="s">
        <v>361</v>
      </c>
      <c r="BX577" t="s">
        <v>361</v>
      </c>
      <c r="BY577" t="s">
        <v>361</v>
      </c>
      <c r="BZ577" t="s">
        <v>370</v>
      </c>
      <c r="CA577" t="s">
        <v>361</v>
      </c>
      <c r="CB577" t="s">
        <v>361</v>
      </c>
      <c r="CC577" t="s">
        <v>361</v>
      </c>
      <c r="CF577" t="s">
        <v>361</v>
      </c>
      <c r="CG577" t="s">
        <v>361</v>
      </c>
      <c r="CH577" t="s">
        <v>361</v>
      </c>
      <c r="CI577" t="s">
        <v>361</v>
      </c>
      <c r="CJ577" t="s">
        <v>361</v>
      </c>
      <c r="CK577" t="s">
        <v>361</v>
      </c>
      <c r="CL577" t="s">
        <v>361</v>
      </c>
      <c r="CM577" t="s">
        <v>361</v>
      </c>
      <c r="CN577" t="s">
        <v>361</v>
      </c>
      <c r="CO577" t="s">
        <v>361</v>
      </c>
      <c r="CP577" t="s">
        <v>361</v>
      </c>
      <c r="CQ577" t="s">
        <v>361</v>
      </c>
      <c r="CR577" t="s">
        <v>361</v>
      </c>
      <c r="CS577" t="s">
        <v>361</v>
      </c>
      <c r="CT577" t="s">
        <v>370</v>
      </c>
      <c r="CU577" t="s">
        <v>361</v>
      </c>
      <c r="CV577" t="s">
        <v>370</v>
      </c>
      <c r="CW577" t="s">
        <v>361</v>
      </c>
      <c r="CX577" t="s">
        <v>361</v>
      </c>
      <c r="CY577" t="s">
        <v>361</v>
      </c>
      <c r="CZ577" t="s">
        <v>361</v>
      </c>
      <c r="DA577" t="s">
        <v>361</v>
      </c>
      <c r="DE577" t="s">
        <v>385</v>
      </c>
      <c r="DG577" t="s">
        <v>385</v>
      </c>
      <c r="DH577" t="s">
        <v>361</v>
      </c>
      <c r="DI577" t="s">
        <v>361</v>
      </c>
      <c r="DJ577" t="s">
        <v>361</v>
      </c>
      <c r="DK577" t="s">
        <v>361</v>
      </c>
      <c r="DL577" t="s">
        <v>361</v>
      </c>
      <c r="DM577" t="s">
        <v>361</v>
      </c>
      <c r="DN577" t="s">
        <v>361</v>
      </c>
      <c r="DO577" t="s">
        <v>361</v>
      </c>
      <c r="DP577" t="s">
        <v>361</v>
      </c>
      <c r="DQ577" t="s">
        <v>361</v>
      </c>
      <c r="DR577" t="s">
        <v>361</v>
      </c>
      <c r="DT577" t="s">
        <v>361</v>
      </c>
      <c r="DU577" t="s">
        <v>361</v>
      </c>
      <c r="DV577" t="s">
        <v>361</v>
      </c>
      <c r="DW577" t="s">
        <v>361</v>
      </c>
      <c r="DX577" t="s">
        <v>361</v>
      </c>
      <c r="DY577" t="s">
        <v>361</v>
      </c>
      <c r="DZ577" t="s">
        <v>361</v>
      </c>
      <c r="EA577" t="s">
        <v>361</v>
      </c>
      <c r="EB577" t="s">
        <v>361</v>
      </c>
      <c r="EC577" t="s">
        <v>361</v>
      </c>
      <c r="ED577" t="s">
        <v>370</v>
      </c>
      <c r="EI577" t="s">
        <v>383</v>
      </c>
      <c r="EK577" t="s">
        <v>383</v>
      </c>
      <c r="EL577">
        <v>2</v>
      </c>
      <c r="EM577" t="s">
        <v>371</v>
      </c>
      <c r="EN577">
        <v>39</v>
      </c>
      <c r="EO577" t="s">
        <v>372</v>
      </c>
      <c r="EP577">
        <v>42</v>
      </c>
      <c r="FQ577" t="s">
        <v>373</v>
      </c>
      <c r="FS577" t="s">
        <v>448</v>
      </c>
      <c r="FW577" t="s">
        <v>419</v>
      </c>
      <c r="GG577" t="s">
        <v>383</v>
      </c>
      <c r="GK577" t="s">
        <v>517</v>
      </c>
      <c r="GQ577">
        <v>3</v>
      </c>
      <c r="GS577" t="s">
        <v>602</v>
      </c>
      <c r="GU577" t="s">
        <v>396</v>
      </c>
      <c r="GY577" t="s">
        <v>397</v>
      </c>
      <c r="HC577" t="s">
        <v>383</v>
      </c>
      <c r="HE577" t="s">
        <v>385</v>
      </c>
      <c r="HO577" t="s">
        <v>383</v>
      </c>
      <c r="HP577" t="s">
        <v>385</v>
      </c>
      <c r="HQ577" t="s">
        <v>383</v>
      </c>
      <c r="HR577" t="s">
        <v>383</v>
      </c>
      <c r="HS577" t="s">
        <v>383</v>
      </c>
      <c r="HT577" t="s">
        <v>383</v>
      </c>
      <c r="HU577" t="s">
        <v>383</v>
      </c>
      <c r="HV577" t="s">
        <v>385</v>
      </c>
      <c r="HW577" t="s">
        <v>383</v>
      </c>
      <c r="IE577" t="s">
        <v>383</v>
      </c>
      <c r="IF577" t="s">
        <v>385</v>
      </c>
      <c r="IG577" t="s">
        <v>383</v>
      </c>
      <c r="IH577" t="s">
        <v>383</v>
      </c>
      <c r="II577" t="s">
        <v>383</v>
      </c>
      <c r="IJ577" t="s">
        <v>383</v>
      </c>
      <c r="IK577" t="s">
        <v>383</v>
      </c>
      <c r="IM577" t="s">
        <v>398</v>
      </c>
      <c r="IQ577" t="s">
        <v>380</v>
      </c>
      <c r="IU577" t="s">
        <v>399</v>
      </c>
      <c r="IW577" t="s">
        <v>399</v>
      </c>
      <c r="IY577" t="s">
        <v>399</v>
      </c>
      <c r="JA577" t="s">
        <v>383</v>
      </c>
      <c r="JL577" t="s">
        <v>361</v>
      </c>
      <c r="JM577" t="s">
        <v>361</v>
      </c>
      <c r="JN577" t="s">
        <v>361</v>
      </c>
      <c r="JO577" t="s">
        <v>361</v>
      </c>
      <c r="JP577" t="s">
        <v>361</v>
      </c>
      <c r="JQ577" t="s">
        <v>361</v>
      </c>
      <c r="JR577" t="s">
        <v>361</v>
      </c>
      <c r="JS577" t="s">
        <v>361</v>
      </c>
      <c r="JT577" t="s">
        <v>361</v>
      </c>
      <c r="JU577" t="s">
        <v>361</v>
      </c>
      <c r="JV577" t="s">
        <v>361</v>
      </c>
      <c r="JW577" t="s">
        <v>361</v>
      </c>
      <c r="KB577" t="s">
        <v>8</v>
      </c>
    </row>
    <row r="578" spans="1:288" x14ac:dyDescent="0.3">
      <c r="A578">
        <v>577</v>
      </c>
      <c r="D578" s="45">
        <v>44751</v>
      </c>
      <c r="E578" s="46">
        <v>0.39583333333333331</v>
      </c>
      <c r="F578" t="s">
        <v>18</v>
      </c>
      <c r="G578" t="s">
        <v>382</v>
      </c>
      <c r="I578" t="s">
        <v>383</v>
      </c>
      <c r="N578" t="s">
        <v>384</v>
      </c>
      <c r="S578" t="s">
        <v>385</v>
      </c>
      <c r="W578" t="s">
        <v>386</v>
      </c>
      <c r="Y578" t="s">
        <v>385</v>
      </c>
      <c r="AA578" t="s">
        <v>414</v>
      </c>
      <c r="AC578" t="s">
        <v>388</v>
      </c>
      <c r="AE578" t="s">
        <v>423</v>
      </c>
      <c r="AG578" t="s">
        <v>390</v>
      </c>
      <c r="AK578" t="s">
        <v>416</v>
      </c>
      <c r="AL578" t="s">
        <v>662</v>
      </c>
      <c r="AO578" t="s">
        <v>385</v>
      </c>
      <c r="AQ578" t="s">
        <v>391</v>
      </c>
      <c r="AS578" t="s">
        <v>383</v>
      </c>
      <c r="AU578" t="s">
        <v>385</v>
      </c>
      <c r="AV578" t="s">
        <v>361</v>
      </c>
      <c r="AW578" t="s">
        <v>361</v>
      </c>
      <c r="AX578" t="s">
        <v>361</v>
      </c>
      <c r="AY578" t="s">
        <v>361</v>
      </c>
      <c r="AZ578" t="s">
        <v>361</v>
      </c>
      <c r="BA578" t="s">
        <v>361</v>
      </c>
      <c r="BB578" t="s">
        <v>361</v>
      </c>
      <c r="BC578" t="s">
        <v>361</v>
      </c>
      <c r="BD578" t="s">
        <v>361</v>
      </c>
      <c r="BE578" t="s">
        <v>370</v>
      </c>
      <c r="BF578" t="s">
        <v>361</v>
      </c>
      <c r="BG578" t="s">
        <v>361</v>
      </c>
      <c r="BH578" t="s">
        <v>361</v>
      </c>
      <c r="BI578" t="s">
        <v>361</v>
      </c>
      <c r="BJ578" t="s">
        <v>361</v>
      </c>
      <c r="BK578" t="s">
        <v>361</v>
      </c>
      <c r="BL578" t="s">
        <v>361</v>
      </c>
      <c r="BM578" t="s">
        <v>361</v>
      </c>
      <c r="BP578" t="s">
        <v>361</v>
      </c>
      <c r="BQ578" t="s">
        <v>361</v>
      </c>
      <c r="BR578" t="s">
        <v>361</v>
      </c>
      <c r="BS578" t="s">
        <v>361</v>
      </c>
      <c r="BT578" t="s">
        <v>361</v>
      </c>
      <c r="BU578" t="s">
        <v>361</v>
      </c>
      <c r="BV578" t="s">
        <v>361</v>
      </c>
      <c r="BW578" t="s">
        <v>361</v>
      </c>
      <c r="BX578" t="s">
        <v>370</v>
      </c>
      <c r="BY578" t="s">
        <v>361</v>
      </c>
      <c r="BZ578" t="s">
        <v>370</v>
      </c>
      <c r="CA578" t="s">
        <v>361</v>
      </c>
      <c r="CB578" t="s">
        <v>361</v>
      </c>
      <c r="CC578" t="s">
        <v>361</v>
      </c>
      <c r="CF578" t="s">
        <v>361</v>
      </c>
      <c r="CG578" t="s">
        <v>361</v>
      </c>
      <c r="CH578" t="s">
        <v>361</v>
      </c>
      <c r="CI578" t="s">
        <v>361</v>
      </c>
      <c r="CJ578" t="s">
        <v>361</v>
      </c>
      <c r="CK578" t="s">
        <v>361</v>
      </c>
      <c r="CL578" t="s">
        <v>361</v>
      </c>
      <c r="CM578" t="s">
        <v>361</v>
      </c>
      <c r="CN578" t="s">
        <v>361</v>
      </c>
      <c r="CO578" t="s">
        <v>361</v>
      </c>
      <c r="CP578" t="s">
        <v>361</v>
      </c>
      <c r="CQ578" t="s">
        <v>361</v>
      </c>
      <c r="CR578" t="s">
        <v>361</v>
      </c>
      <c r="CS578" t="s">
        <v>361</v>
      </c>
      <c r="CT578" t="s">
        <v>370</v>
      </c>
      <c r="CU578" t="s">
        <v>361</v>
      </c>
      <c r="CV578" t="s">
        <v>361</v>
      </c>
      <c r="CW578" t="s">
        <v>361</v>
      </c>
      <c r="CX578" t="s">
        <v>361</v>
      </c>
      <c r="CY578" t="s">
        <v>361</v>
      </c>
      <c r="CZ578" t="s">
        <v>361</v>
      </c>
      <c r="DA578" t="s">
        <v>361</v>
      </c>
      <c r="DE578" t="s">
        <v>385</v>
      </c>
      <c r="DG578" t="s">
        <v>385</v>
      </c>
      <c r="DH578" t="s">
        <v>361</v>
      </c>
      <c r="DI578" t="s">
        <v>361</v>
      </c>
      <c r="DJ578" t="s">
        <v>361</v>
      </c>
      <c r="DK578" t="s">
        <v>361</v>
      </c>
      <c r="DL578" t="s">
        <v>361</v>
      </c>
      <c r="DM578" t="s">
        <v>361</v>
      </c>
      <c r="DN578" t="s">
        <v>361</v>
      </c>
      <c r="DO578" t="s">
        <v>361</v>
      </c>
      <c r="DP578" t="s">
        <v>361</v>
      </c>
      <c r="DQ578" t="s">
        <v>361</v>
      </c>
      <c r="DR578" t="s">
        <v>361</v>
      </c>
      <c r="DT578" t="s">
        <v>361</v>
      </c>
      <c r="DU578" t="s">
        <v>361</v>
      </c>
      <c r="DV578" t="s">
        <v>361</v>
      </c>
      <c r="DW578" t="s">
        <v>361</v>
      </c>
      <c r="DX578" t="s">
        <v>361</v>
      </c>
      <c r="DY578" t="s">
        <v>361</v>
      </c>
      <c r="DZ578" t="s">
        <v>361</v>
      </c>
      <c r="EA578" t="s">
        <v>361</v>
      </c>
      <c r="EB578" t="s">
        <v>361</v>
      </c>
      <c r="EC578" t="s">
        <v>361</v>
      </c>
      <c r="ED578" t="s">
        <v>370</v>
      </c>
      <c r="EI578" t="s">
        <v>383</v>
      </c>
      <c r="EK578" t="s">
        <v>385</v>
      </c>
      <c r="EL578">
        <v>4</v>
      </c>
      <c r="EM578" t="s">
        <v>372</v>
      </c>
      <c r="EN578">
        <v>70</v>
      </c>
      <c r="EO578" t="s">
        <v>372</v>
      </c>
      <c r="EP578">
        <v>46</v>
      </c>
      <c r="EQ578" t="s">
        <v>372</v>
      </c>
      <c r="ER578">
        <v>12</v>
      </c>
      <c r="ES578" t="s">
        <v>371</v>
      </c>
      <c r="ET578">
        <v>8</v>
      </c>
      <c r="FQ578" t="s">
        <v>392</v>
      </c>
      <c r="FS578" t="s">
        <v>463</v>
      </c>
      <c r="FU578" t="s">
        <v>499</v>
      </c>
      <c r="FW578" t="s">
        <v>463</v>
      </c>
      <c r="FY578" t="s">
        <v>499</v>
      </c>
      <c r="GA578" t="s">
        <v>385</v>
      </c>
      <c r="GG578" t="s">
        <v>383</v>
      </c>
      <c r="GK578" t="s">
        <v>517</v>
      </c>
      <c r="GQ578">
        <v>2</v>
      </c>
      <c r="GS578" t="s">
        <v>602</v>
      </c>
      <c r="GU578" t="s">
        <v>396</v>
      </c>
      <c r="GY578" t="s">
        <v>397</v>
      </c>
      <c r="HC578" t="s">
        <v>383</v>
      </c>
      <c r="HE578" t="s">
        <v>385</v>
      </c>
      <c r="HO578" t="s">
        <v>385</v>
      </c>
      <c r="HP578" t="s">
        <v>385</v>
      </c>
      <c r="HQ578" t="s">
        <v>383</v>
      </c>
      <c r="HR578" t="s">
        <v>383</v>
      </c>
      <c r="HS578" t="s">
        <v>385</v>
      </c>
      <c r="HT578" t="s">
        <v>383</v>
      </c>
      <c r="HU578" t="s">
        <v>385</v>
      </c>
      <c r="HV578" t="s">
        <v>385</v>
      </c>
      <c r="HW578" t="s">
        <v>383</v>
      </c>
      <c r="IE578" t="s">
        <v>383</v>
      </c>
      <c r="IF578" t="s">
        <v>385</v>
      </c>
      <c r="IG578" t="s">
        <v>383</v>
      </c>
      <c r="IH578" t="s">
        <v>383</v>
      </c>
      <c r="II578" t="s">
        <v>383</v>
      </c>
      <c r="IJ578" t="s">
        <v>383</v>
      </c>
      <c r="IK578" t="s">
        <v>383</v>
      </c>
      <c r="IM578" t="s">
        <v>398</v>
      </c>
      <c r="IQ578" t="s">
        <v>422</v>
      </c>
      <c r="IU578" t="s">
        <v>516</v>
      </c>
      <c r="IW578" t="s">
        <v>516</v>
      </c>
      <c r="IY578" t="s">
        <v>516</v>
      </c>
      <c r="JA578" t="s">
        <v>383</v>
      </c>
      <c r="JL578" t="s">
        <v>361</v>
      </c>
      <c r="JM578" t="s">
        <v>361</v>
      </c>
      <c r="JN578" t="s">
        <v>361</v>
      </c>
      <c r="JO578" t="s">
        <v>361</v>
      </c>
      <c r="JP578" t="s">
        <v>361</v>
      </c>
      <c r="JQ578" t="s">
        <v>361</v>
      </c>
      <c r="JR578" t="s">
        <v>361</v>
      </c>
      <c r="JS578" t="s">
        <v>361</v>
      </c>
      <c r="JT578" t="s">
        <v>361</v>
      </c>
      <c r="JU578" t="s">
        <v>361</v>
      </c>
      <c r="JV578" t="s">
        <v>361</v>
      </c>
      <c r="JW578" t="s">
        <v>361</v>
      </c>
      <c r="KB578" t="s">
        <v>8</v>
      </c>
    </row>
    <row r="579" spans="1:288" x14ac:dyDescent="0.3">
      <c r="A579">
        <v>578</v>
      </c>
      <c r="D579" s="45">
        <v>44751</v>
      </c>
      <c r="E579" s="46">
        <v>0.40208333333333335</v>
      </c>
      <c r="F579" t="s">
        <v>61</v>
      </c>
      <c r="G579" t="s">
        <v>13</v>
      </c>
      <c r="H579" t="s">
        <v>7</v>
      </c>
      <c r="L579" t="s">
        <v>362</v>
      </c>
      <c r="P579" t="s">
        <v>9</v>
      </c>
      <c r="V579" t="s">
        <v>487</v>
      </c>
      <c r="X579" t="s">
        <v>9</v>
      </c>
      <c r="Z579" t="s">
        <v>364</v>
      </c>
      <c r="AB579" t="s">
        <v>365</v>
      </c>
      <c r="AD579" t="s">
        <v>415</v>
      </c>
      <c r="AF579" t="s">
        <v>367</v>
      </c>
      <c r="AJ579" t="s">
        <v>367</v>
      </c>
      <c r="AN579" t="s">
        <v>9</v>
      </c>
      <c r="AP579" t="s">
        <v>369</v>
      </c>
      <c r="AR579" t="s">
        <v>9</v>
      </c>
      <c r="AT579" t="s">
        <v>368</v>
      </c>
      <c r="AV579" t="s">
        <v>361</v>
      </c>
      <c r="AW579" t="s">
        <v>361</v>
      </c>
      <c r="AX579" t="s">
        <v>361</v>
      </c>
      <c r="AY579" t="s">
        <v>370</v>
      </c>
      <c r="AZ579" t="s">
        <v>370</v>
      </c>
      <c r="BA579" t="s">
        <v>361</v>
      </c>
      <c r="BB579" t="s">
        <v>370</v>
      </c>
      <c r="BC579" t="s">
        <v>361</v>
      </c>
      <c r="BD579" t="s">
        <v>361</v>
      </c>
      <c r="BE579" t="s">
        <v>361</v>
      </c>
      <c r="BF579" t="s">
        <v>361</v>
      </c>
      <c r="BG579" t="s">
        <v>361</v>
      </c>
      <c r="BH579" t="s">
        <v>361</v>
      </c>
      <c r="BI579" t="s">
        <v>361</v>
      </c>
      <c r="BJ579" t="s">
        <v>361</v>
      </c>
      <c r="BK579" t="s">
        <v>361</v>
      </c>
      <c r="BL579" t="s">
        <v>361</v>
      </c>
      <c r="BM579" t="s">
        <v>361</v>
      </c>
      <c r="BP579" t="s">
        <v>361</v>
      </c>
      <c r="BQ579" t="s">
        <v>361</v>
      </c>
      <c r="BR579" t="s">
        <v>361</v>
      </c>
      <c r="BS579" t="s">
        <v>370</v>
      </c>
      <c r="BT579" t="s">
        <v>361</v>
      </c>
      <c r="BU579" t="s">
        <v>361</v>
      </c>
      <c r="BV579" t="s">
        <v>361</v>
      </c>
      <c r="BW579" t="s">
        <v>361</v>
      </c>
      <c r="BX579" t="s">
        <v>361</v>
      </c>
      <c r="BY579" t="s">
        <v>361</v>
      </c>
      <c r="BZ579" t="s">
        <v>361</v>
      </c>
      <c r="CA579" t="s">
        <v>361</v>
      </c>
      <c r="CB579" t="s">
        <v>361</v>
      </c>
      <c r="CC579" t="s">
        <v>361</v>
      </c>
      <c r="CF579" t="s">
        <v>361</v>
      </c>
      <c r="CG579" t="s">
        <v>361</v>
      </c>
      <c r="CH579" t="s">
        <v>370</v>
      </c>
      <c r="CI579" t="s">
        <v>370</v>
      </c>
      <c r="CJ579" t="s">
        <v>370</v>
      </c>
      <c r="CK579" t="s">
        <v>361</v>
      </c>
      <c r="CL579" t="s">
        <v>361</v>
      </c>
      <c r="CM579" t="s">
        <v>361</v>
      </c>
      <c r="CN579" t="s">
        <v>361</v>
      </c>
      <c r="CO579" t="s">
        <v>361</v>
      </c>
      <c r="CP579" t="s">
        <v>361</v>
      </c>
      <c r="CQ579" t="s">
        <v>361</v>
      </c>
      <c r="CR579" t="s">
        <v>361</v>
      </c>
      <c r="CS579" t="s">
        <v>361</v>
      </c>
      <c r="CT579" t="s">
        <v>361</v>
      </c>
      <c r="CU579" t="s">
        <v>361</v>
      </c>
      <c r="CV579" t="s">
        <v>361</v>
      </c>
      <c r="CW579" t="s">
        <v>361</v>
      </c>
      <c r="CX579" t="s">
        <v>361</v>
      </c>
      <c r="CY579" t="s">
        <v>361</v>
      </c>
      <c r="CZ579" t="s">
        <v>361</v>
      </c>
      <c r="DA579" t="s">
        <v>361</v>
      </c>
      <c r="DD579" t="s">
        <v>9</v>
      </c>
      <c r="DF579" t="s">
        <v>9</v>
      </c>
      <c r="DH579" t="s">
        <v>361</v>
      </c>
      <c r="DI579" t="s">
        <v>361</v>
      </c>
      <c r="DJ579" t="s">
        <v>361</v>
      </c>
      <c r="DK579" t="s">
        <v>361</v>
      </c>
      <c r="DL579" t="s">
        <v>361</v>
      </c>
      <c r="DM579" t="s">
        <v>361</v>
      </c>
      <c r="DN579" t="s">
        <v>361</v>
      </c>
      <c r="DO579" t="s">
        <v>370</v>
      </c>
      <c r="DP579" t="s">
        <v>361</v>
      </c>
      <c r="DQ579" t="s">
        <v>361</v>
      </c>
      <c r="DR579" t="s">
        <v>361</v>
      </c>
      <c r="DT579" t="s">
        <v>361</v>
      </c>
      <c r="DU579" t="s">
        <v>361</v>
      </c>
      <c r="DV579" t="s">
        <v>361</v>
      </c>
      <c r="DW579" t="s">
        <v>361</v>
      </c>
      <c r="DX579" t="s">
        <v>361</v>
      </c>
      <c r="DY579" t="s">
        <v>361</v>
      </c>
      <c r="DZ579" t="s">
        <v>361</v>
      </c>
      <c r="EA579" t="s">
        <v>361</v>
      </c>
      <c r="EB579" t="s">
        <v>361</v>
      </c>
      <c r="EC579" t="s">
        <v>361</v>
      </c>
      <c r="ED579" t="s">
        <v>361</v>
      </c>
      <c r="EF579" t="s">
        <v>9</v>
      </c>
      <c r="EH579" t="s">
        <v>9</v>
      </c>
      <c r="EJ579" t="s">
        <v>9</v>
      </c>
      <c r="EL579">
        <v>1</v>
      </c>
      <c r="EM579" t="s">
        <v>371</v>
      </c>
      <c r="EN579">
        <v>29</v>
      </c>
      <c r="FQ579" t="s">
        <v>373</v>
      </c>
      <c r="FR579" t="s">
        <v>449</v>
      </c>
      <c r="FV579" t="s">
        <v>449</v>
      </c>
      <c r="GF579" t="s">
        <v>7</v>
      </c>
      <c r="GJ579" t="s">
        <v>573</v>
      </c>
      <c r="GP579">
        <v>2</v>
      </c>
      <c r="GR579" t="s">
        <v>376</v>
      </c>
      <c r="GT579" t="s">
        <v>377</v>
      </c>
      <c r="GX579" t="s">
        <v>378</v>
      </c>
      <c r="HB579" t="s">
        <v>7</v>
      </c>
      <c r="HD579" t="s">
        <v>9</v>
      </c>
      <c r="HF579" t="s">
        <v>9</v>
      </c>
      <c r="HG579" t="s">
        <v>9</v>
      </c>
      <c r="HH579" t="s">
        <v>7</v>
      </c>
      <c r="HI579" t="s">
        <v>9</v>
      </c>
      <c r="HJ579" t="s">
        <v>9</v>
      </c>
      <c r="HK579" t="s">
        <v>7</v>
      </c>
      <c r="HL579" t="s">
        <v>9</v>
      </c>
      <c r="HM579" t="s">
        <v>9</v>
      </c>
      <c r="HN579" t="s">
        <v>9</v>
      </c>
      <c r="HX579" t="s">
        <v>9</v>
      </c>
      <c r="HY579" t="s">
        <v>9</v>
      </c>
      <c r="HZ579" t="s">
        <v>7</v>
      </c>
      <c r="IA579" t="s">
        <v>7</v>
      </c>
      <c r="IB579" t="s">
        <v>7</v>
      </c>
      <c r="IC579" t="s">
        <v>7</v>
      </c>
      <c r="ID579" t="s">
        <v>7</v>
      </c>
      <c r="IL579" t="s">
        <v>473</v>
      </c>
      <c r="IP579" t="s">
        <v>14</v>
      </c>
      <c r="IR579" t="s">
        <v>530</v>
      </c>
      <c r="IT579" t="s">
        <v>381</v>
      </c>
      <c r="IV579" t="s">
        <v>381</v>
      </c>
      <c r="IX579" t="s">
        <v>381</v>
      </c>
      <c r="IZ579" t="s">
        <v>9</v>
      </c>
      <c r="JB579" t="s">
        <v>11</v>
      </c>
      <c r="JD579" t="s">
        <v>9</v>
      </c>
      <c r="JF579" t="s">
        <v>410</v>
      </c>
      <c r="JG579" t="s">
        <v>410</v>
      </c>
      <c r="JH579" t="s">
        <v>410</v>
      </c>
      <c r="JL579" t="s">
        <v>361</v>
      </c>
      <c r="JM579" t="s">
        <v>370</v>
      </c>
      <c r="JN579" t="s">
        <v>361</v>
      </c>
      <c r="JO579" t="s">
        <v>370</v>
      </c>
      <c r="JP579" t="s">
        <v>361</v>
      </c>
      <c r="JQ579" t="s">
        <v>361</v>
      </c>
      <c r="JR579" t="s">
        <v>361</v>
      </c>
      <c r="JS579" t="s">
        <v>361</v>
      </c>
      <c r="JT579" t="s">
        <v>361</v>
      </c>
      <c r="JU579" t="s">
        <v>361</v>
      </c>
      <c r="JV579" t="s">
        <v>361</v>
      </c>
      <c r="JW579" t="s">
        <v>361</v>
      </c>
      <c r="JX579" t="s">
        <v>474</v>
      </c>
      <c r="JZ579" t="s">
        <v>412</v>
      </c>
      <c r="KB579" t="s">
        <v>8</v>
      </c>
    </row>
    <row r="580" spans="1:288" x14ac:dyDescent="0.3">
      <c r="A580">
        <v>579</v>
      </c>
      <c r="AV580" t="s">
        <v>361</v>
      </c>
      <c r="AW580" t="s">
        <v>361</v>
      </c>
      <c r="AX580" t="s">
        <v>361</v>
      </c>
      <c r="AY580" t="s">
        <v>361</v>
      </c>
      <c r="AZ580" t="s">
        <v>361</v>
      </c>
      <c r="BA580" t="s">
        <v>361</v>
      </c>
      <c r="BB580" t="s">
        <v>361</v>
      </c>
      <c r="BC580" t="s">
        <v>361</v>
      </c>
      <c r="BD580" t="s">
        <v>361</v>
      </c>
      <c r="BE580" t="s">
        <v>361</v>
      </c>
      <c r="BF580" t="s">
        <v>361</v>
      </c>
      <c r="BG580" t="s">
        <v>361</v>
      </c>
      <c r="BH580" t="s">
        <v>361</v>
      </c>
      <c r="BI580" t="s">
        <v>361</v>
      </c>
      <c r="BJ580" t="s">
        <v>361</v>
      </c>
      <c r="BK580" t="s">
        <v>361</v>
      </c>
      <c r="BL580" t="s">
        <v>361</v>
      </c>
      <c r="BM580" t="s">
        <v>361</v>
      </c>
      <c r="BP580" t="s">
        <v>361</v>
      </c>
      <c r="BQ580" t="s">
        <v>361</v>
      </c>
      <c r="BR580" t="s">
        <v>361</v>
      </c>
      <c r="BS580" t="s">
        <v>361</v>
      </c>
      <c r="BT580" t="s">
        <v>361</v>
      </c>
      <c r="BU580" t="s">
        <v>361</v>
      </c>
      <c r="BV580" t="s">
        <v>361</v>
      </c>
      <c r="BW580" t="s">
        <v>361</v>
      </c>
      <c r="BX580" t="s">
        <v>361</v>
      </c>
      <c r="BY580" t="s">
        <v>361</v>
      </c>
      <c r="BZ580" t="s">
        <v>361</v>
      </c>
      <c r="CA580" t="s">
        <v>361</v>
      </c>
      <c r="CB580" t="s">
        <v>361</v>
      </c>
      <c r="CC580" t="s">
        <v>361</v>
      </c>
      <c r="CF580" t="s">
        <v>361</v>
      </c>
      <c r="CG580" t="s">
        <v>361</v>
      </c>
      <c r="CH580" t="s">
        <v>361</v>
      </c>
      <c r="CI580" t="s">
        <v>361</v>
      </c>
      <c r="CJ580" t="s">
        <v>361</v>
      </c>
      <c r="CK580" t="s">
        <v>361</v>
      </c>
      <c r="CL580" t="s">
        <v>361</v>
      </c>
      <c r="CM580" t="s">
        <v>361</v>
      </c>
      <c r="CN580" t="s">
        <v>361</v>
      </c>
      <c r="CO580" t="s">
        <v>361</v>
      </c>
      <c r="CP580" t="s">
        <v>361</v>
      </c>
      <c r="CQ580" t="s">
        <v>361</v>
      </c>
      <c r="CR580" t="s">
        <v>361</v>
      </c>
      <c r="CS580" t="s">
        <v>361</v>
      </c>
      <c r="CT580" t="s">
        <v>361</v>
      </c>
      <c r="CU580" t="s">
        <v>361</v>
      </c>
      <c r="CV580" t="s">
        <v>361</v>
      </c>
      <c r="CW580" t="s">
        <v>361</v>
      </c>
      <c r="CX580" t="s">
        <v>361</v>
      </c>
      <c r="CY580" t="s">
        <v>361</v>
      </c>
      <c r="CZ580" t="s">
        <v>361</v>
      </c>
      <c r="DA580" t="s">
        <v>361</v>
      </c>
      <c r="DH580" t="s">
        <v>361</v>
      </c>
      <c r="DI580" t="s">
        <v>361</v>
      </c>
      <c r="DJ580" t="s">
        <v>361</v>
      </c>
      <c r="DK580" t="s">
        <v>361</v>
      </c>
      <c r="DL580" t="s">
        <v>361</v>
      </c>
      <c r="DM580" t="s">
        <v>361</v>
      </c>
      <c r="DN580" t="s">
        <v>361</v>
      </c>
      <c r="DO580" t="s">
        <v>361</v>
      </c>
      <c r="DP580" t="s">
        <v>361</v>
      </c>
      <c r="DQ580" t="s">
        <v>361</v>
      </c>
      <c r="DR580" t="s">
        <v>361</v>
      </c>
      <c r="DT580" t="s">
        <v>361</v>
      </c>
      <c r="DU580" t="s">
        <v>361</v>
      </c>
      <c r="DV580" t="s">
        <v>361</v>
      </c>
      <c r="DW580" t="s">
        <v>361</v>
      </c>
      <c r="DX580" t="s">
        <v>361</v>
      </c>
      <c r="DY580" t="s">
        <v>361</v>
      </c>
      <c r="DZ580" t="s">
        <v>361</v>
      </c>
      <c r="EA580" t="s">
        <v>361</v>
      </c>
      <c r="EB580" t="s">
        <v>361</v>
      </c>
      <c r="EC580" t="s">
        <v>361</v>
      </c>
      <c r="ED580" t="s">
        <v>361</v>
      </c>
      <c r="JL580" t="s">
        <v>361</v>
      </c>
      <c r="JM580" t="s">
        <v>361</v>
      </c>
      <c r="JN580" t="s">
        <v>361</v>
      </c>
      <c r="JO580" t="s">
        <v>361</v>
      </c>
      <c r="JP580" t="s">
        <v>361</v>
      </c>
      <c r="JQ580" t="s">
        <v>361</v>
      </c>
      <c r="JR580" t="s">
        <v>361</v>
      </c>
      <c r="JS580" t="s">
        <v>361</v>
      </c>
      <c r="JT580" t="s">
        <v>361</v>
      </c>
      <c r="JU580" t="s">
        <v>361</v>
      </c>
      <c r="JV580" t="s">
        <v>361</v>
      </c>
      <c r="JW580" t="s">
        <v>361</v>
      </c>
      <c r="KB580" t="s">
        <v>59</v>
      </c>
    </row>
    <row r="581" spans="1:288" x14ac:dyDescent="0.3">
      <c r="A581">
        <v>580</v>
      </c>
      <c r="D581" s="45">
        <v>44751</v>
      </c>
      <c r="E581" s="46">
        <v>0.40972222222222227</v>
      </c>
      <c r="F581" t="s">
        <v>10</v>
      </c>
      <c r="G581" t="s">
        <v>382</v>
      </c>
      <c r="I581" t="s">
        <v>383</v>
      </c>
      <c r="N581" t="s">
        <v>384</v>
      </c>
      <c r="S581" t="s">
        <v>385</v>
      </c>
      <c r="W581" t="s">
        <v>413</v>
      </c>
      <c r="AA581" t="s">
        <v>414</v>
      </c>
      <c r="AC581" t="s">
        <v>388</v>
      </c>
      <c r="AE581" t="s">
        <v>423</v>
      </c>
      <c r="AG581" t="s">
        <v>390</v>
      </c>
      <c r="AK581" t="s">
        <v>383</v>
      </c>
      <c r="AO581" t="s">
        <v>385</v>
      </c>
      <c r="AQ581" t="s">
        <v>460</v>
      </c>
      <c r="AS581" t="s">
        <v>385</v>
      </c>
      <c r="AU581" t="s">
        <v>385</v>
      </c>
      <c r="AV581" t="s">
        <v>361</v>
      </c>
      <c r="AW581" t="s">
        <v>361</v>
      </c>
      <c r="AX581" t="s">
        <v>361</v>
      </c>
      <c r="AY581" t="s">
        <v>361</v>
      </c>
      <c r="AZ581" t="s">
        <v>361</v>
      </c>
      <c r="BA581" t="s">
        <v>361</v>
      </c>
      <c r="BB581" t="s">
        <v>361</v>
      </c>
      <c r="BC581" t="s">
        <v>361</v>
      </c>
      <c r="BD581" t="s">
        <v>361</v>
      </c>
      <c r="BE581" t="s">
        <v>361</v>
      </c>
      <c r="BF581" t="s">
        <v>370</v>
      </c>
      <c r="BG581" t="s">
        <v>361</v>
      </c>
      <c r="BH581" t="s">
        <v>370</v>
      </c>
      <c r="BI581" t="s">
        <v>361</v>
      </c>
      <c r="BJ581" t="s">
        <v>361</v>
      </c>
      <c r="BK581" t="s">
        <v>361</v>
      </c>
      <c r="BL581" t="s">
        <v>361</v>
      </c>
      <c r="BM581" t="s">
        <v>361</v>
      </c>
      <c r="BP581" t="s">
        <v>361</v>
      </c>
      <c r="BQ581" t="s">
        <v>361</v>
      </c>
      <c r="BR581" t="s">
        <v>361</v>
      </c>
      <c r="BS581" t="s">
        <v>361</v>
      </c>
      <c r="BT581" t="s">
        <v>361</v>
      </c>
      <c r="BU581" t="s">
        <v>361</v>
      </c>
      <c r="BV581" t="s">
        <v>361</v>
      </c>
      <c r="BW581" t="s">
        <v>361</v>
      </c>
      <c r="BX581" t="s">
        <v>361</v>
      </c>
      <c r="BY581" t="s">
        <v>361</v>
      </c>
      <c r="BZ581" t="s">
        <v>370</v>
      </c>
      <c r="CA581" t="s">
        <v>361</v>
      </c>
      <c r="CB581" t="s">
        <v>361</v>
      </c>
      <c r="CC581" t="s">
        <v>361</v>
      </c>
      <c r="CF581" t="s">
        <v>361</v>
      </c>
      <c r="CG581" t="s">
        <v>361</v>
      </c>
      <c r="CH581" t="s">
        <v>361</v>
      </c>
      <c r="CI581" t="s">
        <v>361</v>
      </c>
      <c r="CJ581" t="s">
        <v>361</v>
      </c>
      <c r="CK581" t="s">
        <v>361</v>
      </c>
      <c r="CL581" t="s">
        <v>361</v>
      </c>
      <c r="CM581" t="s">
        <v>361</v>
      </c>
      <c r="CN581" t="s">
        <v>361</v>
      </c>
      <c r="CO581" t="s">
        <v>361</v>
      </c>
      <c r="CP581" t="s">
        <v>361</v>
      </c>
      <c r="CQ581" t="s">
        <v>361</v>
      </c>
      <c r="CR581" t="s">
        <v>361</v>
      </c>
      <c r="CS581" t="s">
        <v>370</v>
      </c>
      <c r="CT581" t="s">
        <v>370</v>
      </c>
      <c r="CU581" t="s">
        <v>370</v>
      </c>
      <c r="CV581" t="s">
        <v>361</v>
      </c>
      <c r="CW581" t="s">
        <v>361</v>
      </c>
      <c r="CX581" t="s">
        <v>361</v>
      </c>
      <c r="CY581" t="s">
        <v>361</v>
      </c>
      <c r="CZ581" t="s">
        <v>361</v>
      </c>
      <c r="DA581" t="s">
        <v>361</v>
      </c>
      <c r="DE581" t="s">
        <v>385</v>
      </c>
      <c r="DG581" t="s">
        <v>436</v>
      </c>
      <c r="DH581" t="s">
        <v>361</v>
      </c>
      <c r="DI581" t="s">
        <v>361</v>
      </c>
      <c r="DJ581" t="s">
        <v>361</v>
      </c>
      <c r="DK581" t="s">
        <v>361</v>
      </c>
      <c r="DL581" t="s">
        <v>361</v>
      </c>
      <c r="DM581" t="s">
        <v>361</v>
      </c>
      <c r="DN581" t="s">
        <v>361</v>
      </c>
      <c r="DO581" t="s">
        <v>361</v>
      </c>
      <c r="DP581" t="s">
        <v>361</v>
      </c>
      <c r="DQ581" t="s">
        <v>361</v>
      </c>
      <c r="DR581" t="s">
        <v>361</v>
      </c>
      <c r="DT581" t="s">
        <v>361</v>
      </c>
      <c r="DU581" t="s">
        <v>361</v>
      </c>
      <c r="DV581" t="s">
        <v>361</v>
      </c>
      <c r="DW581" t="s">
        <v>361</v>
      </c>
      <c r="DX581" t="s">
        <v>361</v>
      </c>
      <c r="DY581" t="s">
        <v>361</v>
      </c>
      <c r="DZ581" t="s">
        <v>361</v>
      </c>
      <c r="EA581" t="s">
        <v>361</v>
      </c>
      <c r="EB581" t="s">
        <v>361</v>
      </c>
      <c r="EC581" t="s">
        <v>361</v>
      </c>
      <c r="ED581" t="s">
        <v>370</v>
      </c>
      <c r="EI581" t="s">
        <v>383</v>
      </c>
      <c r="EK581" t="s">
        <v>383</v>
      </c>
      <c r="EL581">
        <v>2</v>
      </c>
      <c r="EM581" t="s">
        <v>371</v>
      </c>
      <c r="EN581">
        <v>28</v>
      </c>
      <c r="EO581" t="s">
        <v>372</v>
      </c>
      <c r="EP581">
        <v>24</v>
      </c>
      <c r="FQ581" t="s">
        <v>373</v>
      </c>
      <c r="FS581" t="s">
        <v>419</v>
      </c>
      <c r="FW581" t="s">
        <v>387</v>
      </c>
      <c r="GG581" t="s">
        <v>383</v>
      </c>
      <c r="GK581" t="s">
        <v>517</v>
      </c>
      <c r="GQ581">
        <v>3</v>
      </c>
      <c r="GS581" t="s">
        <v>670</v>
      </c>
      <c r="GU581" t="s">
        <v>396</v>
      </c>
      <c r="GY581" t="s">
        <v>397</v>
      </c>
      <c r="HC581" t="s">
        <v>383</v>
      </c>
      <c r="HE581" t="s">
        <v>385</v>
      </c>
      <c r="HO581" t="s">
        <v>385</v>
      </c>
      <c r="HP581" t="s">
        <v>385</v>
      </c>
      <c r="HQ581" t="s">
        <v>383</v>
      </c>
      <c r="HR581" t="s">
        <v>385</v>
      </c>
      <c r="HS581" t="s">
        <v>385</v>
      </c>
      <c r="HT581" t="s">
        <v>383</v>
      </c>
      <c r="HU581" t="s">
        <v>385</v>
      </c>
      <c r="HV581" t="s">
        <v>385</v>
      </c>
      <c r="HW581" t="s">
        <v>385</v>
      </c>
      <c r="IE581" t="s">
        <v>385</v>
      </c>
      <c r="IF581" t="s">
        <v>385</v>
      </c>
      <c r="IG581" t="s">
        <v>383</v>
      </c>
      <c r="IH581" t="s">
        <v>383</v>
      </c>
      <c r="II581" t="s">
        <v>383</v>
      </c>
      <c r="IJ581" t="s">
        <v>385</v>
      </c>
      <c r="IK581" t="s">
        <v>383</v>
      </c>
      <c r="IM581" t="s">
        <v>421</v>
      </c>
      <c r="IQ581" t="s">
        <v>422</v>
      </c>
      <c r="IU581" t="s">
        <v>399</v>
      </c>
      <c r="IW581" t="s">
        <v>399</v>
      </c>
      <c r="IY581" t="s">
        <v>399</v>
      </c>
      <c r="JA581" t="s">
        <v>383</v>
      </c>
      <c r="JL581" t="s">
        <v>361</v>
      </c>
      <c r="JM581" t="s">
        <v>361</v>
      </c>
      <c r="JN581" t="s">
        <v>361</v>
      </c>
      <c r="JO581" t="s">
        <v>361</v>
      </c>
      <c r="JP581" t="s">
        <v>361</v>
      </c>
      <c r="JQ581" t="s">
        <v>361</v>
      </c>
      <c r="JR581" t="s">
        <v>361</v>
      </c>
      <c r="JS581" t="s">
        <v>361</v>
      </c>
      <c r="JT581" t="s">
        <v>361</v>
      </c>
      <c r="JU581" t="s">
        <v>361</v>
      </c>
      <c r="JV581" t="s">
        <v>361</v>
      </c>
      <c r="JW581" t="s">
        <v>361</v>
      </c>
      <c r="KB581" t="s">
        <v>8</v>
      </c>
    </row>
    <row r="582" spans="1:288" x14ac:dyDescent="0.3">
      <c r="A582">
        <v>581</v>
      </c>
      <c r="D582" s="45">
        <v>44751</v>
      </c>
      <c r="E582" s="46">
        <v>0.41111111111111115</v>
      </c>
      <c r="F582" t="s">
        <v>15</v>
      </c>
      <c r="G582" t="s">
        <v>13</v>
      </c>
      <c r="H582" t="s">
        <v>7</v>
      </c>
      <c r="L582" t="s">
        <v>362</v>
      </c>
      <c r="P582" t="s">
        <v>9</v>
      </c>
      <c r="V582" t="s">
        <v>363</v>
      </c>
      <c r="Z582" t="s">
        <v>402</v>
      </c>
      <c r="AB582" t="s">
        <v>403</v>
      </c>
      <c r="AD582" t="s">
        <v>366</v>
      </c>
      <c r="AF582" t="s">
        <v>367</v>
      </c>
      <c r="AJ582" t="s">
        <v>367</v>
      </c>
      <c r="AN582" t="s">
        <v>368</v>
      </c>
      <c r="AP582" t="s">
        <v>471</v>
      </c>
      <c r="AR582" t="s">
        <v>7</v>
      </c>
      <c r="AT582" t="s">
        <v>7</v>
      </c>
      <c r="AV582" t="s">
        <v>361</v>
      </c>
      <c r="AW582" t="s">
        <v>361</v>
      </c>
      <c r="AX582" t="s">
        <v>361</v>
      </c>
      <c r="AY582" t="s">
        <v>361</v>
      </c>
      <c r="AZ582" t="s">
        <v>370</v>
      </c>
      <c r="BA582" t="s">
        <v>361</v>
      </c>
      <c r="BB582" t="s">
        <v>361</v>
      </c>
      <c r="BC582" t="s">
        <v>361</v>
      </c>
      <c r="BD582" t="s">
        <v>361</v>
      </c>
      <c r="BE582" t="s">
        <v>361</v>
      </c>
      <c r="BF582" t="s">
        <v>361</v>
      </c>
      <c r="BG582" t="s">
        <v>361</v>
      </c>
      <c r="BH582" t="s">
        <v>361</v>
      </c>
      <c r="BI582" t="s">
        <v>361</v>
      </c>
      <c r="BJ582" t="s">
        <v>361</v>
      </c>
      <c r="BK582" t="s">
        <v>361</v>
      </c>
      <c r="BL582" t="s">
        <v>361</v>
      </c>
      <c r="BM582" t="s">
        <v>361</v>
      </c>
      <c r="BP582" t="s">
        <v>361</v>
      </c>
      <c r="BQ582" t="s">
        <v>361</v>
      </c>
      <c r="BR582" t="s">
        <v>370</v>
      </c>
      <c r="BS582" t="s">
        <v>370</v>
      </c>
      <c r="BT582" t="s">
        <v>361</v>
      </c>
      <c r="BU582" t="s">
        <v>361</v>
      </c>
      <c r="BV582" t="s">
        <v>361</v>
      </c>
      <c r="BW582" t="s">
        <v>361</v>
      </c>
      <c r="BX582" t="s">
        <v>361</v>
      </c>
      <c r="BY582" t="s">
        <v>361</v>
      </c>
      <c r="BZ582" t="s">
        <v>361</v>
      </c>
      <c r="CA582" t="s">
        <v>361</v>
      </c>
      <c r="CB582" t="s">
        <v>361</v>
      </c>
      <c r="CC582" t="s">
        <v>361</v>
      </c>
      <c r="CF582" t="s">
        <v>361</v>
      </c>
      <c r="CG582" t="s">
        <v>361</v>
      </c>
      <c r="CH582" t="s">
        <v>361</v>
      </c>
      <c r="CI582" t="s">
        <v>370</v>
      </c>
      <c r="CJ582" t="s">
        <v>361</v>
      </c>
      <c r="CK582" t="s">
        <v>370</v>
      </c>
      <c r="CL582" t="s">
        <v>370</v>
      </c>
      <c r="CM582" t="s">
        <v>361</v>
      </c>
      <c r="CN582" t="s">
        <v>361</v>
      </c>
      <c r="CO582" t="s">
        <v>361</v>
      </c>
      <c r="CP582" t="s">
        <v>361</v>
      </c>
      <c r="CQ582" t="s">
        <v>361</v>
      </c>
      <c r="CR582" t="s">
        <v>361</v>
      </c>
      <c r="CS582" t="s">
        <v>361</v>
      </c>
      <c r="CT582" t="s">
        <v>361</v>
      </c>
      <c r="CU582" t="s">
        <v>361</v>
      </c>
      <c r="CV582" t="s">
        <v>361</v>
      </c>
      <c r="CW582" t="s">
        <v>361</v>
      </c>
      <c r="CX582" t="s">
        <v>361</v>
      </c>
      <c r="CY582" t="s">
        <v>361</v>
      </c>
      <c r="CZ582" t="s">
        <v>361</v>
      </c>
      <c r="DA582" t="s">
        <v>361</v>
      </c>
      <c r="DD582" t="s">
        <v>9</v>
      </c>
      <c r="DF582" t="s">
        <v>7</v>
      </c>
      <c r="DH582" t="s">
        <v>361</v>
      </c>
      <c r="DI582" t="s">
        <v>361</v>
      </c>
      <c r="DJ582" t="s">
        <v>361</v>
      </c>
      <c r="DK582" t="s">
        <v>361</v>
      </c>
      <c r="DL582" t="s">
        <v>361</v>
      </c>
      <c r="DM582" t="s">
        <v>361</v>
      </c>
      <c r="DN582" t="s">
        <v>361</v>
      </c>
      <c r="DO582" t="s">
        <v>361</v>
      </c>
      <c r="DP582" t="s">
        <v>361</v>
      </c>
      <c r="DQ582" t="s">
        <v>361</v>
      </c>
      <c r="DR582" t="s">
        <v>370</v>
      </c>
      <c r="DT582" t="s">
        <v>361</v>
      </c>
      <c r="DU582" t="s">
        <v>361</v>
      </c>
      <c r="DV582" t="s">
        <v>361</v>
      </c>
      <c r="DW582" t="s">
        <v>361</v>
      </c>
      <c r="DX582" t="s">
        <v>361</v>
      </c>
      <c r="DY582" t="s">
        <v>361</v>
      </c>
      <c r="DZ582" t="s">
        <v>361</v>
      </c>
      <c r="EA582" t="s">
        <v>361</v>
      </c>
      <c r="EB582" t="s">
        <v>361</v>
      </c>
      <c r="EC582" t="s">
        <v>361</v>
      </c>
      <c r="ED582" t="s">
        <v>361</v>
      </c>
      <c r="EH582" t="s">
        <v>7</v>
      </c>
      <c r="EJ582" t="s">
        <v>7</v>
      </c>
      <c r="EL582">
        <v>0</v>
      </c>
      <c r="FQ582" t="s">
        <v>373</v>
      </c>
      <c r="FR582" t="s">
        <v>476</v>
      </c>
      <c r="FV582" t="s">
        <v>404</v>
      </c>
      <c r="FX582" t="s">
        <v>580</v>
      </c>
      <c r="GF582" t="s">
        <v>7</v>
      </c>
      <c r="GJ582" t="s">
        <v>478</v>
      </c>
      <c r="GN582" t="s">
        <v>479</v>
      </c>
      <c r="GP582">
        <v>10</v>
      </c>
      <c r="GR582" t="s">
        <v>559</v>
      </c>
      <c r="GT582" t="s">
        <v>671</v>
      </c>
      <c r="GX582" t="s">
        <v>672</v>
      </c>
      <c r="HB582" t="s">
        <v>9</v>
      </c>
      <c r="HD582" t="s">
        <v>7</v>
      </c>
      <c r="HF582" t="s">
        <v>7</v>
      </c>
      <c r="HG582" t="s">
        <v>7</v>
      </c>
      <c r="HH582" t="s">
        <v>7</v>
      </c>
      <c r="HI582" t="s">
        <v>7</v>
      </c>
      <c r="HJ582" t="s">
        <v>7</v>
      </c>
      <c r="HK582" t="s">
        <v>7</v>
      </c>
      <c r="HL582" t="s">
        <v>7</v>
      </c>
      <c r="HM582" t="s">
        <v>9</v>
      </c>
      <c r="HN582" t="s">
        <v>7</v>
      </c>
      <c r="HX582" t="s">
        <v>7</v>
      </c>
      <c r="HY582" t="s">
        <v>7</v>
      </c>
      <c r="HZ582" t="s">
        <v>7</v>
      </c>
      <c r="IA582" t="s">
        <v>7</v>
      </c>
      <c r="IB582" t="s">
        <v>7</v>
      </c>
      <c r="IC582" t="s">
        <v>7</v>
      </c>
      <c r="ID582" t="s">
        <v>7</v>
      </c>
      <c r="IL582" t="s">
        <v>673</v>
      </c>
      <c r="IP582" t="s">
        <v>14</v>
      </c>
      <c r="IR582" t="s">
        <v>408</v>
      </c>
      <c r="IT582" t="s">
        <v>381</v>
      </c>
      <c r="IV582" t="s">
        <v>381</v>
      </c>
      <c r="IX582" t="s">
        <v>381</v>
      </c>
      <c r="IZ582" t="s">
        <v>7</v>
      </c>
      <c r="JL582" t="s">
        <v>361</v>
      </c>
      <c r="JM582" t="s">
        <v>361</v>
      </c>
      <c r="JN582" t="s">
        <v>361</v>
      </c>
      <c r="JO582" t="s">
        <v>361</v>
      </c>
      <c r="JP582" t="s">
        <v>361</v>
      </c>
      <c r="JQ582" t="s">
        <v>361</v>
      </c>
      <c r="JR582" t="s">
        <v>361</v>
      </c>
      <c r="JS582" t="s">
        <v>361</v>
      </c>
      <c r="JT582" t="s">
        <v>361</v>
      </c>
      <c r="JU582" t="s">
        <v>361</v>
      </c>
      <c r="JV582" t="s">
        <v>361</v>
      </c>
      <c r="JW582" t="s">
        <v>361</v>
      </c>
      <c r="KB582" t="s">
        <v>8</v>
      </c>
    </row>
    <row r="583" spans="1:288" x14ac:dyDescent="0.3">
      <c r="A583">
        <v>582</v>
      </c>
      <c r="AV583" t="s">
        <v>361</v>
      </c>
      <c r="AW583" t="s">
        <v>361</v>
      </c>
      <c r="AX583" t="s">
        <v>361</v>
      </c>
      <c r="AY583" t="s">
        <v>361</v>
      </c>
      <c r="AZ583" t="s">
        <v>361</v>
      </c>
      <c r="BA583" t="s">
        <v>361</v>
      </c>
      <c r="BB583" t="s">
        <v>361</v>
      </c>
      <c r="BC583" t="s">
        <v>361</v>
      </c>
      <c r="BD583" t="s">
        <v>361</v>
      </c>
      <c r="BE583" t="s">
        <v>361</v>
      </c>
      <c r="BF583" t="s">
        <v>361</v>
      </c>
      <c r="BG583" t="s">
        <v>361</v>
      </c>
      <c r="BH583" t="s">
        <v>361</v>
      </c>
      <c r="BI583" t="s">
        <v>361</v>
      </c>
      <c r="BJ583" t="s">
        <v>361</v>
      </c>
      <c r="BK583" t="s">
        <v>361</v>
      </c>
      <c r="BL583" t="s">
        <v>361</v>
      </c>
      <c r="BM583" t="s">
        <v>361</v>
      </c>
      <c r="BP583" t="s">
        <v>361</v>
      </c>
      <c r="BQ583" t="s">
        <v>361</v>
      </c>
      <c r="BR583" t="s">
        <v>361</v>
      </c>
      <c r="BS583" t="s">
        <v>361</v>
      </c>
      <c r="BT583" t="s">
        <v>361</v>
      </c>
      <c r="BU583" t="s">
        <v>361</v>
      </c>
      <c r="BV583" t="s">
        <v>361</v>
      </c>
      <c r="BW583" t="s">
        <v>361</v>
      </c>
      <c r="BX583" t="s">
        <v>361</v>
      </c>
      <c r="BY583" t="s">
        <v>361</v>
      </c>
      <c r="BZ583" t="s">
        <v>361</v>
      </c>
      <c r="CA583" t="s">
        <v>361</v>
      </c>
      <c r="CB583" t="s">
        <v>361</v>
      </c>
      <c r="CC583" t="s">
        <v>361</v>
      </c>
      <c r="CF583" t="s">
        <v>361</v>
      </c>
      <c r="CG583" t="s">
        <v>361</v>
      </c>
      <c r="CH583" t="s">
        <v>361</v>
      </c>
      <c r="CI583" t="s">
        <v>361</v>
      </c>
      <c r="CJ583" t="s">
        <v>361</v>
      </c>
      <c r="CK583" t="s">
        <v>361</v>
      </c>
      <c r="CL583" t="s">
        <v>361</v>
      </c>
      <c r="CM583" t="s">
        <v>361</v>
      </c>
      <c r="CN583" t="s">
        <v>361</v>
      </c>
      <c r="CO583" t="s">
        <v>361</v>
      </c>
      <c r="CP583" t="s">
        <v>361</v>
      </c>
      <c r="CQ583" t="s">
        <v>361</v>
      </c>
      <c r="CR583" t="s">
        <v>361</v>
      </c>
      <c r="CS583" t="s">
        <v>361</v>
      </c>
      <c r="CT583" t="s">
        <v>361</v>
      </c>
      <c r="CU583" t="s">
        <v>361</v>
      </c>
      <c r="CV583" t="s">
        <v>361</v>
      </c>
      <c r="CW583" t="s">
        <v>361</v>
      </c>
      <c r="CX583" t="s">
        <v>361</v>
      </c>
      <c r="CY583" t="s">
        <v>361</v>
      </c>
      <c r="CZ583" t="s">
        <v>361</v>
      </c>
      <c r="DA583" t="s">
        <v>361</v>
      </c>
      <c r="DH583" t="s">
        <v>361</v>
      </c>
      <c r="DI583" t="s">
        <v>361</v>
      </c>
      <c r="DJ583" t="s">
        <v>361</v>
      </c>
      <c r="DK583" t="s">
        <v>361</v>
      </c>
      <c r="DL583" t="s">
        <v>361</v>
      </c>
      <c r="DM583" t="s">
        <v>361</v>
      </c>
      <c r="DN583" t="s">
        <v>361</v>
      </c>
      <c r="DO583" t="s">
        <v>361</v>
      </c>
      <c r="DP583" t="s">
        <v>361</v>
      </c>
      <c r="DQ583" t="s">
        <v>361</v>
      </c>
      <c r="DR583" t="s">
        <v>361</v>
      </c>
      <c r="DT583" t="s">
        <v>361</v>
      </c>
      <c r="DU583" t="s">
        <v>361</v>
      </c>
      <c r="DV583" t="s">
        <v>361</v>
      </c>
      <c r="DW583" t="s">
        <v>361</v>
      </c>
      <c r="DX583" t="s">
        <v>361</v>
      </c>
      <c r="DY583" t="s">
        <v>361</v>
      </c>
      <c r="DZ583" t="s">
        <v>361</v>
      </c>
      <c r="EA583" t="s">
        <v>361</v>
      </c>
      <c r="EB583" t="s">
        <v>361</v>
      </c>
      <c r="EC583" t="s">
        <v>361</v>
      </c>
      <c r="ED583" t="s">
        <v>361</v>
      </c>
      <c r="JL583" t="s">
        <v>361</v>
      </c>
      <c r="JM583" t="s">
        <v>361</v>
      </c>
      <c r="JN583" t="s">
        <v>361</v>
      </c>
      <c r="JO583" t="s">
        <v>361</v>
      </c>
      <c r="JP583" t="s">
        <v>361</v>
      </c>
      <c r="JQ583" t="s">
        <v>361</v>
      </c>
      <c r="JR583" t="s">
        <v>361</v>
      </c>
      <c r="JS583" t="s">
        <v>361</v>
      </c>
      <c r="JT583" t="s">
        <v>361</v>
      </c>
      <c r="JU583" t="s">
        <v>361</v>
      </c>
      <c r="JV583" t="s">
        <v>361</v>
      </c>
      <c r="JW583" t="s">
        <v>361</v>
      </c>
      <c r="KB583" t="s">
        <v>59</v>
      </c>
    </row>
    <row r="584" spans="1:288" x14ac:dyDescent="0.3">
      <c r="A584">
        <v>583</v>
      </c>
      <c r="D584" s="45">
        <v>44751</v>
      </c>
      <c r="E584" s="46">
        <v>0.41250000000000003</v>
      </c>
      <c r="F584" t="s">
        <v>24</v>
      </c>
      <c r="G584" t="s">
        <v>382</v>
      </c>
      <c r="I584" t="s">
        <v>383</v>
      </c>
      <c r="N584" t="s">
        <v>384</v>
      </c>
      <c r="S584" t="s">
        <v>385</v>
      </c>
      <c r="W584" t="s">
        <v>413</v>
      </c>
      <c r="AA584" t="s">
        <v>414</v>
      </c>
      <c r="AC584" t="s">
        <v>447</v>
      </c>
      <c r="AE584" t="s">
        <v>389</v>
      </c>
      <c r="AG584" t="s">
        <v>390</v>
      </c>
      <c r="AK584" t="s">
        <v>383</v>
      </c>
      <c r="AO584" t="s">
        <v>383</v>
      </c>
      <c r="AQ584" t="s">
        <v>418</v>
      </c>
      <c r="AS584" t="s">
        <v>383</v>
      </c>
      <c r="AU584" t="s">
        <v>383</v>
      </c>
      <c r="AV584" t="s">
        <v>361</v>
      </c>
      <c r="AW584" t="s">
        <v>361</v>
      </c>
      <c r="AX584" t="s">
        <v>361</v>
      </c>
      <c r="AY584" t="s">
        <v>361</v>
      </c>
      <c r="AZ584" t="s">
        <v>361</v>
      </c>
      <c r="BA584" t="s">
        <v>361</v>
      </c>
      <c r="BB584" t="s">
        <v>361</v>
      </c>
      <c r="BC584" t="s">
        <v>361</v>
      </c>
      <c r="BD584" t="s">
        <v>361</v>
      </c>
      <c r="BE584" t="s">
        <v>361</v>
      </c>
      <c r="BF584" t="s">
        <v>370</v>
      </c>
      <c r="BG584" t="s">
        <v>361</v>
      </c>
      <c r="BH584" t="s">
        <v>361</v>
      </c>
      <c r="BI584" t="s">
        <v>370</v>
      </c>
      <c r="BJ584" t="s">
        <v>361</v>
      </c>
      <c r="BK584" t="s">
        <v>361</v>
      </c>
      <c r="BL584" t="s">
        <v>361</v>
      </c>
      <c r="BM584" t="s">
        <v>361</v>
      </c>
      <c r="BP584" t="s">
        <v>361</v>
      </c>
      <c r="BQ584" t="s">
        <v>361</v>
      </c>
      <c r="BR584" t="s">
        <v>361</v>
      </c>
      <c r="BS584" t="s">
        <v>361</v>
      </c>
      <c r="BT584" t="s">
        <v>361</v>
      </c>
      <c r="BU584" t="s">
        <v>361</v>
      </c>
      <c r="BV584" t="s">
        <v>361</v>
      </c>
      <c r="BW584" t="s">
        <v>361</v>
      </c>
      <c r="BX584" t="s">
        <v>361</v>
      </c>
      <c r="BY584" t="s">
        <v>361</v>
      </c>
      <c r="BZ584" t="s">
        <v>370</v>
      </c>
      <c r="CA584" t="s">
        <v>361</v>
      </c>
      <c r="CB584" t="s">
        <v>361</v>
      </c>
      <c r="CC584" t="s">
        <v>361</v>
      </c>
      <c r="CF584" t="s">
        <v>361</v>
      </c>
      <c r="CG584" t="s">
        <v>361</v>
      </c>
      <c r="CH584" t="s">
        <v>361</v>
      </c>
      <c r="CI584" t="s">
        <v>361</v>
      </c>
      <c r="CJ584" t="s">
        <v>361</v>
      </c>
      <c r="CK584" t="s">
        <v>361</v>
      </c>
      <c r="CL584" t="s">
        <v>361</v>
      </c>
      <c r="CM584" t="s">
        <v>361</v>
      </c>
      <c r="CN584" t="s">
        <v>361</v>
      </c>
      <c r="CO584" t="s">
        <v>361</v>
      </c>
      <c r="CP584" t="s">
        <v>361</v>
      </c>
      <c r="CQ584" t="s">
        <v>361</v>
      </c>
      <c r="CR584" t="s">
        <v>370</v>
      </c>
      <c r="CS584" t="s">
        <v>370</v>
      </c>
      <c r="CT584" t="s">
        <v>361</v>
      </c>
      <c r="CU584" t="s">
        <v>370</v>
      </c>
      <c r="CV584" t="s">
        <v>361</v>
      </c>
      <c r="CW584" t="s">
        <v>361</v>
      </c>
      <c r="CX584" t="s">
        <v>361</v>
      </c>
      <c r="CY584" t="s">
        <v>361</v>
      </c>
      <c r="CZ584" t="s">
        <v>361</v>
      </c>
      <c r="DA584" t="s">
        <v>361</v>
      </c>
      <c r="DE584" t="s">
        <v>385</v>
      </c>
      <c r="DG584" t="s">
        <v>385</v>
      </c>
      <c r="DH584" t="s">
        <v>361</v>
      </c>
      <c r="DI584" t="s">
        <v>361</v>
      </c>
      <c r="DJ584" t="s">
        <v>361</v>
      </c>
      <c r="DK584" t="s">
        <v>361</v>
      </c>
      <c r="DL584" t="s">
        <v>361</v>
      </c>
      <c r="DM584" t="s">
        <v>361</v>
      </c>
      <c r="DN584" t="s">
        <v>361</v>
      </c>
      <c r="DO584" t="s">
        <v>361</v>
      </c>
      <c r="DP584" t="s">
        <v>361</v>
      </c>
      <c r="DQ584" t="s">
        <v>361</v>
      </c>
      <c r="DR584" t="s">
        <v>361</v>
      </c>
      <c r="DT584" t="s">
        <v>361</v>
      </c>
      <c r="DU584" t="s">
        <v>361</v>
      </c>
      <c r="DV584" t="s">
        <v>361</v>
      </c>
      <c r="DW584" t="s">
        <v>361</v>
      </c>
      <c r="DX584" t="s">
        <v>361</v>
      </c>
      <c r="DY584" t="s">
        <v>361</v>
      </c>
      <c r="DZ584" t="s">
        <v>361</v>
      </c>
      <c r="EA584" t="s">
        <v>361</v>
      </c>
      <c r="EB584" t="s">
        <v>361</v>
      </c>
      <c r="EC584" t="s">
        <v>361</v>
      </c>
      <c r="ED584" t="s">
        <v>370</v>
      </c>
      <c r="EI584" t="s">
        <v>383</v>
      </c>
      <c r="EK584" t="s">
        <v>383</v>
      </c>
      <c r="EL584">
        <v>3</v>
      </c>
      <c r="EM584" t="s">
        <v>372</v>
      </c>
      <c r="EN584">
        <v>25</v>
      </c>
      <c r="EO584" t="s">
        <v>372</v>
      </c>
      <c r="EP584">
        <v>21</v>
      </c>
      <c r="EQ584" t="s">
        <v>371</v>
      </c>
      <c r="ER584">
        <v>19</v>
      </c>
      <c r="FQ584" t="s">
        <v>373</v>
      </c>
      <c r="FS584" t="s">
        <v>419</v>
      </c>
      <c r="FW584" t="s">
        <v>419</v>
      </c>
      <c r="GG584" t="s">
        <v>383</v>
      </c>
      <c r="GK584" t="s">
        <v>394</v>
      </c>
      <c r="GQ584">
        <v>1</v>
      </c>
      <c r="GS584" t="s">
        <v>395</v>
      </c>
      <c r="GU584" t="s">
        <v>396</v>
      </c>
      <c r="GY584" t="s">
        <v>397</v>
      </c>
      <c r="HC584" t="s">
        <v>385</v>
      </c>
      <c r="HE584" t="s">
        <v>385</v>
      </c>
      <c r="HO584" t="s">
        <v>385</v>
      </c>
      <c r="HP584" t="s">
        <v>385</v>
      </c>
      <c r="HQ584" t="s">
        <v>383</v>
      </c>
      <c r="HR584" t="s">
        <v>383</v>
      </c>
      <c r="HS584" t="s">
        <v>385</v>
      </c>
      <c r="HT584" t="s">
        <v>383</v>
      </c>
      <c r="HU584" t="s">
        <v>385</v>
      </c>
      <c r="HV584" t="s">
        <v>385</v>
      </c>
      <c r="HW584" t="s">
        <v>385</v>
      </c>
      <c r="IE584" t="s">
        <v>385</v>
      </c>
      <c r="IF584" t="s">
        <v>385</v>
      </c>
      <c r="IG584" t="s">
        <v>383</v>
      </c>
      <c r="IH584" t="s">
        <v>383</v>
      </c>
      <c r="II584" t="s">
        <v>383</v>
      </c>
      <c r="IJ584" t="s">
        <v>383</v>
      </c>
      <c r="IK584" t="s">
        <v>383</v>
      </c>
      <c r="IM584" t="s">
        <v>421</v>
      </c>
      <c r="IQ584" t="s">
        <v>422</v>
      </c>
      <c r="IU584" t="s">
        <v>399</v>
      </c>
      <c r="IW584" t="s">
        <v>399</v>
      </c>
      <c r="IY584" t="s">
        <v>399</v>
      </c>
      <c r="JA584" t="s">
        <v>383</v>
      </c>
      <c r="JL584" t="s">
        <v>361</v>
      </c>
      <c r="JM584" t="s">
        <v>361</v>
      </c>
      <c r="JN584" t="s">
        <v>361</v>
      </c>
      <c r="JO584" t="s">
        <v>361</v>
      </c>
      <c r="JP584" t="s">
        <v>361</v>
      </c>
      <c r="JQ584" t="s">
        <v>361</v>
      </c>
      <c r="JR584" t="s">
        <v>361</v>
      </c>
      <c r="JS584" t="s">
        <v>361</v>
      </c>
      <c r="JT584" t="s">
        <v>361</v>
      </c>
      <c r="JU584" t="s">
        <v>361</v>
      </c>
      <c r="JV584" t="s">
        <v>361</v>
      </c>
      <c r="JW584" t="s">
        <v>361</v>
      </c>
      <c r="KB584" t="s">
        <v>8</v>
      </c>
    </row>
    <row r="585" spans="1:288" x14ac:dyDescent="0.3">
      <c r="A585">
        <v>584</v>
      </c>
      <c r="D585" s="45">
        <v>44751</v>
      </c>
      <c r="E585" s="46">
        <v>0.41180555555555554</v>
      </c>
      <c r="F585" t="s">
        <v>5</v>
      </c>
      <c r="G585" t="s">
        <v>382</v>
      </c>
      <c r="I585" t="s">
        <v>383</v>
      </c>
      <c r="N585" t="s">
        <v>384</v>
      </c>
      <c r="S585" t="s">
        <v>385</v>
      </c>
      <c r="W585" t="s">
        <v>426</v>
      </c>
      <c r="Y585" t="s">
        <v>383</v>
      </c>
      <c r="AA585" t="s">
        <v>434</v>
      </c>
      <c r="AC585" t="s">
        <v>512</v>
      </c>
      <c r="AE585" t="s">
        <v>389</v>
      </c>
      <c r="AG585" t="s">
        <v>390</v>
      </c>
      <c r="AK585" t="s">
        <v>383</v>
      </c>
      <c r="AO585" t="s">
        <v>383</v>
      </c>
      <c r="AQ585" t="s">
        <v>383</v>
      </c>
      <c r="AS585" t="s">
        <v>383</v>
      </c>
      <c r="AU585" t="s">
        <v>383</v>
      </c>
      <c r="AV585" t="s">
        <v>361</v>
      </c>
      <c r="AW585" t="s">
        <v>361</v>
      </c>
      <c r="AX585" t="s">
        <v>361</v>
      </c>
      <c r="AY585" t="s">
        <v>361</v>
      </c>
      <c r="AZ585" t="s">
        <v>361</v>
      </c>
      <c r="BA585" t="s">
        <v>361</v>
      </c>
      <c r="BB585" t="s">
        <v>361</v>
      </c>
      <c r="BC585" t="s">
        <v>361</v>
      </c>
      <c r="BD585" t="s">
        <v>361</v>
      </c>
      <c r="BE585" t="s">
        <v>361</v>
      </c>
      <c r="BF585" t="s">
        <v>361</v>
      </c>
      <c r="BG585" t="s">
        <v>370</v>
      </c>
      <c r="BH585" t="s">
        <v>370</v>
      </c>
      <c r="BI585" t="s">
        <v>370</v>
      </c>
      <c r="BJ585" t="s">
        <v>361</v>
      </c>
      <c r="BK585" t="s">
        <v>361</v>
      </c>
      <c r="BL585" t="s">
        <v>361</v>
      </c>
      <c r="BM585" t="s">
        <v>361</v>
      </c>
      <c r="BP585" t="s">
        <v>361</v>
      </c>
      <c r="BQ585" t="s">
        <v>361</v>
      </c>
      <c r="BR585" t="s">
        <v>361</v>
      </c>
      <c r="BS585" t="s">
        <v>361</v>
      </c>
      <c r="BT585" t="s">
        <v>361</v>
      </c>
      <c r="BU585" t="s">
        <v>361</v>
      </c>
      <c r="BV585" t="s">
        <v>361</v>
      </c>
      <c r="BW585" t="s">
        <v>361</v>
      </c>
      <c r="BX585" t="s">
        <v>370</v>
      </c>
      <c r="BY585" t="s">
        <v>370</v>
      </c>
      <c r="BZ585" t="s">
        <v>361</v>
      </c>
      <c r="CA585" t="s">
        <v>370</v>
      </c>
      <c r="CB585" t="s">
        <v>361</v>
      </c>
      <c r="CC585" t="s">
        <v>361</v>
      </c>
      <c r="CF585" t="s">
        <v>361</v>
      </c>
      <c r="CG585" t="s">
        <v>361</v>
      </c>
      <c r="CH585" t="s">
        <v>361</v>
      </c>
      <c r="CI585" t="s">
        <v>361</v>
      </c>
      <c r="CJ585" t="s">
        <v>361</v>
      </c>
      <c r="CK585" t="s">
        <v>361</v>
      </c>
      <c r="CL585" t="s">
        <v>361</v>
      </c>
      <c r="CM585" t="s">
        <v>361</v>
      </c>
      <c r="CN585" t="s">
        <v>361</v>
      </c>
      <c r="CO585" t="s">
        <v>361</v>
      </c>
      <c r="CP585" t="s">
        <v>361</v>
      </c>
      <c r="CQ585" t="s">
        <v>361</v>
      </c>
      <c r="CR585" t="s">
        <v>361</v>
      </c>
      <c r="CS585" t="s">
        <v>361</v>
      </c>
      <c r="CT585" t="s">
        <v>361</v>
      </c>
      <c r="CU585" t="s">
        <v>370</v>
      </c>
      <c r="CV585" t="s">
        <v>370</v>
      </c>
      <c r="CW585" t="s">
        <v>370</v>
      </c>
      <c r="CX585" t="s">
        <v>361</v>
      </c>
      <c r="CY585" t="s">
        <v>361</v>
      </c>
      <c r="CZ585" t="s">
        <v>361</v>
      </c>
      <c r="DA585" t="s">
        <v>361</v>
      </c>
      <c r="DE585" t="s">
        <v>385</v>
      </c>
      <c r="DG585" t="s">
        <v>385</v>
      </c>
      <c r="DH585" t="s">
        <v>361</v>
      </c>
      <c r="DI585" t="s">
        <v>361</v>
      </c>
      <c r="DJ585" t="s">
        <v>361</v>
      </c>
      <c r="DK585" t="s">
        <v>361</v>
      </c>
      <c r="DL585" t="s">
        <v>361</v>
      </c>
      <c r="DM585" t="s">
        <v>361</v>
      </c>
      <c r="DN585" t="s">
        <v>361</v>
      </c>
      <c r="DO585" t="s">
        <v>361</v>
      </c>
      <c r="DP585" t="s">
        <v>361</v>
      </c>
      <c r="DQ585" t="s">
        <v>361</v>
      </c>
      <c r="DR585" t="s">
        <v>361</v>
      </c>
      <c r="DT585" t="s">
        <v>361</v>
      </c>
      <c r="DU585" t="s">
        <v>361</v>
      </c>
      <c r="DV585" t="s">
        <v>361</v>
      </c>
      <c r="DW585" t="s">
        <v>361</v>
      </c>
      <c r="DX585" t="s">
        <v>361</v>
      </c>
      <c r="DY585" t="s">
        <v>361</v>
      </c>
      <c r="DZ585" t="s">
        <v>361</v>
      </c>
      <c r="EA585" t="s">
        <v>361</v>
      </c>
      <c r="EB585" t="s">
        <v>361</v>
      </c>
      <c r="EC585" t="s">
        <v>361</v>
      </c>
      <c r="ED585" t="s">
        <v>370</v>
      </c>
      <c r="EI585" t="s">
        <v>383</v>
      </c>
      <c r="EK585" t="s">
        <v>383</v>
      </c>
      <c r="EL585">
        <v>0</v>
      </c>
      <c r="FQ585" t="s">
        <v>373</v>
      </c>
      <c r="FS585" t="s">
        <v>419</v>
      </c>
      <c r="FW585" t="s">
        <v>393</v>
      </c>
      <c r="GG585" t="s">
        <v>383</v>
      </c>
      <c r="GK585" t="s">
        <v>595</v>
      </c>
      <c r="GQ585">
        <v>998</v>
      </c>
      <c r="GS585" t="s">
        <v>420</v>
      </c>
      <c r="GU585" t="s">
        <v>396</v>
      </c>
      <c r="GY585" t="s">
        <v>397</v>
      </c>
      <c r="HC585" t="s">
        <v>383</v>
      </c>
      <c r="HE585" t="s">
        <v>385</v>
      </c>
      <c r="HO585" t="s">
        <v>385</v>
      </c>
      <c r="HP585" t="s">
        <v>385</v>
      </c>
      <c r="HQ585" t="s">
        <v>383</v>
      </c>
      <c r="HR585" t="s">
        <v>383</v>
      </c>
      <c r="HS585" t="s">
        <v>383</v>
      </c>
      <c r="HT585" t="s">
        <v>383</v>
      </c>
      <c r="HU585" t="s">
        <v>385</v>
      </c>
      <c r="HV585" t="s">
        <v>385</v>
      </c>
      <c r="HW585" t="s">
        <v>383</v>
      </c>
      <c r="IE585" t="s">
        <v>385</v>
      </c>
      <c r="IF585" t="s">
        <v>385</v>
      </c>
      <c r="IG585" t="s">
        <v>383</v>
      </c>
      <c r="IH585" t="s">
        <v>383</v>
      </c>
      <c r="II585" t="s">
        <v>383</v>
      </c>
      <c r="IJ585" t="s">
        <v>383</v>
      </c>
      <c r="IK585" t="s">
        <v>383</v>
      </c>
      <c r="IM585" t="s">
        <v>453</v>
      </c>
      <c r="IQ585" t="s">
        <v>674</v>
      </c>
      <c r="IU585" t="s">
        <v>399</v>
      </c>
      <c r="IW585" t="s">
        <v>399</v>
      </c>
      <c r="IY585" t="s">
        <v>399</v>
      </c>
      <c r="JA585" t="s">
        <v>385</v>
      </c>
      <c r="JC585" t="s">
        <v>430</v>
      </c>
      <c r="JE585" t="s">
        <v>385</v>
      </c>
      <c r="JI585" t="s">
        <v>496</v>
      </c>
      <c r="JJ585" t="s">
        <v>432</v>
      </c>
      <c r="JK585" t="s">
        <v>432</v>
      </c>
      <c r="JL585" t="s">
        <v>361</v>
      </c>
      <c r="JM585" t="s">
        <v>361</v>
      </c>
      <c r="JN585" t="s">
        <v>361</v>
      </c>
      <c r="JO585" t="s">
        <v>361</v>
      </c>
      <c r="JP585" t="s">
        <v>361</v>
      </c>
      <c r="JQ585" t="s">
        <v>361</v>
      </c>
      <c r="JR585" t="s">
        <v>370</v>
      </c>
      <c r="JS585" t="s">
        <v>370</v>
      </c>
      <c r="JT585" t="s">
        <v>370</v>
      </c>
      <c r="JU585" t="s">
        <v>370</v>
      </c>
      <c r="JV585" t="s">
        <v>370</v>
      </c>
      <c r="JW585" t="s">
        <v>361</v>
      </c>
      <c r="JY585" t="s">
        <v>411</v>
      </c>
      <c r="KA585" t="s">
        <v>433</v>
      </c>
      <c r="KB585" t="s">
        <v>8</v>
      </c>
    </row>
    <row r="586" spans="1:288" x14ac:dyDescent="0.3">
      <c r="A586">
        <v>585</v>
      </c>
      <c r="AV586" t="s">
        <v>361</v>
      </c>
      <c r="AW586" t="s">
        <v>361</v>
      </c>
      <c r="AX586" t="s">
        <v>361</v>
      </c>
      <c r="AY586" t="s">
        <v>361</v>
      </c>
      <c r="AZ586" t="s">
        <v>361</v>
      </c>
      <c r="BA586" t="s">
        <v>361</v>
      </c>
      <c r="BB586" t="s">
        <v>361</v>
      </c>
      <c r="BC586" t="s">
        <v>361</v>
      </c>
      <c r="BD586" t="s">
        <v>361</v>
      </c>
      <c r="BE586" t="s">
        <v>361</v>
      </c>
      <c r="BF586" t="s">
        <v>361</v>
      </c>
      <c r="BG586" t="s">
        <v>361</v>
      </c>
      <c r="BH586" t="s">
        <v>361</v>
      </c>
      <c r="BI586" t="s">
        <v>361</v>
      </c>
      <c r="BJ586" t="s">
        <v>361</v>
      </c>
      <c r="BK586" t="s">
        <v>361</v>
      </c>
      <c r="BL586" t="s">
        <v>361</v>
      </c>
      <c r="BM586" t="s">
        <v>361</v>
      </c>
      <c r="BP586" t="s">
        <v>361</v>
      </c>
      <c r="BQ586" t="s">
        <v>361</v>
      </c>
      <c r="BR586" t="s">
        <v>361</v>
      </c>
      <c r="BS586" t="s">
        <v>361</v>
      </c>
      <c r="BT586" t="s">
        <v>361</v>
      </c>
      <c r="BU586" t="s">
        <v>361</v>
      </c>
      <c r="BV586" t="s">
        <v>361</v>
      </c>
      <c r="BW586" t="s">
        <v>361</v>
      </c>
      <c r="BX586" t="s">
        <v>361</v>
      </c>
      <c r="BY586" t="s">
        <v>361</v>
      </c>
      <c r="BZ586" t="s">
        <v>361</v>
      </c>
      <c r="CA586" t="s">
        <v>361</v>
      </c>
      <c r="CB586" t="s">
        <v>361</v>
      </c>
      <c r="CC586" t="s">
        <v>361</v>
      </c>
      <c r="CF586" t="s">
        <v>361</v>
      </c>
      <c r="CG586" t="s">
        <v>361</v>
      </c>
      <c r="CH586" t="s">
        <v>361</v>
      </c>
      <c r="CI586" t="s">
        <v>361</v>
      </c>
      <c r="CJ586" t="s">
        <v>361</v>
      </c>
      <c r="CK586" t="s">
        <v>361</v>
      </c>
      <c r="CL586" t="s">
        <v>361</v>
      </c>
      <c r="CM586" t="s">
        <v>361</v>
      </c>
      <c r="CN586" t="s">
        <v>361</v>
      </c>
      <c r="CO586" t="s">
        <v>361</v>
      </c>
      <c r="CP586" t="s">
        <v>361</v>
      </c>
      <c r="CQ586" t="s">
        <v>361</v>
      </c>
      <c r="CR586" t="s">
        <v>361</v>
      </c>
      <c r="CS586" t="s">
        <v>361</v>
      </c>
      <c r="CT586" t="s">
        <v>361</v>
      </c>
      <c r="CU586" t="s">
        <v>361</v>
      </c>
      <c r="CV586" t="s">
        <v>361</v>
      </c>
      <c r="CW586" t="s">
        <v>361</v>
      </c>
      <c r="CX586" t="s">
        <v>361</v>
      </c>
      <c r="CY586" t="s">
        <v>361</v>
      </c>
      <c r="CZ586" t="s">
        <v>361</v>
      </c>
      <c r="DA586" t="s">
        <v>361</v>
      </c>
      <c r="DH586" t="s">
        <v>361</v>
      </c>
      <c r="DI586" t="s">
        <v>361</v>
      </c>
      <c r="DJ586" t="s">
        <v>361</v>
      </c>
      <c r="DK586" t="s">
        <v>361</v>
      </c>
      <c r="DL586" t="s">
        <v>361</v>
      </c>
      <c r="DM586" t="s">
        <v>361</v>
      </c>
      <c r="DN586" t="s">
        <v>361</v>
      </c>
      <c r="DO586" t="s">
        <v>361</v>
      </c>
      <c r="DP586" t="s">
        <v>361</v>
      </c>
      <c r="DQ586" t="s">
        <v>361</v>
      </c>
      <c r="DR586" t="s">
        <v>361</v>
      </c>
      <c r="DT586" t="s">
        <v>361</v>
      </c>
      <c r="DU586" t="s">
        <v>361</v>
      </c>
      <c r="DV586" t="s">
        <v>361</v>
      </c>
      <c r="DW586" t="s">
        <v>361</v>
      </c>
      <c r="DX586" t="s">
        <v>361</v>
      </c>
      <c r="DY586" t="s">
        <v>361</v>
      </c>
      <c r="DZ586" t="s">
        <v>361</v>
      </c>
      <c r="EA586" t="s">
        <v>361</v>
      </c>
      <c r="EB586" t="s">
        <v>361</v>
      </c>
      <c r="EC586" t="s">
        <v>361</v>
      </c>
      <c r="ED586" t="s">
        <v>361</v>
      </c>
      <c r="JL586" t="s">
        <v>361</v>
      </c>
      <c r="JM586" t="s">
        <v>361</v>
      </c>
      <c r="JN586" t="s">
        <v>361</v>
      </c>
      <c r="JO586" t="s">
        <v>361</v>
      </c>
      <c r="JP586" t="s">
        <v>361</v>
      </c>
      <c r="JQ586" t="s">
        <v>361</v>
      </c>
      <c r="JR586" t="s">
        <v>361</v>
      </c>
      <c r="JS586" t="s">
        <v>361</v>
      </c>
      <c r="JT586" t="s">
        <v>361</v>
      </c>
      <c r="JU586" t="s">
        <v>361</v>
      </c>
      <c r="JV586" t="s">
        <v>361</v>
      </c>
      <c r="JW586" t="s">
        <v>361</v>
      </c>
      <c r="KB586" t="s">
        <v>59</v>
      </c>
    </row>
    <row r="587" spans="1:288" x14ac:dyDescent="0.3">
      <c r="A587">
        <v>586</v>
      </c>
      <c r="AV587" t="s">
        <v>361</v>
      </c>
      <c r="AW587" t="s">
        <v>361</v>
      </c>
      <c r="AX587" t="s">
        <v>361</v>
      </c>
      <c r="AY587" t="s">
        <v>361</v>
      </c>
      <c r="AZ587" t="s">
        <v>361</v>
      </c>
      <c r="BA587" t="s">
        <v>361</v>
      </c>
      <c r="BB587" t="s">
        <v>361</v>
      </c>
      <c r="BC587" t="s">
        <v>361</v>
      </c>
      <c r="BD587" t="s">
        <v>361</v>
      </c>
      <c r="BE587" t="s">
        <v>361</v>
      </c>
      <c r="BF587" t="s">
        <v>361</v>
      </c>
      <c r="BG587" t="s">
        <v>361</v>
      </c>
      <c r="BH587" t="s">
        <v>361</v>
      </c>
      <c r="BI587" t="s">
        <v>361</v>
      </c>
      <c r="BJ587" t="s">
        <v>361</v>
      </c>
      <c r="BK587" t="s">
        <v>361</v>
      </c>
      <c r="BL587" t="s">
        <v>361</v>
      </c>
      <c r="BM587" t="s">
        <v>361</v>
      </c>
      <c r="BP587" t="s">
        <v>361</v>
      </c>
      <c r="BQ587" t="s">
        <v>361</v>
      </c>
      <c r="BR587" t="s">
        <v>361</v>
      </c>
      <c r="BS587" t="s">
        <v>361</v>
      </c>
      <c r="BT587" t="s">
        <v>361</v>
      </c>
      <c r="BU587" t="s">
        <v>361</v>
      </c>
      <c r="BV587" t="s">
        <v>361</v>
      </c>
      <c r="BW587" t="s">
        <v>361</v>
      </c>
      <c r="BX587" t="s">
        <v>361</v>
      </c>
      <c r="BY587" t="s">
        <v>361</v>
      </c>
      <c r="BZ587" t="s">
        <v>361</v>
      </c>
      <c r="CA587" t="s">
        <v>361</v>
      </c>
      <c r="CB587" t="s">
        <v>361</v>
      </c>
      <c r="CC587" t="s">
        <v>361</v>
      </c>
      <c r="CF587" t="s">
        <v>361</v>
      </c>
      <c r="CG587" t="s">
        <v>361</v>
      </c>
      <c r="CH587" t="s">
        <v>361</v>
      </c>
      <c r="CI587" t="s">
        <v>361</v>
      </c>
      <c r="CJ587" t="s">
        <v>361</v>
      </c>
      <c r="CK587" t="s">
        <v>361</v>
      </c>
      <c r="CL587" t="s">
        <v>361</v>
      </c>
      <c r="CM587" t="s">
        <v>361</v>
      </c>
      <c r="CN587" t="s">
        <v>361</v>
      </c>
      <c r="CO587" t="s">
        <v>361</v>
      </c>
      <c r="CP587" t="s">
        <v>361</v>
      </c>
      <c r="CQ587" t="s">
        <v>361</v>
      </c>
      <c r="CR587" t="s">
        <v>361</v>
      </c>
      <c r="CS587" t="s">
        <v>361</v>
      </c>
      <c r="CT587" t="s">
        <v>361</v>
      </c>
      <c r="CU587" t="s">
        <v>361</v>
      </c>
      <c r="CV587" t="s">
        <v>361</v>
      </c>
      <c r="CW587" t="s">
        <v>361</v>
      </c>
      <c r="CX587" t="s">
        <v>361</v>
      </c>
      <c r="CY587" t="s">
        <v>361</v>
      </c>
      <c r="CZ587" t="s">
        <v>361</v>
      </c>
      <c r="DA587" t="s">
        <v>361</v>
      </c>
      <c r="DH587" t="s">
        <v>361</v>
      </c>
      <c r="DI587" t="s">
        <v>361</v>
      </c>
      <c r="DJ587" t="s">
        <v>361</v>
      </c>
      <c r="DK587" t="s">
        <v>361</v>
      </c>
      <c r="DL587" t="s">
        <v>361</v>
      </c>
      <c r="DM587" t="s">
        <v>361</v>
      </c>
      <c r="DN587" t="s">
        <v>361</v>
      </c>
      <c r="DO587" t="s">
        <v>361</v>
      </c>
      <c r="DP587" t="s">
        <v>361</v>
      </c>
      <c r="DQ587" t="s">
        <v>361</v>
      </c>
      <c r="DR587" t="s">
        <v>361</v>
      </c>
      <c r="DT587" t="s">
        <v>361</v>
      </c>
      <c r="DU587" t="s">
        <v>361</v>
      </c>
      <c r="DV587" t="s">
        <v>361</v>
      </c>
      <c r="DW587" t="s">
        <v>361</v>
      </c>
      <c r="DX587" t="s">
        <v>361</v>
      </c>
      <c r="DY587" t="s">
        <v>361</v>
      </c>
      <c r="DZ587" t="s">
        <v>361</v>
      </c>
      <c r="EA587" t="s">
        <v>361</v>
      </c>
      <c r="EB587" t="s">
        <v>361</v>
      </c>
      <c r="EC587" t="s">
        <v>361</v>
      </c>
      <c r="ED587" t="s">
        <v>361</v>
      </c>
      <c r="JL587" t="s">
        <v>361</v>
      </c>
      <c r="JM587" t="s">
        <v>361</v>
      </c>
      <c r="JN587" t="s">
        <v>361</v>
      </c>
      <c r="JO587" t="s">
        <v>361</v>
      </c>
      <c r="JP587" t="s">
        <v>361</v>
      </c>
      <c r="JQ587" t="s">
        <v>361</v>
      </c>
      <c r="JR587" t="s">
        <v>361</v>
      </c>
      <c r="JS587" t="s">
        <v>361</v>
      </c>
      <c r="JT587" t="s">
        <v>361</v>
      </c>
      <c r="JU587" t="s">
        <v>361</v>
      </c>
      <c r="JV587" t="s">
        <v>361</v>
      </c>
      <c r="JW587" t="s">
        <v>361</v>
      </c>
      <c r="KB587" t="s">
        <v>59</v>
      </c>
    </row>
    <row r="588" spans="1:288" x14ac:dyDescent="0.3">
      <c r="A588">
        <v>587</v>
      </c>
      <c r="D588" s="45">
        <v>44751</v>
      </c>
      <c r="E588" s="46">
        <v>0.42083333333333334</v>
      </c>
      <c r="F588" t="s">
        <v>75</v>
      </c>
      <c r="G588" t="s">
        <v>13</v>
      </c>
      <c r="H588" t="s">
        <v>7</v>
      </c>
      <c r="L588" t="s">
        <v>362</v>
      </c>
      <c r="P588" t="s">
        <v>9</v>
      </c>
      <c r="V588" t="s">
        <v>363</v>
      </c>
      <c r="Z588" t="s">
        <v>402</v>
      </c>
      <c r="AB588" t="s">
        <v>403</v>
      </c>
      <c r="AD588" t="s">
        <v>389</v>
      </c>
      <c r="AF588" t="s">
        <v>367</v>
      </c>
      <c r="AJ588" t="s">
        <v>367</v>
      </c>
      <c r="AN588" t="s">
        <v>368</v>
      </c>
      <c r="AP588" t="s">
        <v>367</v>
      </c>
      <c r="AR588" t="s">
        <v>7</v>
      </c>
      <c r="AT588" t="s">
        <v>368</v>
      </c>
      <c r="AV588" t="s">
        <v>361</v>
      </c>
      <c r="AW588" t="s">
        <v>370</v>
      </c>
      <c r="AX588" t="s">
        <v>370</v>
      </c>
      <c r="AY588" t="s">
        <v>370</v>
      </c>
      <c r="AZ588" t="s">
        <v>370</v>
      </c>
      <c r="BA588" t="s">
        <v>370</v>
      </c>
      <c r="BB588" t="s">
        <v>361</v>
      </c>
      <c r="BC588" t="s">
        <v>361</v>
      </c>
      <c r="BD588" t="s">
        <v>361</v>
      </c>
      <c r="BE588" t="s">
        <v>361</v>
      </c>
      <c r="BF588" t="s">
        <v>361</v>
      </c>
      <c r="BG588" t="s">
        <v>361</v>
      </c>
      <c r="BH588" t="s">
        <v>361</v>
      </c>
      <c r="BI588" t="s">
        <v>361</v>
      </c>
      <c r="BJ588" t="s">
        <v>361</v>
      </c>
      <c r="BK588" t="s">
        <v>361</v>
      </c>
      <c r="BL588" t="s">
        <v>361</v>
      </c>
      <c r="BM588" t="s">
        <v>361</v>
      </c>
      <c r="BP588" t="s">
        <v>361</v>
      </c>
      <c r="BQ588" t="s">
        <v>370</v>
      </c>
      <c r="BR588" t="s">
        <v>370</v>
      </c>
      <c r="BS588" t="s">
        <v>370</v>
      </c>
      <c r="BT588" t="s">
        <v>370</v>
      </c>
      <c r="BU588" t="s">
        <v>361</v>
      </c>
      <c r="BV588" t="s">
        <v>361</v>
      </c>
      <c r="BW588" t="s">
        <v>361</v>
      </c>
      <c r="BX588" t="s">
        <v>361</v>
      </c>
      <c r="BY588" t="s">
        <v>361</v>
      </c>
      <c r="BZ588" t="s">
        <v>361</v>
      </c>
      <c r="CA588" t="s">
        <v>361</v>
      </c>
      <c r="CB588" t="s">
        <v>361</v>
      </c>
      <c r="CC588" t="s">
        <v>361</v>
      </c>
      <c r="CF588" t="s">
        <v>361</v>
      </c>
      <c r="CG588" t="s">
        <v>370</v>
      </c>
      <c r="CH588" t="s">
        <v>370</v>
      </c>
      <c r="CI588" t="s">
        <v>370</v>
      </c>
      <c r="CJ588" t="s">
        <v>370</v>
      </c>
      <c r="CK588" t="s">
        <v>361</v>
      </c>
      <c r="CL588" t="s">
        <v>361</v>
      </c>
      <c r="CM588" t="s">
        <v>361</v>
      </c>
      <c r="CN588" t="s">
        <v>361</v>
      </c>
      <c r="CO588" t="s">
        <v>361</v>
      </c>
      <c r="CP588" t="s">
        <v>361</v>
      </c>
      <c r="CQ588" t="s">
        <v>361</v>
      </c>
      <c r="CR588" t="s">
        <v>361</v>
      </c>
      <c r="CS588" t="s">
        <v>361</v>
      </c>
      <c r="CT588" t="s">
        <v>361</v>
      </c>
      <c r="CU588" t="s">
        <v>361</v>
      </c>
      <c r="CV588" t="s">
        <v>361</v>
      </c>
      <c r="CW588" t="s">
        <v>361</v>
      </c>
      <c r="CX588" t="s">
        <v>361</v>
      </c>
      <c r="CY588" t="s">
        <v>361</v>
      </c>
      <c r="CZ588" t="s">
        <v>361</v>
      </c>
      <c r="DA588" t="s">
        <v>361</v>
      </c>
      <c r="DD588" t="s">
        <v>9</v>
      </c>
      <c r="DF588" t="s">
        <v>9</v>
      </c>
      <c r="DH588" t="s">
        <v>361</v>
      </c>
      <c r="DI588" t="s">
        <v>361</v>
      </c>
      <c r="DJ588" t="s">
        <v>361</v>
      </c>
      <c r="DK588" t="s">
        <v>361</v>
      </c>
      <c r="DL588" t="s">
        <v>361</v>
      </c>
      <c r="DM588" t="s">
        <v>361</v>
      </c>
      <c r="DN588" t="s">
        <v>361</v>
      </c>
      <c r="DO588" t="s">
        <v>361</v>
      </c>
      <c r="DP588" t="s">
        <v>361</v>
      </c>
      <c r="DQ588" t="s">
        <v>361</v>
      </c>
      <c r="DR588" t="s">
        <v>370</v>
      </c>
      <c r="DT588" t="s">
        <v>361</v>
      </c>
      <c r="DU588" t="s">
        <v>361</v>
      </c>
      <c r="DV588" t="s">
        <v>361</v>
      </c>
      <c r="DW588" t="s">
        <v>361</v>
      </c>
      <c r="DX588" t="s">
        <v>361</v>
      </c>
      <c r="DY588" t="s">
        <v>361</v>
      </c>
      <c r="DZ588" t="s">
        <v>361</v>
      </c>
      <c r="EA588" t="s">
        <v>361</v>
      </c>
      <c r="EB588" t="s">
        <v>361</v>
      </c>
      <c r="EC588" t="s">
        <v>361</v>
      </c>
      <c r="ED588" t="s">
        <v>361</v>
      </c>
      <c r="EH588" t="s">
        <v>7</v>
      </c>
      <c r="EJ588" t="s">
        <v>7</v>
      </c>
      <c r="EL588">
        <v>5</v>
      </c>
      <c r="EM588" t="s">
        <v>371</v>
      </c>
      <c r="EN588">
        <v>3</v>
      </c>
      <c r="EO588" t="s">
        <v>372</v>
      </c>
      <c r="EP588">
        <v>17</v>
      </c>
      <c r="EQ588" t="s">
        <v>372</v>
      </c>
      <c r="ER588">
        <v>26</v>
      </c>
      <c r="ES588" t="s">
        <v>371</v>
      </c>
      <c r="ET588">
        <v>29</v>
      </c>
      <c r="EU588" t="s">
        <v>371</v>
      </c>
      <c r="EV588">
        <v>24</v>
      </c>
      <c r="FQ588" t="s">
        <v>392</v>
      </c>
      <c r="FR588" t="s">
        <v>406</v>
      </c>
      <c r="FV588" t="s">
        <v>404</v>
      </c>
      <c r="FX588" t="s">
        <v>477</v>
      </c>
      <c r="FZ588" t="s">
        <v>7</v>
      </c>
      <c r="GB588">
        <v>1</v>
      </c>
      <c r="GD588" t="s">
        <v>477</v>
      </c>
      <c r="GF588" t="s">
        <v>7</v>
      </c>
      <c r="GJ588" t="s">
        <v>425</v>
      </c>
      <c r="GP588">
        <v>2</v>
      </c>
      <c r="GR588" t="s">
        <v>376</v>
      </c>
      <c r="GT588" t="s">
        <v>377</v>
      </c>
      <c r="GX588" t="s">
        <v>378</v>
      </c>
      <c r="HB588" t="s">
        <v>7</v>
      </c>
      <c r="HD588" t="s">
        <v>9</v>
      </c>
      <c r="HF588" t="s">
        <v>7</v>
      </c>
      <c r="HG588" t="s">
        <v>9</v>
      </c>
      <c r="HH588" t="s">
        <v>7</v>
      </c>
      <c r="HI588" t="s">
        <v>7</v>
      </c>
      <c r="HJ588" t="s">
        <v>9</v>
      </c>
      <c r="HK588" t="s">
        <v>7</v>
      </c>
      <c r="HL588" t="s">
        <v>9</v>
      </c>
      <c r="HM588" t="s">
        <v>9</v>
      </c>
      <c r="HN588" t="s">
        <v>7</v>
      </c>
      <c r="HX588" t="s">
        <v>7</v>
      </c>
      <c r="HY588" t="s">
        <v>9</v>
      </c>
      <c r="HZ588" t="s">
        <v>7</v>
      </c>
      <c r="IA588" t="s">
        <v>7</v>
      </c>
      <c r="IB588" t="s">
        <v>7</v>
      </c>
      <c r="IC588" t="s">
        <v>7</v>
      </c>
      <c r="ID588" t="s">
        <v>7</v>
      </c>
      <c r="IL588" t="s">
        <v>379</v>
      </c>
      <c r="IP588" t="s">
        <v>380</v>
      </c>
      <c r="IT588" t="s">
        <v>445</v>
      </c>
      <c r="IV588" t="s">
        <v>445</v>
      </c>
      <c r="IX588" t="s">
        <v>445</v>
      </c>
      <c r="IZ588" t="s">
        <v>9</v>
      </c>
      <c r="JB588" t="s">
        <v>11</v>
      </c>
      <c r="JD588" t="s">
        <v>9</v>
      </c>
      <c r="JF588" t="s">
        <v>446</v>
      </c>
      <c r="JG588" t="s">
        <v>410</v>
      </c>
      <c r="JH588" t="s">
        <v>446</v>
      </c>
      <c r="JL588" t="s">
        <v>370</v>
      </c>
      <c r="JM588" t="s">
        <v>361</v>
      </c>
      <c r="JN588" t="s">
        <v>370</v>
      </c>
      <c r="JO588" t="s">
        <v>361</v>
      </c>
      <c r="JP588" t="s">
        <v>361</v>
      </c>
      <c r="JQ588" t="s">
        <v>361</v>
      </c>
      <c r="JR588" t="s">
        <v>361</v>
      </c>
      <c r="JS588" t="s">
        <v>361</v>
      </c>
      <c r="JT588" t="s">
        <v>361</v>
      </c>
      <c r="JU588" t="s">
        <v>361</v>
      </c>
      <c r="JV588" t="s">
        <v>361</v>
      </c>
      <c r="JW588" t="s">
        <v>361</v>
      </c>
      <c r="JX588" t="s">
        <v>14</v>
      </c>
      <c r="JZ588" t="s">
        <v>412</v>
      </c>
      <c r="KB588" t="s">
        <v>8</v>
      </c>
    </row>
    <row r="589" spans="1:288" x14ac:dyDescent="0.3">
      <c r="A589">
        <v>588</v>
      </c>
      <c r="AV589" t="s">
        <v>361</v>
      </c>
      <c r="AW589" t="s">
        <v>361</v>
      </c>
      <c r="AX589" t="s">
        <v>361</v>
      </c>
      <c r="AY589" t="s">
        <v>361</v>
      </c>
      <c r="AZ589" t="s">
        <v>361</v>
      </c>
      <c r="BA589" t="s">
        <v>361</v>
      </c>
      <c r="BB589" t="s">
        <v>361</v>
      </c>
      <c r="BC589" t="s">
        <v>361</v>
      </c>
      <c r="BD589" t="s">
        <v>361</v>
      </c>
      <c r="BE589" t="s">
        <v>361</v>
      </c>
      <c r="BF589" t="s">
        <v>361</v>
      </c>
      <c r="BG589" t="s">
        <v>361</v>
      </c>
      <c r="BH589" t="s">
        <v>361</v>
      </c>
      <c r="BI589" t="s">
        <v>361</v>
      </c>
      <c r="BJ589" t="s">
        <v>361</v>
      </c>
      <c r="BK589" t="s">
        <v>361</v>
      </c>
      <c r="BL589" t="s">
        <v>361</v>
      </c>
      <c r="BM589" t="s">
        <v>361</v>
      </c>
      <c r="BP589" t="s">
        <v>361</v>
      </c>
      <c r="BQ589" t="s">
        <v>361</v>
      </c>
      <c r="BR589" t="s">
        <v>361</v>
      </c>
      <c r="BS589" t="s">
        <v>361</v>
      </c>
      <c r="BT589" t="s">
        <v>361</v>
      </c>
      <c r="BU589" t="s">
        <v>361</v>
      </c>
      <c r="BV589" t="s">
        <v>361</v>
      </c>
      <c r="BW589" t="s">
        <v>361</v>
      </c>
      <c r="BX589" t="s">
        <v>361</v>
      </c>
      <c r="BY589" t="s">
        <v>361</v>
      </c>
      <c r="BZ589" t="s">
        <v>361</v>
      </c>
      <c r="CA589" t="s">
        <v>361</v>
      </c>
      <c r="CB589" t="s">
        <v>361</v>
      </c>
      <c r="CC589" t="s">
        <v>361</v>
      </c>
      <c r="CF589" t="s">
        <v>361</v>
      </c>
      <c r="CG589" t="s">
        <v>361</v>
      </c>
      <c r="CH589" t="s">
        <v>361</v>
      </c>
      <c r="CI589" t="s">
        <v>361</v>
      </c>
      <c r="CJ589" t="s">
        <v>361</v>
      </c>
      <c r="CK589" t="s">
        <v>361</v>
      </c>
      <c r="CL589" t="s">
        <v>361</v>
      </c>
      <c r="CM589" t="s">
        <v>361</v>
      </c>
      <c r="CN589" t="s">
        <v>361</v>
      </c>
      <c r="CO589" t="s">
        <v>361</v>
      </c>
      <c r="CP589" t="s">
        <v>361</v>
      </c>
      <c r="CQ589" t="s">
        <v>361</v>
      </c>
      <c r="CR589" t="s">
        <v>361</v>
      </c>
      <c r="CS589" t="s">
        <v>361</v>
      </c>
      <c r="CT589" t="s">
        <v>361</v>
      </c>
      <c r="CU589" t="s">
        <v>361</v>
      </c>
      <c r="CV589" t="s">
        <v>361</v>
      </c>
      <c r="CW589" t="s">
        <v>361</v>
      </c>
      <c r="CX589" t="s">
        <v>361</v>
      </c>
      <c r="CY589" t="s">
        <v>361</v>
      </c>
      <c r="CZ589" t="s">
        <v>361</v>
      </c>
      <c r="DA589" t="s">
        <v>361</v>
      </c>
      <c r="DH589" t="s">
        <v>361</v>
      </c>
      <c r="DI589" t="s">
        <v>361</v>
      </c>
      <c r="DJ589" t="s">
        <v>361</v>
      </c>
      <c r="DK589" t="s">
        <v>361</v>
      </c>
      <c r="DL589" t="s">
        <v>361</v>
      </c>
      <c r="DM589" t="s">
        <v>361</v>
      </c>
      <c r="DN589" t="s">
        <v>361</v>
      </c>
      <c r="DO589" t="s">
        <v>361</v>
      </c>
      <c r="DP589" t="s">
        <v>361</v>
      </c>
      <c r="DQ589" t="s">
        <v>361</v>
      </c>
      <c r="DR589" t="s">
        <v>361</v>
      </c>
      <c r="DT589" t="s">
        <v>361</v>
      </c>
      <c r="DU589" t="s">
        <v>361</v>
      </c>
      <c r="DV589" t="s">
        <v>361</v>
      </c>
      <c r="DW589" t="s">
        <v>361</v>
      </c>
      <c r="DX589" t="s">
        <v>361</v>
      </c>
      <c r="DY589" t="s">
        <v>361</v>
      </c>
      <c r="DZ589" t="s">
        <v>361</v>
      </c>
      <c r="EA589" t="s">
        <v>361</v>
      </c>
      <c r="EB589" t="s">
        <v>361</v>
      </c>
      <c r="EC589" t="s">
        <v>361</v>
      </c>
      <c r="ED589" t="s">
        <v>361</v>
      </c>
      <c r="JL589" t="s">
        <v>361</v>
      </c>
      <c r="JM589" t="s">
        <v>361</v>
      </c>
      <c r="JN589" t="s">
        <v>361</v>
      </c>
      <c r="JO589" t="s">
        <v>361</v>
      </c>
      <c r="JP589" t="s">
        <v>361</v>
      </c>
      <c r="JQ589" t="s">
        <v>361</v>
      </c>
      <c r="JR589" t="s">
        <v>361</v>
      </c>
      <c r="JS589" t="s">
        <v>361</v>
      </c>
      <c r="JT589" t="s">
        <v>361</v>
      </c>
      <c r="JU589" t="s">
        <v>361</v>
      </c>
      <c r="JV589" t="s">
        <v>361</v>
      </c>
      <c r="JW589" t="s">
        <v>361</v>
      </c>
      <c r="KB589" t="s">
        <v>59</v>
      </c>
    </row>
    <row r="590" spans="1:288" x14ac:dyDescent="0.3">
      <c r="A590">
        <v>589</v>
      </c>
      <c r="D590" s="45">
        <v>44751</v>
      </c>
      <c r="E590" s="46">
        <v>0.4236111111111111</v>
      </c>
      <c r="F590" t="s">
        <v>19</v>
      </c>
      <c r="G590" t="s">
        <v>13</v>
      </c>
      <c r="H590" t="s">
        <v>7</v>
      </c>
      <c r="L590" t="s">
        <v>362</v>
      </c>
      <c r="P590" t="s">
        <v>9</v>
      </c>
      <c r="V590" t="s">
        <v>363</v>
      </c>
      <c r="Z590" t="s">
        <v>402</v>
      </c>
      <c r="AB590" t="s">
        <v>365</v>
      </c>
      <c r="AD590" t="s">
        <v>423</v>
      </c>
      <c r="AF590" t="s">
        <v>367</v>
      </c>
      <c r="AJ590" t="s">
        <v>437</v>
      </c>
      <c r="AL590" t="s">
        <v>601</v>
      </c>
      <c r="AN590" t="s">
        <v>9</v>
      </c>
      <c r="AP590" t="s">
        <v>369</v>
      </c>
      <c r="AR590" t="s">
        <v>7</v>
      </c>
      <c r="AT590" t="s">
        <v>7</v>
      </c>
      <c r="AV590" t="s">
        <v>361</v>
      </c>
      <c r="AW590" t="s">
        <v>361</v>
      </c>
      <c r="AX590" t="s">
        <v>361</v>
      </c>
      <c r="AY590" t="s">
        <v>361</v>
      </c>
      <c r="AZ590" t="s">
        <v>361</v>
      </c>
      <c r="BA590" t="s">
        <v>370</v>
      </c>
      <c r="BB590" t="s">
        <v>370</v>
      </c>
      <c r="BC590" t="s">
        <v>361</v>
      </c>
      <c r="BD590" t="s">
        <v>361</v>
      </c>
      <c r="BE590" t="s">
        <v>361</v>
      </c>
      <c r="BF590" t="s">
        <v>361</v>
      </c>
      <c r="BG590" t="s">
        <v>361</v>
      </c>
      <c r="BH590" t="s">
        <v>361</v>
      </c>
      <c r="BI590" t="s">
        <v>361</v>
      </c>
      <c r="BJ590" t="s">
        <v>361</v>
      </c>
      <c r="BK590" t="s">
        <v>361</v>
      </c>
      <c r="BL590" t="s">
        <v>361</v>
      </c>
      <c r="BM590" t="s">
        <v>361</v>
      </c>
      <c r="BP590" t="s">
        <v>361</v>
      </c>
      <c r="BQ590" t="s">
        <v>361</v>
      </c>
      <c r="BR590" t="s">
        <v>361</v>
      </c>
      <c r="BS590" t="s">
        <v>370</v>
      </c>
      <c r="BT590" t="s">
        <v>370</v>
      </c>
      <c r="BU590" t="s">
        <v>361</v>
      </c>
      <c r="BV590" t="s">
        <v>361</v>
      </c>
      <c r="BW590" t="s">
        <v>361</v>
      </c>
      <c r="BX590" t="s">
        <v>361</v>
      </c>
      <c r="BY590" t="s">
        <v>361</v>
      </c>
      <c r="BZ590" t="s">
        <v>361</v>
      </c>
      <c r="CA590" t="s">
        <v>361</v>
      </c>
      <c r="CB590" t="s">
        <v>361</v>
      </c>
      <c r="CC590" t="s">
        <v>361</v>
      </c>
      <c r="CF590" t="s">
        <v>361</v>
      </c>
      <c r="CG590" t="s">
        <v>361</v>
      </c>
      <c r="CH590" t="s">
        <v>370</v>
      </c>
      <c r="CI590" t="s">
        <v>370</v>
      </c>
      <c r="CJ590" t="s">
        <v>370</v>
      </c>
      <c r="CK590" t="s">
        <v>361</v>
      </c>
      <c r="CL590" t="s">
        <v>370</v>
      </c>
      <c r="CM590" t="s">
        <v>361</v>
      </c>
      <c r="CN590" t="s">
        <v>361</v>
      </c>
      <c r="CO590" t="s">
        <v>361</v>
      </c>
      <c r="CP590" t="s">
        <v>361</v>
      </c>
      <c r="CQ590" t="s">
        <v>361</v>
      </c>
      <c r="CR590" t="s">
        <v>361</v>
      </c>
      <c r="CS590" t="s">
        <v>361</v>
      </c>
      <c r="CT590" t="s">
        <v>361</v>
      </c>
      <c r="CU590" t="s">
        <v>361</v>
      </c>
      <c r="CV590" t="s">
        <v>361</v>
      </c>
      <c r="CW590" t="s">
        <v>361</v>
      </c>
      <c r="CX590" t="s">
        <v>361</v>
      </c>
      <c r="CY590" t="s">
        <v>361</v>
      </c>
      <c r="CZ590" t="s">
        <v>361</v>
      </c>
      <c r="DA590" t="s">
        <v>361</v>
      </c>
      <c r="DD590" t="s">
        <v>9</v>
      </c>
      <c r="DF590" t="s">
        <v>9</v>
      </c>
      <c r="DH590" t="s">
        <v>361</v>
      </c>
      <c r="DI590" t="s">
        <v>361</v>
      </c>
      <c r="DJ590" t="s">
        <v>361</v>
      </c>
      <c r="DK590" t="s">
        <v>361</v>
      </c>
      <c r="DL590" t="s">
        <v>361</v>
      </c>
      <c r="DM590" t="s">
        <v>361</v>
      </c>
      <c r="DN590" t="s">
        <v>361</v>
      </c>
      <c r="DO590" t="s">
        <v>361</v>
      </c>
      <c r="DP590" t="s">
        <v>361</v>
      </c>
      <c r="DQ590" t="s">
        <v>361</v>
      </c>
      <c r="DR590" t="s">
        <v>370</v>
      </c>
      <c r="DT590" t="s">
        <v>361</v>
      </c>
      <c r="DU590" t="s">
        <v>361</v>
      </c>
      <c r="DV590" t="s">
        <v>361</v>
      </c>
      <c r="DW590" t="s">
        <v>361</v>
      </c>
      <c r="DX590" t="s">
        <v>361</v>
      </c>
      <c r="DY590" t="s">
        <v>361</v>
      </c>
      <c r="DZ590" t="s">
        <v>361</v>
      </c>
      <c r="EA590" t="s">
        <v>361</v>
      </c>
      <c r="EB590" t="s">
        <v>361</v>
      </c>
      <c r="EC590" t="s">
        <v>361</v>
      </c>
      <c r="ED590" t="s">
        <v>361</v>
      </c>
      <c r="EH590" t="s">
        <v>7</v>
      </c>
      <c r="EJ590" t="s">
        <v>7</v>
      </c>
      <c r="EL590">
        <v>3</v>
      </c>
      <c r="EM590" t="s">
        <v>371</v>
      </c>
      <c r="EN590">
        <v>10</v>
      </c>
      <c r="EO590" t="s">
        <v>371</v>
      </c>
      <c r="EP590">
        <v>4</v>
      </c>
      <c r="EQ590" t="s">
        <v>372</v>
      </c>
      <c r="ER590">
        <v>38</v>
      </c>
      <c r="FQ590" t="s">
        <v>392</v>
      </c>
      <c r="FR590" t="s">
        <v>406</v>
      </c>
      <c r="FV590" t="s">
        <v>406</v>
      </c>
      <c r="FZ590" t="s">
        <v>9</v>
      </c>
      <c r="GF590" t="s">
        <v>7</v>
      </c>
      <c r="GJ590" t="s">
        <v>478</v>
      </c>
      <c r="GN590" t="s">
        <v>479</v>
      </c>
      <c r="GP590">
        <v>5</v>
      </c>
      <c r="GR590" t="s">
        <v>376</v>
      </c>
      <c r="GT590" t="s">
        <v>377</v>
      </c>
      <c r="GX590" t="s">
        <v>378</v>
      </c>
      <c r="HB590" t="s">
        <v>7</v>
      </c>
      <c r="HD590" t="s">
        <v>9</v>
      </c>
      <c r="HF590" t="s">
        <v>9</v>
      </c>
      <c r="HG590" t="s">
        <v>9</v>
      </c>
      <c r="HH590" t="s">
        <v>7</v>
      </c>
      <c r="HI590" t="s">
        <v>7</v>
      </c>
      <c r="HJ590" t="s">
        <v>9</v>
      </c>
      <c r="HK590" t="s">
        <v>7</v>
      </c>
      <c r="HL590" t="s">
        <v>9</v>
      </c>
      <c r="HM590" t="s">
        <v>9</v>
      </c>
      <c r="HN590" t="s">
        <v>7</v>
      </c>
      <c r="HX590" t="s">
        <v>9</v>
      </c>
      <c r="HY590" t="s">
        <v>9</v>
      </c>
      <c r="HZ590" t="s">
        <v>7</v>
      </c>
      <c r="IA590" t="s">
        <v>7</v>
      </c>
      <c r="IB590" t="s">
        <v>7</v>
      </c>
      <c r="IC590" t="s">
        <v>7</v>
      </c>
      <c r="ID590" t="s">
        <v>7</v>
      </c>
      <c r="IL590" t="s">
        <v>379</v>
      </c>
      <c r="IP590" t="s">
        <v>457</v>
      </c>
      <c r="IT590" t="s">
        <v>381</v>
      </c>
      <c r="IV590" t="s">
        <v>381</v>
      </c>
      <c r="IX590" t="s">
        <v>381</v>
      </c>
      <c r="IZ590" t="s">
        <v>9</v>
      </c>
      <c r="JB590" t="s">
        <v>11</v>
      </c>
      <c r="JD590" t="s">
        <v>9</v>
      </c>
      <c r="JF590" t="s">
        <v>409</v>
      </c>
      <c r="JG590" t="s">
        <v>410</v>
      </c>
      <c r="JH590" t="s">
        <v>410</v>
      </c>
      <c r="JL590" t="s">
        <v>370</v>
      </c>
      <c r="JM590" t="s">
        <v>370</v>
      </c>
      <c r="JN590" t="s">
        <v>370</v>
      </c>
      <c r="JO590" t="s">
        <v>370</v>
      </c>
      <c r="JP590" t="s">
        <v>370</v>
      </c>
      <c r="JQ590" t="s">
        <v>361</v>
      </c>
      <c r="JR590" t="s">
        <v>361</v>
      </c>
      <c r="JS590" t="s">
        <v>361</v>
      </c>
      <c r="JT590" t="s">
        <v>361</v>
      </c>
      <c r="JU590" t="s">
        <v>361</v>
      </c>
      <c r="JV590" t="s">
        <v>361</v>
      </c>
      <c r="JW590" t="s">
        <v>361</v>
      </c>
      <c r="JX590" t="s">
        <v>411</v>
      </c>
      <c r="JZ590" t="s">
        <v>412</v>
      </c>
      <c r="KB590" t="s">
        <v>8</v>
      </c>
    </row>
    <row r="591" spans="1:288" x14ac:dyDescent="0.3">
      <c r="A591">
        <v>590</v>
      </c>
      <c r="D591" s="45">
        <v>44751</v>
      </c>
      <c r="E591" s="46">
        <v>0.43541666666666662</v>
      </c>
      <c r="F591" t="s">
        <v>20</v>
      </c>
      <c r="G591" t="s">
        <v>13</v>
      </c>
      <c r="H591" t="s">
        <v>7</v>
      </c>
      <c r="L591" t="s">
        <v>362</v>
      </c>
      <c r="P591" t="s">
        <v>9</v>
      </c>
      <c r="V591" t="s">
        <v>363</v>
      </c>
      <c r="Z591" t="s">
        <v>364</v>
      </c>
      <c r="AB591" t="s">
        <v>365</v>
      </c>
      <c r="AD591" t="s">
        <v>525</v>
      </c>
      <c r="AF591" t="s">
        <v>367</v>
      </c>
      <c r="AJ591" t="s">
        <v>367</v>
      </c>
      <c r="AN591" t="s">
        <v>9</v>
      </c>
      <c r="AP591" t="s">
        <v>369</v>
      </c>
      <c r="AR591" t="s">
        <v>9</v>
      </c>
      <c r="AT591" t="s">
        <v>9</v>
      </c>
      <c r="AV591" t="s">
        <v>361</v>
      </c>
      <c r="AW591" t="s">
        <v>361</v>
      </c>
      <c r="AX591" t="s">
        <v>361</v>
      </c>
      <c r="AY591" t="s">
        <v>361</v>
      </c>
      <c r="AZ591" t="s">
        <v>370</v>
      </c>
      <c r="BA591" t="s">
        <v>370</v>
      </c>
      <c r="BB591" t="s">
        <v>370</v>
      </c>
      <c r="BC591" t="s">
        <v>361</v>
      </c>
      <c r="BD591" t="s">
        <v>361</v>
      </c>
      <c r="BE591" t="s">
        <v>361</v>
      </c>
      <c r="BF591" t="s">
        <v>361</v>
      </c>
      <c r="BG591" t="s">
        <v>361</v>
      </c>
      <c r="BH591" t="s">
        <v>361</v>
      </c>
      <c r="BI591" t="s">
        <v>361</v>
      </c>
      <c r="BJ591" t="s">
        <v>361</v>
      </c>
      <c r="BK591" t="s">
        <v>361</v>
      </c>
      <c r="BL591" t="s">
        <v>361</v>
      </c>
      <c r="BM591" t="s">
        <v>361</v>
      </c>
      <c r="BP591" t="s">
        <v>361</v>
      </c>
      <c r="BQ591" t="s">
        <v>361</v>
      </c>
      <c r="BR591" t="s">
        <v>361</v>
      </c>
      <c r="BS591" t="s">
        <v>370</v>
      </c>
      <c r="BT591" t="s">
        <v>361</v>
      </c>
      <c r="BU591" t="s">
        <v>361</v>
      </c>
      <c r="BV591" t="s">
        <v>361</v>
      </c>
      <c r="BW591" t="s">
        <v>361</v>
      </c>
      <c r="BX591" t="s">
        <v>361</v>
      </c>
      <c r="BY591" t="s">
        <v>361</v>
      </c>
      <c r="BZ591" t="s">
        <v>361</v>
      </c>
      <c r="CA591" t="s">
        <v>361</v>
      </c>
      <c r="CB591" t="s">
        <v>361</v>
      </c>
      <c r="CC591" t="s">
        <v>361</v>
      </c>
      <c r="CF591" t="s">
        <v>361</v>
      </c>
      <c r="CG591" t="s">
        <v>361</v>
      </c>
      <c r="CH591" t="s">
        <v>361</v>
      </c>
      <c r="CI591" t="s">
        <v>370</v>
      </c>
      <c r="CJ591" t="s">
        <v>370</v>
      </c>
      <c r="CK591" t="s">
        <v>370</v>
      </c>
      <c r="CL591" t="s">
        <v>361</v>
      </c>
      <c r="CM591" t="s">
        <v>361</v>
      </c>
      <c r="CN591" t="s">
        <v>361</v>
      </c>
      <c r="CO591" t="s">
        <v>361</v>
      </c>
      <c r="CP591" t="s">
        <v>361</v>
      </c>
      <c r="CQ591" t="s">
        <v>361</v>
      </c>
      <c r="CR591" t="s">
        <v>361</v>
      </c>
      <c r="CS591" t="s">
        <v>361</v>
      </c>
      <c r="CT591" t="s">
        <v>361</v>
      </c>
      <c r="CU591" t="s">
        <v>361</v>
      </c>
      <c r="CV591" t="s">
        <v>361</v>
      </c>
      <c r="CW591" t="s">
        <v>361</v>
      </c>
      <c r="CX591" t="s">
        <v>361</v>
      </c>
      <c r="CY591" t="s">
        <v>361</v>
      </c>
      <c r="CZ591" t="s">
        <v>361</v>
      </c>
      <c r="DA591" t="s">
        <v>361</v>
      </c>
      <c r="DD591" t="s">
        <v>9</v>
      </c>
      <c r="DF591" t="s">
        <v>9</v>
      </c>
      <c r="DH591" t="s">
        <v>361</v>
      </c>
      <c r="DI591" t="s">
        <v>361</v>
      </c>
      <c r="DJ591" t="s">
        <v>361</v>
      </c>
      <c r="DK591" t="s">
        <v>361</v>
      </c>
      <c r="DL591" t="s">
        <v>361</v>
      </c>
      <c r="DM591" t="s">
        <v>361</v>
      </c>
      <c r="DN591" t="s">
        <v>361</v>
      </c>
      <c r="DO591" t="s">
        <v>361</v>
      </c>
      <c r="DP591" t="s">
        <v>361</v>
      </c>
      <c r="DQ591" t="s">
        <v>361</v>
      </c>
      <c r="DR591" t="s">
        <v>370</v>
      </c>
      <c r="DT591" t="s">
        <v>361</v>
      </c>
      <c r="DU591" t="s">
        <v>361</v>
      </c>
      <c r="DV591" t="s">
        <v>361</v>
      </c>
      <c r="DW591" t="s">
        <v>361</v>
      </c>
      <c r="DX591" t="s">
        <v>361</v>
      </c>
      <c r="DY591" t="s">
        <v>361</v>
      </c>
      <c r="DZ591" t="s">
        <v>361</v>
      </c>
      <c r="EA591" t="s">
        <v>361</v>
      </c>
      <c r="EB591" t="s">
        <v>361</v>
      </c>
      <c r="EC591" t="s">
        <v>361</v>
      </c>
      <c r="ED591" t="s">
        <v>361</v>
      </c>
      <c r="EH591" t="s">
        <v>9</v>
      </c>
      <c r="EJ591" t="s">
        <v>9</v>
      </c>
      <c r="EL591">
        <v>0</v>
      </c>
      <c r="FQ591" t="s">
        <v>373</v>
      </c>
      <c r="FR591" t="s">
        <v>406</v>
      </c>
      <c r="FV591" t="s">
        <v>406</v>
      </c>
      <c r="GF591" t="s">
        <v>7</v>
      </c>
      <c r="GJ591" t="s">
        <v>478</v>
      </c>
      <c r="GN591" t="s">
        <v>479</v>
      </c>
      <c r="GP591">
        <v>2</v>
      </c>
      <c r="GR591" t="s">
        <v>579</v>
      </c>
      <c r="GT591" t="s">
        <v>532</v>
      </c>
      <c r="GX591" t="s">
        <v>378</v>
      </c>
      <c r="HB591" t="s">
        <v>7</v>
      </c>
      <c r="HD591" t="s">
        <v>7</v>
      </c>
      <c r="HF591" t="s">
        <v>7</v>
      </c>
      <c r="HG591" t="s">
        <v>9</v>
      </c>
      <c r="HH591" t="s">
        <v>7</v>
      </c>
      <c r="HI591" t="s">
        <v>7</v>
      </c>
      <c r="HJ591" t="s">
        <v>9</v>
      </c>
      <c r="HK591" t="s">
        <v>7</v>
      </c>
      <c r="HL591" t="s">
        <v>9</v>
      </c>
      <c r="HM591" t="s">
        <v>9</v>
      </c>
      <c r="HN591" t="s">
        <v>9</v>
      </c>
      <c r="HX591" t="s">
        <v>9</v>
      </c>
      <c r="HY591" t="s">
        <v>9</v>
      </c>
      <c r="HZ591" t="s">
        <v>7</v>
      </c>
      <c r="IA591" t="s">
        <v>7</v>
      </c>
      <c r="IB591" t="s">
        <v>7</v>
      </c>
      <c r="IC591" t="s">
        <v>7</v>
      </c>
      <c r="ID591" t="s">
        <v>7</v>
      </c>
      <c r="IL591" t="s">
        <v>440</v>
      </c>
      <c r="IP591" t="s">
        <v>457</v>
      </c>
      <c r="IT591" t="s">
        <v>381</v>
      </c>
      <c r="IV591" t="s">
        <v>381</v>
      </c>
      <c r="IX591" t="s">
        <v>381</v>
      </c>
      <c r="IZ591" t="s">
        <v>9</v>
      </c>
      <c r="JB591" t="s">
        <v>11</v>
      </c>
      <c r="JD591" t="s">
        <v>9</v>
      </c>
      <c r="JF591" t="s">
        <v>410</v>
      </c>
      <c r="JG591" t="s">
        <v>410</v>
      </c>
      <c r="JH591" t="s">
        <v>410</v>
      </c>
      <c r="JL591" t="s">
        <v>370</v>
      </c>
      <c r="JM591" t="s">
        <v>361</v>
      </c>
      <c r="JN591" t="s">
        <v>370</v>
      </c>
      <c r="JO591" t="s">
        <v>361</v>
      </c>
      <c r="JP591" t="s">
        <v>361</v>
      </c>
      <c r="JQ591" t="s">
        <v>361</v>
      </c>
      <c r="JR591" t="s">
        <v>361</v>
      </c>
      <c r="JS591" t="s">
        <v>361</v>
      </c>
      <c r="JT591" t="s">
        <v>361</v>
      </c>
      <c r="JU591" t="s">
        <v>361</v>
      </c>
      <c r="JV591" t="s">
        <v>361</v>
      </c>
      <c r="JW591" t="s">
        <v>361</v>
      </c>
      <c r="JX591" t="s">
        <v>490</v>
      </c>
      <c r="JZ591" t="s">
        <v>412</v>
      </c>
      <c r="KB591" t="s">
        <v>8</v>
      </c>
    </row>
    <row r="592" spans="1:288" x14ac:dyDescent="0.3">
      <c r="A592">
        <v>591</v>
      </c>
      <c r="D592" s="45">
        <v>44751</v>
      </c>
      <c r="E592" s="46">
        <v>0.4381944444444445</v>
      </c>
      <c r="F592" t="s">
        <v>15</v>
      </c>
      <c r="G592" t="s">
        <v>13</v>
      </c>
      <c r="H592" t="s">
        <v>7</v>
      </c>
      <c r="L592" t="s">
        <v>362</v>
      </c>
      <c r="P592" t="s">
        <v>9</v>
      </c>
      <c r="V592" t="s">
        <v>363</v>
      </c>
      <c r="Z592" t="s">
        <v>402</v>
      </c>
      <c r="AB592" t="s">
        <v>475</v>
      </c>
      <c r="AD592" t="s">
        <v>423</v>
      </c>
      <c r="AF592" t="s">
        <v>470</v>
      </c>
      <c r="AH592" t="s">
        <v>14</v>
      </c>
      <c r="AI592" t="s">
        <v>675</v>
      </c>
      <c r="AJ592" t="s">
        <v>367</v>
      </c>
      <c r="AN592" t="s">
        <v>368</v>
      </c>
      <c r="AP592" t="s">
        <v>471</v>
      </c>
      <c r="AR592" t="s">
        <v>7</v>
      </c>
      <c r="AT592" t="s">
        <v>7</v>
      </c>
      <c r="AV592" t="s">
        <v>361</v>
      </c>
      <c r="AW592" t="s">
        <v>370</v>
      </c>
      <c r="AX592" t="s">
        <v>361</v>
      </c>
      <c r="AY592" t="s">
        <v>361</v>
      </c>
      <c r="AZ592" t="s">
        <v>370</v>
      </c>
      <c r="BA592" t="s">
        <v>361</v>
      </c>
      <c r="BB592" t="s">
        <v>361</v>
      </c>
      <c r="BC592" t="s">
        <v>361</v>
      </c>
      <c r="BD592" t="s">
        <v>361</v>
      </c>
      <c r="BE592" t="s">
        <v>361</v>
      </c>
      <c r="BF592" t="s">
        <v>361</v>
      </c>
      <c r="BG592" t="s">
        <v>361</v>
      </c>
      <c r="BH592" t="s">
        <v>361</v>
      </c>
      <c r="BI592" t="s">
        <v>361</v>
      </c>
      <c r="BJ592" t="s">
        <v>361</v>
      </c>
      <c r="BK592" t="s">
        <v>361</v>
      </c>
      <c r="BL592" t="s">
        <v>361</v>
      </c>
      <c r="BM592" t="s">
        <v>361</v>
      </c>
      <c r="BP592" t="s">
        <v>361</v>
      </c>
      <c r="BQ592" t="s">
        <v>370</v>
      </c>
      <c r="BR592" t="s">
        <v>361</v>
      </c>
      <c r="BS592" t="s">
        <v>370</v>
      </c>
      <c r="BT592" t="s">
        <v>370</v>
      </c>
      <c r="BU592" t="s">
        <v>361</v>
      </c>
      <c r="BV592" t="s">
        <v>361</v>
      </c>
      <c r="BW592" t="s">
        <v>361</v>
      </c>
      <c r="BX592" t="s">
        <v>361</v>
      </c>
      <c r="BY592" t="s">
        <v>361</v>
      </c>
      <c r="BZ592" t="s">
        <v>361</v>
      </c>
      <c r="CA592" t="s">
        <v>361</v>
      </c>
      <c r="CB592" t="s">
        <v>361</v>
      </c>
      <c r="CC592" t="s">
        <v>361</v>
      </c>
      <c r="CF592" t="s">
        <v>361</v>
      </c>
      <c r="CG592" t="s">
        <v>370</v>
      </c>
      <c r="CH592" t="s">
        <v>361</v>
      </c>
      <c r="CI592" t="s">
        <v>370</v>
      </c>
      <c r="CJ592" t="s">
        <v>370</v>
      </c>
      <c r="CK592" t="s">
        <v>370</v>
      </c>
      <c r="CL592" t="s">
        <v>361</v>
      </c>
      <c r="CM592" t="s">
        <v>361</v>
      </c>
      <c r="CN592" t="s">
        <v>361</v>
      </c>
      <c r="CO592" t="s">
        <v>361</v>
      </c>
      <c r="CP592" t="s">
        <v>361</v>
      </c>
      <c r="CQ592" t="s">
        <v>361</v>
      </c>
      <c r="CR592" t="s">
        <v>361</v>
      </c>
      <c r="CS592" t="s">
        <v>361</v>
      </c>
      <c r="CT592" t="s">
        <v>361</v>
      </c>
      <c r="CU592" t="s">
        <v>361</v>
      </c>
      <c r="CV592" t="s">
        <v>361</v>
      </c>
      <c r="CW592" t="s">
        <v>361</v>
      </c>
      <c r="CX592" t="s">
        <v>361</v>
      </c>
      <c r="CY592" t="s">
        <v>361</v>
      </c>
      <c r="CZ592" t="s">
        <v>361</v>
      </c>
      <c r="DA592" t="s">
        <v>361</v>
      </c>
      <c r="DD592" t="s">
        <v>9</v>
      </c>
      <c r="DF592" t="s">
        <v>9</v>
      </c>
      <c r="DH592" t="s">
        <v>361</v>
      </c>
      <c r="DI592" t="s">
        <v>361</v>
      </c>
      <c r="DJ592" t="s">
        <v>361</v>
      </c>
      <c r="DK592" t="s">
        <v>361</v>
      </c>
      <c r="DL592" t="s">
        <v>361</v>
      </c>
      <c r="DM592" t="s">
        <v>361</v>
      </c>
      <c r="DN592" t="s">
        <v>361</v>
      </c>
      <c r="DO592" t="s">
        <v>361</v>
      </c>
      <c r="DP592" t="s">
        <v>361</v>
      </c>
      <c r="DQ592" t="s">
        <v>361</v>
      </c>
      <c r="DR592" t="s">
        <v>370</v>
      </c>
      <c r="DT592" t="s">
        <v>361</v>
      </c>
      <c r="DU592" t="s">
        <v>361</v>
      </c>
      <c r="DV592" t="s">
        <v>361</v>
      </c>
      <c r="DW592" t="s">
        <v>361</v>
      </c>
      <c r="DX592" t="s">
        <v>361</v>
      </c>
      <c r="DY592" t="s">
        <v>361</v>
      </c>
      <c r="DZ592" t="s">
        <v>361</v>
      </c>
      <c r="EA592" t="s">
        <v>361</v>
      </c>
      <c r="EB592" t="s">
        <v>361</v>
      </c>
      <c r="EC592" t="s">
        <v>361</v>
      </c>
      <c r="ED592" t="s">
        <v>361</v>
      </c>
      <c r="EH592" t="s">
        <v>7</v>
      </c>
      <c r="EJ592" t="s">
        <v>7</v>
      </c>
      <c r="EL592">
        <v>0</v>
      </c>
      <c r="FQ592" t="s">
        <v>373</v>
      </c>
      <c r="FR592" t="s">
        <v>406</v>
      </c>
      <c r="FV592" t="s">
        <v>406</v>
      </c>
      <c r="GF592" t="s">
        <v>7</v>
      </c>
      <c r="GJ592" t="s">
        <v>478</v>
      </c>
      <c r="GN592" t="s">
        <v>479</v>
      </c>
      <c r="GP592">
        <v>10</v>
      </c>
      <c r="GR592" t="s">
        <v>559</v>
      </c>
      <c r="GT592" t="s">
        <v>472</v>
      </c>
      <c r="GX592" t="s">
        <v>378</v>
      </c>
      <c r="HB592" t="s">
        <v>7</v>
      </c>
      <c r="HD592" t="s">
        <v>7</v>
      </c>
      <c r="HF592" t="s">
        <v>9</v>
      </c>
      <c r="HG592" t="s">
        <v>9</v>
      </c>
      <c r="HH592" t="s">
        <v>7</v>
      </c>
      <c r="HI592" t="s">
        <v>7</v>
      </c>
      <c r="HJ592" t="s">
        <v>7</v>
      </c>
      <c r="HK592" t="s">
        <v>7</v>
      </c>
      <c r="HL592" t="s">
        <v>7</v>
      </c>
      <c r="HM592" t="s">
        <v>7</v>
      </c>
      <c r="HN592" t="s">
        <v>7</v>
      </c>
      <c r="HX592" t="s">
        <v>9</v>
      </c>
      <c r="HY592" t="s">
        <v>9</v>
      </c>
      <c r="HZ592" t="s">
        <v>7</v>
      </c>
      <c r="IA592" t="s">
        <v>7</v>
      </c>
      <c r="IB592" t="s">
        <v>7</v>
      </c>
      <c r="IC592" t="s">
        <v>7</v>
      </c>
      <c r="ID592" t="s">
        <v>7</v>
      </c>
      <c r="IL592" t="s">
        <v>473</v>
      </c>
      <c r="IP592" t="s">
        <v>14</v>
      </c>
      <c r="IR592" t="s">
        <v>408</v>
      </c>
      <c r="IT592" t="s">
        <v>381</v>
      </c>
      <c r="IV592" t="s">
        <v>381</v>
      </c>
      <c r="IX592" t="s">
        <v>381</v>
      </c>
      <c r="IZ592" t="s">
        <v>7</v>
      </c>
      <c r="JL592" t="s">
        <v>361</v>
      </c>
      <c r="JM592" t="s">
        <v>361</v>
      </c>
      <c r="JN592" t="s">
        <v>361</v>
      </c>
      <c r="JO592" t="s">
        <v>361</v>
      </c>
      <c r="JP592" t="s">
        <v>361</v>
      </c>
      <c r="JQ592" t="s">
        <v>361</v>
      </c>
      <c r="JR592" t="s">
        <v>361</v>
      </c>
      <c r="JS592" t="s">
        <v>361</v>
      </c>
      <c r="JT592" t="s">
        <v>361</v>
      </c>
      <c r="JU592" t="s">
        <v>361</v>
      </c>
      <c r="JV592" t="s">
        <v>361</v>
      </c>
      <c r="JW592" t="s">
        <v>361</v>
      </c>
      <c r="KB592" t="s">
        <v>8</v>
      </c>
    </row>
    <row r="593" spans="1:288" x14ac:dyDescent="0.3">
      <c r="A593">
        <v>592</v>
      </c>
      <c r="D593" s="45">
        <v>44751</v>
      </c>
      <c r="E593" s="46">
        <v>0.43888888888888888</v>
      </c>
      <c r="F593" t="s">
        <v>22</v>
      </c>
      <c r="G593" t="s">
        <v>382</v>
      </c>
      <c r="I593" t="s">
        <v>383</v>
      </c>
      <c r="N593" t="s">
        <v>384</v>
      </c>
      <c r="S593" t="s">
        <v>385</v>
      </c>
      <c r="W593" t="s">
        <v>386</v>
      </c>
      <c r="Y593" t="s">
        <v>383</v>
      </c>
      <c r="AA593" t="s">
        <v>414</v>
      </c>
      <c r="AC593" t="s">
        <v>512</v>
      </c>
      <c r="AE593" t="s">
        <v>423</v>
      </c>
      <c r="AG593" t="s">
        <v>390</v>
      </c>
      <c r="AK593" t="s">
        <v>502</v>
      </c>
      <c r="AL593" t="s">
        <v>14</v>
      </c>
      <c r="AM593" t="s">
        <v>676</v>
      </c>
      <c r="AO593" t="s">
        <v>385</v>
      </c>
      <c r="AQ593" t="s">
        <v>418</v>
      </c>
      <c r="AS593" t="s">
        <v>383</v>
      </c>
      <c r="AU593" t="s">
        <v>436</v>
      </c>
      <c r="AV593" t="s">
        <v>361</v>
      </c>
      <c r="AW593" t="s">
        <v>361</v>
      </c>
      <c r="AX593" t="s">
        <v>361</v>
      </c>
      <c r="AY593" t="s">
        <v>361</v>
      </c>
      <c r="AZ593" t="s">
        <v>361</v>
      </c>
      <c r="BA593" t="s">
        <v>361</v>
      </c>
      <c r="BB593" t="s">
        <v>361</v>
      </c>
      <c r="BC593" t="s">
        <v>361</v>
      </c>
      <c r="BD593" t="s">
        <v>361</v>
      </c>
      <c r="BE593" t="s">
        <v>361</v>
      </c>
      <c r="BF593" t="s">
        <v>361</v>
      </c>
      <c r="BG593" t="s">
        <v>361</v>
      </c>
      <c r="BH593" t="s">
        <v>361</v>
      </c>
      <c r="BI593" t="s">
        <v>361</v>
      </c>
      <c r="BJ593" t="s">
        <v>361</v>
      </c>
      <c r="BK593" t="s">
        <v>361</v>
      </c>
      <c r="BL593" t="s">
        <v>361</v>
      </c>
      <c r="BM593" t="s">
        <v>370</v>
      </c>
      <c r="BO593" t="s">
        <v>677</v>
      </c>
      <c r="BP593" t="s">
        <v>361</v>
      </c>
      <c r="BQ593" t="s">
        <v>361</v>
      </c>
      <c r="BR593" t="s">
        <v>361</v>
      </c>
      <c r="BS593" t="s">
        <v>361</v>
      </c>
      <c r="BT593" t="s">
        <v>361</v>
      </c>
      <c r="BU593" t="s">
        <v>361</v>
      </c>
      <c r="BV593" t="s">
        <v>361</v>
      </c>
      <c r="BW593" t="s">
        <v>361</v>
      </c>
      <c r="BX593" t="s">
        <v>361</v>
      </c>
      <c r="BY593" t="s">
        <v>361</v>
      </c>
      <c r="BZ593" t="s">
        <v>370</v>
      </c>
      <c r="CA593" t="s">
        <v>361</v>
      </c>
      <c r="CB593" t="s">
        <v>361</v>
      </c>
      <c r="CC593" t="s">
        <v>361</v>
      </c>
      <c r="CF593" t="s">
        <v>361</v>
      </c>
      <c r="CG593" t="s">
        <v>361</v>
      </c>
      <c r="CH593" t="s">
        <v>361</v>
      </c>
      <c r="CI593" t="s">
        <v>361</v>
      </c>
      <c r="CJ593" t="s">
        <v>361</v>
      </c>
      <c r="CK593" t="s">
        <v>361</v>
      </c>
      <c r="CL593" t="s">
        <v>361</v>
      </c>
      <c r="CM593" t="s">
        <v>361</v>
      </c>
      <c r="CN593" t="s">
        <v>361</v>
      </c>
      <c r="CO593" t="s">
        <v>361</v>
      </c>
      <c r="CP593" t="s">
        <v>361</v>
      </c>
      <c r="CQ593" t="s">
        <v>361</v>
      </c>
      <c r="CR593" t="s">
        <v>361</v>
      </c>
      <c r="CS593" t="s">
        <v>361</v>
      </c>
      <c r="CT593" t="s">
        <v>370</v>
      </c>
      <c r="CU593" t="s">
        <v>361</v>
      </c>
      <c r="CV593" t="s">
        <v>361</v>
      </c>
      <c r="CW593" t="s">
        <v>361</v>
      </c>
      <c r="CX593" t="s">
        <v>361</v>
      </c>
      <c r="CY593" t="s">
        <v>361</v>
      </c>
      <c r="CZ593" t="s">
        <v>370</v>
      </c>
      <c r="DA593" t="s">
        <v>361</v>
      </c>
      <c r="DE593" t="s">
        <v>385</v>
      </c>
      <c r="DG593" t="s">
        <v>385</v>
      </c>
      <c r="DH593" t="s">
        <v>361</v>
      </c>
      <c r="DI593" t="s">
        <v>361</v>
      </c>
      <c r="DJ593" t="s">
        <v>361</v>
      </c>
      <c r="DK593" t="s">
        <v>361</v>
      </c>
      <c r="DL593" t="s">
        <v>361</v>
      </c>
      <c r="DM593" t="s">
        <v>361</v>
      </c>
      <c r="DN593" t="s">
        <v>361</v>
      </c>
      <c r="DO593" t="s">
        <v>361</v>
      </c>
      <c r="DP593" t="s">
        <v>361</v>
      </c>
      <c r="DQ593" t="s">
        <v>361</v>
      </c>
      <c r="DR593" t="s">
        <v>361</v>
      </c>
      <c r="DT593" t="s">
        <v>361</v>
      </c>
      <c r="DU593" t="s">
        <v>361</v>
      </c>
      <c r="DV593" t="s">
        <v>361</v>
      </c>
      <c r="DW593" t="s">
        <v>361</v>
      </c>
      <c r="DX593" t="s">
        <v>361</v>
      </c>
      <c r="DY593" t="s">
        <v>361</v>
      </c>
      <c r="DZ593" t="s">
        <v>361</v>
      </c>
      <c r="EA593" t="s">
        <v>361</v>
      </c>
      <c r="EB593" t="s">
        <v>361</v>
      </c>
      <c r="EC593" t="s">
        <v>361</v>
      </c>
      <c r="ED593" t="s">
        <v>370</v>
      </c>
      <c r="EI593" t="s">
        <v>383</v>
      </c>
      <c r="EK593" t="s">
        <v>383</v>
      </c>
      <c r="EL593">
        <v>1</v>
      </c>
      <c r="EM593" t="s">
        <v>372</v>
      </c>
      <c r="EN593">
        <v>39</v>
      </c>
      <c r="FQ593" t="s">
        <v>373</v>
      </c>
      <c r="FS593" t="s">
        <v>419</v>
      </c>
      <c r="FW593" t="s">
        <v>419</v>
      </c>
      <c r="GG593" t="s">
        <v>383</v>
      </c>
      <c r="GK593" t="s">
        <v>678</v>
      </c>
      <c r="GO593" t="s">
        <v>429</v>
      </c>
      <c r="GQ593">
        <v>5</v>
      </c>
      <c r="GS593" t="s">
        <v>420</v>
      </c>
      <c r="GU593" t="s">
        <v>396</v>
      </c>
      <c r="GY593" t="s">
        <v>397</v>
      </c>
      <c r="HC593" t="s">
        <v>383</v>
      </c>
      <c r="HE593" t="s">
        <v>385</v>
      </c>
      <c r="HO593" t="s">
        <v>385</v>
      </c>
      <c r="HP593" t="s">
        <v>383</v>
      </c>
      <c r="HQ593" t="s">
        <v>383</v>
      </c>
      <c r="HR593" t="s">
        <v>383</v>
      </c>
      <c r="HS593" t="s">
        <v>383</v>
      </c>
      <c r="HT593" t="s">
        <v>383</v>
      </c>
      <c r="HU593" t="s">
        <v>383</v>
      </c>
      <c r="HV593" t="s">
        <v>383</v>
      </c>
      <c r="HW593" t="s">
        <v>383</v>
      </c>
      <c r="IE593" t="s">
        <v>383</v>
      </c>
      <c r="IF593" t="s">
        <v>385</v>
      </c>
      <c r="IG593" t="s">
        <v>383</v>
      </c>
      <c r="IH593" t="s">
        <v>383</v>
      </c>
      <c r="II593" t="s">
        <v>383</v>
      </c>
      <c r="IJ593" t="s">
        <v>383</v>
      </c>
      <c r="IK593" t="s">
        <v>383</v>
      </c>
      <c r="IM593" t="s">
        <v>398</v>
      </c>
      <c r="IQ593" t="s">
        <v>422</v>
      </c>
      <c r="IU593" t="s">
        <v>399</v>
      </c>
      <c r="IW593" t="s">
        <v>399</v>
      </c>
      <c r="IY593" t="s">
        <v>399</v>
      </c>
      <c r="JA593" t="s">
        <v>385</v>
      </c>
      <c r="JC593" t="s">
        <v>430</v>
      </c>
      <c r="JE593" t="s">
        <v>385</v>
      </c>
      <c r="JI593" t="s">
        <v>431</v>
      </c>
      <c r="JJ593" t="s">
        <v>431</v>
      </c>
      <c r="JK593" t="s">
        <v>431</v>
      </c>
      <c r="JL593" t="s">
        <v>361</v>
      </c>
      <c r="JM593" t="s">
        <v>361</v>
      </c>
      <c r="JN593" t="s">
        <v>361</v>
      </c>
      <c r="JO593" t="s">
        <v>361</v>
      </c>
      <c r="JP593" t="s">
        <v>361</v>
      </c>
      <c r="JQ593" t="s">
        <v>361</v>
      </c>
      <c r="JR593" t="s">
        <v>370</v>
      </c>
      <c r="JS593" t="s">
        <v>370</v>
      </c>
      <c r="JT593" t="s">
        <v>370</v>
      </c>
      <c r="JU593" t="s">
        <v>370</v>
      </c>
      <c r="JV593" t="s">
        <v>370</v>
      </c>
      <c r="JW593" t="s">
        <v>361</v>
      </c>
      <c r="JY593" t="s">
        <v>411</v>
      </c>
      <c r="KA593" t="s">
        <v>433</v>
      </c>
      <c r="KB593" t="s">
        <v>8</v>
      </c>
    </row>
    <row r="594" spans="1:288" x14ac:dyDescent="0.3">
      <c r="A594">
        <v>593</v>
      </c>
      <c r="D594" s="45">
        <v>44751</v>
      </c>
      <c r="E594" s="46">
        <v>0.4458333333333333</v>
      </c>
      <c r="F594" t="s">
        <v>4</v>
      </c>
      <c r="G594" t="s">
        <v>13</v>
      </c>
      <c r="H594" t="s">
        <v>7</v>
      </c>
      <c r="L594" t="s">
        <v>362</v>
      </c>
      <c r="P594" t="s">
        <v>9</v>
      </c>
      <c r="V594" t="s">
        <v>363</v>
      </c>
      <c r="Z594" t="s">
        <v>443</v>
      </c>
      <c r="AB594" t="s">
        <v>469</v>
      </c>
      <c r="AD594" t="s">
        <v>389</v>
      </c>
      <c r="AF594" t="s">
        <v>367</v>
      </c>
      <c r="AJ594" t="s">
        <v>367</v>
      </c>
      <c r="AN594" t="s">
        <v>368</v>
      </c>
      <c r="AP594" t="s">
        <v>424</v>
      </c>
      <c r="AR594" t="s">
        <v>7</v>
      </c>
      <c r="AT594" t="s">
        <v>9</v>
      </c>
      <c r="AV594" t="s">
        <v>361</v>
      </c>
      <c r="AW594" t="s">
        <v>361</v>
      </c>
      <c r="AX594" t="s">
        <v>361</v>
      </c>
      <c r="AY594" t="s">
        <v>370</v>
      </c>
      <c r="AZ594" t="s">
        <v>370</v>
      </c>
      <c r="BA594" t="s">
        <v>370</v>
      </c>
      <c r="BB594" t="s">
        <v>361</v>
      </c>
      <c r="BC594" t="s">
        <v>361</v>
      </c>
      <c r="BD594" t="s">
        <v>361</v>
      </c>
      <c r="BE594" t="s">
        <v>361</v>
      </c>
      <c r="BF594" t="s">
        <v>361</v>
      </c>
      <c r="BG594" t="s">
        <v>361</v>
      </c>
      <c r="BH594" t="s">
        <v>361</v>
      </c>
      <c r="BI594" t="s">
        <v>361</v>
      </c>
      <c r="BJ594" t="s">
        <v>361</v>
      </c>
      <c r="BK594" t="s">
        <v>361</v>
      </c>
      <c r="BL594" t="s">
        <v>361</v>
      </c>
      <c r="BM594" t="s">
        <v>361</v>
      </c>
      <c r="BP594" t="s">
        <v>361</v>
      </c>
      <c r="BQ594" t="s">
        <v>361</v>
      </c>
      <c r="BR594" t="s">
        <v>370</v>
      </c>
      <c r="BS594" t="s">
        <v>370</v>
      </c>
      <c r="BT594" t="s">
        <v>370</v>
      </c>
      <c r="BU594" t="s">
        <v>361</v>
      </c>
      <c r="BV594" t="s">
        <v>361</v>
      </c>
      <c r="BW594" t="s">
        <v>361</v>
      </c>
      <c r="BX594" t="s">
        <v>361</v>
      </c>
      <c r="BY594" t="s">
        <v>361</v>
      </c>
      <c r="BZ594" t="s">
        <v>361</v>
      </c>
      <c r="CA594" t="s">
        <v>361</v>
      </c>
      <c r="CB594" t="s">
        <v>361</v>
      </c>
      <c r="CC594" t="s">
        <v>361</v>
      </c>
      <c r="CF594" t="s">
        <v>361</v>
      </c>
      <c r="CG594" t="s">
        <v>361</v>
      </c>
      <c r="CH594" t="s">
        <v>361</v>
      </c>
      <c r="CI594" t="s">
        <v>361</v>
      </c>
      <c r="CJ594" t="s">
        <v>370</v>
      </c>
      <c r="CK594" t="s">
        <v>370</v>
      </c>
      <c r="CL594" t="s">
        <v>370</v>
      </c>
      <c r="CM594" t="s">
        <v>370</v>
      </c>
      <c r="CN594" t="s">
        <v>361</v>
      </c>
      <c r="CO594" t="s">
        <v>361</v>
      </c>
      <c r="CP594" t="s">
        <v>361</v>
      </c>
      <c r="CQ594" t="s">
        <v>361</v>
      </c>
      <c r="CR594" t="s">
        <v>361</v>
      </c>
      <c r="CS594" t="s">
        <v>361</v>
      </c>
      <c r="CT594" t="s">
        <v>361</v>
      </c>
      <c r="CU594" t="s">
        <v>361</v>
      </c>
      <c r="CV594" t="s">
        <v>361</v>
      </c>
      <c r="CW594" t="s">
        <v>361</v>
      </c>
      <c r="CX594" t="s">
        <v>361</v>
      </c>
      <c r="CY594" t="s">
        <v>361</v>
      </c>
      <c r="CZ594" t="s">
        <v>361</v>
      </c>
      <c r="DA594" t="s">
        <v>361</v>
      </c>
      <c r="DD594" t="s">
        <v>9</v>
      </c>
      <c r="DF594" t="s">
        <v>9</v>
      </c>
      <c r="DH594" t="s">
        <v>361</v>
      </c>
      <c r="DI594" t="s">
        <v>361</v>
      </c>
      <c r="DJ594" t="s">
        <v>361</v>
      </c>
      <c r="DK594" t="s">
        <v>361</v>
      </c>
      <c r="DL594" t="s">
        <v>361</v>
      </c>
      <c r="DM594" t="s">
        <v>361</v>
      </c>
      <c r="DN594" t="s">
        <v>361</v>
      </c>
      <c r="DO594" t="s">
        <v>361</v>
      </c>
      <c r="DP594" t="s">
        <v>361</v>
      </c>
      <c r="DQ594" t="s">
        <v>361</v>
      </c>
      <c r="DR594" t="s">
        <v>370</v>
      </c>
      <c r="DT594" t="s">
        <v>361</v>
      </c>
      <c r="DU594" t="s">
        <v>361</v>
      </c>
      <c r="DV594" t="s">
        <v>361</v>
      </c>
      <c r="DW594" t="s">
        <v>361</v>
      </c>
      <c r="DX594" t="s">
        <v>361</v>
      </c>
      <c r="DY594" t="s">
        <v>361</v>
      </c>
      <c r="DZ594" t="s">
        <v>361</v>
      </c>
      <c r="EA594" t="s">
        <v>361</v>
      </c>
      <c r="EB594" t="s">
        <v>361</v>
      </c>
      <c r="EC594" t="s">
        <v>361</v>
      </c>
      <c r="ED594" t="s">
        <v>361</v>
      </c>
      <c r="EH594" t="s">
        <v>7</v>
      </c>
      <c r="EJ594" t="s">
        <v>7</v>
      </c>
      <c r="EL594">
        <v>1</v>
      </c>
      <c r="EM594" t="s">
        <v>371</v>
      </c>
      <c r="EN594">
        <v>21</v>
      </c>
      <c r="FQ594" t="s">
        <v>373</v>
      </c>
      <c r="FR594" t="s">
        <v>374</v>
      </c>
      <c r="FV594" t="s">
        <v>374</v>
      </c>
      <c r="GF594" t="s">
        <v>7</v>
      </c>
      <c r="GJ594" t="s">
        <v>375</v>
      </c>
      <c r="GP594">
        <v>3</v>
      </c>
      <c r="GR594" t="s">
        <v>510</v>
      </c>
      <c r="GT594" t="s">
        <v>377</v>
      </c>
      <c r="GX594" t="s">
        <v>378</v>
      </c>
      <c r="HB594" t="s">
        <v>7</v>
      </c>
      <c r="HD594" t="s">
        <v>9</v>
      </c>
      <c r="HF594" t="s">
        <v>9</v>
      </c>
      <c r="HG594" t="s">
        <v>9</v>
      </c>
      <c r="HH594" t="s">
        <v>7</v>
      </c>
      <c r="HI594" t="s">
        <v>7</v>
      </c>
      <c r="HJ594" t="s">
        <v>9</v>
      </c>
      <c r="HK594" t="s">
        <v>7</v>
      </c>
      <c r="HL594" t="s">
        <v>9</v>
      </c>
      <c r="HM594" t="s">
        <v>9</v>
      </c>
      <c r="HN594" t="s">
        <v>7</v>
      </c>
      <c r="HX594" t="s">
        <v>9</v>
      </c>
      <c r="HY594" t="s">
        <v>9</v>
      </c>
      <c r="HZ594" t="s">
        <v>7</v>
      </c>
      <c r="IA594" t="s">
        <v>7</v>
      </c>
      <c r="IB594" t="s">
        <v>7</v>
      </c>
      <c r="IC594" t="s">
        <v>7</v>
      </c>
      <c r="ID594" t="s">
        <v>7</v>
      </c>
      <c r="IL594" t="s">
        <v>379</v>
      </c>
      <c r="IP594" t="s">
        <v>441</v>
      </c>
      <c r="IT594" t="s">
        <v>381</v>
      </c>
      <c r="IV594" t="s">
        <v>381</v>
      </c>
      <c r="IX594" t="s">
        <v>381</v>
      </c>
      <c r="IZ594" t="s">
        <v>9</v>
      </c>
      <c r="JB594" t="s">
        <v>11</v>
      </c>
      <c r="JD594" t="s">
        <v>9</v>
      </c>
      <c r="JF594" t="s">
        <v>446</v>
      </c>
      <c r="JG594" t="s">
        <v>446</v>
      </c>
      <c r="JH594" t="s">
        <v>446</v>
      </c>
      <c r="JL594" t="s">
        <v>370</v>
      </c>
      <c r="JM594" t="s">
        <v>370</v>
      </c>
      <c r="JN594" t="s">
        <v>370</v>
      </c>
      <c r="JO594" t="s">
        <v>370</v>
      </c>
      <c r="JP594" t="s">
        <v>370</v>
      </c>
      <c r="JQ594" t="s">
        <v>370</v>
      </c>
      <c r="JR594" t="s">
        <v>361</v>
      </c>
      <c r="JS594" t="s">
        <v>361</v>
      </c>
      <c r="JT594" t="s">
        <v>361</v>
      </c>
      <c r="JU594" t="s">
        <v>361</v>
      </c>
      <c r="JV594" t="s">
        <v>361</v>
      </c>
      <c r="JW594" t="s">
        <v>361</v>
      </c>
      <c r="JX594" t="s">
        <v>14</v>
      </c>
      <c r="JZ594" t="s">
        <v>412</v>
      </c>
      <c r="KB594" t="s">
        <v>8</v>
      </c>
    </row>
    <row r="595" spans="1:288" x14ac:dyDescent="0.3">
      <c r="A595">
        <v>594</v>
      </c>
      <c r="D595" s="45">
        <v>44754</v>
      </c>
      <c r="E595" s="46">
        <v>0.43263888888888885</v>
      </c>
      <c r="F595" t="s">
        <v>75</v>
      </c>
      <c r="G595" t="s">
        <v>13</v>
      </c>
      <c r="H595" t="s">
        <v>7</v>
      </c>
      <c r="L595" t="s">
        <v>362</v>
      </c>
      <c r="P595" t="s">
        <v>9</v>
      </c>
      <c r="V595" t="s">
        <v>363</v>
      </c>
      <c r="Z595" t="s">
        <v>402</v>
      </c>
      <c r="AB595" t="s">
        <v>403</v>
      </c>
      <c r="AD595" t="s">
        <v>389</v>
      </c>
      <c r="AF595" t="s">
        <v>367</v>
      </c>
      <c r="AJ595" t="s">
        <v>367</v>
      </c>
      <c r="AN595" t="s">
        <v>7</v>
      </c>
      <c r="AP595" t="s">
        <v>367</v>
      </c>
      <c r="AR595" t="s">
        <v>7</v>
      </c>
      <c r="AT595" t="s">
        <v>368</v>
      </c>
      <c r="AV595" t="s">
        <v>361</v>
      </c>
      <c r="AW595" t="s">
        <v>370</v>
      </c>
      <c r="AX595" t="s">
        <v>361</v>
      </c>
      <c r="AY595" t="s">
        <v>370</v>
      </c>
      <c r="AZ595" t="s">
        <v>370</v>
      </c>
      <c r="BA595" t="s">
        <v>370</v>
      </c>
      <c r="BB595" t="s">
        <v>361</v>
      </c>
      <c r="BC595" t="s">
        <v>361</v>
      </c>
      <c r="BD595" t="s">
        <v>361</v>
      </c>
      <c r="BE595" t="s">
        <v>361</v>
      </c>
      <c r="BF595" t="s">
        <v>361</v>
      </c>
      <c r="BG595" t="s">
        <v>361</v>
      </c>
      <c r="BH595" t="s">
        <v>361</v>
      </c>
      <c r="BI595" t="s">
        <v>361</v>
      </c>
      <c r="BJ595" t="s">
        <v>361</v>
      </c>
      <c r="BK595" t="s">
        <v>361</v>
      </c>
      <c r="BL595" t="s">
        <v>361</v>
      </c>
      <c r="BM595" t="s">
        <v>361</v>
      </c>
      <c r="BP595" t="s">
        <v>361</v>
      </c>
      <c r="BQ595" t="s">
        <v>370</v>
      </c>
      <c r="BR595" t="s">
        <v>370</v>
      </c>
      <c r="BS595" t="s">
        <v>370</v>
      </c>
      <c r="BT595" t="s">
        <v>361</v>
      </c>
      <c r="BU595" t="s">
        <v>361</v>
      </c>
      <c r="BV595" t="s">
        <v>361</v>
      </c>
      <c r="BW595" t="s">
        <v>361</v>
      </c>
      <c r="BX595" t="s">
        <v>361</v>
      </c>
      <c r="BY595" t="s">
        <v>361</v>
      </c>
      <c r="BZ595" t="s">
        <v>361</v>
      </c>
      <c r="CA595" t="s">
        <v>361</v>
      </c>
      <c r="CB595" t="s">
        <v>361</v>
      </c>
      <c r="CC595" t="s">
        <v>361</v>
      </c>
      <c r="CF595" t="s">
        <v>361</v>
      </c>
      <c r="CG595" t="s">
        <v>370</v>
      </c>
      <c r="CH595" t="s">
        <v>370</v>
      </c>
      <c r="CI595" t="s">
        <v>370</v>
      </c>
      <c r="CJ595" t="s">
        <v>370</v>
      </c>
      <c r="CK595" t="s">
        <v>361</v>
      </c>
      <c r="CL595" t="s">
        <v>361</v>
      </c>
      <c r="CM595" t="s">
        <v>361</v>
      </c>
      <c r="CN595" t="s">
        <v>361</v>
      </c>
      <c r="CO595" t="s">
        <v>361</v>
      </c>
      <c r="CP595" t="s">
        <v>361</v>
      </c>
      <c r="CQ595" t="s">
        <v>361</v>
      </c>
      <c r="CR595" t="s">
        <v>361</v>
      </c>
      <c r="CS595" t="s">
        <v>361</v>
      </c>
      <c r="CT595" t="s">
        <v>361</v>
      </c>
      <c r="CU595" t="s">
        <v>361</v>
      </c>
      <c r="CV595" t="s">
        <v>361</v>
      </c>
      <c r="CW595" t="s">
        <v>361</v>
      </c>
      <c r="CX595" t="s">
        <v>361</v>
      </c>
      <c r="CY595" t="s">
        <v>361</v>
      </c>
      <c r="CZ595" t="s">
        <v>361</v>
      </c>
      <c r="DA595" t="s">
        <v>361</v>
      </c>
      <c r="DD595" t="s">
        <v>9</v>
      </c>
      <c r="DF595" t="s">
        <v>368</v>
      </c>
      <c r="DH595" t="s">
        <v>361</v>
      </c>
      <c r="DI595" t="s">
        <v>361</v>
      </c>
      <c r="DJ595" t="s">
        <v>361</v>
      </c>
      <c r="DK595" t="s">
        <v>361</v>
      </c>
      <c r="DL595" t="s">
        <v>361</v>
      </c>
      <c r="DM595" t="s">
        <v>361</v>
      </c>
      <c r="DN595" t="s">
        <v>361</v>
      </c>
      <c r="DO595" t="s">
        <v>361</v>
      </c>
      <c r="DP595" t="s">
        <v>361</v>
      </c>
      <c r="DQ595" t="s">
        <v>361</v>
      </c>
      <c r="DR595" t="s">
        <v>370</v>
      </c>
      <c r="DT595" t="s">
        <v>361</v>
      </c>
      <c r="DU595" t="s">
        <v>361</v>
      </c>
      <c r="DV595" t="s">
        <v>361</v>
      </c>
      <c r="DW595" t="s">
        <v>361</v>
      </c>
      <c r="DX595" t="s">
        <v>361</v>
      </c>
      <c r="DY595" t="s">
        <v>361</v>
      </c>
      <c r="DZ595" t="s">
        <v>361</v>
      </c>
      <c r="EA595" t="s">
        <v>361</v>
      </c>
      <c r="EB595" t="s">
        <v>361</v>
      </c>
      <c r="EC595" t="s">
        <v>361</v>
      </c>
      <c r="ED595" t="s">
        <v>361</v>
      </c>
      <c r="EH595" t="s">
        <v>7</v>
      </c>
      <c r="EJ595" t="s">
        <v>7</v>
      </c>
      <c r="EL595">
        <v>1</v>
      </c>
      <c r="EM595" t="s">
        <v>372</v>
      </c>
      <c r="EN595">
        <v>31</v>
      </c>
      <c r="FQ595" t="s">
        <v>373</v>
      </c>
      <c r="FR595" t="s">
        <v>406</v>
      </c>
      <c r="FV595" t="s">
        <v>406</v>
      </c>
      <c r="GF595" t="s">
        <v>7</v>
      </c>
      <c r="GJ595" t="s">
        <v>375</v>
      </c>
      <c r="GP595">
        <v>3</v>
      </c>
      <c r="GR595" t="s">
        <v>510</v>
      </c>
      <c r="GT595" t="s">
        <v>532</v>
      </c>
      <c r="GX595" t="s">
        <v>378</v>
      </c>
      <c r="HB595" t="s">
        <v>7</v>
      </c>
      <c r="HD595" t="s">
        <v>7</v>
      </c>
      <c r="HF595" t="s">
        <v>7</v>
      </c>
      <c r="HG595" t="s">
        <v>9</v>
      </c>
      <c r="HH595" t="s">
        <v>7</v>
      </c>
      <c r="HI595" t="s">
        <v>7</v>
      </c>
      <c r="HJ595" t="s">
        <v>9</v>
      </c>
      <c r="HK595" t="s">
        <v>7</v>
      </c>
      <c r="HL595" t="s">
        <v>7</v>
      </c>
      <c r="HM595" t="s">
        <v>7</v>
      </c>
      <c r="HN595" t="s">
        <v>7</v>
      </c>
      <c r="HX595" t="s">
        <v>7</v>
      </c>
      <c r="HY595" t="s">
        <v>9</v>
      </c>
      <c r="HZ595" t="s">
        <v>7</v>
      </c>
      <c r="IA595" t="s">
        <v>7</v>
      </c>
      <c r="IB595" t="s">
        <v>7</v>
      </c>
      <c r="IC595" t="s">
        <v>7</v>
      </c>
      <c r="ID595" t="s">
        <v>7</v>
      </c>
      <c r="IL595" t="s">
        <v>473</v>
      </c>
      <c r="IP595" t="s">
        <v>457</v>
      </c>
      <c r="IT595" t="s">
        <v>381</v>
      </c>
      <c r="IV595" t="s">
        <v>381</v>
      </c>
      <c r="IX595" t="s">
        <v>381</v>
      </c>
      <c r="IZ595" t="s">
        <v>9</v>
      </c>
      <c r="JB595" t="s">
        <v>11</v>
      </c>
      <c r="JD595" t="s">
        <v>9</v>
      </c>
      <c r="JF595" t="s">
        <v>446</v>
      </c>
      <c r="JG595" t="s">
        <v>446</v>
      </c>
      <c r="JH595" t="s">
        <v>446</v>
      </c>
      <c r="JL595" t="s">
        <v>361</v>
      </c>
      <c r="JM595" t="s">
        <v>370</v>
      </c>
      <c r="JN595" t="s">
        <v>370</v>
      </c>
      <c r="JO595" t="s">
        <v>370</v>
      </c>
      <c r="JP595" t="s">
        <v>361</v>
      </c>
      <c r="JQ595" t="s">
        <v>361</v>
      </c>
      <c r="JR595" t="s">
        <v>361</v>
      </c>
      <c r="JS595" t="s">
        <v>361</v>
      </c>
      <c r="JT595" t="s">
        <v>361</v>
      </c>
      <c r="JU595" t="s">
        <v>361</v>
      </c>
      <c r="JV595" t="s">
        <v>361</v>
      </c>
      <c r="JW595" t="s">
        <v>361</v>
      </c>
      <c r="JX595" t="s">
        <v>14</v>
      </c>
      <c r="JZ595" t="s">
        <v>412</v>
      </c>
      <c r="KB595" t="s">
        <v>8</v>
      </c>
    </row>
    <row r="596" spans="1:288" x14ac:dyDescent="0.3">
      <c r="A596">
        <v>595</v>
      </c>
      <c r="D596" s="45">
        <v>44751</v>
      </c>
      <c r="E596" s="46">
        <v>0.44791666666666669</v>
      </c>
      <c r="F596" t="s">
        <v>18</v>
      </c>
      <c r="G596" t="s">
        <v>382</v>
      </c>
      <c r="I596" t="s">
        <v>383</v>
      </c>
      <c r="N596" t="s">
        <v>384</v>
      </c>
      <c r="S596" t="s">
        <v>385</v>
      </c>
      <c r="W596" t="s">
        <v>386</v>
      </c>
      <c r="Y596" t="s">
        <v>385</v>
      </c>
      <c r="AA596" t="s">
        <v>414</v>
      </c>
      <c r="AC596" t="s">
        <v>388</v>
      </c>
      <c r="AE596" t="s">
        <v>389</v>
      </c>
      <c r="AG596" t="s">
        <v>390</v>
      </c>
      <c r="AK596" t="s">
        <v>383</v>
      </c>
      <c r="AO596" t="s">
        <v>385</v>
      </c>
      <c r="AQ596" t="s">
        <v>460</v>
      </c>
      <c r="AS596" t="s">
        <v>383</v>
      </c>
      <c r="AU596" t="s">
        <v>385</v>
      </c>
      <c r="AV596" t="s">
        <v>361</v>
      </c>
      <c r="AW596" t="s">
        <v>361</v>
      </c>
      <c r="AX596" t="s">
        <v>361</v>
      </c>
      <c r="AY596" t="s">
        <v>361</v>
      </c>
      <c r="AZ596" t="s">
        <v>361</v>
      </c>
      <c r="BA596" t="s">
        <v>361</v>
      </c>
      <c r="BB596" t="s">
        <v>361</v>
      </c>
      <c r="BC596" t="s">
        <v>361</v>
      </c>
      <c r="BD596" t="s">
        <v>361</v>
      </c>
      <c r="BE596" t="s">
        <v>370</v>
      </c>
      <c r="BF596" t="s">
        <v>361</v>
      </c>
      <c r="BG596" t="s">
        <v>361</v>
      </c>
      <c r="BH596" t="s">
        <v>361</v>
      </c>
      <c r="BI596" t="s">
        <v>361</v>
      </c>
      <c r="BJ596" t="s">
        <v>361</v>
      </c>
      <c r="BK596" t="s">
        <v>361</v>
      </c>
      <c r="BL596" t="s">
        <v>361</v>
      </c>
      <c r="BM596" t="s">
        <v>361</v>
      </c>
      <c r="BP596" t="s">
        <v>361</v>
      </c>
      <c r="BQ596" t="s">
        <v>361</v>
      </c>
      <c r="BR596" t="s">
        <v>361</v>
      </c>
      <c r="BS596" t="s">
        <v>361</v>
      </c>
      <c r="BT596" t="s">
        <v>361</v>
      </c>
      <c r="BU596" t="s">
        <v>361</v>
      </c>
      <c r="BV596" t="s">
        <v>361</v>
      </c>
      <c r="BW596" t="s">
        <v>361</v>
      </c>
      <c r="BX596" t="s">
        <v>370</v>
      </c>
      <c r="BY596" t="s">
        <v>370</v>
      </c>
      <c r="BZ596" t="s">
        <v>370</v>
      </c>
      <c r="CA596" t="s">
        <v>361</v>
      </c>
      <c r="CB596" t="s">
        <v>361</v>
      </c>
      <c r="CC596" t="s">
        <v>361</v>
      </c>
      <c r="CF596" t="s">
        <v>361</v>
      </c>
      <c r="CG596" t="s">
        <v>361</v>
      </c>
      <c r="CH596" t="s">
        <v>361</v>
      </c>
      <c r="CI596" t="s">
        <v>361</v>
      </c>
      <c r="CJ596" t="s">
        <v>361</v>
      </c>
      <c r="CK596" t="s">
        <v>361</v>
      </c>
      <c r="CL596" t="s">
        <v>361</v>
      </c>
      <c r="CM596" t="s">
        <v>361</v>
      </c>
      <c r="CN596" t="s">
        <v>361</v>
      </c>
      <c r="CO596" t="s">
        <v>361</v>
      </c>
      <c r="CP596" t="s">
        <v>361</v>
      </c>
      <c r="CQ596" t="s">
        <v>361</v>
      </c>
      <c r="CR596" t="s">
        <v>361</v>
      </c>
      <c r="CS596" t="s">
        <v>361</v>
      </c>
      <c r="CT596" t="s">
        <v>361</v>
      </c>
      <c r="CU596" t="s">
        <v>361</v>
      </c>
      <c r="CV596" t="s">
        <v>361</v>
      </c>
      <c r="CW596" t="s">
        <v>361</v>
      </c>
      <c r="CX596" t="s">
        <v>370</v>
      </c>
      <c r="CY596" t="s">
        <v>370</v>
      </c>
      <c r="CZ596" t="s">
        <v>361</v>
      </c>
      <c r="DA596" t="s">
        <v>361</v>
      </c>
      <c r="DE596" t="s">
        <v>385</v>
      </c>
      <c r="DG596" t="s">
        <v>385</v>
      </c>
      <c r="DH596" t="s">
        <v>361</v>
      </c>
      <c r="DI596" t="s">
        <v>361</v>
      </c>
      <c r="DJ596" t="s">
        <v>361</v>
      </c>
      <c r="DK596" t="s">
        <v>361</v>
      </c>
      <c r="DL596" t="s">
        <v>361</v>
      </c>
      <c r="DM596" t="s">
        <v>361</v>
      </c>
      <c r="DN596" t="s">
        <v>361</v>
      </c>
      <c r="DO596" t="s">
        <v>361</v>
      </c>
      <c r="DP596" t="s">
        <v>361</v>
      </c>
      <c r="DQ596" t="s">
        <v>361</v>
      </c>
      <c r="DR596" t="s">
        <v>361</v>
      </c>
      <c r="DT596" t="s">
        <v>361</v>
      </c>
      <c r="DU596" t="s">
        <v>361</v>
      </c>
      <c r="DV596" t="s">
        <v>361</v>
      </c>
      <c r="DW596" t="s">
        <v>361</v>
      </c>
      <c r="DX596" t="s">
        <v>361</v>
      </c>
      <c r="DY596" t="s">
        <v>361</v>
      </c>
      <c r="DZ596" t="s">
        <v>361</v>
      </c>
      <c r="EA596" t="s">
        <v>361</v>
      </c>
      <c r="EB596" t="s">
        <v>361</v>
      </c>
      <c r="EC596" t="s">
        <v>361</v>
      </c>
      <c r="ED596" t="s">
        <v>370</v>
      </c>
      <c r="EI596" t="s">
        <v>383</v>
      </c>
      <c r="EK596" t="s">
        <v>383</v>
      </c>
      <c r="EL596">
        <v>2</v>
      </c>
      <c r="EM596" t="s">
        <v>372</v>
      </c>
      <c r="EN596">
        <v>77</v>
      </c>
      <c r="EO596" t="s">
        <v>371</v>
      </c>
      <c r="EP596">
        <v>3</v>
      </c>
      <c r="FQ596" t="s">
        <v>373</v>
      </c>
      <c r="FS596" t="s">
        <v>467</v>
      </c>
      <c r="FW596" t="s">
        <v>518</v>
      </c>
      <c r="GG596" t="s">
        <v>383</v>
      </c>
      <c r="GK596" t="s">
        <v>517</v>
      </c>
      <c r="GQ596">
        <v>2</v>
      </c>
      <c r="GS596" t="s">
        <v>602</v>
      </c>
      <c r="GU596" t="s">
        <v>396</v>
      </c>
      <c r="GY596" t="s">
        <v>397</v>
      </c>
      <c r="HC596" t="s">
        <v>383</v>
      </c>
      <c r="HE596" t="s">
        <v>385</v>
      </c>
      <c r="HO596" t="s">
        <v>383</v>
      </c>
      <c r="HP596" t="s">
        <v>385</v>
      </c>
      <c r="HQ596" t="s">
        <v>383</v>
      </c>
      <c r="HR596" t="s">
        <v>383</v>
      </c>
      <c r="HS596" t="s">
        <v>385</v>
      </c>
      <c r="HT596" t="s">
        <v>383</v>
      </c>
      <c r="HU596" t="s">
        <v>383</v>
      </c>
      <c r="HV596" t="s">
        <v>385</v>
      </c>
      <c r="HW596" t="s">
        <v>383</v>
      </c>
      <c r="IE596" t="s">
        <v>383</v>
      </c>
      <c r="IF596" t="s">
        <v>385</v>
      </c>
      <c r="IG596" t="s">
        <v>383</v>
      </c>
      <c r="IH596" t="s">
        <v>383</v>
      </c>
      <c r="II596" t="s">
        <v>383</v>
      </c>
      <c r="IJ596" t="s">
        <v>383</v>
      </c>
      <c r="IK596" t="s">
        <v>383</v>
      </c>
      <c r="IM596" t="s">
        <v>453</v>
      </c>
      <c r="IQ596" t="s">
        <v>422</v>
      </c>
      <c r="IU596" t="s">
        <v>516</v>
      </c>
      <c r="IW596" t="s">
        <v>516</v>
      </c>
      <c r="IY596" t="s">
        <v>516</v>
      </c>
      <c r="JA596" t="s">
        <v>383</v>
      </c>
      <c r="JL596" t="s">
        <v>361</v>
      </c>
      <c r="JM596" t="s">
        <v>361</v>
      </c>
      <c r="JN596" t="s">
        <v>361</v>
      </c>
      <c r="JO596" t="s">
        <v>361</v>
      </c>
      <c r="JP596" t="s">
        <v>361</v>
      </c>
      <c r="JQ596" t="s">
        <v>361</v>
      </c>
      <c r="JR596" t="s">
        <v>361</v>
      </c>
      <c r="JS596" t="s">
        <v>361</v>
      </c>
      <c r="JT596" t="s">
        <v>361</v>
      </c>
      <c r="JU596" t="s">
        <v>361</v>
      </c>
      <c r="JV596" t="s">
        <v>361</v>
      </c>
      <c r="JW596" t="s">
        <v>361</v>
      </c>
      <c r="KB596" t="s">
        <v>8</v>
      </c>
    </row>
    <row r="597" spans="1:288" x14ac:dyDescent="0.3">
      <c r="A597">
        <v>596</v>
      </c>
      <c r="D597" s="45">
        <v>44751</v>
      </c>
      <c r="E597" s="46">
        <v>0.44861111111111113</v>
      </c>
      <c r="F597" t="s">
        <v>12</v>
      </c>
      <c r="G597" t="s">
        <v>13</v>
      </c>
      <c r="H597" t="s">
        <v>7</v>
      </c>
      <c r="L597" t="s">
        <v>362</v>
      </c>
      <c r="P597" t="s">
        <v>9</v>
      </c>
      <c r="V597" t="s">
        <v>363</v>
      </c>
      <c r="Z597" t="s">
        <v>402</v>
      </c>
      <c r="AB597" t="s">
        <v>475</v>
      </c>
      <c r="AD597" t="s">
        <v>389</v>
      </c>
      <c r="AF597" t="s">
        <v>367</v>
      </c>
      <c r="AJ597" t="s">
        <v>367</v>
      </c>
      <c r="AN597" t="s">
        <v>7</v>
      </c>
      <c r="AP597" t="s">
        <v>369</v>
      </c>
      <c r="AR597" t="s">
        <v>9</v>
      </c>
      <c r="AT597" t="s">
        <v>9</v>
      </c>
      <c r="AV597" t="s">
        <v>361</v>
      </c>
      <c r="AW597" t="s">
        <v>370</v>
      </c>
      <c r="AX597" t="s">
        <v>361</v>
      </c>
      <c r="AY597" t="s">
        <v>361</v>
      </c>
      <c r="AZ597" t="s">
        <v>370</v>
      </c>
      <c r="BA597" t="s">
        <v>361</v>
      </c>
      <c r="BB597" t="s">
        <v>361</v>
      </c>
      <c r="BC597" t="s">
        <v>361</v>
      </c>
      <c r="BD597" t="s">
        <v>361</v>
      </c>
      <c r="BE597" t="s">
        <v>361</v>
      </c>
      <c r="BF597" t="s">
        <v>361</v>
      </c>
      <c r="BG597" t="s">
        <v>361</v>
      </c>
      <c r="BH597" t="s">
        <v>361</v>
      </c>
      <c r="BI597" t="s">
        <v>361</v>
      </c>
      <c r="BJ597" t="s">
        <v>361</v>
      </c>
      <c r="BK597" t="s">
        <v>361</v>
      </c>
      <c r="BL597" t="s">
        <v>361</v>
      </c>
      <c r="BM597" t="s">
        <v>361</v>
      </c>
      <c r="BP597" t="s">
        <v>361</v>
      </c>
      <c r="BQ597" t="s">
        <v>361</v>
      </c>
      <c r="BR597" t="s">
        <v>361</v>
      </c>
      <c r="BS597" t="s">
        <v>370</v>
      </c>
      <c r="BT597" t="s">
        <v>361</v>
      </c>
      <c r="BU597" t="s">
        <v>361</v>
      </c>
      <c r="BV597" t="s">
        <v>361</v>
      </c>
      <c r="BW597" t="s">
        <v>361</v>
      </c>
      <c r="BX597" t="s">
        <v>361</v>
      </c>
      <c r="BY597" t="s">
        <v>361</v>
      </c>
      <c r="BZ597" t="s">
        <v>361</v>
      </c>
      <c r="CA597" t="s">
        <v>361</v>
      </c>
      <c r="CB597" t="s">
        <v>361</v>
      </c>
      <c r="CC597" t="s">
        <v>361</v>
      </c>
      <c r="CF597" t="s">
        <v>361</v>
      </c>
      <c r="CG597" t="s">
        <v>361</v>
      </c>
      <c r="CH597" t="s">
        <v>361</v>
      </c>
      <c r="CI597" t="s">
        <v>370</v>
      </c>
      <c r="CJ597" t="s">
        <v>370</v>
      </c>
      <c r="CK597" t="s">
        <v>361</v>
      </c>
      <c r="CL597" t="s">
        <v>361</v>
      </c>
      <c r="CM597" t="s">
        <v>361</v>
      </c>
      <c r="CN597" t="s">
        <v>361</v>
      </c>
      <c r="CO597" t="s">
        <v>361</v>
      </c>
      <c r="CP597" t="s">
        <v>361</v>
      </c>
      <c r="CQ597" t="s">
        <v>361</v>
      </c>
      <c r="CR597" t="s">
        <v>361</v>
      </c>
      <c r="CS597" t="s">
        <v>361</v>
      </c>
      <c r="CT597" t="s">
        <v>361</v>
      </c>
      <c r="CU597" t="s">
        <v>361</v>
      </c>
      <c r="CV597" t="s">
        <v>361</v>
      </c>
      <c r="CW597" t="s">
        <v>361</v>
      </c>
      <c r="CX597" t="s">
        <v>361</v>
      </c>
      <c r="CY597" t="s">
        <v>361</v>
      </c>
      <c r="CZ597" t="s">
        <v>361</v>
      </c>
      <c r="DA597" t="s">
        <v>361</v>
      </c>
      <c r="DD597" t="s">
        <v>9</v>
      </c>
      <c r="DF597" t="s">
        <v>9</v>
      </c>
      <c r="DH597" t="s">
        <v>361</v>
      </c>
      <c r="DI597" t="s">
        <v>361</v>
      </c>
      <c r="DJ597" t="s">
        <v>361</v>
      </c>
      <c r="DK597" t="s">
        <v>361</v>
      </c>
      <c r="DL597" t="s">
        <v>361</v>
      </c>
      <c r="DM597" t="s">
        <v>361</v>
      </c>
      <c r="DN597" t="s">
        <v>361</v>
      </c>
      <c r="DO597" t="s">
        <v>361</v>
      </c>
      <c r="DP597" t="s">
        <v>361</v>
      </c>
      <c r="DQ597" t="s">
        <v>361</v>
      </c>
      <c r="DR597" t="s">
        <v>370</v>
      </c>
      <c r="DT597" t="s">
        <v>361</v>
      </c>
      <c r="DU597" t="s">
        <v>361</v>
      </c>
      <c r="DV597" t="s">
        <v>361</v>
      </c>
      <c r="DW597" t="s">
        <v>361</v>
      </c>
      <c r="DX597" t="s">
        <v>361</v>
      </c>
      <c r="DY597" t="s">
        <v>361</v>
      </c>
      <c r="DZ597" t="s">
        <v>361</v>
      </c>
      <c r="EA597" t="s">
        <v>361</v>
      </c>
      <c r="EB597" t="s">
        <v>361</v>
      </c>
      <c r="EC597" t="s">
        <v>361</v>
      </c>
      <c r="ED597" t="s">
        <v>361</v>
      </c>
      <c r="EH597" t="s">
        <v>7</v>
      </c>
      <c r="EJ597" t="s">
        <v>7</v>
      </c>
      <c r="EL597">
        <v>0</v>
      </c>
      <c r="FQ597" t="s">
        <v>373</v>
      </c>
      <c r="FR597" t="s">
        <v>406</v>
      </c>
      <c r="FV597" t="s">
        <v>406</v>
      </c>
      <c r="GF597" t="s">
        <v>7</v>
      </c>
      <c r="GJ597" t="s">
        <v>478</v>
      </c>
      <c r="GN597" t="s">
        <v>479</v>
      </c>
      <c r="GP597">
        <v>12</v>
      </c>
      <c r="GR597" t="s">
        <v>376</v>
      </c>
      <c r="GT597" t="s">
        <v>377</v>
      </c>
      <c r="GX597" t="s">
        <v>378</v>
      </c>
      <c r="HB597" t="s">
        <v>7</v>
      </c>
      <c r="HD597" t="s">
        <v>9</v>
      </c>
      <c r="HF597" t="s">
        <v>7</v>
      </c>
      <c r="HG597" t="s">
        <v>7</v>
      </c>
      <c r="HH597" t="s">
        <v>7</v>
      </c>
      <c r="HI597" t="s">
        <v>7</v>
      </c>
      <c r="HJ597" t="s">
        <v>9</v>
      </c>
      <c r="HK597" t="s">
        <v>7</v>
      </c>
      <c r="HL597" t="s">
        <v>7</v>
      </c>
      <c r="HM597" t="s">
        <v>9</v>
      </c>
      <c r="HN597" t="s">
        <v>7</v>
      </c>
      <c r="HX597" t="s">
        <v>7</v>
      </c>
      <c r="HY597" t="s">
        <v>9</v>
      </c>
      <c r="HZ597" t="s">
        <v>7</v>
      </c>
      <c r="IA597" t="s">
        <v>7</v>
      </c>
      <c r="IB597" t="s">
        <v>7</v>
      </c>
      <c r="IC597" t="s">
        <v>7</v>
      </c>
      <c r="ID597" t="s">
        <v>7</v>
      </c>
      <c r="IL597" t="s">
        <v>473</v>
      </c>
      <c r="IP597" t="s">
        <v>457</v>
      </c>
      <c r="IT597" t="s">
        <v>381</v>
      </c>
      <c r="IV597" t="s">
        <v>381</v>
      </c>
      <c r="IX597" t="s">
        <v>381</v>
      </c>
      <c r="IZ597" t="s">
        <v>7</v>
      </c>
      <c r="JL597" t="s">
        <v>361</v>
      </c>
      <c r="JM597" t="s">
        <v>361</v>
      </c>
      <c r="JN597" t="s">
        <v>361</v>
      </c>
      <c r="JO597" t="s">
        <v>361</v>
      </c>
      <c r="JP597" t="s">
        <v>361</v>
      </c>
      <c r="JQ597" t="s">
        <v>361</v>
      </c>
      <c r="JR597" t="s">
        <v>361</v>
      </c>
      <c r="JS597" t="s">
        <v>361</v>
      </c>
      <c r="JT597" t="s">
        <v>361</v>
      </c>
      <c r="JU597" t="s">
        <v>361</v>
      </c>
      <c r="JV597" t="s">
        <v>361</v>
      </c>
      <c r="JW597" t="s">
        <v>361</v>
      </c>
      <c r="KB597" t="s">
        <v>8</v>
      </c>
    </row>
    <row r="598" spans="1:288" x14ac:dyDescent="0.3">
      <c r="A598">
        <v>597</v>
      </c>
      <c r="D598" s="45">
        <v>44751</v>
      </c>
      <c r="E598" s="46">
        <v>0.44930555555555557</v>
      </c>
      <c r="F598" t="s">
        <v>75</v>
      </c>
      <c r="G598" t="s">
        <v>13</v>
      </c>
      <c r="H598" t="s">
        <v>7</v>
      </c>
      <c r="L598" t="s">
        <v>362</v>
      </c>
      <c r="P598" t="s">
        <v>9</v>
      </c>
      <c r="V598" t="s">
        <v>363</v>
      </c>
      <c r="Z598" t="s">
        <v>402</v>
      </c>
      <c r="AB598" t="s">
        <v>403</v>
      </c>
      <c r="AD598" t="s">
        <v>389</v>
      </c>
      <c r="AF598" t="s">
        <v>367</v>
      </c>
      <c r="AJ598" t="s">
        <v>367</v>
      </c>
      <c r="AN598" t="s">
        <v>368</v>
      </c>
      <c r="AP598" t="s">
        <v>424</v>
      </c>
      <c r="AR598" t="s">
        <v>7</v>
      </c>
      <c r="AT598" t="s">
        <v>368</v>
      </c>
      <c r="AV598" t="s">
        <v>361</v>
      </c>
      <c r="AW598" t="s">
        <v>370</v>
      </c>
      <c r="AX598" t="s">
        <v>361</v>
      </c>
      <c r="AY598" t="s">
        <v>370</v>
      </c>
      <c r="AZ598" t="s">
        <v>370</v>
      </c>
      <c r="BA598" t="s">
        <v>370</v>
      </c>
      <c r="BB598" t="s">
        <v>370</v>
      </c>
      <c r="BC598" t="s">
        <v>370</v>
      </c>
      <c r="BD598" t="s">
        <v>361</v>
      </c>
      <c r="BE598" t="s">
        <v>361</v>
      </c>
      <c r="BF598" t="s">
        <v>361</v>
      </c>
      <c r="BG598" t="s">
        <v>361</v>
      </c>
      <c r="BH598" t="s">
        <v>361</v>
      </c>
      <c r="BI598" t="s">
        <v>361</v>
      </c>
      <c r="BJ598" t="s">
        <v>361</v>
      </c>
      <c r="BK598" t="s">
        <v>361</v>
      </c>
      <c r="BL598" t="s">
        <v>361</v>
      </c>
      <c r="BM598" t="s">
        <v>361</v>
      </c>
      <c r="BP598" t="s">
        <v>361</v>
      </c>
      <c r="BQ598" t="s">
        <v>370</v>
      </c>
      <c r="BR598" t="s">
        <v>370</v>
      </c>
      <c r="BS598" t="s">
        <v>370</v>
      </c>
      <c r="BT598" t="s">
        <v>370</v>
      </c>
      <c r="BU598" t="s">
        <v>370</v>
      </c>
      <c r="BV598" t="s">
        <v>361</v>
      </c>
      <c r="BW598" t="s">
        <v>361</v>
      </c>
      <c r="BX598" t="s">
        <v>361</v>
      </c>
      <c r="BY598" t="s">
        <v>361</v>
      </c>
      <c r="BZ598" t="s">
        <v>361</v>
      </c>
      <c r="CA598" t="s">
        <v>361</v>
      </c>
      <c r="CB598" t="s">
        <v>361</v>
      </c>
      <c r="CC598" t="s">
        <v>361</v>
      </c>
      <c r="CF598" t="s">
        <v>361</v>
      </c>
      <c r="CG598" t="s">
        <v>370</v>
      </c>
      <c r="CH598" t="s">
        <v>370</v>
      </c>
      <c r="CI598" t="s">
        <v>370</v>
      </c>
      <c r="CJ598" t="s">
        <v>370</v>
      </c>
      <c r="CK598" t="s">
        <v>370</v>
      </c>
      <c r="CL598" t="s">
        <v>370</v>
      </c>
      <c r="CM598" t="s">
        <v>361</v>
      </c>
      <c r="CN598" t="s">
        <v>361</v>
      </c>
      <c r="CO598" t="s">
        <v>361</v>
      </c>
      <c r="CP598" t="s">
        <v>361</v>
      </c>
      <c r="CQ598" t="s">
        <v>361</v>
      </c>
      <c r="CR598" t="s">
        <v>361</v>
      </c>
      <c r="CS598" t="s">
        <v>361</v>
      </c>
      <c r="CT598" t="s">
        <v>361</v>
      </c>
      <c r="CU598" t="s">
        <v>361</v>
      </c>
      <c r="CV598" t="s">
        <v>361</v>
      </c>
      <c r="CW598" t="s">
        <v>361</v>
      </c>
      <c r="CX598" t="s">
        <v>361</v>
      </c>
      <c r="CY598" t="s">
        <v>361</v>
      </c>
      <c r="CZ598" t="s">
        <v>361</v>
      </c>
      <c r="DA598" t="s">
        <v>361</v>
      </c>
      <c r="DD598" t="s">
        <v>9</v>
      </c>
      <c r="DF598" t="s">
        <v>9</v>
      </c>
      <c r="DH598" t="s">
        <v>361</v>
      </c>
      <c r="DI598" t="s">
        <v>361</v>
      </c>
      <c r="DJ598" t="s">
        <v>361</v>
      </c>
      <c r="DK598" t="s">
        <v>361</v>
      </c>
      <c r="DL598" t="s">
        <v>361</v>
      </c>
      <c r="DM598" t="s">
        <v>361</v>
      </c>
      <c r="DN598" t="s">
        <v>361</v>
      </c>
      <c r="DO598" t="s">
        <v>361</v>
      </c>
      <c r="DP598" t="s">
        <v>361</v>
      </c>
      <c r="DQ598" t="s">
        <v>361</v>
      </c>
      <c r="DR598" t="s">
        <v>370</v>
      </c>
      <c r="DT598" t="s">
        <v>361</v>
      </c>
      <c r="DU598" t="s">
        <v>361</v>
      </c>
      <c r="DV598" t="s">
        <v>361</v>
      </c>
      <c r="DW598" t="s">
        <v>361</v>
      </c>
      <c r="DX598" t="s">
        <v>361</v>
      </c>
      <c r="DY598" t="s">
        <v>361</v>
      </c>
      <c r="DZ598" t="s">
        <v>361</v>
      </c>
      <c r="EA598" t="s">
        <v>361</v>
      </c>
      <c r="EB598" t="s">
        <v>361</v>
      </c>
      <c r="EC598" t="s">
        <v>361</v>
      </c>
      <c r="ED598" t="s">
        <v>361</v>
      </c>
      <c r="EH598" t="s">
        <v>7</v>
      </c>
      <c r="EJ598" t="s">
        <v>7</v>
      </c>
      <c r="EL598">
        <v>0</v>
      </c>
      <c r="FQ598" t="s">
        <v>373</v>
      </c>
      <c r="FR598" t="s">
        <v>476</v>
      </c>
      <c r="FV598" t="s">
        <v>476</v>
      </c>
      <c r="GF598" t="s">
        <v>7</v>
      </c>
      <c r="GJ598" t="s">
        <v>573</v>
      </c>
      <c r="GP598">
        <v>2</v>
      </c>
      <c r="GR598" t="s">
        <v>376</v>
      </c>
      <c r="GT598" t="s">
        <v>377</v>
      </c>
      <c r="GX598" t="s">
        <v>378</v>
      </c>
      <c r="HB598" t="s">
        <v>7</v>
      </c>
      <c r="HD598" t="s">
        <v>9</v>
      </c>
      <c r="HF598" t="s">
        <v>7</v>
      </c>
      <c r="HG598" t="s">
        <v>9</v>
      </c>
      <c r="HH598" t="s">
        <v>7</v>
      </c>
      <c r="HI598" t="s">
        <v>7</v>
      </c>
      <c r="HJ598" t="s">
        <v>7</v>
      </c>
      <c r="HK598" t="s">
        <v>7</v>
      </c>
      <c r="HL598" t="s">
        <v>7</v>
      </c>
      <c r="HM598" t="s">
        <v>7</v>
      </c>
      <c r="HN598" t="s">
        <v>7</v>
      </c>
      <c r="HX598" t="s">
        <v>7</v>
      </c>
      <c r="HY598" t="s">
        <v>9</v>
      </c>
      <c r="HZ598" t="s">
        <v>7</v>
      </c>
      <c r="IA598" t="s">
        <v>7</v>
      </c>
      <c r="IB598" t="s">
        <v>7</v>
      </c>
      <c r="IC598" t="s">
        <v>7</v>
      </c>
      <c r="ID598" t="s">
        <v>7</v>
      </c>
      <c r="IL598" t="s">
        <v>473</v>
      </c>
      <c r="IP598" t="s">
        <v>457</v>
      </c>
      <c r="IT598" t="s">
        <v>381</v>
      </c>
      <c r="IV598" t="s">
        <v>381</v>
      </c>
      <c r="IX598" t="s">
        <v>381</v>
      </c>
      <c r="IZ598" t="s">
        <v>9</v>
      </c>
      <c r="JB598" t="s">
        <v>11</v>
      </c>
      <c r="JD598" t="s">
        <v>9</v>
      </c>
      <c r="JF598" t="s">
        <v>409</v>
      </c>
      <c r="JG598" t="s">
        <v>410</v>
      </c>
      <c r="JH598" t="s">
        <v>410</v>
      </c>
      <c r="JL598" t="s">
        <v>370</v>
      </c>
      <c r="JM598" t="s">
        <v>370</v>
      </c>
      <c r="JN598" t="s">
        <v>370</v>
      </c>
      <c r="JO598" t="s">
        <v>370</v>
      </c>
      <c r="JP598" t="s">
        <v>361</v>
      </c>
      <c r="JQ598" t="s">
        <v>361</v>
      </c>
      <c r="JR598" t="s">
        <v>361</v>
      </c>
      <c r="JS598" t="s">
        <v>361</v>
      </c>
      <c r="JT598" t="s">
        <v>361</v>
      </c>
      <c r="JU598" t="s">
        <v>361</v>
      </c>
      <c r="JV598" t="s">
        <v>361</v>
      </c>
      <c r="JW598" t="s">
        <v>361</v>
      </c>
      <c r="JX598" t="s">
        <v>14</v>
      </c>
      <c r="JZ598" t="s">
        <v>412</v>
      </c>
      <c r="KB598" t="s">
        <v>8</v>
      </c>
    </row>
    <row r="599" spans="1:288" x14ac:dyDescent="0.3">
      <c r="A599">
        <v>598</v>
      </c>
      <c r="AV599" t="s">
        <v>361</v>
      </c>
      <c r="AW599" t="s">
        <v>361</v>
      </c>
      <c r="AX599" t="s">
        <v>361</v>
      </c>
      <c r="AY599" t="s">
        <v>361</v>
      </c>
      <c r="AZ599" t="s">
        <v>361</v>
      </c>
      <c r="BA599" t="s">
        <v>361</v>
      </c>
      <c r="BB599" t="s">
        <v>361</v>
      </c>
      <c r="BC599" t="s">
        <v>361</v>
      </c>
      <c r="BD599" t="s">
        <v>361</v>
      </c>
      <c r="BE599" t="s">
        <v>361</v>
      </c>
      <c r="BF599" t="s">
        <v>361</v>
      </c>
      <c r="BG599" t="s">
        <v>361</v>
      </c>
      <c r="BH599" t="s">
        <v>361</v>
      </c>
      <c r="BI599" t="s">
        <v>361</v>
      </c>
      <c r="BJ599" t="s">
        <v>361</v>
      </c>
      <c r="BK599" t="s">
        <v>361</v>
      </c>
      <c r="BL599" t="s">
        <v>361</v>
      </c>
      <c r="BM599" t="s">
        <v>361</v>
      </c>
      <c r="BP599" t="s">
        <v>361</v>
      </c>
      <c r="BQ599" t="s">
        <v>361</v>
      </c>
      <c r="BR599" t="s">
        <v>361</v>
      </c>
      <c r="BS599" t="s">
        <v>361</v>
      </c>
      <c r="BT599" t="s">
        <v>361</v>
      </c>
      <c r="BU599" t="s">
        <v>361</v>
      </c>
      <c r="BV599" t="s">
        <v>361</v>
      </c>
      <c r="BW599" t="s">
        <v>361</v>
      </c>
      <c r="BX599" t="s">
        <v>361</v>
      </c>
      <c r="BY599" t="s">
        <v>361</v>
      </c>
      <c r="BZ599" t="s">
        <v>361</v>
      </c>
      <c r="CA599" t="s">
        <v>361</v>
      </c>
      <c r="CB599" t="s">
        <v>361</v>
      </c>
      <c r="CC599" t="s">
        <v>361</v>
      </c>
      <c r="CF599" t="s">
        <v>361</v>
      </c>
      <c r="CG599" t="s">
        <v>361</v>
      </c>
      <c r="CH599" t="s">
        <v>361</v>
      </c>
      <c r="CI599" t="s">
        <v>361</v>
      </c>
      <c r="CJ599" t="s">
        <v>361</v>
      </c>
      <c r="CK599" t="s">
        <v>361</v>
      </c>
      <c r="CL599" t="s">
        <v>361</v>
      </c>
      <c r="CM599" t="s">
        <v>361</v>
      </c>
      <c r="CN599" t="s">
        <v>361</v>
      </c>
      <c r="CO599" t="s">
        <v>361</v>
      </c>
      <c r="CP599" t="s">
        <v>361</v>
      </c>
      <c r="CQ599" t="s">
        <v>361</v>
      </c>
      <c r="CR599" t="s">
        <v>361</v>
      </c>
      <c r="CS599" t="s">
        <v>361</v>
      </c>
      <c r="CT599" t="s">
        <v>361</v>
      </c>
      <c r="CU599" t="s">
        <v>361</v>
      </c>
      <c r="CV599" t="s">
        <v>361</v>
      </c>
      <c r="CW599" t="s">
        <v>361</v>
      </c>
      <c r="CX599" t="s">
        <v>361</v>
      </c>
      <c r="CY599" t="s">
        <v>361</v>
      </c>
      <c r="CZ599" t="s">
        <v>361</v>
      </c>
      <c r="DA599" t="s">
        <v>361</v>
      </c>
      <c r="DH599" t="s">
        <v>361</v>
      </c>
      <c r="DI599" t="s">
        <v>361</v>
      </c>
      <c r="DJ599" t="s">
        <v>361</v>
      </c>
      <c r="DK599" t="s">
        <v>361</v>
      </c>
      <c r="DL599" t="s">
        <v>361</v>
      </c>
      <c r="DM599" t="s">
        <v>361</v>
      </c>
      <c r="DN599" t="s">
        <v>361</v>
      </c>
      <c r="DO599" t="s">
        <v>361</v>
      </c>
      <c r="DP599" t="s">
        <v>361</v>
      </c>
      <c r="DQ599" t="s">
        <v>361</v>
      </c>
      <c r="DR599" t="s">
        <v>361</v>
      </c>
      <c r="DT599" t="s">
        <v>361</v>
      </c>
      <c r="DU599" t="s">
        <v>361</v>
      </c>
      <c r="DV599" t="s">
        <v>361</v>
      </c>
      <c r="DW599" t="s">
        <v>361</v>
      </c>
      <c r="DX599" t="s">
        <v>361</v>
      </c>
      <c r="DY599" t="s">
        <v>361</v>
      </c>
      <c r="DZ599" t="s">
        <v>361</v>
      </c>
      <c r="EA599" t="s">
        <v>361</v>
      </c>
      <c r="EB599" t="s">
        <v>361</v>
      </c>
      <c r="EC599" t="s">
        <v>361</v>
      </c>
      <c r="ED599" t="s">
        <v>361</v>
      </c>
      <c r="JL599" t="s">
        <v>361</v>
      </c>
      <c r="JM599" t="s">
        <v>361</v>
      </c>
      <c r="JN599" t="s">
        <v>361</v>
      </c>
      <c r="JO599" t="s">
        <v>361</v>
      </c>
      <c r="JP599" t="s">
        <v>361</v>
      </c>
      <c r="JQ599" t="s">
        <v>361</v>
      </c>
      <c r="JR599" t="s">
        <v>361</v>
      </c>
      <c r="JS599" t="s">
        <v>361</v>
      </c>
      <c r="JT599" t="s">
        <v>361</v>
      </c>
      <c r="JU599" t="s">
        <v>361</v>
      </c>
      <c r="JV599" t="s">
        <v>361</v>
      </c>
      <c r="JW599" t="s">
        <v>361</v>
      </c>
      <c r="KB599" t="s">
        <v>59</v>
      </c>
    </row>
    <row r="600" spans="1:288" x14ac:dyDescent="0.3">
      <c r="A600">
        <v>599</v>
      </c>
      <c r="D600" s="45">
        <v>44751</v>
      </c>
      <c r="E600" s="46">
        <v>0.46249999999999997</v>
      </c>
      <c r="F600" t="s">
        <v>20</v>
      </c>
      <c r="G600" t="s">
        <v>13</v>
      </c>
      <c r="H600" t="s">
        <v>7</v>
      </c>
      <c r="L600" t="s">
        <v>362</v>
      </c>
      <c r="P600" t="s">
        <v>9</v>
      </c>
      <c r="V600" t="s">
        <v>401</v>
      </c>
      <c r="X600" t="s">
        <v>9</v>
      </c>
      <c r="Z600" t="s">
        <v>443</v>
      </c>
      <c r="AB600" t="s">
        <v>469</v>
      </c>
      <c r="AD600" t="s">
        <v>389</v>
      </c>
      <c r="AF600" t="s">
        <v>367</v>
      </c>
      <c r="AJ600" t="s">
        <v>367</v>
      </c>
      <c r="AN600" t="s">
        <v>9</v>
      </c>
      <c r="AP600" t="s">
        <v>367</v>
      </c>
      <c r="AR600" t="s">
        <v>9</v>
      </c>
      <c r="AT600" t="s">
        <v>9</v>
      </c>
      <c r="AV600" t="s">
        <v>361</v>
      </c>
      <c r="AW600" t="s">
        <v>361</v>
      </c>
      <c r="AX600" t="s">
        <v>361</v>
      </c>
      <c r="AY600" t="s">
        <v>370</v>
      </c>
      <c r="AZ600" t="s">
        <v>370</v>
      </c>
      <c r="BA600" t="s">
        <v>370</v>
      </c>
      <c r="BB600" t="s">
        <v>361</v>
      </c>
      <c r="BC600" t="s">
        <v>361</v>
      </c>
      <c r="BD600" t="s">
        <v>361</v>
      </c>
      <c r="BE600" t="s">
        <v>361</v>
      </c>
      <c r="BF600" t="s">
        <v>361</v>
      </c>
      <c r="BG600" t="s">
        <v>361</v>
      </c>
      <c r="BH600" t="s">
        <v>361</v>
      </c>
      <c r="BI600" t="s">
        <v>361</v>
      </c>
      <c r="BJ600" t="s">
        <v>361</v>
      </c>
      <c r="BK600" t="s">
        <v>361</v>
      </c>
      <c r="BL600" t="s">
        <v>361</v>
      </c>
      <c r="BM600" t="s">
        <v>361</v>
      </c>
      <c r="BP600" t="s">
        <v>361</v>
      </c>
      <c r="BQ600" t="s">
        <v>361</v>
      </c>
      <c r="BR600" t="s">
        <v>361</v>
      </c>
      <c r="BS600" t="s">
        <v>370</v>
      </c>
      <c r="BT600" t="s">
        <v>361</v>
      </c>
      <c r="BU600" t="s">
        <v>361</v>
      </c>
      <c r="BV600" t="s">
        <v>361</v>
      </c>
      <c r="BW600" t="s">
        <v>361</v>
      </c>
      <c r="BX600" t="s">
        <v>361</v>
      </c>
      <c r="BY600" t="s">
        <v>361</v>
      </c>
      <c r="BZ600" t="s">
        <v>361</v>
      </c>
      <c r="CA600" t="s">
        <v>361</v>
      </c>
      <c r="CB600" t="s">
        <v>361</v>
      </c>
      <c r="CC600" t="s">
        <v>361</v>
      </c>
      <c r="CF600" t="s">
        <v>361</v>
      </c>
      <c r="CG600" t="s">
        <v>361</v>
      </c>
      <c r="CH600" t="s">
        <v>361</v>
      </c>
      <c r="CI600" t="s">
        <v>370</v>
      </c>
      <c r="CJ600" t="s">
        <v>370</v>
      </c>
      <c r="CK600" t="s">
        <v>361</v>
      </c>
      <c r="CL600" t="s">
        <v>370</v>
      </c>
      <c r="CM600" t="s">
        <v>361</v>
      </c>
      <c r="CN600" t="s">
        <v>361</v>
      </c>
      <c r="CO600" t="s">
        <v>361</v>
      </c>
      <c r="CP600" t="s">
        <v>361</v>
      </c>
      <c r="CQ600" t="s">
        <v>361</v>
      </c>
      <c r="CR600" t="s">
        <v>361</v>
      </c>
      <c r="CS600" t="s">
        <v>361</v>
      </c>
      <c r="CT600" t="s">
        <v>361</v>
      </c>
      <c r="CU600" t="s">
        <v>361</v>
      </c>
      <c r="CV600" t="s">
        <v>361</v>
      </c>
      <c r="CW600" t="s">
        <v>361</v>
      </c>
      <c r="CX600" t="s">
        <v>361</v>
      </c>
      <c r="CY600" t="s">
        <v>361</v>
      </c>
      <c r="CZ600" t="s">
        <v>361</v>
      </c>
      <c r="DA600" t="s">
        <v>361</v>
      </c>
      <c r="DD600" t="s">
        <v>9</v>
      </c>
      <c r="DF600" t="s">
        <v>9</v>
      </c>
      <c r="DH600" t="s">
        <v>370</v>
      </c>
      <c r="DI600" t="s">
        <v>361</v>
      </c>
      <c r="DJ600" t="s">
        <v>361</v>
      </c>
      <c r="DK600" t="s">
        <v>361</v>
      </c>
      <c r="DL600" t="s">
        <v>361</v>
      </c>
      <c r="DM600" t="s">
        <v>361</v>
      </c>
      <c r="DN600" t="s">
        <v>361</v>
      </c>
      <c r="DO600" t="s">
        <v>361</v>
      </c>
      <c r="DP600" t="s">
        <v>361</v>
      </c>
      <c r="DQ600" t="s">
        <v>361</v>
      </c>
      <c r="DR600" t="s">
        <v>361</v>
      </c>
      <c r="DT600" t="s">
        <v>361</v>
      </c>
      <c r="DU600" t="s">
        <v>361</v>
      </c>
      <c r="DV600" t="s">
        <v>361</v>
      </c>
      <c r="DW600" t="s">
        <v>361</v>
      </c>
      <c r="DX600" t="s">
        <v>361</v>
      </c>
      <c r="DY600" t="s">
        <v>361</v>
      </c>
      <c r="DZ600" t="s">
        <v>361</v>
      </c>
      <c r="EA600" t="s">
        <v>361</v>
      </c>
      <c r="EB600" t="s">
        <v>361</v>
      </c>
      <c r="EC600" t="s">
        <v>361</v>
      </c>
      <c r="ED600" t="s">
        <v>361</v>
      </c>
      <c r="EF600" t="s">
        <v>9</v>
      </c>
      <c r="EH600" t="s">
        <v>9</v>
      </c>
      <c r="EJ600" t="s">
        <v>9</v>
      </c>
      <c r="EL600">
        <v>3</v>
      </c>
      <c r="EM600" t="s">
        <v>372</v>
      </c>
      <c r="EN600">
        <v>21</v>
      </c>
      <c r="EO600" t="s">
        <v>372</v>
      </c>
      <c r="EP600">
        <v>19</v>
      </c>
      <c r="EQ600" t="s">
        <v>372</v>
      </c>
      <c r="ER600">
        <v>33</v>
      </c>
      <c r="FQ600" t="s">
        <v>373</v>
      </c>
      <c r="FR600" t="s">
        <v>406</v>
      </c>
      <c r="FV600" t="s">
        <v>406</v>
      </c>
      <c r="GF600" t="s">
        <v>7</v>
      </c>
      <c r="GJ600" t="s">
        <v>375</v>
      </c>
      <c r="GP600">
        <v>2</v>
      </c>
      <c r="GR600" t="s">
        <v>579</v>
      </c>
      <c r="GT600" t="s">
        <v>532</v>
      </c>
      <c r="GX600" t="s">
        <v>378</v>
      </c>
      <c r="HB600" t="s">
        <v>7</v>
      </c>
      <c r="HD600" t="s">
        <v>7</v>
      </c>
      <c r="HF600" t="s">
        <v>7</v>
      </c>
      <c r="HG600" t="s">
        <v>9</v>
      </c>
      <c r="HH600" t="s">
        <v>7</v>
      </c>
      <c r="HI600" t="s">
        <v>7</v>
      </c>
      <c r="HJ600" t="s">
        <v>9</v>
      </c>
      <c r="HK600" t="s">
        <v>7</v>
      </c>
      <c r="HL600" t="s">
        <v>9</v>
      </c>
      <c r="HM600" t="s">
        <v>9</v>
      </c>
      <c r="HN600" t="s">
        <v>9</v>
      </c>
      <c r="HX600" t="s">
        <v>9</v>
      </c>
      <c r="HY600" t="s">
        <v>9</v>
      </c>
      <c r="HZ600" t="s">
        <v>7</v>
      </c>
      <c r="IA600" t="s">
        <v>7</v>
      </c>
      <c r="IB600" t="s">
        <v>7</v>
      </c>
      <c r="IC600" t="s">
        <v>7</v>
      </c>
      <c r="ID600" t="s">
        <v>7</v>
      </c>
      <c r="IL600" t="s">
        <v>440</v>
      </c>
      <c r="IP600" t="s">
        <v>457</v>
      </c>
      <c r="IT600" t="s">
        <v>381</v>
      </c>
      <c r="IV600" t="s">
        <v>519</v>
      </c>
      <c r="IX600" t="s">
        <v>519</v>
      </c>
      <c r="IZ600" t="s">
        <v>9</v>
      </c>
      <c r="JB600" t="s">
        <v>11</v>
      </c>
      <c r="JD600" t="s">
        <v>9</v>
      </c>
      <c r="JF600" t="s">
        <v>446</v>
      </c>
      <c r="JG600" t="s">
        <v>410</v>
      </c>
      <c r="JH600" t="s">
        <v>410</v>
      </c>
      <c r="JL600" t="s">
        <v>370</v>
      </c>
      <c r="JM600" t="s">
        <v>370</v>
      </c>
      <c r="JN600" t="s">
        <v>370</v>
      </c>
      <c r="JO600" t="s">
        <v>361</v>
      </c>
      <c r="JP600" t="s">
        <v>361</v>
      </c>
      <c r="JQ600" t="s">
        <v>361</v>
      </c>
      <c r="JR600" t="s">
        <v>361</v>
      </c>
      <c r="JS600" t="s">
        <v>361</v>
      </c>
      <c r="JT600" t="s">
        <v>361</v>
      </c>
      <c r="JU600" t="s">
        <v>361</v>
      </c>
      <c r="JV600" t="s">
        <v>361</v>
      </c>
      <c r="JW600" t="s">
        <v>361</v>
      </c>
      <c r="JX600" t="s">
        <v>411</v>
      </c>
      <c r="JZ600" t="s">
        <v>412</v>
      </c>
      <c r="KB600" t="s">
        <v>8</v>
      </c>
    </row>
    <row r="601" spans="1:288" x14ac:dyDescent="0.3">
      <c r="A601">
        <v>600</v>
      </c>
      <c r="D601" s="45">
        <v>44751</v>
      </c>
      <c r="E601" s="46">
        <v>0.46388888888888885</v>
      </c>
      <c r="F601" t="s">
        <v>5</v>
      </c>
      <c r="G601" t="s">
        <v>382</v>
      </c>
      <c r="I601" t="s">
        <v>385</v>
      </c>
      <c r="K601" t="s">
        <v>679</v>
      </c>
      <c r="N601" t="s">
        <v>384</v>
      </c>
      <c r="S601" t="s">
        <v>385</v>
      </c>
      <c r="W601" t="s">
        <v>413</v>
      </c>
      <c r="AA601" t="s">
        <v>434</v>
      </c>
      <c r="AC601" t="s">
        <v>512</v>
      </c>
      <c r="AE601" t="s">
        <v>415</v>
      </c>
      <c r="AG601" t="s">
        <v>390</v>
      </c>
      <c r="AK601" t="s">
        <v>383</v>
      </c>
      <c r="AO601" t="s">
        <v>383</v>
      </c>
      <c r="AQ601" t="s">
        <v>383</v>
      </c>
      <c r="AS601" t="s">
        <v>383</v>
      </c>
      <c r="AU601" t="s">
        <v>383</v>
      </c>
      <c r="AV601" t="s">
        <v>361</v>
      </c>
      <c r="AW601" t="s">
        <v>361</v>
      </c>
      <c r="AX601" t="s">
        <v>361</v>
      </c>
      <c r="AY601" t="s">
        <v>361</v>
      </c>
      <c r="AZ601" t="s">
        <v>361</v>
      </c>
      <c r="BA601" t="s">
        <v>361</v>
      </c>
      <c r="BB601" t="s">
        <v>361</v>
      </c>
      <c r="BC601" t="s">
        <v>361</v>
      </c>
      <c r="BD601" t="s">
        <v>361</v>
      </c>
      <c r="BE601" t="s">
        <v>361</v>
      </c>
      <c r="BF601" t="s">
        <v>361</v>
      </c>
      <c r="BG601" t="s">
        <v>361</v>
      </c>
      <c r="BH601" t="s">
        <v>370</v>
      </c>
      <c r="BI601" t="s">
        <v>370</v>
      </c>
      <c r="BJ601" t="s">
        <v>370</v>
      </c>
      <c r="BK601" t="s">
        <v>370</v>
      </c>
      <c r="BL601" t="s">
        <v>361</v>
      </c>
      <c r="BM601" t="s">
        <v>361</v>
      </c>
      <c r="BP601" t="s">
        <v>361</v>
      </c>
      <c r="BQ601" t="s">
        <v>361</v>
      </c>
      <c r="BR601" t="s">
        <v>361</v>
      </c>
      <c r="BS601" t="s">
        <v>361</v>
      </c>
      <c r="BT601" t="s">
        <v>361</v>
      </c>
      <c r="BU601" t="s">
        <v>361</v>
      </c>
      <c r="BV601" t="s">
        <v>361</v>
      </c>
      <c r="BW601" t="s">
        <v>361</v>
      </c>
      <c r="BX601" t="s">
        <v>361</v>
      </c>
      <c r="BY601" t="s">
        <v>370</v>
      </c>
      <c r="BZ601" t="s">
        <v>370</v>
      </c>
      <c r="CA601" t="s">
        <v>370</v>
      </c>
      <c r="CB601" t="s">
        <v>361</v>
      </c>
      <c r="CC601" t="s">
        <v>361</v>
      </c>
      <c r="CF601" t="s">
        <v>361</v>
      </c>
      <c r="CG601" t="s">
        <v>361</v>
      </c>
      <c r="CH601" t="s">
        <v>361</v>
      </c>
      <c r="CI601" t="s">
        <v>361</v>
      </c>
      <c r="CJ601" t="s">
        <v>361</v>
      </c>
      <c r="CK601" t="s">
        <v>361</v>
      </c>
      <c r="CL601" t="s">
        <v>361</v>
      </c>
      <c r="CM601" t="s">
        <v>361</v>
      </c>
      <c r="CN601" t="s">
        <v>361</v>
      </c>
      <c r="CO601" t="s">
        <v>361</v>
      </c>
      <c r="CP601" t="s">
        <v>361</v>
      </c>
      <c r="CQ601" t="s">
        <v>361</v>
      </c>
      <c r="CR601" t="s">
        <v>361</v>
      </c>
      <c r="CS601" t="s">
        <v>361</v>
      </c>
      <c r="CT601" t="s">
        <v>361</v>
      </c>
      <c r="CU601" t="s">
        <v>370</v>
      </c>
      <c r="CV601" t="s">
        <v>370</v>
      </c>
      <c r="CW601" t="s">
        <v>370</v>
      </c>
      <c r="CX601" t="s">
        <v>361</v>
      </c>
      <c r="CY601" t="s">
        <v>370</v>
      </c>
      <c r="CZ601" t="s">
        <v>361</v>
      </c>
      <c r="DA601" t="s">
        <v>361</v>
      </c>
      <c r="DE601" t="s">
        <v>385</v>
      </c>
      <c r="DG601" t="s">
        <v>383</v>
      </c>
      <c r="DH601" t="s">
        <v>361</v>
      </c>
      <c r="DI601" t="s">
        <v>361</v>
      </c>
      <c r="DJ601" t="s">
        <v>361</v>
      </c>
      <c r="DK601" t="s">
        <v>361</v>
      </c>
      <c r="DL601" t="s">
        <v>361</v>
      </c>
      <c r="DM601" t="s">
        <v>361</v>
      </c>
      <c r="DN601" t="s">
        <v>361</v>
      </c>
      <c r="DO601" t="s">
        <v>361</v>
      </c>
      <c r="DP601" t="s">
        <v>361</v>
      </c>
      <c r="DQ601" t="s">
        <v>361</v>
      </c>
      <c r="DR601" t="s">
        <v>361</v>
      </c>
      <c r="DT601" t="s">
        <v>361</v>
      </c>
      <c r="DU601" t="s">
        <v>361</v>
      </c>
      <c r="DV601" t="s">
        <v>361</v>
      </c>
      <c r="DW601" t="s">
        <v>361</v>
      </c>
      <c r="DX601" t="s">
        <v>361</v>
      </c>
      <c r="DY601" t="s">
        <v>361</v>
      </c>
      <c r="DZ601" t="s">
        <v>361</v>
      </c>
      <c r="EA601" t="s">
        <v>361</v>
      </c>
      <c r="EB601" t="s">
        <v>361</v>
      </c>
      <c r="EC601" t="s">
        <v>361</v>
      </c>
      <c r="ED601" t="s">
        <v>370</v>
      </c>
      <c r="EI601" t="s">
        <v>383</v>
      </c>
      <c r="EK601" t="s">
        <v>383</v>
      </c>
      <c r="EL601">
        <v>2</v>
      </c>
      <c r="EM601" t="s">
        <v>371</v>
      </c>
      <c r="EN601">
        <v>12</v>
      </c>
      <c r="EO601" t="s">
        <v>372</v>
      </c>
      <c r="EP601">
        <v>6</v>
      </c>
      <c r="FQ601" t="s">
        <v>392</v>
      </c>
      <c r="FS601" t="s">
        <v>419</v>
      </c>
      <c r="FW601" t="s">
        <v>419</v>
      </c>
      <c r="GA601" t="s">
        <v>385</v>
      </c>
      <c r="GG601" t="s">
        <v>385</v>
      </c>
      <c r="GI601">
        <v>1</v>
      </c>
      <c r="GK601" t="s">
        <v>608</v>
      </c>
      <c r="GO601" t="s">
        <v>429</v>
      </c>
      <c r="GQ601">
        <v>15</v>
      </c>
      <c r="GS601" t="s">
        <v>420</v>
      </c>
      <c r="GU601" t="s">
        <v>396</v>
      </c>
      <c r="GY601" t="s">
        <v>397</v>
      </c>
      <c r="HC601" t="s">
        <v>383</v>
      </c>
      <c r="HE601" t="s">
        <v>385</v>
      </c>
      <c r="HO601" t="s">
        <v>385</v>
      </c>
      <c r="HP601" t="s">
        <v>385</v>
      </c>
      <c r="HQ601" t="s">
        <v>383</v>
      </c>
      <c r="HR601" t="s">
        <v>383</v>
      </c>
      <c r="HS601" t="s">
        <v>385</v>
      </c>
      <c r="HT601" t="s">
        <v>383</v>
      </c>
      <c r="HU601" t="s">
        <v>385</v>
      </c>
      <c r="HV601" t="s">
        <v>385</v>
      </c>
      <c r="HW601" t="s">
        <v>383</v>
      </c>
      <c r="IE601" t="s">
        <v>385</v>
      </c>
      <c r="IF601" t="s">
        <v>383</v>
      </c>
      <c r="IG601" t="s">
        <v>383</v>
      </c>
      <c r="IH601" t="s">
        <v>383</v>
      </c>
      <c r="II601" t="s">
        <v>383</v>
      </c>
      <c r="IJ601" t="s">
        <v>383</v>
      </c>
      <c r="IK601" t="s">
        <v>383</v>
      </c>
      <c r="IM601" t="s">
        <v>453</v>
      </c>
      <c r="IQ601" t="s">
        <v>422</v>
      </c>
      <c r="IU601" t="s">
        <v>399</v>
      </c>
      <c r="IW601" t="s">
        <v>399</v>
      </c>
      <c r="IY601" t="s">
        <v>399</v>
      </c>
      <c r="JA601" t="s">
        <v>385</v>
      </c>
      <c r="JC601" t="s">
        <v>430</v>
      </c>
      <c r="JE601" t="s">
        <v>385</v>
      </c>
      <c r="JI601" t="s">
        <v>432</v>
      </c>
      <c r="JJ601" t="s">
        <v>496</v>
      </c>
      <c r="JK601" t="s">
        <v>431</v>
      </c>
      <c r="JL601" t="s">
        <v>361</v>
      </c>
      <c r="JM601" t="s">
        <v>361</v>
      </c>
      <c r="JN601" t="s">
        <v>361</v>
      </c>
      <c r="JO601" t="s">
        <v>361</v>
      </c>
      <c r="JP601" t="s">
        <v>361</v>
      </c>
      <c r="JQ601" t="s">
        <v>361</v>
      </c>
      <c r="JR601" t="s">
        <v>370</v>
      </c>
      <c r="JS601" t="s">
        <v>370</v>
      </c>
      <c r="JT601" t="s">
        <v>370</v>
      </c>
      <c r="JU601" t="s">
        <v>370</v>
      </c>
      <c r="JV601" t="s">
        <v>370</v>
      </c>
      <c r="JW601" t="s">
        <v>361</v>
      </c>
      <c r="JY601" t="s">
        <v>14</v>
      </c>
      <c r="KA601" t="s">
        <v>433</v>
      </c>
      <c r="KB601" t="s">
        <v>8</v>
      </c>
    </row>
    <row r="602" spans="1:288" x14ac:dyDescent="0.3">
      <c r="A602">
        <v>601</v>
      </c>
      <c r="D602" s="45">
        <v>44751</v>
      </c>
      <c r="E602" s="46">
        <v>0.4680555555555555</v>
      </c>
      <c r="F602" t="s">
        <v>24</v>
      </c>
      <c r="G602" t="s">
        <v>382</v>
      </c>
      <c r="I602" t="s">
        <v>383</v>
      </c>
      <c r="N602" t="s">
        <v>384</v>
      </c>
      <c r="S602" t="s">
        <v>385</v>
      </c>
      <c r="W602" t="s">
        <v>386</v>
      </c>
      <c r="Y602" t="s">
        <v>385</v>
      </c>
      <c r="AA602" t="s">
        <v>414</v>
      </c>
      <c r="AC602" t="s">
        <v>388</v>
      </c>
      <c r="AE602" t="s">
        <v>423</v>
      </c>
      <c r="AG602" t="s">
        <v>390</v>
      </c>
      <c r="AK602" t="s">
        <v>383</v>
      </c>
      <c r="AO602" t="s">
        <v>383</v>
      </c>
      <c r="AQ602" t="s">
        <v>391</v>
      </c>
      <c r="AS602" t="s">
        <v>383</v>
      </c>
      <c r="AU602" t="s">
        <v>383</v>
      </c>
      <c r="AV602" t="s">
        <v>361</v>
      </c>
      <c r="AW602" t="s">
        <v>361</v>
      </c>
      <c r="AX602" t="s">
        <v>361</v>
      </c>
      <c r="AY602" t="s">
        <v>361</v>
      </c>
      <c r="AZ602" t="s">
        <v>361</v>
      </c>
      <c r="BA602" t="s">
        <v>361</v>
      </c>
      <c r="BB602" t="s">
        <v>361</v>
      </c>
      <c r="BC602" t="s">
        <v>361</v>
      </c>
      <c r="BD602" t="s">
        <v>361</v>
      </c>
      <c r="BE602" t="s">
        <v>370</v>
      </c>
      <c r="BF602" t="s">
        <v>361</v>
      </c>
      <c r="BG602" t="s">
        <v>361</v>
      </c>
      <c r="BH602" t="s">
        <v>361</v>
      </c>
      <c r="BI602" t="s">
        <v>361</v>
      </c>
      <c r="BJ602" t="s">
        <v>361</v>
      </c>
      <c r="BK602" t="s">
        <v>361</v>
      </c>
      <c r="BL602" t="s">
        <v>361</v>
      </c>
      <c r="BM602" t="s">
        <v>361</v>
      </c>
      <c r="BP602" t="s">
        <v>361</v>
      </c>
      <c r="BQ602" t="s">
        <v>361</v>
      </c>
      <c r="BR602" t="s">
        <v>361</v>
      </c>
      <c r="BS602" t="s">
        <v>361</v>
      </c>
      <c r="BT602" t="s">
        <v>361</v>
      </c>
      <c r="BU602" t="s">
        <v>361</v>
      </c>
      <c r="BV602" t="s">
        <v>361</v>
      </c>
      <c r="BW602" t="s">
        <v>370</v>
      </c>
      <c r="BX602" t="s">
        <v>361</v>
      </c>
      <c r="BY602" t="s">
        <v>361</v>
      </c>
      <c r="BZ602" t="s">
        <v>361</v>
      </c>
      <c r="CA602" t="s">
        <v>361</v>
      </c>
      <c r="CB602" t="s">
        <v>361</v>
      </c>
      <c r="CC602" t="s">
        <v>361</v>
      </c>
      <c r="CF602" t="s">
        <v>361</v>
      </c>
      <c r="CG602" t="s">
        <v>361</v>
      </c>
      <c r="CH602" t="s">
        <v>361</v>
      </c>
      <c r="CI602" t="s">
        <v>361</v>
      </c>
      <c r="CJ602" t="s">
        <v>361</v>
      </c>
      <c r="CK602" t="s">
        <v>361</v>
      </c>
      <c r="CL602" t="s">
        <v>361</v>
      </c>
      <c r="CM602" t="s">
        <v>361</v>
      </c>
      <c r="CN602" t="s">
        <v>361</v>
      </c>
      <c r="CO602" t="s">
        <v>361</v>
      </c>
      <c r="CP602" t="s">
        <v>361</v>
      </c>
      <c r="CQ602" t="s">
        <v>370</v>
      </c>
      <c r="CR602" t="s">
        <v>361</v>
      </c>
      <c r="CS602" t="s">
        <v>361</v>
      </c>
      <c r="CT602" t="s">
        <v>361</v>
      </c>
      <c r="CU602" t="s">
        <v>361</v>
      </c>
      <c r="CV602" t="s">
        <v>361</v>
      </c>
      <c r="CW602" t="s">
        <v>361</v>
      </c>
      <c r="CX602" t="s">
        <v>361</v>
      </c>
      <c r="CY602" t="s">
        <v>361</v>
      </c>
      <c r="CZ602" t="s">
        <v>361</v>
      </c>
      <c r="DA602" t="s">
        <v>361</v>
      </c>
      <c r="DE602" t="s">
        <v>436</v>
      </c>
      <c r="DG602" t="s">
        <v>436</v>
      </c>
      <c r="DH602" t="s">
        <v>361</v>
      </c>
      <c r="DI602" t="s">
        <v>361</v>
      </c>
      <c r="DJ602" t="s">
        <v>361</v>
      </c>
      <c r="DK602" t="s">
        <v>361</v>
      </c>
      <c r="DL602" t="s">
        <v>361</v>
      </c>
      <c r="DM602" t="s">
        <v>361</v>
      </c>
      <c r="DN602" t="s">
        <v>361</v>
      </c>
      <c r="DO602" t="s">
        <v>361</v>
      </c>
      <c r="DP602" t="s">
        <v>361</v>
      </c>
      <c r="DQ602" t="s">
        <v>361</v>
      </c>
      <c r="DR602" t="s">
        <v>361</v>
      </c>
      <c r="DT602" t="s">
        <v>361</v>
      </c>
      <c r="DU602" t="s">
        <v>361</v>
      </c>
      <c r="DV602" t="s">
        <v>361</v>
      </c>
      <c r="DW602" t="s">
        <v>361</v>
      </c>
      <c r="DX602" t="s">
        <v>361</v>
      </c>
      <c r="DY602" t="s">
        <v>361</v>
      </c>
      <c r="DZ602" t="s">
        <v>361</v>
      </c>
      <c r="EA602" t="s">
        <v>361</v>
      </c>
      <c r="EB602" t="s">
        <v>361</v>
      </c>
      <c r="EC602" t="s">
        <v>361</v>
      </c>
      <c r="ED602" t="s">
        <v>370</v>
      </c>
      <c r="EI602" t="s">
        <v>383</v>
      </c>
      <c r="EK602" t="s">
        <v>383</v>
      </c>
      <c r="EL602">
        <v>6</v>
      </c>
      <c r="EM602" t="s">
        <v>371</v>
      </c>
      <c r="EN602">
        <v>46</v>
      </c>
      <c r="EO602" t="s">
        <v>372</v>
      </c>
      <c r="EP602">
        <v>24</v>
      </c>
      <c r="EQ602" t="s">
        <v>372</v>
      </c>
      <c r="ER602">
        <v>13</v>
      </c>
      <c r="ES602" t="s">
        <v>372</v>
      </c>
      <c r="ET602">
        <v>13</v>
      </c>
      <c r="EU602" t="s">
        <v>372</v>
      </c>
      <c r="EV602">
        <v>12</v>
      </c>
      <c r="EW602" t="s">
        <v>372</v>
      </c>
      <c r="EX602">
        <v>6</v>
      </c>
      <c r="FS602" t="s">
        <v>463</v>
      </c>
      <c r="FU602" t="s">
        <v>464</v>
      </c>
      <c r="FW602" t="s">
        <v>419</v>
      </c>
      <c r="GG602" t="s">
        <v>383</v>
      </c>
      <c r="GK602" t="s">
        <v>394</v>
      </c>
      <c r="GQ602">
        <v>1</v>
      </c>
      <c r="GS602" t="s">
        <v>395</v>
      </c>
      <c r="GU602" t="s">
        <v>396</v>
      </c>
      <c r="GY602" t="s">
        <v>397</v>
      </c>
      <c r="HC602" t="s">
        <v>385</v>
      </c>
      <c r="HE602" t="s">
        <v>385</v>
      </c>
      <c r="HO602" t="s">
        <v>385</v>
      </c>
      <c r="HP602" t="s">
        <v>385</v>
      </c>
      <c r="HQ602" t="s">
        <v>383</v>
      </c>
      <c r="HR602" t="s">
        <v>383</v>
      </c>
      <c r="HS602" t="s">
        <v>383</v>
      </c>
      <c r="HT602" t="s">
        <v>383</v>
      </c>
      <c r="HU602" t="s">
        <v>383</v>
      </c>
      <c r="HV602" t="s">
        <v>385</v>
      </c>
      <c r="HW602" t="s">
        <v>383</v>
      </c>
      <c r="IE602" t="s">
        <v>385</v>
      </c>
      <c r="IF602" t="s">
        <v>385</v>
      </c>
      <c r="IG602" t="s">
        <v>383</v>
      </c>
      <c r="IH602" t="s">
        <v>383</v>
      </c>
      <c r="II602" t="s">
        <v>383</v>
      </c>
      <c r="IJ602" t="s">
        <v>383</v>
      </c>
      <c r="IK602" t="s">
        <v>383</v>
      </c>
      <c r="IM602" t="s">
        <v>421</v>
      </c>
      <c r="IQ602" t="s">
        <v>422</v>
      </c>
      <c r="IU602" t="s">
        <v>516</v>
      </c>
      <c r="IW602" t="s">
        <v>516</v>
      </c>
      <c r="IY602" t="s">
        <v>516</v>
      </c>
      <c r="JA602" t="s">
        <v>383</v>
      </c>
      <c r="JL602" t="s">
        <v>361</v>
      </c>
      <c r="JM602" t="s">
        <v>361</v>
      </c>
      <c r="JN602" t="s">
        <v>361</v>
      </c>
      <c r="JO602" t="s">
        <v>361</v>
      </c>
      <c r="JP602" t="s">
        <v>361</v>
      </c>
      <c r="JQ602" t="s">
        <v>361</v>
      </c>
      <c r="JR602" t="s">
        <v>361</v>
      </c>
      <c r="JS602" t="s">
        <v>361</v>
      </c>
      <c r="JT602" t="s">
        <v>361</v>
      </c>
      <c r="JU602" t="s">
        <v>361</v>
      </c>
      <c r="JV602" t="s">
        <v>361</v>
      </c>
      <c r="JW602" t="s">
        <v>361</v>
      </c>
      <c r="KB602" t="s">
        <v>8</v>
      </c>
    </row>
    <row r="603" spans="1:288" x14ac:dyDescent="0.3">
      <c r="A603">
        <v>602</v>
      </c>
      <c r="D603" s="45">
        <v>44751</v>
      </c>
      <c r="E603" s="46">
        <v>0.46736111111111112</v>
      </c>
      <c r="F603" t="s">
        <v>19</v>
      </c>
      <c r="G603" t="s">
        <v>13</v>
      </c>
      <c r="H603" t="s">
        <v>7</v>
      </c>
      <c r="L603" t="s">
        <v>362</v>
      </c>
      <c r="P603" t="s">
        <v>7</v>
      </c>
      <c r="Q603" t="s">
        <v>680</v>
      </c>
      <c r="V603" t="s">
        <v>401</v>
      </c>
      <c r="X603" t="s">
        <v>9</v>
      </c>
      <c r="Z603" t="s">
        <v>402</v>
      </c>
      <c r="AB603" t="s">
        <v>475</v>
      </c>
      <c r="AD603" t="s">
        <v>423</v>
      </c>
      <c r="AF603" t="s">
        <v>367</v>
      </c>
      <c r="AJ603" t="s">
        <v>367</v>
      </c>
      <c r="AN603" t="s">
        <v>7</v>
      </c>
      <c r="AP603" t="s">
        <v>367</v>
      </c>
      <c r="AR603" t="s">
        <v>7</v>
      </c>
      <c r="AT603" t="s">
        <v>9</v>
      </c>
      <c r="AV603" t="s">
        <v>361</v>
      </c>
      <c r="AW603" t="s">
        <v>361</v>
      </c>
      <c r="AX603" t="s">
        <v>361</v>
      </c>
      <c r="AY603" t="s">
        <v>361</v>
      </c>
      <c r="AZ603" t="s">
        <v>361</v>
      </c>
      <c r="BA603" t="s">
        <v>370</v>
      </c>
      <c r="BB603" t="s">
        <v>361</v>
      </c>
      <c r="BC603" t="s">
        <v>361</v>
      </c>
      <c r="BD603" t="s">
        <v>370</v>
      </c>
      <c r="BE603" t="s">
        <v>361</v>
      </c>
      <c r="BF603" t="s">
        <v>361</v>
      </c>
      <c r="BG603" t="s">
        <v>361</v>
      </c>
      <c r="BH603" t="s">
        <v>361</v>
      </c>
      <c r="BI603" t="s">
        <v>361</v>
      </c>
      <c r="BJ603" t="s">
        <v>361</v>
      </c>
      <c r="BK603" t="s">
        <v>361</v>
      </c>
      <c r="BL603" t="s">
        <v>361</v>
      </c>
      <c r="BM603" t="s">
        <v>361</v>
      </c>
      <c r="BN603" t="s">
        <v>681</v>
      </c>
      <c r="BP603" t="s">
        <v>361</v>
      </c>
      <c r="BQ603" t="s">
        <v>361</v>
      </c>
      <c r="BR603" t="s">
        <v>370</v>
      </c>
      <c r="BS603" t="s">
        <v>370</v>
      </c>
      <c r="BT603" t="s">
        <v>370</v>
      </c>
      <c r="BU603" t="s">
        <v>361</v>
      </c>
      <c r="BV603" t="s">
        <v>361</v>
      </c>
      <c r="BW603" t="s">
        <v>361</v>
      </c>
      <c r="BX603" t="s">
        <v>361</v>
      </c>
      <c r="BY603" t="s">
        <v>361</v>
      </c>
      <c r="BZ603" t="s">
        <v>361</v>
      </c>
      <c r="CA603" t="s">
        <v>361</v>
      </c>
      <c r="CB603" t="s">
        <v>361</v>
      </c>
      <c r="CC603" t="s">
        <v>361</v>
      </c>
      <c r="CF603" t="s">
        <v>361</v>
      </c>
      <c r="CG603" t="s">
        <v>361</v>
      </c>
      <c r="CH603" t="s">
        <v>361</v>
      </c>
      <c r="CI603" t="s">
        <v>370</v>
      </c>
      <c r="CJ603" t="s">
        <v>361</v>
      </c>
      <c r="CK603" t="s">
        <v>361</v>
      </c>
      <c r="CL603" t="s">
        <v>361</v>
      </c>
      <c r="CM603" t="s">
        <v>361</v>
      </c>
      <c r="CN603" t="s">
        <v>361</v>
      </c>
      <c r="CO603" t="s">
        <v>370</v>
      </c>
      <c r="CP603" t="s">
        <v>361</v>
      </c>
      <c r="CQ603" t="s">
        <v>361</v>
      </c>
      <c r="CR603" t="s">
        <v>361</v>
      </c>
      <c r="CS603" t="s">
        <v>361</v>
      </c>
      <c r="CT603" t="s">
        <v>361</v>
      </c>
      <c r="CU603" t="s">
        <v>361</v>
      </c>
      <c r="CV603" t="s">
        <v>361</v>
      </c>
      <c r="CW603" t="s">
        <v>361</v>
      </c>
      <c r="CX603" t="s">
        <v>361</v>
      </c>
      <c r="CY603" t="s">
        <v>361</v>
      </c>
      <c r="CZ603" t="s">
        <v>361</v>
      </c>
      <c r="DA603" t="s">
        <v>361</v>
      </c>
      <c r="DD603" t="s">
        <v>9</v>
      </c>
      <c r="DF603" t="s">
        <v>9</v>
      </c>
      <c r="DH603" t="s">
        <v>361</v>
      </c>
      <c r="DI603" t="s">
        <v>361</v>
      </c>
      <c r="DJ603" t="s">
        <v>361</v>
      </c>
      <c r="DK603" t="s">
        <v>361</v>
      </c>
      <c r="DL603" t="s">
        <v>361</v>
      </c>
      <c r="DM603" t="s">
        <v>361</v>
      </c>
      <c r="DN603" t="s">
        <v>361</v>
      </c>
      <c r="DO603" t="s">
        <v>361</v>
      </c>
      <c r="DP603" t="s">
        <v>361</v>
      </c>
      <c r="DQ603" t="s">
        <v>361</v>
      </c>
      <c r="DR603" t="s">
        <v>370</v>
      </c>
      <c r="DT603" t="s">
        <v>361</v>
      </c>
      <c r="DU603" t="s">
        <v>361</v>
      </c>
      <c r="DV603" t="s">
        <v>361</v>
      </c>
      <c r="DW603" t="s">
        <v>361</v>
      </c>
      <c r="DX603" t="s">
        <v>361</v>
      </c>
      <c r="DY603" t="s">
        <v>361</v>
      </c>
      <c r="DZ603" t="s">
        <v>361</v>
      </c>
      <c r="EA603" t="s">
        <v>361</v>
      </c>
      <c r="EB603" t="s">
        <v>361</v>
      </c>
      <c r="EC603" t="s">
        <v>361</v>
      </c>
      <c r="ED603" t="s">
        <v>361</v>
      </c>
      <c r="EH603" t="s">
        <v>7</v>
      </c>
      <c r="EJ603" t="s">
        <v>7</v>
      </c>
      <c r="EL603">
        <v>1</v>
      </c>
      <c r="EM603" t="s">
        <v>371</v>
      </c>
      <c r="EN603">
        <v>47</v>
      </c>
      <c r="FQ603" t="s">
        <v>373</v>
      </c>
      <c r="FR603" t="s">
        <v>455</v>
      </c>
      <c r="FV603" t="s">
        <v>455</v>
      </c>
      <c r="GF603" t="s">
        <v>7</v>
      </c>
      <c r="GJ603" t="s">
        <v>478</v>
      </c>
      <c r="GN603" t="s">
        <v>479</v>
      </c>
      <c r="GP603">
        <v>5</v>
      </c>
      <c r="GR603" t="s">
        <v>376</v>
      </c>
      <c r="GT603" t="s">
        <v>377</v>
      </c>
      <c r="GX603" t="s">
        <v>378</v>
      </c>
      <c r="HB603" t="s">
        <v>7</v>
      </c>
      <c r="HD603" t="s">
        <v>9</v>
      </c>
      <c r="HF603" t="s">
        <v>7</v>
      </c>
      <c r="HG603" t="s">
        <v>7</v>
      </c>
      <c r="HH603" t="s">
        <v>7</v>
      </c>
      <c r="HI603" t="s">
        <v>7</v>
      </c>
      <c r="HJ603" t="s">
        <v>7</v>
      </c>
      <c r="HK603" t="s">
        <v>7</v>
      </c>
      <c r="HL603" t="s">
        <v>7</v>
      </c>
      <c r="HM603" t="s">
        <v>9</v>
      </c>
      <c r="HN603" t="s">
        <v>7</v>
      </c>
      <c r="HX603" t="s">
        <v>7</v>
      </c>
      <c r="HY603" t="s">
        <v>9</v>
      </c>
      <c r="HZ603" t="s">
        <v>7</v>
      </c>
      <c r="IA603" t="s">
        <v>7</v>
      </c>
      <c r="IB603" t="s">
        <v>7</v>
      </c>
      <c r="IC603" t="s">
        <v>7</v>
      </c>
      <c r="ID603" t="s">
        <v>7</v>
      </c>
      <c r="IL603" t="s">
        <v>473</v>
      </c>
      <c r="IP603" t="s">
        <v>457</v>
      </c>
      <c r="IT603" t="s">
        <v>381</v>
      </c>
      <c r="IV603" t="s">
        <v>381</v>
      </c>
      <c r="IX603" t="s">
        <v>381</v>
      </c>
      <c r="IZ603" t="s">
        <v>7</v>
      </c>
      <c r="JL603" t="s">
        <v>361</v>
      </c>
      <c r="JM603" t="s">
        <v>361</v>
      </c>
      <c r="JN603" t="s">
        <v>361</v>
      </c>
      <c r="JO603" t="s">
        <v>361</v>
      </c>
      <c r="JP603" t="s">
        <v>361</v>
      </c>
      <c r="JQ603" t="s">
        <v>361</v>
      </c>
      <c r="JR603" t="s">
        <v>361</v>
      </c>
      <c r="JS603" t="s">
        <v>361</v>
      </c>
      <c r="JT603" t="s">
        <v>361</v>
      </c>
      <c r="JU603" t="s">
        <v>361</v>
      </c>
      <c r="JV603" t="s">
        <v>361</v>
      </c>
      <c r="JW603" t="s">
        <v>361</v>
      </c>
      <c r="KB603" t="s">
        <v>8</v>
      </c>
    </row>
    <row r="604" spans="1:288" x14ac:dyDescent="0.3">
      <c r="A604">
        <v>603</v>
      </c>
      <c r="D604" s="45">
        <v>44751</v>
      </c>
      <c r="E604" s="46">
        <v>0.47152777777777777</v>
      </c>
      <c r="F604" t="s">
        <v>10</v>
      </c>
      <c r="G604" t="s">
        <v>13</v>
      </c>
      <c r="H604" t="s">
        <v>7</v>
      </c>
      <c r="L604" t="s">
        <v>362</v>
      </c>
      <c r="P604" t="s">
        <v>9</v>
      </c>
      <c r="V604" t="s">
        <v>363</v>
      </c>
      <c r="Z604" t="s">
        <v>443</v>
      </c>
      <c r="AB604" t="s">
        <v>365</v>
      </c>
      <c r="AD604" t="s">
        <v>423</v>
      </c>
      <c r="AF604" t="s">
        <v>367</v>
      </c>
      <c r="AJ604" t="s">
        <v>367</v>
      </c>
      <c r="AN604" t="s">
        <v>9</v>
      </c>
      <c r="AP604" t="s">
        <v>369</v>
      </c>
      <c r="AR604" t="s">
        <v>7</v>
      </c>
      <c r="AT604" t="s">
        <v>368</v>
      </c>
      <c r="AV604" t="s">
        <v>361</v>
      </c>
      <c r="AW604" t="s">
        <v>361</v>
      </c>
      <c r="AX604" t="s">
        <v>361</v>
      </c>
      <c r="AY604" t="s">
        <v>361</v>
      </c>
      <c r="AZ604" t="s">
        <v>370</v>
      </c>
      <c r="BA604" t="s">
        <v>361</v>
      </c>
      <c r="BB604" t="s">
        <v>361</v>
      </c>
      <c r="BC604" t="s">
        <v>361</v>
      </c>
      <c r="BD604" t="s">
        <v>361</v>
      </c>
      <c r="BE604" t="s">
        <v>361</v>
      </c>
      <c r="BF604" t="s">
        <v>361</v>
      </c>
      <c r="BG604" t="s">
        <v>361</v>
      </c>
      <c r="BH604" t="s">
        <v>361</v>
      </c>
      <c r="BI604" t="s">
        <v>361</v>
      </c>
      <c r="BJ604" t="s">
        <v>361</v>
      </c>
      <c r="BK604" t="s">
        <v>361</v>
      </c>
      <c r="BL604" t="s">
        <v>361</v>
      </c>
      <c r="BM604" t="s">
        <v>361</v>
      </c>
      <c r="BP604" t="s">
        <v>361</v>
      </c>
      <c r="BQ604" t="s">
        <v>361</v>
      </c>
      <c r="BR604" t="s">
        <v>361</v>
      </c>
      <c r="BS604" t="s">
        <v>370</v>
      </c>
      <c r="BT604" t="s">
        <v>361</v>
      </c>
      <c r="BU604" t="s">
        <v>361</v>
      </c>
      <c r="BV604" t="s">
        <v>361</v>
      </c>
      <c r="BW604" t="s">
        <v>361</v>
      </c>
      <c r="BX604" t="s">
        <v>361</v>
      </c>
      <c r="BY604" t="s">
        <v>361</v>
      </c>
      <c r="BZ604" t="s">
        <v>361</v>
      </c>
      <c r="CA604" t="s">
        <v>361</v>
      </c>
      <c r="CB604" t="s">
        <v>361</v>
      </c>
      <c r="CC604" t="s">
        <v>361</v>
      </c>
      <c r="CF604" t="s">
        <v>361</v>
      </c>
      <c r="CG604" t="s">
        <v>361</v>
      </c>
      <c r="CH604" t="s">
        <v>370</v>
      </c>
      <c r="CI604" t="s">
        <v>370</v>
      </c>
      <c r="CJ604" t="s">
        <v>361</v>
      </c>
      <c r="CK604" t="s">
        <v>361</v>
      </c>
      <c r="CL604" t="s">
        <v>361</v>
      </c>
      <c r="CM604" t="s">
        <v>370</v>
      </c>
      <c r="CN604" t="s">
        <v>361</v>
      </c>
      <c r="CO604" t="s">
        <v>361</v>
      </c>
      <c r="CP604" t="s">
        <v>361</v>
      </c>
      <c r="CQ604" t="s">
        <v>361</v>
      </c>
      <c r="CR604" t="s">
        <v>361</v>
      </c>
      <c r="CS604" t="s">
        <v>361</v>
      </c>
      <c r="CT604" t="s">
        <v>361</v>
      </c>
      <c r="CU604" t="s">
        <v>361</v>
      </c>
      <c r="CV604" t="s">
        <v>361</v>
      </c>
      <c r="CW604" t="s">
        <v>361</v>
      </c>
      <c r="CX604" t="s">
        <v>361</v>
      </c>
      <c r="CY604" t="s">
        <v>361</v>
      </c>
      <c r="CZ604" t="s">
        <v>361</v>
      </c>
      <c r="DA604" t="s">
        <v>361</v>
      </c>
      <c r="DD604" t="s">
        <v>9</v>
      </c>
      <c r="DF604" t="s">
        <v>7</v>
      </c>
      <c r="DH604" t="s">
        <v>361</v>
      </c>
      <c r="DI604" t="s">
        <v>361</v>
      </c>
      <c r="DJ604" t="s">
        <v>361</v>
      </c>
      <c r="DK604" t="s">
        <v>361</v>
      </c>
      <c r="DL604" t="s">
        <v>361</v>
      </c>
      <c r="DM604" t="s">
        <v>361</v>
      </c>
      <c r="DN604" t="s">
        <v>361</v>
      </c>
      <c r="DO604" t="s">
        <v>361</v>
      </c>
      <c r="DP604" t="s">
        <v>361</v>
      </c>
      <c r="DQ604" t="s">
        <v>361</v>
      </c>
      <c r="DR604" t="s">
        <v>370</v>
      </c>
      <c r="DT604" t="s">
        <v>361</v>
      </c>
      <c r="DU604" t="s">
        <v>361</v>
      </c>
      <c r="DV604" t="s">
        <v>361</v>
      </c>
      <c r="DW604" t="s">
        <v>361</v>
      </c>
      <c r="DX604" t="s">
        <v>361</v>
      </c>
      <c r="DY604" t="s">
        <v>361</v>
      </c>
      <c r="DZ604" t="s">
        <v>361</v>
      </c>
      <c r="EA604" t="s">
        <v>361</v>
      </c>
      <c r="EB604" t="s">
        <v>361</v>
      </c>
      <c r="EC604" t="s">
        <v>361</v>
      </c>
      <c r="ED604" t="s">
        <v>361</v>
      </c>
      <c r="EH604" t="s">
        <v>7</v>
      </c>
      <c r="EJ604" t="s">
        <v>7</v>
      </c>
      <c r="EL604">
        <v>0</v>
      </c>
      <c r="FQ604" t="s">
        <v>373</v>
      </c>
      <c r="FR604" t="s">
        <v>374</v>
      </c>
      <c r="FV604" t="s">
        <v>374</v>
      </c>
      <c r="GF604" t="s">
        <v>7</v>
      </c>
      <c r="GJ604" t="s">
        <v>375</v>
      </c>
      <c r="GP604">
        <v>6</v>
      </c>
      <c r="GR604" t="s">
        <v>606</v>
      </c>
      <c r="GT604" t="s">
        <v>377</v>
      </c>
      <c r="GX604" t="s">
        <v>378</v>
      </c>
      <c r="HB604" t="s">
        <v>7</v>
      </c>
      <c r="HD604" t="s">
        <v>9</v>
      </c>
      <c r="HF604" t="s">
        <v>7</v>
      </c>
      <c r="HG604" t="s">
        <v>9</v>
      </c>
      <c r="HH604" t="s">
        <v>7</v>
      </c>
      <c r="HI604" t="s">
        <v>9</v>
      </c>
      <c r="HJ604" t="s">
        <v>9</v>
      </c>
      <c r="HK604" t="s">
        <v>7</v>
      </c>
      <c r="HL604" t="s">
        <v>9</v>
      </c>
      <c r="HM604" t="s">
        <v>9</v>
      </c>
      <c r="HN604" t="s">
        <v>7</v>
      </c>
      <c r="HX604" t="s">
        <v>9</v>
      </c>
      <c r="HY604" t="s">
        <v>9</v>
      </c>
      <c r="HZ604" t="s">
        <v>7</v>
      </c>
      <c r="IA604" t="s">
        <v>7</v>
      </c>
      <c r="IB604" t="s">
        <v>7</v>
      </c>
      <c r="IC604" t="s">
        <v>7</v>
      </c>
      <c r="ID604" t="s">
        <v>7</v>
      </c>
      <c r="IL604" t="s">
        <v>473</v>
      </c>
      <c r="IP604" t="s">
        <v>457</v>
      </c>
      <c r="IT604" t="s">
        <v>381</v>
      </c>
      <c r="IV604" t="s">
        <v>381</v>
      </c>
      <c r="IX604" t="s">
        <v>381</v>
      </c>
      <c r="IZ604" t="s">
        <v>9</v>
      </c>
      <c r="JB604" t="s">
        <v>11</v>
      </c>
      <c r="JD604" t="s">
        <v>9</v>
      </c>
      <c r="JF604" t="s">
        <v>409</v>
      </c>
      <c r="JG604" t="s">
        <v>410</v>
      </c>
      <c r="JH604" t="s">
        <v>446</v>
      </c>
      <c r="JL604" t="s">
        <v>370</v>
      </c>
      <c r="JM604" t="s">
        <v>370</v>
      </c>
      <c r="JN604" t="s">
        <v>361</v>
      </c>
      <c r="JO604" t="s">
        <v>370</v>
      </c>
      <c r="JP604" t="s">
        <v>370</v>
      </c>
      <c r="JQ604" t="s">
        <v>361</v>
      </c>
      <c r="JR604" t="s">
        <v>361</v>
      </c>
      <c r="JS604" t="s">
        <v>361</v>
      </c>
      <c r="JT604" t="s">
        <v>361</v>
      </c>
      <c r="JU604" t="s">
        <v>361</v>
      </c>
      <c r="JV604" t="s">
        <v>361</v>
      </c>
      <c r="JW604" t="s">
        <v>361</v>
      </c>
      <c r="JX604" t="s">
        <v>14</v>
      </c>
      <c r="JZ604" t="s">
        <v>412</v>
      </c>
      <c r="KB604" t="s">
        <v>8</v>
      </c>
    </row>
    <row r="605" spans="1:288" x14ac:dyDescent="0.3">
      <c r="A605">
        <v>604</v>
      </c>
      <c r="D605" s="45">
        <v>44751</v>
      </c>
      <c r="E605" s="46">
        <v>0.47361111111111115</v>
      </c>
      <c r="F605" t="s">
        <v>15</v>
      </c>
      <c r="G605" t="s">
        <v>13</v>
      </c>
      <c r="H605" t="s">
        <v>7</v>
      </c>
      <c r="L605" t="s">
        <v>362</v>
      </c>
      <c r="P605" t="s">
        <v>9</v>
      </c>
      <c r="V605" t="s">
        <v>487</v>
      </c>
      <c r="X605" t="s">
        <v>9</v>
      </c>
      <c r="Z605" t="s">
        <v>402</v>
      </c>
      <c r="AB605" t="s">
        <v>475</v>
      </c>
      <c r="AD605" t="s">
        <v>423</v>
      </c>
      <c r="AF605" t="s">
        <v>367</v>
      </c>
      <c r="AJ605" t="s">
        <v>367</v>
      </c>
      <c r="AN605" t="s">
        <v>9</v>
      </c>
      <c r="AP605" t="s">
        <v>424</v>
      </c>
      <c r="AR605" t="s">
        <v>9</v>
      </c>
      <c r="AT605" t="s">
        <v>7</v>
      </c>
      <c r="AV605" t="s">
        <v>361</v>
      </c>
      <c r="AW605" t="s">
        <v>361</v>
      </c>
      <c r="AX605" t="s">
        <v>361</v>
      </c>
      <c r="AY605" t="s">
        <v>361</v>
      </c>
      <c r="AZ605" t="s">
        <v>370</v>
      </c>
      <c r="BA605" t="s">
        <v>370</v>
      </c>
      <c r="BB605" t="s">
        <v>361</v>
      </c>
      <c r="BC605" t="s">
        <v>361</v>
      </c>
      <c r="BD605" t="s">
        <v>361</v>
      </c>
      <c r="BE605" t="s">
        <v>361</v>
      </c>
      <c r="BF605" t="s">
        <v>361</v>
      </c>
      <c r="BG605" t="s">
        <v>361</v>
      </c>
      <c r="BH605" t="s">
        <v>361</v>
      </c>
      <c r="BI605" t="s">
        <v>361</v>
      </c>
      <c r="BJ605" t="s">
        <v>361</v>
      </c>
      <c r="BK605" t="s">
        <v>361</v>
      </c>
      <c r="BL605" t="s">
        <v>361</v>
      </c>
      <c r="BM605" t="s">
        <v>361</v>
      </c>
      <c r="BP605" t="s">
        <v>361</v>
      </c>
      <c r="BQ605" t="s">
        <v>370</v>
      </c>
      <c r="BR605" t="s">
        <v>361</v>
      </c>
      <c r="BS605" t="s">
        <v>370</v>
      </c>
      <c r="BT605" t="s">
        <v>361</v>
      </c>
      <c r="BU605" t="s">
        <v>361</v>
      </c>
      <c r="BV605" t="s">
        <v>361</v>
      </c>
      <c r="BW605" t="s">
        <v>361</v>
      </c>
      <c r="BX605" t="s">
        <v>361</v>
      </c>
      <c r="BY605" t="s">
        <v>361</v>
      </c>
      <c r="BZ605" t="s">
        <v>361</v>
      </c>
      <c r="CA605" t="s">
        <v>361</v>
      </c>
      <c r="CB605" t="s">
        <v>361</v>
      </c>
      <c r="CC605" t="s">
        <v>361</v>
      </c>
      <c r="CF605" t="s">
        <v>361</v>
      </c>
      <c r="CG605" t="s">
        <v>361</v>
      </c>
      <c r="CH605" t="s">
        <v>361</v>
      </c>
      <c r="CI605" t="s">
        <v>370</v>
      </c>
      <c r="CJ605" t="s">
        <v>370</v>
      </c>
      <c r="CK605" t="s">
        <v>361</v>
      </c>
      <c r="CL605" t="s">
        <v>370</v>
      </c>
      <c r="CM605" t="s">
        <v>361</v>
      </c>
      <c r="CN605" t="s">
        <v>361</v>
      </c>
      <c r="CO605" t="s">
        <v>361</v>
      </c>
      <c r="CP605" t="s">
        <v>361</v>
      </c>
      <c r="CQ605" t="s">
        <v>361</v>
      </c>
      <c r="CR605" t="s">
        <v>361</v>
      </c>
      <c r="CS605" t="s">
        <v>361</v>
      </c>
      <c r="CT605" t="s">
        <v>361</v>
      </c>
      <c r="CU605" t="s">
        <v>361</v>
      </c>
      <c r="CV605" t="s">
        <v>361</v>
      </c>
      <c r="CW605" t="s">
        <v>361</v>
      </c>
      <c r="CX605" t="s">
        <v>361</v>
      </c>
      <c r="CY605" t="s">
        <v>361</v>
      </c>
      <c r="CZ605" t="s">
        <v>361</v>
      </c>
      <c r="DA605" t="s">
        <v>361</v>
      </c>
      <c r="DD605" t="s">
        <v>9</v>
      </c>
      <c r="DF605" t="s">
        <v>9</v>
      </c>
      <c r="DH605" t="s">
        <v>361</v>
      </c>
      <c r="DI605" t="s">
        <v>361</v>
      </c>
      <c r="DJ605" t="s">
        <v>361</v>
      </c>
      <c r="DK605" t="s">
        <v>361</v>
      </c>
      <c r="DL605" t="s">
        <v>361</v>
      </c>
      <c r="DM605" t="s">
        <v>361</v>
      </c>
      <c r="DN605" t="s">
        <v>361</v>
      </c>
      <c r="DO605" t="s">
        <v>361</v>
      </c>
      <c r="DP605" t="s">
        <v>361</v>
      </c>
      <c r="DQ605" t="s">
        <v>370</v>
      </c>
      <c r="DR605" t="s">
        <v>361</v>
      </c>
      <c r="DS605" t="s">
        <v>682</v>
      </c>
      <c r="DT605" t="s">
        <v>361</v>
      </c>
      <c r="DU605" t="s">
        <v>361</v>
      </c>
      <c r="DV605" t="s">
        <v>361</v>
      </c>
      <c r="DW605" t="s">
        <v>361</v>
      </c>
      <c r="DX605" t="s">
        <v>361</v>
      </c>
      <c r="DY605" t="s">
        <v>361</v>
      </c>
      <c r="DZ605" t="s">
        <v>361</v>
      </c>
      <c r="EA605" t="s">
        <v>361</v>
      </c>
      <c r="EB605" t="s">
        <v>361</v>
      </c>
      <c r="EC605" t="s">
        <v>361</v>
      </c>
      <c r="ED605" t="s">
        <v>361</v>
      </c>
      <c r="EF605" t="s">
        <v>9</v>
      </c>
      <c r="EH605" t="s">
        <v>9</v>
      </c>
      <c r="EJ605" t="s">
        <v>9</v>
      </c>
      <c r="EL605">
        <v>2</v>
      </c>
      <c r="EM605" t="s">
        <v>372</v>
      </c>
      <c r="EN605">
        <v>32</v>
      </c>
      <c r="EO605" t="s">
        <v>371</v>
      </c>
      <c r="EP605">
        <v>1</v>
      </c>
      <c r="FQ605" t="s">
        <v>373</v>
      </c>
      <c r="FR605" t="s">
        <v>406</v>
      </c>
      <c r="FV605" t="s">
        <v>406</v>
      </c>
      <c r="GF605" t="s">
        <v>7</v>
      </c>
      <c r="GJ605" t="s">
        <v>573</v>
      </c>
      <c r="GP605">
        <v>4</v>
      </c>
      <c r="GR605" t="s">
        <v>562</v>
      </c>
      <c r="GT605" t="s">
        <v>472</v>
      </c>
      <c r="GX605" t="s">
        <v>378</v>
      </c>
      <c r="HB605" t="s">
        <v>7</v>
      </c>
      <c r="HD605" t="s">
        <v>7</v>
      </c>
      <c r="HF605" t="s">
        <v>9</v>
      </c>
      <c r="HG605" t="s">
        <v>9</v>
      </c>
      <c r="HH605" t="s">
        <v>7</v>
      </c>
      <c r="HI605" t="s">
        <v>7</v>
      </c>
      <c r="HJ605" t="s">
        <v>7</v>
      </c>
      <c r="HK605" t="s">
        <v>7</v>
      </c>
      <c r="HL605" t="s">
        <v>7</v>
      </c>
      <c r="HM605" t="s">
        <v>9</v>
      </c>
      <c r="HN605" t="s">
        <v>7</v>
      </c>
      <c r="HX605" t="s">
        <v>9</v>
      </c>
      <c r="HY605" t="s">
        <v>9</v>
      </c>
      <c r="HZ605" t="s">
        <v>7</v>
      </c>
      <c r="IA605" t="s">
        <v>7</v>
      </c>
      <c r="IB605" t="s">
        <v>7</v>
      </c>
      <c r="IC605" t="s">
        <v>7</v>
      </c>
      <c r="ID605" t="s">
        <v>7</v>
      </c>
      <c r="IL605" t="s">
        <v>379</v>
      </c>
      <c r="IP605" t="s">
        <v>14</v>
      </c>
      <c r="IR605" t="s">
        <v>408</v>
      </c>
      <c r="IT605" t="s">
        <v>445</v>
      </c>
      <c r="IV605" t="s">
        <v>381</v>
      </c>
      <c r="IX605" t="s">
        <v>445</v>
      </c>
      <c r="IZ605" t="s">
        <v>7</v>
      </c>
      <c r="JL605" t="s">
        <v>361</v>
      </c>
      <c r="JM605" t="s">
        <v>361</v>
      </c>
      <c r="JN605" t="s">
        <v>361</v>
      </c>
      <c r="JO605" t="s">
        <v>361</v>
      </c>
      <c r="JP605" t="s">
        <v>361</v>
      </c>
      <c r="JQ605" t="s">
        <v>361</v>
      </c>
      <c r="JR605" t="s">
        <v>361</v>
      </c>
      <c r="JS605" t="s">
        <v>361</v>
      </c>
      <c r="JT605" t="s">
        <v>361</v>
      </c>
      <c r="JU605" t="s">
        <v>361</v>
      </c>
      <c r="JV605" t="s">
        <v>361</v>
      </c>
      <c r="JW605" t="s">
        <v>361</v>
      </c>
      <c r="KB605" t="s">
        <v>8</v>
      </c>
    </row>
    <row r="606" spans="1:288" x14ac:dyDescent="0.3">
      <c r="A606">
        <v>605</v>
      </c>
      <c r="D606" s="45">
        <v>44751</v>
      </c>
      <c r="E606" s="46">
        <v>0.48819444444444443</v>
      </c>
      <c r="F606" t="s">
        <v>18</v>
      </c>
      <c r="G606" t="s">
        <v>382</v>
      </c>
      <c r="I606" t="s">
        <v>383</v>
      </c>
      <c r="N606" t="s">
        <v>384</v>
      </c>
      <c r="S606" t="s">
        <v>385</v>
      </c>
      <c r="W606" t="s">
        <v>413</v>
      </c>
      <c r="AA606" t="s">
        <v>414</v>
      </c>
      <c r="AC606" t="s">
        <v>388</v>
      </c>
      <c r="AE606" t="s">
        <v>435</v>
      </c>
      <c r="AG606" t="s">
        <v>390</v>
      </c>
      <c r="AK606" t="s">
        <v>383</v>
      </c>
      <c r="AO606" t="s">
        <v>383</v>
      </c>
      <c r="AQ606" t="s">
        <v>391</v>
      </c>
      <c r="AS606" t="s">
        <v>383</v>
      </c>
      <c r="AU606" t="s">
        <v>385</v>
      </c>
      <c r="AV606" t="s">
        <v>361</v>
      </c>
      <c r="AW606" t="s">
        <v>361</v>
      </c>
      <c r="AX606" t="s">
        <v>361</v>
      </c>
      <c r="AY606" t="s">
        <v>361</v>
      </c>
      <c r="AZ606" t="s">
        <v>361</v>
      </c>
      <c r="BA606" t="s">
        <v>361</v>
      </c>
      <c r="BB606" t="s">
        <v>361</v>
      </c>
      <c r="BC606" t="s">
        <v>361</v>
      </c>
      <c r="BD606" t="s">
        <v>361</v>
      </c>
      <c r="BE606" t="s">
        <v>370</v>
      </c>
      <c r="BF606" t="s">
        <v>361</v>
      </c>
      <c r="BG606" t="s">
        <v>361</v>
      </c>
      <c r="BH606" t="s">
        <v>361</v>
      </c>
      <c r="BI606" t="s">
        <v>361</v>
      </c>
      <c r="BJ606" t="s">
        <v>361</v>
      </c>
      <c r="BK606" t="s">
        <v>361</v>
      </c>
      <c r="BL606" t="s">
        <v>361</v>
      </c>
      <c r="BM606" t="s">
        <v>361</v>
      </c>
      <c r="BP606" t="s">
        <v>361</v>
      </c>
      <c r="BQ606" t="s">
        <v>361</v>
      </c>
      <c r="BR606" t="s">
        <v>361</v>
      </c>
      <c r="BS606" t="s">
        <v>361</v>
      </c>
      <c r="BT606" t="s">
        <v>361</v>
      </c>
      <c r="BU606" t="s">
        <v>361</v>
      </c>
      <c r="BV606" t="s">
        <v>361</v>
      </c>
      <c r="BW606" t="s">
        <v>361</v>
      </c>
      <c r="BX606" t="s">
        <v>370</v>
      </c>
      <c r="BY606" t="s">
        <v>361</v>
      </c>
      <c r="BZ606" t="s">
        <v>361</v>
      </c>
      <c r="CA606" t="s">
        <v>361</v>
      </c>
      <c r="CB606" t="s">
        <v>361</v>
      </c>
      <c r="CC606" t="s">
        <v>361</v>
      </c>
      <c r="CF606" t="s">
        <v>361</v>
      </c>
      <c r="CG606" t="s">
        <v>361</v>
      </c>
      <c r="CH606" t="s">
        <v>361</v>
      </c>
      <c r="CI606" t="s">
        <v>361</v>
      </c>
      <c r="CJ606" t="s">
        <v>361</v>
      </c>
      <c r="CK606" t="s">
        <v>361</v>
      </c>
      <c r="CL606" t="s">
        <v>361</v>
      </c>
      <c r="CM606" t="s">
        <v>361</v>
      </c>
      <c r="CN606" t="s">
        <v>361</v>
      </c>
      <c r="CO606" t="s">
        <v>361</v>
      </c>
      <c r="CP606" t="s">
        <v>361</v>
      </c>
      <c r="CQ606" t="s">
        <v>361</v>
      </c>
      <c r="CR606" t="s">
        <v>361</v>
      </c>
      <c r="CS606" t="s">
        <v>361</v>
      </c>
      <c r="CT606" t="s">
        <v>370</v>
      </c>
      <c r="CU606" t="s">
        <v>361</v>
      </c>
      <c r="CV606" t="s">
        <v>361</v>
      </c>
      <c r="CW606" t="s">
        <v>361</v>
      </c>
      <c r="CX606" t="s">
        <v>361</v>
      </c>
      <c r="CY606" t="s">
        <v>361</v>
      </c>
      <c r="CZ606" t="s">
        <v>361</v>
      </c>
      <c r="DA606" t="s">
        <v>361</v>
      </c>
      <c r="DE606" t="s">
        <v>436</v>
      </c>
      <c r="DG606" t="s">
        <v>385</v>
      </c>
      <c r="DH606" t="s">
        <v>361</v>
      </c>
      <c r="DI606" t="s">
        <v>361</v>
      </c>
      <c r="DJ606" t="s">
        <v>361</v>
      </c>
      <c r="DK606" t="s">
        <v>361</v>
      </c>
      <c r="DL606" t="s">
        <v>361</v>
      </c>
      <c r="DM606" t="s">
        <v>361</v>
      </c>
      <c r="DN606" t="s">
        <v>361</v>
      </c>
      <c r="DO606" t="s">
        <v>361</v>
      </c>
      <c r="DP606" t="s">
        <v>361</v>
      </c>
      <c r="DQ606" t="s">
        <v>361</v>
      </c>
      <c r="DR606" t="s">
        <v>361</v>
      </c>
      <c r="DT606" t="s">
        <v>361</v>
      </c>
      <c r="DU606" t="s">
        <v>361</v>
      </c>
      <c r="DV606" t="s">
        <v>361</v>
      </c>
      <c r="DW606" t="s">
        <v>361</v>
      </c>
      <c r="DX606" t="s">
        <v>361</v>
      </c>
      <c r="DY606" t="s">
        <v>361</v>
      </c>
      <c r="DZ606" t="s">
        <v>361</v>
      </c>
      <c r="EA606" t="s">
        <v>361</v>
      </c>
      <c r="EB606" t="s">
        <v>361</v>
      </c>
      <c r="EC606" t="s">
        <v>361</v>
      </c>
      <c r="ED606" t="s">
        <v>370</v>
      </c>
      <c r="EI606" t="s">
        <v>383</v>
      </c>
      <c r="EK606" t="s">
        <v>383</v>
      </c>
      <c r="EL606">
        <v>0</v>
      </c>
      <c r="FQ606" t="s">
        <v>373</v>
      </c>
      <c r="FS606" t="s">
        <v>419</v>
      </c>
      <c r="FW606" t="s">
        <v>463</v>
      </c>
      <c r="FY606" t="s">
        <v>464</v>
      </c>
      <c r="GG606" t="s">
        <v>383</v>
      </c>
      <c r="GK606" t="s">
        <v>537</v>
      </c>
      <c r="GQ606">
        <v>10</v>
      </c>
      <c r="GS606" t="s">
        <v>602</v>
      </c>
      <c r="GU606" t="s">
        <v>614</v>
      </c>
      <c r="GY606" t="s">
        <v>397</v>
      </c>
      <c r="HC606" t="s">
        <v>383</v>
      </c>
      <c r="HE606" t="s">
        <v>383</v>
      </c>
      <c r="HO606" t="s">
        <v>383</v>
      </c>
      <c r="HP606" t="s">
        <v>383</v>
      </c>
      <c r="HQ606" t="s">
        <v>383</v>
      </c>
      <c r="HR606" t="s">
        <v>383</v>
      </c>
      <c r="HS606" t="s">
        <v>383</v>
      </c>
      <c r="HT606" t="s">
        <v>383</v>
      </c>
      <c r="HU606" t="s">
        <v>383</v>
      </c>
      <c r="HV606" t="s">
        <v>385</v>
      </c>
      <c r="HW606" t="s">
        <v>383</v>
      </c>
      <c r="IE606" t="s">
        <v>385</v>
      </c>
      <c r="IF606" t="s">
        <v>385</v>
      </c>
      <c r="IG606" t="s">
        <v>383</v>
      </c>
      <c r="IH606" t="s">
        <v>383</v>
      </c>
      <c r="II606" t="s">
        <v>383</v>
      </c>
      <c r="IJ606" t="s">
        <v>383</v>
      </c>
      <c r="IK606" t="s">
        <v>383</v>
      </c>
      <c r="IM606" t="s">
        <v>398</v>
      </c>
      <c r="IQ606" t="s">
        <v>422</v>
      </c>
      <c r="IU606" t="s">
        <v>399</v>
      </c>
      <c r="IW606" t="s">
        <v>399</v>
      </c>
      <c r="IY606" t="s">
        <v>399</v>
      </c>
      <c r="JA606" t="s">
        <v>383</v>
      </c>
      <c r="JL606" t="s">
        <v>361</v>
      </c>
      <c r="JM606" t="s">
        <v>361</v>
      </c>
      <c r="JN606" t="s">
        <v>361</v>
      </c>
      <c r="JO606" t="s">
        <v>361</v>
      </c>
      <c r="JP606" t="s">
        <v>361</v>
      </c>
      <c r="JQ606" t="s">
        <v>361</v>
      </c>
      <c r="JR606" t="s">
        <v>361</v>
      </c>
      <c r="JS606" t="s">
        <v>361</v>
      </c>
      <c r="JT606" t="s">
        <v>361</v>
      </c>
      <c r="JU606" t="s">
        <v>361</v>
      </c>
      <c r="JV606" t="s">
        <v>361</v>
      </c>
      <c r="JW606" t="s">
        <v>361</v>
      </c>
      <c r="KB606" t="s">
        <v>8</v>
      </c>
    </row>
    <row r="607" spans="1:288" x14ac:dyDescent="0.3">
      <c r="A607">
        <v>606</v>
      </c>
      <c r="D607" s="45">
        <v>44751</v>
      </c>
      <c r="E607" s="46">
        <v>0.49513888888888885</v>
      </c>
      <c r="F607" t="s">
        <v>22</v>
      </c>
      <c r="G607" t="s">
        <v>382</v>
      </c>
      <c r="I607" t="s">
        <v>383</v>
      </c>
      <c r="N607" t="s">
        <v>384</v>
      </c>
      <c r="S607" t="s">
        <v>385</v>
      </c>
      <c r="W607" t="s">
        <v>386</v>
      </c>
      <c r="Y607" t="s">
        <v>385</v>
      </c>
      <c r="AA607" t="s">
        <v>414</v>
      </c>
      <c r="AC607" t="s">
        <v>447</v>
      </c>
      <c r="AE607" t="s">
        <v>423</v>
      </c>
      <c r="AG607" t="s">
        <v>390</v>
      </c>
      <c r="AK607" t="s">
        <v>383</v>
      </c>
      <c r="AO607" t="s">
        <v>436</v>
      </c>
      <c r="AQ607" t="s">
        <v>418</v>
      </c>
      <c r="AS607" t="s">
        <v>383</v>
      </c>
      <c r="AU607" t="s">
        <v>436</v>
      </c>
      <c r="AV607" t="s">
        <v>361</v>
      </c>
      <c r="AW607" t="s">
        <v>361</v>
      </c>
      <c r="AX607" t="s">
        <v>361</v>
      </c>
      <c r="AY607" t="s">
        <v>361</v>
      </c>
      <c r="AZ607" t="s">
        <v>361</v>
      </c>
      <c r="BA607" t="s">
        <v>361</v>
      </c>
      <c r="BB607" t="s">
        <v>361</v>
      </c>
      <c r="BC607" t="s">
        <v>361</v>
      </c>
      <c r="BD607" t="s">
        <v>361</v>
      </c>
      <c r="BE607" t="s">
        <v>370</v>
      </c>
      <c r="BF607" t="s">
        <v>361</v>
      </c>
      <c r="BG607" t="s">
        <v>361</v>
      </c>
      <c r="BH607" t="s">
        <v>361</v>
      </c>
      <c r="BI607" t="s">
        <v>361</v>
      </c>
      <c r="BJ607" t="s">
        <v>361</v>
      </c>
      <c r="BK607" t="s">
        <v>361</v>
      </c>
      <c r="BL607" t="s">
        <v>361</v>
      </c>
      <c r="BM607" t="s">
        <v>361</v>
      </c>
      <c r="BP607" t="s">
        <v>361</v>
      </c>
      <c r="BQ607" t="s">
        <v>361</v>
      </c>
      <c r="BR607" t="s">
        <v>361</v>
      </c>
      <c r="BS607" t="s">
        <v>361</v>
      </c>
      <c r="BT607" t="s">
        <v>361</v>
      </c>
      <c r="BU607" t="s">
        <v>361</v>
      </c>
      <c r="BV607" t="s">
        <v>361</v>
      </c>
      <c r="BW607" t="s">
        <v>361</v>
      </c>
      <c r="BX607" t="s">
        <v>361</v>
      </c>
      <c r="BY607" t="s">
        <v>361</v>
      </c>
      <c r="BZ607" t="s">
        <v>370</v>
      </c>
      <c r="CA607" t="s">
        <v>361</v>
      </c>
      <c r="CB607" t="s">
        <v>361</v>
      </c>
      <c r="CC607" t="s">
        <v>361</v>
      </c>
      <c r="CF607" t="s">
        <v>361</v>
      </c>
      <c r="CG607" t="s">
        <v>361</v>
      </c>
      <c r="CH607" t="s">
        <v>361</v>
      </c>
      <c r="CI607" t="s">
        <v>361</v>
      </c>
      <c r="CJ607" t="s">
        <v>361</v>
      </c>
      <c r="CK607" t="s">
        <v>361</v>
      </c>
      <c r="CL607" t="s">
        <v>361</v>
      </c>
      <c r="CM607" t="s">
        <v>361</v>
      </c>
      <c r="CN607" t="s">
        <v>361</v>
      </c>
      <c r="CO607" t="s">
        <v>361</v>
      </c>
      <c r="CP607" t="s">
        <v>361</v>
      </c>
      <c r="CQ607" t="s">
        <v>361</v>
      </c>
      <c r="CR607" t="s">
        <v>361</v>
      </c>
      <c r="CS607" t="s">
        <v>361</v>
      </c>
      <c r="CT607" t="s">
        <v>370</v>
      </c>
      <c r="CU607" t="s">
        <v>361</v>
      </c>
      <c r="CV607" t="s">
        <v>361</v>
      </c>
      <c r="CW607" t="s">
        <v>361</v>
      </c>
      <c r="CX607" t="s">
        <v>361</v>
      </c>
      <c r="CY607" t="s">
        <v>361</v>
      </c>
      <c r="CZ607" t="s">
        <v>361</v>
      </c>
      <c r="DA607" t="s">
        <v>361</v>
      </c>
      <c r="DE607" t="s">
        <v>385</v>
      </c>
      <c r="DG607" t="s">
        <v>385</v>
      </c>
      <c r="DH607" t="s">
        <v>361</v>
      </c>
      <c r="DI607" t="s">
        <v>361</v>
      </c>
      <c r="DJ607" t="s">
        <v>361</v>
      </c>
      <c r="DK607" t="s">
        <v>361</v>
      </c>
      <c r="DL607" t="s">
        <v>361</v>
      </c>
      <c r="DM607" t="s">
        <v>361</v>
      </c>
      <c r="DN607" t="s">
        <v>361</v>
      </c>
      <c r="DO607" t="s">
        <v>361</v>
      </c>
      <c r="DP607" t="s">
        <v>361</v>
      </c>
      <c r="DQ607" t="s">
        <v>361</v>
      </c>
      <c r="DR607" t="s">
        <v>361</v>
      </c>
      <c r="DT607" t="s">
        <v>361</v>
      </c>
      <c r="DU607" t="s">
        <v>361</v>
      </c>
      <c r="DV607" t="s">
        <v>361</v>
      </c>
      <c r="DW607" t="s">
        <v>361</v>
      </c>
      <c r="DX607" t="s">
        <v>361</v>
      </c>
      <c r="DY607" t="s">
        <v>361</v>
      </c>
      <c r="DZ607" t="s">
        <v>361</v>
      </c>
      <c r="EA607" t="s">
        <v>361</v>
      </c>
      <c r="EB607" t="s">
        <v>361</v>
      </c>
      <c r="EC607" t="s">
        <v>361</v>
      </c>
      <c r="ED607" t="s">
        <v>370</v>
      </c>
      <c r="EI607" t="s">
        <v>383</v>
      </c>
      <c r="EK607" t="s">
        <v>383</v>
      </c>
      <c r="EL607">
        <v>1</v>
      </c>
      <c r="EM607" t="s">
        <v>371</v>
      </c>
      <c r="EN607">
        <v>37</v>
      </c>
      <c r="FQ607" t="s">
        <v>373</v>
      </c>
      <c r="FS607" t="s">
        <v>419</v>
      </c>
      <c r="FW607" t="s">
        <v>419</v>
      </c>
      <c r="GG607" t="s">
        <v>383</v>
      </c>
      <c r="GK607" t="s">
        <v>683</v>
      </c>
      <c r="GO607" t="s">
        <v>484</v>
      </c>
      <c r="GQ607">
        <v>8</v>
      </c>
      <c r="GS607" t="s">
        <v>420</v>
      </c>
      <c r="GU607" t="s">
        <v>396</v>
      </c>
      <c r="GY607" t="s">
        <v>397</v>
      </c>
      <c r="HC607" t="s">
        <v>385</v>
      </c>
      <c r="HE607" t="s">
        <v>385</v>
      </c>
      <c r="HO607" t="s">
        <v>385</v>
      </c>
      <c r="HP607" t="s">
        <v>385</v>
      </c>
      <c r="HQ607" t="s">
        <v>383</v>
      </c>
      <c r="HR607" t="s">
        <v>383</v>
      </c>
      <c r="HS607" t="s">
        <v>383</v>
      </c>
      <c r="HT607" t="s">
        <v>383</v>
      </c>
      <c r="HU607" t="s">
        <v>383</v>
      </c>
      <c r="HV607" t="s">
        <v>383</v>
      </c>
      <c r="HW607" t="s">
        <v>383</v>
      </c>
      <c r="IE607" t="s">
        <v>383</v>
      </c>
      <c r="IF607" t="s">
        <v>385</v>
      </c>
      <c r="IG607" t="s">
        <v>383</v>
      </c>
      <c r="IH607" t="s">
        <v>383</v>
      </c>
      <c r="II607" t="s">
        <v>383</v>
      </c>
      <c r="IJ607" t="s">
        <v>383</v>
      </c>
      <c r="IK607" t="s">
        <v>383</v>
      </c>
      <c r="IM607" t="s">
        <v>398</v>
      </c>
      <c r="IQ607" t="s">
        <v>422</v>
      </c>
      <c r="IU607" t="s">
        <v>400</v>
      </c>
      <c r="IW607" t="s">
        <v>400</v>
      </c>
      <c r="IY607" t="s">
        <v>400</v>
      </c>
      <c r="JA607" t="s">
        <v>383</v>
      </c>
      <c r="JL607" t="s">
        <v>361</v>
      </c>
      <c r="JM607" t="s">
        <v>361</v>
      </c>
      <c r="JN607" t="s">
        <v>361</v>
      </c>
      <c r="JO607" t="s">
        <v>361</v>
      </c>
      <c r="JP607" t="s">
        <v>361</v>
      </c>
      <c r="JQ607" t="s">
        <v>361</v>
      </c>
      <c r="JR607" t="s">
        <v>361</v>
      </c>
      <c r="JS607" t="s">
        <v>361</v>
      </c>
      <c r="JT607" t="s">
        <v>361</v>
      </c>
      <c r="JU607" t="s">
        <v>361</v>
      </c>
      <c r="JV607" t="s">
        <v>361</v>
      </c>
      <c r="JW607" t="s">
        <v>361</v>
      </c>
      <c r="KB607" t="s">
        <v>8</v>
      </c>
    </row>
    <row r="608" spans="1:288" x14ac:dyDescent="0.3">
      <c r="A608">
        <v>607</v>
      </c>
      <c r="D608" s="45">
        <v>44754</v>
      </c>
      <c r="E608" s="46">
        <v>0.4368055555555555</v>
      </c>
      <c r="F608" t="s">
        <v>73</v>
      </c>
      <c r="G608" t="s">
        <v>13</v>
      </c>
      <c r="H608" t="s">
        <v>7</v>
      </c>
      <c r="L608" t="s">
        <v>362</v>
      </c>
      <c r="P608" t="s">
        <v>9</v>
      </c>
      <c r="V608" t="s">
        <v>363</v>
      </c>
      <c r="Z608" t="s">
        <v>402</v>
      </c>
      <c r="AB608" t="s">
        <v>403</v>
      </c>
      <c r="AD608" t="s">
        <v>423</v>
      </c>
      <c r="AF608" t="s">
        <v>367</v>
      </c>
      <c r="AJ608" t="s">
        <v>367</v>
      </c>
      <c r="AN608" t="s">
        <v>9</v>
      </c>
      <c r="AP608" t="s">
        <v>369</v>
      </c>
      <c r="AR608" t="s">
        <v>7</v>
      </c>
      <c r="AT608" t="s">
        <v>9</v>
      </c>
      <c r="AV608" t="s">
        <v>361</v>
      </c>
      <c r="AW608" t="s">
        <v>361</v>
      </c>
      <c r="AX608" t="s">
        <v>361</v>
      </c>
      <c r="AY608" t="s">
        <v>361</v>
      </c>
      <c r="AZ608" t="s">
        <v>370</v>
      </c>
      <c r="BA608" t="s">
        <v>361</v>
      </c>
      <c r="BB608" t="s">
        <v>361</v>
      </c>
      <c r="BC608" t="s">
        <v>361</v>
      </c>
      <c r="BD608" t="s">
        <v>370</v>
      </c>
      <c r="BE608" t="s">
        <v>361</v>
      </c>
      <c r="BF608" t="s">
        <v>361</v>
      </c>
      <c r="BG608" t="s">
        <v>361</v>
      </c>
      <c r="BH608" t="s">
        <v>361</v>
      </c>
      <c r="BI608" t="s">
        <v>361</v>
      </c>
      <c r="BJ608" t="s">
        <v>361</v>
      </c>
      <c r="BK608" t="s">
        <v>361</v>
      </c>
      <c r="BL608" t="s">
        <v>361</v>
      </c>
      <c r="BM608" t="s">
        <v>361</v>
      </c>
      <c r="BN608" t="s">
        <v>684</v>
      </c>
      <c r="BP608" t="s">
        <v>361</v>
      </c>
      <c r="BQ608" t="s">
        <v>361</v>
      </c>
      <c r="BR608" t="s">
        <v>361</v>
      </c>
      <c r="BS608" t="s">
        <v>370</v>
      </c>
      <c r="BT608" t="s">
        <v>361</v>
      </c>
      <c r="BU608" t="s">
        <v>361</v>
      </c>
      <c r="BV608" t="s">
        <v>361</v>
      </c>
      <c r="BW608" t="s">
        <v>361</v>
      </c>
      <c r="BX608" t="s">
        <v>361</v>
      </c>
      <c r="BY608" t="s">
        <v>361</v>
      </c>
      <c r="BZ608" t="s">
        <v>361</v>
      </c>
      <c r="CA608" t="s">
        <v>361</v>
      </c>
      <c r="CB608" t="s">
        <v>361</v>
      </c>
      <c r="CC608" t="s">
        <v>361</v>
      </c>
      <c r="CF608" t="s">
        <v>361</v>
      </c>
      <c r="CG608" t="s">
        <v>370</v>
      </c>
      <c r="CH608" t="s">
        <v>361</v>
      </c>
      <c r="CI608" t="s">
        <v>370</v>
      </c>
      <c r="CJ608" t="s">
        <v>370</v>
      </c>
      <c r="CK608" t="s">
        <v>361</v>
      </c>
      <c r="CL608" t="s">
        <v>361</v>
      </c>
      <c r="CM608" t="s">
        <v>361</v>
      </c>
      <c r="CN608" t="s">
        <v>361</v>
      </c>
      <c r="CO608" t="s">
        <v>361</v>
      </c>
      <c r="CP608" t="s">
        <v>361</v>
      </c>
      <c r="CQ608" t="s">
        <v>361</v>
      </c>
      <c r="CR608" t="s">
        <v>361</v>
      </c>
      <c r="CS608" t="s">
        <v>361</v>
      </c>
      <c r="CT608" t="s">
        <v>361</v>
      </c>
      <c r="CU608" t="s">
        <v>361</v>
      </c>
      <c r="CV608" t="s">
        <v>361</v>
      </c>
      <c r="CW608" t="s">
        <v>361</v>
      </c>
      <c r="CX608" t="s">
        <v>361</v>
      </c>
      <c r="CY608" t="s">
        <v>361</v>
      </c>
      <c r="CZ608" t="s">
        <v>361</v>
      </c>
      <c r="DA608" t="s">
        <v>361</v>
      </c>
      <c r="DD608" t="s">
        <v>9</v>
      </c>
      <c r="DF608" t="s">
        <v>9</v>
      </c>
      <c r="DH608" t="s">
        <v>361</v>
      </c>
      <c r="DI608" t="s">
        <v>361</v>
      </c>
      <c r="DJ608" t="s">
        <v>361</v>
      </c>
      <c r="DK608" t="s">
        <v>361</v>
      </c>
      <c r="DL608" t="s">
        <v>361</v>
      </c>
      <c r="DM608" t="s">
        <v>361</v>
      </c>
      <c r="DN608" t="s">
        <v>370</v>
      </c>
      <c r="DO608" t="s">
        <v>361</v>
      </c>
      <c r="DP608" t="s">
        <v>361</v>
      </c>
      <c r="DQ608" t="s">
        <v>361</v>
      </c>
      <c r="DR608" t="s">
        <v>361</v>
      </c>
      <c r="DT608" t="s">
        <v>361</v>
      </c>
      <c r="DU608" t="s">
        <v>361</v>
      </c>
      <c r="DV608" t="s">
        <v>361</v>
      </c>
      <c r="DW608" t="s">
        <v>361</v>
      </c>
      <c r="DX608" t="s">
        <v>361</v>
      </c>
      <c r="DY608" t="s">
        <v>361</v>
      </c>
      <c r="DZ608" t="s">
        <v>361</v>
      </c>
      <c r="EA608" t="s">
        <v>361</v>
      </c>
      <c r="EB608" t="s">
        <v>361</v>
      </c>
      <c r="EC608" t="s">
        <v>361</v>
      </c>
      <c r="ED608" t="s">
        <v>361</v>
      </c>
      <c r="EF608" t="s">
        <v>9</v>
      </c>
      <c r="EH608" t="s">
        <v>7</v>
      </c>
      <c r="EJ608" t="s">
        <v>9</v>
      </c>
      <c r="EL608">
        <v>1</v>
      </c>
      <c r="EM608" t="s">
        <v>372</v>
      </c>
      <c r="EN608">
        <v>27</v>
      </c>
      <c r="FQ608" t="s">
        <v>373</v>
      </c>
      <c r="FR608" t="s">
        <v>406</v>
      </c>
      <c r="FV608" t="s">
        <v>406</v>
      </c>
      <c r="GF608" t="s">
        <v>7</v>
      </c>
      <c r="GJ608" t="s">
        <v>573</v>
      </c>
      <c r="GP608">
        <v>3</v>
      </c>
      <c r="GR608" t="s">
        <v>376</v>
      </c>
      <c r="GT608" t="s">
        <v>472</v>
      </c>
      <c r="GX608" t="s">
        <v>378</v>
      </c>
      <c r="HB608" t="s">
        <v>7</v>
      </c>
      <c r="HD608" t="s">
        <v>7</v>
      </c>
      <c r="HF608" t="s">
        <v>7</v>
      </c>
      <c r="HG608" t="s">
        <v>7</v>
      </c>
      <c r="HH608" t="s">
        <v>7</v>
      </c>
      <c r="HI608" t="s">
        <v>7</v>
      </c>
      <c r="HJ608" t="s">
        <v>9</v>
      </c>
      <c r="HK608" t="s">
        <v>7</v>
      </c>
      <c r="HL608" t="s">
        <v>9</v>
      </c>
      <c r="HM608" t="s">
        <v>9</v>
      </c>
      <c r="HN608" t="s">
        <v>7</v>
      </c>
      <c r="HX608" t="s">
        <v>9</v>
      </c>
      <c r="HY608" t="s">
        <v>9</v>
      </c>
      <c r="HZ608" t="s">
        <v>7</v>
      </c>
      <c r="IA608" t="s">
        <v>7</v>
      </c>
      <c r="IB608" t="s">
        <v>7</v>
      </c>
      <c r="IC608" t="s">
        <v>7</v>
      </c>
      <c r="ID608" t="s">
        <v>7</v>
      </c>
      <c r="IL608" t="s">
        <v>440</v>
      </c>
      <c r="IP608" t="s">
        <v>14</v>
      </c>
      <c r="IR608" t="s">
        <v>408</v>
      </c>
      <c r="IT608" t="s">
        <v>445</v>
      </c>
      <c r="IV608" t="s">
        <v>381</v>
      </c>
      <c r="IX608" t="s">
        <v>381</v>
      </c>
      <c r="IZ608" t="s">
        <v>7</v>
      </c>
      <c r="JL608" t="s">
        <v>361</v>
      </c>
      <c r="JM608" t="s">
        <v>361</v>
      </c>
      <c r="JN608" t="s">
        <v>361</v>
      </c>
      <c r="JO608" t="s">
        <v>361</v>
      </c>
      <c r="JP608" t="s">
        <v>361</v>
      </c>
      <c r="JQ608" t="s">
        <v>361</v>
      </c>
      <c r="JR608" t="s">
        <v>361</v>
      </c>
      <c r="JS608" t="s">
        <v>361</v>
      </c>
      <c r="JT608" t="s">
        <v>361</v>
      </c>
      <c r="JU608" t="s">
        <v>361</v>
      </c>
      <c r="JV608" t="s">
        <v>361</v>
      </c>
      <c r="JW608" t="s">
        <v>361</v>
      </c>
      <c r="KB608" t="s">
        <v>8</v>
      </c>
    </row>
    <row r="609" spans="1:288" x14ac:dyDescent="0.3">
      <c r="A609">
        <v>608</v>
      </c>
      <c r="D609" s="45">
        <v>44751</v>
      </c>
      <c r="E609" s="46">
        <v>0.51527777777777783</v>
      </c>
      <c r="F609" t="s">
        <v>23</v>
      </c>
      <c r="G609" t="s">
        <v>382</v>
      </c>
      <c r="I609" t="s">
        <v>385</v>
      </c>
      <c r="K609" t="s">
        <v>679</v>
      </c>
      <c r="N609" t="s">
        <v>384</v>
      </c>
      <c r="S609" t="s">
        <v>385</v>
      </c>
      <c r="W609" t="s">
        <v>413</v>
      </c>
      <c r="AA609" t="s">
        <v>434</v>
      </c>
      <c r="AC609" t="s">
        <v>388</v>
      </c>
      <c r="AE609" t="s">
        <v>423</v>
      </c>
      <c r="AG609" t="s">
        <v>390</v>
      </c>
      <c r="AK609" t="s">
        <v>383</v>
      </c>
      <c r="AO609" t="s">
        <v>385</v>
      </c>
      <c r="AQ609" t="s">
        <v>418</v>
      </c>
      <c r="AS609" t="s">
        <v>385</v>
      </c>
      <c r="AU609" t="s">
        <v>385</v>
      </c>
      <c r="AV609" t="s">
        <v>361</v>
      </c>
      <c r="AW609" t="s">
        <v>361</v>
      </c>
      <c r="AX609" t="s">
        <v>361</v>
      </c>
      <c r="AY609" t="s">
        <v>361</v>
      </c>
      <c r="AZ609" t="s">
        <v>361</v>
      </c>
      <c r="BA609" t="s">
        <v>361</v>
      </c>
      <c r="BB609" t="s">
        <v>361</v>
      </c>
      <c r="BC609" t="s">
        <v>361</v>
      </c>
      <c r="BD609" t="s">
        <v>361</v>
      </c>
      <c r="BE609" t="s">
        <v>361</v>
      </c>
      <c r="BF609" t="s">
        <v>361</v>
      </c>
      <c r="BG609" t="s">
        <v>361</v>
      </c>
      <c r="BH609" t="s">
        <v>370</v>
      </c>
      <c r="BI609" t="s">
        <v>370</v>
      </c>
      <c r="BJ609" t="s">
        <v>370</v>
      </c>
      <c r="BK609" t="s">
        <v>361</v>
      </c>
      <c r="BL609" t="s">
        <v>361</v>
      </c>
      <c r="BM609" t="s">
        <v>361</v>
      </c>
      <c r="BP609" t="s">
        <v>361</v>
      </c>
      <c r="BQ609" t="s">
        <v>361</v>
      </c>
      <c r="BR609" t="s">
        <v>361</v>
      </c>
      <c r="BS609" t="s">
        <v>361</v>
      </c>
      <c r="BT609" t="s">
        <v>361</v>
      </c>
      <c r="BU609" t="s">
        <v>361</v>
      </c>
      <c r="BV609" t="s">
        <v>361</v>
      </c>
      <c r="BW609" t="s">
        <v>361</v>
      </c>
      <c r="BX609" t="s">
        <v>370</v>
      </c>
      <c r="BY609" t="s">
        <v>370</v>
      </c>
      <c r="BZ609" t="s">
        <v>370</v>
      </c>
      <c r="CA609" t="s">
        <v>370</v>
      </c>
      <c r="CB609" t="s">
        <v>361</v>
      </c>
      <c r="CC609" t="s">
        <v>361</v>
      </c>
      <c r="CF609" t="s">
        <v>361</v>
      </c>
      <c r="CG609" t="s">
        <v>361</v>
      </c>
      <c r="CH609" t="s">
        <v>361</v>
      </c>
      <c r="CI609" t="s">
        <v>361</v>
      </c>
      <c r="CJ609" t="s">
        <v>361</v>
      </c>
      <c r="CK609" t="s">
        <v>361</v>
      </c>
      <c r="CL609" t="s">
        <v>361</v>
      </c>
      <c r="CM609" t="s">
        <v>361</v>
      </c>
      <c r="CN609" t="s">
        <v>361</v>
      </c>
      <c r="CO609" t="s">
        <v>361</v>
      </c>
      <c r="CP609" t="s">
        <v>361</v>
      </c>
      <c r="CQ609" t="s">
        <v>361</v>
      </c>
      <c r="CR609" t="s">
        <v>361</v>
      </c>
      <c r="CS609" t="s">
        <v>370</v>
      </c>
      <c r="CT609" t="s">
        <v>370</v>
      </c>
      <c r="CU609" t="s">
        <v>370</v>
      </c>
      <c r="CV609" t="s">
        <v>361</v>
      </c>
      <c r="CW609" t="s">
        <v>370</v>
      </c>
      <c r="CX609" t="s">
        <v>361</v>
      </c>
      <c r="CY609" t="s">
        <v>361</v>
      </c>
      <c r="CZ609" t="s">
        <v>361</v>
      </c>
      <c r="DA609" t="s">
        <v>361</v>
      </c>
      <c r="DE609" t="s">
        <v>385</v>
      </c>
      <c r="DG609" t="s">
        <v>385</v>
      </c>
      <c r="DH609" t="s">
        <v>361</v>
      </c>
      <c r="DI609" t="s">
        <v>361</v>
      </c>
      <c r="DJ609" t="s">
        <v>361</v>
      </c>
      <c r="DK609" t="s">
        <v>361</v>
      </c>
      <c r="DL609" t="s">
        <v>361</v>
      </c>
      <c r="DM609" t="s">
        <v>361</v>
      </c>
      <c r="DN609" t="s">
        <v>361</v>
      </c>
      <c r="DO609" t="s">
        <v>361</v>
      </c>
      <c r="DP609" t="s">
        <v>361</v>
      </c>
      <c r="DQ609" t="s">
        <v>361</v>
      </c>
      <c r="DR609" t="s">
        <v>361</v>
      </c>
      <c r="DT609" t="s">
        <v>361</v>
      </c>
      <c r="DU609" t="s">
        <v>361</v>
      </c>
      <c r="DV609" t="s">
        <v>361</v>
      </c>
      <c r="DW609" t="s">
        <v>361</v>
      </c>
      <c r="DX609" t="s">
        <v>361</v>
      </c>
      <c r="DY609" t="s">
        <v>361</v>
      </c>
      <c r="DZ609" t="s">
        <v>361</v>
      </c>
      <c r="EA609" t="s">
        <v>361</v>
      </c>
      <c r="EB609" t="s">
        <v>361</v>
      </c>
      <c r="EC609" t="s">
        <v>361</v>
      </c>
      <c r="ED609" t="s">
        <v>370</v>
      </c>
      <c r="EI609" t="s">
        <v>383</v>
      </c>
      <c r="EK609" t="s">
        <v>383</v>
      </c>
      <c r="EL609">
        <v>0</v>
      </c>
      <c r="FQ609" t="s">
        <v>373</v>
      </c>
      <c r="FS609" t="s">
        <v>419</v>
      </c>
      <c r="FW609" t="s">
        <v>419</v>
      </c>
      <c r="GG609" t="s">
        <v>383</v>
      </c>
      <c r="GK609" t="s">
        <v>394</v>
      </c>
      <c r="GQ609">
        <v>1</v>
      </c>
      <c r="GS609" t="s">
        <v>395</v>
      </c>
      <c r="GU609" t="s">
        <v>396</v>
      </c>
      <c r="GY609" t="s">
        <v>397</v>
      </c>
      <c r="HC609" t="s">
        <v>385</v>
      </c>
      <c r="HE609" t="s">
        <v>385</v>
      </c>
      <c r="HO609" t="s">
        <v>383</v>
      </c>
      <c r="HP609" t="s">
        <v>385</v>
      </c>
      <c r="HQ609" t="s">
        <v>383</v>
      </c>
      <c r="HR609" t="s">
        <v>383</v>
      </c>
      <c r="HS609" t="s">
        <v>385</v>
      </c>
      <c r="HT609" t="s">
        <v>383</v>
      </c>
      <c r="HU609" t="s">
        <v>385</v>
      </c>
      <c r="HV609" t="s">
        <v>385</v>
      </c>
      <c r="HW609" t="s">
        <v>383</v>
      </c>
      <c r="IE609" t="s">
        <v>383</v>
      </c>
      <c r="IF609" t="s">
        <v>385</v>
      </c>
      <c r="IG609" t="s">
        <v>383</v>
      </c>
      <c r="IH609" t="s">
        <v>383</v>
      </c>
      <c r="II609" t="s">
        <v>383</v>
      </c>
      <c r="IJ609" t="s">
        <v>383</v>
      </c>
      <c r="IK609" t="s">
        <v>383</v>
      </c>
      <c r="IM609" t="s">
        <v>453</v>
      </c>
      <c r="IQ609" t="s">
        <v>422</v>
      </c>
      <c r="IU609" t="s">
        <v>399</v>
      </c>
      <c r="IW609" t="s">
        <v>399</v>
      </c>
      <c r="IY609" t="s">
        <v>399</v>
      </c>
      <c r="JA609" t="s">
        <v>385</v>
      </c>
      <c r="JC609" t="s">
        <v>430</v>
      </c>
      <c r="JE609" t="s">
        <v>385</v>
      </c>
      <c r="JI609" t="s">
        <v>496</v>
      </c>
      <c r="JJ609" t="s">
        <v>431</v>
      </c>
      <c r="JK609" t="s">
        <v>431</v>
      </c>
      <c r="JL609" t="s">
        <v>361</v>
      </c>
      <c r="JM609" t="s">
        <v>361</v>
      </c>
      <c r="JN609" t="s">
        <v>361</v>
      </c>
      <c r="JO609" t="s">
        <v>361</v>
      </c>
      <c r="JP609" t="s">
        <v>361</v>
      </c>
      <c r="JQ609" t="s">
        <v>361</v>
      </c>
      <c r="JR609" t="s">
        <v>370</v>
      </c>
      <c r="JS609" t="s">
        <v>370</v>
      </c>
      <c r="JT609" t="s">
        <v>361</v>
      </c>
      <c r="JU609" t="s">
        <v>361</v>
      </c>
      <c r="JV609" t="s">
        <v>370</v>
      </c>
      <c r="JW609" t="s">
        <v>361</v>
      </c>
      <c r="JY609" t="s">
        <v>489</v>
      </c>
      <c r="KA609" t="s">
        <v>433</v>
      </c>
      <c r="KB609" t="s">
        <v>8</v>
      </c>
    </row>
    <row r="610" spans="1:288" x14ac:dyDescent="0.3">
      <c r="A610">
        <v>609</v>
      </c>
      <c r="AV610" t="s">
        <v>361</v>
      </c>
      <c r="AW610" t="s">
        <v>361</v>
      </c>
      <c r="AX610" t="s">
        <v>361</v>
      </c>
      <c r="AY610" t="s">
        <v>361</v>
      </c>
      <c r="AZ610" t="s">
        <v>361</v>
      </c>
      <c r="BA610" t="s">
        <v>361</v>
      </c>
      <c r="BB610" t="s">
        <v>361</v>
      </c>
      <c r="BC610" t="s">
        <v>361</v>
      </c>
      <c r="BD610" t="s">
        <v>361</v>
      </c>
      <c r="BE610" t="s">
        <v>361</v>
      </c>
      <c r="BF610" t="s">
        <v>361</v>
      </c>
      <c r="BG610" t="s">
        <v>361</v>
      </c>
      <c r="BH610" t="s">
        <v>361</v>
      </c>
      <c r="BI610" t="s">
        <v>361</v>
      </c>
      <c r="BJ610" t="s">
        <v>361</v>
      </c>
      <c r="BK610" t="s">
        <v>361</v>
      </c>
      <c r="BL610" t="s">
        <v>361</v>
      </c>
      <c r="BM610" t="s">
        <v>361</v>
      </c>
      <c r="BP610" t="s">
        <v>361</v>
      </c>
      <c r="BQ610" t="s">
        <v>361</v>
      </c>
      <c r="BR610" t="s">
        <v>361</v>
      </c>
      <c r="BS610" t="s">
        <v>361</v>
      </c>
      <c r="BT610" t="s">
        <v>361</v>
      </c>
      <c r="BU610" t="s">
        <v>361</v>
      </c>
      <c r="BV610" t="s">
        <v>361</v>
      </c>
      <c r="BW610" t="s">
        <v>361</v>
      </c>
      <c r="BX610" t="s">
        <v>361</v>
      </c>
      <c r="BY610" t="s">
        <v>361</v>
      </c>
      <c r="BZ610" t="s">
        <v>361</v>
      </c>
      <c r="CA610" t="s">
        <v>361</v>
      </c>
      <c r="CB610" t="s">
        <v>361</v>
      </c>
      <c r="CC610" t="s">
        <v>361</v>
      </c>
      <c r="CF610" t="s">
        <v>361</v>
      </c>
      <c r="CG610" t="s">
        <v>361</v>
      </c>
      <c r="CH610" t="s">
        <v>361</v>
      </c>
      <c r="CI610" t="s">
        <v>361</v>
      </c>
      <c r="CJ610" t="s">
        <v>361</v>
      </c>
      <c r="CK610" t="s">
        <v>361</v>
      </c>
      <c r="CL610" t="s">
        <v>361</v>
      </c>
      <c r="CM610" t="s">
        <v>361</v>
      </c>
      <c r="CN610" t="s">
        <v>361</v>
      </c>
      <c r="CO610" t="s">
        <v>361</v>
      </c>
      <c r="CP610" t="s">
        <v>361</v>
      </c>
      <c r="CQ610" t="s">
        <v>361</v>
      </c>
      <c r="CR610" t="s">
        <v>361</v>
      </c>
      <c r="CS610" t="s">
        <v>361</v>
      </c>
      <c r="CT610" t="s">
        <v>361</v>
      </c>
      <c r="CU610" t="s">
        <v>361</v>
      </c>
      <c r="CV610" t="s">
        <v>361</v>
      </c>
      <c r="CW610" t="s">
        <v>361</v>
      </c>
      <c r="CX610" t="s">
        <v>361</v>
      </c>
      <c r="CY610" t="s">
        <v>361</v>
      </c>
      <c r="CZ610" t="s">
        <v>361</v>
      </c>
      <c r="DA610" t="s">
        <v>361</v>
      </c>
      <c r="DH610" t="s">
        <v>361</v>
      </c>
      <c r="DI610" t="s">
        <v>361</v>
      </c>
      <c r="DJ610" t="s">
        <v>361</v>
      </c>
      <c r="DK610" t="s">
        <v>361</v>
      </c>
      <c r="DL610" t="s">
        <v>361</v>
      </c>
      <c r="DM610" t="s">
        <v>361</v>
      </c>
      <c r="DN610" t="s">
        <v>361</v>
      </c>
      <c r="DO610" t="s">
        <v>361</v>
      </c>
      <c r="DP610" t="s">
        <v>361</v>
      </c>
      <c r="DQ610" t="s">
        <v>361</v>
      </c>
      <c r="DR610" t="s">
        <v>361</v>
      </c>
      <c r="DT610" t="s">
        <v>361</v>
      </c>
      <c r="DU610" t="s">
        <v>361</v>
      </c>
      <c r="DV610" t="s">
        <v>361</v>
      </c>
      <c r="DW610" t="s">
        <v>361</v>
      </c>
      <c r="DX610" t="s">
        <v>361</v>
      </c>
      <c r="DY610" t="s">
        <v>361</v>
      </c>
      <c r="DZ610" t="s">
        <v>361</v>
      </c>
      <c r="EA610" t="s">
        <v>361</v>
      </c>
      <c r="EB610" t="s">
        <v>361</v>
      </c>
      <c r="EC610" t="s">
        <v>361</v>
      </c>
      <c r="ED610" t="s">
        <v>361</v>
      </c>
      <c r="JL610" t="s">
        <v>361</v>
      </c>
      <c r="JM610" t="s">
        <v>361</v>
      </c>
      <c r="JN610" t="s">
        <v>361</v>
      </c>
      <c r="JO610" t="s">
        <v>361</v>
      </c>
      <c r="JP610" t="s">
        <v>361</v>
      </c>
      <c r="JQ610" t="s">
        <v>361</v>
      </c>
      <c r="JR610" t="s">
        <v>361</v>
      </c>
      <c r="JS610" t="s">
        <v>361</v>
      </c>
      <c r="JT610" t="s">
        <v>361</v>
      </c>
      <c r="JU610" t="s">
        <v>361</v>
      </c>
      <c r="JV610" t="s">
        <v>361</v>
      </c>
      <c r="JW610" t="s">
        <v>361</v>
      </c>
      <c r="KB610" t="s">
        <v>59</v>
      </c>
    </row>
    <row r="611" spans="1:288" x14ac:dyDescent="0.3">
      <c r="A611">
        <v>610</v>
      </c>
      <c r="D611" s="45">
        <v>44754</v>
      </c>
      <c r="E611" s="46">
        <v>0.49513888888888885</v>
      </c>
      <c r="F611" t="s">
        <v>4</v>
      </c>
      <c r="G611" t="s">
        <v>382</v>
      </c>
      <c r="I611" t="s">
        <v>383</v>
      </c>
      <c r="N611" t="s">
        <v>384</v>
      </c>
      <c r="S611" t="s">
        <v>385</v>
      </c>
      <c r="W611" t="s">
        <v>413</v>
      </c>
      <c r="AA611" t="s">
        <v>414</v>
      </c>
      <c r="AC611" t="s">
        <v>427</v>
      </c>
      <c r="AE611" t="s">
        <v>423</v>
      </c>
      <c r="AG611" t="s">
        <v>390</v>
      </c>
      <c r="AK611" t="s">
        <v>383</v>
      </c>
      <c r="AO611" t="s">
        <v>436</v>
      </c>
      <c r="AQ611" t="s">
        <v>383</v>
      </c>
      <c r="AS611" t="s">
        <v>383</v>
      </c>
      <c r="AU611" t="s">
        <v>436</v>
      </c>
      <c r="AV611" t="s">
        <v>361</v>
      </c>
      <c r="AW611" t="s">
        <v>361</v>
      </c>
      <c r="AX611" t="s">
        <v>361</v>
      </c>
      <c r="AY611" t="s">
        <v>361</v>
      </c>
      <c r="AZ611" t="s">
        <v>361</v>
      </c>
      <c r="BA611" t="s">
        <v>361</v>
      </c>
      <c r="BB611" t="s">
        <v>361</v>
      </c>
      <c r="BC611" t="s">
        <v>361</v>
      </c>
      <c r="BD611" t="s">
        <v>361</v>
      </c>
      <c r="BE611" t="s">
        <v>361</v>
      </c>
      <c r="BF611" t="s">
        <v>361</v>
      </c>
      <c r="BG611" t="s">
        <v>361</v>
      </c>
      <c r="BH611" t="s">
        <v>361</v>
      </c>
      <c r="BI611" t="s">
        <v>370</v>
      </c>
      <c r="BJ611" t="s">
        <v>370</v>
      </c>
      <c r="BK611" t="s">
        <v>370</v>
      </c>
      <c r="BL611" t="s">
        <v>361</v>
      </c>
      <c r="BM611" t="s">
        <v>361</v>
      </c>
      <c r="BP611" t="s">
        <v>361</v>
      </c>
      <c r="BQ611" t="s">
        <v>361</v>
      </c>
      <c r="BR611" t="s">
        <v>361</v>
      </c>
      <c r="BS611" t="s">
        <v>361</v>
      </c>
      <c r="BT611" t="s">
        <v>361</v>
      </c>
      <c r="BU611" t="s">
        <v>361</v>
      </c>
      <c r="BV611" t="s">
        <v>361</v>
      </c>
      <c r="BW611" t="s">
        <v>361</v>
      </c>
      <c r="BX611" t="s">
        <v>361</v>
      </c>
      <c r="BY611" t="s">
        <v>370</v>
      </c>
      <c r="BZ611" t="s">
        <v>370</v>
      </c>
      <c r="CA611" t="s">
        <v>370</v>
      </c>
      <c r="CB611" t="s">
        <v>361</v>
      </c>
      <c r="CC611" t="s">
        <v>361</v>
      </c>
      <c r="CF611" t="s">
        <v>361</v>
      </c>
      <c r="CG611" t="s">
        <v>361</v>
      </c>
      <c r="CH611" t="s">
        <v>361</v>
      </c>
      <c r="CI611" t="s">
        <v>361</v>
      </c>
      <c r="CJ611" t="s">
        <v>361</v>
      </c>
      <c r="CK611" t="s">
        <v>361</v>
      </c>
      <c r="CL611" t="s">
        <v>361</v>
      </c>
      <c r="CM611" t="s">
        <v>361</v>
      </c>
      <c r="CN611" t="s">
        <v>361</v>
      </c>
      <c r="CO611" t="s">
        <v>361</v>
      </c>
      <c r="CP611" t="s">
        <v>361</v>
      </c>
      <c r="CQ611" t="s">
        <v>361</v>
      </c>
      <c r="CR611" t="s">
        <v>361</v>
      </c>
      <c r="CS611" t="s">
        <v>361</v>
      </c>
      <c r="CT611" t="s">
        <v>370</v>
      </c>
      <c r="CU611" t="s">
        <v>370</v>
      </c>
      <c r="CV611" t="s">
        <v>370</v>
      </c>
      <c r="CW611" t="s">
        <v>370</v>
      </c>
      <c r="CX611" t="s">
        <v>361</v>
      </c>
      <c r="CY611" t="s">
        <v>361</v>
      </c>
      <c r="CZ611" t="s">
        <v>361</v>
      </c>
      <c r="DA611" t="s">
        <v>361</v>
      </c>
      <c r="DE611" t="s">
        <v>385</v>
      </c>
      <c r="DG611" t="s">
        <v>436</v>
      </c>
      <c r="DH611" t="s">
        <v>361</v>
      </c>
      <c r="DI611" t="s">
        <v>361</v>
      </c>
      <c r="DJ611" t="s">
        <v>361</v>
      </c>
      <c r="DK611" t="s">
        <v>361</v>
      </c>
      <c r="DL611" t="s">
        <v>361</v>
      </c>
      <c r="DM611" t="s">
        <v>361</v>
      </c>
      <c r="DN611" t="s">
        <v>361</v>
      </c>
      <c r="DO611" t="s">
        <v>361</v>
      </c>
      <c r="DP611" t="s">
        <v>361</v>
      </c>
      <c r="DQ611" t="s">
        <v>361</v>
      </c>
      <c r="DR611" t="s">
        <v>361</v>
      </c>
      <c r="DT611" t="s">
        <v>361</v>
      </c>
      <c r="DU611" t="s">
        <v>361</v>
      </c>
      <c r="DV611" t="s">
        <v>361</v>
      </c>
      <c r="DW611" t="s">
        <v>361</v>
      </c>
      <c r="DX611" t="s">
        <v>361</v>
      </c>
      <c r="DY611" t="s">
        <v>361</v>
      </c>
      <c r="DZ611" t="s">
        <v>370</v>
      </c>
      <c r="EA611" t="s">
        <v>361</v>
      </c>
      <c r="EB611" t="s">
        <v>361</v>
      </c>
      <c r="EC611" t="s">
        <v>361</v>
      </c>
      <c r="ED611" t="s">
        <v>361</v>
      </c>
      <c r="EG611" t="s">
        <v>383</v>
      </c>
      <c r="EI611" t="s">
        <v>383</v>
      </c>
      <c r="EK611" t="s">
        <v>383</v>
      </c>
      <c r="EL611">
        <v>2</v>
      </c>
      <c r="EM611" t="s">
        <v>371</v>
      </c>
      <c r="EN611">
        <v>41</v>
      </c>
      <c r="EO611" t="s">
        <v>371</v>
      </c>
      <c r="EP611">
        <v>24</v>
      </c>
      <c r="FQ611" t="s">
        <v>373</v>
      </c>
      <c r="FS611" t="s">
        <v>448</v>
      </c>
      <c r="FW611" t="s">
        <v>419</v>
      </c>
      <c r="GG611" t="s">
        <v>383</v>
      </c>
      <c r="GK611" t="s">
        <v>394</v>
      </c>
      <c r="GQ611">
        <v>2</v>
      </c>
      <c r="GS611" t="s">
        <v>395</v>
      </c>
      <c r="GU611" t="s">
        <v>396</v>
      </c>
      <c r="GY611" t="s">
        <v>397</v>
      </c>
      <c r="HC611" t="s">
        <v>383</v>
      </c>
      <c r="HE611" t="s">
        <v>385</v>
      </c>
      <c r="HO611" t="s">
        <v>385</v>
      </c>
      <c r="HP611" t="s">
        <v>385</v>
      </c>
      <c r="HQ611" t="s">
        <v>383</v>
      </c>
      <c r="HR611" t="s">
        <v>383</v>
      </c>
      <c r="HS611" t="s">
        <v>383</v>
      </c>
      <c r="HT611" t="s">
        <v>383</v>
      </c>
      <c r="HU611" t="s">
        <v>385</v>
      </c>
      <c r="HV611" t="s">
        <v>385</v>
      </c>
      <c r="HW611" t="s">
        <v>383</v>
      </c>
      <c r="IE611" t="s">
        <v>383</v>
      </c>
      <c r="IF611" t="s">
        <v>385</v>
      </c>
      <c r="IG611" t="s">
        <v>383</v>
      </c>
      <c r="IH611" t="s">
        <v>383</v>
      </c>
      <c r="II611" t="s">
        <v>383</v>
      </c>
      <c r="IJ611" t="s">
        <v>383</v>
      </c>
      <c r="IK611" t="s">
        <v>383</v>
      </c>
      <c r="IM611" t="s">
        <v>421</v>
      </c>
      <c r="IQ611" t="s">
        <v>422</v>
      </c>
      <c r="IU611" t="s">
        <v>399</v>
      </c>
      <c r="IW611" t="s">
        <v>399</v>
      </c>
      <c r="IY611" t="s">
        <v>399</v>
      </c>
      <c r="JA611" t="s">
        <v>385</v>
      </c>
      <c r="JC611" t="s">
        <v>430</v>
      </c>
      <c r="JE611" t="s">
        <v>385</v>
      </c>
      <c r="JI611" t="s">
        <v>431</v>
      </c>
      <c r="JJ611" t="s">
        <v>432</v>
      </c>
      <c r="JK611" t="s">
        <v>432</v>
      </c>
      <c r="JL611" t="s">
        <v>361</v>
      </c>
      <c r="JM611" t="s">
        <v>361</v>
      </c>
      <c r="JN611" t="s">
        <v>361</v>
      </c>
      <c r="JO611" t="s">
        <v>361</v>
      </c>
      <c r="JP611" t="s">
        <v>361</v>
      </c>
      <c r="JQ611" t="s">
        <v>361</v>
      </c>
      <c r="JR611" t="s">
        <v>370</v>
      </c>
      <c r="JS611" t="s">
        <v>370</v>
      </c>
      <c r="JT611" t="s">
        <v>370</v>
      </c>
      <c r="JU611" t="s">
        <v>370</v>
      </c>
      <c r="JV611" t="s">
        <v>370</v>
      </c>
      <c r="JW611" t="s">
        <v>370</v>
      </c>
      <c r="JY611" t="s">
        <v>14</v>
      </c>
      <c r="KA611" t="s">
        <v>433</v>
      </c>
      <c r="KB611" t="s">
        <v>8</v>
      </c>
    </row>
    <row r="612" spans="1:288" x14ac:dyDescent="0.3">
      <c r="A612">
        <v>611</v>
      </c>
      <c r="AV612" t="s">
        <v>361</v>
      </c>
      <c r="AW612" t="s">
        <v>361</v>
      </c>
      <c r="AX612" t="s">
        <v>361</v>
      </c>
      <c r="AY612" t="s">
        <v>361</v>
      </c>
      <c r="AZ612" t="s">
        <v>361</v>
      </c>
      <c r="BA612" t="s">
        <v>361</v>
      </c>
      <c r="BB612" t="s">
        <v>361</v>
      </c>
      <c r="BC612" t="s">
        <v>361</v>
      </c>
      <c r="BD612" t="s">
        <v>361</v>
      </c>
      <c r="BE612" t="s">
        <v>361</v>
      </c>
      <c r="BF612" t="s">
        <v>361</v>
      </c>
      <c r="BG612" t="s">
        <v>361</v>
      </c>
      <c r="BH612" t="s">
        <v>361</v>
      </c>
      <c r="BI612" t="s">
        <v>361</v>
      </c>
      <c r="BJ612" t="s">
        <v>361</v>
      </c>
      <c r="BK612" t="s">
        <v>361</v>
      </c>
      <c r="BL612" t="s">
        <v>361</v>
      </c>
      <c r="BM612" t="s">
        <v>361</v>
      </c>
      <c r="BP612" t="s">
        <v>361</v>
      </c>
      <c r="BQ612" t="s">
        <v>361</v>
      </c>
      <c r="BR612" t="s">
        <v>361</v>
      </c>
      <c r="BS612" t="s">
        <v>361</v>
      </c>
      <c r="BT612" t="s">
        <v>361</v>
      </c>
      <c r="BU612" t="s">
        <v>361</v>
      </c>
      <c r="BV612" t="s">
        <v>361</v>
      </c>
      <c r="BW612" t="s">
        <v>361</v>
      </c>
      <c r="BX612" t="s">
        <v>361</v>
      </c>
      <c r="BY612" t="s">
        <v>361</v>
      </c>
      <c r="BZ612" t="s">
        <v>361</v>
      </c>
      <c r="CA612" t="s">
        <v>361</v>
      </c>
      <c r="CB612" t="s">
        <v>361</v>
      </c>
      <c r="CC612" t="s">
        <v>361</v>
      </c>
      <c r="CF612" t="s">
        <v>361</v>
      </c>
      <c r="CG612" t="s">
        <v>361</v>
      </c>
      <c r="CH612" t="s">
        <v>361</v>
      </c>
      <c r="CI612" t="s">
        <v>361</v>
      </c>
      <c r="CJ612" t="s">
        <v>361</v>
      </c>
      <c r="CK612" t="s">
        <v>361</v>
      </c>
      <c r="CL612" t="s">
        <v>361</v>
      </c>
      <c r="CM612" t="s">
        <v>361</v>
      </c>
      <c r="CN612" t="s">
        <v>361</v>
      </c>
      <c r="CO612" t="s">
        <v>361</v>
      </c>
      <c r="CP612" t="s">
        <v>361</v>
      </c>
      <c r="CQ612" t="s">
        <v>361</v>
      </c>
      <c r="CR612" t="s">
        <v>361</v>
      </c>
      <c r="CS612" t="s">
        <v>361</v>
      </c>
      <c r="CT612" t="s">
        <v>361</v>
      </c>
      <c r="CU612" t="s">
        <v>361</v>
      </c>
      <c r="CV612" t="s">
        <v>361</v>
      </c>
      <c r="CW612" t="s">
        <v>361</v>
      </c>
      <c r="CX612" t="s">
        <v>361</v>
      </c>
      <c r="CY612" t="s">
        <v>361</v>
      </c>
      <c r="CZ612" t="s">
        <v>361</v>
      </c>
      <c r="DA612" t="s">
        <v>361</v>
      </c>
      <c r="DH612" t="s">
        <v>361</v>
      </c>
      <c r="DI612" t="s">
        <v>361</v>
      </c>
      <c r="DJ612" t="s">
        <v>361</v>
      </c>
      <c r="DK612" t="s">
        <v>361</v>
      </c>
      <c r="DL612" t="s">
        <v>361</v>
      </c>
      <c r="DM612" t="s">
        <v>361</v>
      </c>
      <c r="DN612" t="s">
        <v>361</v>
      </c>
      <c r="DO612" t="s">
        <v>361</v>
      </c>
      <c r="DP612" t="s">
        <v>361</v>
      </c>
      <c r="DQ612" t="s">
        <v>361</v>
      </c>
      <c r="DR612" t="s">
        <v>361</v>
      </c>
      <c r="DT612" t="s">
        <v>361</v>
      </c>
      <c r="DU612" t="s">
        <v>361</v>
      </c>
      <c r="DV612" t="s">
        <v>361</v>
      </c>
      <c r="DW612" t="s">
        <v>361</v>
      </c>
      <c r="DX612" t="s">
        <v>361</v>
      </c>
      <c r="DY612" t="s">
        <v>361</v>
      </c>
      <c r="DZ612" t="s">
        <v>361</v>
      </c>
      <c r="EA612" t="s">
        <v>361</v>
      </c>
      <c r="EB612" t="s">
        <v>361</v>
      </c>
      <c r="EC612" t="s">
        <v>361</v>
      </c>
      <c r="ED612" t="s">
        <v>361</v>
      </c>
      <c r="JL612" t="s">
        <v>361</v>
      </c>
      <c r="JM612" t="s">
        <v>361</v>
      </c>
      <c r="JN612" t="s">
        <v>361</v>
      </c>
      <c r="JO612" t="s">
        <v>361</v>
      </c>
      <c r="JP612" t="s">
        <v>361</v>
      </c>
      <c r="JQ612" t="s">
        <v>361</v>
      </c>
      <c r="JR612" t="s">
        <v>361</v>
      </c>
      <c r="JS612" t="s">
        <v>361</v>
      </c>
      <c r="JT612" t="s">
        <v>361</v>
      </c>
      <c r="JU612" t="s">
        <v>361</v>
      </c>
      <c r="JV612" t="s">
        <v>361</v>
      </c>
      <c r="JW612" t="s">
        <v>361</v>
      </c>
      <c r="KB612" t="s">
        <v>59</v>
      </c>
    </row>
    <row r="613" spans="1:288" x14ac:dyDescent="0.3">
      <c r="A613">
        <v>612</v>
      </c>
      <c r="D613" s="45">
        <v>44751</v>
      </c>
      <c r="E613" s="46">
        <v>0.5229166666666667</v>
      </c>
      <c r="F613" t="s">
        <v>15</v>
      </c>
      <c r="G613" t="s">
        <v>13</v>
      </c>
      <c r="H613" t="s">
        <v>7</v>
      </c>
      <c r="L613" t="s">
        <v>362</v>
      </c>
      <c r="P613" t="s">
        <v>9</v>
      </c>
      <c r="V613" t="s">
        <v>363</v>
      </c>
      <c r="Z613" t="s">
        <v>402</v>
      </c>
      <c r="AB613" t="s">
        <v>365</v>
      </c>
      <c r="AD613" t="s">
        <v>389</v>
      </c>
      <c r="AF613" t="s">
        <v>367</v>
      </c>
      <c r="AJ613" t="s">
        <v>367</v>
      </c>
      <c r="AN613" t="s">
        <v>7</v>
      </c>
      <c r="AP613" t="s">
        <v>424</v>
      </c>
      <c r="AR613" t="s">
        <v>7</v>
      </c>
      <c r="AT613" t="s">
        <v>9</v>
      </c>
      <c r="AV613" t="s">
        <v>361</v>
      </c>
      <c r="AW613" t="s">
        <v>361</v>
      </c>
      <c r="AX613" t="s">
        <v>361</v>
      </c>
      <c r="AY613" t="s">
        <v>361</v>
      </c>
      <c r="AZ613" t="s">
        <v>370</v>
      </c>
      <c r="BA613" t="s">
        <v>370</v>
      </c>
      <c r="BB613" t="s">
        <v>370</v>
      </c>
      <c r="BC613" t="s">
        <v>361</v>
      </c>
      <c r="BD613" t="s">
        <v>361</v>
      </c>
      <c r="BE613" t="s">
        <v>361</v>
      </c>
      <c r="BF613" t="s">
        <v>361</v>
      </c>
      <c r="BG613" t="s">
        <v>361</v>
      </c>
      <c r="BH613" t="s">
        <v>361</v>
      </c>
      <c r="BI613" t="s">
        <v>361</v>
      </c>
      <c r="BJ613" t="s">
        <v>361</v>
      </c>
      <c r="BK613" t="s">
        <v>361</v>
      </c>
      <c r="BL613" t="s">
        <v>361</v>
      </c>
      <c r="BM613" t="s">
        <v>361</v>
      </c>
      <c r="BP613" t="s">
        <v>361</v>
      </c>
      <c r="BQ613" t="s">
        <v>370</v>
      </c>
      <c r="BR613" t="s">
        <v>361</v>
      </c>
      <c r="BS613" t="s">
        <v>370</v>
      </c>
      <c r="BT613" t="s">
        <v>361</v>
      </c>
      <c r="BU613" t="s">
        <v>361</v>
      </c>
      <c r="BV613" t="s">
        <v>361</v>
      </c>
      <c r="BW613" t="s">
        <v>361</v>
      </c>
      <c r="BX613" t="s">
        <v>361</v>
      </c>
      <c r="BY613" t="s">
        <v>361</v>
      </c>
      <c r="BZ613" t="s">
        <v>361</v>
      </c>
      <c r="CA613" t="s">
        <v>361</v>
      </c>
      <c r="CB613" t="s">
        <v>361</v>
      </c>
      <c r="CC613" t="s">
        <v>361</v>
      </c>
      <c r="CF613" t="s">
        <v>361</v>
      </c>
      <c r="CG613" t="s">
        <v>361</v>
      </c>
      <c r="CH613" t="s">
        <v>370</v>
      </c>
      <c r="CI613" t="s">
        <v>361</v>
      </c>
      <c r="CJ613" t="s">
        <v>370</v>
      </c>
      <c r="CK613" t="s">
        <v>361</v>
      </c>
      <c r="CL613" t="s">
        <v>370</v>
      </c>
      <c r="CM613" t="s">
        <v>361</v>
      </c>
      <c r="CN613" t="s">
        <v>361</v>
      </c>
      <c r="CO613" t="s">
        <v>361</v>
      </c>
      <c r="CP613" t="s">
        <v>361</v>
      </c>
      <c r="CQ613" t="s">
        <v>361</v>
      </c>
      <c r="CR613" t="s">
        <v>361</v>
      </c>
      <c r="CS613" t="s">
        <v>361</v>
      </c>
      <c r="CT613" t="s">
        <v>361</v>
      </c>
      <c r="CU613" t="s">
        <v>361</v>
      </c>
      <c r="CV613" t="s">
        <v>361</v>
      </c>
      <c r="CW613" t="s">
        <v>361</v>
      </c>
      <c r="CX613" t="s">
        <v>361</v>
      </c>
      <c r="CY613" t="s">
        <v>361</v>
      </c>
      <c r="CZ613" t="s">
        <v>361</v>
      </c>
      <c r="DA613" t="s">
        <v>361</v>
      </c>
      <c r="DD613" t="s">
        <v>9</v>
      </c>
      <c r="DF613" t="s">
        <v>9</v>
      </c>
      <c r="DH613" t="s">
        <v>361</v>
      </c>
      <c r="DI613" t="s">
        <v>361</v>
      </c>
      <c r="DJ613" t="s">
        <v>361</v>
      </c>
      <c r="DK613" t="s">
        <v>361</v>
      </c>
      <c r="DL613" t="s">
        <v>361</v>
      </c>
      <c r="DM613" t="s">
        <v>361</v>
      </c>
      <c r="DN613" t="s">
        <v>361</v>
      </c>
      <c r="DO613" t="s">
        <v>361</v>
      </c>
      <c r="DP613" t="s">
        <v>361</v>
      </c>
      <c r="DQ613" t="s">
        <v>361</v>
      </c>
      <c r="DR613" t="s">
        <v>370</v>
      </c>
      <c r="DT613" t="s">
        <v>361</v>
      </c>
      <c r="DU613" t="s">
        <v>361</v>
      </c>
      <c r="DV613" t="s">
        <v>361</v>
      </c>
      <c r="DW613" t="s">
        <v>361</v>
      </c>
      <c r="DX613" t="s">
        <v>361</v>
      </c>
      <c r="DY613" t="s">
        <v>361</v>
      </c>
      <c r="DZ613" t="s">
        <v>361</v>
      </c>
      <c r="EA613" t="s">
        <v>361</v>
      </c>
      <c r="EB613" t="s">
        <v>361</v>
      </c>
      <c r="EC613" t="s">
        <v>361</v>
      </c>
      <c r="ED613" t="s">
        <v>361</v>
      </c>
      <c r="EH613" t="s">
        <v>7</v>
      </c>
      <c r="EJ613" t="s">
        <v>7</v>
      </c>
      <c r="EL613">
        <v>0</v>
      </c>
      <c r="FQ613" t="s">
        <v>373</v>
      </c>
      <c r="FR613" t="s">
        <v>374</v>
      </c>
      <c r="FV613" t="s">
        <v>374</v>
      </c>
      <c r="GF613" t="s">
        <v>7</v>
      </c>
      <c r="GJ613" t="s">
        <v>425</v>
      </c>
      <c r="GP613">
        <v>2</v>
      </c>
      <c r="GR613" t="s">
        <v>559</v>
      </c>
      <c r="GT613" t="s">
        <v>488</v>
      </c>
      <c r="GX613" t="s">
        <v>378</v>
      </c>
      <c r="HB613" t="s">
        <v>7</v>
      </c>
      <c r="HD613" t="s">
        <v>7</v>
      </c>
      <c r="HF613" t="s">
        <v>9</v>
      </c>
      <c r="HG613" t="s">
        <v>9</v>
      </c>
      <c r="HH613" t="s">
        <v>7</v>
      </c>
      <c r="HI613" t="s">
        <v>9</v>
      </c>
      <c r="HJ613" t="s">
        <v>9</v>
      </c>
      <c r="HK613" t="s">
        <v>7</v>
      </c>
      <c r="HL613" t="s">
        <v>9</v>
      </c>
      <c r="HM613" t="s">
        <v>9</v>
      </c>
      <c r="HN613" t="s">
        <v>7</v>
      </c>
      <c r="HX613" t="s">
        <v>9</v>
      </c>
      <c r="HY613" t="s">
        <v>9</v>
      </c>
      <c r="HZ613" t="s">
        <v>7</v>
      </c>
      <c r="IA613" t="s">
        <v>7</v>
      </c>
      <c r="IB613" t="s">
        <v>7</v>
      </c>
      <c r="IC613" t="s">
        <v>7</v>
      </c>
      <c r="ID613" t="s">
        <v>7</v>
      </c>
      <c r="IL613" t="s">
        <v>440</v>
      </c>
      <c r="IP613" t="s">
        <v>14</v>
      </c>
      <c r="IR613" t="s">
        <v>408</v>
      </c>
      <c r="IT613" t="s">
        <v>381</v>
      </c>
      <c r="IV613" t="s">
        <v>381</v>
      </c>
      <c r="IX613" t="s">
        <v>381</v>
      </c>
      <c r="IZ613" t="s">
        <v>7</v>
      </c>
      <c r="JL613" t="s">
        <v>361</v>
      </c>
      <c r="JM613" t="s">
        <v>361</v>
      </c>
      <c r="JN613" t="s">
        <v>361</v>
      </c>
      <c r="JO613" t="s">
        <v>361</v>
      </c>
      <c r="JP613" t="s">
        <v>361</v>
      </c>
      <c r="JQ613" t="s">
        <v>361</v>
      </c>
      <c r="JR613" t="s">
        <v>361</v>
      </c>
      <c r="JS613" t="s">
        <v>361</v>
      </c>
      <c r="JT613" t="s">
        <v>361</v>
      </c>
      <c r="JU613" t="s">
        <v>361</v>
      </c>
      <c r="JV613" t="s">
        <v>361</v>
      </c>
      <c r="JW613" t="s">
        <v>361</v>
      </c>
      <c r="KB613" t="s">
        <v>8</v>
      </c>
    </row>
    <row r="614" spans="1:288" x14ac:dyDescent="0.3">
      <c r="A614">
        <v>613</v>
      </c>
      <c r="D614" s="45">
        <v>44751</v>
      </c>
      <c r="E614" s="46">
        <v>0.52986111111111112</v>
      </c>
      <c r="F614" t="s">
        <v>5</v>
      </c>
      <c r="G614" t="s">
        <v>13</v>
      </c>
      <c r="H614" t="s">
        <v>7</v>
      </c>
      <c r="L614" t="s">
        <v>362</v>
      </c>
      <c r="P614" t="s">
        <v>9</v>
      </c>
      <c r="V614" t="s">
        <v>363</v>
      </c>
      <c r="Z614" t="s">
        <v>364</v>
      </c>
      <c r="AB614" t="s">
        <v>403</v>
      </c>
      <c r="AD614" t="s">
        <v>366</v>
      </c>
      <c r="AF614" t="s">
        <v>367</v>
      </c>
      <c r="AJ614" t="s">
        <v>367</v>
      </c>
      <c r="AN614" t="s">
        <v>9</v>
      </c>
      <c r="AP614" t="s">
        <v>369</v>
      </c>
      <c r="AR614" t="s">
        <v>7</v>
      </c>
      <c r="AT614" t="s">
        <v>7</v>
      </c>
      <c r="AV614" t="s">
        <v>361</v>
      </c>
      <c r="AW614" t="s">
        <v>361</v>
      </c>
      <c r="AX614" t="s">
        <v>361</v>
      </c>
      <c r="AY614" t="s">
        <v>361</v>
      </c>
      <c r="AZ614" t="s">
        <v>370</v>
      </c>
      <c r="BA614" t="s">
        <v>370</v>
      </c>
      <c r="BB614" t="s">
        <v>361</v>
      </c>
      <c r="BC614" t="s">
        <v>361</v>
      </c>
      <c r="BD614" t="s">
        <v>361</v>
      </c>
      <c r="BE614" t="s">
        <v>361</v>
      </c>
      <c r="BF614" t="s">
        <v>361</v>
      </c>
      <c r="BG614" t="s">
        <v>361</v>
      </c>
      <c r="BH614" t="s">
        <v>361</v>
      </c>
      <c r="BI614" t="s">
        <v>361</v>
      </c>
      <c r="BJ614" t="s">
        <v>361</v>
      </c>
      <c r="BK614" t="s">
        <v>361</v>
      </c>
      <c r="BL614" t="s">
        <v>361</v>
      </c>
      <c r="BM614" t="s">
        <v>361</v>
      </c>
      <c r="BP614" t="s">
        <v>361</v>
      </c>
      <c r="BQ614" t="s">
        <v>361</v>
      </c>
      <c r="BR614" t="s">
        <v>370</v>
      </c>
      <c r="BS614" t="s">
        <v>370</v>
      </c>
      <c r="BT614" t="s">
        <v>370</v>
      </c>
      <c r="BU614" t="s">
        <v>361</v>
      </c>
      <c r="BV614" t="s">
        <v>361</v>
      </c>
      <c r="BW614" t="s">
        <v>361</v>
      </c>
      <c r="BX614" t="s">
        <v>361</v>
      </c>
      <c r="BY614" t="s">
        <v>361</v>
      </c>
      <c r="BZ614" t="s">
        <v>361</v>
      </c>
      <c r="CA614" t="s">
        <v>361</v>
      </c>
      <c r="CB614" t="s">
        <v>361</v>
      </c>
      <c r="CC614" t="s">
        <v>361</v>
      </c>
      <c r="CF614" t="s">
        <v>361</v>
      </c>
      <c r="CG614" t="s">
        <v>361</v>
      </c>
      <c r="CH614" t="s">
        <v>361</v>
      </c>
      <c r="CI614" t="s">
        <v>361</v>
      </c>
      <c r="CJ614" t="s">
        <v>361</v>
      </c>
      <c r="CK614" t="s">
        <v>370</v>
      </c>
      <c r="CL614" t="s">
        <v>370</v>
      </c>
      <c r="CM614" t="s">
        <v>370</v>
      </c>
      <c r="CN614" t="s">
        <v>370</v>
      </c>
      <c r="CO614" t="s">
        <v>361</v>
      </c>
      <c r="CP614" t="s">
        <v>361</v>
      </c>
      <c r="CQ614" t="s">
        <v>361</v>
      </c>
      <c r="CR614" t="s">
        <v>361</v>
      </c>
      <c r="CS614" t="s">
        <v>361</v>
      </c>
      <c r="CT614" t="s">
        <v>361</v>
      </c>
      <c r="CU614" t="s">
        <v>361</v>
      </c>
      <c r="CV614" t="s">
        <v>361</v>
      </c>
      <c r="CW614" t="s">
        <v>361</v>
      </c>
      <c r="CX614" t="s">
        <v>361</v>
      </c>
      <c r="CY614" t="s">
        <v>361</v>
      </c>
      <c r="CZ614" t="s">
        <v>361</v>
      </c>
      <c r="DA614" t="s">
        <v>361</v>
      </c>
      <c r="DD614" t="s">
        <v>9</v>
      </c>
      <c r="DF614" t="s">
        <v>9</v>
      </c>
      <c r="DH614" t="s">
        <v>361</v>
      </c>
      <c r="DI614" t="s">
        <v>361</v>
      </c>
      <c r="DJ614" t="s">
        <v>361</v>
      </c>
      <c r="DK614" t="s">
        <v>361</v>
      </c>
      <c r="DL614" t="s">
        <v>361</v>
      </c>
      <c r="DM614" t="s">
        <v>361</v>
      </c>
      <c r="DN614" t="s">
        <v>361</v>
      </c>
      <c r="DO614" t="s">
        <v>361</v>
      </c>
      <c r="DP614" t="s">
        <v>361</v>
      </c>
      <c r="DQ614" t="s">
        <v>361</v>
      </c>
      <c r="DR614" t="s">
        <v>370</v>
      </c>
      <c r="DT614" t="s">
        <v>361</v>
      </c>
      <c r="DU614" t="s">
        <v>361</v>
      </c>
      <c r="DV614" t="s">
        <v>361</v>
      </c>
      <c r="DW614" t="s">
        <v>361</v>
      </c>
      <c r="DX614" t="s">
        <v>361</v>
      </c>
      <c r="DY614" t="s">
        <v>361</v>
      </c>
      <c r="DZ614" t="s">
        <v>361</v>
      </c>
      <c r="EA614" t="s">
        <v>361</v>
      </c>
      <c r="EB614" t="s">
        <v>361</v>
      </c>
      <c r="EC614" t="s">
        <v>361</v>
      </c>
      <c r="ED614" t="s">
        <v>361</v>
      </c>
      <c r="EH614" t="s">
        <v>7</v>
      </c>
      <c r="EJ614" t="s">
        <v>7</v>
      </c>
      <c r="EL614">
        <v>1</v>
      </c>
      <c r="EM614" t="s">
        <v>371</v>
      </c>
      <c r="EN614">
        <v>18</v>
      </c>
      <c r="FQ614" t="s">
        <v>373</v>
      </c>
      <c r="FR614" t="s">
        <v>449</v>
      </c>
      <c r="FV614" t="s">
        <v>449</v>
      </c>
      <c r="GF614" t="s">
        <v>7</v>
      </c>
      <c r="GJ614" t="s">
        <v>661</v>
      </c>
      <c r="GN614" t="s">
        <v>479</v>
      </c>
      <c r="GP614">
        <v>998</v>
      </c>
      <c r="GR614" t="s">
        <v>510</v>
      </c>
      <c r="GT614" t="s">
        <v>377</v>
      </c>
      <c r="GX614" t="s">
        <v>378</v>
      </c>
      <c r="HB614" t="s">
        <v>7</v>
      </c>
      <c r="HD614" t="s">
        <v>9</v>
      </c>
      <c r="HF614" t="s">
        <v>9</v>
      </c>
      <c r="HG614" t="s">
        <v>9</v>
      </c>
      <c r="HH614" t="s">
        <v>7</v>
      </c>
      <c r="HI614" t="s">
        <v>7</v>
      </c>
      <c r="HJ614" t="s">
        <v>9</v>
      </c>
      <c r="HK614" t="s">
        <v>7</v>
      </c>
      <c r="HL614" t="s">
        <v>7</v>
      </c>
      <c r="HM614" t="s">
        <v>9</v>
      </c>
      <c r="HN614" t="s">
        <v>7</v>
      </c>
      <c r="HX614" t="s">
        <v>9</v>
      </c>
      <c r="HY614" t="s">
        <v>9</v>
      </c>
      <c r="HZ614" t="s">
        <v>7</v>
      </c>
      <c r="IA614" t="s">
        <v>7</v>
      </c>
      <c r="IB614" t="s">
        <v>7</v>
      </c>
      <c r="IC614" t="s">
        <v>7</v>
      </c>
      <c r="ID614" t="s">
        <v>7</v>
      </c>
      <c r="IL614" t="s">
        <v>473</v>
      </c>
      <c r="IP614" t="s">
        <v>14</v>
      </c>
      <c r="IR614" t="s">
        <v>530</v>
      </c>
      <c r="IT614" t="s">
        <v>381</v>
      </c>
      <c r="IV614" t="s">
        <v>381</v>
      </c>
      <c r="IX614" t="s">
        <v>381</v>
      </c>
      <c r="IZ614" t="s">
        <v>9</v>
      </c>
      <c r="JB614" t="s">
        <v>11</v>
      </c>
      <c r="JD614" t="s">
        <v>9</v>
      </c>
      <c r="JF614" t="s">
        <v>446</v>
      </c>
      <c r="JG614" t="s">
        <v>410</v>
      </c>
      <c r="JH614" t="s">
        <v>410</v>
      </c>
      <c r="JL614" t="s">
        <v>370</v>
      </c>
      <c r="JM614" t="s">
        <v>370</v>
      </c>
      <c r="JN614" t="s">
        <v>370</v>
      </c>
      <c r="JO614" t="s">
        <v>370</v>
      </c>
      <c r="JP614" t="s">
        <v>370</v>
      </c>
      <c r="JQ614" t="s">
        <v>361</v>
      </c>
      <c r="JR614" t="s">
        <v>361</v>
      </c>
      <c r="JS614" t="s">
        <v>361</v>
      </c>
      <c r="JT614" t="s">
        <v>361</v>
      </c>
      <c r="JU614" t="s">
        <v>361</v>
      </c>
      <c r="JV614" t="s">
        <v>361</v>
      </c>
      <c r="JW614" t="s">
        <v>361</v>
      </c>
      <c r="JX614" t="s">
        <v>14</v>
      </c>
      <c r="JZ614" t="s">
        <v>412</v>
      </c>
      <c r="KB614" t="s">
        <v>8</v>
      </c>
    </row>
    <row r="615" spans="1:288" x14ac:dyDescent="0.3">
      <c r="A615">
        <v>614</v>
      </c>
      <c r="D615" s="45">
        <v>44751</v>
      </c>
      <c r="E615" s="46">
        <v>0.52847222222222223</v>
      </c>
      <c r="F615" t="s">
        <v>4</v>
      </c>
      <c r="G615" t="s">
        <v>13</v>
      </c>
      <c r="H615" t="s">
        <v>7</v>
      </c>
      <c r="L615" t="s">
        <v>362</v>
      </c>
      <c r="P615" t="s">
        <v>9</v>
      </c>
      <c r="V615" t="s">
        <v>487</v>
      </c>
      <c r="X615" t="s">
        <v>9</v>
      </c>
      <c r="Z615" t="s">
        <v>402</v>
      </c>
      <c r="AB615" t="s">
        <v>403</v>
      </c>
      <c r="AD615" t="s">
        <v>389</v>
      </c>
      <c r="AF615" t="s">
        <v>367</v>
      </c>
      <c r="AJ615" t="s">
        <v>367</v>
      </c>
      <c r="AN615" t="s">
        <v>368</v>
      </c>
      <c r="AP615" t="s">
        <v>424</v>
      </c>
      <c r="AR615" t="s">
        <v>7</v>
      </c>
      <c r="AT615" t="s">
        <v>368</v>
      </c>
      <c r="AV615" t="s">
        <v>361</v>
      </c>
      <c r="AW615" t="s">
        <v>361</v>
      </c>
      <c r="AX615" t="s">
        <v>361</v>
      </c>
      <c r="AY615" t="s">
        <v>361</v>
      </c>
      <c r="AZ615" t="s">
        <v>370</v>
      </c>
      <c r="BA615" t="s">
        <v>370</v>
      </c>
      <c r="BB615" t="s">
        <v>370</v>
      </c>
      <c r="BC615" t="s">
        <v>370</v>
      </c>
      <c r="BD615" t="s">
        <v>361</v>
      </c>
      <c r="BE615" t="s">
        <v>361</v>
      </c>
      <c r="BF615" t="s">
        <v>361</v>
      </c>
      <c r="BG615" t="s">
        <v>361</v>
      </c>
      <c r="BH615" t="s">
        <v>361</v>
      </c>
      <c r="BI615" t="s">
        <v>361</v>
      </c>
      <c r="BJ615" t="s">
        <v>361</v>
      </c>
      <c r="BK615" t="s">
        <v>361</v>
      </c>
      <c r="BL615" t="s">
        <v>361</v>
      </c>
      <c r="BM615" t="s">
        <v>361</v>
      </c>
      <c r="BP615" t="s">
        <v>361</v>
      </c>
      <c r="BQ615" t="s">
        <v>370</v>
      </c>
      <c r="BR615" t="s">
        <v>370</v>
      </c>
      <c r="BS615" t="s">
        <v>370</v>
      </c>
      <c r="BT615" t="s">
        <v>361</v>
      </c>
      <c r="BU615" t="s">
        <v>361</v>
      </c>
      <c r="BV615" t="s">
        <v>361</v>
      </c>
      <c r="BW615" t="s">
        <v>361</v>
      </c>
      <c r="BX615" t="s">
        <v>361</v>
      </c>
      <c r="BY615" t="s">
        <v>361</v>
      </c>
      <c r="BZ615" t="s">
        <v>361</v>
      </c>
      <c r="CA615" t="s">
        <v>361</v>
      </c>
      <c r="CB615" t="s">
        <v>361</v>
      </c>
      <c r="CC615" t="s">
        <v>361</v>
      </c>
      <c r="CF615" t="s">
        <v>361</v>
      </c>
      <c r="CG615" t="s">
        <v>361</v>
      </c>
      <c r="CH615" t="s">
        <v>370</v>
      </c>
      <c r="CI615" t="s">
        <v>370</v>
      </c>
      <c r="CJ615" t="s">
        <v>370</v>
      </c>
      <c r="CK615" t="s">
        <v>370</v>
      </c>
      <c r="CL615" t="s">
        <v>361</v>
      </c>
      <c r="CM615" t="s">
        <v>361</v>
      </c>
      <c r="CN615" t="s">
        <v>361</v>
      </c>
      <c r="CO615" t="s">
        <v>361</v>
      </c>
      <c r="CP615" t="s">
        <v>361</v>
      </c>
      <c r="CQ615" t="s">
        <v>361</v>
      </c>
      <c r="CR615" t="s">
        <v>361</v>
      </c>
      <c r="CS615" t="s">
        <v>361</v>
      </c>
      <c r="CT615" t="s">
        <v>361</v>
      </c>
      <c r="CU615" t="s">
        <v>361</v>
      </c>
      <c r="CV615" t="s">
        <v>361</v>
      </c>
      <c r="CW615" t="s">
        <v>361</v>
      </c>
      <c r="CX615" t="s">
        <v>361</v>
      </c>
      <c r="CY615" t="s">
        <v>361</v>
      </c>
      <c r="CZ615" t="s">
        <v>361</v>
      </c>
      <c r="DA615" t="s">
        <v>361</v>
      </c>
      <c r="DD615" t="s">
        <v>9</v>
      </c>
      <c r="DF615" t="s">
        <v>9</v>
      </c>
      <c r="DH615" t="s">
        <v>361</v>
      </c>
      <c r="DI615" t="s">
        <v>361</v>
      </c>
      <c r="DJ615" t="s">
        <v>361</v>
      </c>
      <c r="DK615" t="s">
        <v>361</v>
      </c>
      <c r="DL615" t="s">
        <v>361</v>
      </c>
      <c r="DM615" t="s">
        <v>361</v>
      </c>
      <c r="DN615" t="s">
        <v>361</v>
      </c>
      <c r="DO615" t="s">
        <v>361</v>
      </c>
      <c r="DP615" t="s">
        <v>361</v>
      </c>
      <c r="DQ615" t="s">
        <v>361</v>
      </c>
      <c r="DR615" t="s">
        <v>370</v>
      </c>
      <c r="DT615" t="s">
        <v>361</v>
      </c>
      <c r="DU615" t="s">
        <v>361</v>
      </c>
      <c r="DV615" t="s">
        <v>361</v>
      </c>
      <c r="DW615" t="s">
        <v>361</v>
      </c>
      <c r="DX615" t="s">
        <v>361</v>
      </c>
      <c r="DY615" t="s">
        <v>361</v>
      </c>
      <c r="DZ615" t="s">
        <v>361</v>
      </c>
      <c r="EA615" t="s">
        <v>361</v>
      </c>
      <c r="EB615" t="s">
        <v>361</v>
      </c>
      <c r="EC615" t="s">
        <v>361</v>
      </c>
      <c r="ED615" t="s">
        <v>361</v>
      </c>
      <c r="EH615" t="s">
        <v>9</v>
      </c>
      <c r="EJ615" t="s">
        <v>9</v>
      </c>
      <c r="EL615">
        <v>1</v>
      </c>
      <c r="EM615" t="s">
        <v>372</v>
      </c>
      <c r="EN615">
        <v>22</v>
      </c>
      <c r="FQ615" t="s">
        <v>373</v>
      </c>
      <c r="FR615" t="s">
        <v>406</v>
      </c>
      <c r="FV615" t="s">
        <v>374</v>
      </c>
      <c r="GF615" t="s">
        <v>7</v>
      </c>
      <c r="GJ615" t="s">
        <v>425</v>
      </c>
      <c r="GP615">
        <v>2</v>
      </c>
      <c r="GR615" t="s">
        <v>523</v>
      </c>
      <c r="GT615" t="s">
        <v>377</v>
      </c>
      <c r="GX615" t="s">
        <v>378</v>
      </c>
      <c r="HB615" t="s">
        <v>7</v>
      </c>
      <c r="HD615" t="s">
        <v>9</v>
      </c>
      <c r="HF615" t="s">
        <v>9</v>
      </c>
      <c r="HG615" t="s">
        <v>9</v>
      </c>
      <c r="HH615" t="s">
        <v>7</v>
      </c>
      <c r="HI615" t="s">
        <v>7</v>
      </c>
      <c r="HJ615" t="s">
        <v>7</v>
      </c>
      <c r="HK615" t="s">
        <v>7</v>
      </c>
      <c r="HL615" t="s">
        <v>9</v>
      </c>
      <c r="HM615" t="s">
        <v>9</v>
      </c>
      <c r="HN615" t="s">
        <v>7</v>
      </c>
      <c r="HX615" t="s">
        <v>7</v>
      </c>
      <c r="HY615" t="s">
        <v>9</v>
      </c>
      <c r="HZ615" t="s">
        <v>7</v>
      </c>
      <c r="IA615" t="s">
        <v>7</v>
      </c>
      <c r="IB615" t="s">
        <v>7</v>
      </c>
      <c r="IC615" t="s">
        <v>7</v>
      </c>
      <c r="ID615" t="s">
        <v>7</v>
      </c>
      <c r="IL615" t="s">
        <v>473</v>
      </c>
      <c r="IP615" t="s">
        <v>380</v>
      </c>
      <c r="IT615" t="s">
        <v>381</v>
      </c>
      <c r="IV615" t="s">
        <v>381</v>
      </c>
      <c r="IX615" t="s">
        <v>381</v>
      </c>
      <c r="IZ615" t="s">
        <v>9</v>
      </c>
      <c r="JB615" t="s">
        <v>11</v>
      </c>
      <c r="JD615" t="s">
        <v>9</v>
      </c>
      <c r="JF615" t="s">
        <v>410</v>
      </c>
      <c r="JG615" t="s">
        <v>410</v>
      </c>
      <c r="JH615" t="s">
        <v>410</v>
      </c>
      <c r="JL615" t="s">
        <v>370</v>
      </c>
      <c r="JM615" t="s">
        <v>370</v>
      </c>
      <c r="JN615" t="s">
        <v>370</v>
      </c>
      <c r="JO615" t="s">
        <v>370</v>
      </c>
      <c r="JP615" t="s">
        <v>370</v>
      </c>
      <c r="JQ615" t="s">
        <v>370</v>
      </c>
      <c r="JR615" t="s">
        <v>361</v>
      </c>
      <c r="JS615" t="s">
        <v>361</v>
      </c>
      <c r="JT615" t="s">
        <v>361</v>
      </c>
      <c r="JU615" t="s">
        <v>361</v>
      </c>
      <c r="JV615" t="s">
        <v>361</v>
      </c>
      <c r="JW615" t="s">
        <v>361</v>
      </c>
      <c r="JX615" t="s">
        <v>474</v>
      </c>
      <c r="JZ615" t="s">
        <v>412</v>
      </c>
      <c r="KB615" t="s">
        <v>8</v>
      </c>
    </row>
    <row r="616" spans="1:288" x14ac:dyDescent="0.3">
      <c r="A616">
        <v>615</v>
      </c>
      <c r="AV616" t="s">
        <v>361</v>
      </c>
      <c r="AW616" t="s">
        <v>361</v>
      </c>
      <c r="AX616" t="s">
        <v>361</v>
      </c>
      <c r="AY616" t="s">
        <v>361</v>
      </c>
      <c r="AZ616" t="s">
        <v>361</v>
      </c>
      <c r="BA616" t="s">
        <v>361</v>
      </c>
      <c r="BB616" t="s">
        <v>361</v>
      </c>
      <c r="BC616" t="s">
        <v>361</v>
      </c>
      <c r="BD616" t="s">
        <v>361</v>
      </c>
      <c r="BE616" t="s">
        <v>361</v>
      </c>
      <c r="BF616" t="s">
        <v>361</v>
      </c>
      <c r="BG616" t="s">
        <v>361</v>
      </c>
      <c r="BH616" t="s">
        <v>361</v>
      </c>
      <c r="BI616" t="s">
        <v>361</v>
      </c>
      <c r="BJ616" t="s">
        <v>361</v>
      </c>
      <c r="BK616" t="s">
        <v>361</v>
      </c>
      <c r="BL616" t="s">
        <v>361</v>
      </c>
      <c r="BM616" t="s">
        <v>361</v>
      </c>
      <c r="BP616" t="s">
        <v>361</v>
      </c>
      <c r="BQ616" t="s">
        <v>361</v>
      </c>
      <c r="BR616" t="s">
        <v>361</v>
      </c>
      <c r="BS616" t="s">
        <v>361</v>
      </c>
      <c r="BT616" t="s">
        <v>361</v>
      </c>
      <c r="BU616" t="s">
        <v>361</v>
      </c>
      <c r="BV616" t="s">
        <v>361</v>
      </c>
      <c r="BW616" t="s">
        <v>361</v>
      </c>
      <c r="BX616" t="s">
        <v>361</v>
      </c>
      <c r="BY616" t="s">
        <v>361</v>
      </c>
      <c r="BZ616" t="s">
        <v>361</v>
      </c>
      <c r="CA616" t="s">
        <v>361</v>
      </c>
      <c r="CB616" t="s">
        <v>361</v>
      </c>
      <c r="CC616" t="s">
        <v>361</v>
      </c>
      <c r="CF616" t="s">
        <v>361</v>
      </c>
      <c r="CG616" t="s">
        <v>361</v>
      </c>
      <c r="CH616" t="s">
        <v>361</v>
      </c>
      <c r="CI616" t="s">
        <v>361</v>
      </c>
      <c r="CJ616" t="s">
        <v>361</v>
      </c>
      <c r="CK616" t="s">
        <v>361</v>
      </c>
      <c r="CL616" t="s">
        <v>361</v>
      </c>
      <c r="CM616" t="s">
        <v>361</v>
      </c>
      <c r="CN616" t="s">
        <v>361</v>
      </c>
      <c r="CO616" t="s">
        <v>361</v>
      </c>
      <c r="CP616" t="s">
        <v>361</v>
      </c>
      <c r="CQ616" t="s">
        <v>361</v>
      </c>
      <c r="CR616" t="s">
        <v>361</v>
      </c>
      <c r="CS616" t="s">
        <v>361</v>
      </c>
      <c r="CT616" t="s">
        <v>361</v>
      </c>
      <c r="CU616" t="s">
        <v>361</v>
      </c>
      <c r="CV616" t="s">
        <v>361</v>
      </c>
      <c r="CW616" t="s">
        <v>361</v>
      </c>
      <c r="CX616" t="s">
        <v>361</v>
      </c>
      <c r="CY616" t="s">
        <v>361</v>
      </c>
      <c r="CZ616" t="s">
        <v>361</v>
      </c>
      <c r="DA616" t="s">
        <v>361</v>
      </c>
      <c r="DH616" t="s">
        <v>361</v>
      </c>
      <c r="DI616" t="s">
        <v>361</v>
      </c>
      <c r="DJ616" t="s">
        <v>361</v>
      </c>
      <c r="DK616" t="s">
        <v>361</v>
      </c>
      <c r="DL616" t="s">
        <v>361</v>
      </c>
      <c r="DM616" t="s">
        <v>361</v>
      </c>
      <c r="DN616" t="s">
        <v>361</v>
      </c>
      <c r="DO616" t="s">
        <v>361</v>
      </c>
      <c r="DP616" t="s">
        <v>361</v>
      </c>
      <c r="DQ616" t="s">
        <v>361</v>
      </c>
      <c r="DR616" t="s">
        <v>361</v>
      </c>
      <c r="DT616" t="s">
        <v>361</v>
      </c>
      <c r="DU616" t="s">
        <v>361</v>
      </c>
      <c r="DV616" t="s">
        <v>361</v>
      </c>
      <c r="DW616" t="s">
        <v>361</v>
      </c>
      <c r="DX616" t="s">
        <v>361</v>
      </c>
      <c r="DY616" t="s">
        <v>361</v>
      </c>
      <c r="DZ616" t="s">
        <v>361</v>
      </c>
      <c r="EA616" t="s">
        <v>361</v>
      </c>
      <c r="EB616" t="s">
        <v>361</v>
      </c>
      <c r="EC616" t="s">
        <v>361</v>
      </c>
      <c r="ED616" t="s">
        <v>361</v>
      </c>
      <c r="JL616" t="s">
        <v>361</v>
      </c>
      <c r="JM616" t="s">
        <v>361</v>
      </c>
      <c r="JN616" t="s">
        <v>361</v>
      </c>
      <c r="JO616" t="s">
        <v>361</v>
      </c>
      <c r="JP616" t="s">
        <v>361</v>
      </c>
      <c r="JQ616" t="s">
        <v>361</v>
      </c>
      <c r="JR616" t="s">
        <v>361</v>
      </c>
      <c r="JS616" t="s">
        <v>361</v>
      </c>
      <c r="JT616" t="s">
        <v>361</v>
      </c>
      <c r="JU616" t="s">
        <v>361</v>
      </c>
      <c r="JV616" t="s">
        <v>361</v>
      </c>
      <c r="JW616" t="s">
        <v>361</v>
      </c>
      <c r="KB616" t="s">
        <v>59</v>
      </c>
    </row>
    <row r="617" spans="1:288" x14ac:dyDescent="0.3">
      <c r="A617">
        <v>616</v>
      </c>
      <c r="AV617" t="s">
        <v>361</v>
      </c>
      <c r="AW617" t="s">
        <v>361</v>
      </c>
      <c r="AX617" t="s">
        <v>361</v>
      </c>
      <c r="AY617" t="s">
        <v>361</v>
      </c>
      <c r="AZ617" t="s">
        <v>361</v>
      </c>
      <c r="BA617" t="s">
        <v>361</v>
      </c>
      <c r="BB617" t="s">
        <v>361</v>
      </c>
      <c r="BC617" t="s">
        <v>361</v>
      </c>
      <c r="BD617" t="s">
        <v>361</v>
      </c>
      <c r="BE617" t="s">
        <v>361</v>
      </c>
      <c r="BF617" t="s">
        <v>361</v>
      </c>
      <c r="BG617" t="s">
        <v>361</v>
      </c>
      <c r="BH617" t="s">
        <v>361</v>
      </c>
      <c r="BI617" t="s">
        <v>361</v>
      </c>
      <c r="BJ617" t="s">
        <v>361</v>
      </c>
      <c r="BK617" t="s">
        <v>361</v>
      </c>
      <c r="BL617" t="s">
        <v>361</v>
      </c>
      <c r="BM617" t="s">
        <v>361</v>
      </c>
      <c r="BP617" t="s">
        <v>361</v>
      </c>
      <c r="BQ617" t="s">
        <v>361</v>
      </c>
      <c r="BR617" t="s">
        <v>361</v>
      </c>
      <c r="BS617" t="s">
        <v>361</v>
      </c>
      <c r="BT617" t="s">
        <v>361</v>
      </c>
      <c r="BU617" t="s">
        <v>361</v>
      </c>
      <c r="BV617" t="s">
        <v>361</v>
      </c>
      <c r="BW617" t="s">
        <v>361</v>
      </c>
      <c r="BX617" t="s">
        <v>361</v>
      </c>
      <c r="BY617" t="s">
        <v>361</v>
      </c>
      <c r="BZ617" t="s">
        <v>361</v>
      </c>
      <c r="CA617" t="s">
        <v>361</v>
      </c>
      <c r="CB617" t="s">
        <v>361</v>
      </c>
      <c r="CC617" t="s">
        <v>361</v>
      </c>
      <c r="CF617" t="s">
        <v>361</v>
      </c>
      <c r="CG617" t="s">
        <v>361</v>
      </c>
      <c r="CH617" t="s">
        <v>361</v>
      </c>
      <c r="CI617" t="s">
        <v>361</v>
      </c>
      <c r="CJ617" t="s">
        <v>361</v>
      </c>
      <c r="CK617" t="s">
        <v>361</v>
      </c>
      <c r="CL617" t="s">
        <v>361</v>
      </c>
      <c r="CM617" t="s">
        <v>361</v>
      </c>
      <c r="CN617" t="s">
        <v>361</v>
      </c>
      <c r="CO617" t="s">
        <v>361</v>
      </c>
      <c r="CP617" t="s">
        <v>361</v>
      </c>
      <c r="CQ617" t="s">
        <v>361</v>
      </c>
      <c r="CR617" t="s">
        <v>361</v>
      </c>
      <c r="CS617" t="s">
        <v>361</v>
      </c>
      <c r="CT617" t="s">
        <v>361</v>
      </c>
      <c r="CU617" t="s">
        <v>361</v>
      </c>
      <c r="CV617" t="s">
        <v>361</v>
      </c>
      <c r="CW617" t="s">
        <v>361</v>
      </c>
      <c r="CX617" t="s">
        <v>361</v>
      </c>
      <c r="CY617" t="s">
        <v>361</v>
      </c>
      <c r="CZ617" t="s">
        <v>361</v>
      </c>
      <c r="DA617" t="s">
        <v>361</v>
      </c>
      <c r="DH617" t="s">
        <v>361</v>
      </c>
      <c r="DI617" t="s">
        <v>361</v>
      </c>
      <c r="DJ617" t="s">
        <v>361</v>
      </c>
      <c r="DK617" t="s">
        <v>361</v>
      </c>
      <c r="DL617" t="s">
        <v>361</v>
      </c>
      <c r="DM617" t="s">
        <v>361</v>
      </c>
      <c r="DN617" t="s">
        <v>361</v>
      </c>
      <c r="DO617" t="s">
        <v>361</v>
      </c>
      <c r="DP617" t="s">
        <v>361</v>
      </c>
      <c r="DQ617" t="s">
        <v>361</v>
      </c>
      <c r="DR617" t="s">
        <v>361</v>
      </c>
      <c r="DT617" t="s">
        <v>361</v>
      </c>
      <c r="DU617" t="s">
        <v>361</v>
      </c>
      <c r="DV617" t="s">
        <v>361</v>
      </c>
      <c r="DW617" t="s">
        <v>361</v>
      </c>
      <c r="DX617" t="s">
        <v>361</v>
      </c>
      <c r="DY617" t="s">
        <v>361</v>
      </c>
      <c r="DZ617" t="s">
        <v>361</v>
      </c>
      <c r="EA617" t="s">
        <v>361</v>
      </c>
      <c r="EB617" t="s">
        <v>361</v>
      </c>
      <c r="EC617" t="s">
        <v>361</v>
      </c>
      <c r="ED617" t="s">
        <v>361</v>
      </c>
      <c r="JL617" t="s">
        <v>361</v>
      </c>
      <c r="JM617" t="s">
        <v>361</v>
      </c>
      <c r="JN617" t="s">
        <v>361</v>
      </c>
      <c r="JO617" t="s">
        <v>361</v>
      </c>
      <c r="JP617" t="s">
        <v>361</v>
      </c>
      <c r="JQ617" t="s">
        <v>361</v>
      </c>
      <c r="JR617" t="s">
        <v>361</v>
      </c>
      <c r="JS617" t="s">
        <v>361</v>
      </c>
      <c r="JT617" t="s">
        <v>361</v>
      </c>
      <c r="JU617" t="s">
        <v>361</v>
      </c>
      <c r="JV617" t="s">
        <v>361</v>
      </c>
      <c r="JW617" t="s">
        <v>361</v>
      </c>
      <c r="KB617" t="s">
        <v>59</v>
      </c>
    </row>
    <row r="618" spans="1:288" x14ac:dyDescent="0.3">
      <c r="A618">
        <v>617</v>
      </c>
      <c r="AV618" t="s">
        <v>361</v>
      </c>
      <c r="AW618" t="s">
        <v>361</v>
      </c>
      <c r="AX618" t="s">
        <v>361</v>
      </c>
      <c r="AY618" t="s">
        <v>361</v>
      </c>
      <c r="AZ618" t="s">
        <v>361</v>
      </c>
      <c r="BA618" t="s">
        <v>361</v>
      </c>
      <c r="BB618" t="s">
        <v>361</v>
      </c>
      <c r="BC618" t="s">
        <v>361</v>
      </c>
      <c r="BD618" t="s">
        <v>361</v>
      </c>
      <c r="BE618" t="s">
        <v>361</v>
      </c>
      <c r="BF618" t="s">
        <v>361</v>
      </c>
      <c r="BG618" t="s">
        <v>361</v>
      </c>
      <c r="BH618" t="s">
        <v>361</v>
      </c>
      <c r="BI618" t="s">
        <v>361</v>
      </c>
      <c r="BJ618" t="s">
        <v>361</v>
      </c>
      <c r="BK618" t="s">
        <v>361</v>
      </c>
      <c r="BL618" t="s">
        <v>361</v>
      </c>
      <c r="BM618" t="s">
        <v>361</v>
      </c>
      <c r="BP618" t="s">
        <v>361</v>
      </c>
      <c r="BQ618" t="s">
        <v>361</v>
      </c>
      <c r="BR618" t="s">
        <v>361</v>
      </c>
      <c r="BS618" t="s">
        <v>361</v>
      </c>
      <c r="BT618" t="s">
        <v>361</v>
      </c>
      <c r="BU618" t="s">
        <v>361</v>
      </c>
      <c r="BV618" t="s">
        <v>361</v>
      </c>
      <c r="BW618" t="s">
        <v>361</v>
      </c>
      <c r="BX618" t="s">
        <v>361</v>
      </c>
      <c r="BY618" t="s">
        <v>361</v>
      </c>
      <c r="BZ618" t="s">
        <v>361</v>
      </c>
      <c r="CA618" t="s">
        <v>361</v>
      </c>
      <c r="CB618" t="s">
        <v>361</v>
      </c>
      <c r="CC618" t="s">
        <v>361</v>
      </c>
      <c r="CF618" t="s">
        <v>361</v>
      </c>
      <c r="CG618" t="s">
        <v>361</v>
      </c>
      <c r="CH618" t="s">
        <v>361</v>
      </c>
      <c r="CI618" t="s">
        <v>361</v>
      </c>
      <c r="CJ618" t="s">
        <v>361</v>
      </c>
      <c r="CK618" t="s">
        <v>361</v>
      </c>
      <c r="CL618" t="s">
        <v>361</v>
      </c>
      <c r="CM618" t="s">
        <v>361</v>
      </c>
      <c r="CN618" t="s">
        <v>361</v>
      </c>
      <c r="CO618" t="s">
        <v>361</v>
      </c>
      <c r="CP618" t="s">
        <v>361</v>
      </c>
      <c r="CQ618" t="s">
        <v>361</v>
      </c>
      <c r="CR618" t="s">
        <v>361</v>
      </c>
      <c r="CS618" t="s">
        <v>361</v>
      </c>
      <c r="CT618" t="s">
        <v>361</v>
      </c>
      <c r="CU618" t="s">
        <v>361</v>
      </c>
      <c r="CV618" t="s">
        <v>361</v>
      </c>
      <c r="CW618" t="s">
        <v>361</v>
      </c>
      <c r="CX618" t="s">
        <v>361</v>
      </c>
      <c r="CY618" t="s">
        <v>361</v>
      </c>
      <c r="CZ618" t="s">
        <v>361</v>
      </c>
      <c r="DA618" t="s">
        <v>361</v>
      </c>
      <c r="DH618" t="s">
        <v>361</v>
      </c>
      <c r="DI618" t="s">
        <v>361</v>
      </c>
      <c r="DJ618" t="s">
        <v>361</v>
      </c>
      <c r="DK618" t="s">
        <v>361</v>
      </c>
      <c r="DL618" t="s">
        <v>361</v>
      </c>
      <c r="DM618" t="s">
        <v>361</v>
      </c>
      <c r="DN618" t="s">
        <v>361</v>
      </c>
      <c r="DO618" t="s">
        <v>361</v>
      </c>
      <c r="DP618" t="s">
        <v>361</v>
      </c>
      <c r="DQ618" t="s">
        <v>361</v>
      </c>
      <c r="DR618" t="s">
        <v>361</v>
      </c>
      <c r="DT618" t="s">
        <v>361</v>
      </c>
      <c r="DU618" t="s">
        <v>361</v>
      </c>
      <c r="DV618" t="s">
        <v>361</v>
      </c>
      <c r="DW618" t="s">
        <v>361</v>
      </c>
      <c r="DX618" t="s">
        <v>361</v>
      </c>
      <c r="DY618" t="s">
        <v>361</v>
      </c>
      <c r="DZ618" t="s">
        <v>361</v>
      </c>
      <c r="EA618" t="s">
        <v>361</v>
      </c>
      <c r="EB618" t="s">
        <v>361</v>
      </c>
      <c r="EC618" t="s">
        <v>361</v>
      </c>
      <c r="ED618" t="s">
        <v>361</v>
      </c>
      <c r="JL618" t="s">
        <v>361</v>
      </c>
      <c r="JM618" t="s">
        <v>361</v>
      </c>
      <c r="JN618" t="s">
        <v>361</v>
      </c>
      <c r="JO618" t="s">
        <v>361</v>
      </c>
      <c r="JP618" t="s">
        <v>361</v>
      </c>
      <c r="JQ618" t="s">
        <v>361</v>
      </c>
      <c r="JR618" t="s">
        <v>361</v>
      </c>
      <c r="JS618" t="s">
        <v>361</v>
      </c>
      <c r="JT618" t="s">
        <v>361</v>
      </c>
      <c r="JU618" t="s">
        <v>361</v>
      </c>
      <c r="JV618" t="s">
        <v>361</v>
      </c>
      <c r="JW618" t="s">
        <v>361</v>
      </c>
      <c r="KB618" t="s">
        <v>59</v>
      </c>
    </row>
    <row r="619" spans="1:288" x14ac:dyDescent="0.3">
      <c r="A619">
        <v>618</v>
      </c>
      <c r="AV619" t="s">
        <v>361</v>
      </c>
      <c r="AW619" t="s">
        <v>361</v>
      </c>
      <c r="AX619" t="s">
        <v>361</v>
      </c>
      <c r="AY619" t="s">
        <v>361</v>
      </c>
      <c r="AZ619" t="s">
        <v>361</v>
      </c>
      <c r="BA619" t="s">
        <v>361</v>
      </c>
      <c r="BB619" t="s">
        <v>361</v>
      </c>
      <c r="BC619" t="s">
        <v>361</v>
      </c>
      <c r="BD619" t="s">
        <v>361</v>
      </c>
      <c r="BE619" t="s">
        <v>361</v>
      </c>
      <c r="BF619" t="s">
        <v>361</v>
      </c>
      <c r="BG619" t="s">
        <v>361</v>
      </c>
      <c r="BH619" t="s">
        <v>361</v>
      </c>
      <c r="BI619" t="s">
        <v>361</v>
      </c>
      <c r="BJ619" t="s">
        <v>361</v>
      </c>
      <c r="BK619" t="s">
        <v>361</v>
      </c>
      <c r="BL619" t="s">
        <v>361</v>
      </c>
      <c r="BM619" t="s">
        <v>361</v>
      </c>
      <c r="BP619" t="s">
        <v>361</v>
      </c>
      <c r="BQ619" t="s">
        <v>361</v>
      </c>
      <c r="BR619" t="s">
        <v>361</v>
      </c>
      <c r="BS619" t="s">
        <v>361</v>
      </c>
      <c r="BT619" t="s">
        <v>361</v>
      </c>
      <c r="BU619" t="s">
        <v>361</v>
      </c>
      <c r="BV619" t="s">
        <v>361</v>
      </c>
      <c r="BW619" t="s">
        <v>361</v>
      </c>
      <c r="BX619" t="s">
        <v>361</v>
      </c>
      <c r="BY619" t="s">
        <v>361</v>
      </c>
      <c r="BZ619" t="s">
        <v>361</v>
      </c>
      <c r="CA619" t="s">
        <v>361</v>
      </c>
      <c r="CB619" t="s">
        <v>361</v>
      </c>
      <c r="CC619" t="s">
        <v>361</v>
      </c>
      <c r="CF619" t="s">
        <v>361</v>
      </c>
      <c r="CG619" t="s">
        <v>361</v>
      </c>
      <c r="CH619" t="s">
        <v>361</v>
      </c>
      <c r="CI619" t="s">
        <v>361</v>
      </c>
      <c r="CJ619" t="s">
        <v>361</v>
      </c>
      <c r="CK619" t="s">
        <v>361</v>
      </c>
      <c r="CL619" t="s">
        <v>361</v>
      </c>
      <c r="CM619" t="s">
        <v>361</v>
      </c>
      <c r="CN619" t="s">
        <v>361</v>
      </c>
      <c r="CO619" t="s">
        <v>361</v>
      </c>
      <c r="CP619" t="s">
        <v>361</v>
      </c>
      <c r="CQ619" t="s">
        <v>361</v>
      </c>
      <c r="CR619" t="s">
        <v>361</v>
      </c>
      <c r="CS619" t="s">
        <v>361</v>
      </c>
      <c r="CT619" t="s">
        <v>361</v>
      </c>
      <c r="CU619" t="s">
        <v>361</v>
      </c>
      <c r="CV619" t="s">
        <v>361</v>
      </c>
      <c r="CW619" t="s">
        <v>361</v>
      </c>
      <c r="CX619" t="s">
        <v>361</v>
      </c>
      <c r="CY619" t="s">
        <v>361</v>
      </c>
      <c r="CZ619" t="s">
        <v>361</v>
      </c>
      <c r="DA619" t="s">
        <v>361</v>
      </c>
      <c r="DH619" t="s">
        <v>361</v>
      </c>
      <c r="DI619" t="s">
        <v>361</v>
      </c>
      <c r="DJ619" t="s">
        <v>361</v>
      </c>
      <c r="DK619" t="s">
        <v>361</v>
      </c>
      <c r="DL619" t="s">
        <v>361</v>
      </c>
      <c r="DM619" t="s">
        <v>361</v>
      </c>
      <c r="DN619" t="s">
        <v>361</v>
      </c>
      <c r="DO619" t="s">
        <v>361</v>
      </c>
      <c r="DP619" t="s">
        <v>361</v>
      </c>
      <c r="DQ619" t="s">
        <v>361</v>
      </c>
      <c r="DR619" t="s">
        <v>361</v>
      </c>
      <c r="DT619" t="s">
        <v>361</v>
      </c>
      <c r="DU619" t="s">
        <v>361</v>
      </c>
      <c r="DV619" t="s">
        <v>361</v>
      </c>
      <c r="DW619" t="s">
        <v>361</v>
      </c>
      <c r="DX619" t="s">
        <v>361</v>
      </c>
      <c r="DY619" t="s">
        <v>361</v>
      </c>
      <c r="DZ619" t="s">
        <v>361</v>
      </c>
      <c r="EA619" t="s">
        <v>361</v>
      </c>
      <c r="EB619" t="s">
        <v>361</v>
      </c>
      <c r="EC619" t="s">
        <v>361</v>
      </c>
      <c r="ED619" t="s">
        <v>361</v>
      </c>
      <c r="JL619" t="s">
        <v>361</v>
      </c>
      <c r="JM619" t="s">
        <v>361</v>
      </c>
      <c r="JN619" t="s">
        <v>361</v>
      </c>
      <c r="JO619" t="s">
        <v>361</v>
      </c>
      <c r="JP619" t="s">
        <v>361</v>
      </c>
      <c r="JQ619" t="s">
        <v>361</v>
      </c>
      <c r="JR619" t="s">
        <v>361</v>
      </c>
      <c r="JS619" t="s">
        <v>361</v>
      </c>
      <c r="JT619" t="s">
        <v>361</v>
      </c>
      <c r="JU619" t="s">
        <v>361</v>
      </c>
      <c r="JV619" t="s">
        <v>361</v>
      </c>
      <c r="JW619" t="s">
        <v>361</v>
      </c>
      <c r="KB619" t="s">
        <v>59</v>
      </c>
    </row>
    <row r="620" spans="1:288" x14ac:dyDescent="0.3">
      <c r="A620">
        <v>619</v>
      </c>
      <c r="AV620" t="s">
        <v>361</v>
      </c>
      <c r="AW620" t="s">
        <v>361</v>
      </c>
      <c r="AX620" t="s">
        <v>361</v>
      </c>
      <c r="AY620" t="s">
        <v>361</v>
      </c>
      <c r="AZ620" t="s">
        <v>361</v>
      </c>
      <c r="BA620" t="s">
        <v>361</v>
      </c>
      <c r="BB620" t="s">
        <v>361</v>
      </c>
      <c r="BC620" t="s">
        <v>361</v>
      </c>
      <c r="BD620" t="s">
        <v>361</v>
      </c>
      <c r="BE620" t="s">
        <v>361</v>
      </c>
      <c r="BF620" t="s">
        <v>361</v>
      </c>
      <c r="BG620" t="s">
        <v>361</v>
      </c>
      <c r="BH620" t="s">
        <v>361</v>
      </c>
      <c r="BI620" t="s">
        <v>361</v>
      </c>
      <c r="BJ620" t="s">
        <v>361</v>
      </c>
      <c r="BK620" t="s">
        <v>361</v>
      </c>
      <c r="BL620" t="s">
        <v>361</v>
      </c>
      <c r="BM620" t="s">
        <v>361</v>
      </c>
      <c r="BP620" t="s">
        <v>361</v>
      </c>
      <c r="BQ620" t="s">
        <v>361</v>
      </c>
      <c r="BR620" t="s">
        <v>361</v>
      </c>
      <c r="BS620" t="s">
        <v>361</v>
      </c>
      <c r="BT620" t="s">
        <v>361</v>
      </c>
      <c r="BU620" t="s">
        <v>361</v>
      </c>
      <c r="BV620" t="s">
        <v>361</v>
      </c>
      <c r="BW620" t="s">
        <v>361</v>
      </c>
      <c r="BX620" t="s">
        <v>361</v>
      </c>
      <c r="BY620" t="s">
        <v>361</v>
      </c>
      <c r="BZ620" t="s">
        <v>361</v>
      </c>
      <c r="CA620" t="s">
        <v>361</v>
      </c>
      <c r="CB620" t="s">
        <v>361</v>
      </c>
      <c r="CC620" t="s">
        <v>361</v>
      </c>
      <c r="CF620" t="s">
        <v>361</v>
      </c>
      <c r="CG620" t="s">
        <v>361</v>
      </c>
      <c r="CH620" t="s">
        <v>361</v>
      </c>
      <c r="CI620" t="s">
        <v>361</v>
      </c>
      <c r="CJ620" t="s">
        <v>361</v>
      </c>
      <c r="CK620" t="s">
        <v>361</v>
      </c>
      <c r="CL620" t="s">
        <v>361</v>
      </c>
      <c r="CM620" t="s">
        <v>361</v>
      </c>
      <c r="CN620" t="s">
        <v>361</v>
      </c>
      <c r="CO620" t="s">
        <v>361</v>
      </c>
      <c r="CP620" t="s">
        <v>361</v>
      </c>
      <c r="CQ620" t="s">
        <v>361</v>
      </c>
      <c r="CR620" t="s">
        <v>361</v>
      </c>
      <c r="CS620" t="s">
        <v>361</v>
      </c>
      <c r="CT620" t="s">
        <v>361</v>
      </c>
      <c r="CU620" t="s">
        <v>361</v>
      </c>
      <c r="CV620" t="s">
        <v>361</v>
      </c>
      <c r="CW620" t="s">
        <v>361</v>
      </c>
      <c r="CX620" t="s">
        <v>361</v>
      </c>
      <c r="CY620" t="s">
        <v>361</v>
      </c>
      <c r="CZ620" t="s">
        <v>361</v>
      </c>
      <c r="DA620" t="s">
        <v>361</v>
      </c>
      <c r="DH620" t="s">
        <v>361</v>
      </c>
      <c r="DI620" t="s">
        <v>361</v>
      </c>
      <c r="DJ620" t="s">
        <v>361</v>
      </c>
      <c r="DK620" t="s">
        <v>361</v>
      </c>
      <c r="DL620" t="s">
        <v>361</v>
      </c>
      <c r="DM620" t="s">
        <v>361</v>
      </c>
      <c r="DN620" t="s">
        <v>361</v>
      </c>
      <c r="DO620" t="s">
        <v>361</v>
      </c>
      <c r="DP620" t="s">
        <v>361</v>
      </c>
      <c r="DQ620" t="s">
        <v>361</v>
      </c>
      <c r="DR620" t="s">
        <v>361</v>
      </c>
      <c r="DT620" t="s">
        <v>361</v>
      </c>
      <c r="DU620" t="s">
        <v>361</v>
      </c>
      <c r="DV620" t="s">
        <v>361</v>
      </c>
      <c r="DW620" t="s">
        <v>361</v>
      </c>
      <c r="DX620" t="s">
        <v>361</v>
      </c>
      <c r="DY620" t="s">
        <v>361</v>
      </c>
      <c r="DZ620" t="s">
        <v>361</v>
      </c>
      <c r="EA620" t="s">
        <v>361</v>
      </c>
      <c r="EB620" t="s">
        <v>361</v>
      </c>
      <c r="EC620" t="s">
        <v>361</v>
      </c>
      <c r="ED620" t="s">
        <v>361</v>
      </c>
      <c r="JL620" t="s">
        <v>361</v>
      </c>
      <c r="JM620" t="s">
        <v>361</v>
      </c>
      <c r="JN620" t="s">
        <v>361</v>
      </c>
      <c r="JO620" t="s">
        <v>361</v>
      </c>
      <c r="JP620" t="s">
        <v>361</v>
      </c>
      <c r="JQ620" t="s">
        <v>361</v>
      </c>
      <c r="JR620" t="s">
        <v>361</v>
      </c>
      <c r="JS620" t="s">
        <v>361</v>
      </c>
      <c r="JT620" t="s">
        <v>361</v>
      </c>
      <c r="JU620" t="s">
        <v>361</v>
      </c>
      <c r="JV620" t="s">
        <v>361</v>
      </c>
      <c r="JW620" t="s">
        <v>361</v>
      </c>
      <c r="KB620" t="s">
        <v>59</v>
      </c>
    </row>
    <row r="621" spans="1:288" x14ac:dyDescent="0.3">
      <c r="A621">
        <v>620</v>
      </c>
      <c r="AV621" t="s">
        <v>361</v>
      </c>
      <c r="AW621" t="s">
        <v>361</v>
      </c>
      <c r="AX621" t="s">
        <v>361</v>
      </c>
      <c r="AY621" t="s">
        <v>361</v>
      </c>
      <c r="AZ621" t="s">
        <v>361</v>
      </c>
      <c r="BA621" t="s">
        <v>361</v>
      </c>
      <c r="BB621" t="s">
        <v>361</v>
      </c>
      <c r="BC621" t="s">
        <v>361</v>
      </c>
      <c r="BD621" t="s">
        <v>361</v>
      </c>
      <c r="BE621" t="s">
        <v>361</v>
      </c>
      <c r="BF621" t="s">
        <v>361</v>
      </c>
      <c r="BG621" t="s">
        <v>361</v>
      </c>
      <c r="BH621" t="s">
        <v>361</v>
      </c>
      <c r="BI621" t="s">
        <v>361</v>
      </c>
      <c r="BJ621" t="s">
        <v>361</v>
      </c>
      <c r="BK621" t="s">
        <v>361</v>
      </c>
      <c r="BL621" t="s">
        <v>361</v>
      </c>
      <c r="BM621" t="s">
        <v>361</v>
      </c>
      <c r="BP621" t="s">
        <v>361</v>
      </c>
      <c r="BQ621" t="s">
        <v>361</v>
      </c>
      <c r="BR621" t="s">
        <v>361</v>
      </c>
      <c r="BS621" t="s">
        <v>361</v>
      </c>
      <c r="BT621" t="s">
        <v>361</v>
      </c>
      <c r="BU621" t="s">
        <v>361</v>
      </c>
      <c r="BV621" t="s">
        <v>361</v>
      </c>
      <c r="BW621" t="s">
        <v>361</v>
      </c>
      <c r="BX621" t="s">
        <v>361</v>
      </c>
      <c r="BY621" t="s">
        <v>361</v>
      </c>
      <c r="BZ621" t="s">
        <v>361</v>
      </c>
      <c r="CA621" t="s">
        <v>361</v>
      </c>
      <c r="CB621" t="s">
        <v>361</v>
      </c>
      <c r="CC621" t="s">
        <v>361</v>
      </c>
      <c r="CF621" t="s">
        <v>361</v>
      </c>
      <c r="CG621" t="s">
        <v>361</v>
      </c>
      <c r="CH621" t="s">
        <v>361</v>
      </c>
      <c r="CI621" t="s">
        <v>361</v>
      </c>
      <c r="CJ621" t="s">
        <v>361</v>
      </c>
      <c r="CK621" t="s">
        <v>361</v>
      </c>
      <c r="CL621" t="s">
        <v>361</v>
      </c>
      <c r="CM621" t="s">
        <v>361</v>
      </c>
      <c r="CN621" t="s">
        <v>361</v>
      </c>
      <c r="CO621" t="s">
        <v>361</v>
      </c>
      <c r="CP621" t="s">
        <v>361</v>
      </c>
      <c r="CQ621" t="s">
        <v>361</v>
      </c>
      <c r="CR621" t="s">
        <v>361</v>
      </c>
      <c r="CS621" t="s">
        <v>361</v>
      </c>
      <c r="CT621" t="s">
        <v>361</v>
      </c>
      <c r="CU621" t="s">
        <v>361</v>
      </c>
      <c r="CV621" t="s">
        <v>361</v>
      </c>
      <c r="CW621" t="s">
        <v>361</v>
      </c>
      <c r="CX621" t="s">
        <v>361</v>
      </c>
      <c r="CY621" t="s">
        <v>361</v>
      </c>
      <c r="CZ621" t="s">
        <v>361</v>
      </c>
      <c r="DA621" t="s">
        <v>361</v>
      </c>
      <c r="DH621" t="s">
        <v>361</v>
      </c>
      <c r="DI621" t="s">
        <v>361</v>
      </c>
      <c r="DJ621" t="s">
        <v>361</v>
      </c>
      <c r="DK621" t="s">
        <v>361</v>
      </c>
      <c r="DL621" t="s">
        <v>361</v>
      </c>
      <c r="DM621" t="s">
        <v>361</v>
      </c>
      <c r="DN621" t="s">
        <v>361</v>
      </c>
      <c r="DO621" t="s">
        <v>361</v>
      </c>
      <c r="DP621" t="s">
        <v>361</v>
      </c>
      <c r="DQ621" t="s">
        <v>361</v>
      </c>
      <c r="DR621" t="s">
        <v>361</v>
      </c>
      <c r="DT621" t="s">
        <v>361</v>
      </c>
      <c r="DU621" t="s">
        <v>361</v>
      </c>
      <c r="DV621" t="s">
        <v>361</v>
      </c>
      <c r="DW621" t="s">
        <v>361</v>
      </c>
      <c r="DX621" t="s">
        <v>361</v>
      </c>
      <c r="DY621" t="s">
        <v>361</v>
      </c>
      <c r="DZ621" t="s">
        <v>361</v>
      </c>
      <c r="EA621" t="s">
        <v>361</v>
      </c>
      <c r="EB621" t="s">
        <v>361</v>
      </c>
      <c r="EC621" t="s">
        <v>361</v>
      </c>
      <c r="ED621" t="s">
        <v>361</v>
      </c>
      <c r="JL621" t="s">
        <v>361</v>
      </c>
      <c r="JM621" t="s">
        <v>361</v>
      </c>
      <c r="JN621" t="s">
        <v>361</v>
      </c>
      <c r="JO621" t="s">
        <v>361</v>
      </c>
      <c r="JP621" t="s">
        <v>361</v>
      </c>
      <c r="JQ621" t="s">
        <v>361</v>
      </c>
      <c r="JR621" t="s">
        <v>361</v>
      </c>
      <c r="JS621" t="s">
        <v>361</v>
      </c>
      <c r="JT621" t="s">
        <v>361</v>
      </c>
      <c r="JU621" t="s">
        <v>361</v>
      </c>
      <c r="JV621" t="s">
        <v>361</v>
      </c>
      <c r="JW621" t="s">
        <v>361</v>
      </c>
      <c r="KB621" t="s">
        <v>59</v>
      </c>
    </row>
    <row r="622" spans="1:288" x14ac:dyDescent="0.3">
      <c r="A622">
        <v>621</v>
      </c>
      <c r="D622" s="45">
        <v>44751</v>
      </c>
      <c r="E622" s="46">
        <v>0.55277777777777781</v>
      </c>
      <c r="F622" t="s">
        <v>12</v>
      </c>
      <c r="G622" t="s">
        <v>13</v>
      </c>
      <c r="H622" t="s">
        <v>7</v>
      </c>
      <c r="L622" t="s">
        <v>362</v>
      </c>
      <c r="P622" t="s">
        <v>9</v>
      </c>
      <c r="V622" t="s">
        <v>401</v>
      </c>
      <c r="X622" t="s">
        <v>9</v>
      </c>
      <c r="Z622" t="s">
        <v>443</v>
      </c>
      <c r="AB622" t="s">
        <v>403</v>
      </c>
      <c r="AD622" t="s">
        <v>366</v>
      </c>
      <c r="AF622" t="s">
        <v>367</v>
      </c>
      <c r="AJ622" t="s">
        <v>367</v>
      </c>
      <c r="AN622" t="s">
        <v>9</v>
      </c>
      <c r="AP622" t="s">
        <v>369</v>
      </c>
      <c r="AR622" t="s">
        <v>7</v>
      </c>
      <c r="AT622" t="s">
        <v>368</v>
      </c>
      <c r="AV622" t="s">
        <v>361</v>
      </c>
      <c r="AW622" t="s">
        <v>361</v>
      </c>
      <c r="AX622" t="s">
        <v>361</v>
      </c>
      <c r="AY622" t="s">
        <v>361</v>
      </c>
      <c r="AZ622" t="s">
        <v>370</v>
      </c>
      <c r="BA622" t="s">
        <v>370</v>
      </c>
      <c r="BB622" t="s">
        <v>370</v>
      </c>
      <c r="BC622" t="s">
        <v>361</v>
      </c>
      <c r="BD622" t="s">
        <v>361</v>
      </c>
      <c r="BE622" t="s">
        <v>361</v>
      </c>
      <c r="BF622" t="s">
        <v>361</v>
      </c>
      <c r="BG622" t="s">
        <v>361</v>
      </c>
      <c r="BH622" t="s">
        <v>361</v>
      </c>
      <c r="BI622" t="s">
        <v>361</v>
      </c>
      <c r="BJ622" t="s">
        <v>361</v>
      </c>
      <c r="BK622" t="s">
        <v>361</v>
      </c>
      <c r="BL622" t="s">
        <v>361</v>
      </c>
      <c r="BM622" t="s">
        <v>361</v>
      </c>
      <c r="BP622" t="s">
        <v>361</v>
      </c>
      <c r="BQ622" t="s">
        <v>361</v>
      </c>
      <c r="BR622" t="s">
        <v>361</v>
      </c>
      <c r="BS622" t="s">
        <v>370</v>
      </c>
      <c r="BT622" t="s">
        <v>370</v>
      </c>
      <c r="BU622" t="s">
        <v>361</v>
      </c>
      <c r="BV622" t="s">
        <v>361</v>
      </c>
      <c r="BW622" t="s">
        <v>361</v>
      </c>
      <c r="BX622" t="s">
        <v>361</v>
      </c>
      <c r="BY622" t="s">
        <v>361</v>
      </c>
      <c r="BZ622" t="s">
        <v>361</v>
      </c>
      <c r="CA622" t="s">
        <v>361</v>
      </c>
      <c r="CB622" t="s">
        <v>361</v>
      </c>
      <c r="CC622" t="s">
        <v>361</v>
      </c>
      <c r="CF622" t="s">
        <v>361</v>
      </c>
      <c r="CG622" t="s">
        <v>370</v>
      </c>
      <c r="CH622" t="s">
        <v>370</v>
      </c>
      <c r="CI622" t="s">
        <v>370</v>
      </c>
      <c r="CJ622" t="s">
        <v>370</v>
      </c>
      <c r="CK622" t="s">
        <v>361</v>
      </c>
      <c r="CL622" t="s">
        <v>361</v>
      </c>
      <c r="CM622" t="s">
        <v>361</v>
      </c>
      <c r="CN622" t="s">
        <v>361</v>
      </c>
      <c r="CO622" t="s">
        <v>361</v>
      </c>
      <c r="CP622" t="s">
        <v>361</v>
      </c>
      <c r="CQ622" t="s">
        <v>361</v>
      </c>
      <c r="CR622" t="s">
        <v>361</v>
      </c>
      <c r="CS622" t="s">
        <v>361</v>
      </c>
      <c r="CT622" t="s">
        <v>361</v>
      </c>
      <c r="CU622" t="s">
        <v>361</v>
      </c>
      <c r="CV622" t="s">
        <v>361</v>
      </c>
      <c r="CW622" t="s">
        <v>361</v>
      </c>
      <c r="CX622" t="s">
        <v>361</v>
      </c>
      <c r="CY622" t="s">
        <v>361</v>
      </c>
      <c r="CZ622" t="s">
        <v>361</v>
      </c>
      <c r="DA622" t="s">
        <v>361</v>
      </c>
      <c r="DD622" t="s">
        <v>9</v>
      </c>
      <c r="DF622" t="s">
        <v>9</v>
      </c>
      <c r="DH622" t="s">
        <v>361</v>
      </c>
      <c r="DI622" t="s">
        <v>361</v>
      </c>
      <c r="DJ622" t="s">
        <v>361</v>
      </c>
      <c r="DK622" t="s">
        <v>361</v>
      </c>
      <c r="DL622" t="s">
        <v>361</v>
      </c>
      <c r="DM622" t="s">
        <v>361</v>
      </c>
      <c r="DN622" t="s">
        <v>361</v>
      </c>
      <c r="DO622" t="s">
        <v>361</v>
      </c>
      <c r="DP622" t="s">
        <v>361</v>
      </c>
      <c r="DQ622" t="s">
        <v>361</v>
      </c>
      <c r="DR622" t="s">
        <v>370</v>
      </c>
      <c r="DT622" t="s">
        <v>361</v>
      </c>
      <c r="DU622" t="s">
        <v>361</v>
      </c>
      <c r="DV622" t="s">
        <v>361</v>
      </c>
      <c r="DW622" t="s">
        <v>361</v>
      </c>
      <c r="DX622" t="s">
        <v>361</v>
      </c>
      <c r="DY622" t="s">
        <v>361</v>
      </c>
      <c r="DZ622" t="s">
        <v>361</v>
      </c>
      <c r="EA622" t="s">
        <v>361</v>
      </c>
      <c r="EB622" t="s">
        <v>361</v>
      </c>
      <c r="EC622" t="s">
        <v>361</v>
      </c>
      <c r="ED622" t="s">
        <v>361</v>
      </c>
      <c r="EH622" t="s">
        <v>7</v>
      </c>
      <c r="EJ622" t="s">
        <v>7</v>
      </c>
      <c r="EL622">
        <v>4</v>
      </c>
      <c r="EM622" t="s">
        <v>371</v>
      </c>
      <c r="EN622">
        <v>8</v>
      </c>
      <c r="EO622" t="s">
        <v>372</v>
      </c>
      <c r="EP622">
        <v>3</v>
      </c>
      <c r="EQ622" t="s">
        <v>372</v>
      </c>
      <c r="ER622">
        <v>3</v>
      </c>
      <c r="ES622" t="s">
        <v>372</v>
      </c>
      <c r="ET622">
        <v>32</v>
      </c>
      <c r="FQ622" t="s">
        <v>392</v>
      </c>
      <c r="FR622" t="s">
        <v>374</v>
      </c>
      <c r="FV622" t="s">
        <v>374</v>
      </c>
      <c r="FZ622" t="s">
        <v>9</v>
      </c>
      <c r="GF622" t="s">
        <v>7</v>
      </c>
      <c r="GJ622" t="s">
        <v>478</v>
      </c>
      <c r="GN622" t="s">
        <v>479</v>
      </c>
      <c r="GP622">
        <v>5</v>
      </c>
      <c r="GR622" t="s">
        <v>376</v>
      </c>
      <c r="GT622" t="s">
        <v>377</v>
      </c>
      <c r="GX622" t="s">
        <v>378</v>
      </c>
      <c r="HB622" t="s">
        <v>7</v>
      </c>
      <c r="HD622" t="s">
        <v>9</v>
      </c>
      <c r="HF622" t="s">
        <v>7</v>
      </c>
      <c r="HG622" t="s">
        <v>7</v>
      </c>
      <c r="HH622" t="s">
        <v>7</v>
      </c>
      <c r="HI622" t="s">
        <v>7</v>
      </c>
      <c r="HJ622" t="s">
        <v>7</v>
      </c>
      <c r="HK622" t="s">
        <v>7</v>
      </c>
      <c r="HL622" t="s">
        <v>7</v>
      </c>
      <c r="HM622" t="s">
        <v>9</v>
      </c>
      <c r="HN622" t="s">
        <v>7</v>
      </c>
      <c r="HX622" t="s">
        <v>7</v>
      </c>
      <c r="HY622" t="s">
        <v>9</v>
      </c>
      <c r="HZ622" t="s">
        <v>7</v>
      </c>
      <c r="IA622" t="s">
        <v>7</v>
      </c>
      <c r="IB622" t="s">
        <v>7</v>
      </c>
      <c r="IC622" t="s">
        <v>7</v>
      </c>
      <c r="ID622" t="s">
        <v>7</v>
      </c>
      <c r="IL622" t="s">
        <v>473</v>
      </c>
      <c r="IP622" t="s">
        <v>457</v>
      </c>
      <c r="IT622" t="s">
        <v>445</v>
      </c>
      <c r="IV622" t="s">
        <v>445</v>
      </c>
      <c r="IX622" t="s">
        <v>445</v>
      </c>
      <c r="IZ622" t="s">
        <v>9</v>
      </c>
      <c r="JB622" t="s">
        <v>11</v>
      </c>
      <c r="JD622" t="s">
        <v>9</v>
      </c>
      <c r="JF622" t="s">
        <v>409</v>
      </c>
      <c r="JG622" t="s">
        <v>410</v>
      </c>
      <c r="JH622" t="s">
        <v>409</v>
      </c>
      <c r="JL622" t="s">
        <v>370</v>
      </c>
      <c r="JM622" t="s">
        <v>370</v>
      </c>
      <c r="JN622" t="s">
        <v>370</v>
      </c>
      <c r="JO622" t="s">
        <v>370</v>
      </c>
      <c r="JP622" t="s">
        <v>361</v>
      </c>
      <c r="JQ622" t="s">
        <v>361</v>
      </c>
      <c r="JR622" t="s">
        <v>361</v>
      </c>
      <c r="JS622" t="s">
        <v>361</v>
      </c>
      <c r="JT622" t="s">
        <v>361</v>
      </c>
      <c r="JU622" t="s">
        <v>361</v>
      </c>
      <c r="JV622" t="s">
        <v>361</v>
      </c>
      <c r="JW622" t="s">
        <v>361</v>
      </c>
      <c r="JX622" t="s">
        <v>411</v>
      </c>
      <c r="JZ622" t="s">
        <v>412</v>
      </c>
      <c r="KB622" t="s">
        <v>8</v>
      </c>
    </row>
    <row r="623" spans="1:288" x14ac:dyDescent="0.3">
      <c r="A623">
        <v>622</v>
      </c>
      <c r="D623" s="45">
        <v>44751</v>
      </c>
      <c r="E623" s="46">
        <v>0.55972222222222223</v>
      </c>
      <c r="F623" t="s">
        <v>60</v>
      </c>
      <c r="G623" t="s">
        <v>382</v>
      </c>
      <c r="I623" t="s">
        <v>385</v>
      </c>
      <c r="K623" t="s">
        <v>679</v>
      </c>
      <c r="N623" t="s">
        <v>384</v>
      </c>
      <c r="S623" t="s">
        <v>385</v>
      </c>
      <c r="W623" t="s">
        <v>386</v>
      </c>
      <c r="Y623" t="s">
        <v>383</v>
      </c>
      <c r="AA623" t="s">
        <v>414</v>
      </c>
      <c r="AC623" t="s">
        <v>388</v>
      </c>
      <c r="AE623" t="s">
        <v>435</v>
      </c>
      <c r="AG623" t="s">
        <v>545</v>
      </c>
      <c r="AH623" t="s">
        <v>662</v>
      </c>
      <c r="AK623" t="s">
        <v>502</v>
      </c>
      <c r="AL623" t="s">
        <v>662</v>
      </c>
      <c r="AO623" t="s">
        <v>385</v>
      </c>
      <c r="AQ623" t="s">
        <v>418</v>
      </c>
      <c r="AS623" t="s">
        <v>385</v>
      </c>
      <c r="AU623" t="s">
        <v>385</v>
      </c>
      <c r="AV623" t="s">
        <v>361</v>
      </c>
      <c r="AW623" t="s">
        <v>361</v>
      </c>
      <c r="AX623" t="s">
        <v>361</v>
      </c>
      <c r="AY623" t="s">
        <v>361</v>
      </c>
      <c r="AZ623" t="s">
        <v>361</v>
      </c>
      <c r="BA623" t="s">
        <v>361</v>
      </c>
      <c r="BB623" t="s">
        <v>361</v>
      </c>
      <c r="BC623" t="s">
        <v>361</v>
      </c>
      <c r="BD623" t="s">
        <v>361</v>
      </c>
      <c r="BE623" t="s">
        <v>361</v>
      </c>
      <c r="BF623" t="s">
        <v>361</v>
      </c>
      <c r="BG623" t="s">
        <v>361</v>
      </c>
      <c r="BH623" t="s">
        <v>361</v>
      </c>
      <c r="BI623" t="s">
        <v>361</v>
      </c>
      <c r="BJ623" t="s">
        <v>370</v>
      </c>
      <c r="BK623" t="s">
        <v>361</v>
      </c>
      <c r="BL623" t="s">
        <v>361</v>
      </c>
      <c r="BM623" t="s">
        <v>361</v>
      </c>
      <c r="BP623" t="s">
        <v>361</v>
      </c>
      <c r="BQ623" t="s">
        <v>361</v>
      </c>
      <c r="BR623" t="s">
        <v>361</v>
      </c>
      <c r="BS623" t="s">
        <v>361</v>
      </c>
      <c r="BT623" t="s">
        <v>361</v>
      </c>
      <c r="BU623" t="s">
        <v>361</v>
      </c>
      <c r="BV623" t="s">
        <v>361</v>
      </c>
      <c r="BW623" t="s">
        <v>361</v>
      </c>
      <c r="BX623" t="s">
        <v>361</v>
      </c>
      <c r="BY623" t="s">
        <v>370</v>
      </c>
      <c r="BZ623" t="s">
        <v>370</v>
      </c>
      <c r="CA623" t="s">
        <v>370</v>
      </c>
      <c r="CB623" t="s">
        <v>361</v>
      </c>
      <c r="CC623" t="s">
        <v>361</v>
      </c>
      <c r="CF623" t="s">
        <v>361</v>
      </c>
      <c r="CG623" t="s">
        <v>361</v>
      </c>
      <c r="CH623" t="s">
        <v>361</v>
      </c>
      <c r="CI623" t="s">
        <v>361</v>
      </c>
      <c r="CJ623" t="s">
        <v>361</v>
      </c>
      <c r="CK623" t="s">
        <v>361</v>
      </c>
      <c r="CL623" t="s">
        <v>361</v>
      </c>
      <c r="CM623" t="s">
        <v>361</v>
      </c>
      <c r="CN623" t="s">
        <v>361</v>
      </c>
      <c r="CO623" t="s">
        <v>361</v>
      </c>
      <c r="CP623" t="s">
        <v>361</v>
      </c>
      <c r="CQ623" t="s">
        <v>361</v>
      </c>
      <c r="CR623" t="s">
        <v>370</v>
      </c>
      <c r="CS623" t="s">
        <v>370</v>
      </c>
      <c r="CT623" t="s">
        <v>370</v>
      </c>
      <c r="CU623" t="s">
        <v>361</v>
      </c>
      <c r="CV623" t="s">
        <v>370</v>
      </c>
      <c r="CW623" t="s">
        <v>361</v>
      </c>
      <c r="CX623" t="s">
        <v>361</v>
      </c>
      <c r="CY623" t="s">
        <v>361</v>
      </c>
      <c r="CZ623" t="s">
        <v>370</v>
      </c>
      <c r="DA623" t="s">
        <v>361</v>
      </c>
      <c r="DE623" t="s">
        <v>385</v>
      </c>
      <c r="DG623" t="s">
        <v>385</v>
      </c>
      <c r="DH623" t="s">
        <v>361</v>
      </c>
      <c r="DI623" t="s">
        <v>361</v>
      </c>
      <c r="DJ623" t="s">
        <v>361</v>
      </c>
      <c r="DK623" t="s">
        <v>361</v>
      </c>
      <c r="DL623" t="s">
        <v>361</v>
      </c>
      <c r="DM623" t="s">
        <v>361</v>
      </c>
      <c r="DN623" t="s">
        <v>361</v>
      </c>
      <c r="DO623" t="s">
        <v>361</v>
      </c>
      <c r="DP623" t="s">
        <v>361</v>
      </c>
      <c r="DQ623" t="s">
        <v>361</v>
      </c>
      <c r="DR623" t="s">
        <v>361</v>
      </c>
      <c r="DT623" t="s">
        <v>361</v>
      </c>
      <c r="DU623" t="s">
        <v>361</v>
      </c>
      <c r="DV623" t="s">
        <v>361</v>
      </c>
      <c r="DW623" t="s">
        <v>361</v>
      </c>
      <c r="DX623" t="s">
        <v>361</v>
      </c>
      <c r="DY623" t="s">
        <v>361</v>
      </c>
      <c r="DZ623" t="s">
        <v>361</v>
      </c>
      <c r="EA623" t="s">
        <v>361</v>
      </c>
      <c r="EB623" t="s">
        <v>361</v>
      </c>
      <c r="EC623" t="s">
        <v>361</v>
      </c>
      <c r="ED623" t="s">
        <v>370</v>
      </c>
      <c r="EI623" t="s">
        <v>383</v>
      </c>
      <c r="EK623" t="s">
        <v>383</v>
      </c>
      <c r="EL623">
        <v>4</v>
      </c>
      <c r="EM623" t="s">
        <v>371</v>
      </c>
      <c r="EN623">
        <v>6</v>
      </c>
      <c r="EO623" t="s">
        <v>371</v>
      </c>
      <c r="EP623">
        <v>9</v>
      </c>
      <c r="EQ623" t="s">
        <v>372</v>
      </c>
      <c r="ER623">
        <v>10</v>
      </c>
      <c r="ES623" t="s">
        <v>372</v>
      </c>
      <c r="ET623">
        <v>16</v>
      </c>
      <c r="FQ623" t="s">
        <v>392</v>
      </c>
      <c r="FS623" t="s">
        <v>419</v>
      </c>
      <c r="FW623" t="s">
        <v>387</v>
      </c>
      <c r="GA623" t="s">
        <v>385</v>
      </c>
      <c r="GG623" t="s">
        <v>385</v>
      </c>
      <c r="GI623">
        <v>2</v>
      </c>
      <c r="GK623" t="s">
        <v>517</v>
      </c>
      <c r="GQ623">
        <v>2</v>
      </c>
      <c r="GS623" t="s">
        <v>420</v>
      </c>
      <c r="GU623" t="s">
        <v>396</v>
      </c>
      <c r="GY623" t="s">
        <v>397</v>
      </c>
      <c r="HC623" t="s">
        <v>385</v>
      </c>
      <c r="HE623" t="s">
        <v>385</v>
      </c>
      <c r="HO623" t="s">
        <v>385</v>
      </c>
      <c r="HP623" t="s">
        <v>385</v>
      </c>
      <c r="HQ623" t="s">
        <v>383</v>
      </c>
      <c r="HR623" t="s">
        <v>383</v>
      </c>
      <c r="HS623" t="s">
        <v>385</v>
      </c>
      <c r="HT623" t="s">
        <v>383</v>
      </c>
      <c r="HU623" t="s">
        <v>383</v>
      </c>
      <c r="HV623" t="s">
        <v>385</v>
      </c>
      <c r="HW623" t="s">
        <v>385</v>
      </c>
      <c r="IE623" t="s">
        <v>383</v>
      </c>
      <c r="IF623" t="s">
        <v>385</v>
      </c>
      <c r="IG623" t="s">
        <v>383</v>
      </c>
      <c r="IH623" t="s">
        <v>383</v>
      </c>
      <c r="II623" t="s">
        <v>383</v>
      </c>
      <c r="IJ623" t="s">
        <v>383</v>
      </c>
      <c r="IK623" t="s">
        <v>383</v>
      </c>
      <c r="IM623" t="s">
        <v>398</v>
      </c>
      <c r="IQ623" t="s">
        <v>422</v>
      </c>
      <c r="IU623" t="s">
        <v>399</v>
      </c>
      <c r="IW623" t="s">
        <v>399</v>
      </c>
      <c r="IY623" t="s">
        <v>399</v>
      </c>
      <c r="JA623" t="s">
        <v>383</v>
      </c>
      <c r="JL623" t="s">
        <v>361</v>
      </c>
      <c r="JM623" t="s">
        <v>361</v>
      </c>
      <c r="JN623" t="s">
        <v>361</v>
      </c>
      <c r="JO623" t="s">
        <v>361</v>
      </c>
      <c r="JP623" t="s">
        <v>361</v>
      </c>
      <c r="JQ623" t="s">
        <v>361</v>
      </c>
      <c r="JR623" t="s">
        <v>361</v>
      </c>
      <c r="JS623" t="s">
        <v>361</v>
      </c>
      <c r="JT623" t="s">
        <v>361</v>
      </c>
      <c r="JU623" t="s">
        <v>361</v>
      </c>
      <c r="JV623" t="s">
        <v>361</v>
      </c>
      <c r="JW623" t="s">
        <v>361</v>
      </c>
      <c r="KB623" t="s">
        <v>8</v>
      </c>
    </row>
    <row r="624" spans="1:288" x14ac:dyDescent="0.3">
      <c r="A624">
        <v>623</v>
      </c>
      <c r="D624" s="45">
        <v>44751</v>
      </c>
      <c r="E624" s="46">
        <v>0.55694444444444446</v>
      </c>
      <c r="F624" t="s">
        <v>22</v>
      </c>
      <c r="G624" t="s">
        <v>382</v>
      </c>
      <c r="I624" t="s">
        <v>383</v>
      </c>
      <c r="N624" t="s">
        <v>384</v>
      </c>
      <c r="S624" t="s">
        <v>385</v>
      </c>
      <c r="W624" t="s">
        <v>451</v>
      </c>
      <c r="AA624" t="s">
        <v>414</v>
      </c>
      <c r="AC624" t="s">
        <v>512</v>
      </c>
      <c r="AE624" t="s">
        <v>389</v>
      </c>
      <c r="AG624" t="s">
        <v>390</v>
      </c>
      <c r="AK624" t="s">
        <v>383</v>
      </c>
      <c r="AO624" t="s">
        <v>383</v>
      </c>
      <c r="AQ624" t="s">
        <v>391</v>
      </c>
      <c r="AS624" t="s">
        <v>383</v>
      </c>
      <c r="AU624" t="s">
        <v>436</v>
      </c>
      <c r="AV624" t="s">
        <v>361</v>
      </c>
      <c r="AW624" t="s">
        <v>361</v>
      </c>
      <c r="AX624" t="s">
        <v>361</v>
      </c>
      <c r="AY624" t="s">
        <v>361</v>
      </c>
      <c r="AZ624" t="s">
        <v>361</v>
      </c>
      <c r="BA624" t="s">
        <v>361</v>
      </c>
      <c r="BB624" t="s">
        <v>361</v>
      </c>
      <c r="BC624" t="s">
        <v>361</v>
      </c>
      <c r="BD624" t="s">
        <v>361</v>
      </c>
      <c r="BE624" t="s">
        <v>370</v>
      </c>
      <c r="BF624" t="s">
        <v>361</v>
      </c>
      <c r="BG624" t="s">
        <v>361</v>
      </c>
      <c r="BH624" t="s">
        <v>361</v>
      </c>
      <c r="BI624" t="s">
        <v>361</v>
      </c>
      <c r="BJ624" t="s">
        <v>361</v>
      </c>
      <c r="BK624" t="s">
        <v>361</v>
      </c>
      <c r="BL624" t="s">
        <v>361</v>
      </c>
      <c r="BM624" t="s">
        <v>361</v>
      </c>
      <c r="BP624" t="s">
        <v>361</v>
      </c>
      <c r="BQ624" t="s">
        <v>361</v>
      </c>
      <c r="BR624" t="s">
        <v>361</v>
      </c>
      <c r="BS624" t="s">
        <v>361</v>
      </c>
      <c r="BT624" t="s">
        <v>361</v>
      </c>
      <c r="BU624" t="s">
        <v>361</v>
      </c>
      <c r="BV624" t="s">
        <v>361</v>
      </c>
      <c r="BW624" t="s">
        <v>361</v>
      </c>
      <c r="BX624" t="s">
        <v>361</v>
      </c>
      <c r="BY624" t="s">
        <v>361</v>
      </c>
      <c r="BZ624" t="s">
        <v>370</v>
      </c>
      <c r="CA624" t="s">
        <v>361</v>
      </c>
      <c r="CB624" t="s">
        <v>361</v>
      </c>
      <c r="CC624" t="s">
        <v>361</v>
      </c>
      <c r="CF624" t="s">
        <v>361</v>
      </c>
      <c r="CG624" t="s">
        <v>361</v>
      </c>
      <c r="CH624" t="s">
        <v>361</v>
      </c>
      <c r="CI624" t="s">
        <v>361</v>
      </c>
      <c r="CJ624" t="s">
        <v>361</v>
      </c>
      <c r="CK624" t="s">
        <v>361</v>
      </c>
      <c r="CL624" t="s">
        <v>361</v>
      </c>
      <c r="CM624" t="s">
        <v>361</v>
      </c>
      <c r="CN624" t="s">
        <v>361</v>
      </c>
      <c r="CO624" t="s">
        <v>361</v>
      </c>
      <c r="CP624" t="s">
        <v>361</v>
      </c>
      <c r="CQ624" t="s">
        <v>361</v>
      </c>
      <c r="CR624" t="s">
        <v>361</v>
      </c>
      <c r="CS624" t="s">
        <v>370</v>
      </c>
      <c r="CT624" t="s">
        <v>370</v>
      </c>
      <c r="CU624" t="s">
        <v>361</v>
      </c>
      <c r="CV624" t="s">
        <v>361</v>
      </c>
      <c r="CW624" t="s">
        <v>361</v>
      </c>
      <c r="CX624" t="s">
        <v>361</v>
      </c>
      <c r="CY624" t="s">
        <v>361</v>
      </c>
      <c r="CZ624" t="s">
        <v>361</v>
      </c>
      <c r="DA624" t="s">
        <v>361</v>
      </c>
      <c r="DE624" t="s">
        <v>385</v>
      </c>
      <c r="DG624" t="s">
        <v>385</v>
      </c>
      <c r="DH624" t="s">
        <v>361</v>
      </c>
      <c r="DI624" t="s">
        <v>361</v>
      </c>
      <c r="DJ624" t="s">
        <v>361</v>
      </c>
      <c r="DK624" t="s">
        <v>361</v>
      </c>
      <c r="DL624" t="s">
        <v>361</v>
      </c>
      <c r="DM624" t="s">
        <v>361</v>
      </c>
      <c r="DN624" t="s">
        <v>361</v>
      </c>
      <c r="DO624" t="s">
        <v>361</v>
      </c>
      <c r="DP624" t="s">
        <v>361</v>
      </c>
      <c r="DQ624" t="s">
        <v>361</v>
      </c>
      <c r="DR624" t="s">
        <v>361</v>
      </c>
      <c r="DT624" t="s">
        <v>361</v>
      </c>
      <c r="DU624" t="s">
        <v>361</v>
      </c>
      <c r="DV624" t="s">
        <v>361</v>
      </c>
      <c r="DW624" t="s">
        <v>361</v>
      </c>
      <c r="DX624" t="s">
        <v>361</v>
      </c>
      <c r="DY624" t="s">
        <v>361</v>
      </c>
      <c r="DZ624" t="s">
        <v>361</v>
      </c>
      <c r="EA624" t="s">
        <v>361</v>
      </c>
      <c r="EB624" t="s">
        <v>361</v>
      </c>
      <c r="EC624" t="s">
        <v>361</v>
      </c>
      <c r="ED624" t="s">
        <v>370</v>
      </c>
      <c r="EI624" t="s">
        <v>383</v>
      </c>
      <c r="EK624" t="s">
        <v>383</v>
      </c>
      <c r="EL624">
        <v>1</v>
      </c>
      <c r="EM624" t="s">
        <v>372</v>
      </c>
      <c r="EN624">
        <v>25</v>
      </c>
      <c r="FQ624" t="s">
        <v>373</v>
      </c>
      <c r="FS624" t="s">
        <v>419</v>
      </c>
      <c r="FW624" t="s">
        <v>393</v>
      </c>
      <c r="GG624" t="s">
        <v>383</v>
      </c>
      <c r="GK624" t="s">
        <v>394</v>
      </c>
      <c r="GQ624">
        <v>2</v>
      </c>
      <c r="GS624" t="s">
        <v>420</v>
      </c>
      <c r="GU624" t="s">
        <v>396</v>
      </c>
      <c r="GY624" t="s">
        <v>397</v>
      </c>
      <c r="HC624" t="s">
        <v>385</v>
      </c>
      <c r="HE624" t="s">
        <v>385</v>
      </c>
      <c r="HO624" t="s">
        <v>385</v>
      </c>
      <c r="HP624" t="s">
        <v>385</v>
      </c>
      <c r="HQ624" t="s">
        <v>383</v>
      </c>
      <c r="HR624" t="s">
        <v>383</v>
      </c>
      <c r="HS624" t="s">
        <v>385</v>
      </c>
      <c r="HT624" t="s">
        <v>383</v>
      </c>
      <c r="HU624" t="s">
        <v>383</v>
      </c>
      <c r="HV624" t="s">
        <v>385</v>
      </c>
      <c r="HW624" t="s">
        <v>385</v>
      </c>
      <c r="IE624" t="s">
        <v>385</v>
      </c>
      <c r="IF624" t="s">
        <v>385</v>
      </c>
      <c r="IG624" t="s">
        <v>383</v>
      </c>
      <c r="IH624" t="s">
        <v>383</v>
      </c>
      <c r="II624" t="s">
        <v>383</v>
      </c>
      <c r="IJ624" t="s">
        <v>383</v>
      </c>
      <c r="IK624" t="s">
        <v>383</v>
      </c>
      <c r="IM624" t="s">
        <v>398</v>
      </c>
      <c r="IQ624" t="s">
        <v>674</v>
      </c>
      <c r="IU624" t="s">
        <v>399</v>
      </c>
      <c r="IW624" t="s">
        <v>399</v>
      </c>
      <c r="IY624" t="s">
        <v>399</v>
      </c>
      <c r="JA624" t="s">
        <v>385</v>
      </c>
      <c r="JC624" t="s">
        <v>430</v>
      </c>
      <c r="JE624" t="s">
        <v>385</v>
      </c>
      <c r="JI624" t="s">
        <v>431</v>
      </c>
      <c r="JJ624" t="s">
        <v>431</v>
      </c>
      <c r="JK624" t="s">
        <v>431</v>
      </c>
      <c r="JL624" t="s">
        <v>361</v>
      </c>
      <c r="JM624" t="s">
        <v>361</v>
      </c>
      <c r="JN624" t="s">
        <v>361</v>
      </c>
      <c r="JO624" t="s">
        <v>361</v>
      </c>
      <c r="JP624" t="s">
        <v>361</v>
      </c>
      <c r="JQ624" t="s">
        <v>361</v>
      </c>
      <c r="JR624" t="s">
        <v>361</v>
      </c>
      <c r="JS624" t="s">
        <v>370</v>
      </c>
      <c r="JT624" t="s">
        <v>361</v>
      </c>
      <c r="JU624" t="s">
        <v>370</v>
      </c>
      <c r="JV624" t="s">
        <v>370</v>
      </c>
      <c r="JW624" t="s">
        <v>361</v>
      </c>
      <c r="JY624" t="s">
        <v>411</v>
      </c>
      <c r="KA624" t="s">
        <v>433</v>
      </c>
      <c r="KB624" t="s">
        <v>8</v>
      </c>
    </row>
    <row r="625" spans="1:288" x14ac:dyDescent="0.3">
      <c r="A625">
        <v>624</v>
      </c>
      <c r="D625" s="45">
        <v>44754</v>
      </c>
      <c r="E625" s="46">
        <v>0.52847222222222223</v>
      </c>
      <c r="F625" t="s">
        <v>5</v>
      </c>
      <c r="G625" t="s">
        <v>382</v>
      </c>
      <c r="I625" t="s">
        <v>383</v>
      </c>
      <c r="N625" t="s">
        <v>384</v>
      </c>
      <c r="S625" t="s">
        <v>385</v>
      </c>
      <c r="W625" t="s">
        <v>386</v>
      </c>
      <c r="Y625" t="s">
        <v>383</v>
      </c>
      <c r="AA625" t="s">
        <v>414</v>
      </c>
      <c r="AC625" t="s">
        <v>388</v>
      </c>
      <c r="AE625" t="s">
        <v>389</v>
      </c>
      <c r="AG625" t="s">
        <v>390</v>
      </c>
      <c r="AK625" t="s">
        <v>383</v>
      </c>
      <c r="AO625" t="s">
        <v>383</v>
      </c>
      <c r="AQ625" t="s">
        <v>418</v>
      </c>
      <c r="AS625" t="s">
        <v>383</v>
      </c>
      <c r="AU625" t="s">
        <v>383</v>
      </c>
      <c r="AV625" t="s">
        <v>361</v>
      </c>
      <c r="AW625" t="s">
        <v>361</v>
      </c>
      <c r="AX625" t="s">
        <v>361</v>
      </c>
      <c r="AY625" t="s">
        <v>361</v>
      </c>
      <c r="AZ625" t="s">
        <v>361</v>
      </c>
      <c r="BA625" t="s">
        <v>361</v>
      </c>
      <c r="BB625" t="s">
        <v>361</v>
      </c>
      <c r="BC625" t="s">
        <v>361</v>
      </c>
      <c r="BD625" t="s">
        <v>361</v>
      </c>
      <c r="BE625" t="s">
        <v>361</v>
      </c>
      <c r="BF625" t="s">
        <v>361</v>
      </c>
      <c r="BG625" t="s">
        <v>361</v>
      </c>
      <c r="BH625" t="s">
        <v>361</v>
      </c>
      <c r="BI625" t="s">
        <v>361</v>
      </c>
      <c r="BJ625" t="s">
        <v>361</v>
      </c>
      <c r="BK625" t="s">
        <v>361</v>
      </c>
      <c r="BL625" t="s">
        <v>361</v>
      </c>
      <c r="BM625" t="s">
        <v>370</v>
      </c>
      <c r="BO625" t="s">
        <v>685</v>
      </c>
      <c r="BP625" t="s">
        <v>361</v>
      </c>
      <c r="BQ625" t="s">
        <v>361</v>
      </c>
      <c r="BR625" t="s">
        <v>361</v>
      </c>
      <c r="BS625" t="s">
        <v>361</v>
      </c>
      <c r="BT625" t="s">
        <v>361</v>
      </c>
      <c r="BU625" t="s">
        <v>361</v>
      </c>
      <c r="BV625" t="s">
        <v>361</v>
      </c>
      <c r="BW625" t="s">
        <v>361</v>
      </c>
      <c r="BX625" t="s">
        <v>361</v>
      </c>
      <c r="BY625" t="s">
        <v>361</v>
      </c>
      <c r="BZ625" t="s">
        <v>370</v>
      </c>
      <c r="CA625" t="s">
        <v>361</v>
      </c>
      <c r="CB625" t="s">
        <v>361</v>
      </c>
      <c r="CC625" t="s">
        <v>361</v>
      </c>
      <c r="CF625" t="s">
        <v>361</v>
      </c>
      <c r="CG625" t="s">
        <v>361</v>
      </c>
      <c r="CH625" t="s">
        <v>361</v>
      </c>
      <c r="CI625" t="s">
        <v>361</v>
      </c>
      <c r="CJ625" t="s">
        <v>361</v>
      </c>
      <c r="CK625" t="s">
        <v>361</v>
      </c>
      <c r="CL625" t="s">
        <v>361</v>
      </c>
      <c r="CM625" t="s">
        <v>361</v>
      </c>
      <c r="CN625" t="s">
        <v>361</v>
      </c>
      <c r="CO625" t="s">
        <v>361</v>
      </c>
      <c r="CP625" t="s">
        <v>361</v>
      </c>
      <c r="CQ625" t="s">
        <v>361</v>
      </c>
      <c r="CR625" t="s">
        <v>361</v>
      </c>
      <c r="CS625" t="s">
        <v>370</v>
      </c>
      <c r="CT625" t="s">
        <v>370</v>
      </c>
      <c r="CU625" t="s">
        <v>361</v>
      </c>
      <c r="CV625" t="s">
        <v>361</v>
      </c>
      <c r="CW625" t="s">
        <v>370</v>
      </c>
      <c r="CX625" t="s">
        <v>361</v>
      </c>
      <c r="CY625" t="s">
        <v>361</v>
      </c>
      <c r="CZ625" t="s">
        <v>361</v>
      </c>
      <c r="DA625" t="s">
        <v>361</v>
      </c>
      <c r="DE625" t="s">
        <v>385</v>
      </c>
      <c r="DG625" t="s">
        <v>436</v>
      </c>
      <c r="DH625" t="s">
        <v>361</v>
      </c>
      <c r="DI625" t="s">
        <v>361</v>
      </c>
      <c r="DJ625" t="s">
        <v>361</v>
      </c>
      <c r="DK625" t="s">
        <v>361</v>
      </c>
      <c r="DL625" t="s">
        <v>361</v>
      </c>
      <c r="DM625" t="s">
        <v>361</v>
      </c>
      <c r="DN625" t="s">
        <v>361</v>
      </c>
      <c r="DO625" t="s">
        <v>361</v>
      </c>
      <c r="DP625" t="s">
        <v>361</v>
      </c>
      <c r="DQ625" t="s">
        <v>361</v>
      </c>
      <c r="DR625" t="s">
        <v>361</v>
      </c>
      <c r="DT625" t="s">
        <v>361</v>
      </c>
      <c r="DU625" t="s">
        <v>361</v>
      </c>
      <c r="DV625" t="s">
        <v>361</v>
      </c>
      <c r="DW625" t="s">
        <v>361</v>
      </c>
      <c r="DX625" t="s">
        <v>361</v>
      </c>
      <c r="DY625" t="s">
        <v>361</v>
      </c>
      <c r="DZ625" t="s">
        <v>361</v>
      </c>
      <c r="EA625" t="s">
        <v>361</v>
      </c>
      <c r="EB625" t="s">
        <v>361</v>
      </c>
      <c r="EC625" t="s">
        <v>361</v>
      </c>
      <c r="ED625" t="s">
        <v>370</v>
      </c>
      <c r="EI625" t="s">
        <v>383</v>
      </c>
      <c r="EK625" t="s">
        <v>383</v>
      </c>
      <c r="EL625">
        <v>2</v>
      </c>
      <c r="EM625" t="s">
        <v>372</v>
      </c>
      <c r="EN625">
        <v>30</v>
      </c>
      <c r="EO625" t="s">
        <v>372</v>
      </c>
      <c r="EP625">
        <v>22</v>
      </c>
      <c r="FQ625" t="s">
        <v>373</v>
      </c>
      <c r="FS625" t="s">
        <v>419</v>
      </c>
      <c r="FW625" t="s">
        <v>419</v>
      </c>
      <c r="GG625" t="s">
        <v>383</v>
      </c>
      <c r="GK625" t="s">
        <v>608</v>
      </c>
      <c r="GO625" t="s">
        <v>484</v>
      </c>
      <c r="GQ625">
        <v>998</v>
      </c>
      <c r="GS625" t="s">
        <v>420</v>
      </c>
      <c r="GU625" t="s">
        <v>396</v>
      </c>
      <c r="GY625" t="s">
        <v>397</v>
      </c>
      <c r="HC625" t="s">
        <v>385</v>
      </c>
      <c r="HE625" t="s">
        <v>385</v>
      </c>
      <c r="HO625" t="s">
        <v>383</v>
      </c>
      <c r="HP625" t="s">
        <v>385</v>
      </c>
      <c r="HQ625" t="s">
        <v>383</v>
      </c>
      <c r="HR625" t="s">
        <v>383</v>
      </c>
      <c r="HS625" t="s">
        <v>385</v>
      </c>
      <c r="HT625" t="s">
        <v>383</v>
      </c>
      <c r="HU625" t="s">
        <v>385</v>
      </c>
      <c r="HV625" t="s">
        <v>385</v>
      </c>
      <c r="HW625" t="s">
        <v>383</v>
      </c>
      <c r="IE625" t="s">
        <v>385</v>
      </c>
      <c r="IF625" t="s">
        <v>385</v>
      </c>
      <c r="IG625" t="s">
        <v>383</v>
      </c>
      <c r="IH625" t="s">
        <v>383</v>
      </c>
      <c r="II625" t="s">
        <v>383</v>
      </c>
      <c r="IJ625" t="s">
        <v>383</v>
      </c>
      <c r="IK625" t="s">
        <v>383</v>
      </c>
      <c r="IM625" t="s">
        <v>453</v>
      </c>
      <c r="IQ625" t="s">
        <v>422</v>
      </c>
      <c r="IU625" t="s">
        <v>399</v>
      </c>
      <c r="IW625" t="s">
        <v>399</v>
      </c>
      <c r="IY625" t="s">
        <v>399</v>
      </c>
      <c r="JA625" t="s">
        <v>383</v>
      </c>
      <c r="JL625" t="s">
        <v>361</v>
      </c>
      <c r="JM625" t="s">
        <v>361</v>
      </c>
      <c r="JN625" t="s">
        <v>361</v>
      </c>
      <c r="JO625" t="s">
        <v>361</v>
      </c>
      <c r="JP625" t="s">
        <v>361</v>
      </c>
      <c r="JQ625" t="s">
        <v>361</v>
      </c>
      <c r="JR625" t="s">
        <v>361</v>
      </c>
      <c r="JS625" t="s">
        <v>361</v>
      </c>
      <c r="JT625" t="s">
        <v>361</v>
      </c>
      <c r="JU625" t="s">
        <v>361</v>
      </c>
      <c r="JV625" t="s">
        <v>361</v>
      </c>
      <c r="JW625" t="s">
        <v>361</v>
      </c>
      <c r="KB625" t="s">
        <v>8</v>
      </c>
    </row>
    <row r="626" spans="1:288" x14ac:dyDescent="0.3">
      <c r="A626">
        <v>625</v>
      </c>
      <c r="D626" s="45">
        <v>44751</v>
      </c>
      <c r="E626" s="46">
        <v>0.57986111111111105</v>
      </c>
      <c r="F626" t="s">
        <v>19</v>
      </c>
      <c r="G626" t="s">
        <v>13</v>
      </c>
      <c r="H626" t="s">
        <v>7</v>
      </c>
      <c r="L626" t="s">
        <v>362</v>
      </c>
      <c r="P626" t="s">
        <v>9</v>
      </c>
      <c r="V626" t="s">
        <v>401</v>
      </c>
      <c r="X626" t="s">
        <v>9</v>
      </c>
      <c r="Z626" t="s">
        <v>443</v>
      </c>
      <c r="AB626" t="s">
        <v>475</v>
      </c>
      <c r="AD626" t="s">
        <v>389</v>
      </c>
      <c r="AF626" t="s">
        <v>367</v>
      </c>
      <c r="AJ626" t="s">
        <v>437</v>
      </c>
      <c r="AL626" t="s">
        <v>601</v>
      </c>
      <c r="AN626" t="s">
        <v>9</v>
      </c>
      <c r="AP626" t="s">
        <v>369</v>
      </c>
      <c r="AR626" t="s">
        <v>7</v>
      </c>
      <c r="AT626" t="s">
        <v>7</v>
      </c>
      <c r="AV626" t="s">
        <v>361</v>
      </c>
      <c r="AW626" t="s">
        <v>361</v>
      </c>
      <c r="AX626" t="s">
        <v>361</v>
      </c>
      <c r="AY626" t="s">
        <v>370</v>
      </c>
      <c r="AZ626" t="s">
        <v>370</v>
      </c>
      <c r="BA626" t="s">
        <v>370</v>
      </c>
      <c r="BB626" t="s">
        <v>361</v>
      </c>
      <c r="BC626" t="s">
        <v>361</v>
      </c>
      <c r="BD626" t="s">
        <v>361</v>
      </c>
      <c r="BE626" t="s">
        <v>361</v>
      </c>
      <c r="BF626" t="s">
        <v>361</v>
      </c>
      <c r="BG626" t="s">
        <v>361</v>
      </c>
      <c r="BH626" t="s">
        <v>361</v>
      </c>
      <c r="BI626" t="s">
        <v>361</v>
      </c>
      <c r="BJ626" t="s">
        <v>361</v>
      </c>
      <c r="BK626" t="s">
        <v>361</v>
      </c>
      <c r="BL626" t="s">
        <v>361</v>
      </c>
      <c r="BM626" t="s">
        <v>361</v>
      </c>
      <c r="BP626" t="s">
        <v>361</v>
      </c>
      <c r="BQ626" t="s">
        <v>361</v>
      </c>
      <c r="BR626" t="s">
        <v>361</v>
      </c>
      <c r="BS626" t="s">
        <v>370</v>
      </c>
      <c r="BT626" t="s">
        <v>361</v>
      </c>
      <c r="BU626" t="s">
        <v>361</v>
      </c>
      <c r="BV626" t="s">
        <v>361</v>
      </c>
      <c r="BW626" t="s">
        <v>361</v>
      </c>
      <c r="BX626" t="s">
        <v>361</v>
      </c>
      <c r="BY626" t="s">
        <v>361</v>
      </c>
      <c r="BZ626" t="s">
        <v>361</v>
      </c>
      <c r="CA626" t="s">
        <v>361</v>
      </c>
      <c r="CB626" t="s">
        <v>361</v>
      </c>
      <c r="CC626" t="s">
        <v>361</v>
      </c>
      <c r="CF626" t="s">
        <v>361</v>
      </c>
      <c r="CG626" t="s">
        <v>361</v>
      </c>
      <c r="CH626" t="s">
        <v>370</v>
      </c>
      <c r="CI626" t="s">
        <v>361</v>
      </c>
      <c r="CJ626" t="s">
        <v>361</v>
      </c>
      <c r="CK626" t="s">
        <v>361</v>
      </c>
      <c r="CL626" t="s">
        <v>361</v>
      </c>
      <c r="CM626" t="s">
        <v>361</v>
      </c>
      <c r="CN626" t="s">
        <v>361</v>
      </c>
      <c r="CO626" t="s">
        <v>361</v>
      </c>
      <c r="CP626" t="s">
        <v>361</v>
      </c>
      <c r="CQ626" t="s">
        <v>361</v>
      </c>
      <c r="CR626" t="s">
        <v>361</v>
      </c>
      <c r="CS626" t="s">
        <v>361</v>
      </c>
      <c r="CT626" t="s">
        <v>361</v>
      </c>
      <c r="CU626" t="s">
        <v>361</v>
      </c>
      <c r="CV626" t="s">
        <v>361</v>
      </c>
      <c r="CW626" t="s">
        <v>361</v>
      </c>
      <c r="CX626" t="s">
        <v>361</v>
      </c>
      <c r="CY626" t="s">
        <v>361</v>
      </c>
      <c r="CZ626" t="s">
        <v>361</v>
      </c>
      <c r="DA626" t="s">
        <v>361</v>
      </c>
      <c r="DD626" t="s">
        <v>9</v>
      </c>
      <c r="DF626" t="s">
        <v>9</v>
      </c>
      <c r="DH626" t="s">
        <v>361</v>
      </c>
      <c r="DI626" t="s">
        <v>361</v>
      </c>
      <c r="DJ626" t="s">
        <v>361</v>
      </c>
      <c r="DK626" t="s">
        <v>361</v>
      </c>
      <c r="DL626" t="s">
        <v>361</v>
      </c>
      <c r="DM626" t="s">
        <v>361</v>
      </c>
      <c r="DN626" t="s">
        <v>361</v>
      </c>
      <c r="DO626" t="s">
        <v>361</v>
      </c>
      <c r="DP626" t="s">
        <v>361</v>
      </c>
      <c r="DQ626" t="s">
        <v>361</v>
      </c>
      <c r="DR626" t="s">
        <v>370</v>
      </c>
      <c r="DT626" t="s">
        <v>361</v>
      </c>
      <c r="DU626" t="s">
        <v>361</v>
      </c>
      <c r="DV626" t="s">
        <v>361</v>
      </c>
      <c r="DW626" t="s">
        <v>361</v>
      </c>
      <c r="DX626" t="s">
        <v>361</v>
      </c>
      <c r="DY626" t="s">
        <v>361</v>
      </c>
      <c r="DZ626" t="s">
        <v>361</v>
      </c>
      <c r="EA626" t="s">
        <v>361</v>
      </c>
      <c r="EB626" t="s">
        <v>361</v>
      </c>
      <c r="EC626" t="s">
        <v>361</v>
      </c>
      <c r="ED626" t="s">
        <v>361</v>
      </c>
      <c r="EH626" t="s">
        <v>7</v>
      </c>
      <c r="EJ626" t="s">
        <v>7</v>
      </c>
      <c r="EL626">
        <v>4</v>
      </c>
      <c r="EM626" t="s">
        <v>372</v>
      </c>
      <c r="EN626">
        <v>36</v>
      </c>
      <c r="EO626" t="s">
        <v>371</v>
      </c>
      <c r="EP626">
        <v>13</v>
      </c>
      <c r="EQ626" t="s">
        <v>371</v>
      </c>
      <c r="ER626">
        <v>11</v>
      </c>
      <c r="ES626" t="s">
        <v>372</v>
      </c>
      <c r="ET626">
        <v>9</v>
      </c>
      <c r="FQ626" t="s">
        <v>392</v>
      </c>
      <c r="FR626" t="s">
        <v>374</v>
      </c>
      <c r="FV626" t="s">
        <v>374</v>
      </c>
      <c r="FZ626" t="s">
        <v>9</v>
      </c>
      <c r="GF626" t="s">
        <v>7</v>
      </c>
      <c r="GJ626" t="s">
        <v>425</v>
      </c>
      <c r="GP626">
        <v>3</v>
      </c>
      <c r="GR626" t="s">
        <v>376</v>
      </c>
      <c r="GT626" t="s">
        <v>377</v>
      </c>
      <c r="GX626" t="s">
        <v>378</v>
      </c>
      <c r="HB626" t="s">
        <v>9</v>
      </c>
      <c r="HD626" t="s">
        <v>9</v>
      </c>
      <c r="HF626" t="s">
        <v>9</v>
      </c>
      <c r="HG626" t="s">
        <v>9</v>
      </c>
      <c r="HH626" t="s">
        <v>7</v>
      </c>
      <c r="HI626" t="s">
        <v>9</v>
      </c>
      <c r="HJ626" t="s">
        <v>9</v>
      </c>
      <c r="HK626" t="s">
        <v>9</v>
      </c>
      <c r="HL626" t="s">
        <v>9</v>
      </c>
      <c r="HM626" t="s">
        <v>9</v>
      </c>
      <c r="HN626" t="s">
        <v>9</v>
      </c>
      <c r="HX626" t="s">
        <v>9</v>
      </c>
      <c r="HY626" t="s">
        <v>9</v>
      </c>
      <c r="HZ626" t="s">
        <v>7</v>
      </c>
      <c r="IA626" t="s">
        <v>7</v>
      </c>
      <c r="IB626" t="s">
        <v>7</v>
      </c>
      <c r="IC626" t="s">
        <v>7</v>
      </c>
      <c r="ID626" t="s">
        <v>7</v>
      </c>
      <c r="IL626" t="s">
        <v>379</v>
      </c>
      <c r="IP626" t="s">
        <v>457</v>
      </c>
      <c r="IT626" t="s">
        <v>445</v>
      </c>
      <c r="IV626" t="s">
        <v>445</v>
      </c>
      <c r="IX626" t="s">
        <v>445</v>
      </c>
      <c r="IZ626" t="s">
        <v>9</v>
      </c>
      <c r="JB626" t="s">
        <v>11</v>
      </c>
      <c r="JD626" t="s">
        <v>9</v>
      </c>
      <c r="JF626" t="s">
        <v>409</v>
      </c>
      <c r="JG626" t="s">
        <v>410</v>
      </c>
      <c r="JH626" t="s">
        <v>410</v>
      </c>
      <c r="JL626" t="s">
        <v>370</v>
      </c>
      <c r="JM626" t="s">
        <v>370</v>
      </c>
      <c r="JN626" t="s">
        <v>370</v>
      </c>
      <c r="JO626" t="s">
        <v>370</v>
      </c>
      <c r="JP626" t="s">
        <v>370</v>
      </c>
      <c r="JQ626" t="s">
        <v>361</v>
      </c>
      <c r="JR626" t="s">
        <v>361</v>
      </c>
      <c r="JS626" t="s">
        <v>361</v>
      </c>
      <c r="JT626" t="s">
        <v>361</v>
      </c>
      <c r="JU626" t="s">
        <v>361</v>
      </c>
      <c r="JV626" t="s">
        <v>361</v>
      </c>
      <c r="JW626" t="s">
        <v>361</v>
      </c>
      <c r="JX626" t="s">
        <v>14</v>
      </c>
      <c r="JZ626" t="s">
        <v>412</v>
      </c>
      <c r="KB626" t="s">
        <v>8</v>
      </c>
    </row>
    <row r="627" spans="1:288" x14ac:dyDescent="0.3">
      <c r="A627">
        <v>626</v>
      </c>
      <c r="D627" s="45">
        <v>44751</v>
      </c>
      <c r="E627" s="46">
        <v>0.58124999999999993</v>
      </c>
      <c r="F627" t="s">
        <v>22</v>
      </c>
      <c r="G627" t="s">
        <v>382</v>
      </c>
      <c r="I627" t="s">
        <v>383</v>
      </c>
      <c r="N627" t="s">
        <v>384</v>
      </c>
      <c r="S627" t="s">
        <v>385</v>
      </c>
      <c r="W627" t="s">
        <v>413</v>
      </c>
      <c r="AA627" t="s">
        <v>434</v>
      </c>
      <c r="AC627" t="s">
        <v>388</v>
      </c>
      <c r="AE627" t="s">
        <v>435</v>
      </c>
      <c r="AG627" t="s">
        <v>390</v>
      </c>
      <c r="AK627" t="s">
        <v>383</v>
      </c>
      <c r="AO627" t="s">
        <v>385</v>
      </c>
      <c r="AQ627" t="s">
        <v>383</v>
      </c>
      <c r="AS627" t="s">
        <v>383</v>
      </c>
      <c r="AU627" t="s">
        <v>383</v>
      </c>
      <c r="AV627" t="s">
        <v>361</v>
      </c>
      <c r="AW627" t="s">
        <v>361</v>
      </c>
      <c r="AX627" t="s">
        <v>361</v>
      </c>
      <c r="AY627" t="s">
        <v>361</v>
      </c>
      <c r="AZ627" t="s">
        <v>361</v>
      </c>
      <c r="BA627" t="s">
        <v>361</v>
      </c>
      <c r="BB627" t="s">
        <v>361</v>
      </c>
      <c r="BC627" t="s">
        <v>361</v>
      </c>
      <c r="BD627" t="s">
        <v>361</v>
      </c>
      <c r="BE627" t="s">
        <v>361</v>
      </c>
      <c r="BF627" t="s">
        <v>361</v>
      </c>
      <c r="BG627" t="s">
        <v>361</v>
      </c>
      <c r="BH627" t="s">
        <v>361</v>
      </c>
      <c r="BI627" t="s">
        <v>370</v>
      </c>
      <c r="BJ627" t="s">
        <v>361</v>
      </c>
      <c r="BK627" t="s">
        <v>361</v>
      </c>
      <c r="BL627" t="s">
        <v>361</v>
      </c>
      <c r="BM627" t="s">
        <v>361</v>
      </c>
      <c r="BP627" t="s">
        <v>361</v>
      </c>
      <c r="BQ627" t="s">
        <v>361</v>
      </c>
      <c r="BR627" t="s">
        <v>361</v>
      </c>
      <c r="BS627" t="s">
        <v>361</v>
      </c>
      <c r="BT627" t="s">
        <v>361</v>
      </c>
      <c r="BU627" t="s">
        <v>361</v>
      </c>
      <c r="BV627" t="s">
        <v>361</v>
      </c>
      <c r="BW627" t="s">
        <v>361</v>
      </c>
      <c r="BX627" t="s">
        <v>361</v>
      </c>
      <c r="BY627" t="s">
        <v>361</v>
      </c>
      <c r="BZ627" t="s">
        <v>370</v>
      </c>
      <c r="CA627" t="s">
        <v>361</v>
      </c>
      <c r="CB627" t="s">
        <v>361</v>
      </c>
      <c r="CC627" t="s">
        <v>361</v>
      </c>
      <c r="CF627" t="s">
        <v>361</v>
      </c>
      <c r="CG627" t="s">
        <v>361</v>
      </c>
      <c r="CH627" t="s">
        <v>361</v>
      </c>
      <c r="CI627" t="s">
        <v>361</v>
      </c>
      <c r="CJ627" t="s">
        <v>361</v>
      </c>
      <c r="CK627" t="s">
        <v>361</v>
      </c>
      <c r="CL627" t="s">
        <v>361</v>
      </c>
      <c r="CM627" t="s">
        <v>361</v>
      </c>
      <c r="CN627" t="s">
        <v>361</v>
      </c>
      <c r="CO627" t="s">
        <v>361</v>
      </c>
      <c r="CP627" t="s">
        <v>361</v>
      </c>
      <c r="CQ627" t="s">
        <v>361</v>
      </c>
      <c r="CR627" t="s">
        <v>361</v>
      </c>
      <c r="CS627" t="s">
        <v>370</v>
      </c>
      <c r="CT627" t="s">
        <v>370</v>
      </c>
      <c r="CU627" t="s">
        <v>361</v>
      </c>
      <c r="CV627" t="s">
        <v>361</v>
      </c>
      <c r="CW627" t="s">
        <v>361</v>
      </c>
      <c r="CX627" t="s">
        <v>361</v>
      </c>
      <c r="CY627" t="s">
        <v>370</v>
      </c>
      <c r="CZ627" t="s">
        <v>361</v>
      </c>
      <c r="DA627" t="s">
        <v>361</v>
      </c>
      <c r="DE627" t="s">
        <v>385</v>
      </c>
      <c r="DG627" t="s">
        <v>385</v>
      </c>
      <c r="DH627" t="s">
        <v>361</v>
      </c>
      <c r="DI627" t="s">
        <v>361</v>
      </c>
      <c r="DJ627" t="s">
        <v>361</v>
      </c>
      <c r="DK627" t="s">
        <v>361</v>
      </c>
      <c r="DL627" t="s">
        <v>361</v>
      </c>
      <c r="DM627" t="s">
        <v>361</v>
      </c>
      <c r="DN627" t="s">
        <v>361</v>
      </c>
      <c r="DO627" t="s">
        <v>361</v>
      </c>
      <c r="DP627" t="s">
        <v>361</v>
      </c>
      <c r="DQ627" t="s">
        <v>361</v>
      </c>
      <c r="DR627" t="s">
        <v>361</v>
      </c>
      <c r="DT627" t="s">
        <v>361</v>
      </c>
      <c r="DU627" t="s">
        <v>361</v>
      </c>
      <c r="DV627" t="s">
        <v>361</v>
      </c>
      <c r="DW627" t="s">
        <v>361</v>
      </c>
      <c r="DX627" t="s">
        <v>361</v>
      </c>
      <c r="DY627" t="s">
        <v>361</v>
      </c>
      <c r="DZ627" t="s">
        <v>361</v>
      </c>
      <c r="EA627" t="s">
        <v>361</v>
      </c>
      <c r="EB627" t="s">
        <v>361</v>
      </c>
      <c r="EC627" t="s">
        <v>361</v>
      </c>
      <c r="ED627" t="s">
        <v>370</v>
      </c>
      <c r="EI627" t="s">
        <v>383</v>
      </c>
      <c r="EK627" t="s">
        <v>383</v>
      </c>
      <c r="EL627">
        <v>0</v>
      </c>
      <c r="FQ627" t="s">
        <v>373</v>
      </c>
      <c r="FS627" t="s">
        <v>393</v>
      </c>
      <c r="FW627" t="s">
        <v>393</v>
      </c>
      <c r="GG627" t="s">
        <v>383</v>
      </c>
      <c r="GK627" t="s">
        <v>537</v>
      </c>
      <c r="GQ627">
        <v>6</v>
      </c>
      <c r="GS627" t="s">
        <v>420</v>
      </c>
      <c r="GU627" t="s">
        <v>396</v>
      </c>
      <c r="GY627" t="s">
        <v>397</v>
      </c>
      <c r="HC627" t="s">
        <v>383</v>
      </c>
      <c r="HE627" t="s">
        <v>385</v>
      </c>
      <c r="HO627" t="s">
        <v>385</v>
      </c>
      <c r="HP627" t="s">
        <v>385</v>
      </c>
      <c r="HQ627" t="s">
        <v>383</v>
      </c>
      <c r="HR627" t="s">
        <v>383</v>
      </c>
      <c r="HS627" t="s">
        <v>383</v>
      </c>
      <c r="HT627" t="s">
        <v>383</v>
      </c>
      <c r="HU627" t="s">
        <v>383</v>
      </c>
      <c r="HV627" t="s">
        <v>385</v>
      </c>
      <c r="HW627" t="s">
        <v>383</v>
      </c>
      <c r="IE627" t="s">
        <v>383</v>
      </c>
      <c r="IF627" t="s">
        <v>383</v>
      </c>
      <c r="IG627" t="s">
        <v>383</v>
      </c>
      <c r="IH627" t="s">
        <v>383</v>
      </c>
      <c r="II627" t="s">
        <v>383</v>
      </c>
      <c r="IJ627" t="s">
        <v>383</v>
      </c>
      <c r="IK627" t="s">
        <v>383</v>
      </c>
      <c r="IM627" t="s">
        <v>398</v>
      </c>
      <c r="IQ627" t="s">
        <v>422</v>
      </c>
      <c r="IU627" t="s">
        <v>399</v>
      </c>
      <c r="IW627" t="s">
        <v>399</v>
      </c>
      <c r="IY627" t="s">
        <v>399</v>
      </c>
      <c r="JA627" t="s">
        <v>385</v>
      </c>
      <c r="JC627" t="s">
        <v>430</v>
      </c>
      <c r="JE627" t="s">
        <v>385</v>
      </c>
      <c r="JI627" t="s">
        <v>496</v>
      </c>
      <c r="JJ627" t="s">
        <v>431</v>
      </c>
      <c r="JK627" t="s">
        <v>431</v>
      </c>
      <c r="JL627" t="s">
        <v>361</v>
      </c>
      <c r="JM627" t="s">
        <v>361</v>
      </c>
      <c r="JN627" t="s">
        <v>361</v>
      </c>
      <c r="JO627" t="s">
        <v>361</v>
      </c>
      <c r="JP627" t="s">
        <v>361</v>
      </c>
      <c r="JQ627" t="s">
        <v>361</v>
      </c>
      <c r="JR627" t="s">
        <v>370</v>
      </c>
      <c r="JS627" t="s">
        <v>370</v>
      </c>
      <c r="JT627" t="s">
        <v>361</v>
      </c>
      <c r="JU627" t="s">
        <v>370</v>
      </c>
      <c r="JV627" t="s">
        <v>370</v>
      </c>
      <c r="JW627" t="s">
        <v>361</v>
      </c>
      <c r="JY627" t="s">
        <v>474</v>
      </c>
      <c r="KA627" t="s">
        <v>433</v>
      </c>
      <c r="KB627" t="s">
        <v>8</v>
      </c>
    </row>
    <row r="628" spans="1:288" x14ac:dyDescent="0.3">
      <c r="A628">
        <v>627</v>
      </c>
      <c r="D628" s="45">
        <v>44751</v>
      </c>
      <c r="E628" s="46">
        <v>0.59930555555555554</v>
      </c>
      <c r="F628" t="s">
        <v>19</v>
      </c>
      <c r="G628" t="s">
        <v>382</v>
      </c>
      <c r="I628" t="s">
        <v>383</v>
      </c>
      <c r="N628" t="s">
        <v>384</v>
      </c>
      <c r="S628" t="s">
        <v>385</v>
      </c>
      <c r="W628" t="s">
        <v>413</v>
      </c>
      <c r="AA628" t="s">
        <v>414</v>
      </c>
      <c r="AC628" t="s">
        <v>388</v>
      </c>
      <c r="AE628" t="s">
        <v>423</v>
      </c>
      <c r="AG628" t="s">
        <v>390</v>
      </c>
      <c r="AK628" t="s">
        <v>383</v>
      </c>
      <c r="AO628" t="s">
        <v>383</v>
      </c>
      <c r="AQ628" t="s">
        <v>418</v>
      </c>
      <c r="AS628" t="s">
        <v>383</v>
      </c>
      <c r="AU628" t="s">
        <v>383</v>
      </c>
      <c r="AV628" t="s">
        <v>361</v>
      </c>
      <c r="AW628" t="s">
        <v>361</v>
      </c>
      <c r="AX628" t="s">
        <v>361</v>
      </c>
      <c r="AY628" t="s">
        <v>361</v>
      </c>
      <c r="AZ628" t="s">
        <v>361</v>
      </c>
      <c r="BA628" t="s">
        <v>361</v>
      </c>
      <c r="BB628" t="s">
        <v>361</v>
      </c>
      <c r="BC628" t="s">
        <v>361</v>
      </c>
      <c r="BD628" t="s">
        <v>361</v>
      </c>
      <c r="BE628" t="s">
        <v>361</v>
      </c>
      <c r="BF628" t="s">
        <v>361</v>
      </c>
      <c r="BG628" t="s">
        <v>361</v>
      </c>
      <c r="BH628" t="s">
        <v>370</v>
      </c>
      <c r="BI628" t="s">
        <v>370</v>
      </c>
      <c r="BJ628" t="s">
        <v>361</v>
      </c>
      <c r="BK628" t="s">
        <v>361</v>
      </c>
      <c r="BL628" t="s">
        <v>361</v>
      </c>
      <c r="BM628" t="s">
        <v>361</v>
      </c>
      <c r="BP628" t="s">
        <v>361</v>
      </c>
      <c r="BQ628" t="s">
        <v>361</v>
      </c>
      <c r="BR628" t="s">
        <v>361</v>
      </c>
      <c r="BS628" t="s">
        <v>361</v>
      </c>
      <c r="BT628" t="s">
        <v>361</v>
      </c>
      <c r="BU628" t="s">
        <v>361</v>
      </c>
      <c r="BV628" t="s">
        <v>361</v>
      </c>
      <c r="BW628" t="s">
        <v>361</v>
      </c>
      <c r="BX628" t="s">
        <v>361</v>
      </c>
      <c r="BY628" t="s">
        <v>361</v>
      </c>
      <c r="BZ628" t="s">
        <v>370</v>
      </c>
      <c r="CA628" t="s">
        <v>370</v>
      </c>
      <c r="CB628" t="s">
        <v>361</v>
      </c>
      <c r="CC628" t="s">
        <v>361</v>
      </c>
      <c r="CF628" t="s">
        <v>361</v>
      </c>
      <c r="CG628" t="s">
        <v>361</v>
      </c>
      <c r="CH628" t="s">
        <v>361</v>
      </c>
      <c r="CI628" t="s">
        <v>361</v>
      </c>
      <c r="CJ628" t="s">
        <v>361</v>
      </c>
      <c r="CK628" t="s">
        <v>361</v>
      </c>
      <c r="CL628" t="s">
        <v>361</v>
      </c>
      <c r="CM628" t="s">
        <v>361</v>
      </c>
      <c r="CN628" t="s">
        <v>361</v>
      </c>
      <c r="CO628" t="s">
        <v>361</v>
      </c>
      <c r="CP628" t="s">
        <v>361</v>
      </c>
      <c r="CQ628" t="s">
        <v>361</v>
      </c>
      <c r="CR628" t="s">
        <v>361</v>
      </c>
      <c r="CS628" t="s">
        <v>370</v>
      </c>
      <c r="CT628" t="s">
        <v>370</v>
      </c>
      <c r="CU628" t="s">
        <v>370</v>
      </c>
      <c r="CV628" t="s">
        <v>361</v>
      </c>
      <c r="CW628" t="s">
        <v>361</v>
      </c>
      <c r="CX628" t="s">
        <v>361</v>
      </c>
      <c r="CY628" t="s">
        <v>361</v>
      </c>
      <c r="CZ628" t="s">
        <v>361</v>
      </c>
      <c r="DA628" t="s">
        <v>361</v>
      </c>
      <c r="DE628" t="s">
        <v>385</v>
      </c>
      <c r="DG628" t="s">
        <v>385</v>
      </c>
      <c r="DH628" t="s">
        <v>361</v>
      </c>
      <c r="DI628" t="s">
        <v>361</v>
      </c>
      <c r="DJ628" t="s">
        <v>361</v>
      </c>
      <c r="DK628" t="s">
        <v>361</v>
      </c>
      <c r="DL628" t="s">
        <v>361</v>
      </c>
      <c r="DM628" t="s">
        <v>361</v>
      </c>
      <c r="DN628" t="s">
        <v>361</v>
      </c>
      <c r="DO628" t="s">
        <v>361</v>
      </c>
      <c r="DP628" t="s">
        <v>361</v>
      </c>
      <c r="DQ628" t="s">
        <v>361</v>
      </c>
      <c r="DR628" t="s">
        <v>361</v>
      </c>
      <c r="DT628" t="s">
        <v>361</v>
      </c>
      <c r="DU628" t="s">
        <v>361</v>
      </c>
      <c r="DV628" t="s">
        <v>361</v>
      </c>
      <c r="DW628" t="s">
        <v>361</v>
      </c>
      <c r="DX628" t="s">
        <v>361</v>
      </c>
      <c r="DY628" t="s">
        <v>361</v>
      </c>
      <c r="DZ628" t="s">
        <v>361</v>
      </c>
      <c r="EA628" t="s">
        <v>361</v>
      </c>
      <c r="EB628" t="s">
        <v>361</v>
      </c>
      <c r="EC628" t="s">
        <v>361</v>
      </c>
      <c r="ED628" t="s">
        <v>370</v>
      </c>
      <c r="EI628" t="s">
        <v>383</v>
      </c>
      <c r="EK628" t="s">
        <v>383</v>
      </c>
      <c r="EL628">
        <v>1</v>
      </c>
      <c r="EM628" t="s">
        <v>371</v>
      </c>
      <c r="EN628">
        <v>48</v>
      </c>
      <c r="FQ628" t="s">
        <v>373</v>
      </c>
      <c r="FS628" t="s">
        <v>467</v>
      </c>
      <c r="FW628" t="s">
        <v>518</v>
      </c>
      <c r="GG628" t="s">
        <v>383</v>
      </c>
      <c r="GK628" t="s">
        <v>428</v>
      </c>
      <c r="GO628" t="s">
        <v>484</v>
      </c>
      <c r="GQ628">
        <v>5</v>
      </c>
      <c r="GS628" t="s">
        <v>395</v>
      </c>
      <c r="GU628" t="s">
        <v>396</v>
      </c>
      <c r="GY628" t="s">
        <v>397</v>
      </c>
      <c r="HC628" t="s">
        <v>383</v>
      </c>
      <c r="HE628" t="s">
        <v>385</v>
      </c>
      <c r="HO628" t="s">
        <v>383</v>
      </c>
      <c r="HP628" t="s">
        <v>383</v>
      </c>
      <c r="HQ628" t="s">
        <v>383</v>
      </c>
      <c r="HR628" t="s">
        <v>383</v>
      </c>
      <c r="HS628" t="s">
        <v>383</v>
      </c>
      <c r="HT628" t="s">
        <v>383</v>
      </c>
      <c r="HU628" t="s">
        <v>383</v>
      </c>
      <c r="HV628" t="s">
        <v>383</v>
      </c>
      <c r="HW628" t="s">
        <v>383</v>
      </c>
      <c r="IE628" t="s">
        <v>383</v>
      </c>
      <c r="IF628" t="s">
        <v>383</v>
      </c>
      <c r="IG628" t="s">
        <v>383</v>
      </c>
      <c r="IH628" t="s">
        <v>383</v>
      </c>
      <c r="II628" t="s">
        <v>383</v>
      </c>
      <c r="IJ628" t="s">
        <v>383</v>
      </c>
      <c r="IK628" t="s">
        <v>383</v>
      </c>
      <c r="IM628" t="s">
        <v>453</v>
      </c>
      <c r="IQ628" t="s">
        <v>422</v>
      </c>
      <c r="IU628" t="s">
        <v>399</v>
      </c>
      <c r="IW628" t="s">
        <v>399</v>
      </c>
      <c r="IY628" t="s">
        <v>399</v>
      </c>
      <c r="JA628" t="s">
        <v>383</v>
      </c>
      <c r="JL628" t="s">
        <v>361</v>
      </c>
      <c r="JM628" t="s">
        <v>361</v>
      </c>
      <c r="JN628" t="s">
        <v>361</v>
      </c>
      <c r="JO628" t="s">
        <v>361</v>
      </c>
      <c r="JP628" t="s">
        <v>361</v>
      </c>
      <c r="JQ628" t="s">
        <v>361</v>
      </c>
      <c r="JR628" t="s">
        <v>361</v>
      </c>
      <c r="JS628" t="s">
        <v>361</v>
      </c>
      <c r="JT628" t="s">
        <v>361</v>
      </c>
      <c r="JU628" t="s">
        <v>361</v>
      </c>
      <c r="JV628" t="s">
        <v>361</v>
      </c>
      <c r="JW628" t="s">
        <v>361</v>
      </c>
      <c r="KB628" t="s">
        <v>8</v>
      </c>
    </row>
    <row r="629" spans="1:288" x14ac:dyDescent="0.3">
      <c r="A629">
        <v>628</v>
      </c>
      <c r="AV629" t="s">
        <v>361</v>
      </c>
      <c r="AW629" t="s">
        <v>361</v>
      </c>
      <c r="AX629" t="s">
        <v>361</v>
      </c>
      <c r="AY629" t="s">
        <v>361</v>
      </c>
      <c r="AZ629" t="s">
        <v>361</v>
      </c>
      <c r="BA629" t="s">
        <v>361</v>
      </c>
      <c r="BB629" t="s">
        <v>361</v>
      </c>
      <c r="BC629" t="s">
        <v>361</v>
      </c>
      <c r="BD629" t="s">
        <v>361</v>
      </c>
      <c r="BE629" t="s">
        <v>361</v>
      </c>
      <c r="BF629" t="s">
        <v>361</v>
      </c>
      <c r="BG629" t="s">
        <v>361</v>
      </c>
      <c r="BH629" t="s">
        <v>361</v>
      </c>
      <c r="BI629" t="s">
        <v>361</v>
      </c>
      <c r="BJ629" t="s">
        <v>361</v>
      </c>
      <c r="BK629" t="s">
        <v>361</v>
      </c>
      <c r="BL629" t="s">
        <v>361</v>
      </c>
      <c r="BM629" t="s">
        <v>361</v>
      </c>
      <c r="BP629" t="s">
        <v>361</v>
      </c>
      <c r="BQ629" t="s">
        <v>361</v>
      </c>
      <c r="BR629" t="s">
        <v>361</v>
      </c>
      <c r="BS629" t="s">
        <v>361</v>
      </c>
      <c r="BT629" t="s">
        <v>361</v>
      </c>
      <c r="BU629" t="s">
        <v>361</v>
      </c>
      <c r="BV629" t="s">
        <v>361</v>
      </c>
      <c r="BW629" t="s">
        <v>361</v>
      </c>
      <c r="BX629" t="s">
        <v>361</v>
      </c>
      <c r="BY629" t="s">
        <v>361</v>
      </c>
      <c r="BZ629" t="s">
        <v>361</v>
      </c>
      <c r="CA629" t="s">
        <v>361</v>
      </c>
      <c r="CB629" t="s">
        <v>361</v>
      </c>
      <c r="CC629" t="s">
        <v>361</v>
      </c>
      <c r="CF629" t="s">
        <v>361</v>
      </c>
      <c r="CG629" t="s">
        <v>361</v>
      </c>
      <c r="CH629" t="s">
        <v>361</v>
      </c>
      <c r="CI629" t="s">
        <v>361</v>
      </c>
      <c r="CJ629" t="s">
        <v>361</v>
      </c>
      <c r="CK629" t="s">
        <v>361</v>
      </c>
      <c r="CL629" t="s">
        <v>361</v>
      </c>
      <c r="CM629" t="s">
        <v>361</v>
      </c>
      <c r="CN629" t="s">
        <v>361</v>
      </c>
      <c r="CO629" t="s">
        <v>361</v>
      </c>
      <c r="CP629" t="s">
        <v>361</v>
      </c>
      <c r="CQ629" t="s">
        <v>361</v>
      </c>
      <c r="CR629" t="s">
        <v>361</v>
      </c>
      <c r="CS629" t="s">
        <v>361</v>
      </c>
      <c r="CT629" t="s">
        <v>361</v>
      </c>
      <c r="CU629" t="s">
        <v>361</v>
      </c>
      <c r="CV629" t="s">
        <v>361</v>
      </c>
      <c r="CW629" t="s">
        <v>361</v>
      </c>
      <c r="CX629" t="s">
        <v>361</v>
      </c>
      <c r="CY629" t="s">
        <v>361</v>
      </c>
      <c r="CZ629" t="s">
        <v>361</v>
      </c>
      <c r="DA629" t="s">
        <v>361</v>
      </c>
      <c r="DH629" t="s">
        <v>361</v>
      </c>
      <c r="DI629" t="s">
        <v>361</v>
      </c>
      <c r="DJ629" t="s">
        <v>361</v>
      </c>
      <c r="DK629" t="s">
        <v>361</v>
      </c>
      <c r="DL629" t="s">
        <v>361</v>
      </c>
      <c r="DM629" t="s">
        <v>361</v>
      </c>
      <c r="DN629" t="s">
        <v>361</v>
      </c>
      <c r="DO629" t="s">
        <v>361</v>
      </c>
      <c r="DP629" t="s">
        <v>361</v>
      </c>
      <c r="DQ629" t="s">
        <v>361</v>
      </c>
      <c r="DR629" t="s">
        <v>361</v>
      </c>
      <c r="DT629" t="s">
        <v>361</v>
      </c>
      <c r="DU629" t="s">
        <v>361</v>
      </c>
      <c r="DV629" t="s">
        <v>361</v>
      </c>
      <c r="DW629" t="s">
        <v>361</v>
      </c>
      <c r="DX629" t="s">
        <v>361</v>
      </c>
      <c r="DY629" t="s">
        <v>361</v>
      </c>
      <c r="DZ629" t="s">
        <v>361</v>
      </c>
      <c r="EA629" t="s">
        <v>361</v>
      </c>
      <c r="EB629" t="s">
        <v>361</v>
      </c>
      <c r="EC629" t="s">
        <v>361</v>
      </c>
      <c r="ED629" t="s">
        <v>361</v>
      </c>
      <c r="JL629" t="s">
        <v>361</v>
      </c>
      <c r="JM629" t="s">
        <v>361</v>
      </c>
      <c r="JN629" t="s">
        <v>361</v>
      </c>
      <c r="JO629" t="s">
        <v>361</v>
      </c>
      <c r="JP629" t="s">
        <v>361</v>
      </c>
      <c r="JQ629" t="s">
        <v>361</v>
      </c>
      <c r="JR629" t="s">
        <v>361</v>
      </c>
      <c r="JS629" t="s">
        <v>361</v>
      </c>
      <c r="JT629" t="s">
        <v>361</v>
      </c>
      <c r="JU629" t="s">
        <v>361</v>
      </c>
      <c r="JV629" t="s">
        <v>361</v>
      </c>
      <c r="JW629" t="s">
        <v>361</v>
      </c>
      <c r="KB629" t="s">
        <v>59</v>
      </c>
    </row>
    <row r="630" spans="1:288" x14ac:dyDescent="0.3">
      <c r="A630">
        <v>629</v>
      </c>
      <c r="D630" s="45">
        <v>44751</v>
      </c>
      <c r="E630" s="46">
        <v>0.60486111111111118</v>
      </c>
      <c r="F630" t="s">
        <v>5</v>
      </c>
      <c r="G630" t="s">
        <v>382</v>
      </c>
      <c r="I630" t="s">
        <v>383</v>
      </c>
      <c r="N630" t="s">
        <v>384</v>
      </c>
      <c r="S630" t="s">
        <v>385</v>
      </c>
      <c r="W630" t="s">
        <v>413</v>
      </c>
      <c r="AA630" t="s">
        <v>414</v>
      </c>
      <c r="AC630" t="s">
        <v>388</v>
      </c>
      <c r="AE630" t="s">
        <v>435</v>
      </c>
      <c r="AG630" t="s">
        <v>390</v>
      </c>
      <c r="AK630" t="s">
        <v>383</v>
      </c>
      <c r="AO630" t="s">
        <v>383</v>
      </c>
      <c r="AQ630" t="s">
        <v>460</v>
      </c>
      <c r="AS630" t="s">
        <v>383</v>
      </c>
      <c r="AU630" t="s">
        <v>383</v>
      </c>
      <c r="AV630" t="s">
        <v>361</v>
      </c>
      <c r="AW630" t="s">
        <v>361</v>
      </c>
      <c r="AX630" t="s">
        <v>361</v>
      </c>
      <c r="AY630" t="s">
        <v>361</v>
      </c>
      <c r="AZ630" t="s">
        <v>361</v>
      </c>
      <c r="BA630" t="s">
        <v>361</v>
      </c>
      <c r="BB630" t="s">
        <v>361</v>
      </c>
      <c r="BC630" t="s">
        <v>361</v>
      </c>
      <c r="BD630" t="s">
        <v>361</v>
      </c>
      <c r="BE630" t="s">
        <v>370</v>
      </c>
      <c r="BF630" t="s">
        <v>361</v>
      </c>
      <c r="BG630" t="s">
        <v>361</v>
      </c>
      <c r="BH630" t="s">
        <v>361</v>
      </c>
      <c r="BI630" t="s">
        <v>361</v>
      </c>
      <c r="BJ630" t="s">
        <v>361</v>
      </c>
      <c r="BK630" t="s">
        <v>361</v>
      </c>
      <c r="BL630" t="s">
        <v>361</v>
      </c>
      <c r="BM630" t="s">
        <v>361</v>
      </c>
      <c r="BP630" t="s">
        <v>361</v>
      </c>
      <c r="BQ630" t="s">
        <v>361</v>
      </c>
      <c r="BR630" t="s">
        <v>361</v>
      </c>
      <c r="BS630" t="s">
        <v>361</v>
      </c>
      <c r="BT630" t="s">
        <v>361</v>
      </c>
      <c r="BU630" t="s">
        <v>361</v>
      </c>
      <c r="BV630" t="s">
        <v>361</v>
      </c>
      <c r="BW630" t="s">
        <v>361</v>
      </c>
      <c r="BX630" t="s">
        <v>361</v>
      </c>
      <c r="BY630" t="s">
        <v>361</v>
      </c>
      <c r="BZ630" t="s">
        <v>370</v>
      </c>
      <c r="CA630" t="s">
        <v>361</v>
      </c>
      <c r="CB630" t="s">
        <v>361</v>
      </c>
      <c r="CC630" t="s">
        <v>361</v>
      </c>
      <c r="CF630" t="s">
        <v>361</v>
      </c>
      <c r="CG630" t="s">
        <v>361</v>
      </c>
      <c r="CH630" t="s">
        <v>361</v>
      </c>
      <c r="CI630" t="s">
        <v>361</v>
      </c>
      <c r="CJ630" t="s">
        <v>361</v>
      </c>
      <c r="CK630" t="s">
        <v>361</v>
      </c>
      <c r="CL630" t="s">
        <v>361</v>
      </c>
      <c r="CM630" t="s">
        <v>361</v>
      </c>
      <c r="CN630" t="s">
        <v>361</v>
      </c>
      <c r="CO630" t="s">
        <v>361</v>
      </c>
      <c r="CP630" t="s">
        <v>361</v>
      </c>
      <c r="CQ630" t="s">
        <v>361</v>
      </c>
      <c r="CR630" t="s">
        <v>361</v>
      </c>
      <c r="CS630" t="s">
        <v>361</v>
      </c>
      <c r="CT630" t="s">
        <v>361</v>
      </c>
      <c r="CU630" t="s">
        <v>361</v>
      </c>
      <c r="CV630" t="s">
        <v>370</v>
      </c>
      <c r="CW630" t="s">
        <v>370</v>
      </c>
      <c r="CX630" t="s">
        <v>370</v>
      </c>
      <c r="CY630" t="s">
        <v>361</v>
      </c>
      <c r="CZ630" t="s">
        <v>361</v>
      </c>
      <c r="DA630" t="s">
        <v>361</v>
      </c>
      <c r="DE630" t="s">
        <v>385</v>
      </c>
      <c r="DG630" t="s">
        <v>436</v>
      </c>
      <c r="DH630" t="s">
        <v>361</v>
      </c>
      <c r="DI630" t="s">
        <v>361</v>
      </c>
      <c r="DJ630" t="s">
        <v>361</v>
      </c>
      <c r="DK630" t="s">
        <v>361</v>
      </c>
      <c r="DL630" t="s">
        <v>361</v>
      </c>
      <c r="DM630" t="s">
        <v>361</v>
      </c>
      <c r="DN630" t="s">
        <v>361</v>
      </c>
      <c r="DO630" t="s">
        <v>361</v>
      </c>
      <c r="DP630" t="s">
        <v>361</v>
      </c>
      <c r="DQ630" t="s">
        <v>361</v>
      </c>
      <c r="DR630" t="s">
        <v>361</v>
      </c>
      <c r="DT630" t="s">
        <v>361</v>
      </c>
      <c r="DU630" t="s">
        <v>361</v>
      </c>
      <c r="DV630" t="s">
        <v>361</v>
      </c>
      <c r="DW630" t="s">
        <v>361</v>
      </c>
      <c r="DX630" t="s">
        <v>361</v>
      </c>
      <c r="DY630" t="s">
        <v>361</v>
      </c>
      <c r="DZ630" t="s">
        <v>361</v>
      </c>
      <c r="EA630" t="s">
        <v>361</v>
      </c>
      <c r="EB630" t="s">
        <v>361</v>
      </c>
      <c r="EC630" t="s">
        <v>361</v>
      </c>
      <c r="ED630" t="s">
        <v>370</v>
      </c>
      <c r="EI630" t="s">
        <v>383</v>
      </c>
      <c r="EK630" t="s">
        <v>383</v>
      </c>
      <c r="EL630">
        <v>0</v>
      </c>
      <c r="FQ630" t="s">
        <v>373</v>
      </c>
      <c r="FS630" t="s">
        <v>448</v>
      </c>
      <c r="FW630" t="s">
        <v>448</v>
      </c>
      <c r="GG630" t="s">
        <v>383</v>
      </c>
      <c r="GK630" t="s">
        <v>608</v>
      </c>
      <c r="GO630" t="s">
        <v>484</v>
      </c>
      <c r="GQ630">
        <v>998</v>
      </c>
      <c r="GS630" t="s">
        <v>420</v>
      </c>
      <c r="GU630" t="s">
        <v>396</v>
      </c>
      <c r="GY630" t="s">
        <v>397</v>
      </c>
      <c r="HC630" t="s">
        <v>383</v>
      </c>
      <c r="HE630" t="s">
        <v>383</v>
      </c>
      <c r="HO630" t="s">
        <v>385</v>
      </c>
      <c r="HP630" t="s">
        <v>383</v>
      </c>
      <c r="HQ630" t="s">
        <v>383</v>
      </c>
      <c r="HR630" t="s">
        <v>383</v>
      </c>
      <c r="HS630" t="s">
        <v>383</v>
      </c>
      <c r="HT630" t="s">
        <v>383</v>
      </c>
      <c r="HU630" t="s">
        <v>383</v>
      </c>
      <c r="HV630" t="s">
        <v>383</v>
      </c>
      <c r="HW630" t="s">
        <v>383</v>
      </c>
      <c r="IE630" t="s">
        <v>385</v>
      </c>
      <c r="IF630" t="s">
        <v>383</v>
      </c>
      <c r="IG630" t="s">
        <v>383</v>
      </c>
      <c r="IH630" t="s">
        <v>383</v>
      </c>
      <c r="II630" t="s">
        <v>383</v>
      </c>
      <c r="IJ630" t="s">
        <v>383</v>
      </c>
      <c r="IK630" t="s">
        <v>383</v>
      </c>
      <c r="IM630" t="s">
        <v>453</v>
      </c>
      <c r="IQ630" t="s">
        <v>422</v>
      </c>
      <c r="IU630" t="s">
        <v>399</v>
      </c>
      <c r="IW630" t="s">
        <v>399</v>
      </c>
      <c r="IY630" t="s">
        <v>399</v>
      </c>
      <c r="JA630" t="s">
        <v>383</v>
      </c>
      <c r="JL630" t="s">
        <v>361</v>
      </c>
      <c r="JM630" t="s">
        <v>361</v>
      </c>
      <c r="JN630" t="s">
        <v>361</v>
      </c>
      <c r="JO630" t="s">
        <v>361</v>
      </c>
      <c r="JP630" t="s">
        <v>361</v>
      </c>
      <c r="JQ630" t="s">
        <v>361</v>
      </c>
      <c r="JR630" t="s">
        <v>361</v>
      </c>
      <c r="JS630" t="s">
        <v>361</v>
      </c>
      <c r="JT630" t="s">
        <v>361</v>
      </c>
      <c r="JU630" t="s">
        <v>361</v>
      </c>
      <c r="JV630" t="s">
        <v>361</v>
      </c>
      <c r="JW630" t="s">
        <v>361</v>
      </c>
      <c r="KB630" t="s">
        <v>8</v>
      </c>
    </row>
    <row r="631" spans="1:288" x14ac:dyDescent="0.3">
      <c r="A631">
        <v>630</v>
      </c>
      <c r="D631" s="45">
        <v>44751</v>
      </c>
      <c r="E631" s="46">
        <v>0.60277777777777775</v>
      </c>
      <c r="F631" t="s">
        <v>27</v>
      </c>
      <c r="G631" t="s">
        <v>382</v>
      </c>
      <c r="I631" t="s">
        <v>383</v>
      </c>
      <c r="N631" t="s">
        <v>384</v>
      </c>
      <c r="S631" t="s">
        <v>385</v>
      </c>
      <c r="W631" t="s">
        <v>386</v>
      </c>
      <c r="Y631" t="s">
        <v>383</v>
      </c>
      <c r="AA631" t="s">
        <v>434</v>
      </c>
      <c r="AC631" t="s">
        <v>427</v>
      </c>
      <c r="AE631" t="s">
        <v>389</v>
      </c>
      <c r="AG631" t="s">
        <v>545</v>
      </c>
      <c r="AH631" t="s">
        <v>601</v>
      </c>
      <c r="AK631" t="s">
        <v>383</v>
      </c>
      <c r="AO631" t="s">
        <v>436</v>
      </c>
      <c r="AQ631" t="s">
        <v>418</v>
      </c>
      <c r="AS631" t="s">
        <v>385</v>
      </c>
      <c r="AU631" t="s">
        <v>436</v>
      </c>
      <c r="AV631" t="s">
        <v>361</v>
      </c>
      <c r="AW631" t="s">
        <v>361</v>
      </c>
      <c r="AX631" t="s">
        <v>361</v>
      </c>
      <c r="AY631" t="s">
        <v>361</v>
      </c>
      <c r="AZ631" t="s">
        <v>361</v>
      </c>
      <c r="BA631" t="s">
        <v>361</v>
      </c>
      <c r="BB631" t="s">
        <v>361</v>
      </c>
      <c r="BC631" t="s">
        <v>361</v>
      </c>
      <c r="BD631" t="s">
        <v>361</v>
      </c>
      <c r="BE631" t="s">
        <v>361</v>
      </c>
      <c r="BF631" t="s">
        <v>361</v>
      </c>
      <c r="BG631" t="s">
        <v>361</v>
      </c>
      <c r="BH631" t="s">
        <v>361</v>
      </c>
      <c r="BI631" t="s">
        <v>361</v>
      </c>
      <c r="BJ631" t="s">
        <v>370</v>
      </c>
      <c r="BK631" t="s">
        <v>361</v>
      </c>
      <c r="BL631" t="s">
        <v>361</v>
      </c>
      <c r="BM631" t="s">
        <v>361</v>
      </c>
      <c r="BP631" t="s">
        <v>361</v>
      </c>
      <c r="BQ631" t="s">
        <v>361</v>
      </c>
      <c r="BR631" t="s">
        <v>361</v>
      </c>
      <c r="BS631" t="s">
        <v>361</v>
      </c>
      <c r="BT631" t="s">
        <v>361</v>
      </c>
      <c r="BU631" t="s">
        <v>361</v>
      </c>
      <c r="BV631" t="s">
        <v>361</v>
      </c>
      <c r="BW631" t="s">
        <v>361</v>
      </c>
      <c r="BX631" t="s">
        <v>361</v>
      </c>
      <c r="BY631" t="s">
        <v>361</v>
      </c>
      <c r="BZ631" t="s">
        <v>370</v>
      </c>
      <c r="CA631" t="s">
        <v>361</v>
      </c>
      <c r="CB631" t="s">
        <v>361</v>
      </c>
      <c r="CC631" t="s">
        <v>361</v>
      </c>
      <c r="CF631" t="s">
        <v>361</v>
      </c>
      <c r="CG631" t="s">
        <v>361</v>
      </c>
      <c r="CH631" t="s">
        <v>361</v>
      </c>
      <c r="CI631" t="s">
        <v>361</v>
      </c>
      <c r="CJ631" t="s">
        <v>361</v>
      </c>
      <c r="CK631" t="s">
        <v>361</v>
      </c>
      <c r="CL631" t="s">
        <v>361</v>
      </c>
      <c r="CM631" t="s">
        <v>361</v>
      </c>
      <c r="CN631" t="s">
        <v>361</v>
      </c>
      <c r="CO631" t="s">
        <v>361</v>
      </c>
      <c r="CP631" t="s">
        <v>361</v>
      </c>
      <c r="CQ631" t="s">
        <v>361</v>
      </c>
      <c r="CR631" t="s">
        <v>361</v>
      </c>
      <c r="CS631" t="s">
        <v>361</v>
      </c>
      <c r="CT631" t="s">
        <v>361</v>
      </c>
      <c r="CU631" t="s">
        <v>370</v>
      </c>
      <c r="CV631" t="s">
        <v>361</v>
      </c>
      <c r="CW631" t="s">
        <v>361</v>
      </c>
      <c r="CX631" t="s">
        <v>361</v>
      </c>
      <c r="CY631" t="s">
        <v>370</v>
      </c>
      <c r="CZ631" t="s">
        <v>361</v>
      </c>
      <c r="DA631" t="s">
        <v>361</v>
      </c>
      <c r="DE631" t="s">
        <v>385</v>
      </c>
      <c r="DG631" t="s">
        <v>436</v>
      </c>
      <c r="DH631" t="s">
        <v>361</v>
      </c>
      <c r="DI631" t="s">
        <v>361</v>
      </c>
      <c r="DJ631" t="s">
        <v>361</v>
      </c>
      <c r="DK631" t="s">
        <v>361</v>
      </c>
      <c r="DL631" t="s">
        <v>361</v>
      </c>
      <c r="DM631" t="s">
        <v>361</v>
      </c>
      <c r="DN631" t="s">
        <v>361</v>
      </c>
      <c r="DO631" t="s">
        <v>361</v>
      </c>
      <c r="DP631" t="s">
        <v>361</v>
      </c>
      <c r="DQ631" t="s">
        <v>361</v>
      </c>
      <c r="DR631" t="s">
        <v>361</v>
      </c>
      <c r="DT631" t="s">
        <v>361</v>
      </c>
      <c r="DU631" t="s">
        <v>361</v>
      </c>
      <c r="DV631" t="s">
        <v>361</v>
      </c>
      <c r="DW631" t="s">
        <v>361</v>
      </c>
      <c r="DX631" t="s">
        <v>361</v>
      </c>
      <c r="DY631" t="s">
        <v>361</v>
      </c>
      <c r="DZ631" t="s">
        <v>361</v>
      </c>
      <c r="EA631" t="s">
        <v>361</v>
      </c>
      <c r="EB631" t="s">
        <v>361</v>
      </c>
      <c r="EC631" t="s">
        <v>361</v>
      </c>
      <c r="ED631" t="s">
        <v>370</v>
      </c>
      <c r="EI631" t="s">
        <v>383</v>
      </c>
      <c r="EK631" t="s">
        <v>383</v>
      </c>
      <c r="EL631">
        <v>4</v>
      </c>
      <c r="EM631" t="s">
        <v>372</v>
      </c>
      <c r="EN631">
        <v>34</v>
      </c>
      <c r="EO631" t="s">
        <v>372</v>
      </c>
      <c r="EP631">
        <v>30</v>
      </c>
      <c r="EQ631" t="s">
        <v>371</v>
      </c>
      <c r="ER631">
        <v>25</v>
      </c>
      <c r="ES631" t="s">
        <v>371</v>
      </c>
      <c r="ET631">
        <v>20</v>
      </c>
      <c r="FQ631" t="s">
        <v>373</v>
      </c>
      <c r="FS631" t="s">
        <v>419</v>
      </c>
      <c r="FW631" t="s">
        <v>387</v>
      </c>
      <c r="GG631" t="s">
        <v>383</v>
      </c>
      <c r="GK631" t="s">
        <v>394</v>
      </c>
      <c r="GQ631">
        <v>3</v>
      </c>
      <c r="GS631" t="s">
        <v>395</v>
      </c>
      <c r="GU631" t="s">
        <v>396</v>
      </c>
      <c r="GY631" t="s">
        <v>397</v>
      </c>
      <c r="HC631" t="s">
        <v>383</v>
      </c>
      <c r="HE631" t="s">
        <v>385</v>
      </c>
      <c r="HO631" t="s">
        <v>385</v>
      </c>
      <c r="HP631" t="s">
        <v>385</v>
      </c>
      <c r="HQ631" t="s">
        <v>383</v>
      </c>
      <c r="HR631" t="s">
        <v>383</v>
      </c>
      <c r="HS631" t="s">
        <v>385</v>
      </c>
      <c r="HT631" t="s">
        <v>385</v>
      </c>
      <c r="HU631" t="s">
        <v>385</v>
      </c>
      <c r="HV631" t="s">
        <v>385</v>
      </c>
      <c r="HW631" t="s">
        <v>385</v>
      </c>
      <c r="IE631" t="s">
        <v>385</v>
      </c>
      <c r="IF631" t="s">
        <v>385</v>
      </c>
      <c r="IG631" t="s">
        <v>383</v>
      </c>
      <c r="IH631" t="s">
        <v>385</v>
      </c>
      <c r="II631" t="s">
        <v>383</v>
      </c>
      <c r="IJ631" t="s">
        <v>383</v>
      </c>
      <c r="IK631" t="s">
        <v>383</v>
      </c>
      <c r="IM631" t="s">
        <v>421</v>
      </c>
      <c r="IQ631" t="s">
        <v>422</v>
      </c>
      <c r="IU631" t="s">
        <v>399</v>
      </c>
      <c r="IW631" t="s">
        <v>399</v>
      </c>
      <c r="IY631" t="s">
        <v>399</v>
      </c>
      <c r="JA631" t="s">
        <v>383</v>
      </c>
      <c r="JL631" t="s">
        <v>361</v>
      </c>
      <c r="JM631" t="s">
        <v>361</v>
      </c>
      <c r="JN631" t="s">
        <v>361</v>
      </c>
      <c r="JO631" t="s">
        <v>361</v>
      </c>
      <c r="JP631" t="s">
        <v>361</v>
      </c>
      <c r="JQ631" t="s">
        <v>361</v>
      </c>
      <c r="JR631" t="s">
        <v>361</v>
      </c>
      <c r="JS631" t="s">
        <v>361</v>
      </c>
      <c r="JT631" t="s">
        <v>361</v>
      </c>
      <c r="JU631" t="s">
        <v>361</v>
      </c>
      <c r="JV631" t="s">
        <v>361</v>
      </c>
      <c r="JW631" t="s">
        <v>361</v>
      </c>
      <c r="KB631" t="s">
        <v>8</v>
      </c>
    </row>
    <row r="632" spans="1:288" x14ac:dyDescent="0.3">
      <c r="A632">
        <v>631</v>
      </c>
      <c r="D632" s="45">
        <v>44755</v>
      </c>
      <c r="E632" s="46">
        <v>0.3972222222222222</v>
      </c>
      <c r="F632" t="s">
        <v>12</v>
      </c>
      <c r="G632" t="s">
        <v>13</v>
      </c>
      <c r="H632" t="s">
        <v>7</v>
      </c>
      <c r="L632" t="s">
        <v>362</v>
      </c>
      <c r="P632" t="s">
        <v>7</v>
      </c>
      <c r="Q632" t="s">
        <v>14</v>
      </c>
      <c r="R632" t="s">
        <v>686</v>
      </c>
      <c r="V632" t="s">
        <v>401</v>
      </c>
      <c r="X632" t="s">
        <v>9</v>
      </c>
      <c r="Z632" t="s">
        <v>402</v>
      </c>
      <c r="AB632" t="s">
        <v>403</v>
      </c>
      <c r="AD632" t="s">
        <v>389</v>
      </c>
      <c r="AF632" t="s">
        <v>437</v>
      </c>
      <c r="AH632" t="s">
        <v>601</v>
      </c>
      <c r="AJ632" t="s">
        <v>367</v>
      </c>
      <c r="AN632" t="s">
        <v>7</v>
      </c>
      <c r="AP632" t="s">
        <v>369</v>
      </c>
      <c r="AR632" t="s">
        <v>7</v>
      </c>
      <c r="AT632" t="s">
        <v>368</v>
      </c>
      <c r="AV632" t="s">
        <v>361</v>
      </c>
      <c r="AW632" t="s">
        <v>361</v>
      </c>
      <c r="AX632" t="s">
        <v>361</v>
      </c>
      <c r="AY632" t="s">
        <v>361</v>
      </c>
      <c r="AZ632" t="s">
        <v>370</v>
      </c>
      <c r="BA632" t="s">
        <v>370</v>
      </c>
      <c r="BB632" t="s">
        <v>361</v>
      </c>
      <c r="BC632" t="s">
        <v>361</v>
      </c>
      <c r="BD632" t="s">
        <v>361</v>
      </c>
      <c r="BE632" t="s">
        <v>361</v>
      </c>
      <c r="BF632" t="s">
        <v>361</v>
      </c>
      <c r="BG632" t="s">
        <v>361</v>
      </c>
      <c r="BH632" t="s">
        <v>361</v>
      </c>
      <c r="BI632" t="s">
        <v>361</v>
      </c>
      <c r="BJ632" t="s">
        <v>361</v>
      </c>
      <c r="BK632" t="s">
        <v>361</v>
      </c>
      <c r="BL632" t="s">
        <v>361</v>
      </c>
      <c r="BM632" t="s">
        <v>361</v>
      </c>
      <c r="BP632" t="s">
        <v>361</v>
      </c>
      <c r="BQ632" t="s">
        <v>361</v>
      </c>
      <c r="BR632" t="s">
        <v>361</v>
      </c>
      <c r="BS632" t="s">
        <v>370</v>
      </c>
      <c r="BT632" t="s">
        <v>361</v>
      </c>
      <c r="BU632" t="s">
        <v>361</v>
      </c>
      <c r="BV632" t="s">
        <v>361</v>
      </c>
      <c r="BW632" t="s">
        <v>361</v>
      </c>
      <c r="BX632" t="s">
        <v>361</v>
      </c>
      <c r="BY632" t="s">
        <v>361</v>
      </c>
      <c r="BZ632" t="s">
        <v>361</v>
      </c>
      <c r="CA632" t="s">
        <v>361</v>
      </c>
      <c r="CB632" t="s">
        <v>361</v>
      </c>
      <c r="CC632" t="s">
        <v>361</v>
      </c>
      <c r="CF632" t="s">
        <v>361</v>
      </c>
      <c r="CG632" t="s">
        <v>361</v>
      </c>
      <c r="CH632" t="s">
        <v>361</v>
      </c>
      <c r="CI632" t="s">
        <v>361</v>
      </c>
      <c r="CJ632" t="s">
        <v>370</v>
      </c>
      <c r="CK632" t="s">
        <v>361</v>
      </c>
      <c r="CL632" t="s">
        <v>361</v>
      </c>
      <c r="CM632" t="s">
        <v>370</v>
      </c>
      <c r="CN632" t="s">
        <v>361</v>
      </c>
      <c r="CO632" t="s">
        <v>361</v>
      </c>
      <c r="CP632" t="s">
        <v>361</v>
      </c>
      <c r="CQ632" t="s">
        <v>361</v>
      </c>
      <c r="CR632" t="s">
        <v>361</v>
      </c>
      <c r="CS632" t="s">
        <v>361</v>
      </c>
      <c r="CT632" t="s">
        <v>361</v>
      </c>
      <c r="CU632" t="s">
        <v>361</v>
      </c>
      <c r="CV632" t="s">
        <v>361</v>
      </c>
      <c r="CW632" t="s">
        <v>361</v>
      </c>
      <c r="CX632" t="s">
        <v>361</v>
      </c>
      <c r="CY632" t="s">
        <v>361</v>
      </c>
      <c r="CZ632" t="s">
        <v>361</v>
      </c>
      <c r="DA632" t="s">
        <v>361</v>
      </c>
      <c r="DD632" t="s">
        <v>9</v>
      </c>
      <c r="DF632" t="s">
        <v>9</v>
      </c>
      <c r="DH632" t="s">
        <v>361</v>
      </c>
      <c r="DI632" t="s">
        <v>361</v>
      </c>
      <c r="DJ632" t="s">
        <v>361</v>
      </c>
      <c r="DK632" t="s">
        <v>361</v>
      </c>
      <c r="DL632" t="s">
        <v>361</v>
      </c>
      <c r="DM632" t="s">
        <v>361</v>
      </c>
      <c r="DN632" t="s">
        <v>361</v>
      </c>
      <c r="DO632" t="s">
        <v>361</v>
      </c>
      <c r="DP632" t="s">
        <v>361</v>
      </c>
      <c r="DQ632" t="s">
        <v>361</v>
      </c>
      <c r="DR632" t="s">
        <v>370</v>
      </c>
      <c r="DT632" t="s">
        <v>361</v>
      </c>
      <c r="DU632" t="s">
        <v>361</v>
      </c>
      <c r="DV632" t="s">
        <v>361</v>
      </c>
      <c r="DW632" t="s">
        <v>361</v>
      </c>
      <c r="DX632" t="s">
        <v>361</v>
      </c>
      <c r="DY632" t="s">
        <v>361</v>
      </c>
      <c r="DZ632" t="s">
        <v>361</v>
      </c>
      <c r="EA632" t="s">
        <v>361</v>
      </c>
      <c r="EB632" t="s">
        <v>361</v>
      </c>
      <c r="EC632" t="s">
        <v>361</v>
      </c>
      <c r="ED632" t="s">
        <v>361</v>
      </c>
      <c r="EH632" t="s">
        <v>7</v>
      </c>
      <c r="EJ632" t="s">
        <v>7</v>
      </c>
      <c r="EL632">
        <v>3</v>
      </c>
      <c r="EM632" t="s">
        <v>372</v>
      </c>
      <c r="EN632">
        <v>19</v>
      </c>
      <c r="EO632" t="s">
        <v>372</v>
      </c>
      <c r="EP632">
        <v>46</v>
      </c>
      <c r="EQ632" t="s">
        <v>371</v>
      </c>
      <c r="ER632">
        <v>49</v>
      </c>
      <c r="FQ632" t="s">
        <v>373</v>
      </c>
      <c r="FR632" t="s">
        <v>374</v>
      </c>
      <c r="FV632" t="s">
        <v>374</v>
      </c>
      <c r="GF632" t="s">
        <v>7</v>
      </c>
      <c r="GJ632" t="s">
        <v>478</v>
      </c>
      <c r="GN632" t="s">
        <v>479</v>
      </c>
      <c r="GP632">
        <v>24</v>
      </c>
      <c r="GR632" t="s">
        <v>376</v>
      </c>
      <c r="GT632" t="s">
        <v>377</v>
      </c>
      <c r="GX632" t="s">
        <v>378</v>
      </c>
      <c r="HB632" t="s">
        <v>7</v>
      </c>
      <c r="HD632" t="s">
        <v>7</v>
      </c>
      <c r="HF632" t="s">
        <v>7</v>
      </c>
      <c r="HG632" t="s">
        <v>7</v>
      </c>
      <c r="HH632" t="s">
        <v>7</v>
      </c>
      <c r="HI632" t="s">
        <v>7</v>
      </c>
      <c r="HJ632" t="s">
        <v>7</v>
      </c>
      <c r="HK632" t="s">
        <v>7</v>
      </c>
      <c r="HL632" t="s">
        <v>7</v>
      </c>
      <c r="HM632" t="s">
        <v>9</v>
      </c>
      <c r="HN632" t="s">
        <v>7</v>
      </c>
      <c r="HX632" t="s">
        <v>7</v>
      </c>
      <c r="HY632" t="s">
        <v>9</v>
      </c>
      <c r="HZ632" t="s">
        <v>7</v>
      </c>
      <c r="IA632" t="s">
        <v>7</v>
      </c>
      <c r="IB632" t="s">
        <v>7</v>
      </c>
      <c r="IC632" t="s">
        <v>7</v>
      </c>
      <c r="ID632" t="s">
        <v>7</v>
      </c>
      <c r="IL632" t="s">
        <v>407</v>
      </c>
      <c r="IP632" t="s">
        <v>457</v>
      </c>
      <c r="IT632" t="s">
        <v>381</v>
      </c>
      <c r="IV632" t="s">
        <v>381</v>
      </c>
      <c r="IX632" t="s">
        <v>381</v>
      </c>
      <c r="IZ632" t="s">
        <v>7</v>
      </c>
      <c r="JL632" t="s">
        <v>361</v>
      </c>
      <c r="JM632" t="s">
        <v>361</v>
      </c>
      <c r="JN632" t="s">
        <v>361</v>
      </c>
      <c r="JO632" t="s">
        <v>361</v>
      </c>
      <c r="JP632" t="s">
        <v>361</v>
      </c>
      <c r="JQ632" t="s">
        <v>361</v>
      </c>
      <c r="JR632" t="s">
        <v>361</v>
      </c>
      <c r="JS632" t="s">
        <v>361</v>
      </c>
      <c r="JT632" t="s">
        <v>361</v>
      </c>
      <c r="JU632" t="s">
        <v>361</v>
      </c>
      <c r="JV632" t="s">
        <v>361</v>
      </c>
      <c r="JW632" t="s">
        <v>361</v>
      </c>
      <c r="KB632" t="s">
        <v>8</v>
      </c>
    </row>
    <row r="633" spans="1:288" x14ac:dyDescent="0.3">
      <c r="A633">
        <v>632</v>
      </c>
      <c r="AV633" t="s">
        <v>361</v>
      </c>
      <c r="AW633" t="s">
        <v>361</v>
      </c>
      <c r="AX633" t="s">
        <v>361</v>
      </c>
      <c r="AY633" t="s">
        <v>361</v>
      </c>
      <c r="AZ633" t="s">
        <v>361</v>
      </c>
      <c r="BA633" t="s">
        <v>361</v>
      </c>
      <c r="BB633" t="s">
        <v>361</v>
      </c>
      <c r="BC633" t="s">
        <v>361</v>
      </c>
      <c r="BD633" t="s">
        <v>361</v>
      </c>
      <c r="BE633" t="s">
        <v>361</v>
      </c>
      <c r="BF633" t="s">
        <v>361</v>
      </c>
      <c r="BG633" t="s">
        <v>361</v>
      </c>
      <c r="BH633" t="s">
        <v>361</v>
      </c>
      <c r="BI633" t="s">
        <v>361</v>
      </c>
      <c r="BJ633" t="s">
        <v>361</v>
      </c>
      <c r="BK633" t="s">
        <v>361</v>
      </c>
      <c r="BL633" t="s">
        <v>361</v>
      </c>
      <c r="BM633" t="s">
        <v>361</v>
      </c>
      <c r="BP633" t="s">
        <v>361</v>
      </c>
      <c r="BQ633" t="s">
        <v>361</v>
      </c>
      <c r="BR633" t="s">
        <v>361</v>
      </c>
      <c r="BS633" t="s">
        <v>361</v>
      </c>
      <c r="BT633" t="s">
        <v>361</v>
      </c>
      <c r="BU633" t="s">
        <v>361</v>
      </c>
      <c r="BV633" t="s">
        <v>361</v>
      </c>
      <c r="BW633" t="s">
        <v>361</v>
      </c>
      <c r="BX633" t="s">
        <v>361</v>
      </c>
      <c r="BY633" t="s">
        <v>361</v>
      </c>
      <c r="BZ633" t="s">
        <v>361</v>
      </c>
      <c r="CA633" t="s">
        <v>361</v>
      </c>
      <c r="CB633" t="s">
        <v>361</v>
      </c>
      <c r="CC633" t="s">
        <v>361</v>
      </c>
      <c r="CF633" t="s">
        <v>361</v>
      </c>
      <c r="CG633" t="s">
        <v>361</v>
      </c>
      <c r="CH633" t="s">
        <v>361</v>
      </c>
      <c r="CI633" t="s">
        <v>361</v>
      </c>
      <c r="CJ633" t="s">
        <v>361</v>
      </c>
      <c r="CK633" t="s">
        <v>361</v>
      </c>
      <c r="CL633" t="s">
        <v>361</v>
      </c>
      <c r="CM633" t="s">
        <v>361</v>
      </c>
      <c r="CN633" t="s">
        <v>361</v>
      </c>
      <c r="CO633" t="s">
        <v>361</v>
      </c>
      <c r="CP633" t="s">
        <v>361</v>
      </c>
      <c r="CQ633" t="s">
        <v>361</v>
      </c>
      <c r="CR633" t="s">
        <v>361</v>
      </c>
      <c r="CS633" t="s">
        <v>361</v>
      </c>
      <c r="CT633" t="s">
        <v>361</v>
      </c>
      <c r="CU633" t="s">
        <v>361</v>
      </c>
      <c r="CV633" t="s">
        <v>361</v>
      </c>
      <c r="CW633" t="s">
        <v>361</v>
      </c>
      <c r="CX633" t="s">
        <v>361</v>
      </c>
      <c r="CY633" t="s">
        <v>361</v>
      </c>
      <c r="CZ633" t="s">
        <v>361</v>
      </c>
      <c r="DA633" t="s">
        <v>361</v>
      </c>
      <c r="DH633" t="s">
        <v>361</v>
      </c>
      <c r="DI633" t="s">
        <v>361</v>
      </c>
      <c r="DJ633" t="s">
        <v>361</v>
      </c>
      <c r="DK633" t="s">
        <v>361</v>
      </c>
      <c r="DL633" t="s">
        <v>361</v>
      </c>
      <c r="DM633" t="s">
        <v>361</v>
      </c>
      <c r="DN633" t="s">
        <v>361</v>
      </c>
      <c r="DO633" t="s">
        <v>361</v>
      </c>
      <c r="DP633" t="s">
        <v>361</v>
      </c>
      <c r="DQ633" t="s">
        <v>361</v>
      </c>
      <c r="DR633" t="s">
        <v>361</v>
      </c>
      <c r="DT633" t="s">
        <v>361</v>
      </c>
      <c r="DU633" t="s">
        <v>361</v>
      </c>
      <c r="DV633" t="s">
        <v>361</v>
      </c>
      <c r="DW633" t="s">
        <v>361</v>
      </c>
      <c r="DX633" t="s">
        <v>361</v>
      </c>
      <c r="DY633" t="s">
        <v>361</v>
      </c>
      <c r="DZ633" t="s">
        <v>361</v>
      </c>
      <c r="EA633" t="s">
        <v>361</v>
      </c>
      <c r="EB633" t="s">
        <v>361</v>
      </c>
      <c r="EC633" t="s">
        <v>361</v>
      </c>
      <c r="ED633" t="s">
        <v>361</v>
      </c>
      <c r="JL633" t="s">
        <v>361</v>
      </c>
      <c r="JM633" t="s">
        <v>361</v>
      </c>
      <c r="JN633" t="s">
        <v>361</v>
      </c>
      <c r="JO633" t="s">
        <v>361</v>
      </c>
      <c r="JP633" t="s">
        <v>361</v>
      </c>
      <c r="JQ633" t="s">
        <v>361</v>
      </c>
      <c r="JR633" t="s">
        <v>361</v>
      </c>
      <c r="JS633" t="s">
        <v>361</v>
      </c>
      <c r="JT633" t="s">
        <v>361</v>
      </c>
      <c r="JU633" t="s">
        <v>361</v>
      </c>
      <c r="JV633" t="s">
        <v>361</v>
      </c>
      <c r="JW633" t="s">
        <v>361</v>
      </c>
      <c r="KB633" t="s">
        <v>59</v>
      </c>
    </row>
    <row r="634" spans="1:288" x14ac:dyDescent="0.3">
      <c r="A634">
        <v>633</v>
      </c>
      <c r="D634" s="45">
        <v>44751</v>
      </c>
      <c r="E634" s="46">
        <v>0.6430555555555556</v>
      </c>
      <c r="F634" t="s">
        <v>16</v>
      </c>
      <c r="G634" t="s">
        <v>382</v>
      </c>
      <c r="I634" t="s">
        <v>383</v>
      </c>
      <c r="N634" t="s">
        <v>384</v>
      </c>
      <c r="S634" t="s">
        <v>385</v>
      </c>
      <c r="W634" t="s">
        <v>413</v>
      </c>
      <c r="AA634" t="s">
        <v>434</v>
      </c>
      <c r="AC634" t="s">
        <v>388</v>
      </c>
      <c r="AE634" t="s">
        <v>435</v>
      </c>
      <c r="AG634" t="s">
        <v>390</v>
      </c>
      <c r="AK634" t="s">
        <v>383</v>
      </c>
      <c r="AO634" t="s">
        <v>436</v>
      </c>
      <c r="AQ634" t="s">
        <v>418</v>
      </c>
      <c r="AS634" t="s">
        <v>383</v>
      </c>
      <c r="AU634" t="s">
        <v>436</v>
      </c>
      <c r="AV634" t="s">
        <v>361</v>
      </c>
      <c r="AW634" t="s">
        <v>361</v>
      </c>
      <c r="AX634" t="s">
        <v>361</v>
      </c>
      <c r="AY634" t="s">
        <v>361</v>
      </c>
      <c r="AZ634" t="s">
        <v>361</v>
      </c>
      <c r="BA634" t="s">
        <v>361</v>
      </c>
      <c r="BB634" t="s">
        <v>361</v>
      </c>
      <c r="BC634" t="s">
        <v>361</v>
      </c>
      <c r="BD634" t="s">
        <v>361</v>
      </c>
      <c r="BE634" t="s">
        <v>361</v>
      </c>
      <c r="BF634" t="s">
        <v>361</v>
      </c>
      <c r="BG634" t="s">
        <v>361</v>
      </c>
      <c r="BH634" t="s">
        <v>361</v>
      </c>
      <c r="BI634" t="s">
        <v>370</v>
      </c>
      <c r="BJ634" t="s">
        <v>361</v>
      </c>
      <c r="BK634" t="s">
        <v>361</v>
      </c>
      <c r="BL634" t="s">
        <v>361</v>
      </c>
      <c r="BM634" t="s">
        <v>361</v>
      </c>
      <c r="BP634" t="s">
        <v>361</v>
      </c>
      <c r="BQ634" t="s">
        <v>361</v>
      </c>
      <c r="BR634" t="s">
        <v>361</v>
      </c>
      <c r="BS634" t="s">
        <v>361</v>
      </c>
      <c r="BT634" t="s">
        <v>361</v>
      </c>
      <c r="BU634" t="s">
        <v>361</v>
      </c>
      <c r="BV634" t="s">
        <v>361</v>
      </c>
      <c r="BW634" t="s">
        <v>361</v>
      </c>
      <c r="BX634" t="s">
        <v>361</v>
      </c>
      <c r="BY634" t="s">
        <v>361</v>
      </c>
      <c r="BZ634" t="s">
        <v>361</v>
      </c>
      <c r="CA634" t="s">
        <v>370</v>
      </c>
      <c r="CB634" t="s">
        <v>361</v>
      </c>
      <c r="CC634" t="s">
        <v>361</v>
      </c>
      <c r="CF634" t="s">
        <v>361</v>
      </c>
      <c r="CG634" t="s">
        <v>361</v>
      </c>
      <c r="CH634" t="s">
        <v>361</v>
      </c>
      <c r="CI634" t="s">
        <v>361</v>
      </c>
      <c r="CJ634" t="s">
        <v>361</v>
      </c>
      <c r="CK634" t="s">
        <v>361</v>
      </c>
      <c r="CL634" t="s">
        <v>361</v>
      </c>
      <c r="CM634" t="s">
        <v>361</v>
      </c>
      <c r="CN634" t="s">
        <v>361</v>
      </c>
      <c r="CO634" t="s">
        <v>361</v>
      </c>
      <c r="CP634" t="s">
        <v>361</v>
      </c>
      <c r="CQ634" t="s">
        <v>361</v>
      </c>
      <c r="CR634" t="s">
        <v>361</v>
      </c>
      <c r="CS634" t="s">
        <v>361</v>
      </c>
      <c r="CT634" t="s">
        <v>361</v>
      </c>
      <c r="CU634" t="s">
        <v>361</v>
      </c>
      <c r="CV634" t="s">
        <v>370</v>
      </c>
      <c r="CW634" t="s">
        <v>361</v>
      </c>
      <c r="CX634" t="s">
        <v>361</v>
      </c>
      <c r="CY634" t="s">
        <v>361</v>
      </c>
      <c r="CZ634" t="s">
        <v>361</v>
      </c>
      <c r="DA634" t="s">
        <v>361</v>
      </c>
      <c r="DE634" t="s">
        <v>385</v>
      </c>
      <c r="DG634" t="s">
        <v>383</v>
      </c>
      <c r="DH634" t="s">
        <v>361</v>
      </c>
      <c r="DI634" t="s">
        <v>361</v>
      </c>
      <c r="DJ634" t="s">
        <v>361</v>
      </c>
      <c r="DK634" t="s">
        <v>361</v>
      </c>
      <c r="DL634" t="s">
        <v>361</v>
      </c>
      <c r="DM634" t="s">
        <v>361</v>
      </c>
      <c r="DN634" t="s">
        <v>361</v>
      </c>
      <c r="DO634" t="s">
        <v>361</v>
      </c>
      <c r="DP634" t="s">
        <v>361</v>
      </c>
      <c r="DQ634" t="s">
        <v>361</v>
      </c>
      <c r="DR634" t="s">
        <v>361</v>
      </c>
      <c r="DT634" t="s">
        <v>361</v>
      </c>
      <c r="DU634" t="s">
        <v>361</v>
      </c>
      <c r="DV634" t="s">
        <v>361</v>
      </c>
      <c r="DW634" t="s">
        <v>361</v>
      </c>
      <c r="DX634" t="s">
        <v>361</v>
      </c>
      <c r="DY634" t="s">
        <v>361</v>
      </c>
      <c r="DZ634" t="s">
        <v>361</v>
      </c>
      <c r="EA634" t="s">
        <v>361</v>
      </c>
      <c r="EB634" t="s">
        <v>361</v>
      </c>
      <c r="EC634" t="s">
        <v>361</v>
      </c>
      <c r="ED634" t="s">
        <v>370</v>
      </c>
      <c r="EI634" t="s">
        <v>383</v>
      </c>
      <c r="EK634" t="s">
        <v>383</v>
      </c>
      <c r="EL634">
        <v>1</v>
      </c>
      <c r="EM634" t="s">
        <v>371</v>
      </c>
      <c r="EN634">
        <v>7</v>
      </c>
      <c r="FQ634" t="s">
        <v>392</v>
      </c>
      <c r="FS634" t="s">
        <v>393</v>
      </c>
      <c r="FW634" t="s">
        <v>393</v>
      </c>
      <c r="GA634" t="s">
        <v>385</v>
      </c>
      <c r="GG634" t="s">
        <v>383</v>
      </c>
      <c r="GK634" t="s">
        <v>394</v>
      </c>
      <c r="GQ634">
        <v>5</v>
      </c>
      <c r="GS634" t="s">
        <v>602</v>
      </c>
      <c r="GU634" t="s">
        <v>396</v>
      </c>
      <c r="GY634" t="s">
        <v>397</v>
      </c>
      <c r="HC634" t="s">
        <v>385</v>
      </c>
      <c r="HE634" t="s">
        <v>385</v>
      </c>
      <c r="HO634" t="s">
        <v>385</v>
      </c>
      <c r="HP634" t="s">
        <v>385</v>
      </c>
      <c r="HQ634" t="s">
        <v>383</v>
      </c>
      <c r="HR634" t="s">
        <v>383</v>
      </c>
      <c r="HS634" t="s">
        <v>385</v>
      </c>
      <c r="HT634" t="s">
        <v>383</v>
      </c>
      <c r="HU634" t="s">
        <v>383</v>
      </c>
      <c r="HV634" t="s">
        <v>385</v>
      </c>
      <c r="HW634" t="s">
        <v>383</v>
      </c>
      <c r="IE634" t="s">
        <v>383</v>
      </c>
      <c r="IF634" t="s">
        <v>385</v>
      </c>
      <c r="IG634" t="s">
        <v>383</v>
      </c>
      <c r="IH634" t="s">
        <v>383</v>
      </c>
      <c r="II634" t="s">
        <v>383</v>
      </c>
      <c r="IJ634" t="s">
        <v>383</v>
      </c>
      <c r="IK634" t="s">
        <v>383</v>
      </c>
      <c r="IM634" t="s">
        <v>453</v>
      </c>
      <c r="IQ634" t="s">
        <v>422</v>
      </c>
      <c r="IU634" t="s">
        <v>399</v>
      </c>
      <c r="IW634" t="s">
        <v>399</v>
      </c>
      <c r="IY634" t="s">
        <v>399</v>
      </c>
      <c r="JA634" t="s">
        <v>385</v>
      </c>
      <c r="JC634" t="s">
        <v>430</v>
      </c>
      <c r="JE634" t="s">
        <v>385</v>
      </c>
      <c r="JI634" t="s">
        <v>432</v>
      </c>
      <c r="JJ634" t="s">
        <v>431</v>
      </c>
      <c r="JK634" t="s">
        <v>431</v>
      </c>
      <c r="JL634" t="s">
        <v>361</v>
      </c>
      <c r="JM634" t="s">
        <v>361</v>
      </c>
      <c r="JN634" t="s">
        <v>361</v>
      </c>
      <c r="JO634" t="s">
        <v>361</v>
      </c>
      <c r="JP634" t="s">
        <v>361</v>
      </c>
      <c r="JQ634" t="s">
        <v>361</v>
      </c>
      <c r="JR634" t="s">
        <v>370</v>
      </c>
      <c r="JS634" t="s">
        <v>370</v>
      </c>
      <c r="JT634" t="s">
        <v>361</v>
      </c>
      <c r="JU634" t="s">
        <v>361</v>
      </c>
      <c r="JV634" t="s">
        <v>370</v>
      </c>
      <c r="JW634" t="s">
        <v>361</v>
      </c>
      <c r="JY634" t="s">
        <v>14</v>
      </c>
      <c r="KA634" t="s">
        <v>433</v>
      </c>
      <c r="KB634" t="s">
        <v>8</v>
      </c>
    </row>
    <row r="635" spans="1:288" x14ac:dyDescent="0.3">
      <c r="A635">
        <v>634</v>
      </c>
      <c r="D635" s="45">
        <v>44754</v>
      </c>
      <c r="E635" s="46">
        <v>0.44236111111111115</v>
      </c>
      <c r="F635" t="s">
        <v>17</v>
      </c>
      <c r="G635" t="s">
        <v>13</v>
      </c>
      <c r="H635" t="s">
        <v>7</v>
      </c>
      <c r="L635" t="s">
        <v>362</v>
      </c>
      <c r="P635" t="s">
        <v>9</v>
      </c>
      <c r="V635" t="s">
        <v>363</v>
      </c>
      <c r="Z635" t="s">
        <v>402</v>
      </c>
      <c r="AB635" t="s">
        <v>475</v>
      </c>
      <c r="AD635" t="s">
        <v>389</v>
      </c>
      <c r="AF635" t="s">
        <v>367</v>
      </c>
      <c r="AJ635" t="s">
        <v>470</v>
      </c>
      <c r="AL635" t="s">
        <v>601</v>
      </c>
      <c r="AN635" t="s">
        <v>7</v>
      </c>
      <c r="AP635" t="s">
        <v>369</v>
      </c>
      <c r="AR635" t="s">
        <v>7</v>
      </c>
      <c r="AT635" t="s">
        <v>7</v>
      </c>
      <c r="AV635" t="s">
        <v>361</v>
      </c>
      <c r="AW635" t="s">
        <v>361</v>
      </c>
      <c r="AX635" t="s">
        <v>361</v>
      </c>
      <c r="AY635" t="s">
        <v>361</v>
      </c>
      <c r="AZ635" t="s">
        <v>370</v>
      </c>
      <c r="BA635" t="s">
        <v>361</v>
      </c>
      <c r="BB635" t="s">
        <v>361</v>
      </c>
      <c r="BC635" t="s">
        <v>361</v>
      </c>
      <c r="BD635" t="s">
        <v>361</v>
      </c>
      <c r="BE635" t="s">
        <v>361</v>
      </c>
      <c r="BF635" t="s">
        <v>361</v>
      </c>
      <c r="BG635" t="s">
        <v>361</v>
      </c>
      <c r="BH635" t="s">
        <v>361</v>
      </c>
      <c r="BI635" t="s">
        <v>361</v>
      </c>
      <c r="BJ635" t="s">
        <v>361</v>
      </c>
      <c r="BK635" t="s">
        <v>361</v>
      </c>
      <c r="BL635" t="s">
        <v>361</v>
      </c>
      <c r="BM635" t="s">
        <v>361</v>
      </c>
      <c r="BP635" t="s">
        <v>361</v>
      </c>
      <c r="BQ635" t="s">
        <v>361</v>
      </c>
      <c r="BR635" t="s">
        <v>361</v>
      </c>
      <c r="BS635" t="s">
        <v>370</v>
      </c>
      <c r="BT635" t="s">
        <v>361</v>
      </c>
      <c r="BU635" t="s">
        <v>361</v>
      </c>
      <c r="BV635" t="s">
        <v>361</v>
      </c>
      <c r="BW635" t="s">
        <v>361</v>
      </c>
      <c r="BX635" t="s">
        <v>361</v>
      </c>
      <c r="BY635" t="s">
        <v>361</v>
      </c>
      <c r="BZ635" t="s">
        <v>361</v>
      </c>
      <c r="CA635" t="s">
        <v>361</v>
      </c>
      <c r="CB635" t="s">
        <v>361</v>
      </c>
      <c r="CC635" t="s">
        <v>361</v>
      </c>
      <c r="CF635" t="s">
        <v>361</v>
      </c>
      <c r="CG635" t="s">
        <v>361</v>
      </c>
      <c r="CH635" t="s">
        <v>361</v>
      </c>
      <c r="CI635" t="s">
        <v>361</v>
      </c>
      <c r="CJ635" t="s">
        <v>361</v>
      </c>
      <c r="CK635" t="s">
        <v>370</v>
      </c>
      <c r="CL635" t="s">
        <v>361</v>
      </c>
      <c r="CM635" t="s">
        <v>370</v>
      </c>
      <c r="CN635" t="s">
        <v>370</v>
      </c>
      <c r="CO635" t="s">
        <v>361</v>
      </c>
      <c r="CP635" t="s">
        <v>361</v>
      </c>
      <c r="CQ635" t="s">
        <v>361</v>
      </c>
      <c r="CR635" t="s">
        <v>361</v>
      </c>
      <c r="CS635" t="s">
        <v>361</v>
      </c>
      <c r="CT635" t="s">
        <v>361</v>
      </c>
      <c r="CU635" t="s">
        <v>361</v>
      </c>
      <c r="CV635" t="s">
        <v>361</v>
      </c>
      <c r="CW635" t="s">
        <v>361</v>
      </c>
      <c r="CX635" t="s">
        <v>361</v>
      </c>
      <c r="CY635" t="s">
        <v>361</v>
      </c>
      <c r="CZ635" t="s">
        <v>361</v>
      </c>
      <c r="DA635" t="s">
        <v>361</v>
      </c>
      <c r="DD635" t="s">
        <v>9</v>
      </c>
      <c r="DF635" t="s">
        <v>9</v>
      </c>
      <c r="DH635" t="s">
        <v>361</v>
      </c>
      <c r="DI635" t="s">
        <v>361</v>
      </c>
      <c r="DJ635" t="s">
        <v>361</v>
      </c>
      <c r="DK635" t="s">
        <v>361</v>
      </c>
      <c r="DL635" t="s">
        <v>361</v>
      </c>
      <c r="DM635" t="s">
        <v>361</v>
      </c>
      <c r="DN635" t="s">
        <v>361</v>
      </c>
      <c r="DO635" t="s">
        <v>361</v>
      </c>
      <c r="DP635" t="s">
        <v>361</v>
      </c>
      <c r="DQ635" t="s">
        <v>361</v>
      </c>
      <c r="DR635" t="s">
        <v>370</v>
      </c>
      <c r="DT635" t="s">
        <v>361</v>
      </c>
      <c r="DU635" t="s">
        <v>361</v>
      </c>
      <c r="DV635" t="s">
        <v>361</v>
      </c>
      <c r="DW635" t="s">
        <v>361</v>
      </c>
      <c r="DX635" t="s">
        <v>361</v>
      </c>
      <c r="DY635" t="s">
        <v>361</v>
      </c>
      <c r="DZ635" t="s">
        <v>361</v>
      </c>
      <c r="EA635" t="s">
        <v>361</v>
      </c>
      <c r="EB635" t="s">
        <v>361</v>
      </c>
      <c r="EC635" t="s">
        <v>361</v>
      </c>
      <c r="ED635" t="s">
        <v>361</v>
      </c>
      <c r="EH635" t="s">
        <v>7</v>
      </c>
      <c r="EJ635" t="s">
        <v>7</v>
      </c>
      <c r="EL635">
        <v>2</v>
      </c>
      <c r="EM635" t="s">
        <v>371</v>
      </c>
      <c r="EN635">
        <v>10</v>
      </c>
      <c r="EO635" t="s">
        <v>372</v>
      </c>
      <c r="EP635">
        <v>1</v>
      </c>
      <c r="FQ635" t="s">
        <v>392</v>
      </c>
      <c r="FR635" t="s">
        <v>374</v>
      </c>
      <c r="FV635" t="s">
        <v>404</v>
      </c>
      <c r="FX635" t="s">
        <v>580</v>
      </c>
      <c r="FZ635" t="s">
        <v>9</v>
      </c>
      <c r="GF635" t="s">
        <v>7</v>
      </c>
      <c r="GJ635" t="s">
        <v>661</v>
      </c>
      <c r="GN635" t="s">
        <v>479</v>
      </c>
      <c r="GP635">
        <v>10</v>
      </c>
      <c r="GR635" t="s">
        <v>559</v>
      </c>
      <c r="GT635" t="s">
        <v>377</v>
      </c>
      <c r="GX635" t="s">
        <v>378</v>
      </c>
      <c r="HB635" t="s">
        <v>7</v>
      </c>
      <c r="HD635" t="s">
        <v>7</v>
      </c>
      <c r="HF635" t="s">
        <v>7</v>
      </c>
      <c r="HG635" t="s">
        <v>7</v>
      </c>
      <c r="HH635" t="s">
        <v>7</v>
      </c>
      <c r="HI635" t="s">
        <v>7</v>
      </c>
      <c r="HJ635" t="s">
        <v>7</v>
      </c>
      <c r="HK635" t="s">
        <v>7</v>
      </c>
      <c r="HL635" t="s">
        <v>7</v>
      </c>
      <c r="HM635" t="s">
        <v>9</v>
      </c>
      <c r="HN635" t="s">
        <v>7</v>
      </c>
      <c r="HX635" t="s">
        <v>7</v>
      </c>
      <c r="HY635" t="s">
        <v>9</v>
      </c>
      <c r="HZ635" t="s">
        <v>7</v>
      </c>
      <c r="IA635" t="s">
        <v>7</v>
      </c>
      <c r="IB635" t="s">
        <v>7</v>
      </c>
      <c r="IC635" t="s">
        <v>7</v>
      </c>
      <c r="ID635" t="s">
        <v>7</v>
      </c>
      <c r="IL635" t="s">
        <v>440</v>
      </c>
      <c r="IP635" t="s">
        <v>457</v>
      </c>
      <c r="IT635" t="s">
        <v>381</v>
      </c>
      <c r="IV635" t="s">
        <v>381</v>
      </c>
      <c r="IX635" t="s">
        <v>381</v>
      </c>
      <c r="IZ635" t="s">
        <v>9</v>
      </c>
      <c r="JB635" t="s">
        <v>11</v>
      </c>
      <c r="JD635" t="s">
        <v>9</v>
      </c>
      <c r="JF635" t="s">
        <v>410</v>
      </c>
      <c r="JG635" t="s">
        <v>410</v>
      </c>
      <c r="JH635" t="s">
        <v>410</v>
      </c>
      <c r="JL635" t="s">
        <v>370</v>
      </c>
      <c r="JM635" t="s">
        <v>370</v>
      </c>
      <c r="JN635" t="s">
        <v>361</v>
      </c>
      <c r="JO635" t="s">
        <v>361</v>
      </c>
      <c r="JP635" t="s">
        <v>361</v>
      </c>
      <c r="JQ635" t="s">
        <v>361</v>
      </c>
      <c r="JR635" t="s">
        <v>361</v>
      </c>
      <c r="JS635" t="s">
        <v>361</v>
      </c>
      <c r="JT635" t="s">
        <v>361</v>
      </c>
      <c r="JU635" t="s">
        <v>361</v>
      </c>
      <c r="JV635" t="s">
        <v>361</v>
      </c>
      <c r="JW635" t="s">
        <v>361</v>
      </c>
      <c r="JX635" t="s">
        <v>411</v>
      </c>
      <c r="JZ635" t="s">
        <v>412</v>
      </c>
      <c r="KB635" t="s">
        <v>8</v>
      </c>
    </row>
    <row r="636" spans="1:288" x14ac:dyDescent="0.3">
      <c r="A636">
        <v>635</v>
      </c>
      <c r="AV636" t="s">
        <v>361</v>
      </c>
      <c r="AW636" t="s">
        <v>361</v>
      </c>
      <c r="AX636" t="s">
        <v>361</v>
      </c>
      <c r="AY636" t="s">
        <v>361</v>
      </c>
      <c r="AZ636" t="s">
        <v>361</v>
      </c>
      <c r="BA636" t="s">
        <v>361</v>
      </c>
      <c r="BB636" t="s">
        <v>361</v>
      </c>
      <c r="BC636" t="s">
        <v>361</v>
      </c>
      <c r="BD636" t="s">
        <v>361</v>
      </c>
      <c r="BE636" t="s">
        <v>361</v>
      </c>
      <c r="BF636" t="s">
        <v>361</v>
      </c>
      <c r="BG636" t="s">
        <v>361</v>
      </c>
      <c r="BH636" t="s">
        <v>361</v>
      </c>
      <c r="BI636" t="s">
        <v>361</v>
      </c>
      <c r="BJ636" t="s">
        <v>361</v>
      </c>
      <c r="BK636" t="s">
        <v>361</v>
      </c>
      <c r="BL636" t="s">
        <v>361</v>
      </c>
      <c r="BM636" t="s">
        <v>361</v>
      </c>
      <c r="BP636" t="s">
        <v>361</v>
      </c>
      <c r="BQ636" t="s">
        <v>361</v>
      </c>
      <c r="BR636" t="s">
        <v>361</v>
      </c>
      <c r="BS636" t="s">
        <v>361</v>
      </c>
      <c r="BT636" t="s">
        <v>361</v>
      </c>
      <c r="BU636" t="s">
        <v>361</v>
      </c>
      <c r="BV636" t="s">
        <v>361</v>
      </c>
      <c r="BW636" t="s">
        <v>361</v>
      </c>
      <c r="BX636" t="s">
        <v>361</v>
      </c>
      <c r="BY636" t="s">
        <v>361</v>
      </c>
      <c r="BZ636" t="s">
        <v>361</v>
      </c>
      <c r="CA636" t="s">
        <v>361</v>
      </c>
      <c r="CB636" t="s">
        <v>361</v>
      </c>
      <c r="CC636" t="s">
        <v>361</v>
      </c>
      <c r="CF636" t="s">
        <v>361</v>
      </c>
      <c r="CG636" t="s">
        <v>361</v>
      </c>
      <c r="CH636" t="s">
        <v>361</v>
      </c>
      <c r="CI636" t="s">
        <v>361</v>
      </c>
      <c r="CJ636" t="s">
        <v>361</v>
      </c>
      <c r="CK636" t="s">
        <v>361</v>
      </c>
      <c r="CL636" t="s">
        <v>361</v>
      </c>
      <c r="CM636" t="s">
        <v>361</v>
      </c>
      <c r="CN636" t="s">
        <v>361</v>
      </c>
      <c r="CO636" t="s">
        <v>361</v>
      </c>
      <c r="CP636" t="s">
        <v>361</v>
      </c>
      <c r="CQ636" t="s">
        <v>361</v>
      </c>
      <c r="CR636" t="s">
        <v>361</v>
      </c>
      <c r="CS636" t="s">
        <v>361</v>
      </c>
      <c r="CT636" t="s">
        <v>361</v>
      </c>
      <c r="CU636" t="s">
        <v>361</v>
      </c>
      <c r="CV636" t="s">
        <v>361</v>
      </c>
      <c r="CW636" t="s">
        <v>361</v>
      </c>
      <c r="CX636" t="s">
        <v>361</v>
      </c>
      <c r="CY636" t="s">
        <v>361</v>
      </c>
      <c r="CZ636" t="s">
        <v>361</v>
      </c>
      <c r="DA636" t="s">
        <v>361</v>
      </c>
      <c r="DH636" t="s">
        <v>361</v>
      </c>
      <c r="DI636" t="s">
        <v>361</v>
      </c>
      <c r="DJ636" t="s">
        <v>361</v>
      </c>
      <c r="DK636" t="s">
        <v>361</v>
      </c>
      <c r="DL636" t="s">
        <v>361</v>
      </c>
      <c r="DM636" t="s">
        <v>361</v>
      </c>
      <c r="DN636" t="s">
        <v>361</v>
      </c>
      <c r="DO636" t="s">
        <v>361</v>
      </c>
      <c r="DP636" t="s">
        <v>361</v>
      </c>
      <c r="DQ636" t="s">
        <v>361</v>
      </c>
      <c r="DR636" t="s">
        <v>361</v>
      </c>
      <c r="DT636" t="s">
        <v>361</v>
      </c>
      <c r="DU636" t="s">
        <v>361</v>
      </c>
      <c r="DV636" t="s">
        <v>361</v>
      </c>
      <c r="DW636" t="s">
        <v>361</v>
      </c>
      <c r="DX636" t="s">
        <v>361</v>
      </c>
      <c r="DY636" t="s">
        <v>361</v>
      </c>
      <c r="DZ636" t="s">
        <v>361</v>
      </c>
      <c r="EA636" t="s">
        <v>361</v>
      </c>
      <c r="EB636" t="s">
        <v>361</v>
      </c>
      <c r="EC636" t="s">
        <v>361</v>
      </c>
      <c r="ED636" t="s">
        <v>361</v>
      </c>
      <c r="JL636" t="s">
        <v>361</v>
      </c>
      <c r="JM636" t="s">
        <v>361</v>
      </c>
      <c r="JN636" t="s">
        <v>361</v>
      </c>
      <c r="JO636" t="s">
        <v>361</v>
      </c>
      <c r="JP636" t="s">
        <v>361</v>
      </c>
      <c r="JQ636" t="s">
        <v>361</v>
      </c>
      <c r="JR636" t="s">
        <v>361</v>
      </c>
      <c r="JS636" t="s">
        <v>361</v>
      </c>
      <c r="JT636" t="s">
        <v>361</v>
      </c>
      <c r="JU636" t="s">
        <v>361</v>
      </c>
      <c r="JV636" t="s">
        <v>361</v>
      </c>
      <c r="JW636" t="s">
        <v>361</v>
      </c>
      <c r="KB636" t="s">
        <v>59</v>
      </c>
    </row>
    <row r="637" spans="1:288" x14ac:dyDescent="0.3">
      <c r="A637">
        <v>636</v>
      </c>
      <c r="D637" s="45">
        <v>44754</v>
      </c>
      <c r="E637" s="46">
        <v>0.41597222222222219</v>
      </c>
      <c r="F637" t="s">
        <v>61</v>
      </c>
      <c r="G637" t="s">
        <v>13</v>
      </c>
      <c r="H637" t="s">
        <v>9</v>
      </c>
      <c r="J637" t="s">
        <v>442</v>
      </c>
      <c r="L637" t="s">
        <v>362</v>
      </c>
      <c r="P637" t="s">
        <v>9</v>
      </c>
      <c r="V637" t="s">
        <v>487</v>
      </c>
      <c r="X637" t="s">
        <v>7</v>
      </c>
      <c r="Z637" t="s">
        <v>443</v>
      </c>
      <c r="AB637" t="s">
        <v>469</v>
      </c>
      <c r="AD637" t="s">
        <v>389</v>
      </c>
      <c r="AF637" t="s">
        <v>470</v>
      </c>
      <c r="AH637" t="s">
        <v>417</v>
      </c>
      <c r="AJ637" t="s">
        <v>470</v>
      </c>
      <c r="AL637" t="s">
        <v>417</v>
      </c>
      <c r="AN637" t="s">
        <v>9</v>
      </c>
      <c r="AP637" t="s">
        <v>369</v>
      </c>
      <c r="AR637" t="s">
        <v>7</v>
      </c>
      <c r="AT637" t="s">
        <v>9</v>
      </c>
      <c r="AV637" t="s">
        <v>361</v>
      </c>
      <c r="AW637" t="s">
        <v>370</v>
      </c>
      <c r="AX637" t="s">
        <v>361</v>
      </c>
      <c r="AY637" t="s">
        <v>361</v>
      </c>
      <c r="AZ637" t="s">
        <v>370</v>
      </c>
      <c r="BA637" t="s">
        <v>370</v>
      </c>
      <c r="BB637" t="s">
        <v>370</v>
      </c>
      <c r="BC637" t="s">
        <v>361</v>
      </c>
      <c r="BD637" t="s">
        <v>361</v>
      </c>
      <c r="BE637" t="s">
        <v>361</v>
      </c>
      <c r="BF637" t="s">
        <v>361</v>
      </c>
      <c r="BG637" t="s">
        <v>361</v>
      </c>
      <c r="BH637" t="s">
        <v>361</v>
      </c>
      <c r="BI637" t="s">
        <v>361</v>
      </c>
      <c r="BJ637" t="s">
        <v>361</v>
      </c>
      <c r="BK637" t="s">
        <v>361</v>
      </c>
      <c r="BL637" t="s">
        <v>361</v>
      </c>
      <c r="BM637" t="s">
        <v>361</v>
      </c>
      <c r="BP637" t="s">
        <v>361</v>
      </c>
      <c r="BQ637" t="s">
        <v>361</v>
      </c>
      <c r="BR637" t="s">
        <v>361</v>
      </c>
      <c r="BS637" t="s">
        <v>370</v>
      </c>
      <c r="BT637" t="s">
        <v>361</v>
      </c>
      <c r="BU637" t="s">
        <v>361</v>
      </c>
      <c r="BV637" t="s">
        <v>361</v>
      </c>
      <c r="BW637" t="s">
        <v>361</v>
      </c>
      <c r="BX637" t="s">
        <v>361</v>
      </c>
      <c r="BY637" t="s">
        <v>361</v>
      </c>
      <c r="BZ637" t="s">
        <v>361</v>
      </c>
      <c r="CA637" t="s">
        <v>361</v>
      </c>
      <c r="CB637" t="s">
        <v>361</v>
      </c>
      <c r="CC637" t="s">
        <v>361</v>
      </c>
      <c r="CF637" t="s">
        <v>361</v>
      </c>
      <c r="CG637" t="s">
        <v>361</v>
      </c>
      <c r="CH637" t="s">
        <v>361</v>
      </c>
      <c r="CI637" t="s">
        <v>370</v>
      </c>
      <c r="CJ637" t="s">
        <v>370</v>
      </c>
      <c r="CK637" t="s">
        <v>361</v>
      </c>
      <c r="CL637" t="s">
        <v>361</v>
      </c>
      <c r="CM637" t="s">
        <v>370</v>
      </c>
      <c r="CN637" t="s">
        <v>361</v>
      </c>
      <c r="CO637" t="s">
        <v>361</v>
      </c>
      <c r="CP637" t="s">
        <v>361</v>
      </c>
      <c r="CQ637" t="s">
        <v>361</v>
      </c>
      <c r="CR637" t="s">
        <v>361</v>
      </c>
      <c r="CS637" t="s">
        <v>361</v>
      </c>
      <c r="CT637" t="s">
        <v>361</v>
      </c>
      <c r="CU637" t="s">
        <v>361</v>
      </c>
      <c r="CV637" t="s">
        <v>361</v>
      </c>
      <c r="CW637" t="s">
        <v>361</v>
      </c>
      <c r="CX637" t="s">
        <v>361</v>
      </c>
      <c r="CY637" t="s">
        <v>361</v>
      </c>
      <c r="CZ637" t="s">
        <v>361</v>
      </c>
      <c r="DA637" t="s">
        <v>361</v>
      </c>
      <c r="DD637" t="s">
        <v>9</v>
      </c>
      <c r="DF637" t="s">
        <v>7</v>
      </c>
      <c r="DH637" t="s">
        <v>361</v>
      </c>
      <c r="DI637" t="s">
        <v>361</v>
      </c>
      <c r="DJ637" t="s">
        <v>361</v>
      </c>
      <c r="DK637" t="s">
        <v>361</v>
      </c>
      <c r="DL637" t="s">
        <v>361</v>
      </c>
      <c r="DM637" t="s">
        <v>370</v>
      </c>
      <c r="DN637" t="s">
        <v>361</v>
      </c>
      <c r="DO637" t="s">
        <v>361</v>
      </c>
      <c r="DP637" t="s">
        <v>361</v>
      </c>
      <c r="DQ637" t="s">
        <v>361</v>
      </c>
      <c r="DR637" t="s">
        <v>361</v>
      </c>
      <c r="DT637" t="s">
        <v>361</v>
      </c>
      <c r="DU637" t="s">
        <v>361</v>
      </c>
      <c r="DV637" t="s">
        <v>361</v>
      </c>
      <c r="DW637" t="s">
        <v>361</v>
      </c>
      <c r="DX637" t="s">
        <v>361</v>
      </c>
      <c r="DY637" t="s">
        <v>361</v>
      </c>
      <c r="DZ637" t="s">
        <v>361</v>
      </c>
      <c r="EA637" t="s">
        <v>361</v>
      </c>
      <c r="EB637" t="s">
        <v>361</v>
      </c>
      <c r="EC637" t="s">
        <v>361</v>
      </c>
      <c r="ED637" t="s">
        <v>361</v>
      </c>
      <c r="EF637" t="s">
        <v>7</v>
      </c>
      <c r="EH637" t="s">
        <v>7</v>
      </c>
      <c r="EJ637" t="s">
        <v>7</v>
      </c>
      <c r="EL637">
        <v>1</v>
      </c>
      <c r="EM637" t="s">
        <v>371</v>
      </c>
      <c r="EN637">
        <v>39</v>
      </c>
      <c r="FQ637" t="s">
        <v>373</v>
      </c>
      <c r="FR637" t="s">
        <v>406</v>
      </c>
      <c r="FV637" t="s">
        <v>406</v>
      </c>
      <c r="GF637" t="s">
        <v>7</v>
      </c>
      <c r="GJ637" t="s">
        <v>478</v>
      </c>
      <c r="GN637" t="s">
        <v>479</v>
      </c>
      <c r="GP637">
        <v>3</v>
      </c>
      <c r="GR637" t="s">
        <v>559</v>
      </c>
      <c r="GT637" t="s">
        <v>532</v>
      </c>
      <c r="GX637" t="s">
        <v>378</v>
      </c>
      <c r="HB637" t="s">
        <v>7</v>
      </c>
      <c r="HD637" t="s">
        <v>7</v>
      </c>
      <c r="HF637" t="s">
        <v>9</v>
      </c>
      <c r="HG637" t="s">
        <v>7</v>
      </c>
      <c r="HH637" t="s">
        <v>7</v>
      </c>
      <c r="HI637" t="s">
        <v>7</v>
      </c>
      <c r="HJ637" t="s">
        <v>9</v>
      </c>
      <c r="HK637" t="s">
        <v>7</v>
      </c>
      <c r="HL637" t="s">
        <v>7</v>
      </c>
      <c r="HM637" t="s">
        <v>9</v>
      </c>
      <c r="HN637" t="s">
        <v>7</v>
      </c>
      <c r="HX637" t="s">
        <v>9</v>
      </c>
      <c r="HY637" t="s">
        <v>9</v>
      </c>
      <c r="HZ637" t="s">
        <v>7</v>
      </c>
      <c r="IA637" t="s">
        <v>7</v>
      </c>
      <c r="IB637" t="s">
        <v>7</v>
      </c>
      <c r="IC637" t="s">
        <v>7</v>
      </c>
      <c r="ID637" t="s">
        <v>7</v>
      </c>
      <c r="IL637" t="s">
        <v>440</v>
      </c>
      <c r="IP637" t="s">
        <v>457</v>
      </c>
      <c r="IT637" t="s">
        <v>381</v>
      </c>
      <c r="IV637" t="s">
        <v>381</v>
      </c>
      <c r="IX637" t="s">
        <v>381</v>
      </c>
      <c r="IZ637" t="s">
        <v>9</v>
      </c>
      <c r="JB637" t="s">
        <v>11</v>
      </c>
      <c r="JD637" t="s">
        <v>9</v>
      </c>
      <c r="JF637" t="s">
        <v>410</v>
      </c>
      <c r="JG637" t="s">
        <v>446</v>
      </c>
      <c r="JH637" t="s">
        <v>446</v>
      </c>
      <c r="JL637" t="s">
        <v>361</v>
      </c>
      <c r="JM637" t="s">
        <v>370</v>
      </c>
      <c r="JN637" t="s">
        <v>370</v>
      </c>
      <c r="JO637" t="s">
        <v>361</v>
      </c>
      <c r="JP637" t="s">
        <v>361</v>
      </c>
      <c r="JQ637" t="s">
        <v>361</v>
      </c>
      <c r="JR637" t="s">
        <v>361</v>
      </c>
      <c r="JS637" t="s">
        <v>361</v>
      </c>
      <c r="JT637" t="s">
        <v>361</v>
      </c>
      <c r="JU637" t="s">
        <v>361</v>
      </c>
      <c r="JV637" t="s">
        <v>361</v>
      </c>
      <c r="JW637" t="s">
        <v>361</v>
      </c>
      <c r="JX637" t="s">
        <v>474</v>
      </c>
      <c r="JZ637" t="s">
        <v>412</v>
      </c>
      <c r="KB637" t="s">
        <v>8</v>
      </c>
    </row>
    <row r="638" spans="1:288" x14ac:dyDescent="0.3">
      <c r="A638">
        <v>637</v>
      </c>
      <c r="AV638" t="s">
        <v>361</v>
      </c>
      <c r="AW638" t="s">
        <v>361</v>
      </c>
      <c r="AX638" t="s">
        <v>361</v>
      </c>
      <c r="AY638" t="s">
        <v>361</v>
      </c>
      <c r="AZ638" t="s">
        <v>361</v>
      </c>
      <c r="BA638" t="s">
        <v>361</v>
      </c>
      <c r="BB638" t="s">
        <v>361</v>
      </c>
      <c r="BC638" t="s">
        <v>361</v>
      </c>
      <c r="BD638" t="s">
        <v>361</v>
      </c>
      <c r="BE638" t="s">
        <v>361</v>
      </c>
      <c r="BF638" t="s">
        <v>361</v>
      </c>
      <c r="BG638" t="s">
        <v>361</v>
      </c>
      <c r="BH638" t="s">
        <v>361</v>
      </c>
      <c r="BI638" t="s">
        <v>361</v>
      </c>
      <c r="BJ638" t="s">
        <v>361</v>
      </c>
      <c r="BK638" t="s">
        <v>361</v>
      </c>
      <c r="BL638" t="s">
        <v>361</v>
      </c>
      <c r="BM638" t="s">
        <v>361</v>
      </c>
      <c r="BP638" t="s">
        <v>361</v>
      </c>
      <c r="BQ638" t="s">
        <v>361</v>
      </c>
      <c r="BR638" t="s">
        <v>361</v>
      </c>
      <c r="BS638" t="s">
        <v>361</v>
      </c>
      <c r="BT638" t="s">
        <v>361</v>
      </c>
      <c r="BU638" t="s">
        <v>361</v>
      </c>
      <c r="BV638" t="s">
        <v>361</v>
      </c>
      <c r="BW638" t="s">
        <v>361</v>
      </c>
      <c r="BX638" t="s">
        <v>361</v>
      </c>
      <c r="BY638" t="s">
        <v>361</v>
      </c>
      <c r="BZ638" t="s">
        <v>361</v>
      </c>
      <c r="CA638" t="s">
        <v>361</v>
      </c>
      <c r="CB638" t="s">
        <v>361</v>
      </c>
      <c r="CC638" t="s">
        <v>361</v>
      </c>
      <c r="CF638" t="s">
        <v>361</v>
      </c>
      <c r="CG638" t="s">
        <v>361</v>
      </c>
      <c r="CH638" t="s">
        <v>361</v>
      </c>
      <c r="CI638" t="s">
        <v>361</v>
      </c>
      <c r="CJ638" t="s">
        <v>361</v>
      </c>
      <c r="CK638" t="s">
        <v>361</v>
      </c>
      <c r="CL638" t="s">
        <v>361</v>
      </c>
      <c r="CM638" t="s">
        <v>361</v>
      </c>
      <c r="CN638" t="s">
        <v>361</v>
      </c>
      <c r="CO638" t="s">
        <v>361</v>
      </c>
      <c r="CP638" t="s">
        <v>361</v>
      </c>
      <c r="CQ638" t="s">
        <v>361</v>
      </c>
      <c r="CR638" t="s">
        <v>361</v>
      </c>
      <c r="CS638" t="s">
        <v>361</v>
      </c>
      <c r="CT638" t="s">
        <v>361</v>
      </c>
      <c r="CU638" t="s">
        <v>361</v>
      </c>
      <c r="CV638" t="s">
        <v>361</v>
      </c>
      <c r="CW638" t="s">
        <v>361</v>
      </c>
      <c r="CX638" t="s">
        <v>361</v>
      </c>
      <c r="CY638" t="s">
        <v>361</v>
      </c>
      <c r="CZ638" t="s">
        <v>361</v>
      </c>
      <c r="DA638" t="s">
        <v>361</v>
      </c>
      <c r="DH638" t="s">
        <v>361</v>
      </c>
      <c r="DI638" t="s">
        <v>361</v>
      </c>
      <c r="DJ638" t="s">
        <v>361</v>
      </c>
      <c r="DK638" t="s">
        <v>361</v>
      </c>
      <c r="DL638" t="s">
        <v>361</v>
      </c>
      <c r="DM638" t="s">
        <v>361</v>
      </c>
      <c r="DN638" t="s">
        <v>361</v>
      </c>
      <c r="DO638" t="s">
        <v>361</v>
      </c>
      <c r="DP638" t="s">
        <v>361</v>
      </c>
      <c r="DQ638" t="s">
        <v>361</v>
      </c>
      <c r="DR638" t="s">
        <v>361</v>
      </c>
      <c r="DT638" t="s">
        <v>361</v>
      </c>
      <c r="DU638" t="s">
        <v>361</v>
      </c>
      <c r="DV638" t="s">
        <v>361</v>
      </c>
      <c r="DW638" t="s">
        <v>361</v>
      </c>
      <c r="DX638" t="s">
        <v>361</v>
      </c>
      <c r="DY638" t="s">
        <v>361</v>
      </c>
      <c r="DZ638" t="s">
        <v>361</v>
      </c>
      <c r="EA638" t="s">
        <v>361</v>
      </c>
      <c r="EB638" t="s">
        <v>361</v>
      </c>
      <c r="EC638" t="s">
        <v>361</v>
      </c>
      <c r="ED638" t="s">
        <v>361</v>
      </c>
      <c r="JL638" t="s">
        <v>361</v>
      </c>
      <c r="JM638" t="s">
        <v>361</v>
      </c>
      <c r="JN638" t="s">
        <v>361</v>
      </c>
      <c r="JO638" t="s">
        <v>361</v>
      </c>
      <c r="JP638" t="s">
        <v>361</v>
      </c>
      <c r="JQ638" t="s">
        <v>361</v>
      </c>
      <c r="JR638" t="s">
        <v>361</v>
      </c>
      <c r="JS638" t="s">
        <v>361</v>
      </c>
      <c r="JT638" t="s">
        <v>361</v>
      </c>
      <c r="JU638" t="s">
        <v>361</v>
      </c>
      <c r="JV638" t="s">
        <v>361</v>
      </c>
      <c r="JW638" t="s">
        <v>361</v>
      </c>
      <c r="KB638" t="s">
        <v>59</v>
      </c>
    </row>
    <row r="639" spans="1:288" x14ac:dyDescent="0.3">
      <c r="A639">
        <v>638</v>
      </c>
      <c r="AV639" t="s">
        <v>361</v>
      </c>
      <c r="AW639" t="s">
        <v>361</v>
      </c>
      <c r="AX639" t="s">
        <v>361</v>
      </c>
      <c r="AY639" t="s">
        <v>361</v>
      </c>
      <c r="AZ639" t="s">
        <v>361</v>
      </c>
      <c r="BA639" t="s">
        <v>361</v>
      </c>
      <c r="BB639" t="s">
        <v>361</v>
      </c>
      <c r="BC639" t="s">
        <v>361</v>
      </c>
      <c r="BD639" t="s">
        <v>361</v>
      </c>
      <c r="BE639" t="s">
        <v>361</v>
      </c>
      <c r="BF639" t="s">
        <v>361</v>
      </c>
      <c r="BG639" t="s">
        <v>361</v>
      </c>
      <c r="BH639" t="s">
        <v>361</v>
      </c>
      <c r="BI639" t="s">
        <v>361</v>
      </c>
      <c r="BJ639" t="s">
        <v>361</v>
      </c>
      <c r="BK639" t="s">
        <v>361</v>
      </c>
      <c r="BL639" t="s">
        <v>361</v>
      </c>
      <c r="BM639" t="s">
        <v>361</v>
      </c>
      <c r="BP639" t="s">
        <v>361</v>
      </c>
      <c r="BQ639" t="s">
        <v>361</v>
      </c>
      <c r="BR639" t="s">
        <v>361</v>
      </c>
      <c r="BS639" t="s">
        <v>361</v>
      </c>
      <c r="BT639" t="s">
        <v>361</v>
      </c>
      <c r="BU639" t="s">
        <v>361</v>
      </c>
      <c r="BV639" t="s">
        <v>361</v>
      </c>
      <c r="BW639" t="s">
        <v>361</v>
      </c>
      <c r="BX639" t="s">
        <v>361</v>
      </c>
      <c r="BY639" t="s">
        <v>361</v>
      </c>
      <c r="BZ639" t="s">
        <v>361</v>
      </c>
      <c r="CA639" t="s">
        <v>361</v>
      </c>
      <c r="CB639" t="s">
        <v>361</v>
      </c>
      <c r="CC639" t="s">
        <v>361</v>
      </c>
      <c r="CF639" t="s">
        <v>361</v>
      </c>
      <c r="CG639" t="s">
        <v>361</v>
      </c>
      <c r="CH639" t="s">
        <v>361</v>
      </c>
      <c r="CI639" t="s">
        <v>361</v>
      </c>
      <c r="CJ639" t="s">
        <v>361</v>
      </c>
      <c r="CK639" t="s">
        <v>361</v>
      </c>
      <c r="CL639" t="s">
        <v>361</v>
      </c>
      <c r="CM639" t="s">
        <v>361</v>
      </c>
      <c r="CN639" t="s">
        <v>361</v>
      </c>
      <c r="CO639" t="s">
        <v>361</v>
      </c>
      <c r="CP639" t="s">
        <v>361</v>
      </c>
      <c r="CQ639" t="s">
        <v>361</v>
      </c>
      <c r="CR639" t="s">
        <v>361</v>
      </c>
      <c r="CS639" t="s">
        <v>361</v>
      </c>
      <c r="CT639" t="s">
        <v>361</v>
      </c>
      <c r="CU639" t="s">
        <v>361</v>
      </c>
      <c r="CV639" t="s">
        <v>361</v>
      </c>
      <c r="CW639" t="s">
        <v>361</v>
      </c>
      <c r="CX639" t="s">
        <v>361</v>
      </c>
      <c r="CY639" t="s">
        <v>361</v>
      </c>
      <c r="CZ639" t="s">
        <v>361</v>
      </c>
      <c r="DA639" t="s">
        <v>361</v>
      </c>
      <c r="DH639" t="s">
        <v>361</v>
      </c>
      <c r="DI639" t="s">
        <v>361</v>
      </c>
      <c r="DJ639" t="s">
        <v>361</v>
      </c>
      <c r="DK639" t="s">
        <v>361</v>
      </c>
      <c r="DL639" t="s">
        <v>361</v>
      </c>
      <c r="DM639" t="s">
        <v>361</v>
      </c>
      <c r="DN639" t="s">
        <v>361</v>
      </c>
      <c r="DO639" t="s">
        <v>361</v>
      </c>
      <c r="DP639" t="s">
        <v>361</v>
      </c>
      <c r="DQ639" t="s">
        <v>361</v>
      </c>
      <c r="DR639" t="s">
        <v>361</v>
      </c>
      <c r="DT639" t="s">
        <v>361</v>
      </c>
      <c r="DU639" t="s">
        <v>361</v>
      </c>
      <c r="DV639" t="s">
        <v>361</v>
      </c>
      <c r="DW639" t="s">
        <v>361</v>
      </c>
      <c r="DX639" t="s">
        <v>361</v>
      </c>
      <c r="DY639" t="s">
        <v>361</v>
      </c>
      <c r="DZ639" t="s">
        <v>361</v>
      </c>
      <c r="EA639" t="s">
        <v>361</v>
      </c>
      <c r="EB639" t="s">
        <v>361</v>
      </c>
      <c r="EC639" t="s">
        <v>361</v>
      </c>
      <c r="ED639" t="s">
        <v>361</v>
      </c>
      <c r="JL639" t="s">
        <v>361</v>
      </c>
      <c r="JM639" t="s">
        <v>361</v>
      </c>
      <c r="JN639" t="s">
        <v>361</v>
      </c>
      <c r="JO639" t="s">
        <v>361</v>
      </c>
      <c r="JP639" t="s">
        <v>361</v>
      </c>
      <c r="JQ639" t="s">
        <v>361</v>
      </c>
      <c r="JR639" t="s">
        <v>361</v>
      </c>
      <c r="JS639" t="s">
        <v>361</v>
      </c>
      <c r="JT639" t="s">
        <v>361</v>
      </c>
      <c r="JU639" t="s">
        <v>361</v>
      </c>
      <c r="JV639" t="s">
        <v>361</v>
      </c>
      <c r="JW639" t="s">
        <v>361</v>
      </c>
      <c r="KB639" t="s">
        <v>59</v>
      </c>
    </row>
    <row r="640" spans="1:288" x14ac:dyDescent="0.3">
      <c r="A640">
        <v>639</v>
      </c>
      <c r="D640" s="45">
        <v>44754</v>
      </c>
      <c r="E640" s="46">
        <v>0.45555555555555555</v>
      </c>
      <c r="F640" t="s">
        <v>60</v>
      </c>
      <c r="G640" t="s">
        <v>382</v>
      </c>
      <c r="I640" t="s">
        <v>383</v>
      </c>
      <c r="N640" t="s">
        <v>384</v>
      </c>
      <c r="S640" t="s">
        <v>385</v>
      </c>
      <c r="W640" t="s">
        <v>386</v>
      </c>
      <c r="Y640" t="s">
        <v>385</v>
      </c>
      <c r="AA640" t="s">
        <v>414</v>
      </c>
      <c r="AC640" t="s">
        <v>388</v>
      </c>
      <c r="AE640" t="s">
        <v>389</v>
      </c>
      <c r="AG640" t="s">
        <v>390</v>
      </c>
      <c r="AK640" t="s">
        <v>383</v>
      </c>
      <c r="AO640" t="s">
        <v>383</v>
      </c>
      <c r="AQ640" t="s">
        <v>383</v>
      </c>
      <c r="AS640" t="s">
        <v>385</v>
      </c>
      <c r="AU640" t="s">
        <v>383</v>
      </c>
      <c r="AV640" t="s">
        <v>361</v>
      </c>
      <c r="AW640" t="s">
        <v>361</v>
      </c>
      <c r="AX640" t="s">
        <v>361</v>
      </c>
      <c r="AY640" t="s">
        <v>361</v>
      </c>
      <c r="AZ640" t="s">
        <v>361</v>
      </c>
      <c r="BA640" t="s">
        <v>361</v>
      </c>
      <c r="BB640" t="s">
        <v>361</v>
      </c>
      <c r="BC640" t="s">
        <v>361</v>
      </c>
      <c r="BD640" t="s">
        <v>361</v>
      </c>
      <c r="BE640" t="s">
        <v>370</v>
      </c>
      <c r="BF640" t="s">
        <v>361</v>
      </c>
      <c r="BG640" t="s">
        <v>361</v>
      </c>
      <c r="BH640" t="s">
        <v>361</v>
      </c>
      <c r="BI640" t="s">
        <v>361</v>
      </c>
      <c r="BJ640" t="s">
        <v>361</v>
      </c>
      <c r="BK640" t="s">
        <v>361</v>
      </c>
      <c r="BL640" t="s">
        <v>361</v>
      </c>
      <c r="BM640" t="s">
        <v>361</v>
      </c>
      <c r="BP640" t="s">
        <v>361</v>
      </c>
      <c r="BQ640" t="s">
        <v>361</v>
      </c>
      <c r="BR640" t="s">
        <v>361</v>
      </c>
      <c r="BS640" t="s">
        <v>361</v>
      </c>
      <c r="BT640" t="s">
        <v>361</v>
      </c>
      <c r="BU640" t="s">
        <v>361</v>
      </c>
      <c r="BV640" t="s">
        <v>361</v>
      </c>
      <c r="BW640" t="s">
        <v>370</v>
      </c>
      <c r="BX640" t="s">
        <v>361</v>
      </c>
      <c r="BY640" t="s">
        <v>361</v>
      </c>
      <c r="BZ640" t="s">
        <v>361</v>
      </c>
      <c r="CA640" t="s">
        <v>361</v>
      </c>
      <c r="CB640" t="s">
        <v>361</v>
      </c>
      <c r="CC640" t="s">
        <v>361</v>
      </c>
      <c r="CF640" t="s">
        <v>361</v>
      </c>
      <c r="CG640" t="s">
        <v>361</v>
      </c>
      <c r="CH640" t="s">
        <v>361</v>
      </c>
      <c r="CI640" t="s">
        <v>361</v>
      </c>
      <c r="CJ640" t="s">
        <v>361</v>
      </c>
      <c r="CK640" t="s">
        <v>361</v>
      </c>
      <c r="CL640" t="s">
        <v>361</v>
      </c>
      <c r="CM640" t="s">
        <v>361</v>
      </c>
      <c r="CN640" t="s">
        <v>361</v>
      </c>
      <c r="CO640" t="s">
        <v>361</v>
      </c>
      <c r="CP640" t="s">
        <v>361</v>
      </c>
      <c r="CQ640" t="s">
        <v>361</v>
      </c>
      <c r="CR640" t="s">
        <v>361</v>
      </c>
      <c r="CS640" t="s">
        <v>361</v>
      </c>
      <c r="CT640" t="s">
        <v>370</v>
      </c>
      <c r="CU640" t="s">
        <v>370</v>
      </c>
      <c r="CV640" t="s">
        <v>361</v>
      </c>
      <c r="CW640" t="s">
        <v>361</v>
      </c>
      <c r="CX640" t="s">
        <v>361</v>
      </c>
      <c r="CY640" t="s">
        <v>361</v>
      </c>
      <c r="CZ640" t="s">
        <v>361</v>
      </c>
      <c r="DA640" t="s">
        <v>361</v>
      </c>
      <c r="DE640" t="s">
        <v>385</v>
      </c>
      <c r="DG640" t="s">
        <v>436</v>
      </c>
      <c r="DH640" t="s">
        <v>361</v>
      </c>
      <c r="DI640" t="s">
        <v>361</v>
      </c>
      <c r="DJ640" t="s">
        <v>361</v>
      </c>
      <c r="DK640" t="s">
        <v>361</v>
      </c>
      <c r="DL640" t="s">
        <v>361</v>
      </c>
      <c r="DM640" t="s">
        <v>361</v>
      </c>
      <c r="DN640" t="s">
        <v>361</v>
      </c>
      <c r="DO640" t="s">
        <v>361</v>
      </c>
      <c r="DP640" t="s">
        <v>361</v>
      </c>
      <c r="DQ640" t="s">
        <v>361</v>
      </c>
      <c r="DR640" t="s">
        <v>361</v>
      </c>
      <c r="DT640" t="s">
        <v>361</v>
      </c>
      <c r="DU640" t="s">
        <v>361</v>
      </c>
      <c r="DV640" t="s">
        <v>361</v>
      </c>
      <c r="DW640" t="s">
        <v>361</v>
      </c>
      <c r="DX640" t="s">
        <v>361</v>
      </c>
      <c r="DY640" t="s">
        <v>361</v>
      </c>
      <c r="DZ640" t="s">
        <v>361</v>
      </c>
      <c r="EA640" t="s">
        <v>361</v>
      </c>
      <c r="EB640" t="s">
        <v>361</v>
      </c>
      <c r="EC640" t="s">
        <v>361</v>
      </c>
      <c r="ED640" t="s">
        <v>370</v>
      </c>
      <c r="EI640" t="s">
        <v>383</v>
      </c>
      <c r="EK640" t="s">
        <v>383</v>
      </c>
      <c r="EL640">
        <v>2</v>
      </c>
      <c r="EM640" t="s">
        <v>371</v>
      </c>
      <c r="EN640">
        <v>68</v>
      </c>
      <c r="EO640" t="s">
        <v>372</v>
      </c>
      <c r="EP640">
        <v>30</v>
      </c>
      <c r="FQ640" t="s">
        <v>373</v>
      </c>
      <c r="FS640" t="s">
        <v>467</v>
      </c>
      <c r="FW640" t="s">
        <v>393</v>
      </c>
      <c r="GG640" t="s">
        <v>383</v>
      </c>
      <c r="GK640" t="s">
        <v>517</v>
      </c>
      <c r="GQ640">
        <v>5</v>
      </c>
      <c r="GS640" t="s">
        <v>602</v>
      </c>
      <c r="GU640" t="s">
        <v>396</v>
      </c>
      <c r="GY640" t="s">
        <v>397</v>
      </c>
      <c r="HC640" t="s">
        <v>383</v>
      </c>
      <c r="HE640" t="s">
        <v>385</v>
      </c>
      <c r="HO640" t="s">
        <v>385</v>
      </c>
      <c r="HP640" t="s">
        <v>385</v>
      </c>
      <c r="HQ640" t="s">
        <v>383</v>
      </c>
      <c r="HR640" t="s">
        <v>383</v>
      </c>
      <c r="HS640" t="s">
        <v>385</v>
      </c>
      <c r="HT640" t="s">
        <v>383</v>
      </c>
      <c r="HU640" t="s">
        <v>385</v>
      </c>
      <c r="HV640" t="s">
        <v>385</v>
      </c>
      <c r="HW640" t="s">
        <v>385</v>
      </c>
      <c r="IE640" t="s">
        <v>383</v>
      </c>
      <c r="IF640" t="s">
        <v>385</v>
      </c>
      <c r="IG640" t="s">
        <v>383</v>
      </c>
      <c r="IH640" t="s">
        <v>383</v>
      </c>
      <c r="II640" t="s">
        <v>383</v>
      </c>
      <c r="IJ640" t="s">
        <v>383</v>
      </c>
      <c r="IK640" t="s">
        <v>383</v>
      </c>
      <c r="IM640" t="s">
        <v>421</v>
      </c>
      <c r="IQ640" t="s">
        <v>422</v>
      </c>
      <c r="IU640" t="s">
        <v>516</v>
      </c>
      <c r="IW640" t="s">
        <v>516</v>
      </c>
      <c r="IY640" t="s">
        <v>516</v>
      </c>
      <c r="JA640" t="s">
        <v>383</v>
      </c>
      <c r="JL640" t="s">
        <v>361</v>
      </c>
      <c r="JM640" t="s">
        <v>361</v>
      </c>
      <c r="JN640" t="s">
        <v>361</v>
      </c>
      <c r="JO640" t="s">
        <v>361</v>
      </c>
      <c r="JP640" t="s">
        <v>361</v>
      </c>
      <c r="JQ640" t="s">
        <v>361</v>
      </c>
      <c r="JR640" t="s">
        <v>361</v>
      </c>
      <c r="JS640" t="s">
        <v>361</v>
      </c>
      <c r="JT640" t="s">
        <v>361</v>
      </c>
      <c r="JU640" t="s">
        <v>361</v>
      </c>
      <c r="JV640" t="s">
        <v>361</v>
      </c>
      <c r="JW640" t="s">
        <v>361</v>
      </c>
      <c r="KB640" t="s">
        <v>8</v>
      </c>
    </row>
    <row r="641" spans="1:288" x14ac:dyDescent="0.3">
      <c r="A641">
        <v>640</v>
      </c>
      <c r="D641" s="45">
        <v>44754</v>
      </c>
      <c r="E641" s="46">
        <v>0.45347222222222222</v>
      </c>
      <c r="F641" t="s">
        <v>75</v>
      </c>
      <c r="G641" t="s">
        <v>13</v>
      </c>
      <c r="H641" t="s">
        <v>7</v>
      </c>
      <c r="L641" t="s">
        <v>362</v>
      </c>
      <c r="P641" t="s">
        <v>9</v>
      </c>
      <c r="V641" t="s">
        <v>363</v>
      </c>
      <c r="Z641" t="s">
        <v>402</v>
      </c>
      <c r="AB641" t="s">
        <v>403</v>
      </c>
      <c r="AD641" t="s">
        <v>366</v>
      </c>
      <c r="AF641" t="s">
        <v>367</v>
      </c>
      <c r="AJ641" t="s">
        <v>367</v>
      </c>
      <c r="AN641" t="s">
        <v>368</v>
      </c>
      <c r="AP641" t="s">
        <v>367</v>
      </c>
      <c r="AR641" t="s">
        <v>7</v>
      </c>
      <c r="AT641" t="s">
        <v>368</v>
      </c>
      <c r="AV641" t="s">
        <v>361</v>
      </c>
      <c r="AW641" t="s">
        <v>370</v>
      </c>
      <c r="AX641" t="s">
        <v>370</v>
      </c>
      <c r="AY641" t="s">
        <v>370</v>
      </c>
      <c r="AZ641" t="s">
        <v>370</v>
      </c>
      <c r="BA641" t="s">
        <v>370</v>
      </c>
      <c r="BB641" t="s">
        <v>370</v>
      </c>
      <c r="BC641" t="s">
        <v>370</v>
      </c>
      <c r="BD641" t="s">
        <v>361</v>
      </c>
      <c r="BE641" t="s">
        <v>361</v>
      </c>
      <c r="BF641" t="s">
        <v>361</v>
      </c>
      <c r="BG641" t="s">
        <v>361</v>
      </c>
      <c r="BH641" t="s">
        <v>361</v>
      </c>
      <c r="BI641" t="s">
        <v>361</v>
      </c>
      <c r="BJ641" t="s">
        <v>361</v>
      </c>
      <c r="BK641" t="s">
        <v>361</v>
      </c>
      <c r="BL641" t="s">
        <v>361</v>
      </c>
      <c r="BM641" t="s">
        <v>361</v>
      </c>
      <c r="BP641" t="s">
        <v>361</v>
      </c>
      <c r="BQ641" t="s">
        <v>361</v>
      </c>
      <c r="BR641" t="s">
        <v>361</v>
      </c>
      <c r="BS641" t="s">
        <v>361</v>
      </c>
      <c r="BT641" t="s">
        <v>370</v>
      </c>
      <c r="BU641" t="s">
        <v>361</v>
      </c>
      <c r="BV641" t="s">
        <v>361</v>
      </c>
      <c r="BW641" t="s">
        <v>361</v>
      </c>
      <c r="BX641" t="s">
        <v>361</v>
      </c>
      <c r="BY641" t="s">
        <v>361</v>
      </c>
      <c r="BZ641" t="s">
        <v>361</v>
      </c>
      <c r="CA641" t="s">
        <v>361</v>
      </c>
      <c r="CB641" t="s">
        <v>361</v>
      </c>
      <c r="CC641" t="s">
        <v>361</v>
      </c>
      <c r="CF641" t="s">
        <v>361</v>
      </c>
      <c r="CG641" t="s">
        <v>370</v>
      </c>
      <c r="CH641" t="s">
        <v>370</v>
      </c>
      <c r="CI641" t="s">
        <v>370</v>
      </c>
      <c r="CJ641" t="s">
        <v>370</v>
      </c>
      <c r="CK641" t="s">
        <v>370</v>
      </c>
      <c r="CL641" t="s">
        <v>370</v>
      </c>
      <c r="CM641" t="s">
        <v>361</v>
      </c>
      <c r="CN641" t="s">
        <v>361</v>
      </c>
      <c r="CO641" t="s">
        <v>361</v>
      </c>
      <c r="CP641" t="s">
        <v>361</v>
      </c>
      <c r="CQ641" t="s">
        <v>361</v>
      </c>
      <c r="CR641" t="s">
        <v>361</v>
      </c>
      <c r="CS641" t="s">
        <v>361</v>
      </c>
      <c r="CT641" t="s">
        <v>361</v>
      </c>
      <c r="CU641" t="s">
        <v>361</v>
      </c>
      <c r="CV641" t="s">
        <v>361</v>
      </c>
      <c r="CW641" t="s">
        <v>361</v>
      </c>
      <c r="CX641" t="s">
        <v>361</v>
      </c>
      <c r="CY641" t="s">
        <v>361</v>
      </c>
      <c r="CZ641" t="s">
        <v>361</v>
      </c>
      <c r="DA641" t="s">
        <v>361</v>
      </c>
      <c r="DD641" t="s">
        <v>9</v>
      </c>
      <c r="DF641" t="s">
        <v>368</v>
      </c>
      <c r="DH641" t="s">
        <v>361</v>
      </c>
      <c r="DI641" t="s">
        <v>361</v>
      </c>
      <c r="DJ641" t="s">
        <v>361</v>
      </c>
      <c r="DK641" t="s">
        <v>361</v>
      </c>
      <c r="DL641" t="s">
        <v>361</v>
      </c>
      <c r="DM641" t="s">
        <v>361</v>
      </c>
      <c r="DN641" t="s">
        <v>361</v>
      </c>
      <c r="DO641" t="s">
        <v>361</v>
      </c>
      <c r="DP641" t="s">
        <v>361</v>
      </c>
      <c r="DQ641" t="s">
        <v>361</v>
      </c>
      <c r="DR641" t="s">
        <v>370</v>
      </c>
      <c r="DT641" t="s">
        <v>361</v>
      </c>
      <c r="DU641" t="s">
        <v>361</v>
      </c>
      <c r="DV641" t="s">
        <v>361</v>
      </c>
      <c r="DW641" t="s">
        <v>361</v>
      </c>
      <c r="DX641" t="s">
        <v>361</v>
      </c>
      <c r="DY641" t="s">
        <v>361</v>
      </c>
      <c r="DZ641" t="s">
        <v>361</v>
      </c>
      <c r="EA641" t="s">
        <v>361</v>
      </c>
      <c r="EB641" t="s">
        <v>361</v>
      </c>
      <c r="EC641" t="s">
        <v>361</v>
      </c>
      <c r="ED641" t="s">
        <v>361</v>
      </c>
      <c r="EH641" t="s">
        <v>7</v>
      </c>
      <c r="EJ641" t="s">
        <v>7</v>
      </c>
      <c r="EL641">
        <v>0</v>
      </c>
      <c r="FQ641" t="s">
        <v>373</v>
      </c>
      <c r="FR641" t="s">
        <v>406</v>
      </c>
      <c r="FV641" t="s">
        <v>404</v>
      </c>
      <c r="FX641" t="s">
        <v>477</v>
      </c>
      <c r="GF641" t="s">
        <v>7</v>
      </c>
      <c r="GJ641" t="s">
        <v>425</v>
      </c>
      <c r="GP641">
        <v>2</v>
      </c>
      <c r="GR641" t="s">
        <v>376</v>
      </c>
      <c r="GT641" t="s">
        <v>488</v>
      </c>
      <c r="GX641" t="s">
        <v>378</v>
      </c>
      <c r="HB641" t="s">
        <v>7</v>
      </c>
      <c r="HD641" t="s">
        <v>9</v>
      </c>
      <c r="HF641" t="s">
        <v>7</v>
      </c>
      <c r="HG641" t="s">
        <v>9</v>
      </c>
      <c r="HH641" t="s">
        <v>7</v>
      </c>
      <c r="HI641" t="s">
        <v>7</v>
      </c>
      <c r="HJ641" t="s">
        <v>7</v>
      </c>
      <c r="HK641" t="s">
        <v>7</v>
      </c>
      <c r="HL641" t="s">
        <v>7</v>
      </c>
      <c r="HM641" t="s">
        <v>7</v>
      </c>
      <c r="HN641" t="s">
        <v>7</v>
      </c>
      <c r="HX641" t="s">
        <v>7</v>
      </c>
      <c r="HY641" t="s">
        <v>9</v>
      </c>
      <c r="HZ641" t="s">
        <v>7</v>
      </c>
      <c r="IA641" t="s">
        <v>7</v>
      </c>
      <c r="IB641" t="s">
        <v>7</v>
      </c>
      <c r="IC641" t="s">
        <v>7</v>
      </c>
      <c r="ID641" t="s">
        <v>7</v>
      </c>
      <c r="IL641" t="s">
        <v>440</v>
      </c>
      <c r="IP641" t="s">
        <v>457</v>
      </c>
      <c r="IT641" t="s">
        <v>381</v>
      </c>
      <c r="IV641" t="s">
        <v>381</v>
      </c>
      <c r="IX641" t="s">
        <v>381</v>
      </c>
      <c r="IZ641" t="s">
        <v>9</v>
      </c>
      <c r="JB641" t="s">
        <v>11</v>
      </c>
      <c r="JD641" t="s">
        <v>9</v>
      </c>
      <c r="JF641" t="s">
        <v>410</v>
      </c>
      <c r="JG641" t="s">
        <v>410</v>
      </c>
      <c r="JH641" t="s">
        <v>410</v>
      </c>
      <c r="JL641" t="s">
        <v>370</v>
      </c>
      <c r="JM641" t="s">
        <v>370</v>
      </c>
      <c r="JN641" t="s">
        <v>370</v>
      </c>
      <c r="JO641" t="s">
        <v>361</v>
      </c>
      <c r="JP641" t="s">
        <v>361</v>
      </c>
      <c r="JQ641" t="s">
        <v>361</v>
      </c>
      <c r="JR641" t="s">
        <v>361</v>
      </c>
      <c r="JS641" t="s">
        <v>361</v>
      </c>
      <c r="JT641" t="s">
        <v>361</v>
      </c>
      <c r="JU641" t="s">
        <v>361</v>
      </c>
      <c r="JV641" t="s">
        <v>361</v>
      </c>
      <c r="JW641" t="s">
        <v>361</v>
      </c>
      <c r="JX641" t="s">
        <v>489</v>
      </c>
      <c r="JZ641" t="s">
        <v>412</v>
      </c>
      <c r="KB641" t="s">
        <v>8</v>
      </c>
    </row>
    <row r="642" spans="1:288" x14ac:dyDescent="0.3">
      <c r="A642">
        <v>641</v>
      </c>
      <c r="D642" s="45">
        <v>44754</v>
      </c>
      <c r="E642" s="46">
        <v>0.47222222222222227</v>
      </c>
      <c r="F642" t="s">
        <v>75</v>
      </c>
      <c r="G642" t="s">
        <v>13</v>
      </c>
      <c r="H642" t="s">
        <v>7</v>
      </c>
      <c r="L642" t="s">
        <v>57</v>
      </c>
      <c r="M642" t="s">
        <v>687</v>
      </c>
      <c r="P642" t="s">
        <v>9</v>
      </c>
      <c r="V642" t="s">
        <v>363</v>
      </c>
      <c r="Z642" t="s">
        <v>402</v>
      </c>
      <c r="AB642" t="s">
        <v>403</v>
      </c>
      <c r="AD642" t="s">
        <v>366</v>
      </c>
      <c r="AF642" t="s">
        <v>367</v>
      </c>
      <c r="AJ642" t="s">
        <v>367</v>
      </c>
      <c r="AN642" t="s">
        <v>368</v>
      </c>
      <c r="AP642" t="s">
        <v>367</v>
      </c>
      <c r="AR642" t="s">
        <v>7</v>
      </c>
      <c r="AT642" t="s">
        <v>368</v>
      </c>
      <c r="AV642" t="s">
        <v>361</v>
      </c>
      <c r="AW642" t="s">
        <v>370</v>
      </c>
      <c r="AX642" t="s">
        <v>370</v>
      </c>
      <c r="AY642" t="s">
        <v>370</v>
      </c>
      <c r="AZ642" t="s">
        <v>370</v>
      </c>
      <c r="BA642" t="s">
        <v>361</v>
      </c>
      <c r="BB642" t="s">
        <v>361</v>
      </c>
      <c r="BC642" t="s">
        <v>370</v>
      </c>
      <c r="BD642" t="s">
        <v>361</v>
      </c>
      <c r="BE642" t="s">
        <v>361</v>
      </c>
      <c r="BF642" t="s">
        <v>361</v>
      </c>
      <c r="BG642" t="s">
        <v>361</v>
      </c>
      <c r="BH642" t="s">
        <v>361</v>
      </c>
      <c r="BI642" t="s">
        <v>361</v>
      </c>
      <c r="BJ642" t="s">
        <v>361</v>
      </c>
      <c r="BK642" t="s">
        <v>361</v>
      </c>
      <c r="BL642" t="s">
        <v>361</v>
      </c>
      <c r="BM642" t="s">
        <v>361</v>
      </c>
      <c r="BP642" t="s">
        <v>361</v>
      </c>
      <c r="BQ642" t="s">
        <v>361</v>
      </c>
      <c r="BR642" t="s">
        <v>370</v>
      </c>
      <c r="BS642" t="s">
        <v>370</v>
      </c>
      <c r="BT642" t="s">
        <v>370</v>
      </c>
      <c r="BU642" t="s">
        <v>361</v>
      </c>
      <c r="BV642" t="s">
        <v>361</v>
      </c>
      <c r="BW642" t="s">
        <v>361</v>
      </c>
      <c r="BX642" t="s">
        <v>361</v>
      </c>
      <c r="BY642" t="s">
        <v>361</v>
      </c>
      <c r="BZ642" t="s">
        <v>361</v>
      </c>
      <c r="CA642" t="s">
        <v>361</v>
      </c>
      <c r="CB642" t="s">
        <v>361</v>
      </c>
      <c r="CC642" t="s">
        <v>361</v>
      </c>
      <c r="CF642" t="s">
        <v>361</v>
      </c>
      <c r="CG642" t="s">
        <v>370</v>
      </c>
      <c r="CH642" t="s">
        <v>370</v>
      </c>
      <c r="CI642" t="s">
        <v>370</v>
      </c>
      <c r="CJ642" t="s">
        <v>361</v>
      </c>
      <c r="CK642" t="s">
        <v>370</v>
      </c>
      <c r="CL642" t="s">
        <v>361</v>
      </c>
      <c r="CM642" t="s">
        <v>370</v>
      </c>
      <c r="CN642" t="s">
        <v>361</v>
      </c>
      <c r="CO642" t="s">
        <v>361</v>
      </c>
      <c r="CP642" t="s">
        <v>361</v>
      </c>
      <c r="CQ642" t="s">
        <v>361</v>
      </c>
      <c r="CR642" t="s">
        <v>361</v>
      </c>
      <c r="CS642" t="s">
        <v>361</v>
      </c>
      <c r="CT642" t="s">
        <v>361</v>
      </c>
      <c r="CU642" t="s">
        <v>361</v>
      </c>
      <c r="CV642" t="s">
        <v>361</v>
      </c>
      <c r="CW642" t="s">
        <v>361</v>
      </c>
      <c r="CX642" t="s">
        <v>361</v>
      </c>
      <c r="CY642" t="s">
        <v>361</v>
      </c>
      <c r="CZ642" t="s">
        <v>361</v>
      </c>
      <c r="DA642" t="s">
        <v>361</v>
      </c>
      <c r="DD642" t="s">
        <v>9</v>
      </c>
      <c r="DF642" t="s">
        <v>9</v>
      </c>
      <c r="DH642" t="s">
        <v>361</v>
      </c>
      <c r="DI642" t="s">
        <v>361</v>
      </c>
      <c r="DJ642" t="s">
        <v>361</v>
      </c>
      <c r="DK642" t="s">
        <v>361</v>
      </c>
      <c r="DL642" t="s">
        <v>361</v>
      </c>
      <c r="DM642" t="s">
        <v>361</v>
      </c>
      <c r="DN642" t="s">
        <v>361</v>
      </c>
      <c r="DO642" t="s">
        <v>361</v>
      </c>
      <c r="DP642" t="s">
        <v>361</v>
      </c>
      <c r="DQ642" t="s">
        <v>361</v>
      </c>
      <c r="DR642" t="s">
        <v>370</v>
      </c>
      <c r="DT642" t="s">
        <v>361</v>
      </c>
      <c r="DU642" t="s">
        <v>361</v>
      </c>
      <c r="DV642" t="s">
        <v>361</v>
      </c>
      <c r="DW642" t="s">
        <v>361</v>
      </c>
      <c r="DX642" t="s">
        <v>361</v>
      </c>
      <c r="DY642" t="s">
        <v>361</v>
      </c>
      <c r="DZ642" t="s">
        <v>361</v>
      </c>
      <c r="EA642" t="s">
        <v>361</v>
      </c>
      <c r="EB642" t="s">
        <v>361</v>
      </c>
      <c r="EC642" t="s">
        <v>361</v>
      </c>
      <c r="ED642" t="s">
        <v>361</v>
      </c>
      <c r="EH642" t="s">
        <v>7</v>
      </c>
      <c r="EJ642" t="s">
        <v>7</v>
      </c>
      <c r="EL642">
        <v>0</v>
      </c>
      <c r="FQ642" t="s">
        <v>373</v>
      </c>
      <c r="FR642" t="s">
        <v>406</v>
      </c>
      <c r="FV642" t="s">
        <v>404</v>
      </c>
      <c r="FX642" t="s">
        <v>536</v>
      </c>
      <c r="GF642" t="s">
        <v>7</v>
      </c>
      <c r="GJ642" t="s">
        <v>375</v>
      </c>
      <c r="GP642">
        <v>3</v>
      </c>
      <c r="GR642" t="s">
        <v>510</v>
      </c>
      <c r="GT642" t="s">
        <v>532</v>
      </c>
      <c r="GX642" t="s">
        <v>378</v>
      </c>
      <c r="HB642" t="s">
        <v>7</v>
      </c>
      <c r="HD642" t="s">
        <v>7</v>
      </c>
      <c r="HF642" t="s">
        <v>7</v>
      </c>
      <c r="HG642" t="s">
        <v>9</v>
      </c>
      <c r="HH642" t="s">
        <v>7</v>
      </c>
      <c r="HI642" t="s">
        <v>7</v>
      </c>
      <c r="HJ642" t="s">
        <v>7</v>
      </c>
      <c r="HK642" t="s">
        <v>7</v>
      </c>
      <c r="HL642" t="s">
        <v>9</v>
      </c>
      <c r="HM642" t="s">
        <v>9</v>
      </c>
      <c r="HN642" t="s">
        <v>7</v>
      </c>
      <c r="HX642" t="s">
        <v>7</v>
      </c>
      <c r="HY642" t="s">
        <v>7</v>
      </c>
      <c r="HZ642" t="s">
        <v>7</v>
      </c>
      <c r="IA642" t="s">
        <v>7</v>
      </c>
      <c r="IB642" t="s">
        <v>7</v>
      </c>
      <c r="IC642" t="s">
        <v>7</v>
      </c>
      <c r="ID642" t="s">
        <v>7</v>
      </c>
      <c r="IL642" t="s">
        <v>473</v>
      </c>
      <c r="IP642" t="s">
        <v>457</v>
      </c>
      <c r="IT642" t="s">
        <v>381</v>
      </c>
      <c r="IV642" t="s">
        <v>381</v>
      </c>
      <c r="IX642" t="s">
        <v>381</v>
      </c>
      <c r="IZ642" t="s">
        <v>9</v>
      </c>
      <c r="JB642" t="s">
        <v>11</v>
      </c>
      <c r="JD642" t="s">
        <v>9</v>
      </c>
      <c r="JF642" t="s">
        <v>410</v>
      </c>
      <c r="JG642" t="s">
        <v>410</v>
      </c>
      <c r="JH642" t="s">
        <v>446</v>
      </c>
      <c r="JL642" t="s">
        <v>370</v>
      </c>
      <c r="JM642" t="s">
        <v>370</v>
      </c>
      <c r="JN642" t="s">
        <v>370</v>
      </c>
      <c r="JO642" t="s">
        <v>370</v>
      </c>
      <c r="JP642" t="s">
        <v>361</v>
      </c>
      <c r="JQ642" t="s">
        <v>361</v>
      </c>
      <c r="JR642" t="s">
        <v>361</v>
      </c>
      <c r="JS642" t="s">
        <v>361</v>
      </c>
      <c r="JT642" t="s">
        <v>361</v>
      </c>
      <c r="JU642" t="s">
        <v>361</v>
      </c>
      <c r="JV642" t="s">
        <v>361</v>
      </c>
      <c r="JW642" t="s">
        <v>361</v>
      </c>
      <c r="JX642" t="s">
        <v>411</v>
      </c>
      <c r="JZ642" t="s">
        <v>412</v>
      </c>
      <c r="KB642" t="s">
        <v>8</v>
      </c>
    </row>
    <row r="643" spans="1:288" x14ac:dyDescent="0.3">
      <c r="A643">
        <v>642</v>
      </c>
      <c r="D643" s="45">
        <v>44754</v>
      </c>
      <c r="E643" s="46">
        <v>0.4770833333333333</v>
      </c>
      <c r="F643" t="s">
        <v>17</v>
      </c>
      <c r="G643" t="s">
        <v>13</v>
      </c>
      <c r="H643" t="s">
        <v>7</v>
      </c>
      <c r="L643" t="s">
        <v>57</v>
      </c>
      <c r="M643" t="s">
        <v>615</v>
      </c>
      <c r="P643" t="s">
        <v>9</v>
      </c>
      <c r="V643" t="s">
        <v>363</v>
      </c>
      <c r="Z643" t="s">
        <v>402</v>
      </c>
      <c r="AB643" t="s">
        <v>475</v>
      </c>
      <c r="AD643" t="s">
        <v>423</v>
      </c>
      <c r="AF643" t="s">
        <v>367</v>
      </c>
      <c r="AJ643" t="s">
        <v>367</v>
      </c>
      <c r="AN643" t="s">
        <v>7</v>
      </c>
      <c r="AP643" t="s">
        <v>367</v>
      </c>
      <c r="AR643" t="s">
        <v>7</v>
      </c>
      <c r="AT643" t="s">
        <v>368</v>
      </c>
      <c r="AV643" t="s">
        <v>361</v>
      </c>
      <c r="AW643" t="s">
        <v>361</v>
      </c>
      <c r="AX643" t="s">
        <v>361</v>
      </c>
      <c r="AY643" t="s">
        <v>361</v>
      </c>
      <c r="AZ643" t="s">
        <v>361</v>
      </c>
      <c r="BA643" t="s">
        <v>361</v>
      </c>
      <c r="BB643" t="s">
        <v>370</v>
      </c>
      <c r="BC643" t="s">
        <v>370</v>
      </c>
      <c r="BD643" t="s">
        <v>361</v>
      </c>
      <c r="BE643" t="s">
        <v>361</v>
      </c>
      <c r="BF643" t="s">
        <v>361</v>
      </c>
      <c r="BG643" t="s">
        <v>361</v>
      </c>
      <c r="BH643" t="s">
        <v>361</v>
      </c>
      <c r="BI643" t="s">
        <v>361</v>
      </c>
      <c r="BJ643" t="s">
        <v>361</v>
      </c>
      <c r="BK643" t="s">
        <v>361</v>
      </c>
      <c r="BL643" t="s">
        <v>361</v>
      </c>
      <c r="BM643" t="s">
        <v>361</v>
      </c>
      <c r="BP643" t="s">
        <v>361</v>
      </c>
      <c r="BQ643" t="s">
        <v>361</v>
      </c>
      <c r="BR643" t="s">
        <v>361</v>
      </c>
      <c r="BS643" t="s">
        <v>370</v>
      </c>
      <c r="BT643" t="s">
        <v>361</v>
      </c>
      <c r="BU643" t="s">
        <v>361</v>
      </c>
      <c r="BV643" t="s">
        <v>361</v>
      </c>
      <c r="BW643" t="s">
        <v>361</v>
      </c>
      <c r="BX643" t="s">
        <v>361</v>
      </c>
      <c r="BY643" t="s">
        <v>361</v>
      </c>
      <c r="BZ643" t="s">
        <v>361</v>
      </c>
      <c r="CA643" t="s">
        <v>361</v>
      </c>
      <c r="CB643" t="s">
        <v>361</v>
      </c>
      <c r="CC643" t="s">
        <v>361</v>
      </c>
      <c r="CF643" t="s">
        <v>361</v>
      </c>
      <c r="CG643" t="s">
        <v>361</v>
      </c>
      <c r="CH643" t="s">
        <v>361</v>
      </c>
      <c r="CI643" t="s">
        <v>370</v>
      </c>
      <c r="CJ643" t="s">
        <v>361</v>
      </c>
      <c r="CK643" t="s">
        <v>361</v>
      </c>
      <c r="CL643" t="s">
        <v>361</v>
      </c>
      <c r="CM643" t="s">
        <v>361</v>
      </c>
      <c r="CN643" t="s">
        <v>361</v>
      </c>
      <c r="CO643" t="s">
        <v>361</v>
      </c>
      <c r="CP643" t="s">
        <v>361</v>
      </c>
      <c r="CQ643" t="s">
        <v>361</v>
      </c>
      <c r="CR643" t="s">
        <v>361</v>
      </c>
      <c r="CS643" t="s">
        <v>361</v>
      </c>
      <c r="CT643" t="s">
        <v>361</v>
      </c>
      <c r="CU643" t="s">
        <v>361</v>
      </c>
      <c r="CV643" t="s">
        <v>361</v>
      </c>
      <c r="CW643" t="s">
        <v>361</v>
      </c>
      <c r="CX643" t="s">
        <v>361</v>
      </c>
      <c r="CY643" t="s">
        <v>361</v>
      </c>
      <c r="CZ643" t="s">
        <v>361</v>
      </c>
      <c r="DA643" t="s">
        <v>361</v>
      </c>
      <c r="DD643" t="s">
        <v>9</v>
      </c>
      <c r="DF643" t="s">
        <v>368</v>
      </c>
      <c r="DH643" t="s">
        <v>361</v>
      </c>
      <c r="DI643" t="s">
        <v>361</v>
      </c>
      <c r="DJ643" t="s">
        <v>361</v>
      </c>
      <c r="DK643" t="s">
        <v>361</v>
      </c>
      <c r="DL643" t="s">
        <v>361</v>
      </c>
      <c r="DM643" t="s">
        <v>361</v>
      </c>
      <c r="DN643" t="s">
        <v>361</v>
      </c>
      <c r="DO643" t="s">
        <v>361</v>
      </c>
      <c r="DP643" t="s">
        <v>361</v>
      </c>
      <c r="DQ643" t="s">
        <v>361</v>
      </c>
      <c r="DR643" t="s">
        <v>370</v>
      </c>
      <c r="DT643" t="s">
        <v>361</v>
      </c>
      <c r="DU643" t="s">
        <v>361</v>
      </c>
      <c r="DV643" t="s">
        <v>361</v>
      </c>
      <c r="DW643" t="s">
        <v>361</v>
      </c>
      <c r="DX643" t="s">
        <v>361</v>
      </c>
      <c r="DY643" t="s">
        <v>361</v>
      </c>
      <c r="DZ643" t="s">
        <v>361</v>
      </c>
      <c r="EA643" t="s">
        <v>361</v>
      </c>
      <c r="EB643" t="s">
        <v>361</v>
      </c>
      <c r="EC643" t="s">
        <v>361</v>
      </c>
      <c r="ED643" t="s">
        <v>361</v>
      </c>
      <c r="EH643" t="s">
        <v>7</v>
      </c>
      <c r="EJ643" t="s">
        <v>7</v>
      </c>
      <c r="EL643">
        <v>0</v>
      </c>
      <c r="FQ643" t="s">
        <v>373</v>
      </c>
      <c r="FR643" t="s">
        <v>374</v>
      </c>
      <c r="FV643" t="s">
        <v>374</v>
      </c>
      <c r="GF643" t="s">
        <v>7</v>
      </c>
      <c r="GJ643" t="s">
        <v>661</v>
      </c>
      <c r="GN643" t="s">
        <v>479</v>
      </c>
      <c r="GP643">
        <v>10</v>
      </c>
      <c r="GR643" t="s">
        <v>559</v>
      </c>
      <c r="GT643" t="s">
        <v>532</v>
      </c>
      <c r="GX643" t="s">
        <v>378</v>
      </c>
      <c r="HB643" t="s">
        <v>7</v>
      </c>
      <c r="HD643" t="s">
        <v>7</v>
      </c>
      <c r="HF643" t="s">
        <v>7</v>
      </c>
      <c r="HG643" t="s">
        <v>7</v>
      </c>
      <c r="HH643" t="s">
        <v>7</v>
      </c>
      <c r="HI643" t="s">
        <v>7</v>
      </c>
      <c r="HJ643" t="s">
        <v>7</v>
      </c>
      <c r="HK643" t="s">
        <v>7</v>
      </c>
      <c r="HL643" t="s">
        <v>7</v>
      </c>
      <c r="HM643" t="s">
        <v>9</v>
      </c>
      <c r="HN643" t="s">
        <v>7</v>
      </c>
      <c r="HX643" t="s">
        <v>9</v>
      </c>
      <c r="HY643" t="s">
        <v>9</v>
      </c>
      <c r="HZ643" t="s">
        <v>7</v>
      </c>
      <c r="IA643" t="s">
        <v>7</v>
      </c>
      <c r="IB643" t="s">
        <v>7</v>
      </c>
      <c r="IC643" t="s">
        <v>7</v>
      </c>
      <c r="ID643" t="s">
        <v>9</v>
      </c>
      <c r="IL643" t="s">
        <v>407</v>
      </c>
      <c r="IP643" t="s">
        <v>457</v>
      </c>
      <c r="IT643" t="s">
        <v>381</v>
      </c>
      <c r="IV643" t="s">
        <v>381</v>
      </c>
      <c r="IX643" t="s">
        <v>381</v>
      </c>
      <c r="IZ643" t="s">
        <v>7</v>
      </c>
      <c r="JL643" t="s">
        <v>361</v>
      </c>
      <c r="JM643" t="s">
        <v>361</v>
      </c>
      <c r="JN643" t="s">
        <v>361</v>
      </c>
      <c r="JO643" t="s">
        <v>361</v>
      </c>
      <c r="JP643" t="s">
        <v>361</v>
      </c>
      <c r="JQ643" t="s">
        <v>361</v>
      </c>
      <c r="JR643" t="s">
        <v>361</v>
      </c>
      <c r="JS643" t="s">
        <v>361</v>
      </c>
      <c r="JT643" t="s">
        <v>361</v>
      </c>
      <c r="JU643" t="s">
        <v>361</v>
      </c>
      <c r="JV643" t="s">
        <v>361</v>
      </c>
      <c r="JW643" t="s">
        <v>361</v>
      </c>
      <c r="KB643" t="s">
        <v>8</v>
      </c>
    </row>
    <row r="644" spans="1:288" x14ac:dyDescent="0.3">
      <c r="A644">
        <v>643</v>
      </c>
      <c r="D644" s="45">
        <v>44754</v>
      </c>
      <c r="E644" s="46">
        <v>0.48333333333333334</v>
      </c>
      <c r="F644" t="s">
        <v>73</v>
      </c>
      <c r="G644" t="s">
        <v>13</v>
      </c>
      <c r="H644" t="s">
        <v>7</v>
      </c>
      <c r="L644" t="s">
        <v>362</v>
      </c>
      <c r="P644" t="s">
        <v>9</v>
      </c>
      <c r="V644" t="s">
        <v>487</v>
      </c>
      <c r="X644" t="s">
        <v>9</v>
      </c>
      <c r="Z644" t="s">
        <v>443</v>
      </c>
      <c r="AB644" t="s">
        <v>475</v>
      </c>
      <c r="AD644" t="s">
        <v>423</v>
      </c>
      <c r="AF644" t="s">
        <v>367</v>
      </c>
      <c r="AJ644" t="s">
        <v>470</v>
      </c>
      <c r="AL644" t="s">
        <v>14</v>
      </c>
      <c r="AM644" t="s">
        <v>524</v>
      </c>
      <c r="AN644" t="s">
        <v>7</v>
      </c>
      <c r="AP644" t="s">
        <v>471</v>
      </c>
      <c r="AR644" t="s">
        <v>7</v>
      </c>
      <c r="AT644" t="s">
        <v>7</v>
      </c>
      <c r="AV644" t="s">
        <v>361</v>
      </c>
      <c r="AW644" t="s">
        <v>370</v>
      </c>
      <c r="AX644" t="s">
        <v>361</v>
      </c>
      <c r="AY644" t="s">
        <v>370</v>
      </c>
      <c r="AZ644" t="s">
        <v>370</v>
      </c>
      <c r="BA644" t="s">
        <v>370</v>
      </c>
      <c r="BB644" t="s">
        <v>361</v>
      </c>
      <c r="BC644" t="s">
        <v>361</v>
      </c>
      <c r="BD644" t="s">
        <v>361</v>
      </c>
      <c r="BE644" t="s">
        <v>361</v>
      </c>
      <c r="BF644" t="s">
        <v>361</v>
      </c>
      <c r="BG644" t="s">
        <v>361</v>
      </c>
      <c r="BH644" t="s">
        <v>361</v>
      </c>
      <c r="BI644" t="s">
        <v>361</v>
      </c>
      <c r="BJ644" t="s">
        <v>361</v>
      </c>
      <c r="BK644" t="s">
        <v>361</v>
      </c>
      <c r="BL644" t="s">
        <v>361</v>
      </c>
      <c r="BM644" t="s">
        <v>361</v>
      </c>
      <c r="BP644" t="s">
        <v>361</v>
      </c>
      <c r="BQ644" t="s">
        <v>370</v>
      </c>
      <c r="BR644" t="s">
        <v>361</v>
      </c>
      <c r="BS644" t="s">
        <v>370</v>
      </c>
      <c r="BT644" t="s">
        <v>370</v>
      </c>
      <c r="BU644" t="s">
        <v>361</v>
      </c>
      <c r="BV644" t="s">
        <v>361</v>
      </c>
      <c r="BW644" t="s">
        <v>361</v>
      </c>
      <c r="BX644" t="s">
        <v>361</v>
      </c>
      <c r="BY644" t="s">
        <v>361</v>
      </c>
      <c r="BZ644" t="s">
        <v>361</v>
      </c>
      <c r="CA644" t="s">
        <v>361</v>
      </c>
      <c r="CB644" t="s">
        <v>361</v>
      </c>
      <c r="CC644" t="s">
        <v>361</v>
      </c>
      <c r="CF644" t="s">
        <v>361</v>
      </c>
      <c r="CG644" t="s">
        <v>370</v>
      </c>
      <c r="CH644" t="s">
        <v>370</v>
      </c>
      <c r="CI644" t="s">
        <v>361</v>
      </c>
      <c r="CJ644" t="s">
        <v>370</v>
      </c>
      <c r="CK644" t="s">
        <v>361</v>
      </c>
      <c r="CL644" t="s">
        <v>370</v>
      </c>
      <c r="CM644" t="s">
        <v>361</v>
      </c>
      <c r="CN644" t="s">
        <v>361</v>
      </c>
      <c r="CO644" t="s">
        <v>361</v>
      </c>
      <c r="CP644" t="s">
        <v>361</v>
      </c>
      <c r="CQ644" t="s">
        <v>361</v>
      </c>
      <c r="CR644" t="s">
        <v>361</v>
      </c>
      <c r="CS644" t="s">
        <v>361</v>
      </c>
      <c r="CT644" t="s">
        <v>361</v>
      </c>
      <c r="CU644" t="s">
        <v>361</v>
      </c>
      <c r="CV644" t="s">
        <v>361</v>
      </c>
      <c r="CW644" t="s">
        <v>361</v>
      </c>
      <c r="CX644" t="s">
        <v>361</v>
      </c>
      <c r="CY644" t="s">
        <v>361</v>
      </c>
      <c r="CZ644" t="s">
        <v>361</v>
      </c>
      <c r="DA644" t="s">
        <v>361</v>
      </c>
      <c r="DD644" t="s">
        <v>9</v>
      </c>
      <c r="DF644" t="s">
        <v>9</v>
      </c>
      <c r="DH644" t="s">
        <v>361</v>
      </c>
      <c r="DI644" t="s">
        <v>361</v>
      </c>
      <c r="DJ644" t="s">
        <v>361</v>
      </c>
      <c r="DK644" t="s">
        <v>361</v>
      </c>
      <c r="DL644" t="s">
        <v>361</v>
      </c>
      <c r="DM644" t="s">
        <v>361</v>
      </c>
      <c r="DN644" t="s">
        <v>361</v>
      </c>
      <c r="DO644" t="s">
        <v>361</v>
      </c>
      <c r="DP644" t="s">
        <v>361</v>
      </c>
      <c r="DQ644" t="s">
        <v>361</v>
      </c>
      <c r="DR644" t="s">
        <v>370</v>
      </c>
      <c r="DT644" t="s">
        <v>361</v>
      </c>
      <c r="DU644" t="s">
        <v>361</v>
      </c>
      <c r="DV644" t="s">
        <v>361</v>
      </c>
      <c r="DW644" t="s">
        <v>361</v>
      </c>
      <c r="DX644" t="s">
        <v>361</v>
      </c>
      <c r="DY644" t="s">
        <v>361</v>
      </c>
      <c r="DZ644" t="s">
        <v>361</v>
      </c>
      <c r="EA644" t="s">
        <v>361</v>
      </c>
      <c r="EB644" t="s">
        <v>361</v>
      </c>
      <c r="EC644" t="s">
        <v>361</v>
      </c>
      <c r="ED644" t="s">
        <v>361</v>
      </c>
      <c r="EH644" t="s">
        <v>7</v>
      </c>
      <c r="EJ644" t="s">
        <v>7</v>
      </c>
      <c r="EL644">
        <v>1</v>
      </c>
      <c r="EM644" t="s">
        <v>371</v>
      </c>
      <c r="EN644">
        <v>29</v>
      </c>
      <c r="FQ644" t="s">
        <v>373</v>
      </c>
      <c r="FR644" t="s">
        <v>374</v>
      </c>
      <c r="FV644" t="s">
        <v>374</v>
      </c>
      <c r="GF644" t="s">
        <v>7</v>
      </c>
      <c r="GJ644" t="s">
        <v>573</v>
      </c>
      <c r="GP644">
        <v>5</v>
      </c>
      <c r="GR644" t="s">
        <v>559</v>
      </c>
      <c r="GT644" t="s">
        <v>472</v>
      </c>
      <c r="GX644" t="s">
        <v>378</v>
      </c>
      <c r="HB644" t="s">
        <v>7</v>
      </c>
      <c r="HD644" t="s">
        <v>7</v>
      </c>
      <c r="HF644" t="s">
        <v>9</v>
      </c>
      <c r="HG644" t="s">
        <v>7</v>
      </c>
      <c r="HH644" t="s">
        <v>7</v>
      </c>
      <c r="HI644" t="s">
        <v>7</v>
      </c>
      <c r="HJ644" t="s">
        <v>7</v>
      </c>
      <c r="HK644" t="s">
        <v>7</v>
      </c>
      <c r="HL644" t="s">
        <v>7</v>
      </c>
      <c r="HM644" t="s">
        <v>7</v>
      </c>
      <c r="HN644" t="s">
        <v>7</v>
      </c>
      <c r="HX644" t="s">
        <v>9</v>
      </c>
      <c r="HY644" t="s">
        <v>9</v>
      </c>
      <c r="HZ644" t="s">
        <v>7</v>
      </c>
      <c r="IA644" t="s">
        <v>7</v>
      </c>
      <c r="IB644" t="s">
        <v>7</v>
      </c>
      <c r="IC644" t="s">
        <v>7</v>
      </c>
      <c r="ID644" t="s">
        <v>7</v>
      </c>
      <c r="IL644" t="s">
        <v>473</v>
      </c>
      <c r="IP644" t="s">
        <v>14</v>
      </c>
      <c r="IR644" t="s">
        <v>408</v>
      </c>
      <c r="IT644" t="s">
        <v>381</v>
      </c>
      <c r="IV644" t="s">
        <v>519</v>
      </c>
      <c r="IX644" t="s">
        <v>519</v>
      </c>
      <c r="IZ644" t="s">
        <v>7</v>
      </c>
      <c r="JL644" t="s">
        <v>361</v>
      </c>
      <c r="JM644" t="s">
        <v>361</v>
      </c>
      <c r="JN644" t="s">
        <v>361</v>
      </c>
      <c r="JO644" t="s">
        <v>361</v>
      </c>
      <c r="JP644" t="s">
        <v>361</v>
      </c>
      <c r="JQ644" t="s">
        <v>361</v>
      </c>
      <c r="JR644" t="s">
        <v>361</v>
      </c>
      <c r="JS644" t="s">
        <v>361</v>
      </c>
      <c r="JT644" t="s">
        <v>361</v>
      </c>
      <c r="JU644" t="s">
        <v>361</v>
      </c>
      <c r="JV644" t="s">
        <v>361</v>
      </c>
      <c r="JW644" t="s">
        <v>361</v>
      </c>
      <c r="KB644" t="s">
        <v>8</v>
      </c>
    </row>
    <row r="645" spans="1:288" x14ac:dyDescent="0.3">
      <c r="A645">
        <v>644</v>
      </c>
      <c r="D645" s="45">
        <v>44754</v>
      </c>
      <c r="E645" s="46">
        <v>0.50555555555555554</v>
      </c>
      <c r="F645" t="s">
        <v>75</v>
      </c>
      <c r="G645" t="s">
        <v>13</v>
      </c>
      <c r="H645" t="s">
        <v>7</v>
      </c>
      <c r="L645" t="s">
        <v>362</v>
      </c>
      <c r="P645" t="s">
        <v>9</v>
      </c>
      <c r="V645" t="s">
        <v>363</v>
      </c>
      <c r="Z645" t="s">
        <v>402</v>
      </c>
      <c r="AB645" t="s">
        <v>475</v>
      </c>
      <c r="AD645" t="s">
        <v>423</v>
      </c>
      <c r="AF645" t="s">
        <v>367</v>
      </c>
      <c r="AJ645" t="s">
        <v>367</v>
      </c>
      <c r="AN645" t="s">
        <v>7</v>
      </c>
      <c r="AP645" t="s">
        <v>471</v>
      </c>
      <c r="AR645" t="s">
        <v>7</v>
      </c>
      <c r="AT645" t="s">
        <v>368</v>
      </c>
      <c r="AV645" t="s">
        <v>361</v>
      </c>
      <c r="AW645" t="s">
        <v>361</v>
      </c>
      <c r="AX645" t="s">
        <v>361</v>
      </c>
      <c r="AY645" t="s">
        <v>370</v>
      </c>
      <c r="AZ645" t="s">
        <v>370</v>
      </c>
      <c r="BA645" t="s">
        <v>370</v>
      </c>
      <c r="BB645" t="s">
        <v>370</v>
      </c>
      <c r="BC645" t="s">
        <v>361</v>
      </c>
      <c r="BD645" t="s">
        <v>361</v>
      </c>
      <c r="BE645" t="s">
        <v>361</v>
      </c>
      <c r="BF645" t="s">
        <v>361</v>
      </c>
      <c r="BG645" t="s">
        <v>361</v>
      </c>
      <c r="BH645" t="s">
        <v>361</v>
      </c>
      <c r="BI645" t="s">
        <v>361</v>
      </c>
      <c r="BJ645" t="s">
        <v>361</v>
      </c>
      <c r="BK645" t="s">
        <v>361</v>
      </c>
      <c r="BL645" t="s">
        <v>361</v>
      </c>
      <c r="BM645" t="s">
        <v>361</v>
      </c>
      <c r="BP645" t="s">
        <v>361</v>
      </c>
      <c r="BQ645" t="s">
        <v>370</v>
      </c>
      <c r="BR645" t="s">
        <v>370</v>
      </c>
      <c r="BS645" t="s">
        <v>370</v>
      </c>
      <c r="BT645" t="s">
        <v>370</v>
      </c>
      <c r="BU645" t="s">
        <v>361</v>
      </c>
      <c r="BV645" t="s">
        <v>361</v>
      </c>
      <c r="BW645" t="s">
        <v>361</v>
      </c>
      <c r="BX645" t="s">
        <v>361</v>
      </c>
      <c r="BY645" t="s">
        <v>361</v>
      </c>
      <c r="BZ645" t="s">
        <v>361</v>
      </c>
      <c r="CA645" t="s">
        <v>361</v>
      </c>
      <c r="CB645" t="s">
        <v>361</v>
      </c>
      <c r="CC645" t="s">
        <v>361</v>
      </c>
      <c r="CF645" t="s">
        <v>361</v>
      </c>
      <c r="CG645" t="s">
        <v>370</v>
      </c>
      <c r="CH645" t="s">
        <v>370</v>
      </c>
      <c r="CI645" t="s">
        <v>370</v>
      </c>
      <c r="CJ645" t="s">
        <v>370</v>
      </c>
      <c r="CK645" t="s">
        <v>370</v>
      </c>
      <c r="CL645" t="s">
        <v>370</v>
      </c>
      <c r="CM645" t="s">
        <v>370</v>
      </c>
      <c r="CN645" t="s">
        <v>361</v>
      </c>
      <c r="CO645" t="s">
        <v>361</v>
      </c>
      <c r="CP645" t="s">
        <v>361</v>
      </c>
      <c r="CQ645" t="s">
        <v>361</v>
      </c>
      <c r="CR645" t="s">
        <v>361</v>
      </c>
      <c r="CS645" t="s">
        <v>361</v>
      </c>
      <c r="CT645" t="s">
        <v>361</v>
      </c>
      <c r="CU645" t="s">
        <v>361</v>
      </c>
      <c r="CV645" t="s">
        <v>361</v>
      </c>
      <c r="CW645" t="s">
        <v>361</v>
      </c>
      <c r="CX645" t="s">
        <v>361</v>
      </c>
      <c r="CY645" t="s">
        <v>361</v>
      </c>
      <c r="CZ645" t="s">
        <v>361</v>
      </c>
      <c r="DA645" t="s">
        <v>361</v>
      </c>
      <c r="DD645" t="s">
        <v>9</v>
      </c>
      <c r="DF645" t="s">
        <v>9</v>
      </c>
      <c r="DH645" t="s">
        <v>361</v>
      </c>
      <c r="DI645" t="s">
        <v>361</v>
      </c>
      <c r="DJ645" t="s">
        <v>361</v>
      </c>
      <c r="DK645" t="s">
        <v>361</v>
      </c>
      <c r="DL645" t="s">
        <v>361</v>
      </c>
      <c r="DM645" t="s">
        <v>361</v>
      </c>
      <c r="DN645" t="s">
        <v>361</v>
      </c>
      <c r="DO645" t="s">
        <v>361</v>
      </c>
      <c r="DP645" t="s">
        <v>361</v>
      </c>
      <c r="DQ645" t="s">
        <v>361</v>
      </c>
      <c r="DR645" t="s">
        <v>370</v>
      </c>
      <c r="DT645" t="s">
        <v>361</v>
      </c>
      <c r="DU645" t="s">
        <v>361</v>
      </c>
      <c r="DV645" t="s">
        <v>361</v>
      </c>
      <c r="DW645" t="s">
        <v>361</v>
      </c>
      <c r="DX645" t="s">
        <v>361</v>
      </c>
      <c r="DY645" t="s">
        <v>361</v>
      </c>
      <c r="DZ645" t="s">
        <v>361</v>
      </c>
      <c r="EA645" t="s">
        <v>361</v>
      </c>
      <c r="EB645" t="s">
        <v>361</v>
      </c>
      <c r="EC645" t="s">
        <v>361</v>
      </c>
      <c r="ED645" t="s">
        <v>361</v>
      </c>
      <c r="EH645" t="s">
        <v>7</v>
      </c>
      <c r="EJ645" t="s">
        <v>7</v>
      </c>
      <c r="EL645">
        <v>3</v>
      </c>
      <c r="EM645" t="s">
        <v>371</v>
      </c>
      <c r="EN645">
        <v>25</v>
      </c>
      <c r="EO645" t="s">
        <v>371</v>
      </c>
      <c r="EP645">
        <v>12</v>
      </c>
      <c r="EQ645" t="s">
        <v>372</v>
      </c>
      <c r="ER645">
        <v>31</v>
      </c>
      <c r="FQ645" t="s">
        <v>392</v>
      </c>
      <c r="FR645" t="s">
        <v>406</v>
      </c>
      <c r="FV645" t="s">
        <v>406</v>
      </c>
      <c r="FZ645" t="s">
        <v>9</v>
      </c>
      <c r="GF645" t="s">
        <v>7</v>
      </c>
      <c r="GJ645" t="s">
        <v>425</v>
      </c>
      <c r="GP645">
        <v>1</v>
      </c>
      <c r="GR645" t="s">
        <v>376</v>
      </c>
      <c r="GT645" t="s">
        <v>377</v>
      </c>
      <c r="GX645" t="s">
        <v>378</v>
      </c>
      <c r="HB645" t="s">
        <v>9</v>
      </c>
      <c r="HD645" t="s">
        <v>9</v>
      </c>
      <c r="HF645" t="s">
        <v>9</v>
      </c>
      <c r="HG645" t="s">
        <v>9</v>
      </c>
      <c r="HH645" t="s">
        <v>7</v>
      </c>
      <c r="HI645" t="s">
        <v>7</v>
      </c>
      <c r="HJ645" t="s">
        <v>9</v>
      </c>
      <c r="HK645" t="s">
        <v>7</v>
      </c>
      <c r="HL645" t="s">
        <v>9</v>
      </c>
      <c r="HM645" t="s">
        <v>9</v>
      </c>
      <c r="HN645" t="s">
        <v>7</v>
      </c>
      <c r="HX645" t="s">
        <v>9</v>
      </c>
      <c r="HY645" t="s">
        <v>9</v>
      </c>
      <c r="HZ645" t="s">
        <v>9</v>
      </c>
      <c r="IA645" t="s">
        <v>7</v>
      </c>
      <c r="IB645" t="s">
        <v>7</v>
      </c>
      <c r="IC645" t="s">
        <v>7</v>
      </c>
      <c r="ID645" t="s">
        <v>7</v>
      </c>
      <c r="IL645" t="s">
        <v>379</v>
      </c>
      <c r="IP645" t="s">
        <v>457</v>
      </c>
      <c r="IT645" t="s">
        <v>381</v>
      </c>
      <c r="IV645" t="s">
        <v>381</v>
      </c>
      <c r="IX645" t="s">
        <v>381</v>
      </c>
      <c r="IZ645" t="s">
        <v>7</v>
      </c>
      <c r="JL645" t="s">
        <v>361</v>
      </c>
      <c r="JM645" t="s">
        <v>361</v>
      </c>
      <c r="JN645" t="s">
        <v>361</v>
      </c>
      <c r="JO645" t="s">
        <v>361</v>
      </c>
      <c r="JP645" t="s">
        <v>361</v>
      </c>
      <c r="JQ645" t="s">
        <v>361</v>
      </c>
      <c r="JR645" t="s">
        <v>361</v>
      </c>
      <c r="JS645" t="s">
        <v>361</v>
      </c>
      <c r="JT645" t="s">
        <v>361</v>
      </c>
      <c r="JU645" t="s">
        <v>361</v>
      </c>
      <c r="JV645" t="s">
        <v>361</v>
      </c>
      <c r="JW645" t="s">
        <v>361</v>
      </c>
      <c r="KB645" t="s">
        <v>8</v>
      </c>
    </row>
    <row r="646" spans="1:288" x14ac:dyDescent="0.3">
      <c r="A646">
        <v>645</v>
      </c>
      <c r="D646" s="45">
        <v>44754</v>
      </c>
      <c r="E646" s="46">
        <v>0.50555555555555554</v>
      </c>
      <c r="F646" t="s">
        <v>62</v>
      </c>
      <c r="G646" t="s">
        <v>13</v>
      </c>
      <c r="H646" t="s">
        <v>7</v>
      </c>
      <c r="L646" t="s">
        <v>362</v>
      </c>
      <c r="P646" t="s">
        <v>9</v>
      </c>
      <c r="V646" t="s">
        <v>363</v>
      </c>
      <c r="Z646" t="s">
        <v>402</v>
      </c>
      <c r="AB646" t="s">
        <v>403</v>
      </c>
      <c r="AD646" t="s">
        <v>423</v>
      </c>
      <c r="AF646" t="s">
        <v>367</v>
      </c>
      <c r="AJ646" t="s">
        <v>367</v>
      </c>
      <c r="AN646" t="s">
        <v>7</v>
      </c>
      <c r="AP646" t="s">
        <v>471</v>
      </c>
      <c r="AR646" t="s">
        <v>7</v>
      </c>
      <c r="AT646" t="s">
        <v>9</v>
      </c>
      <c r="AV646" t="s">
        <v>361</v>
      </c>
      <c r="AW646" t="s">
        <v>361</v>
      </c>
      <c r="AX646" t="s">
        <v>361</v>
      </c>
      <c r="AY646" t="s">
        <v>361</v>
      </c>
      <c r="AZ646" t="s">
        <v>370</v>
      </c>
      <c r="BA646" t="s">
        <v>370</v>
      </c>
      <c r="BB646" t="s">
        <v>361</v>
      </c>
      <c r="BC646" t="s">
        <v>370</v>
      </c>
      <c r="BD646" t="s">
        <v>361</v>
      </c>
      <c r="BE646" t="s">
        <v>361</v>
      </c>
      <c r="BF646" t="s">
        <v>361</v>
      </c>
      <c r="BG646" t="s">
        <v>361</v>
      </c>
      <c r="BH646" t="s">
        <v>361</v>
      </c>
      <c r="BI646" t="s">
        <v>361</v>
      </c>
      <c r="BJ646" t="s">
        <v>361</v>
      </c>
      <c r="BK646" t="s">
        <v>361</v>
      </c>
      <c r="BL646" t="s">
        <v>361</v>
      </c>
      <c r="BM646" t="s">
        <v>361</v>
      </c>
      <c r="BP646" t="s">
        <v>361</v>
      </c>
      <c r="BQ646" t="s">
        <v>361</v>
      </c>
      <c r="BR646" t="s">
        <v>361</v>
      </c>
      <c r="BS646" t="s">
        <v>370</v>
      </c>
      <c r="BT646" t="s">
        <v>370</v>
      </c>
      <c r="BU646" t="s">
        <v>361</v>
      </c>
      <c r="BV646" t="s">
        <v>361</v>
      </c>
      <c r="BW646" t="s">
        <v>361</v>
      </c>
      <c r="BX646" t="s">
        <v>361</v>
      </c>
      <c r="BY646" t="s">
        <v>361</v>
      </c>
      <c r="BZ646" t="s">
        <v>361</v>
      </c>
      <c r="CA646" t="s">
        <v>361</v>
      </c>
      <c r="CB646" t="s">
        <v>361</v>
      </c>
      <c r="CC646" t="s">
        <v>361</v>
      </c>
      <c r="CF646" t="s">
        <v>361</v>
      </c>
      <c r="CG646" t="s">
        <v>361</v>
      </c>
      <c r="CH646" t="s">
        <v>361</v>
      </c>
      <c r="CI646" t="s">
        <v>370</v>
      </c>
      <c r="CJ646" t="s">
        <v>361</v>
      </c>
      <c r="CK646" t="s">
        <v>361</v>
      </c>
      <c r="CL646" t="s">
        <v>370</v>
      </c>
      <c r="CM646" t="s">
        <v>361</v>
      </c>
      <c r="CN646" t="s">
        <v>370</v>
      </c>
      <c r="CO646" t="s">
        <v>361</v>
      </c>
      <c r="CP646" t="s">
        <v>361</v>
      </c>
      <c r="CQ646" t="s">
        <v>361</v>
      </c>
      <c r="CR646" t="s">
        <v>361</v>
      </c>
      <c r="CS646" t="s">
        <v>361</v>
      </c>
      <c r="CT646" t="s">
        <v>361</v>
      </c>
      <c r="CU646" t="s">
        <v>361</v>
      </c>
      <c r="CV646" t="s">
        <v>361</v>
      </c>
      <c r="CW646" t="s">
        <v>361</v>
      </c>
      <c r="CX646" t="s">
        <v>361</v>
      </c>
      <c r="CY646" t="s">
        <v>361</v>
      </c>
      <c r="CZ646" t="s">
        <v>361</v>
      </c>
      <c r="DA646" t="s">
        <v>361</v>
      </c>
      <c r="DD646" t="s">
        <v>9</v>
      </c>
      <c r="DF646" t="s">
        <v>9</v>
      </c>
      <c r="DH646" t="s">
        <v>361</v>
      </c>
      <c r="DI646" t="s">
        <v>361</v>
      </c>
      <c r="DJ646" t="s">
        <v>361</v>
      </c>
      <c r="DK646" t="s">
        <v>361</v>
      </c>
      <c r="DL646" t="s">
        <v>361</v>
      </c>
      <c r="DM646" t="s">
        <v>361</v>
      </c>
      <c r="DN646" t="s">
        <v>361</v>
      </c>
      <c r="DO646" t="s">
        <v>361</v>
      </c>
      <c r="DP646" t="s">
        <v>361</v>
      </c>
      <c r="DQ646" t="s">
        <v>361</v>
      </c>
      <c r="DR646" t="s">
        <v>370</v>
      </c>
      <c r="DT646" t="s">
        <v>361</v>
      </c>
      <c r="DU646" t="s">
        <v>361</v>
      </c>
      <c r="DV646" t="s">
        <v>361</v>
      </c>
      <c r="DW646" t="s">
        <v>361</v>
      </c>
      <c r="DX646" t="s">
        <v>361</v>
      </c>
      <c r="DY646" t="s">
        <v>361</v>
      </c>
      <c r="DZ646" t="s">
        <v>361</v>
      </c>
      <c r="EA646" t="s">
        <v>361</v>
      </c>
      <c r="EB646" t="s">
        <v>361</v>
      </c>
      <c r="EC646" t="s">
        <v>361</v>
      </c>
      <c r="ED646" t="s">
        <v>361</v>
      </c>
      <c r="EH646" t="s">
        <v>7</v>
      </c>
      <c r="EJ646" t="s">
        <v>7</v>
      </c>
      <c r="EL646">
        <v>1</v>
      </c>
      <c r="EM646" t="s">
        <v>371</v>
      </c>
      <c r="EN646">
        <v>42</v>
      </c>
      <c r="FQ646" t="s">
        <v>373</v>
      </c>
      <c r="FR646" t="s">
        <v>406</v>
      </c>
      <c r="FV646" t="s">
        <v>406</v>
      </c>
      <c r="GF646" t="s">
        <v>7</v>
      </c>
      <c r="GJ646" t="s">
        <v>573</v>
      </c>
      <c r="GP646">
        <v>15</v>
      </c>
      <c r="GR646" t="s">
        <v>538</v>
      </c>
      <c r="GT646" t="s">
        <v>472</v>
      </c>
      <c r="GX646" t="s">
        <v>378</v>
      </c>
      <c r="HB646" t="s">
        <v>7</v>
      </c>
      <c r="HD646" t="s">
        <v>7</v>
      </c>
      <c r="HF646" t="s">
        <v>9</v>
      </c>
      <c r="HG646" t="s">
        <v>7</v>
      </c>
      <c r="HH646" t="s">
        <v>7</v>
      </c>
      <c r="HI646" t="s">
        <v>7</v>
      </c>
      <c r="HJ646" t="s">
        <v>7</v>
      </c>
      <c r="HK646" t="s">
        <v>7</v>
      </c>
      <c r="HL646" t="s">
        <v>7</v>
      </c>
      <c r="HM646" t="s">
        <v>7</v>
      </c>
      <c r="HN646" t="s">
        <v>7</v>
      </c>
      <c r="HX646" t="s">
        <v>9</v>
      </c>
      <c r="HY646" t="s">
        <v>9</v>
      </c>
      <c r="HZ646" t="s">
        <v>7</v>
      </c>
      <c r="IA646" t="s">
        <v>7</v>
      </c>
      <c r="IB646" t="s">
        <v>7</v>
      </c>
      <c r="IC646" t="s">
        <v>7</v>
      </c>
      <c r="ID646" t="s">
        <v>7</v>
      </c>
      <c r="IL646" t="s">
        <v>473</v>
      </c>
      <c r="IP646" t="s">
        <v>14</v>
      </c>
      <c r="IR646" t="s">
        <v>408</v>
      </c>
      <c r="IT646" t="s">
        <v>381</v>
      </c>
      <c r="IV646" t="s">
        <v>381</v>
      </c>
      <c r="IX646" t="s">
        <v>381</v>
      </c>
      <c r="IZ646" t="s">
        <v>9</v>
      </c>
      <c r="JB646" t="s">
        <v>11</v>
      </c>
      <c r="JD646" t="s">
        <v>9</v>
      </c>
      <c r="JF646" t="s">
        <v>409</v>
      </c>
      <c r="JG646" t="s">
        <v>410</v>
      </c>
      <c r="JH646" t="s">
        <v>410</v>
      </c>
      <c r="JL646" t="s">
        <v>361</v>
      </c>
      <c r="JM646" t="s">
        <v>370</v>
      </c>
      <c r="JN646" t="s">
        <v>370</v>
      </c>
      <c r="JO646" t="s">
        <v>370</v>
      </c>
      <c r="JP646" t="s">
        <v>370</v>
      </c>
      <c r="JQ646" t="s">
        <v>361</v>
      </c>
      <c r="JR646" t="s">
        <v>361</v>
      </c>
      <c r="JS646" t="s">
        <v>361</v>
      </c>
      <c r="JT646" t="s">
        <v>361</v>
      </c>
      <c r="JU646" t="s">
        <v>361</v>
      </c>
      <c r="JV646" t="s">
        <v>361</v>
      </c>
      <c r="JW646" t="s">
        <v>361</v>
      </c>
      <c r="JX646" t="s">
        <v>489</v>
      </c>
      <c r="JZ646" t="s">
        <v>412</v>
      </c>
      <c r="KB646" t="s">
        <v>8</v>
      </c>
    </row>
    <row r="647" spans="1:288" x14ac:dyDescent="0.3">
      <c r="A647">
        <v>646</v>
      </c>
      <c r="D647" s="45">
        <v>44754</v>
      </c>
      <c r="E647" s="46">
        <v>0.50972222222222219</v>
      </c>
      <c r="F647" t="s">
        <v>60</v>
      </c>
      <c r="G647" t="s">
        <v>382</v>
      </c>
      <c r="I647" t="s">
        <v>383</v>
      </c>
      <c r="N647" t="s">
        <v>384</v>
      </c>
      <c r="S647" t="s">
        <v>385</v>
      </c>
      <c r="W647" t="s">
        <v>413</v>
      </c>
      <c r="AA647" t="s">
        <v>414</v>
      </c>
      <c r="AC647" t="s">
        <v>388</v>
      </c>
      <c r="AE647" t="s">
        <v>435</v>
      </c>
      <c r="AG647" t="s">
        <v>390</v>
      </c>
      <c r="AK647" t="s">
        <v>383</v>
      </c>
      <c r="AO647" t="s">
        <v>383</v>
      </c>
      <c r="AQ647" t="s">
        <v>418</v>
      </c>
      <c r="AS647" t="s">
        <v>385</v>
      </c>
      <c r="AU647" t="s">
        <v>385</v>
      </c>
      <c r="AV647" t="s">
        <v>361</v>
      </c>
      <c r="AW647" t="s">
        <v>361</v>
      </c>
      <c r="AX647" t="s">
        <v>361</v>
      </c>
      <c r="AY647" t="s">
        <v>361</v>
      </c>
      <c r="AZ647" t="s">
        <v>361</v>
      </c>
      <c r="BA647" t="s">
        <v>361</v>
      </c>
      <c r="BB647" t="s">
        <v>361</v>
      </c>
      <c r="BC647" t="s">
        <v>361</v>
      </c>
      <c r="BD647" t="s">
        <v>361</v>
      </c>
      <c r="BE647" t="s">
        <v>370</v>
      </c>
      <c r="BF647" t="s">
        <v>361</v>
      </c>
      <c r="BG647" t="s">
        <v>361</v>
      </c>
      <c r="BH647" t="s">
        <v>361</v>
      </c>
      <c r="BI647" t="s">
        <v>361</v>
      </c>
      <c r="BJ647" t="s">
        <v>361</v>
      </c>
      <c r="BK647" t="s">
        <v>361</v>
      </c>
      <c r="BL647" t="s">
        <v>361</v>
      </c>
      <c r="BM647" t="s">
        <v>361</v>
      </c>
      <c r="BP647" t="s">
        <v>361</v>
      </c>
      <c r="BQ647" t="s">
        <v>361</v>
      </c>
      <c r="BR647" t="s">
        <v>361</v>
      </c>
      <c r="BS647" t="s">
        <v>361</v>
      </c>
      <c r="BT647" t="s">
        <v>361</v>
      </c>
      <c r="BU647" t="s">
        <v>361</v>
      </c>
      <c r="BV647" t="s">
        <v>361</v>
      </c>
      <c r="BW647" t="s">
        <v>361</v>
      </c>
      <c r="BX647" t="s">
        <v>370</v>
      </c>
      <c r="BY647" t="s">
        <v>370</v>
      </c>
      <c r="BZ647" t="s">
        <v>361</v>
      </c>
      <c r="CA647" t="s">
        <v>361</v>
      </c>
      <c r="CB647" t="s">
        <v>361</v>
      </c>
      <c r="CC647" t="s">
        <v>361</v>
      </c>
      <c r="CF647" t="s">
        <v>361</v>
      </c>
      <c r="CG647" t="s">
        <v>361</v>
      </c>
      <c r="CH647" t="s">
        <v>361</v>
      </c>
      <c r="CI647" t="s">
        <v>361</v>
      </c>
      <c r="CJ647" t="s">
        <v>361</v>
      </c>
      <c r="CK647" t="s">
        <v>361</v>
      </c>
      <c r="CL647" t="s">
        <v>361</v>
      </c>
      <c r="CM647" t="s">
        <v>361</v>
      </c>
      <c r="CN647" t="s">
        <v>361</v>
      </c>
      <c r="CO647" t="s">
        <v>361</v>
      </c>
      <c r="CP647" t="s">
        <v>361</v>
      </c>
      <c r="CQ647" t="s">
        <v>361</v>
      </c>
      <c r="CR647" t="s">
        <v>370</v>
      </c>
      <c r="CS647" t="s">
        <v>370</v>
      </c>
      <c r="CT647" t="s">
        <v>361</v>
      </c>
      <c r="CU647" t="s">
        <v>361</v>
      </c>
      <c r="CV647" t="s">
        <v>370</v>
      </c>
      <c r="CW647" t="s">
        <v>361</v>
      </c>
      <c r="CX647" t="s">
        <v>361</v>
      </c>
      <c r="CY647" t="s">
        <v>361</v>
      </c>
      <c r="CZ647" t="s">
        <v>361</v>
      </c>
      <c r="DA647" t="s">
        <v>361</v>
      </c>
      <c r="DE647" t="s">
        <v>385</v>
      </c>
      <c r="DG647" t="s">
        <v>385</v>
      </c>
      <c r="DH647" t="s">
        <v>361</v>
      </c>
      <c r="DI647" t="s">
        <v>361</v>
      </c>
      <c r="DJ647" t="s">
        <v>361</v>
      </c>
      <c r="DK647" t="s">
        <v>361</v>
      </c>
      <c r="DL647" t="s">
        <v>361</v>
      </c>
      <c r="DM647" t="s">
        <v>361</v>
      </c>
      <c r="DN647" t="s">
        <v>361</v>
      </c>
      <c r="DO647" t="s">
        <v>361</v>
      </c>
      <c r="DP647" t="s">
        <v>361</v>
      </c>
      <c r="DQ647" t="s">
        <v>361</v>
      </c>
      <c r="DR647" t="s">
        <v>361</v>
      </c>
      <c r="DT647" t="s">
        <v>361</v>
      </c>
      <c r="DU647" t="s">
        <v>361</v>
      </c>
      <c r="DV647" t="s">
        <v>361</v>
      </c>
      <c r="DW647" t="s">
        <v>361</v>
      </c>
      <c r="DX647" t="s">
        <v>361</v>
      </c>
      <c r="DY647" t="s">
        <v>361</v>
      </c>
      <c r="DZ647" t="s">
        <v>361</v>
      </c>
      <c r="EA647" t="s">
        <v>361</v>
      </c>
      <c r="EB647" t="s">
        <v>361</v>
      </c>
      <c r="EC647" t="s">
        <v>361</v>
      </c>
      <c r="ED647" t="s">
        <v>370</v>
      </c>
      <c r="EI647" t="s">
        <v>385</v>
      </c>
      <c r="EK647" t="s">
        <v>383</v>
      </c>
      <c r="EL647">
        <v>1</v>
      </c>
      <c r="EM647" t="s">
        <v>372</v>
      </c>
      <c r="EN647">
        <v>50</v>
      </c>
      <c r="FQ647" t="s">
        <v>373</v>
      </c>
      <c r="FS647" t="s">
        <v>419</v>
      </c>
      <c r="FW647" t="s">
        <v>419</v>
      </c>
      <c r="GG647" t="s">
        <v>383</v>
      </c>
      <c r="GK647" t="s">
        <v>608</v>
      </c>
      <c r="GO647" t="s">
        <v>515</v>
      </c>
      <c r="GQ647">
        <v>1</v>
      </c>
      <c r="GS647" t="s">
        <v>420</v>
      </c>
      <c r="GU647" t="s">
        <v>514</v>
      </c>
      <c r="GY647" t="s">
        <v>397</v>
      </c>
      <c r="HC647" t="s">
        <v>383</v>
      </c>
      <c r="HE647" t="s">
        <v>383</v>
      </c>
      <c r="HO647" t="s">
        <v>383</v>
      </c>
      <c r="HP647" t="s">
        <v>383</v>
      </c>
      <c r="HQ647" t="s">
        <v>383</v>
      </c>
      <c r="HR647" t="s">
        <v>383</v>
      </c>
      <c r="HS647" t="s">
        <v>383</v>
      </c>
      <c r="HT647" t="s">
        <v>383</v>
      </c>
      <c r="HU647" t="s">
        <v>383</v>
      </c>
      <c r="HV647" t="s">
        <v>383</v>
      </c>
      <c r="HW647" t="s">
        <v>383</v>
      </c>
      <c r="IE647" t="s">
        <v>383</v>
      </c>
      <c r="IF647" t="s">
        <v>383</v>
      </c>
      <c r="IG647" t="s">
        <v>383</v>
      </c>
      <c r="IH647" t="s">
        <v>383</v>
      </c>
      <c r="II647" t="s">
        <v>383</v>
      </c>
      <c r="IJ647" t="s">
        <v>383</v>
      </c>
      <c r="IK647" t="s">
        <v>383</v>
      </c>
      <c r="IM647" t="s">
        <v>398</v>
      </c>
      <c r="IQ647" t="s">
        <v>380</v>
      </c>
      <c r="IU647" t="s">
        <v>399</v>
      </c>
      <c r="IW647" t="s">
        <v>399</v>
      </c>
      <c r="IY647" t="s">
        <v>399</v>
      </c>
      <c r="JA647" t="s">
        <v>383</v>
      </c>
      <c r="JL647" t="s">
        <v>361</v>
      </c>
      <c r="JM647" t="s">
        <v>361</v>
      </c>
      <c r="JN647" t="s">
        <v>361</v>
      </c>
      <c r="JO647" t="s">
        <v>361</v>
      </c>
      <c r="JP647" t="s">
        <v>361</v>
      </c>
      <c r="JQ647" t="s">
        <v>361</v>
      </c>
      <c r="JR647" t="s">
        <v>361</v>
      </c>
      <c r="JS647" t="s">
        <v>361</v>
      </c>
      <c r="JT647" t="s">
        <v>361</v>
      </c>
      <c r="JU647" t="s">
        <v>361</v>
      </c>
      <c r="JV647" t="s">
        <v>361</v>
      </c>
      <c r="JW647" t="s">
        <v>361</v>
      </c>
      <c r="KB647" t="s">
        <v>8</v>
      </c>
    </row>
    <row r="648" spans="1:288" x14ac:dyDescent="0.3">
      <c r="A648">
        <v>647</v>
      </c>
      <c r="D648" s="45">
        <v>44754</v>
      </c>
      <c r="E648" s="46">
        <v>0.51874999999999993</v>
      </c>
      <c r="F648" t="s">
        <v>17</v>
      </c>
      <c r="G648" t="s">
        <v>382</v>
      </c>
      <c r="I648" t="s">
        <v>383</v>
      </c>
      <c r="N648" t="s">
        <v>384</v>
      </c>
      <c r="S648" t="s">
        <v>385</v>
      </c>
      <c r="W648" t="s">
        <v>465</v>
      </c>
      <c r="AA648" t="s">
        <v>414</v>
      </c>
      <c r="AC648" t="s">
        <v>388</v>
      </c>
      <c r="AE648" t="s">
        <v>423</v>
      </c>
      <c r="AG648" t="s">
        <v>458</v>
      </c>
      <c r="AH648" t="s">
        <v>14</v>
      </c>
      <c r="AI648" t="s">
        <v>688</v>
      </c>
      <c r="AK648" t="s">
        <v>502</v>
      </c>
      <c r="AL648" t="s">
        <v>14</v>
      </c>
      <c r="AM648" t="s">
        <v>689</v>
      </c>
      <c r="AO648" t="s">
        <v>383</v>
      </c>
      <c r="AQ648" t="s">
        <v>383</v>
      </c>
      <c r="AS648" t="s">
        <v>383</v>
      </c>
      <c r="AU648" t="s">
        <v>383</v>
      </c>
      <c r="AV648" t="s">
        <v>361</v>
      </c>
      <c r="AW648" t="s">
        <v>361</v>
      </c>
      <c r="AX648" t="s">
        <v>361</v>
      </c>
      <c r="AY648" t="s">
        <v>361</v>
      </c>
      <c r="AZ648" t="s">
        <v>361</v>
      </c>
      <c r="BA648" t="s">
        <v>361</v>
      </c>
      <c r="BB648" t="s">
        <v>361</v>
      </c>
      <c r="BC648" t="s">
        <v>361</v>
      </c>
      <c r="BD648" t="s">
        <v>361</v>
      </c>
      <c r="BE648" t="s">
        <v>370</v>
      </c>
      <c r="BF648" t="s">
        <v>361</v>
      </c>
      <c r="BG648" t="s">
        <v>361</v>
      </c>
      <c r="BH648" t="s">
        <v>361</v>
      </c>
      <c r="BI648" t="s">
        <v>361</v>
      </c>
      <c r="BJ648" t="s">
        <v>361</v>
      </c>
      <c r="BK648" t="s">
        <v>361</v>
      </c>
      <c r="BL648" t="s">
        <v>361</v>
      </c>
      <c r="BM648" t="s">
        <v>361</v>
      </c>
      <c r="BP648" t="s">
        <v>361</v>
      </c>
      <c r="BQ648" t="s">
        <v>361</v>
      </c>
      <c r="BR648" t="s">
        <v>361</v>
      </c>
      <c r="BS648" t="s">
        <v>361</v>
      </c>
      <c r="BT648" t="s">
        <v>361</v>
      </c>
      <c r="BU648" t="s">
        <v>361</v>
      </c>
      <c r="BV648" t="s">
        <v>361</v>
      </c>
      <c r="BW648" t="s">
        <v>361</v>
      </c>
      <c r="BX648" t="s">
        <v>361</v>
      </c>
      <c r="BY648" t="s">
        <v>370</v>
      </c>
      <c r="BZ648" t="s">
        <v>361</v>
      </c>
      <c r="CA648" t="s">
        <v>361</v>
      </c>
      <c r="CB648" t="s">
        <v>361</v>
      </c>
      <c r="CC648" t="s">
        <v>361</v>
      </c>
      <c r="CF648" t="s">
        <v>361</v>
      </c>
      <c r="CG648" t="s">
        <v>361</v>
      </c>
      <c r="CH648" t="s">
        <v>361</v>
      </c>
      <c r="CI648" t="s">
        <v>361</v>
      </c>
      <c r="CJ648" t="s">
        <v>361</v>
      </c>
      <c r="CK648" t="s">
        <v>361</v>
      </c>
      <c r="CL648" t="s">
        <v>361</v>
      </c>
      <c r="CM648" t="s">
        <v>361</v>
      </c>
      <c r="CN648" t="s">
        <v>361</v>
      </c>
      <c r="CO648" t="s">
        <v>361</v>
      </c>
      <c r="CP648" t="s">
        <v>361</v>
      </c>
      <c r="CQ648" t="s">
        <v>361</v>
      </c>
      <c r="CR648" t="s">
        <v>361</v>
      </c>
      <c r="CS648" t="s">
        <v>361</v>
      </c>
      <c r="CT648" t="s">
        <v>370</v>
      </c>
      <c r="CU648" t="s">
        <v>361</v>
      </c>
      <c r="CV648" t="s">
        <v>361</v>
      </c>
      <c r="CW648" t="s">
        <v>361</v>
      </c>
      <c r="CX648" t="s">
        <v>361</v>
      </c>
      <c r="CY648" t="s">
        <v>361</v>
      </c>
      <c r="CZ648" t="s">
        <v>361</v>
      </c>
      <c r="DA648" t="s">
        <v>361</v>
      </c>
      <c r="DE648" t="s">
        <v>385</v>
      </c>
      <c r="DG648" t="s">
        <v>436</v>
      </c>
      <c r="DH648" t="s">
        <v>361</v>
      </c>
      <c r="DI648" t="s">
        <v>361</v>
      </c>
      <c r="DJ648" t="s">
        <v>361</v>
      </c>
      <c r="DK648" t="s">
        <v>361</v>
      </c>
      <c r="DL648" t="s">
        <v>361</v>
      </c>
      <c r="DM648" t="s">
        <v>361</v>
      </c>
      <c r="DN648" t="s">
        <v>361</v>
      </c>
      <c r="DO648" t="s">
        <v>361</v>
      </c>
      <c r="DP648" t="s">
        <v>361</v>
      </c>
      <c r="DQ648" t="s">
        <v>361</v>
      </c>
      <c r="DR648" t="s">
        <v>361</v>
      </c>
      <c r="DT648" t="s">
        <v>361</v>
      </c>
      <c r="DU648" t="s">
        <v>361</v>
      </c>
      <c r="DV648" t="s">
        <v>361</v>
      </c>
      <c r="DW648" t="s">
        <v>361</v>
      </c>
      <c r="DX648" t="s">
        <v>361</v>
      </c>
      <c r="DY648" t="s">
        <v>361</v>
      </c>
      <c r="DZ648" t="s">
        <v>361</v>
      </c>
      <c r="EA648" t="s">
        <v>361</v>
      </c>
      <c r="EB648" t="s">
        <v>361</v>
      </c>
      <c r="EC648" t="s">
        <v>361</v>
      </c>
      <c r="ED648" t="s">
        <v>370</v>
      </c>
      <c r="EI648" t="s">
        <v>383</v>
      </c>
      <c r="EK648" t="s">
        <v>383</v>
      </c>
      <c r="EL648">
        <v>0</v>
      </c>
      <c r="FQ648" t="s">
        <v>373</v>
      </c>
      <c r="FS648" t="s">
        <v>467</v>
      </c>
      <c r="FW648" t="s">
        <v>518</v>
      </c>
      <c r="GG648" t="s">
        <v>383</v>
      </c>
      <c r="GK648" t="s">
        <v>428</v>
      </c>
      <c r="GO648" t="s">
        <v>429</v>
      </c>
      <c r="GQ648">
        <v>3</v>
      </c>
      <c r="GS648" t="s">
        <v>420</v>
      </c>
      <c r="GU648" t="s">
        <v>396</v>
      </c>
      <c r="GY648" t="s">
        <v>397</v>
      </c>
      <c r="HC648" t="s">
        <v>383</v>
      </c>
      <c r="HE648" t="s">
        <v>383</v>
      </c>
      <c r="HO648" t="s">
        <v>383</v>
      </c>
      <c r="HP648" t="s">
        <v>385</v>
      </c>
      <c r="HQ648" t="s">
        <v>383</v>
      </c>
      <c r="HR648" t="s">
        <v>383</v>
      </c>
      <c r="HS648" t="s">
        <v>383</v>
      </c>
      <c r="HT648" t="s">
        <v>383</v>
      </c>
      <c r="HU648" t="s">
        <v>383</v>
      </c>
      <c r="HV648" t="s">
        <v>385</v>
      </c>
      <c r="HW648" t="s">
        <v>383</v>
      </c>
      <c r="IE648" t="s">
        <v>383</v>
      </c>
      <c r="IF648" t="s">
        <v>383</v>
      </c>
      <c r="IG648" t="s">
        <v>383</v>
      </c>
      <c r="IH648" t="s">
        <v>383</v>
      </c>
      <c r="II648" t="s">
        <v>383</v>
      </c>
      <c r="IJ648" t="s">
        <v>383</v>
      </c>
      <c r="IK648" t="s">
        <v>383</v>
      </c>
      <c r="IM648" t="s">
        <v>453</v>
      </c>
      <c r="IQ648" t="s">
        <v>422</v>
      </c>
      <c r="IU648" t="s">
        <v>399</v>
      </c>
      <c r="IW648" t="s">
        <v>399</v>
      </c>
      <c r="IY648" t="s">
        <v>399</v>
      </c>
      <c r="JA648" t="s">
        <v>383</v>
      </c>
      <c r="JL648" t="s">
        <v>361</v>
      </c>
      <c r="JM648" t="s">
        <v>361</v>
      </c>
      <c r="JN648" t="s">
        <v>361</v>
      </c>
      <c r="JO648" t="s">
        <v>361</v>
      </c>
      <c r="JP648" t="s">
        <v>361</v>
      </c>
      <c r="JQ648" t="s">
        <v>361</v>
      </c>
      <c r="JR648" t="s">
        <v>361</v>
      </c>
      <c r="JS648" t="s">
        <v>361</v>
      </c>
      <c r="JT648" t="s">
        <v>361</v>
      </c>
      <c r="JU648" t="s">
        <v>361</v>
      </c>
      <c r="JV648" t="s">
        <v>361</v>
      </c>
      <c r="JW648" t="s">
        <v>361</v>
      </c>
      <c r="KB648" t="s">
        <v>8</v>
      </c>
    </row>
    <row r="649" spans="1:288" x14ac:dyDescent="0.3">
      <c r="A649">
        <v>648</v>
      </c>
      <c r="D649" s="45">
        <v>44754</v>
      </c>
      <c r="E649" s="46">
        <v>0.5229166666666667</v>
      </c>
      <c r="F649" t="s">
        <v>73</v>
      </c>
      <c r="G649" t="s">
        <v>13</v>
      </c>
      <c r="H649" t="s">
        <v>7</v>
      </c>
      <c r="L649" t="s">
        <v>362</v>
      </c>
      <c r="P649" t="s">
        <v>9</v>
      </c>
      <c r="V649" t="s">
        <v>363</v>
      </c>
      <c r="Z649" t="s">
        <v>402</v>
      </c>
      <c r="AB649" t="s">
        <v>403</v>
      </c>
      <c r="AD649" t="s">
        <v>423</v>
      </c>
      <c r="AF649" t="s">
        <v>367</v>
      </c>
      <c r="AJ649" t="s">
        <v>367</v>
      </c>
      <c r="AN649" t="s">
        <v>9</v>
      </c>
      <c r="AP649" t="s">
        <v>369</v>
      </c>
      <c r="AR649" t="s">
        <v>7</v>
      </c>
      <c r="AT649" t="s">
        <v>7</v>
      </c>
      <c r="AV649" t="s">
        <v>361</v>
      </c>
      <c r="AW649" t="s">
        <v>361</v>
      </c>
      <c r="AX649" t="s">
        <v>361</v>
      </c>
      <c r="AY649" t="s">
        <v>361</v>
      </c>
      <c r="AZ649" t="s">
        <v>370</v>
      </c>
      <c r="BA649" t="s">
        <v>370</v>
      </c>
      <c r="BB649" t="s">
        <v>361</v>
      </c>
      <c r="BC649" t="s">
        <v>361</v>
      </c>
      <c r="BD649" t="s">
        <v>361</v>
      </c>
      <c r="BE649" t="s">
        <v>361</v>
      </c>
      <c r="BF649" t="s">
        <v>361</v>
      </c>
      <c r="BG649" t="s">
        <v>361</v>
      </c>
      <c r="BH649" t="s">
        <v>361</v>
      </c>
      <c r="BI649" t="s">
        <v>361</v>
      </c>
      <c r="BJ649" t="s">
        <v>361</v>
      </c>
      <c r="BK649" t="s">
        <v>361</v>
      </c>
      <c r="BL649" t="s">
        <v>361</v>
      </c>
      <c r="BM649" t="s">
        <v>361</v>
      </c>
      <c r="BP649" t="s">
        <v>361</v>
      </c>
      <c r="BQ649" t="s">
        <v>370</v>
      </c>
      <c r="BR649" t="s">
        <v>361</v>
      </c>
      <c r="BS649" t="s">
        <v>370</v>
      </c>
      <c r="BT649" t="s">
        <v>361</v>
      </c>
      <c r="BU649" t="s">
        <v>361</v>
      </c>
      <c r="BV649" t="s">
        <v>361</v>
      </c>
      <c r="BW649" t="s">
        <v>361</v>
      </c>
      <c r="BX649" t="s">
        <v>361</v>
      </c>
      <c r="BY649" t="s">
        <v>361</v>
      </c>
      <c r="BZ649" t="s">
        <v>361</v>
      </c>
      <c r="CA649" t="s">
        <v>361</v>
      </c>
      <c r="CB649" t="s">
        <v>361</v>
      </c>
      <c r="CC649" t="s">
        <v>361</v>
      </c>
      <c r="CF649" t="s">
        <v>361</v>
      </c>
      <c r="CG649" t="s">
        <v>361</v>
      </c>
      <c r="CH649" t="s">
        <v>370</v>
      </c>
      <c r="CI649" t="s">
        <v>361</v>
      </c>
      <c r="CJ649" t="s">
        <v>370</v>
      </c>
      <c r="CK649" t="s">
        <v>370</v>
      </c>
      <c r="CL649" t="s">
        <v>370</v>
      </c>
      <c r="CM649" t="s">
        <v>361</v>
      </c>
      <c r="CN649" t="s">
        <v>361</v>
      </c>
      <c r="CO649" t="s">
        <v>361</v>
      </c>
      <c r="CP649" t="s">
        <v>361</v>
      </c>
      <c r="CQ649" t="s">
        <v>361</v>
      </c>
      <c r="CR649" t="s">
        <v>361</v>
      </c>
      <c r="CS649" t="s">
        <v>361</v>
      </c>
      <c r="CT649" t="s">
        <v>361</v>
      </c>
      <c r="CU649" t="s">
        <v>361</v>
      </c>
      <c r="CV649" t="s">
        <v>361</v>
      </c>
      <c r="CW649" t="s">
        <v>361</v>
      </c>
      <c r="CX649" t="s">
        <v>361</v>
      </c>
      <c r="CY649" t="s">
        <v>361</v>
      </c>
      <c r="CZ649" t="s">
        <v>361</v>
      </c>
      <c r="DA649" t="s">
        <v>361</v>
      </c>
      <c r="DD649" t="s">
        <v>9</v>
      </c>
      <c r="DF649" t="s">
        <v>9</v>
      </c>
      <c r="DH649" t="s">
        <v>361</v>
      </c>
      <c r="DI649" t="s">
        <v>361</v>
      </c>
      <c r="DJ649" t="s">
        <v>361</v>
      </c>
      <c r="DK649" t="s">
        <v>361</v>
      </c>
      <c r="DL649" t="s">
        <v>361</v>
      </c>
      <c r="DM649" t="s">
        <v>361</v>
      </c>
      <c r="DN649" t="s">
        <v>361</v>
      </c>
      <c r="DO649" t="s">
        <v>361</v>
      </c>
      <c r="DP649" t="s">
        <v>361</v>
      </c>
      <c r="DQ649" t="s">
        <v>361</v>
      </c>
      <c r="DR649" t="s">
        <v>370</v>
      </c>
      <c r="DT649" t="s">
        <v>361</v>
      </c>
      <c r="DU649" t="s">
        <v>361</v>
      </c>
      <c r="DV649" t="s">
        <v>361</v>
      </c>
      <c r="DW649" t="s">
        <v>361</v>
      </c>
      <c r="DX649" t="s">
        <v>361</v>
      </c>
      <c r="DY649" t="s">
        <v>361</v>
      </c>
      <c r="DZ649" t="s">
        <v>361</v>
      </c>
      <c r="EA649" t="s">
        <v>361</v>
      </c>
      <c r="EB649" t="s">
        <v>361</v>
      </c>
      <c r="EC649" t="s">
        <v>361</v>
      </c>
      <c r="ED649" t="s">
        <v>361</v>
      </c>
      <c r="EH649" t="s">
        <v>7</v>
      </c>
      <c r="EJ649" t="s">
        <v>7</v>
      </c>
      <c r="EL649">
        <v>3</v>
      </c>
      <c r="EM649" t="s">
        <v>371</v>
      </c>
      <c r="EN649">
        <v>29</v>
      </c>
      <c r="EO649" t="s">
        <v>372</v>
      </c>
      <c r="EP649">
        <v>26</v>
      </c>
      <c r="EQ649" t="s">
        <v>372</v>
      </c>
      <c r="ER649">
        <v>24</v>
      </c>
      <c r="FQ649" t="s">
        <v>373</v>
      </c>
      <c r="FR649" t="s">
        <v>406</v>
      </c>
      <c r="FV649" t="s">
        <v>374</v>
      </c>
      <c r="GF649" t="s">
        <v>7</v>
      </c>
      <c r="GJ649" t="s">
        <v>375</v>
      </c>
      <c r="GP649">
        <v>2</v>
      </c>
      <c r="GR649" t="s">
        <v>376</v>
      </c>
      <c r="GT649" t="s">
        <v>472</v>
      </c>
      <c r="GX649" t="s">
        <v>378</v>
      </c>
      <c r="HB649" t="s">
        <v>7</v>
      </c>
      <c r="HD649" t="s">
        <v>7</v>
      </c>
      <c r="HF649" t="s">
        <v>9</v>
      </c>
      <c r="HG649" t="s">
        <v>7</v>
      </c>
      <c r="HH649" t="s">
        <v>7</v>
      </c>
      <c r="HI649" t="s">
        <v>9</v>
      </c>
      <c r="HJ649" t="s">
        <v>9</v>
      </c>
      <c r="HK649" t="s">
        <v>7</v>
      </c>
      <c r="HL649" t="s">
        <v>9</v>
      </c>
      <c r="HM649" t="s">
        <v>9</v>
      </c>
      <c r="HN649" t="s">
        <v>7</v>
      </c>
      <c r="HX649" t="s">
        <v>7</v>
      </c>
      <c r="HY649" t="s">
        <v>9</v>
      </c>
      <c r="HZ649" t="s">
        <v>7</v>
      </c>
      <c r="IA649" t="s">
        <v>7</v>
      </c>
      <c r="IB649" t="s">
        <v>7</v>
      </c>
      <c r="IC649" t="s">
        <v>7</v>
      </c>
      <c r="ID649" t="s">
        <v>7</v>
      </c>
      <c r="IL649" t="s">
        <v>440</v>
      </c>
      <c r="IP649" t="s">
        <v>457</v>
      </c>
      <c r="IT649" t="s">
        <v>381</v>
      </c>
      <c r="IV649" t="s">
        <v>381</v>
      </c>
      <c r="IX649" t="s">
        <v>381</v>
      </c>
      <c r="IZ649" t="s">
        <v>7</v>
      </c>
      <c r="JL649" t="s">
        <v>361</v>
      </c>
      <c r="JM649" t="s">
        <v>361</v>
      </c>
      <c r="JN649" t="s">
        <v>361</v>
      </c>
      <c r="JO649" t="s">
        <v>361</v>
      </c>
      <c r="JP649" t="s">
        <v>361</v>
      </c>
      <c r="JQ649" t="s">
        <v>361</v>
      </c>
      <c r="JR649" t="s">
        <v>361</v>
      </c>
      <c r="JS649" t="s">
        <v>361</v>
      </c>
      <c r="JT649" t="s">
        <v>361</v>
      </c>
      <c r="JU649" t="s">
        <v>361</v>
      </c>
      <c r="JV649" t="s">
        <v>361</v>
      </c>
      <c r="JW649" t="s">
        <v>361</v>
      </c>
      <c r="KB649" t="s">
        <v>8</v>
      </c>
    </row>
    <row r="650" spans="1:288" x14ac:dyDescent="0.3">
      <c r="A650">
        <v>649</v>
      </c>
      <c r="D650" s="45">
        <v>44754</v>
      </c>
      <c r="E650" s="46">
        <v>0.53263888888888888</v>
      </c>
      <c r="F650" t="s">
        <v>24</v>
      </c>
      <c r="G650" t="s">
        <v>13</v>
      </c>
      <c r="H650" t="s">
        <v>7</v>
      </c>
      <c r="L650" t="s">
        <v>362</v>
      </c>
      <c r="P650" t="s">
        <v>9</v>
      </c>
      <c r="V650" t="s">
        <v>363</v>
      </c>
      <c r="Z650" t="s">
        <v>364</v>
      </c>
      <c r="AB650" t="s">
        <v>403</v>
      </c>
      <c r="AD650" t="s">
        <v>389</v>
      </c>
      <c r="AF650" t="s">
        <v>367</v>
      </c>
      <c r="AJ650" t="s">
        <v>367</v>
      </c>
      <c r="AN650" t="s">
        <v>7</v>
      </c>
      <c r="AP650" t="s">
        <v>471</v>
      </c>
      <c r="AR650" t="s">
        <v>7</v>
      </c>
      <c r="AT650" t="s">
        <v>7</v>
      </c>
      <c r="AV650" t="s">
        <v>361</v>
      </c>
      <c r="AW650" t="s">
        <v>361</v>
      </c>
      <c r="AX650" t="s">
        <v>361</v>
      </c>
      <c r="AY650" t="s">
        <v>361</v>
      </c>
      <c r="AZ650" t="s">
        <v>370</v>
      </c>
      <c r="BA650" t="s">
        <v>370</v>
      </c>
      <c r="BB650" t="s">
        <v>361</v>
      </c>
      <c r="BC650" t="s">
        <v>361</v>
      </c>
      <c r="BD650" t="s">
        <v>361</v>
      </c>
      <c r="BE650" t="s">
        <v>361</v>
      </c>
      <c r="BF650" t="s">
        <v>361</v>
      </c>
      <c r="BG650" t="s">
        <v>361</v>
      </c>
      <c r="BH650" t="s">
        <v>361</v>
      </c>
      <c r="BI650" t="s">
        <v>361</v>
      </c>
      <c r="BJ650" t="s">
        <v>361</v>
      </c>
      <c r="BK650" t="s">
        <v>361</v>
      </c>
      <c r="BL650" t="s">
        <v>361</v>
      </c>
      <c r="BM650" t="s">
        <v>361</v>
      </c>
      <c r="BP650" t="s">
        <v>361</v>
      </c>
      <c r="BQ650" t="s">
        <v>361</v>
      </c>
      <c r="BR650" t="s">
        <v>361</v>
      </c>
      <c r="BS650" t="s">
        <v>370</v>
      </c>
      <c r="BT650" t="s">
        <v>361</v>
      </c>
      <c r="BU650" t="s">
        <v>361</v>
      </c>
      <c r="BV650" t="s">
        <v>361</v>
      </c>
      <c r="BW650" t="s">
        <v>361</v>
      </c>
      <c r="BX650" t="s">
        <v>361</v>
      </c>
      <c r="BY650" t="s">
        <v>361</v>
      </c>
      <c r="BZ650" t="s">
        <v>361</v>
      </c>
      <c r="CA650" t="s">
        <v>361</v>
      </c>
      <c r="CB650" t="s">
        <v>361</v>
      </c>
      <c r="CC650" t="s">
        <v>361</v>
      </c>
      <c r="CF650" t="s">
        <v>361</v>
      </c>
      <c r="CG650" t="s">
        <v>361</v>
      </c>
      <c r="CH650" t="s">
        <v>361</v>
      </c>
      <c r="CI650" t="s">
        <v>370</v>
      </c>
      <c r="CJ650" t="s">
        <v>370</v>
      </c>
      <c r="CK650" t="s">
        <v>361</v>
      </c>
      <c r="CL650" t="s">
        <v>370</v>
      </c>
      <c r="CM650" t="s">
        <v>370</v>
      </c>
      <c r="CN650" t="s">
        <v>361</v>
      </c>
      <c r="CO650" t="s">
        <v>361</v>
      </c>
      <c r="CP650" t="s">
        <v>361</v>
      </c>
      <c r="CQ650" t="s">
        <v>361</v>
      </c>
      <c r="CR650" t="s">
        <v>361</v>
      </c>
      <c r="CS650" t="s">
        <v>361</v>
      </c>
      <c r="CT650" t="s">
        <v>361</v>
      </c>
      <c r="CU650" t="s">
        <v>361</v>
      </c>
      <c r="CV650" t="s">
        <v>361</v>
      </c>
      <c r="CW650" t="s">
        <v>361</v>
      </c>
      <c r="CX650" t="s">
        <v>361</v>
      </c>
      <c r="CY650" t="s">
        <v>361</v>
      </c>
      <c r="CZ650" t="s">
        <v>361</v>
      </c>
      <c r="DA650" t="s">
        <v>361</v>
      </c>
      <c r="DD650" t="s">
        <v>9</v>
      </c>
      <c r="DF650" t="s">
        <v>9</v>
      </c>
      <c r="DH650" t="s">
        <v>361</v>
      </c>
      <c r="DI650" t="s">
        <v>361</v>
      </c>
      <c r="DJ650" t="s">
        <v>361</v>
      </c>
      <c r="DK650" t="s">
        <v>361</v>
      </c>
      <c r="DL650" t="s">
        <v>361</v>
      </c>
      <c r="DM650" t="s">
        <v>361</v>
      </c>
      <c r="DN650" t="s">
        <v>361</v>
      </c>
      <c r="DO650" t="s">
        <v>361</v>
      </c>
      <c r="DP650" t="s">
        <v>361</v>
      </c>
      <c r="DQ650" t="s">
        <v>361</v>
      </c>
      <c r="DR650" t="s">
        <v>370</v>
      </c>
      <c r="DT650" t="s">
        <v>361</v>
      </c>
      <c r="DU650" t="s">
        <v>361</v>
      </c>
      <c r="DV650" t="s">
        <v>361</v>
      </c>
      <c r="DW650" t="s">
        <v>361</v>
      </c>
      <c r="DX650" t="s">
        <v>361</v>
      </c>
      <c r="DY650" t="s">
        <v>361</v>
      </c>
      <c r="DZ650" t="s">
        <v>361</v>
      </c>
      <c r="EA650" t="s">
        <v>361</v>
      </c>
      <c r="EB650" t="s">
        <v>361</v>
      </c>
      <c r="EC650" t="s">
        <v>361</v>
      </c>
      <c r="ED650" t="s">
        <v>361</v>
      </c>
      <c r="EH650" t="s">
        <v>7</v>
      </c>
      <c r="EJ650" t="s">
        <v>7</v>
      </c>
      <c r="EL650">
        <v>1</v>
      </c>
      <c r="EM650" t="s">
        <v>372</v>
      </c>
      <c r="EN650">
        <v>26</v>
      </c>
      <c r="FQ650" t="s">
        <v>373</v>
      </c>
      <c r="FR650" t="s">
        <v>449</v>
      </c>
      <c r="FV650" t="s">
        <v>449</v>
      </c>
      <c r="GF650" t="s">
        <v>7</v>
      </c>
      <c r="GJ650" t="s">
        <v>425</v>
      </c>
      <c r="GP650">
        <v>1</v>
      </c>
      <c r="GR650" t="s">
        <v>376</v>
      </c>
      <c r="GT650" t="s">
        <v>377</v>
      </c>
      <c r="GX650" t="s">
        <v>378</v>
      </c>
      <c r="HB650" t="s">
        <v>9</v>
      </c>
      <c r="HD650" t="s">
        <v>9</v>
      </c>
      <c r="HF650" t="s">
        <v>9</v>
      </c>
      <c r="HG650" t="s">
        <v>9</v>
      </c>
      <c r="HH650" t="s">
        <v>7</v>
      </c>
      <c r="HI650" t="s">
        <v>9</v>
      </c>
      <c r="HJ650" t="s">
        <v>9</v>
      </c>
      <c r="HK650" t="s">
        <v>7</v>
      </c>
      <c r="HL650" t="s">
        <v>7</v>
      </c>
      <c r="HM650" t="s">
        <v>9</v>
      </c>
      <c r="HN650" t="s">
        <v>9</v>
      </c>
      <c r="HX650" t="s">
        <v>9</v>
      </c>
      <c r="HY650" t="s">
        <v>9</v>
      </c>
      <c r="HZ650" t="s">
        <v>7</v>
      </c>
      <c r="IA650" t="s">
        <v>7</v>
      </c>
      <c r="IB650" t="s">
        <v>7</v>
      </c>
      <c r="IC650" t="s">
        <v>7</v>
      </c>
      <c r="ID650" t="s">
        <v>7</v>
      </c>
      <c r="IL650" t="s">
        <v>379</v>
      </c>
      <c r="IP650" t="s">
        <v>380</v>
      </c>
      <c r="IT650" t="s">
        <v>381</v>
      </c>
      <c r="IV650" t="s">
        <v>381</v>
      </c>
      <c r="IX650" t="s">
        <v>381</v>
      </c>
      <c r="IZ650" t="s">
        <v>9</v>
      </c>
      <c r="JB650" t="s">
        <v>11</v>
      </c>
      <c r="JD650" t="s">
        <v>9</v>
      </c>
      <c r="JF650" t="s">
        <v>409</v>
      </c>
      <c r="JG650" t="s">
        <v>446</v>
      </c>
      <c r="JH650" t="s">
        <v>410</v>
      </c>
      <c r="JL650" t="s">
        <v>361</v>
      </c>
      <c r="JM650" t="s">
        <v>361</v>
      </c>
      <c r="JN650" t="s">
        <v>361</v>
      </c>
      <c r="JO650" t="s">
        <v>370</v>
      </c>
      <c r="JP650" t="s">
        <v>361</v>
      </c>
      <c r="JQ650" t="s">
        <v>361</v>
      </c>
      <c r="JR650" t="s">
        <v>361</v>
      </c>
      <c r="JS650" t="s">
        <v>361</v>
      </c>
      <c r="JT650" t="s">
        <v>361</v>
      </c>
      <c r="JU650" t="s">
        <v>361</v>
      </c>
      <c r="JV650" t="s">
        <v>361</v>
      </c>
      <c r="JW650" t="s">
        <v>361</v>
      </c>
      <c r="JX650" t="s">
        <v>411</v>
      </c>
      <c r="JZ650" t="s">
        <v>412</v>
      </c>
      <c r="KB650" t="s">
        <v>8</v>
      </c>
    </row>
    <row r="651" spans="1:288" x14ac:dyDescent="0.3">
      <c r="A651">
        <v>650</v>
      </c>
      <c r="D651" s="45">
        <v>44754</v>
      </c>
      <c r="E651" s="46">
        <v>0.53402777777777777</v>
      </c>
      <c r="F651" t="s">
        <v>75</v>
      </c>
      <c r="G651" t="s">
        <v>13</v>
      </c>
      <c r="H651" t="s">
        <v>7</v>
      </c>
      <c r="L651" t="s">
        <v>362</v>
      </c>
      <c r="P651" t="s">
        <v>9</v>
      </c>
      <c r="V651" t="s">
        <v>363</v>
      </c>
      <c r="Z651" t="s">
        <v>402</v>
      </c>
      <c r="AB651" t="s">
        <v>403</v>
      </c>
      <c r="AD651" t="s">
        <v>423</v>
      </c>
      <c r="AF651" t="s">
        <v>367</v>
      </c>
      <c r="AJ651" t="s">
        <v>367</v>
      </c>
      <c r="AN651" t="s">
        <v>368</v>
      </c>
      <c r="AP651" t="s">
        <v>367</v>
      </c>
      <c r="AR651" t="s">
        <v>7</v>
      </c>
      <c r="AT651" t="s">
        <v>368</v>
      </c>
      <c r="AV651" t="s">
        <v>361</v>
      </c>
      <c r="AW651" t="s">
        <v>361</v>
      </c>
      <c r="AX651" t="s">
        <v>361</v>
      </c>
      <c r="AY651" t="s">
        <v>361</v>
      </c>
      <c r="AZ651" t="s">
        <v>370</v>
      </c>
      <c r="BA651" t="s">
        <v>370</v>
      </c>
      <c r="BB651" t="s">
        <v>361</v>
      </c>
      <c r="BC651" t="s">
        <v>361</v>
      </c>
      <c r="BD651" t="s">
        <v>361</v>
      </c>
      <c r="BE651" t="s">
        <v>361</v>
      </c>
      <c r="BF651" t="s">
        <v>361</v>
      </c>
      <c r="BG651" t="s">
        <v>361</v>
      </c>
      <c r="BH651" t="s">
        <v>361</v>
      </c>
      <c r="BI651" t="s">
        <v>361</v>
      </c>
      <c r="BJ651" t="s">
        <v>361</v>
      </c>
      <c r="BK651" t="s">
        <v>361</v>
      </c>
      <c r="BL651" t="s">
        <v>361</v>
      </c>
      <c r="BM651" t="s">
        <v>361</v>
      </c>
      <c r="BP651" t="s">
        <v>361</v>
      </c>
      <c r="BQ651" t="s">
        <v>361</v>
      </c>
      <c r="BR651" t="s">
        <v>361</v>
      </c>
      <c r="BS651" t="s">
        <v>370</v>
      </c>
      <c r="BT651" t="s">
        <v>370</v>
      </c>
      <c r="BU651" t="s">
        <v>361</v>
      </c>
      <c r="BV651" t="s">
        <v>361</v>
      </c>
      <c r="BW651" t="s">
        <v>361</v>
      </c>
      <c r="BX651" t="s">
        <v>361</v>
      </c>
      <c r="BY651" t="s">
        <v>361</v>
      </c>
      <c r="BZ651" t="s">
        <v>361</v>
      </c>
      <c r="CA651" t="s">
        <v>361</v>
      </c>
      <c r="CB651" t="s">
        <v>361</v>
      </c>
      <c r="CC651" t="s">
        <v>361</v>
      </c>
      <c r="CF651" t="s">
        <v>361</v>
      </c>
      <c r="CG651" t="s">
        <v>370</v>
      </c>
      <c r="CH651" t="s">
        <v>361</v>
      </c>
      <c r="CI651" t="s">
        <v>370</v>
      </c>
      <c r="CJ651" t="s">
        <v>370</v>
      </c>
      <c r="CK651" t="s">
        <v>361</v>
      </c>
      <c r="CL651" t="s">
        <v>361</v>
      </c>
      <c r="CM651" t="s">
        <v>361</v>
      </c>
      <c r="CN651" t="s">
        <v>361</v>
      </c>
      <c r="CO651" t="s">
        <v>361</v>
      </c>
      <c r="CP651" t="s">
        <v>361</v>
      </c>
      <c r="CQ651" t="s">
        <v>361</v>
      </c>
      <c r="CR651" t="s">
        <v>361</v>
      </c>
      <c r="CS651" t="s">
        <v>361</v>
      </c>
      <c r="CT651" t="s">
        <v>361</v>
      </c>
      <c r="CU651" t="s">
        <v>361</v>
      </c>
      <c r="CV651" t="s">
        <v>361</v>
      </c>
      <c r="CW651" t="s">
        <v>361</v>
      </c>
      <c r="CX651" t="s">
        <v>361</v>
      </c>
      <c r="CY651" t="s">
        <v>361</v>
      </c>
      <c r="CZ651" t="s">
        <v>361</v>
      </c>
      <c r="DA651" t="s">
        <v>361</v>
      </c>
      <c r="DD651" t="s">
        <v>9</v>
      </c>
      <c r="DF651" t="s">
        <v>9</v>
      </c>
      <c r="DH651" t="s">
        <v>361</v>
      </c>
      <c r="DI651" t="s">
        <v>361</v>
      </c>
      <c r="DJ651" t="s">
        <v>361</v>
      </c>
      <c r="DK651" t="s">
        <v>361</v>
      </c>
      <c r="DL651" t="s">
        <v>361</v>
      </c>
      <c r="DM651" t="s">
        <v>361</v>
      </c>
      <c r="DN651" t="s">
        <v>361</v>
      </c>
      <c r="DO651" t="s">
        <v>361</v>
      </c>
      <c r="DP651" t="s">
        <v>361</v>
      </c>
      <c r="DQ651" t="s">
        <v>361</v>
      </c>
      <c r="DR651" t="s">
        <v>370</v>
      </c>
      <c r="DT651" t="s">
        <v>361</v>
      </c>
      <c r="DU651" t="s">
        <v>361</v>
      </c>
      <c r="DV651" t="s">
        <v>361</v>
      </c>
      <c r="DW651" t="s">
        <v>361</v>
      </c>
      <c r="DX651" t="s">
        <v>361</v>
      </c>
      <c r="DY651" t="s">
        <v>361</v>
      </c>
      <c r="DZ651" t="s">
        <v>361</v>
      </c>
      <c r="EA651" t="s">
        <v>361</v>
      </c>
      <c r="EB651" t="s">
        <v>361</v>
      </c>
      <c r="EC651" t="s">
        <v>361</v>
      </c>
      <c r="ED651" t="s">
        <v>361</v>
      </c>
      <c r="EH651" t="s">
        <v>7</v>
      </c>
      <c r="EJ651" t="s">
        <v>7</v>
      </c>
      <c r="EL651">
        <v>1</v>
      </c>
      <c r="EM651" t="s">
        <v>371</v>
      </c>
      <c r="EN651">
        <v>16</v>
      </c>
      <c r="FQ651" t="s">
        <v>373</v>
      </c>
      <c r="FR651" t="s">
        <v>476</v>
      </c>
      <c r="FV651" t="s">
        <v>476</v>
      </c>
      <c r="GF651" t="s">
        <v>7</v>
      </c>
      <c r="GJ651" t="s">
        <v>425</v>
      </c>
      <c r="GP651">
        <v>3</v>
      </c>
      <c r="GR651" t="s">
        <v>376</v>
      </c>
      <c r="GT651" t="s">
        <v>532</v>
      </c>
      <c r="GX651" t="s">
        <v>378</v>
      </c>
      <c r="HB651" t="s">
        <v>7</v>
      </c>
      <c r="HD651" t="s">
        <v>7</v>
      </c>
      <c r="HF651" t="s">
        <v>9</v>
      </c>
      <c r="HG651" t="s">
        <v>9</v>
      </c>
      <c r="HH651" t="s">
        <v>7</v>
      </c>
      <c r="HI651" t="s">
        <v>7</v>
      </c>
      <c r="HJ651" t="s">
        <v>7</v>
      </c>
      <c r="HK651" t="s">
        <v>7</v>
      </c>
      <c r="HL651" t="s">
        <v>7</v>
      </c>
      <c r="HM651" t="s">
        <v>7</v>
      </c>
      <c r="HN651" t="s">
        <v>7</v>
      </c>
      <c r="HX651" t="s">
        <v>7</v>
      </c>
      <c r="HY651" t="s">
        <v>9</v>
      </c>
      <c r="HZ651" t="s">
        <v>7</v>
      </c>
      <c r="IA651" t="s">
        <v>7</v>
      </c>
      <c r="IB651" t="s">
        <v>7</v>
      </c>
      <c r="IC651" t="s">
        <v>7</v>
      </c>
      <c r="ID651" t="s">
        <v>7</v>
      </c>
      <c r="IL651" t="s">
        <v>473</v>
      </c>
      <c r="IP651" t="s">
        <v>457</v>
      </c>
      <c r="IT651" t="s">
        <v>381</v>
      </c>
      <c r="IV651" t="s">
        <v>381</v>
      </c>
      <c r="IX651" t="s">
        <v>381</v>
      </c>
      <c r="IZ651" t="s">
        <v>9</v>
      </c>
      <c r="JB651" t="s">
        <v>11</v>
      </c>
      <c r="JD651" t="s">
        <v>9</v>
      </c>
      <c r="JF651" t="s">
        <v>446</v>
      </c>
      <c r="JG651" t="s">
        <v>446</v>
      </c>
      <c r="JH651" t="s">
        <v>446</v>
      </c>
      <c r="JL651" t="s">
        <v>370</v>
      </c>
      <c r="JM651" t="s">
        <v>370</v>
      </c>
      <c r="JN651" t="s">
        <v>370</v>
      </c>
      <c r="JO651" t="s">
        <v>361</v>
      </c>
      <c r="JP651" t="s">
        <v>361</v>
      </c>
      <c r="JQ651" t="s">
        <v>361</v>
      </c>
      <c r="JR651" t="s">
        <v>361</v>
      </c>
      <c r="JS651" t="s">
        <v>361</v>
      </c>
      <c r="JT651" t="s">
        <v>361</v>
      </c>
      <c r="JU651" t="s">
        <v>361</v>
      </c>
      <c r="JV651" t="s">
        <v>361</v>
      </c>
      <c r="JW651" t="s">
        <v>361</v>
      </c>
      <c r="JX651" t="s">
        <v>14</v>
      </c>
      <c r="JZ651" t="s">
        <v>412</v>
      </c>
      <c r="KB651" t="s">
        <v>8</v>
      </c>
    </row>
    <row r="652" spans="1:288" x14ac:dyDescent="0.3">
      <c r="A652">
        <v>651</v>
      </c>
      <c r="D652" s="45">
        <v>44754</v>
      </c>
      <c r="E652" s="46">
        <v>0.54236111111111118</v>
      </c>
      <c r="F652" t="s">
        <v>18</v>
      </c>
      <c r="G652" t="s">
        <v>382</v>
      </c>
      <c r="I652" t="s">
        <v>383</v>
      </c>
      <c r="N652" t="s">
        <v>384</v>
      </c>
      <c r="S652" t="s">
        <v>385</v>
      </c>
      <c r="W652" t="s">
        <v>413</v>
      </c>
      <c r="AA652" t="s">
        <v>414</v>
      </c>
      <c r="AC652" t="s">
        <v>388</v>
      </c>
      <c r="AE652" t="s">
        <v>435</v>
      </c>
      <c r="AG652" t="s">
        <v>390</v>
      </c>
      <c r="AK652" t="s">
        <v>383</v>
      </c>
      <c r="AO652" t="s">
        <v>383</v>
      </c>
      <c r="AQ652" t="s">
        <v>460</v>
      </c>
      <c r="AS652" t="s">
        <v>385</v>
      </c>
      <c r="AU652" t="s">
        <v>383</v>
      </c>
      <c r="AV652" t="s">
        <v>361</v>
      </c>
      <c r="AW652" t="s">
        <v>361</v>
      </c>
      <c r="AX652" t="s">
        <v>361</v>
      </c>
      <c r="AY652" t="s">
        <v>361</v>
      </c>
      <c r="AZ652" t="s">
        <v>361</v>
      </c>
      <c r="BA652" t="s">
        <v>361</v>
      </c>
      <c r="BB652" t="s">
        <v>361</v>
      </c>
      <c r="BC652" t="s">
        <v>361</v>
      </c>
      <c r="BD652" t="s">
        <v>361</v>
      </c>
      <c r="BE652" t="s">
        <v>361</v>
      </c>
      <c r="BF652" t="s">
        <v>361</v>
      </c>
      <c r="BG652" t="s">
        <v>361</v>
      </c>
      <c r="BH652" t="s">
        <v>361</v>
      </c>
      <c r="BI652" t="s">
        <v>370</v>
      </c>
      <c r="BJ652" t="s">
        <v>370</v>
      </c>
      <c r="BK652" t="s">
        <v>361</v>
      </c>
      <c r="BL652" t="s">
        <v>361</v>
      </c>
      <c r="BM652" t="s">
        <v>361</v>
      </c>
      <c r="BP652" t="s">
        <v>361</v>
      </c>
      <c r="BQ652" t="s">
        <v>361</v>
      </c>
      <c r="BR652" t="s">
        <v>361</v>
      </c>
      <c r="BS652" t="s">
        <v>361</v>
      </c>
      <c r="BT652" t="s">
        <v>361</v>
      </c>
      <c r="BU652" t="s">
        <v>361</v>
      </c>
      <c r="BV652" t="s">
        <v>361</v>
      </c>
      <c r="BW652" t="s">
        <v>361</v>
      </c>
      <c r="BX652" t="s">
        <v>361</v>
      </c>
      <c r="BY652" t="s">
        <v>361</v>
      </c>
      <c r="BZ652" t="s">
        <v>370</v>
      </c>
      <c r="CA652" t="s">
        <v>361</v>
      </c>
      <c r="CB652" t="s">
        <v>361</v>
      </c>
      <c r="CC652" t="s">
        <v>361</v>
      </c>
      <c r="CF652" t="s">
        <v>361</v>
      </c>
      <c r="CG652" t="s">
        <v>361</v>
      </c>
      <c r="CH652" t="s">
        <v>361</v>
      </c>
      <c r="CI652" t="s">
        <v>361</v>
      </c>
      <c r="CJ652" t="s">
        <v>361</v>
      </c>
      <c r="CK652" t="s">
        <v>361</v>
      </c>
      <c r="CL652" t="s">
        <v>361</v>
      </c>
      <c r="CM652" t="s">
        <v>361</v>
      </c>
      <c r="CN652" t="s">
        <v>361</v>
      </c>
      <c r="CO652" t="s">
        <v>361</v>
      </c>
      <c r="CP652" t="s">
        <v>361</v>
      </c>
      <c r="CQ652" t="s">
        <v>361</v>
      </c>
      <c r="CR652" t="s">
        <v>361</v>
      </c>
      <c r="CS652" t="s">
        <v>370</v>
      </c>
      <c r="CT652" t="s">
        <v>370</v>
      </c>
      <c r="CU652" t="s">
        <v>370</v>
      </c>
      <c r="CV652" t="s">
        <v>361</v>
      </c>
      <c r="CW652" t="s">
        <v>370</v>
      </c>
      <c r="CX652" t="s">
        <v>361</v>
      </c>
      <c r="CY652" t="s">
        <v>361</v>
      </c>
      <c r="CZ652" t="s">
        <v>361</v>
      </c>
      <c r="DA652" t="s">
        <v>361</v>
      </c>
      <c r="DE652" t="s">
        <v>385</v>
      </c>
      <c r="DG652" t="s">
        <v>385</v>
      </c>
      <c r="DH652" t="s">
        <v>361</v>
      </c>
      <c r="DI652" t="s">
        <v>361</v>
      </c>
      <c r="DJ652" t="s">
        <v>361</v>
      </c>
      <c r="DK652" t="s">
        <v>361</v>
      </c>
      <c r="DL652" t="s">
        <v>361</v>
      </c>
      <c r="DM652" t="s">
        <v>361</v>
      </c>
      <c r="DN652" t="s">
        <v>361</v>
      </c>
      <c r="DO652" t="s">
        <v>361</v>
      </c>
      <c r="DP652" t="s">
        <v>361</v>
      </c>
      <c r="DQ652" t="s">
        <v>361</v>
      </c>
      <c r="DR652" t="s">
        <v>361</v>
      </c>
      <c r="DT652" t="s">
        <v>361</v>
      </c>
      <c r="DU652" t="s">
        <v>361</v>
      </c>
      <c r="DV652" t="s">
        <v>361</v>
      </c>
      <c r="DW652" t="s">
        <v>361</v>
      </c>
      <c r="DX652" t="s">
        <v>361</v>
      </c>
      <c r="DY652" t="s">
        <v>361</v>
      </c>
      <c r="DZ652" t="s">
        <v>361</v>
      </c>
      <c r="EA652" t="s">
        <v>361</v>
      </c>
      <c r="EB652" t="s">
        <v>361</v>
      </c>
      <c r="EC652" t="s">
        <v>361</v>
      </c>
      <c r="ED652" t="s">
        <v>370</v>
      </c>
      <c r="EI652" t="s">
        <v>383</v>
      </c>
      <c r="EK652" t="s">
        <v>383</v>
      </c>
      <c r="EL652">
        <v>9</v>
      </c>
      <c r="EM652" t="s">
        <v>371</v>
      </c>
      <c r="EN652">
        <v>47</v>
      </c>
      <c r="EO652" t="s">
        <v>371</v>
      </c>
      <c r="EP652">
        <v>45</v>
      </c>
      <c r="EQ652" t="s">
        <v>371</v>
      </c>
      <c r="ER652">
        <v>47</v>
      </c>
      <c r="ES652" t="s">
        <v>372</v>
      </c>
      <c r="ET652">
        <v>40</v>
      </c>
      <c r="EU652" t="s">
        <v>372</v>
      </c>
      <c r="EV652">
        <v>33</v>
      </c>
      <c r="EW652" t="s">
        <v>372</v>
      </c>
      <c r="EX652">
        <v>19</v>
      </c>
      <c r="EY652" t="s">
        <v>372</v>
      </c>
      <c r="EZ652">
        <v>7</v>
      </c>
      <c r="FA652" t="s">
        <v>372</v>
      </c>
      <c r="FB652">
        <v>11</v>
      </c>
      <c r="FC652" t="s">
        <v>372</v>
      </c>
      <c r="FD652">
        <v>11</v>
      </c>
      <c r="FQ652" t="s">
        <v>392</v>
      </c>
      <c r="FS652" t="s">
        <v>419</v>
      </c>
      <c r="FW652" t="s">
        <v>393</v>
      </c>
      <c r="GA652" t="s">
        <v>385</v>
      </c>
      <c r="GG652" t="s">
        <v>385</v>
      </c>
      <c r="GI652">
        <v>1</v>
      </c>
      <c r="GK652" t="s">
        <v>517</v>
      </c>
      <c r="GQ652">
        <v>2</v>
      </c>
      <c r="GS652" t="s">
        <v>602</v>
      </c>
      <c r="GU652" t="s">
        <v>396</v>
      </c>
      <c r="GY652" t="s">
        <v>397</v>
      </c>
      <c r="HC652" t="s">
        <v>383</v>
      </c>
      <c r="HE652" t="s">
        <v>385</v>
      </c>
      <c r="HO652" t="s">
        <v>385</v>
      </c>
      <c r="HP652" t="s">
        <v>385</v>
      </c>
      <c r="HQ652" t="s">
        <v>383</v>
      </c>
      <c r="HR652" t="s">
        <v>383</v>
      </c>
      <c r="HS652" t="s">
        <v>385</v>
      </c>
      <c r="HT652" t="s">
        <v>383</v>
      </c>
      <c r="HU652" t="s">
        <v>383</v>
      </c>
      <c r="HV652" t="s">
        <v>385</v>
      </c>
      <c r="HW652" t="s">
        <v>383</v>
      </c>
      <c r="IE652" t="s">
        <v>383</v>
      </c>
      <c r="IF652" t="s">
        <v>385</v>
      </c>
      <c r="IG652" t="s">
        <v>383</v>
      </c>
      <c r="IH652" t="s">
        <v>383</v>
      </c>
      <c r="II652" t="s">
        <v>383</v>
      </c>
      <c r="IJ652" t="s">
        <v>383</v>
      </c>
      <c r="IK652" t="s">
        <v>383</v>
      </c>
      <c r="IM652" t="s">
        <v>421</v>
      </c>
      <c r="IQ652" t="s">
        <v>422</v>
      </c>
      <c r="IU652" t="s">
        <v>516</v>
      </c>
      <c r="IW652" t="s">
        <v>516</v>
      </c>
      <c r="IY652" t="s">
        <v>516</v>
      </c>
      <c r="JA652" t="s">
        <v>383</v>
      </c>
      <c r="JL652" t="s">
        <v>361</v>
      </c>
      <c r="JM652" t="s">
        <v>361</v>
      </c>
      <c r="JN652" t="s">
        <v>361</v>
      </c>
      <c r="JO652" t="s">
        <v>361</v>
      </c>
      <c r="JP652" t="s">
        <v>361</v>
      </c>
      <c r="JQ652" t="s">
        <v>361</v>
      </c>
      <c r="JR652" t="s">
        <v>361</v>
      </c>
      <c r="JS652" t="s">
        <v>361</v>
      </c>
      <c r="JT652" t="s">
        <v>361</v>
      </c>
      <c r="JU652" t="s">
        <v>361</v>
      </c>
      <c r="JV652" t="s">
        <v>361</v>
      </c>
      <c r="JW652" t="s">
        <v>361</v>
      </c>
      <c r="KB652" t="s">
        <v>8</v>
      </c>
    </row>
    <row r="653" spans="1:288" x14ac:dyDescent="0.3">
      <c r="A653">
        <v>652</v>
      </c>
      <c r="AV653" t="s">
        <v>361</v>
      </c>
      <c r="AW653" t="s">
        <v>361</v>
      </c>
      <c r="AX653" t="s">
        <v>361</v>
      </c>
      <c r="AY653" t="s">
        <v>361</v>
      </c>
      <c r="AZ653" t="s">
        <v>361</v>
      </c>
      <c r="BA653" t="s">
        <v>361</v>
      </c>
      <c r="BB653" t="s">
        <v>361</v>
      </c>
      <c r="BC653" t="s">
        <v>361</v>
      </c>
      <c r="BD653" t="s">
        <v>361</v>
      </c>
      <c r="BE653" t="s">
        <v>361</v>
      </c>
      <c r="BF653" t="s">
        <v>361</v>
      </c>
      <c r="BG653" t="s">
        <v>361</v>
      </c>
      <c r="BH653" t="s">
        <v>361</v>
      </c>
      <c r="BI653" t="s">
        <v>361</v>
      </c>
      <c r="BJ653" t="s">
        <v>361</v>
      </c>
      <c r="BK653" t="s">
        <v>361</v>
      </c>
      <c r="BL653" t="s">
        <v>361</v>
      </c>
      <c r="BM653" t="s">
        <v>361</v>
      </c>
      <c r="BP653" t="s">
        <v>361</v>
      </c>
      <c r="BQ653" t="s">
        <v>361</v>
      </c>
      <c r="BR653" t="s">
        <v>361</v>
      </c>
      <c r="BS653" t="s">
        <v>361</v>
      </c>
      <c r="BT653" t="s">
        <v>361</v>
      </c>
      <c r="BU653" t="s">
        <v>361</v>
      </c>
      <c r="BV653" t="s">
        <v>361</v>
      </c>
      <c r="BW653" t="s">
        <v>361</v>
      </c>
      <c r="BX653" t="s">
        <v>361</v>
      </c>
      <c r="BY653" t="s">
        <v>361</v>
      </c>
      <c r="BZ653" t="s">
        <v>361</v>
      </c>
      <c r="CA653" t="s">
        <v>361</v>
      </c>
      <c r="CB653" t="s">
        <v>361</v>
      </c>
      <c r="CC653" t="s">
        <v>361</v>
      </c>
      <c r="CF653" t="s">
        <v>361</v>
      </c>
      <c r="CG653" t="s">
        <v>361</v>
      </c>
      <c r="CH653" t="s">
        <v>361</v>
      </c>
      <c r="CI653" t="s">
        <v>361</v>
      </c>
      <c r="CJ653" t="s">
        <v>361</v>
      </c>
      <c r="CK653" t="s">
        <v>361</v>
      </c>
      <c r="CL653" t="s">
        <v>361</v>
      </c>
      <c r="CM653" t="s">
        <v>361</v>
      </c>
      <c r="CN653" t="s">
        <v>361</v>
      </c>
      <c r="CO653" t="s">
        <v>361</v>
      </c>
      <c r="CP653" t="s">
        <v>361</v>
      </c>
      <c r="CQ653" t="s">
        <v>361</v>
      </c>
      <c r="CR653" t="s">
        <v>361</v>
      </c>
      <c r="CS653" t="s">
        <v>361</v>
      </c>
      <c r="CT653" t="s">
        <v>361</v>
      </c>
      <c r="CU653" t="s">
        <v>361</v>
      </c>
      <c r="CV653" t="s">
        <v>361</v>
      </c>
      <c r="CW653" t="s">
        <v>361</v>
      </c>
      <c r="CX653" t="s">
        <v>361</v>
      </c>
      <c r="CY653" t="s">
        <v>361</v>
      </c>
      <c r="CZ653" t="s">
        <v>361</v>
      </c>
      <c r="DA653" t="s">
        <v>361</v>
      </c>
      <c r="DH653" t="s">
        <v>361</v>
      </c>
      <c r="DI653" t="s">
        <v>361</v>
      </c>
      <c r="DJ653" t="s">
        <v>361</v>
      </c>
      <c r="DK653" t="s">
        <v>361</v>
      </c>
      <c r="DL653" t="s">
        <v>361</v>
      </c>
      <c r="DM653" t="s">
        <v>361</v>
      </c>
      <c r="DN653" t="s">
        <v>361</v>
      </c>
      <c r="DO653" t="s">
        <v>361</v>
      </c>
      <c r="DP653" t="s">
        <v>361</v>
      </c>
      <c r="DQ653" t="s">
        <v>361</v>
      </c>
      <c r="DR653" t="s">
        <v>361</v>
      </c>
      <c r="DT653" t="s">
        <v>361</v>
      </c>
      <c r="DU653" t="s">
        <v>361</v>
      </c>
      <c r="DV653" t="s">
        <v>361</v>
      </c>
      <c r="DW653" t="s">
        <v>361</v>
      </c>
      <c r="DX653" t="s">
        <v>361</v>
      </c>
      <c r="DY653" t="s">
        <v>361</v>
      </c>
      <c r="DZ653" t="s">
        <v>361</v>
      </c>
      <c r="EA653" t="s">
        <v>361</v>
      </c>
      <c r="EB653" t="s">
        <v>361</v>
      </c>
      <c r="EC653" t="s">
        <v>361</v>
      </c>
      <c r="ED653" t="s">
        <v>361</v>
      </c>
      <c r="JL653" t="s">
        <v>361</v>
      </c>
      <c r="JM653" t="s">
        <v>361</v>
      </c>
      <c r="JN653" t="s">
        <v>361</v>
      </c>
      <c r="JO653" t="s">
        <v>361</v>
      </c>
      <c r="JP653" t="s">
        <v>361</v>
      </c>
      <c r="JQ653" t="s">
        <v>361</v>
      </c>
      <c r="JR653" t="s">
        <v>361</v>
      </c>
      <c r="JS653" t="s">
        <v>361</v>
      </c>
      <c r="JT653" t="s">
        <v>361</v>
      </c>
      <c r="JU653" t="s">
        <v>361</v>
      </c>
      <c r="JV653" t="s">
        <v>361</v>
      </c>
      <c r="JW653" t="s">
        <v>361</v>
      </c>
      <c r="KB653" t="s">
        <v>59</v>
      </c>
    </row>
    <row r="654" spans="1:288" x14ac:dyDescent="0.3">
      <c r="A654">
        <v>653</v>
      </c>
      <c r="D654" s="45">
        <v>44755</v>
      </c>
      <c r="E654" s="46">
        <v>0.49236111111111108</v>
      </c>
      <c r="F654" t="s">
        <v>16</v>
      </c>
      <c r="G654" t="s">
        <v>382</v>
      </c>
      <c r="I654" t="s">
        <v>383</v>
      </c>
      <c r="N654" t="s">
        <v>384</v>
      </c>
      <c r="S654" t="s">
        <v>385</v>
      </c>
      <c r="W654" t="s">
        <v>386</v>
      </c>
      <c r="Y654" t="s">
        <v>383</v>
      </c>
      <c r="AA654" t="s">
        <v>414</v>
      </c>
      <c r="AC654" t="s">
        <v>388</v>
      </c>
      <c r="AE654" t="s">
        <v>423</v>
      </c>
      <c r="AG654" t="s">
        <v>390</v>
      </c>
      <c r="AK654" t="s">
        <v>502</v>
      </c>
      <c r="AL654" t="s">
        <v>583</v>
      </c>
      <c r="AO654" t="s">
        <v>385</v>
      </c>
      <c r="AQ654" t="s">
        <v>383</v>
      </c>
      <c r="AS654" t="s">
        <v>383</v>
      </c>
      <c r="AU654" t="s">
        <v>383</v>
      </c>
      <c r="AV654" t="s">
        <v>361</v>
      </c>
      <c r="AW654" t="s">
        <v>361</v>
      </c>
      <c r="AX654" t="s">
        <v>361</v>
      </c>
      <c r="AY654" t="s">
        <v>361</v>
      </c>
      <c r="AZ654" t="s">
        <v>361</v>
      </c>
      <c r="BA654" t="s">
        <v>361</v>
      </c>
      <c r="BB654" t="s">
        <v>361</v>
      </c>
      <c r="BC654" t="s">
        <v>361</v>
      </c>
      <c r="BD654" t="s">
        <v>361</v>
      </c>
      <c r="BE654" t="s">
        <v>361</v>
      </c>
      <c r="BF654" t="s">
        <v>370</v>
      </c>
      <c r="BG654" t="s">
        <v>361</v>
      </c>
      <c r="BH654" t="s">
        <v>361</v>
      </c>
      <c r="BI654" t="s">
        <v>361</v>
      </c>
      <c r="BJ654" t="s">
        <v>370</v>
      </c>
      <c r="BK654" t="s">
        <v>370</v>
      </c>
      <c r="BL654" t="s">
        <v>361</v>
      </c>
      <c r="BM654" t="s">
        <v>361</v>
      </c>
      <c r="BP654" t="s">
        <v>361</v>
      </c>
      <c r="BQ654" t="s">
        <v>361</v>
      </c>
      <c r="BR654" t="s">
        <v>361</v>
      </c>
      <c r="BS654" t="s">
        <v>361</v>
      </c>
      <c r="BT654" t="s">
        <v>361</v>
      </c>
      <c r="BU654" t="s">
        <v>361</v>
      </c>
      <c r="BV654" t="s">
        <v>361</v>
      </c>
      <c r="BW654" t="s">
        <v>361</v>
      </c>
      <c r="BX654" t="s">
        <v>361</v>
      </c>
      <c r="BY654" t="s">
        <v>361</v>
      </c>
      <c r="BZ654" t="s">
        <v>370</v>
      </c>
      <c r="CA654" t="s">
        <v>361</v>
      </c>
      <c r="CB654" t="s">
        <v>361</v>
      </c>
      <c r="CC654" t="s">
        <v>361</v>
      </c>
      <c r="CF654" t="s">
        <v>361</v>
      </c>
      <c r="CG654" t="s">
        <v>361</v>
      </c>
      <c r="CH654" t="s">
        <v>361</v>
      </c>
      <c r="CI654" t="s">
        <v>361</v>
      </c>
      <c r="CJ654" t="s">
        <v>361</v>
      </c>
      <c r="CK654" t="s">
        <v>361</v>
      </c>
      <c r="CL654" t="s">
        <v>361</v>
      </c>
      <c r="CM654" t="s">
        <v>361</v>
      </c>
      <c r="CN654" t="s">
        <v>361</v>
      </c>
      <c r="CO654" t="s">
        <v>361</v>
      </c>
      <c r="CP654" t="s">
        <v>361</v>
      </c>
      <c r="CQ654" t="s">
        <v>361</v>
      </c>
      <c r="CR654" t="s">
        <v>361</v>
      </c>
      <c r="CS654" t="s">
        <v>361</v>
      </c>
      <c r="CT654" t="s">
        <v>370</v>
      </c>
      <c r="CU654" t="s">
        <v>361</v>
      </c>
      <c r="CV654" t="s">
        <v>361</v>
      </c>
      <c r="CW654" t="s">
        <v>361</v>
      </c>
      <c r="CX654" t="s">
        <v>361</v>
      </c>
      <c r="CY654" t="s">
        <v>370</v>
      </c>
      <c r="CZ654" t="s">
        <v>361</v>
      </c>
      <c r="DA654" t="s">
        <v>361</v>
      </c>
      <c r="DE654" t="s">
        <v>385</v>
      </c>
      <c r="DG654" t="s">
        <v>385</v>
      </c>
      <c r="DH654" t="s">
        <v>361</v>
      </c>
      <c r="DI654" t="s">
        <v>361</v>
      </c>
      <c r="DJ654" t="s">
        <v>361</v>
      </c>
      <c r="DK654" t="s">
        <v>361</v>
      </c>
      <c r="DL654" t="s">
        <v>361</v>
      </c>
      <c r="DM654" t="s">
        <v>361</v>
      </c>
      <c r="DN654" t="s">
        <v>361</v>
      </c>
      <c r="DO654" t="s">
        <v>361</v>
      </c>
      <c r="DP654" t="s">
        <v>361</v>
      </c>
      <c r="DQ654" t="s">
        <v>361</v>
      </c>
      <c r="DR654" t="s">
        <v>361</v>
      </c>
      <c r="DT654" t="s">
        <v>361</v>
      </c>
      <c r="DU654" t="s">
        <v>361</v>
      </c>
      <c r="DV654" t="s">
        <v>361</v>
      </c>
      <c r="DW654" t="s">
        <v>361</v>
      </c>
      <c r="DX654" t="s">
        <v>361</v>
      </c>
      <c r="DY654" t="s">
        <v>361</v>
      </c>
      <c r="DZ654" t="s">
        <v>361</v>
      </c>
      <c r="EA654" t="s">
        <v>361</v>
      </c>
      <c r="EB654" t="s">
        <v>361</v>
      </c>
      <c r="EC654" t="s">
        <v>361</v>
      </c>
      <c r="ED654" t="s">
        <v>370</v>
      </c>
      <c r="EI654" t="s">
        <v>383</v>
      </c>
      <c r="EK654" t="s">
        <v>383</v>
      </c>
      <c r="EL654">
        <v>4</v>
      </c>
      <c r="EM654" t="s">
        <v>371</v>
      </c>
      <c r="EN654">
        <v>32</v>
      </c>
      <c r="EO654" t="s">
        <v>371</v>
      </c>
      <c r="EP654">
        <v>27</v>
      </c>
      <c r="EQ654" t="s">
        <v>372</v>
      </c>
      <c r="ER654">
        <v>3</v>
      </c>
      <c r="ES654" t="s">
        <v>372</v>
      </c>
      <c r="ET654">
        <v>35</v>
      </c>
      <c r="FQ654" t="s">
        <v>373</v>
      </c>
      <c r="FS654" t="s">
        <v>463</v>
      </c>
      <c r="FU654" t="s">
        <v>503</v>
      </c>
      <c r="FW654" t="s">
        <v>387</v>
      </c>
      <c r="GG654" t="s">
        <v>383</v>
      </c>
      <c r="GK654" t="s">
        <v>394</v>
      </c>
      <c r="GQ654">
        <v>3</v>
      </c>
      <c r="GS654" t="s">
        <v>395</v>
      </c>
      <c r="GU654" t="s">
        <v>396</v>
      </c>
      <c r="GY654" t="s">
        <v>397</v>
      </c>
      <c r="HC654" t="s">
        <v>383</v>
      </c>
      <c r="HE654" t="s">
        <v>385</v>
      </c>
      <c r="HO654" t="s">
        <v>385</v>
      </c>
      <c r="HP654" t="s">
        <v>385</v>
      </c>
      <c r="HQ654" t="s">
        <v>383</v>
      </c>
      <c r="HR654" t="s">
        <v>383</v>
      </c>
      <c r="HS654" t="s">
        <v>385</v>
      </c>
      <c r="HT654" t="s">
        <v>383</v>
      </c>
      <c r="HU654" t="s">
        <v>385</v>
      </c>
      <c r="HV654" t="s">
        <v>385</v>
      </c>
      <c r="HW654" t="s">
        <v>385</v>
      </c>
      <c r="IE654" t="s">
        <v>385</v>
      </c>
      <c r="IF654" t="s">
        <v>385</v>
      </c>
      <c r="IG654" t="s">
        <v>383</v>
      </c>
      <c r="IH654" t="s">
        <v>383</v>
      </c>
      <c r="II654" t="s">
        <v>383</v>
      </c>
      <c r="IJ654" t="s">
        <v>383</v>
      </c>
      <c r="IK654" t="s">
        <v>383</v>
      </c>
      <c r="IM654" t="s">
        <v>421</v>
      </c>
      <c r="IQ654" t="s">
        <v>380</v>
      </c>
      <c r="IU654" t="s">
        <v>399</v>
      </c>
      <c r="IW654" t="s">
        <v>399</v>
      </c>
      <c r="IY654" t="s">
        <v>399</v>
      </c>
      <c r="JA654" t="s">
        <v>383</v>
      </c>
      <c r="JL654" t="s">
        <v>361</v>
      </c>
      <c r="JM654" t="s">
        <v>361</v>
      </c>
      <c r="JN654" t="s">
        <v>361</v>
      </c>
      <c r="JO654" t="s">
        <v>361</v>
      </c>
      <c r="JP654" t="s">
        <v>361</v>
      </c>
      <c r="JQ654" t="s">
        <v>361</v>
      </c>
      <c r="JR654" t="s">
        <v>361</v>
      </c>
      <c r="JS654" t="s">
        <v>361</v>
      </c>
      <c r="JT654" t="s">
        <v>361</v>
      </c>
      <c r="JU654" t="s">
        <v>361</v>
      </c>
      <c r="JV654" t="s">
        <v>361</v>
      </c>
      <c r="JW654" t="s">
        <v>361</v>
      </c>
      <c r="KB654" t="s">
        <v>8</v>
      </c>
    </row>
    <row r="655" spans="1:288" x14ac:dyDescent="0.3">
      <c r="A655">
        <v>654</v>
      </c>
      <c r="D655" s="45">
        <v>44754</v>
      </c>
      <c r="E655" s="46">
        <v>0.57986111111111105</v>
      </c>
      <c r="F655" t="s">
        <v>73</v>
      </c>
      <c r="G655" t="s">
        <v>13</v>
      </c>
      <c r="H655" t="s">
        <v>7</v>
      </c>
      <c r="L655" t="s">
        <v>362</v>
      </c>
      <c r="P655" t="s">
        <v>9</v>
      </c>
      <c r="V655" t="s">
        <v>363</v>
      </c>
      <c r="Z655" t="s">
        <v>443</v>
      </c>
      <c r="AB655" t="s">
        <v>475</v>
      </c>
      <c r="AD655" t="s">
        <v>423</v>
      </c>
      <c r="AF655" t="s">
        <v>367</v>
      </c>
      <c r="AJ655" t="s">
        <v>367</v>
      </c>
      <c r="AN655" t="s">
        <v>7</v>
      </c>
      <c r="AP655" t="s">
        <v>369</v>
      </c>
      <c r="AR655" t="s">
        <v>7</v>
      </c>
      <c r="AT655" t="s">
        <v>9</v>
      </c>
      <c r="AV655" t="s">
        <v>361</v>
      </c>
      <c r="AW655" t="s">
        <v>361</v>
      </c>
      <c r="AX655" t="s">
        <v>361</v>
      </c>
      <c r="AY655" t="s">
        <v>370</v>
      </c>
      <c r="AZ655" t="s">
        <v>370</v>
      </c>
      <c r="BA655" t="s">
        <v>361</v>
      </c>
      <c r="BB655" t="s">
        <v>361</v>
      </c>
      <c r="BC655" t="s">
        <v>361</v>
      </c>
      <c r="BD655" t="s">
        <v>361</v>
      </c>
      <c r="BE655" t="s">
        <v>361</v>
      </c>
      <c r="BF655" t="s">
        <v>361</v>
      </c>
      <c r="BG655" t="s">
        <v>361</v>
      </c>
      <c r="BH655" t="s">
        <v>361</v>
      </c>
      <c r="BI655" t="s">
        <v>361</v>
      </c>
      <c r="BJ655" t="s">
        <v>361</v>
      </c>
      <c r="BK655" t="s">
        <v>361</v>
      </c>
      <c r="BL655" t="s">
        <v>361</v>
      </c>
      <c r="BM655" t="s">
        <v>361</v>
      </c>
      <c r="BP655" t="s">
        <v>361</v>
      </c>
      <c r="BQ655" t="s">
        <v>361</v>
      </c>
      <c r="BR655" t="s">
        <v>370</v>
      </c>
      <c r="BS655" t="s">
        <v>370</v>
      </c>
      <c r="BT655" t="s">
        <v>370</v>
      </c>
      <c r="BU655" t="s">
        <v>361</v>
      </c>
      <c r="BV655" t="s">
        <v>361</v>
      </c>
      <c r="BW655" t="s">
        <v>361</v>
      </c>
      <c r="BX655" t="s">
        <v>361</v>
      </c>
      <c r="BY655" t="s">
        <v>361</v>
      </c>
      <c r="BZ655" t="s">
        <v>361</v>
      </c>
      <c r="CA655" t="s">
        <v>361</v>
      </c>
      <c r="CB655" t="s">
        <v>361</v>
      </c>
      <c r="CC655" t="s">
        <v>361</v>
      </c>
      <c r="CF655" t="s">
        <v>361</v>
      </c>
      <c r="CG655" t="s">
        <v>370</v>
      </c>
      <c r="CH655" t="s">
        <v>370</v>
      </c>
      <c r="CI655" t="s">
        <v>370</v>
      </c>
      <c r="CJ655" t="s">
        <v>370</v>
      </c>
      <c r="CK655" t="s">
        <v>370</v>
      </c>
      <c r="CL655" t="s">
        <v>370</v>
      </c>
      <c r="CM655" t="s">
        <v>361</v>
      </c>
      <c r="CN655" t="s">
        <v>361</v>
      </c>
      <c r="CO655" t="s">
        <v>361</v>
      </c>
      <c r="CP655" t="s">
        <v>361</v>
      </c>
      <c r="CQ655" t="s">
        <v>361</v>
      </c>
      <c r="CR655" t="s">
        <v>361</v>
      </c>
      <c r="CS655" t="s">
        <v>361</v>
      </c>
      <c r="CT655" t="s">
        <v>361</v>
      </c>
      <c r="CU655" t="s">
        <v>361</v>
      </c>
      <c r="CV655" t="s">
        <v>361</v>
      </c>
      <c r="CW655" t="s">
        <v>361</v>
      </c>
      <c r="CX655" t="s">
        <v>361</v>
      </c>
      <c r="CY655" t="s">
        <v>361</v>
      </c>
      <c r="CZ655" t="s">
        <v>361</v>
      </c>
      <c r="DA655" t="s">
        <v>361</v>
      </c>
      <c r="DD655" t="s">
        <v>9</v>
      </c>
      <c r="DF655" t="s">
        <v>9</v>
      </c>
      <c r="DH655" t="s">
        <v>361</v>
      </c>
      <c r="DI655" t="s">
        <v>361</v>
      </c>
      <c r="DJ655" t="s">
        <v>361</v>
      </c>
      <c r="DK655" t="s">
        <v>361</v>
      </c>
      <c r="DL655" t="s">
        <v>361</v>
      </c>
      <c r="DM655" t="s">
        <v>361</v>
      </c>
      <c r="DN655" t="s">
        <v>361</v>
      </c>
      <c r="DO655" t="s">
        <v>361</v>
      </c>
      <c r="DP655" t="s">
        <v>361</v>
      </c>
      <c r="DQ655" t="s">
        <v>361</v>
      </c>
      <c r="DR655" t="s">
        <v>370</v>
      </c>
      <c r="DT655" t="s">
        <v>361</v>
      </c>
      <c r="DU655" t="s">
        <v>361</v>
      </c>
      <c r="DV655" t="s">
        <v>361</v>
      </c>
      <c r="DW655" t="s">
        <v>361</v>
      </c>
      <c r="DX655" t="s">
        <v>361</v>
      </c>
      <c r="DY655" t="s">
        <v>361</v>
      </c>
      <c r="DZ655" t="s">
        <v>361</v>
      </c>
      <c r="EA655" t="s">
        <v>361</v>
      </c>
      <c r="EB655" t="s">
        <v>361</v>
      </c>
      <c r="EC655" t="s">
        <v>361</v>
      </c>
      <c r="ED655" t="s">
        <v>361</v>
      </c>
      <c r="EH655" t="s">
        <v>7</v>
      </c>
      <c r="EJ655" t="s">
        <v>7</v>
      </c>
      <c r="EL655">
        <v>2</v>
      </c>
      <c r="EM655" t="s">
        <v>371</v>
      </c>
      <c r="EN655">
        <v>7</v>
      </c>
      <c r="EO655" t="s">
        <v>372</v>
      </c>
      <c r="EP655">
        <v>35</v>
      </c>
      <c r="FQ655" t="s">
        <v>392</v>
      </c>
      <c r="FR655" t="s">
        <v>374</v>
      </c>
      <c r="FV655" t="s">
        <v>374</v>
      </c>
      <c r="FZ655" t="s">
        <v>9</v>
      </c>
      <c r="GF655" t="s">
        <v>7</v>
      </c>
      <c r="GJ655" t="s">
        <v>573</v>
      </c>
      <c r="GP655">
        <v>5</v>
      </c>
      <c r="GR655" t="s">
        <v>559</v>
      </c>
      <c r="GT655" t="s">
        <v>472</v>
      </c>
      <c r="GX655" t="s">
        <v>378</v>
      </c>
      <c r="HB655" t="s">
        <v>7</v>
      </c>
      <c r="HD655" t="s">
        <v>7</v>
      </c>
      <c r="HF655" t="s">
        <v>9</v>
      </c>
      <c r="HG655" t="s">
        <v>9</v>
      </c>
      <c r="HH655" t="s">
        <v>7</v>
      </c>
      <c r="HI655" t="s">
        <v>7</v>
      </c>
      <c r="HJ655" t="s">
        <v>9</v>
      </c>
      <c r="HK655" t="s">
        <v>7</v>
      </c>
      <c r="HL655" t="s">
        <v>7</v>
      </c>
      <c r="HM655" t="s">
        <v>7</v>
      </c>
      <c r="HN655" t="s">
        <v>7</v>
      </c>
      <c r="HX655" t="s">
        <v>9</v>
      </c>
      <c r="HY655" t="s">
        <v>9</v>
      </c>
      <c r="HZ655" t="s">
        <v>7</v>
      </c>
      <c r="IA655" t="s">
        <v>7</v>
      </c>
      <c r="IB655" t="s">
        <v>7</v>
      </c>
      <c r="IC655" t="s">
        <v>7</v>
      </c>
      <c r="ID655" t="s">
        <v>7</v>
      </c>
      <c r="IL655" t="s">
        <v>473</v>
      </c>
      <c r="IP655" t="s">
        <v>14</v>
      </c>
      <c r="IR655" t="s">
        <v>408</v>
      </c>
      <c r="IT655" t="s">
        <v>381</v>
      </c>
      <c r="IV655" t="s">
        <v>519</v>
      </c>
      <c r="IX655" t="s">
        <v>519</v>
      </c>
      <c r="IZ655" t="s">
        <v>9</v>
      </c>
      <c r="JB655" t="s">
        <v>11</v>
      </c>
      <c r="JD655" t="s">
        <v>9</v>
      </c>
      <c r="JF655" t="s">
        <v>446</v>
      </c>
      <c r="JG655" t="s">
        <v>410</v>
      </c>
      <c r="JH655" t="s">
        <v>410</v>
      </c>
      <c r="JL655" t="s">
        <v>370</v>
      </c>
      <c r="JM655" t="s">
        <v>370</v>
      </c>
      <c r="JN655" t="s">
        <v>370</v>
      </c>
      <c r="JO655" t="s">
        <v>370</v>
      </c>
      <c r="JP655" t="s">
        <v>361</v>
      </c>
      <c r="JQ655" t="s">
        <v>361</v>
      </c>
      <c r="JR655" t="s">
        <v>361</v>
      </c>
      <c r="JS655" t="s">
        <v>361</v>
      </c>
      <c r="JT655" t="s">
        <v>361</v>
      </c>
      <c r="JU655" t="s">
        <v>361</v>
      </c>
      <c r="JV655" t="s">
        <v>361</v>
      </c>
      <c r="JW655" t="s">
        <v>361</v>
      </c>
      <c r="JX655" t="s">
        <v>411</v>
      </c>
      <c r="JZ655" t="s">
        <v>412</v>
      </c>
      <c r="KB655" t="s">
        <v>8</v>
      </c>
    </row>
    <row r="656" spans="1:288" x14ac:dyDescent="0.3">
      <c r="A656">
        <v>655</v>
      </c>
      <c r="D656" s="45">
        <v>44754</v>
      </c>
      <c r="E656" s="46">
        <v>0.55277777777777781</v>
      </c>
      <c r="F656" t="s">
        <v>17</v>
      </c>
      <c r="G656" t="s">
        <v>13</v>
      </c>
      <c r="H656" t="s">
        <v>7</v>
      </c>
      <c r="L656" t="s">
        <v>362</v>
      </c>
      <c r="P656" t="s">
        <v>9</v>
      </c>
      <c r="V656" t="s">
        <v>363</v>
      </c>
      <c r="Z656" t="s">
        <v>443</v>
      </c>
      <c r="AB656" t="s">
        <v>365</v>
      </c>
      <c r="AD656" t="s">
        <v>389</v>
      </c>
      <c r="AF656" t="s">
        <v>367</v>
      </c>
      <c r="AJ656" t="s">
        <v>367</v>
      </c>
      <c r="AN656" t="s">
        <v>368</v>
      </c>
      <c r="AP656" t="s">
        <v>424</v>
      </c>
      <c r="AR656" t="s">
        <v>7</v>
      </c>
      <c r="AT656" t="s">
        <v>9</v>
      </c>
      <c r="AV656" t="s">
        <v>361</v>
      </c>
      <c r="AW656" t="s">
        <v>361</v>
      </c>
      <c r="AX656" t="s">
        <v>361</v>
      </c>
      <c r="AY656" t="s">
        <v>361</v>
      </c>
      <c r="AZ656" t="s">
        <v>370</v>
      </c>
      <c r="BA656" t="s">
        <v>361</v>
      </c>
      <c r="BB656" t="s">
        <v>361</v>
      </c>
      <c r="BC656" t="s">
        <v>361</v>
      </c>
      <c r="BD656" t="s">
        <v>370</v>
      </c>
      <c r="BE656" t="s">
        <v>361</v>
      </c>
      <c r="BF656" t="s">
        <v>361</v>
      </c>
      <c r="BG656" t="s">
        <v>361</v>
      </c>
      <c r="BH656" t="s">
        <v>361</v>
      </c>
      <c r="BI656" t="s">
        <v>361</v>
      </c>
      <c r="BJ656" t="s">
        <v>361</v>
      </c>
      <c r="BK656" t="s">
        <v>361</v>
      </c>
      <c r="BL656" t="s">
        <v>361</v>
      </c>
      <c r="BM656" t="s">
        <v>361</v>
      </c>
      <c r="BN656" t="s">
        <v>492</v>
      </c>
      <c r="BP656" t="s">
        <v>361</v>
      </c>
      <c r="BQ656" t="s">
        <v>361</v>
      </c>
      <c r="BR656" t="s">
        <v>361</v>
      </c>
      <c r="BS656" t="s">
        <v>370</v>
      </c>
      <c r="BT656" t="s">
        <v>361</v>
      </c>
      <c r="BU656" t="s">
        <v>361</v>
      </c>
      <c r="BV656" t="s">
        <v>361</v>
      </c>
      <c r="BW656" t="s">
        <v>361</v>
      </c>
      <c r="BX656" t="s">
        <v>361</v>
      </c>
      <c r="BY656" t="s">
        <v>361</v>
      </c>
      <c r="BZ656" t="s">
        <v>361</v>
      </c>
      <c r="CA656" t="s">
        <v>361</v>
      </c>
      <c r="CB656" t="s">
        <v>361</v>
      </c>
      <c r="CC656" t="s">
        <v>361</v>
      </c>
      <c r="CF656" t="s">
        <v>361</v>
      </c>
      <c r="CG656" t="s">
        <v>361</v>
      </c>
      <c r="CH656" t="s">
        <v>361</v>
      </c>
      <c r="CI656" t="s">
        <v>370</v>
      </c>
      <c r="CJ656" t="s">
        <v>361</v>
      </c>
      <c r="CK656" t="s">
        <v>361</v>
      </c>
      <c r="CL656" t="s">
        <v>361</v>
      </c>
      <c r="CM656" t="s">
        <v>361</v>
      </c>
      <c r="CN656" t="s">
        <v>361</v>
      </c>
      <c r="CO656" t="s">
        <v>361</v>
      </c>
      <c r="CP656" t="s">
        <v>361</v>
      </c>
      <c r="CQ656" t="s">
        <v>361</v>
      </c>
      <c r="CR656" t="s">
        <v>361</v>
      </c>
      <c r="CS656" t="s">
        <v>361</v>
      </c>
      <c r="CT656" t="s">
        <v>361</v>
      </c>
      <c r="CU656" t="s">
        <v>361</v>
      </c>
      <c r="CV656" t="s">
        <v>361</v>
      </c>
      <c r="CW656" t="s">
        <v>361</v>
      </c>
      <c r="CX656" t="s">
        <v>361</v>
      </c>
      <c r="CY656" t="s">
        <v>361</v>
      </c>
      <c r="CZ656" t="s">
        <v>361</v>
      </c>
      <c r="DA656" t="s">
        <v>361</v>
      </c>
      <c r="DD656" t="s">
        <v>9</v>
      </c>
      <c r="DF656" t="s">
        <v>9</v>
      </c>
      <c r="DH656" t="s">
        <v>361</v>
      </c>
      <c r="DI656" t="s">
        <v>361</v>
      </c>
      <c r="DJ656" t="s">
        <v>361</v>
      </c>
      <c r="DK656" t="s">
        <v>361</v>
      </c>
      <c r="DL656" t="s">
        <v>361</v>
      </c>
      <c r="DM656" t="s">
        <v>361</v>
      </c>
      <c r="DN656" t="s">
        <v>361</v>
      </c>
      <c r="DO656" t="s">
        <v>361</v>
      </c>
      <c r="DP656" t="s">
        <v>361</v>
      </c>
      <c r="DQ656" t="s">
        <v>361</v>
      </c>
      <c r="DR656" t="s">
        <v>370</v>
      </c>
      <c r="DT656" t="s">
        <v>361</v>
      </c>
      <c r="DU656" t="s">
        <v>361</v>
      </c>
      <c r="DV656" t="s">
        <v>361</v>
      </c>
      <c r="DW656" t="s">
        <v>361</v>
      </c>
      <c r="DX656" t="s">
        <v>361</v>
      </c>
      <c r="DY656" t="s">
        <v>361</v>
      </c>
      <c r="DZ656" t="s">
        <v>361</v>
      </c>
      <c r="EA656" t="s">
        <v>361</v>
      </c>
      <c r="EB656" t="s">
        <v>361</v>
      </c>
      <c r="EC656" t="s">
        <v>361</v>
      </c>
      <c r="ED656" t="s">
        <v>361</v>
      </c>
      <c r="EH656" t="s">
        <v>7</v>
      </c>
      <c r="EJ656" t="s">
        <v>7</v>
      </c>
      <c r="EL656">
        <v>0</v>
      </c>
      <c r="FQ656" t="s">
        <v>373</v>
      </c>
      <c r="FR656" t="s">
        <v>374</v>
      </c>
      <c r="FV656" t="s">
        <v>455</v>
      </c>
      <c r="GF656" t="s">
        <v>7</v>
      </c>
      <c r="GJ656" t="s">
        <v>478</v>
      </c>
      <c r="GN656" t="s">
        <v>690</v>
      </c>
      <c r="GP656">
        <v>2</v>
      </c>
      <c r="GR656" t="s">
        <v>559</v>
      </c>
      <c r="GT656" t="s">
        <v>532</v>
      </c>
      <c r="GX656" t="s">
        <v>378</v>
      </c>
      <c r="HB656" t="s">
        <v>7</v>
      </c>
      <c r="HD656" t="s">
        <v>7</v>
      </c>
      <c r="HF656" t="s">
        <v>9</v>
      </c>
      <c r="HG656" t="s">
        <v>9</v>
      </c>
      <c r="HH656" t="s">
        <v>7</v>
      </c>
      <c r="HI656" t="s">
        <v>7</v>
      </c>
      <c r="HJ656" t="s">
        <v>7</v>
      </c>
      <c r="HK656" t="s">
        <v>7</v>
      </c>
      <c r="HL656" t="s">
        <v>7</v>
      </c>
      <c r="HM656" t="s">
        <v>9</v>
      </c>
      <c r="HN656" t="s">
        <v>7</v>
      </c>
      <c r="HX656" t="s">
        <v>9</v>
      </c>
      <c r="HY656" t="s">
        <v>9</v>
      </c>
      <c r="HZ656" t="s">
        <v>7</v>
      </c>
      <c r="IA656" t="s">
        <v>7</v>
      </c>
      <c r="IB656" t="s">
        <v>7</v>
      </c>
      <c r="IC656" t="s">
        <v>7</v>
      </c>
      <c r="ID656" t="s">
        <v>7</v>
      </c>
      <c r="IL656" t="s">
        <v>407</v>
      </c>
      <c r="IP656" t="s">
        <v>457</v>
      </c>
      <c r="IT656" t="s">
        <v>381</v>
      </c>
      <c r="IV656" t="s">
        <v>381</v>
      </c>
      <c r="IX656" t="s">
        <v>381</v>
      </c>
      <c r="IZ656" t="s">
        <v>9</v>
      </c>
      <c r="JB656" t="s">
        <v>11</v>
      </c>
      <c r="JD656" t="s">
        <v>9</v>
      </c>
      <c r="JF656" t="s">
        <v>410</v>
      </c>
      <c r="JG656" t="s">
        <v>410</v>
      </c>
      <c r="JH656" t="s">
        <v>410</v>
      </c>
      <c r="JL656" t="s">
        <v>370</v>
      </c>
      <c r="JM656" t="s">
        <v>370</v>
      </c>
      <c r="JN656" t="s">
        <v>370</v>
      </c>
      <c r="JO656" t="s">
        <v>370</v>
      </c>
      <c r="JP656" t="s">
        <v>361</v>
      </c>
      <c r="JQ656" t="s">
        <v>361</v>
      </c>
      <c r="JR656" t="s">
        <v>361</v>
      </c>
      <c r="JS656" t="s">
        <v>361</v>
      </c>
      <c r="JT656" t="s">
        <v>361</v>
      </c>
      <c r="JU656" t="s">
        <v>361</v>
      </c>
      <c r="JV656" t="s">
        <v>361</v>
      </c>
      <c r="JW656" t="s">
        <v>361</v>
      </c>
      <c r="JX656" t="s">
        <v>411</v>
      </c>
      <c r="JZ656" t="s">
        <v>412</v>
      </c>
      <c r="KB656" t="s">
        <v>8</v>
      </c>
    </row>
    <row r="657" spans="1:288" x14ac:dyDescent="0.3">
      <c r="A657">
        <v>656</v>
      </c>
      <c r="D657" s="45">
        <v>44755</v>
      </c>
      <c r="E657" s="46">
        <v>0.46249999999999997</v>
      </c>
      <c r="F657" t="s">
        <v>22</v>
      </c>
      <c r="G657" t="s">
        <v>382</v>
      </c>
      <c r="I657" t="s">
        <v>383</v>
      </c>
      <c r="N657" t="s">
        <v>384</v>
      </c>
      <c r="S657" t="s">
        <v>385</v>
      </c>
      <c r="W657" t="s">
        <v>465</v>
      </c>
      <c r="AA657" t="s">
        <v>414</v>
      </c>
      <c r="AC657" t="s">
        <v>388</v>
      </c>
      <c r="AE657" t="s">
        <v>423</v>
      </c>
      <c r="AG657" t="s">
        <v>390</v>
      </c>
      <c r="AK657" t="s">
        <v>383</v>
      </c>
      <c r="AO657" t="s">
        <v>383</v>
      </c>
      <c r="AQ657" t="s">
        <v>383</v>
      </c>
      <c r="AS657" t="s">
        <v>383</v>
      </c>
      <c r="AU657" t="s">
        <v>383</v>
      </c>
      <c r="AV657" t="s">
        <v>361</v>
      </c>
      <c r="AW657" t="s">
        <v>361</v>
      </c>
      <c r="AX657" t="s">
        <v>361</v>
      </c>
      <c r="AY657" t="s">
        <v>361</v>
      </c>
      <c r="AZ657" t="s">
        <v>361</v>
      </c>
      <c r="BA657" t="s">
        <v>361</v>
      </c>
      <c r="BB657" t="s">
        <v>361</v>
      </c>
      <c r="BC657" t="s">
        <v>361</v>
      </c>
      <c r="BD657" t="s">
        <v>361</v>
      </c>
      <c r="BE657" t="s">
        <v>361</v>
      </c>
      <c r="BF657" t="s">
        <v>361</v>
      </c>
      <c r="BG657" t="s">
        <v>361</v>
      </c>
      <c r="BH657" t="s">
        <v>370</v>
      </c>
      <c r="BI657" t="s">
        <v>361</v>
      </c>
      <c r="BJ657" t="s">
        <v>370</v>
      </c>
      <c r="BK657" t="s">
        <v>361</v>
      </c>
      <c r="BL657" t="s">
        <v>361</v>
      </c>
      <c r="BM657" t="s">
        <v>361</v>
      </c>
      <c r="BP657" t="s">
        <v>361</v>
      </c>
      <c r="BQ657" t="s">
        <v>361</v>
      </c>
      <c r="BR657" t="s">
        <v>361</v>
      </c>
      <c r="BS657" t="s">
        <v>361</v>
      </c>
      <c r="BT657" t="s">
        <v>361</v>
      </c>
      <c r="BU657" t="s">
        <v>361</v>
      </c>
      <c r="BV657" t="s">
        <v>361</v>
      </c>
      <c r="BW657" t="s">
        <v>361</v>
      </c>
      <c r="BX657" t="s">
        <v>361</v>
      </c>
      <c r="BY657" t="s">
        <v>361</v>
      </c>
      <c r="BZ657" t="s">
        <v>370</v>
      </c>
      <c r="CA657" t="s">
        <v>361</v>
      </c>
      <c r="CB657" t="s">
        <v>361</v>
      </c>
      <c r="CC657" t="s">
        <v>361</v>
      </c>
      <c r="CF657" t="s">
        <v>361</v>
      </c>
      <c r="CG657" t="s">
        <v>361</v>
      </c>
      <c r="CH657" t="s">
        <v>361</v>
      </c>
      <c r="CI657" t="s">
        <v>361</v>
      </c>
      <c r="CJ657" t="s">
        <v>361</v>
      </c>
      <c r="CK657" t="s">
        <v>361</v>
      </c>
      <c r="CL657" t="s">
        <v>361</v>
      </c>
      <c r="CM657" t="s">
        <v>361</v>
      </c>
      <c r="CN657" t="s">
        <v>361</v>
      </c>
      <c r="CO657" t="s">
        <v>361</v>
      </c>
      <c r="CP657" t="s">
        <v>361</v>
      </c>
      <c r="CQ657" t="s">
        <v>361</v>
      </c>
      <c r="CR657" t="s">
        <v>361</v>
      </c>
      <c r="CS657" t="s">
        <v>370</v>
      </c>
      <c r="CT657" t="s">
        <v>370</v>
      </c>
      <c r="CU657" t="s">
        <v>361</v>
      </c>
      <c r="CV657" t="s">
        <v>361</v>
      </c>
      <c r="CW657" t="s">
        <v>361</v>
      </c>
      <c r="CX657" t="s">
        <v>361</v>
      </c>
      <c r="CY657" t="s">
        <v>361</v>
      </c>
      <c r="CZ657" t="s">
        <v>361</v>
      </c>
      <c r="DA657" t="s">
        <v>361</v>
      </c>
      <c r="DE657" t="s">
        <v>385</v>
      </c>
      <c r="DG657" t="s">
        <v>385</v>
      </c>
      <c r="DH657" t="s">
        <v>361</v>
      </c>
      <c r="DI657" t="s">
        <v>361</v>
      </c>
      <c r="DJ657" t="s">
        <v>361</v>
      </c>
      <c r="DK657" t="s">
        <v>361</v>
      </c>
      <c r="DL657" t="s">
        <v>361</v>
      </c>
      <c r="DM657" t="s">
        <v>361</v>
      </c>
      <c r="DN657" t="s">
        <v>361</v>
      </c>
      <c r="DO657" t="s">
        <v>361</v>
      </c>
      <c r="DP657" t="s">
        <v>361</v>
      </c>
      <c r="DQ657" t="s">
        <v>361</v>
      </c>
      <c r="DR657" t="s">
        <v>361</v>
      </c>
      <c r="DT657" t="s">
        <v>361</v>
      </c>
      <c r="DU657" t="s">
        <v>361</v>
      </c>
      <c r="DV657" t="s">
        <v>361</v>
      </c>
      <c r="DW657" t="s">
        <v>361</v>
      </c>
      <c r="DX657" t="s">
        <v>361</v>
      </c>
      <c r="DY657" t="s">
        <v>361</v>
      </c>
      <c r="DZ657" t="s">
        <v>361</v>
      </c>
      <c r="EA657" t="s">
        <v>361</v>
      </c>
      <c r="EB657" t="s">
        <v>361</v>
      </c>
      <c r="EC657" t="s">
        <v>361</v>
      </c>
      <c r="ED657" t="s">
        <v>370</v>
      </c>
      <c r="EI657" t="s">
        <v>383</v>
      </c>
      <c r="EK657" t="s">
        <v>383</v>
      </c>
      <c r="EL657">
        <v>1</v>
      </c>
      <c r="EM657" t="s">
        <v>371</v>
      </c>
      <c r="EN657">
        <v>17</v>
      </c>
      <c r="FQ657" t="s">
        <v>373</v>
      </c>
      <c r="FS657" t="s">
        <v>419</v>
      </c>
      <c r="FW657" t="s">
        <v>419</v>
      </c>
      <c r="GG657" t="s">
        <v>383</v>
      </c>
      <c r="GK657" t="s">
        <v>394</v>
      </c>
      <c r="GQ657">
        <v>4</v>
      </c>
      <c r="GS657" t="s">
        <v>395</v>
      </c>
      <c r="GU657" t="s">
        <v>396</v>
      </c>
      <c r="GY657" t="s">
        <v>397</v>
      </c>
      <c r="HC657" t="s">
        <v>383</v>
      </c>
      <c r="HE657" t="s">
        <v>385</v>
      </c>
      <c r="HO657" t="s">
        <v>385</v>
      </c>
      <c r="HP657" t="s">
        <v>385</v>
      </c>
      <c r="HQ657" t="s">
        <v>383</v>
      </c>
      <c r="HR657" t="s">
        <v>383</v>
      </c>
      <c r="HS657" t="s">
        <v>385</v>
      </c>
      <c r="HT657" t="s">
        <v>383</v>
      </c>
      <c r="HU657" t="s">
        <v>385</v>
      </c>
      <c r="HV657" t="s">
        <v>385</v>
      </c>
      <c r="HW657" t="s">
        <v>383</v>
      </c>
      <c r="IE657" t="s">
        <v>385</v>
      </c>
      <c r="IF657" t="s">
        <v>385</v>
      </c>
      <c r="IG657" t="s">
        <v>383</v>
      </c>
      <c r="IH657" t="s">
        <v>383</v>
      </c>
      <c r="II657" t="s">
        <v>383</v>
      </c>
      <c r="IJ657" t="s">
        <v>383</v>
      </c>
      <c r="IK657" t="s">
        <v>383</v>
      </c>
      <c r="IM657" t="s">
        <v>421</v>
      </c>
      <c r="IQ657" t="s">
        <v>380</v>
      </c>
      <c r="IU657" t="s">
        <v>399</v>
      </c>
      <c r="IW657" t="s">
        <v>399</v>
      </c>
      <c r="IY657" t="s">
        <v>399</v>
      </c>
      <c r="JA657" t="s">
        <v>383</v>
      </c>
      <c r="JL657" t="s">
        <v>361</v>
      </c>
      <c r="JM657" t="s">
        <v>361</v>
      </c>
      <c r="JN657" t="s">
        <v>361</v>
      </c>
      <c r="JO657" t="s">
        <v>361</v>
      </c>
      <c r="JP657" t="s">
        <v>361</v>
      </c>
      <c r="JQ657" t="s">
        <v>361</v>
      </c>
      <c r="JR657" t="s">
        <v>361</v>
      </c>
      <c r="JS657" t="s">
        <v>361</v>
      </c>
      <c r="JT657" t="s">
        <v>361</v>
      </c>
      <c r="JU657" t="s">
        <v>361</v>
      </c>
      <c r="JV657" t="s">
        <v>361</v>
      </c>
      <c r="JW657" t="s">
        <v>361</v>
      </c>
      <c r="KB657" t="s">
        <v>8</v>
      </c>
    </row>
    <row r="658" spans="1:288" x14ac:dyDescent="0.3">
      <c r="A658">
        <v>657</v>
      </c>
      <c r="D658" s="45">
        <v>44754</v>
      </c>
      <c r="E658" s="46">
        <v>0.55694444444444446</v>
      </c>
      <c r="F658" t="s">
        <v>73</v>
      </c>
      <c r="G658" t="s">
        <v>13</v>
      </c>
      <c r="H658" t="s">
        <v>7</v>
      </c>
      <c r="L658" t="s">
        <v>362</v>
      </c>
      <c r="P658" t="s">
        <v>9</v>
      </c>
      <c r="V658" t="s">
        <v>363</v>
      </c>
      <c r="Z658" t="s">
        <v>402</v>
      </c>
      <c r="AB658" t="s">
        <v>403</v>
      </c>
      <c r="AD658" t="s">
        <v>366</v>
      </c>
      <c r="AF658" t="s">
        <v>367</v>
      </c>
      <c r="AJ658" t="s">
        <v>367</v>
      </c>
      <c r="AN658" t="s">
        <v>9</v>
      </c>
      <c r="AP658" t="s">
        <v>369</v>
      </c>
      <c r="AR658" t="s">
        <v>9</v>
      </c>
      <c r="AT658" t="s">
        <v>9</v>
      </c>
      <c r="AV658" t="s">
        <v>361</v>
      </c>
      <c r="AW658" t="s">
        <v>361</v>
      </c>
      <c r="AX658" t="s">
        <v>361</v>
      </c>
      <c r="AY658" t="s">
        <v>370</v>
      </c>
      <c r="AZ658" t="s">
        <v>370</v>
      </c>
      <c r="BA658" t="s">
        <v>361</v>
      </c>
      <c r="BB658" t="s">
        <v>370</v>
      </c>
      <c r="BC658" t="s">
        <v>361</v>
      </c>
      <c r="BD658" t="s">
        <v>361</v>
      </c>
      <c r="BE658" t="s">
        <v>361</v>
      </c>
      <c r="BF658" t="s">
        <v>361</v>
      </c>
      <c r="BG658" t="s">
        <v>361</v>
      </c>
      <c r="BH658" t="s">
        <v>361</v>
      </c>
      <c r="BI658" t="s">
        <v>361</v>
      </c>
      <c r="BJ658" t="s">
        <v>361</v>
      </c>
      <c r="BK658" t="s">
        <v>361</v>
      </c>
      <c r="BL658" t="s">
        <v>361</v>
      </c>
      <c r="BM658" t="s">
        <v>361</v>
      </c>
      <c r="BP658" t="s">
        <v>361</v>
      </c>
      <c r="BQ658" t="s">
        <v>370</v>
      </c>
      <c r="BR658" t="s">
        <v>361</v>
      </c>
      <c r="BS658" t="s">
        <v>370</v>
      </c>
      <c r="BT658" t="s">
        <v>361</v>
      </c>
      <c r="BU658" t="s">
        <v>361</v>
      </c>
      <c r="BV658" t="s">
        <v>361</v>
      </c>
      <c r="BW658" t="s">
        <v>361</v>
      </c>
      <c r="BX658" t="s">
        <v>361</v>
      </c>
      <c r="BY658" t="s">
        <v>361</v>
      </c>
      <c r="BZ658" t="s">
        <v>361</v>
      </c>
      <c r="CA658" t="s">
        <v>361</v>
      </c>
      <c r="CB658" t="s">
        <v>361</v>
      </c>
      <c r="CC658" t="s">
        <v>361</v>
      </c>
      <c r="CF658" t="s">
        <v>361</v>
      </c>
      <c r="CG658" t="s">
        <v>361</v>
      </c>
      <c r="CH658" t="s">
        <v>370</v>
      </c>
      <c r="CI658" t="s">
        <v>370</v>
      </c>
      <c r="CJ658" t="s">
        <v>361</v>
      </c>
      <c r="CK658" t="s">
        <v>361</v>
      </c>
      <c r="CL658" t="s">
        <v>370</v>
      </c>
      <c r="CM658" t="s">
        <v>361</v>
      </c>
      <c r="CN658" t="s">
        <v>361</v>
      </c>
      <c r="CO658" t="s">
        <v>361</v>
      </c>
      <c r="CP658" t="s">
        <v>361</v>
      </c>
      <c r="CQ658" t="s">
        <v>361</v>
      </c>
      <c r="CR658" t="s">
        <v>361</v>
      </c>
      <c r="CS658" t="s">
        <v>361</v>
      </c>
      <c r="CT658" t="s">
        <v>361</v>
      </c>
      <c r="CU658" t="s">
        <v>361</v>
      </c>
      <c r="CV658" t="s">
        <v>361</v>
      </c>
      <c r="CW658" t="s">
        <v>361</v>
      </c>
      <c r="CX658" t="s">
        <v>361</v>
      </c>
      <c r="CY658" t="s">
        <v>361</v>
      </c>
      <c r="CZ658" t="s">
        <v>361</v>
      </c>
      <c r="DA658" t="s">
        <v>361</v>
      </c>
      <c r="DD658" t="s">
        <v>9</v>
      </c>
      <c r="DF658" t="s">
        <v>7</v>
      </c>
      <c r="DH658" t="s">
        <v>361</v>
      </c>
      <c r="DI658" t="s">
        <v>361</v>
      </c>
      <c r="DJ658" t="s">
        <v>361</v>
      </c>
      <c r="DK658" t="s">
        <v>361</v>
      </c>
      <c r="DL658" t="s">
        <v>361</v>
      </c>
      <c r="DM658" t="s">
        <v>361</v>
      </c>
      <c r="DN658" t="s">
        <v>361</v>
      </c>
      <c r="DO658" t="s">
        <v>361</v>
      </c>
      <c r="DP658" t="s">
        <v>361</v>
      </c>
      <c r="DQ658" t="s">
        <v>361</v>
      </c>
      <c r="DR658" t="s">
        <v>370</v>
      </c>
      <c r="DT658" t="s">
        <v>361</v>
      </c>
      <c r="DU658" t="s">
        <v>361</v>
      </c>
      <c r="DV658" t="s">
        <v>361</v>
      </c>
      <c r="DW658" t="s">
        <v>361</v>
      </c>
      <c r="DX658" t="s">
        <v>361</v>
      </c>
      <c r="DY658" t="s">
        <v>361</v>
      </c>
      <c r="DZ658" t="s">
        <v>361</v>
      </c>
      <c r="EA658" t="s">
        <v>361</v>
      </c>
      <c r="EB658" t="s">
        <v>361</v>
      </c>
      <c r="EC658" t="s">
        <v>361</v>
      </c>
      <c r="ED658" t="s">
        <v>361</v>
      </c>
      <c r="EH658" t="s">
        <v>7</v>
      </c>
      <c r="EJ658" t="s">
        <v>7</v>
      </c>
      <c r="EL658">
        <v>1</v>
      </c>
      <c r="EM658" t="s">
        <v>372</v>
      </c>
      <c r="EN658">
        <v>41</v>
      </c>
      <c r="FQ658" t="s">
        <v>373</v>
      </c>
      <c r="FR658" t="s">
        <v>406</v>
      </c>
      <c r="FV658" t="s">
        <v>374</v>
      </c>
      <c r="GF658" t="s">
        <v>7</v>
      </c>
      <c r="GJ658" t="s">
        <v>573</v>
      </c>
      <c r="GP658">
        <v>2</v>
      </c>
      <c r="GR658" t="s">
        <v>559</v>
      </c>
      <c r="GT658" t="s">
        <v>488</v>
      </c>
      <c r="GX658" t="s">
        <v>378</v>
      </c>
      <c r="HB658" t="s">
        <v>7</v>
      </c>
      <c r="HD658" t="s">
        <v>7</v>
      </c>
      <c r="HF658" t="s">
        <v>9</v>
      </c>
      <c r="HG658" t="s">
        <v>9</v>
      </c>
      <c r="HH658" t="s">
        <v>7</v>
      </c>
      <c r="HI658" t="s">
        <v>7</v>
      </c>
      <c r="HJ658" t="s">
        <v>7</v>
      </c>
      <c r="HK658" t="s">
        <v>7</v>
      </c>
      <c r="HL658" t="s">
        <v>7</v>
      </c>
      <c r="HM658" t="s">
        <v>9</v>
      </c>
      <c r="HN658" t="s">
        <v>7</v>
      </c>
      <c r="HX658" t="s">
        <v>9</v>
      </c>
      <c r="HY658" t="s">
        <v>9</v>
      </c>
      <c r="HZ658" t="s">
        <v>7</v>
      </c>
      <c r="IA658" t="s">
        <v>7</v>
      </c>
      <c r="IB658" t="s">
        <v>7</v>
      </c>
      <c r="IC658" t="s">
        <v>7</v>
      </c>
      <c r="ID658" t="s">
        <v>7</v>
      </c>
      <c r="IL658" t="s">
        <v>473</v>
      </c>
      <c r="IP658" t="s">
        <v>14</v>
      </c>
      <c r="IR658" t="s">
        <v>408</v>
      </c>
      <c r="IT658" t="s">
        <v>445</v>
      </c>
      <c r="IV658" t="s">
        <v>381</v>
      </c>
      <c r="IX658" t="s">
        <v>445</v>
      </c>
      <c r="IZ658" t="s">
        <v>7</v>
      </c>
      <c r="JL658" t="s">
        <v>361</v>
      </c>
      <c r="JM658" t="s">
        <v>361</v>
      </c>
      <c r="JN658" t="s">
        <v>361</v>
      </c>
      <c r="JO658" t="s">
        <v>361</v>
      </c>
      <c r="JP658" t="s">
        <v>361</v>
      </c>
      <c r="JQ658" t="s">
        <v>361</v>
      </c>
      <c r="JR658" t="s">
        <v>361</v>
      </c>
      <c r="JS658" t="s">
        <v>361</v>
      </c>
      <c r="JT658" t="s">
        <v>361</v>
      </c>
      <c r="JU658" t="s">
        <v>361</v>
      </c>
      <c r="JV658" t="s">
        <v>361</v>
      </c>
      <c r="JW658" t="s">
        <v>361</v>
      </c>
      <c r="KB658" t="s">
        <v>8</v>
      </c>
    </row>
    <row r="659" spans="1:288" x14ac:dyDescent="0.3">
      <c r="A659">
        <v>658</v>
      </c>
      <c r="D659" s="45">
        <v>44754</v>
      </c>
      <c r="E659" s="46">
        <v>0.56041666666666667</v>
      </c>
      <c r="F659" t="s">
        <v>10</v>
      </c>
      <c r="G659" t="s">
        <v>13</v>
      </c>
      <c r="H659" t="s">
        <v>7</v>
      </c>
      <c r="L659" t="s">
        <v>362</v>
      </c>
      <c r="P659" t="s">
        <v>9</v>
      </c>
      <c r="V659" t="s">
        <v>363</v>
      </c>
      <c r="Z659" t="s">
        <v>443</v>
      </c>
      <c r="AB659" t="s">
        <v>403</v>
      </c>
      <c r="AD659" t="s">
        <v>366</v>
      </c>
      <c r="AF659" t="s">
        <v>367</v>
      </c>
      <c r="AJ659" t="s">
        <v>367</v>
      </c>
      <c r="AN659" t="s">
        <v>368</v>
      </c>
      <c r="AP659" t="s">
        <v>369</v>
      </c>
      <c r="AR659" t="s">
        <v>7</v>
      </c>
      <c r="AT659" t="s">
        <v>368</v>
      </c>
      <c r="AV659" t="s">
        <v>361</v>
      </c>
      <c r="AW659" t="s">
        <v>361</v>
      </c>
      <c r="AX659" t="s">
        <v>361</v>
      </c>
      <c r="AY659" t="s">
        <v>370</v>
      </c>
      <c r="AZ659" t="s">
        <v>370</v>
      </c>
      <c r="BA659" t="s">
        <v>370</v>
      </c>
      <c r="BB659" t="s">
        <v>361</v>
      </c>
      <c r="BC659" t="s">
        <v>361</v>
      </c>
      <c r="BD659" t="s">
        <v>361</v>
      </c>
      <c r="BE659" t="s">
        <v>361</v>
      </c>
      <c r="BF659" t="s">
        <v>361</v>
      </c>
      <c r="BG659" t="s">
        <v>361</v>
      </c>
      <c r="BH659" t="s">
        <v>361</v>
      </c>
      <c r="BI659" t="s">
        <v>361</v>
      </c>
      <c r="BJ659" t="s">
        <v>361</v>
      </c>
      <c r="BK659" t="s">
        <v>361</v>
      </c>
      <c r="BL659" t="s">
        <v>361</v>
      </c>
      <c r="BM659" t="s">
        <v>361</v>
      </c>
      <c r="BP659" t="s">
        <v>361</v>
      </c>
      <c r="BQ659" t="s">
        <v>370</v>
      </c>
      <c r="BR659" t="s">
        <v>361</v>
      </c>
      <c r="BS659" t="s">
        <v>370</v>
      </c>
      <c r="BT659" t="s">
        <v>361</v>
      </c>
      <c r="BU659" t="s">
        <v>361</v>
      </c>
      <c r="BV659" t="s">
        <v>361</v>
      </c>
      <c r="BW659" t="s">
        <v>361</v>
      </c>
      <c r="BX659" t="s">
        <v>361</v>
      </c>
      <c r="BY659" t="s">
        <v>361</v>
      </c>
      <c r="BZ659" t="s">
        <v>361</v>
      </c>
      <c r="CA659" t="s">
        <v>361</v>
      </c>
      <c r="CB659" t="s">
        <v>361</v>
      </c>
      <c r="CC659" t="s">
        <v>361</v>
      </c>
      <c r="CF659" t="s">
        <v>361</v>
      </c>
      <c r="CG659" t="s">
        <v>370</v>
      </c>
      <c r="CH659" t="s">
        <v>370</v>
      </c>
      <c r="CI659" t="s">
        <v>370</v>
      </c>
      <c r="CJ659" t="s">
        <v>370</v>
      </c>
      <c r="CK659" t="s">
        <v>361</v>
      </c>
      <c r="CL659" t="s">
        <v>361</v>
      </c>
      <c r="CM659" t="s">
        <v>361</v>
      </c>
      <c r="CN659" t="s">
        <v>370</v>
      </c>
      <c r="CO659" t="s">
        <v>361</v>
      </c>
      <c r="CP659" t="s">
        <v>361</v>
      </c>
      <c r="CQ659" t="s">
        <v>361</v>
      </c>
      <c r="CR659" t="s">
        <v>361</v>
      </c>
      <c r="CS659" t="s">
        <v>361</v>
      </c>
      <c r="CT659" t="s">
        <v>361</v>
      </c>
      <c r="CU659" t="s">
        <v>361</v>
      </c>
      <c r="CV659" t="s">
        <v>361</v>
      </c>
      <c r="CW659" t="s">
        <v>361</v>
      </c>
      <c r="CX659" t="s">
        <v>361</v>
      </c>
      <c r="CY659" t="s">
        <v>361</v>
      </c>
      <c r="CZ659" t="s">
        <v>361</v>
      </c>
      <c r="DA659" t="s">
        <v>361</v>
      </c>
      <c r="DD659" t="s">
        <v>9</v>
      </c>
      <c r="DF659" t="s">
        <v>9</v>
      </c>
      <c r="DH659" t="s">
        <v>361</v>
      </c>
      <c r="DI659" t="s">
        <v>361</v>
      </c>
      <c r="DJ659" t="s">
        <v>361</v>
      </c>
      <c r="DK659" t="s">
        <v>361</v>
      </c>
      <c r="DL659" t="s">
        <v>361</v>
      </c>
      <c r="DM659" t="s">
        <v>361</v>
      </c>
      <c r="DN659" t="s">
        <v>361</v>
      </c>
      <c r="DO659" t="s">
        <v>361</v>
      </c>
      <c r="DP659" t="s">
        <v>361</v>
      </c>
      <c r="DQ659" t="s">
        <v>361</v>
      </c>
      <c r="DR659" t="s">
        <v>370</v>
      </c>
      <c r="DT659" t="s">
        <v>361</v>
      </c>
      <c r="DU659" t="s">
        <v>361</v>
      </c>
      <c r="DV659" t="s">
        <v>361</v>
      </c>
      <c r="DW659" t="s">
        <v>361</v>
      </c>
      <c r="DX659" t="s">
        <v>361</v>
      </c>
      <c r="DY659" t="s">
        <v>361</v>
      </c>
      <c r="DZ659" t="s">
        <v>361</v>
      </c>
      <c r="EA659" t="s">
        <v>361</v>
      </c>
      <c r="EB659" t="s">
        <v>361</v>
      </c>
      <c r="EC659" t="s">
        <v>361</v>
      </c>
      <c r="ED659" t="s">
        <v>361</v>
      </c>
      <c r="EH659" t="s">
        <v>7</v>
      </c>
      <c r="EJ659" t="s">
        <v>7</v>
      </c>
      <c r="EL659">
        <v>2</v>
      </c>
      <c r="EM659" t="s">
        <v>371</v>
      </c>
      <c r="EN659">
        <v>27</v>
      </c>
      <c r="EO659" t="s">
        <v>372</v>
      </c>
      <c r="EP659">
        <v>20</v>
      </c>
      <c r="FQ659" t="s">
        <v>373</v>
      </c>
      <c r="FR659" t="s">
        <v>374</v>
      </c>
      <c r="FV659" t="s">
        <v>374</v>
      </c>
      <c r="GF659" t="s">
        <v>7</v>
      </c>
      <c r="GJ659" t="s">
        <v>425</v>
      </c>
      <c r="GP659">
        <v>1</v>
      </c>
      <c r="GR659" t="s">
        <v>376</v>
      </c>
      <c r="GT659" t="s">
        <v>377</v>
      </c>
      <c r="GX659" t="s">
        <v>378</v>
      </c>
      <c r="HB659" t="s">
        <v>9</v>
      </c>
      <c r="HD659" t="s">
        <v>9</v>
      </c>
      <c r="HF659" t="s">
        <v>9</v>
      </c>
      <c r="HG659" t="s">
        <v>9</v>
      </c>
      <c r="HH659" t="s">
        <v>7</v>
      </c>
      <c r="HI659" t="s">
        <v>9</v>
      </c>
      <c r="HJ659" t="s">
        <v>9</v>
      </c>
      <c r="HK659" t="s">
        <v>7</v>
      </c>
      <c r="HL659" t="s">
        <v>9</v>
      </c>
      <c r="HM659" t="s">
        <v>9</v>
      </c>
      <c r="HN659" t="s">
        <v>9</v>
      </c>
      <c r="HX659" t="s">
        <v>9</v>
      </c>
      <c r="HY659" t="s">
        <v>9</v>
      </c>
      <c r="HZ659" t="s">
        <v>9</v>
      </c>
      <c r="IA659" t="s">
        <v>7</v>
      </c>
      <c r="IB659" t="s">
        <v>7</v>
      </c>
      <c r="IC659" t="s">
        <v>7</v>
      </c>
      <c r="ID659" t="s">
        <v>7</v>
      </c>
      <c r="IL659" t="s">
        <v>551</v>
      </c>
      <c r="IP659" t="s">
        <v>380</v>
      </c>
      <c r="IT659" t="s">
        <v>381</v>
      </c>
      <c r="IV659" t="s">
        <v>381</v>
      </c>
      <c r="IX659" t="s">
        <v>381</v>
      </c>
      <c r="IZ659" t="s">
        <v>9</v>
      </c>
      <c r="JB659" t="s">
        <v>11</v>
      </c>
      <c r="JD659" t="s">
        <v>9</v>
      </c>
      <c r="JF659" t="s">
        <v>410</v>
      </c>
      <c r="JG659" t="s">
        <v>446</v>
      </c>
      <c r="JH659" t="s">
        <v>446</v>
      </c>
      <c r="JL659" t="s">
        <v>370</v>
      </c>
      <c r="JM659" t="s">
        <v>370</v>
      </c>
      <c r="JN659" t="s">
        <v>370</v>
      </c>
      <c r="JO659" t="s">
        <v>370</v>
      </c>
      <c r="JP659" t="s">
        <v>370</v>
      </c>
      <c r="JQ659" t="s">
        <v>361</v>
      </c>
      <c r="JR659" t="s">
        <v>361</v>
      </c>
      <c r="JS659" t="s">
        <v>361</v>
      </c>
      <c r="JT659" t="s">
        <v>361</v>
      </c>
      <c r="JU659" t="s">
        <v>361</v>
      </c>
      <c r="JV659" t="s">
        <v>361</v>
      </c>
      <c r="JW659" t="s">
        <v>361</v>
      </c>
      <c r="JX659" t="s">
        <v>14</v>
      </c>
      <c r="JZ659" t="s">
        <v>412</v>
      </c>
      <c r="KB659" t="s">
        <v>8</v>
      </c>
    </row>
    <row r="660" spans="1:288" x14ac:dyDescent="0.3">
      <c r="A660">
        <v>659</v>
      </c>
      <c r="D660" s="45">
        <v>44754</v>
      </c>
      <c r="E660" s="46">
        <v>0.56527777777777777</v>
      </c>
      <c r="F660" t="s">
        <v>16</v>
      </c>
      <c r="G660" t="s">
        <v>382</v>
      </c>
      <c r="I660" t="s">
        <v>385</v>
      </c>
      <c r="K660" t="s">
        <v>521</v>
      </c>
      <c r="N660" t="s">
        <v>384</v>
      </c>
      <c r="S660" t="s">
        <v>385</v>
      </c>
      <c r="W660" t="s">
        <v>413</v>
      </c>
      <c r="AA660" t="s">
        <v>434</v>
      </c>
      <c r="AC660" t="s">
        <v>388</v>
      </c>
      <c r="AE660" t="s">
        <v>435</v>
      </c>
      <c r="AG660" t="s">
        <v>390</v>
      </c>
      <c r="AK660" t="s">
        <v>502</v>
      </c>
      <c r="AL660" t="s">
        <v>691</v>
      </c>
      <c r="AO660" t="s">
        <v>385</v>
      </c>
      <c r="AQ660" t="s">
        <v>418</v>
      </c>
      <c r="AS660" t="s">
        <v>385</v>
      </c>
      <c r="AU660" t="s">
        <v>385</v>
      </c>
      <c r="AV660" t="s">
        <v>361</v>
      </c>
      <c r="AW660" t="s">
        <v>361</v>
      </c>
      <c r="AX660" t="s">
        <v>361</v>
      </c>
      <c r="AY660" t="s">
        <v>361</v>
      </c>
      <c r="AZ660" t="s">
        <v>361</v>
      </c>
      <c r="BA660" t="s">
        <v>361</v>
      </c>
      <c r="BB660" t="s">
        <v>361</v>
      </c>
      <c r="BC660" t="s">
        <v>361</v>
      </c>
      <c r="BD660" t="s">
        <v>361</v>
      </c>
      <c r="BE660" t="s">
        <v>361</v>
      </c>
      <c r="BF660" t="s">
        <v>370</v>
      </c>
      <c r="BG660" t="s">
        <v>361</v>
      </c>
      <c r="BH660" t="s">
        <v>361</v>
      </c>
      <c r="BI660" t="s">
        <v>361</v>
      </c>
      <c r="BJ660" t="s">
        <v>361</v>
      </c>
      <c r="BK660" t="s">
        <v>361</v>
      </c>
      <c r="BL660" t="s">
        <v>361</v>
      </c>
      <c r="BM660" t="s">
        <v>361</v>
      </c>
      <c r="BP660" t="s">
        <v>361</v>
      </c>
      <c r="BQ660" t="s">
        <v>361</v>
      </c>
      <c r="BR660" t="s">
        <v>361</v>
      </c>
      <c r="BS660" t="s">
        <v>361</v>
      </c>
      <c r="BT660" t="s">
        <v>361</v>
      </c>
      <c r="BU660" t="s">
        <v>361</v>
      </c>
      <c r="BV660" t="s">
        <v>361</v>
      </c>
      <c r="BW660" t="s">
        <v>361</v>
      </c>
      <c r="BX660" t="s">
        <v>361</v>
      </c>
      <c r="BY660" t="s">
        <v>361</v>
      </c>
      <c r="BZ660" t="s">
        <v>361</v>
      </c>
      <c r="CA660" t="s">
        <v>361</v>
      </c>
      <c r="CB660" t="s">
        <v>361</v>
      </c>
      <c r="CC660" t="s">
        <v>370</v>
      </c>
      <c r="CE660" t="s">
        <v>692</v>
      </c>
      <c r="CF660" t="s">
        <v>361</v>
      </c>
      <c r="CG660" t="s">
        <v>361</v>
      </c>
      <c r="CH660" t="s">
        <v>361</v>
      </c>
      <c r="CI660" t="s">
        <v>361</v>
      </c>
      <c r="CJ660" t="s">
        <v>361</v>
      </c>
      <c r="CK660" t="s">
        <v>361</v>
      </c>
      <c r="CL660" t="s">
        <v>361</v>
      </c>
      <c r="CM660" t="s">
        <v>361</v>
      </c>
      <c r="CN660" t="s">
        <v>361</v>
      </c>
      <c r="CO660" t="s">
        <v>361</v>
      </c>
      <c r="CP660" t="s">
        <v>361</v>
      </c>
      <c r="CQ660" t="s">
        <v>361</v>
      </c>
      <c r="CR660" t="s">
        <v>361</v>
      </c>
      <c r="CS660" t="s">
        <v>361</v>
      </c>
      <c r="CT660" t="s">
        <v>370</v>
      </c>
      <c r="CU660" t="s">
        <v>361</v>
      </c>
      <c r="CV660" t="s">
        <v>361</v>
      </c>
      <c r="CW660" t="s">
        <v>361</v>
      </c>
      <c r="CX660" t="s">
        <v>361</v>
      </c>
      <c r="CY660" t="s">
        <v>361</v>
      </c>
      <c r="CZ660" t="s">
        <v>361</v>
      </c>
      <c r="DA660" t="s">
        <v>361</v>
      </c>
      <c r="DE660" t="s">
        <v>385</v>
      </c>
      <c r="DG660" t="s">
        <v>385</v>
      </c>
      <c r="DH660" t="s">
        <v>361</v>
      </c>
      <c r="DI660" t="s">
        <v>361</v>
      </c>
      <c r="DJ660" t="s">
        <v>361</v>
      </c>
      <c r="DK660" t="s">
        <v>361</v>
      </c>
      <c r="DL660" t="s">
        <v>361</v>
      </c>
      <c r="DM660" t="s">
        <v>361</v>
      </c>
      <c r="DN660" t="s">
        <v>361</v>
      </c>
      <c r="DO660" t="s">
        <v>361</v>
      </c>
      <c r="DP660" t="s">
        <v>361</v>
      </c>
      <c r="DQ660" t="s">
        <v>361</v>
      </c>
      <c r="DR660" t="s">
        <v>361</v>
      </c>
      <c r="DT660" t="s">
        <v>361</v>
      </c>
      <c r="DU660" t="s">
        <v>370</v>
      </c>
      <c r="DV660" t="s">
        <v>361</v>
      </c>
      <c r="DW660" t="s">
        <v>361</v>
      </c>
      <c r="DX660" t="s">
        <v>361</v>
      </c>
      <c r="DY660" t="s">
        <v>361</v>
      </c>
      <c r="DZ660" t="s">
        <v>361</v>
      </c>
      <c r="EA660" t="s">
        <v>361</v>
      </c>
      <c r="EB660" t="s">
        <v>361</v>
      </c>
      <c r="EC660" t="s">
        <v>361</v>
      </c>
      <c r="ED660" t="s">
        <v>361</v>
      </c>
      <c r="EG660" t="s">
        <v>385</v>
      </c>
      <c r="EI660" t="s">
        <v>383</v>
      </c>
      <c r="EK660" t="s">
        <v>385</v>
      </c>
      <c r="EL660">
        <v>1</v>
      </c>
      <c r="EM660" t="s">
        <v>372</v>
      </c>
      <c r="EN660">
        <v>20</v>
      </c>
      <c r="FQ660" t="s">
        <v>373</v>
      </c>
      <c r="FS660" t="s">
        <v>393</v>
      </c>
      <c r="FW660" t="s">
        <v>393</v>
      </c>
      <c r="GG660" t="s">
        <v>383</v>
      </c>
      <c r="GK660" t="s">
        <v>394</v>
      </c>
      <c r="GQ660">
        <v>5</v>
      </c>
      <c r="GS660" t="s">
        <v>395</v>
      </c>
      <c r="GU660" t="s">
        <v>396</v>
      </c>
      <c r="GY660" t="s">
        <v>397</v>
      </c>
      <c r="HC660" t="s">
        <v>383</v>
      </c>
      <c r="HE660" t="s">
        <v>385</v>
      </c>
      <c r="HO660" t="s">
        <v>383</v>
      </c>
      <c r="HP660" t="s">
        <v>385</v>
      </c>
      <c r="HQ660" t="s">
        <v>383</v>
      </c>
      <c r="HR660" t="s">
        <v>383</v>
      </c>
      <c r="HS660" t="s">
        <v>385</v>
      </c>
      <c r="HT660" t="s">
        <v>383</v>
      </c>
      <c r="HU660" t="s">
        <v>385</v>
      </c>
      <c r="HV660" t="s">
        <v>385</v>
      </c>
      <c r="HW660" t="s">
        <v>383</v>
      </c>
      <c r="IE660" t="s">
        <v>385</v>
      </c>
      <c r="IF660" t="s">
        <v>385</v>
      </c>
      <c r="IG660" t="s">
        <v>383</v>
      </c>
      <c r="IH660" t="s">
        <v>383</v>
      </c>
      <c r="II660" t="s">
        <v>383</v>
      </c>
      <c r="IJ660" t="s">
        <v>383</v>
      </c>
      <c r="IK660" t="s">
        <v>383</v>
      </c>
      <c r="IM660" t="s">
        <v>421</v>
      </c>
      <c r="IQ660" t="s">
        <v>380</v>
      </c>
      <c r="IU660" t="s">
        <v>399</v>
      </c>
      <c r="IW660" t="s">
        <v>399</v>
      </c>
      <c r="IY660" t="s">
        <v>399</v>
      </c>
      <c r="JA660" t="s">
        <v>385</v>
      </c>
      <c r="JC660" t="s">
        <v>430</v>
      </c>
      <c r="JE660" t="s">
        <v>385</v>
      </c>
      <c r="JI660" t="s">
        <v>431</v>
      </c>
      <c r="JJ660" t="s">
        <v>432</v>
      </c>
      <c r="JK660" t="s">
        <v>432</v>
      </c>
      <c r="JL660" t="s">
        <v>361</v>
      </c>
      <c r="JM660" t="s">
        <v>361</v>
      </c>
      <c r="JN660" t="s">
        <v>361</v>
      </c>
      <c r="JO660" t="s">
        <v>361</v>
      </c>
      <c r="JP660" t="s">
        <v>361</v>
      </c>
      <c r="JQ660" t="s">
        <v>361</v>
      </c>
      <c r="JR660" t="s">
        <v>370</v>
      </c>
      <c r="JS660" t="s">
        <v>370</v>
      </c>
      <c r="JT660" t="s">
        <v>370</v>
      </c>
      <c r="JU660" t="s">
        <v>370</v>
      </c>
      <c r="JV660" t="s">
        <v>370</v>
      </c>
      <c r="JW660" t="s">
        <v>361</v>
      </c>
      <c r="JY660" t="s">
        <v>474</v>
      </c>
      <c r="KA660" t="s">
        <v>433</v>
      </c>
      <c r="KB660" t="s">
        <v>8</v>
      </c>
    </row>
    <row r="661" spans="1:288" x14ac:dyDescent="0.3">
      <c r="A661">
        <v>660</v>
      </c>
      <c r="D661" s="45">
        <v>44754</v>
      </c>
      <c r="E661" s="46">
        <v>0.56666666666666665</v>
      </c>
      <c r="F661" t="s">
        <v>4</v>
      </c>
      <c r="G661" t="s">
        <v>13</v>
      </c>
      <c r="H661" t="s">
        <v>7</v>
      </c>
      <c r="L661" t="s">
        <v>362</v>
      </c>
      <c r="P661" t="s">
        <v>9</v>
      </c>
      <c r="V661" t="s">
        <v>526</v>
      </c>
      <c r="Z661" t="s">
        <v>443</v>
      </c>
      <c r="AB661" t="s">
        <v>475</v>
      </c>
      <c r="AD661" t="s">
        <v>415</v>
      </c>
      <c r="AF661" t="s">
        <v>367</v>
      </c>
      <c r="AJ661" t="s">
        <v>367</v>
      </c>
      <c r="AN661" t="s">
        <v>368</v>
      </c>
      <c r="AP661" t="s">
        <v>367</v>
      </c>
      <c r="AR661" t="s">
        <v>7</v>
      </c>
      <c r="AT661" t="s">
        <v>368</v>
      </c>
      <c r="AV661" t="s">
        <v>361</v>
      </c>
      <c r="AW661" t="s">
        <v>361</v>
      </c>
      <c r="AX661" t="s">
        <v>361</v>
      </c>
      <c r="AY661" t="s">
        <v>370</v>
      </c>
      <c r="AZ661" t="s">
        <v>370</v>
      </c>
      <c r="BA661" t="s">
        <v>370</v>
      </c>
      <c r="BB661" t="s">
        <v>370</v>
      </c>
      <c r="BC661" t="s">
        <v>361</v>
      </c>
      <c r="BD661" t="s">
        <v>361</v>
      </c>
      <c r="BE661" t="s">
        <v>361</v>
      </c>
      <c r="BF661" t="s">
        <v>361</v>
      </c>
      <c r="BG661" t="s">
        <v>361</v>
      </c>
      <c r="BH661" t="s">
        <v>361</v>
      </c>
      <c r="BI661" t="s">
        <v>361</v>
      </c>
      <c r="BJ661" t="s">
        <v>361</v>
      </c>
      <c r="BK661" t="s">
        <v>361</v>
      </c>
      <c r="BL661" t="s">
        <v>361</v>
      </c>
      <c r="BM661" t="s">
        <v>361</v>
      </c>
      <c r="BP661" t="s">
        <v>361</v>
      </c>
      <c r="BQ661" t="s">
        <v>361</v>
      </c>
      <c r="BR661" t="s">
        <v>370</v>
      </c>
      <c r="BS661" t="s">
        <v>370</v>
      </c>
      <c r="BT661" t="s">
        <v>370</v>
      </c>
      <c r="BU661" t="s">
        <v>361</v>
      </c>
      <c r="BV661" t="s">
        <v>361</v>
      </c>
      <c r="BW661" t="s">
        <v>361</v>
      </c>
      <c r="BX661" t="s">
        <v>361</v>
      </c>
      <c r="BY661" t="s">
        <v>361</v>
      </c>
      <c r="BZ661" t="s">
        <v>361</v>
      </c>
      <c r="CA661" t="s">
        <v>361</v>
      </c>
      <c r="CB661" t="s">
        <v>361</v>
      </c>
      <c r="CC661" t="s">
        <v>361</v>
      </c>
      <c r="CF661" t="s">
        <v>361</v>
      </c>
      <c r="CG661" t="s">
        <v>361</v>
      </c>
      <c r="CH661" t="s">
        <v>361</v>
      </c>
      <c r="CI661" t="s">
        <v>370</v>
      </c>
      <c r="CJ661" t="s">
        <v>370</v>
      </c>
      <c r="CK661" t="s">
        <v>370</v>
      </c>
      <c r="CL661" t="s">
        <v>361</v>
      </c>
      <c r="CM661" t="s">
        <v>361</v>
      </c>
      <c r="CN661" t="s">
        <v>361</v>
      </c>
      <c r="CO661" t="s">
        <v>361</v>
      </c>
      <c r="CP661" t="s">
        <v>361</v>
      </c>
      <c r="CQ661" t="s">
        <v>361</v>
      </c>
      <c r="CR661" t="s">
        <v>361</v>
      </c>
      <c r="CS661" t="s">
        <v>361</v>
      </c>
      <c r="CT661" t="s">
        <v>361</v>
      </c>
      <c r="CU661" t="s">
        <v>361</v>
      </c>
      <c r="CV661" t="s">
        <v>361</v>
      </c>
      <c r="CW661" t="s">
        <v>361</v>
      </c>
      <c r="CX661" t="s">
        <v>361</v>
      </c>
      <c r="CY661" t="s">
        <v>361</v>
      </c>
      <c r="CZ661" t="s">
        <v>361</v>
      </c>
      <c r="DA661" t="s">
        <v>361</v>
      </c>
      <c r="DD661" t="s">
        <v>9</v>
      </c>
      <c r="DF661" t="s">
        <v>9</v>
      </c>
      <c r="DH661" t="s">
        <v>361</v>
      </c>
      <c r="DI661" t="s">
        <v>361</v>
      </c>
      <c r="DJ661" t="s">
        <v>361</v>
      </c>
      <c r="DK661" t="s">
        <v>361</v>
      </c>
      <c r="DL661" t="s">
        <v>361</v>
      </c>
      <c r="DM661" t="s">
        <v>361</v>
      </c>
      <c r="DN661" t="s">
        <v>361</v>
      </c>
      <c r="DO661" t="s">
        <v>361</v>
      </c>
      <c r="DP661" t="s">
        <v>361</v>
      </c>
      <c r="DQ661" t="s">
        <v>361</v>
      </c>
      <c r="DR661" t="s">
        <v>370</v>
      </c>
      <c r="DT661" t="s">
        <v>361</v>
      </c>
      <c r="DU661" t="s">
        <v>361</v>
      </c>
      <c r="DV661" t="s">
        <v>361</v>
      </c>
      <c r="DW661" t="s">
        <v>361</v>
      </c>
      <c r="DX661" t="s">
        <v>361</v>
      </c>
      <c r="DY661" t="s">
        <v>361</v>
      </c>
      <c r="DZ661" t="s">
        <v>361</v>
      </c>
      <c r="EA661" t="s">
        <v>361</v>
      </c>
      <c r="EB661" t="s">
        <v>361</v>
      </c>
      <c r="EC661" t="s">
        <v>361</v>
      </c>
      <c r="ED661" t="s">
        <v>361</v>
      </c>
      <c r="EH661" t="s">
        <v>7</v>
      </c>
      <c r="EJ661" t="s">
        <v>7</v>
      </c>
      <c r="EL661">
        <v>1</v>
      </c>
      <c r="EM661" t="s">
        <v>371</v>
      </c>
      <c r="EN661">
        <v>54</v>
      </c>
      <c r="FQ661" t="s">
        <v>373</v>
      </c>
      <c r="FR661" t="s">
        <v>374</v>
      </c>
      <c r="FV661" t="s">
        <v>374</v>
      </c>
      <c r="GF661" t="s">
        <v>7</v>
      </c>
      <c r="GJ661" t="s">
        <v>425</v>
      </c>
      <c r="GP661">
        <v>1</v>
      </c>
      <c r="GR661" t="s">
        <v>376</v>
      </c>
      <c r="GT661" t="s">
        <v>377</v>
      </c>
      <c r="GX661" t="s">
        <v>378</v>
      </c>
      <c r="HB661" t="s">
        <v>7</v>
      </c>
      <c r="HD661" t="s">
        <v>9</v>
      </c>
      <c r="HF661" t="s">
        <v>9</v>
      </c>
      <c r="HG661" t="s">
        <v>9</v>
      </c>
      <c r="HH661" t="s">
        <v>7</v>
      </c>
      <c r="HI661" t="s">
        <v>9</v>
      </c>
      <c r="HJ661" t="s">
        <v>9</v>
      </c>
      <c r="HK661" t="s">
        <v>7</v>
      </c>
      <c r="HL661" t="s">
        <v>9</v>
      </c>
      <c r="HM661" t="s">
        <v>9</v>
      </c>
      <c r="HN661" t="s">
        <v>9</v>
      </c>
      <c r="HX661" t="s">
        <v>9</v>
      </c>
      <c r="HY661" t="s">
        <v>9</v>
      </c>
      <c r="HZ661" t="s">
        <v>7</v>
      </c>
      <c r="IA661" t="s">
        <v>7</v>
      </c>
      <c r="IB661" t="s">
        <v>7</v>
      </c>
      <c r="IC661" t="s">
        <v>9</v>
      </c>
      <c r="ID661" t="s">
        <v>7</v>
      </c>
      <c r="IL661" t="s">
        <v>379</v>
      </c>
      <c r="IP661" t="s">
        <v>441</v>
      </c>
      <c r="IT661" t="s">
        <v>381</v>
      </c>
      <c r="IV661" t="s">
        <v>381</v>
      </c>
      <c r="IX661" t="s">
        <v>381</v>
      </c>
      <c r="IZ661" t="s">
        <v>9</v>
      </c>
      <c r="JB661" t="s">
        <v>11</v>
      </c>
      <c r="JD661" t="s">
        <v>9</v>
      </c>
      <c r="JF661" t="s">
        <v>446</v>
      </c>
      <c r="JG661" t="s">
        <v>446</v>
      </c>
      <c r="JH661" t="s">
        <v>410</v>
      </c>
      <c r="JL661" t="s">
        <v>370</v>
      </c>
      <c r="JM661" t="s">
        <v>370</v>
      </c>
      <c r="JN661" t="s">
        <v>370</v>
      </c>
      <c r="JO661" t="s">
        <v>370</v>
      </c>
      <c r="JP661" t="s">
        <v>370</v>
      </c>
      <c r="JQ661" t="s">
        <v>370</v>
      </c>
      <c r="JR661" t="s">
        <v>361</v>
      </c>
      <c r="JS661" t="s">
        <v>361</v>
      </c>
      <c r="JT661" t="s">
        <v>361</v>
      </c>
      <c r="JU661" t="s">
        <v>361</v>
      </c>
      <c r="JV661" t="s">
        <v>361</v>
      </c>
      <c r="JW661" t="s">
        <v>361</v>
      </c>
      <c r="JX661" t="s">
        <v>411</v>
      </c>
      <c r="JZ661" t="s">
        <v>412</v>
      </c>
      <c r="KB661" t="s">
        <v>8</v>
      </c>
    </row>
    <row r="662" spans="1:288" x14ac:dyDescent="0.3">
      <c r="A662">
        <v>661</v>
      </c>
      <c r="D662" s="45">
        <v>44754</v>
      </c>
      <c r="E662" s="46">
        <v>0.56527777777777777</v>
      </c>
      <c r="F662" t="s">
        <v>21</v>
      </c>
      <c r="G662" t="s">
        <v>13</v>
      </c>
      <c r="H662" t="s">
        <v>7</v>
      </c>
      <c r="L662" t="s">
        <v>362</v>
      </c>
      <c r="P662" t="s">
        <v>9</v>
      </c>
      <c r="V662" t="s">
        <v>363</v>
      </c>
      <c r="Z662" t="s">
        <v>443</v>
      </c>
      <c r="AB662" t="s">
        <v>403</v>
      </c>
      <c r="AD662" t="s">
        <v>423</v>
      </c>
      <c r="AF662" t="s">
        <v>367</v>
      </c>
      <c r="AJ662" t="s">
        <v>367</v>
      </c>
      <c r="AN662" t="s">
        <v>9</v>
      </c>
      <c r="AP662" t="s">
        <v>369</v>
      </c>
      <c r="AR662" t="s">
        <v>7</v>
      </c>
      <c r="AT662" t="s">
        <v>7</v>
      </c>
      <c r="AV662" t="s">
        <v>361</v>
      </c>
      <c r="AW662" t="s">
        <v>361</v>
      </c>
      <c r="AX662" t="s">
        <v>361</v>
      </c>
      <c r="AY662" t="s">
        <v>370</v>
      </c>
      <c r="AZ662" t="s">
        <v>361</v>
      </c>
      <c r="BA662" t="s">
        <v>370</v>
      </c>
      <c r="BB662" t="s">
        <v>361</v>
      </c>
      <c r="BC662" t="s">
        <v>361</v>
      </c>
      <c r="BD662" t="s">
        <v>361</v>
      </c>
      <c r="BE662" t="s">
        <v>361</v>
      </c>
      <c r="BF662" t="s">
        <v>361</v>
      </c>
      <c r="BG662" t="s">
        <v>361</v>
      </c>
      <c r="BH662" t="s">
        <v>361</v>
      </c>
      <c r="BI662" t="s">
        <v>361</v>
      </c>
      <c r="BJ662" t="s">
        <v>361</v>
      </c>
      <c r="BK662" t="s">
        <v>361</v>
      </c>
      <c r="BL662" t="s">
        <v>361</v>
      </c>
      <c r="BM662" t="s">
        <v>361</v>
      </c>
      <c r="BP662" t="s">
        <v>361</v>
      </c>
      <c r="BQ662" t="s">
        <v>370</v>
      </c>
      <c r="BR662" t="s">
        <v>361</v>
      </c>
      <c r="BS662" t="s">
        <v>370</v>
      </c>
      <c r="BT662" t="s">
        <v>361</v>
      </c>
      <c r="BU662" t="s">
        <v>361</v>
      </c>
      <c r="BV662" t="s">
        <v>361</v>
      </c>
      <c r="BW662" t="s">
        <v>361</v>
      </c>
      <c r="BX662" t="s">
        <v>361</v>
      </c>
      <c r="BY662" t="s">
        <v>361</v>
      </c>
      <c r="BZ662" t="s">
        <v>361</v>
      </c>
      <c r="CA662" t="s">
        <v>361</v>
      </c>
      <c r="CB662" t="s">
        <v>361</v>
      </c>
      <c r="CC662" t="s">
        <v>361</v>
      </c>
      <c r="CF662" t="s">
        <v>370</v>
      </c>
      <c r="CG662" t="s">
        <v>361</v>
      </c>
      <c r="CH662" t="s">
        <v>361</v>
      </c>
      <c r="CI662" t="s">
        <v>361</v>
      </c>
      <c r="CJ662" t="s">
        <v>361</v>
      </c>
      <c r="CK662" t="s">
        <v>361</v>
      </c>
      <c r="CL662" t="s">
        <v>361</v>
      </c>
      <c r="CM662" t="s">
        <v>361</v>
      </c>
      <c r="CN662" t="s">
        <v>361</v>
      </c>
      <c r="CO662" t="s">
        <v>361</v>
      </c>
      <c r="CP662" t="s">
        <v>361</v>
      </c>
      <c r="CQ662" t="s">
        <v>361</v>
      </c>
      <c r="CR662" t="s">
        <v>361</v>
      </c>
      <c r="CS662" t="s">
        <v>361</v>
      </c>
      <c r="CT662" t="s">
        <v>361</v>
      </c>
      <c r="CU662" t="s">
        <v>361</v>
      </c>
      <c r="CV662" t="s">
        <v>361</v>
      </c>
      <c r="CW662" t="s">
        <v>361</v>
      </c>
      <c r="CX662" t="s">
        <v>361</v>
      </c>
      <c r="CY662" t="s">
        <v>361</v>
      </c>
      <c r="CZ662" t="s">
        <v>361</v>
      </c>
      <c r="DA662" t="s">
        <v>361</v>
      </c>
      <c r="DD662" t="s">
        <v>9</v>
      </c>
      <c r="DF662" t="s">
        <v>9</v>
      </c>
      <c r="DH662" t="s">
        <v>361</v>
      </c>
      <c r="DI662" t="s">
        <v>361</v>
      </c>
      <c r="DJ662" t="s">
        <v>361</v>
      </c>
      <c r="DK662" t="s">
        <v>361</v>
      </c>
      <c r="DL662" t="s">
        <v>361</v>
      </c>
      <c r="DM662" t="s">
        <v>361</v>
      </c>
      <c r="DN662" t="s">
        <v>361</v>
      </c>
      <c r="DO662" t="s">
        <v>361</v>
      </c>
      <c r="DP662" t="s">
        <v>361</v>
      </c>
      <c r="DQ662" t="s">
        <v>361</v>
      </c>
      <c r="DR662" t="s">
        <v>370</v>
      </c>
      <c r="DT662" t="s">
        <v>361</v>
      </c>
      <c r="DU662" t="s">
        <v>361</v>
      </c>
      <c r="DV662" t="s">
        <v>361</v>
      </c>
      <c r="DW662" t="s">
        <v>361</v>
      </c>
      <c r="DX662" t="s">
        <v>361</v>
      </c>
      <c r="DY662" t="s">
        <v>361</v>
      </c>
      <c r="DZ662" t="s">
        <v>361</v>
      </c>
      <c r="EA662" t="s">
        <v>361</v>
      </c>
      <c r="EB662" t="s">
        <v>361</v>
      </c>
      <c r="EC662" t="s">
        <v>361</v>
      </c>
      <c r="ED662" t="s">
        <v>361</v>
      </c>
      <c r="EH662" t="s">
        <v>7</v>
      </c>
      <c r="EJ662" t="s">
        <v>7</v>
      </c>
      <c r="EL662">
        <v>1</v>
      </c>
      <c r="EM662" t="s">
        <v>372</v>
      </c>
      <c r="EN662">
        <v>9</v>
      </c>
      <c r="FQ662" t="s">
        <v>392</v>
      </c>
      <c r="FR662" t="s">
        <v>374</v>
      </c>
      <c r="FV662" t="s">
        <v>374</v>
      </c>
      <c r="FZ662" t="s">
        <v>9</v>
      </c>
      <c r="GF662" t="s">
        <v>7</v>
      </c>
      <c r="GJ662" t="s">
        <v>425</v>
      </c>
      <c r="GP662">
        <v>2</v>
      </c>
      <c r="GR662" t="s">
        <v>538</v>
      </c>
      <c r="GT662" t="s">
        <v>377</v>
      </c>
      <c r="GX662" t="s">
        <v>378</v>
      </c>
      <c r="HB662" t="s">
        <v>9</v>
      </c>
      <c r="HD662" t="s">
        <v>7</v>
      </c>
      <c r="HF662" t="s">
        <v>9</v>
      </c>
      <c r="HG662" t="s">
        <v>9</v>
      </c>
      <c r="HH662" t="s">
        <v>7</v>
      </c>
      <c r="HI662" t="s">
        <v>7</v>
      </c>
      <c r="HJ662" t="s">
        <v>9</v>
      </c>
      <c r="HK662" t="s">
        <v>7</v>
      </c>
      <c r="HL662" t="s">
        <v>9</v>
      </c>
      <c r="HM662" t="s">
        <v>7</v>
      </c>
      <c r="HN662" t="s">
        <v>7</v>
      </c>
      <c r="HX662" t="s">
        <v>9</v>
      </c>
      <c r="HY662" t="s">
        <v>9</v>
      </c>
      <c r="HZ662" t="s">
        <v>9</v>
      </c>
      <c r="IA662" t="s">
        <v>7</v>
      </c>
      <c r="IB662" t="s">
        <v>7</v>
      </c>
      <c r="IC662" t="s">
        <v>7</v>
      </c>
      <c r="ID662" t="s">
        <v>7</v>
      </c>
      <c r="IL662" t="s">
        <v>379</v>
      </c>
      <c r="IP662" t="s">
        <v>441</v>
      </c>
      <c r="IT662" t="s">
        <v>381</v>
      </c>
      <c r="IV662" t="s">
        <v>511</v>
      </c>
      <c r="IX662" t="s">
        <v>381</v>
      </c>
      <c r="IZ662" t="s">
        <v>9</v>
      </c>
      <c r="JB662" t="s">
        <v>11</v>
      </c>
      <c r="JD662" t="s">
        <v>9</v>
      </c>
      <c r="JF662" t="s">
        <v>446</v>
      </c>
      <c r="JG662" t="s">
        <v>410</v>
      </c>
      <c r="JH662" t="s">
        <v>410</v>
      </c>
      <c r="JL662" t="s">
        <v>361</v>
      </c>
      <c r="JM662" t="s">
        <v>370</v>
      </c>
      <c r="JN662" t="s">
        <v>370</v>
      </c>
      <c r="JO662" t="s">
        <v>370</v>
      </c>
      <c r="JP662" t="s">
        <v>370</v>
      </c>
      <c r="JQ662" t="s">
        <v>361</v>
      </c>
      <c r="JR662" t="s">
        <v>361</v>
      </c>
      <c r="JS662" t="s">
        <v>361</v>
      </c>
      <c r="JT662" t="s">
        <v>361</v>
      </c>
      <c r="JU662" t="s">
        <v>361</v>
      </c>
      <c r="JV662" t="s">
        <v>361</v>
      </c>
      <c r="JW662" t="s">
        <v>361</v>
      </c>
      <c r="JX662" t="s">
        <v>411</v>
      </c>
      <c r="JZ662" t="s">
        <v>412</v>
      </c>
      <c r="KB662" t="s">
        <v>8</v>
      </c>
    </row>
    <row r="663" spans="1:288" x14ac:dyDescent="0.3">
      <c r="A663">
        <v>662</v>
      </c>
      <c r="D663" s="45">
        <v>44754</v>
      </c>
      <c r="E663" s="46">
        <v>0.58611111111111114</v>
      </c>
      <c r="F663" t="s">
        <v>61</v>
      </c>
      <c r="G663" t="s">
        <v>13</v>
      </c>
      <c r="H663" t="s">
        <v>7</v>
      </c>
      <c r="L663" t="s">
        <v>693</v>
      </c>
      <c r="V663" t="s">
        <v>363</v>
      </c>
      <c r="Z663" t="s">
        <v>402</v>
      </c>
      <c r="AB663" t="s">
        <v>403</v>
      </c>
      <c r="AD663" t="s">
        <v>389</v>
      </c>
      <c r="AF663" t="s">
        <v>367</v>
      </c>
      <c r="AJ663" t="s">
        <v>470</v>
      </c>
      <c r="AL663" t="s">
        <v>14</v>
      </c>
      <c r="AM663" t="s">
        <v>694</v>
      </c>
      <c r="AN663" t="s">
        <v>9</v>
      </c>
      <c r="AP663" t="s">
        <v>471</v>
      </c>
      <c r="AR663" t="s">
        <v>7</v>
      </c>
      <c r="AT663" t="s">
        <v>7</v>
      </c>
      <c r="AV663" t="s">
        <v>361</v>
      </c>
      <c r="AW663" t="s">
        <v>361</v>
      </c>
      <c r="AX663" t="s">
        <v>361</v>
      </c>
      <c r="AY663" t="s">
        <v>361</v>
      </c>
      <c r="AZ663" t="s">
        <v>370</v>
      </c>
      <c r="BA663" t="s">
        <v>370</v>
      </c>
      <c r="BB663" t="s">
        <v>361</v>
      </c>
      <c r="BC663" t="s">
        <v>361</v>
      </c>
      <c r="BD663" t="s">
        <v>361</v>
      </c>
      <c r="BE663" t="s">
        <v>361</v>
      </c>
      <c r="BF663" t="s">
        <v>361</v>
      </c>
      <c r="BG663" t="s">
        <v>361</v>
      </c>
      <c r="BH663" t="s">
        <v>361</v>
      </c>
      <c r="BI663" t="s">
        <v>361</v>
      </c>
      <c r="BJ663" t="s">
        <v>361</v>
      </c>
      <c r="BK663" t="s">
        <v>361</v>
      </c>
      <c r="BL663" t="s">
        <v>361</v>
      </c>
      <c r="BM663" t="s">
        <v>361</v>
      </c>
      <c r="BP663" t="s">
        <v>361</v>
      </c>
      <c r="BQ663" t="s">
        <v>361</v>
      </c>
      <c r="BR663" t="s">
        <v>361</v>
      </c>
      <c r="BS663" t="s">
        <v>370</v>
      </c>
      <c r="BT663" t="s">
        <v>361</v>
      </c>
      <c r="BU663" t="s">
        <v>361</v>
      </c>
      <c r="BV663" t="s">
        <v>361</v>
      </c>
      <c r="BW663" t="s">
        <v>361</v>
      </c>
      <c r="BX663" t="s">
        <v>361</v>
      </c>
      <c r="BY663" t="s">
        <v>361</v>
      </c>
      <c r="BZ663" t="s">
        <v>361</v>
      </c>
      <c r="CA663" t="s">
        <v>361</v>
      </c>
      <c r="CB663" t="s">
        <v>361</v>
      </c>
      <c r="CC663" t="s">
        <v>361</v>
      </c>
      <c r="CF663" t="s">
        <v>361</v>
      </c>
      <c r="CG663" t="s">
        <v>361</v>
      </c>
      <c r="CH663" t="s">
        <v>361</v>
      </c>
      <c r="CI663" t="s">
        <v>361</v>
      </c>
      <c r="CJ663" t="s">
        <v>370</v>
      </c>
      <c r="CK663" t="s">
        <v>370</v>
      </c>
      <c r="CL663" t="s">
        <v>370</v>
      </c>
      <c r="CM663" t="s">
        <v>370</v>
      </c>
      <c r="CN663" t="s">
        <v>361</v>
      </c>
      <c r="CO663" t="s">
        <v>361</v>
      </c>
      <c r="CP663" t="s">
        <v>361</v>
      </c>
      <c r="CQ663" t="s">
        <v>361</v>
      </c>
      <c r="CR663" t="s">
        <v>361</v>
      </c>
      <c r="CS663" t="s">
        <v>361</v>
      </c>
      <c r="CT663" t="s">
        <v>361</v>
      </c>
      <c r="CU663" t="s">
        <v>361</v>
      </c>
      <c r="CV663" t="s">
        <v>361</v>
      </c>
      <c r="CW663" t="s">
        <v>361</v>
      </c>
      <c r="CX663" t="s">
        <v>361</v>
      </c>
      <c r="CY663" t="s">
        <v>361</v>
      </c>
      <c r="CZ663" t="s">
        <v>361</v>
      </c>
      <c r="DA663" t="s">
        <v>361</v>
      </c>
      <c r="DD663" t="s">
        <v>9</v>
      </c>
      <c r="DF663" t="s">
        <v>9</v>
      </c>
      <c r="DH663" t="s">
        <v>361</v>
      </c>
      <c r="DI663" t="s">
        <v>361</v>
      </c>
      <c r="DJ663" t="s">
        <v>361</v>
      </c>
      <c r="DK663" t="s">
        <v>361</v>
      </c>
      <c r="DL663" t="s">
        <v>361</v>
      </c>
      <c r="DM663" t="s">
        <v>361</v>
      </c>
      <c r="DN663" t="s">
        <v>361</v>
      </c>
      <c r="DO663" t="s">
        <v>361</v>
      </c>
      <c r="DP663" t="s">
        <v>361</v>
      </c>
      <c r="DQ663" t="s">
        <v>361</v>
      </c>
      <c r="DR663" t="s">
        <v>370</v>
      </c>
      <c r="DT663" t="s">
        <v>361</v>
      </c>
      <c r="DU663" t="s">
        <v>361</v>
      </c>
      <c r="DV663" t="s">
        <v>361</v>
      </c>
      <c r="DW663" t="s">
        <v>361</v>
      </c>
      <c r="DX663" t="s">
        <v>361</v>
      </c>
      <c r="DY663" t="s">
        <v>361</v>
      </c>
      <c r="DZ663" t="s">
        <v>361</v>
      </c>
      <c r="EA663" t="s">
        <v>361</v>
      </c>
      <c r="EB663" t="s">
        <v>361</v>
      </c>
      <c r="EC663" t="s">
        <v>361</v>
      </c>
      <c r="ED663" t="s">
        <v>361</v>
      </c>
      <c r="EH663" t="s">
        <v>7</v>
      </c>
      <c r="EJ663" t="s">
        <v>7</v>
      </c>
      <c r="EL663">
        <v>9</v>
      </c>
      <c r="EM663" t="s">
        <v>371</v>
      </c>
      <c r="EN663">
        <v>5</v>
      </c>
      <c r="EO663" t="s">
        <v>372</v>
      </c>
      <c r="EP663">
        <v>6</v>
      </c>
      <c r="EQ663" t="s">
        <v>371</v>
      </c>
      <c r="ER663">
        <v>8</v>
      </c>
      <c r="ES663" t="s">
        <v>371</v>
      </c>
      <c r="ET663">
        <v>11</v>
      </c>
      <c r="EU663" t="s">
        <v>371</v>
      </c>
      <c r="EV663">
        <v>12</v>
      </c>
      <c r="EW663" t="s">
        <v>372</v>
      </c>
      <c r="EX663">
        <v>30</v>
      </c>
      <c r="EY663" t="s">
        <v>372</v>
      </c>
      <c r="EZ663">
        <v>34</v>
      </c>
      <c r="FA663" t="s">
        <v>371</v>
      </c>
      <c r="FB663">
        <v>29</v>
      </c>
      <c r="FC663" t="s">
        <v>372</v>
      </c>
      <c r="FD663">
        <v>20</v>
      </c>
      <c r="FQ663" t="s">
        <v>392</v>
      </c>
      <c r="FR663" t="s">
        <v>406</v>
      </c>
      <c r="FV663" t="s">
        <v>449</v>
      </c>
      <c r="FZ663" t="s">
        <v>9</v>
      </c>
      <c r="GF663" t="s">
        <v>7</v>
      </c>
      <c r="GJ663" t="s">
        <v>425</v>
      </c>
      <c r="GP663">
        <v>1</v>
      </c>
      <c r="GR663" t="s">
        <v>376</v>
      </c>
      <c r="GT663" t="s">
        <v>377</v>
      </c>
      <c r="GX663" t="s">
        <v>378</v>
      </c>
      <c r="HB663" t="s">
        <v>9</v>
      </c>
      <c r="HD663" t="s">
        <v>9</v>
      </c>
      <c r="HF663" t="s">
        <v>9</v>
      </c>
      <c r="HG663" t="s">
        <v>9</v>
      </c>
      <c r="HH663" t="s">
        <v>7</v>
      </c>
      <c r="HI663" t="s">
        <v>7</v>
      </c>
      <c r="HJ663" t="s">
        <v>9</v>
      </c>
      <c r="HK663" t="s">
        <v>7</v>
      </c>
      <c r="HL663" t="s">
        <v>9</v>
      </c>
      <c r="HM663" t="s">
        <v>9</v>
      </c>
      <c r="HN663" t="s">
        <v>9</v>
      </c>
      <c r="HX663" t="s">
        <v>9</v>
      </c>
      <c r="HY663" t="s">
        <v>9</v>
      </c>
      <c r="HZ663" t="s">
        <v>7</v>
      </c>
      <c r="IA663" t="s">
        <v>9</v>
      </c>
      <c r="IB663" t="s">
        <v>9</v>
      </c>
      <c r="IC663" t="s">
        <v>9</v>
      </c>
      <c r="ID663" t="s">
        <v>9</v>
      </c>
      <c r="IL663" t="s">
        <v>379</v>
      </c>
      <c r="IP663" t="s">
        <v>380</v>
      </c>
      <c r="IT663" t="s">
        <v>381</v>
      </c>
      <c r="IV663" t="s">
        <v>381</v>
      </c>
      <c r="IX663" t="s">
        <v>381</v>
      </c>
      <c r="IZ663" t="s">
        <v>9</v>
      </c>
      <c r="JB663" t="s">
        <v>11</v>
      </c>
      <c r="JD663" t="s">
        <v>9</v>
      </c>
      <c r="JF663" t="s">
        <v>446</v>
      </c>
      <c r="JG663" t="s">
        <v>410</v>
      </c>
      <c r="JH663" t="s">
        <v>410</v>
      </c>
      <c r="JL663" t="s">
        <v>370</v>
      </c>
      <c r="JM663" t="s">
        <v>370</v>
      </c>
      <c r="JN663" t="s">
        <v>370</v>
      </c>
      <c r="JO663" t="s">
        <v>361</v>
      </c>
      <c r="JP663" t="s">
        <v>361</v>
      </c>
      <c r="JQ663" t="s">
        <v>361</v>
      </c>
      <c r="JR663" t="s">
        <v>361</v>
      </c>
      <c r="JS663" t="s">
        <v>361</v>
      </c>
      <c r="JT663" t="s">
        <v>361</v>
      </c>
      <c r="JU663" t="s">
        <v>361</v>
      </c>
      <c r="JV663" t="s">
        <v>361</v>
      </c>
      <c r="JW663" t="s">
        <v>361</v>
      </c>
      <c r="JX663" t="s">
        <v>489</v>
      </c>
      <c r="JZ663" t="s">
        <v>412</v>
      </c>
      <c r="KB663" t="s">
        <v>8</v>
      </c>
    </row>
    <row r="664" spans="1:288" x14ac:dyDescent="0.3">
      <c r="A664">
        <v>663</v>
      </c>
      <c r="D664" s="45">
        <v>44754</v>
      </c>
      <c r="E664" s="46">
        <v>0.58958333333333335</v>
      </c>
      <c r="F664" t="s">
        <v>17</v>
      </c>
      <c r="G664" t="s">
        <v>382</v>
      </c>
      <c r="I664" t="s">
        <v>383</v>
      </c>
      <c r="N664" t="s">
        <v>384</v>
      </c>
      <c r="S664" t="s">
        <v>385</v>
      </c>
      <c r="W664" t="s">
        <v>451</v>
      </c>
      <c r="AA664" t="s">
        <v>414</v>
      </c>
      <c r="AC664" t="s">
        <v>388</v>
      </c>
      <c r="AE664" t="s">
        <v>435</v>
      </c>
      <c r="AG664" t="s">
        <v>458</v>
      </c>
      <c r="AH664" t="s">
        <v>601</v>
      </c>
      <c r="AK664" t="s">
        <v>383</v>
      </c>
      <c r="AO664" t="s">
        <v>383</v>
      </c>
      <c r="AQ664" t="s">
        <v>383</v>
      </c>
      <c r="AS664" t="s">
        <v>383</v>
      </c>
      <c r="AU664" t="s">
        <v>383</v>
      </c>
      <c r="AV664" t="s">
        <v>361</v>
      </c>
      <c r="AW664" t="s">
        <v>361</v>
      </c>
      <c r="AX664" t="s">
        <v>361</v>
      </c>
      <c r="AY664" t="s">
        <v>361</v>
      </c>
      <c r="AZ664" t="s">
        <v>361</v>
      </c>
      <c r="BA664" t="s">
        <v>361</v>
      </c>
      <c r="BB664" t="s">
        <v>361</v>
      </c>
      <c r="BC664" t="s">
        <v>361</v>
      </c>
      <c r="BD664" t="s">
        <v>361</v>
      </c>
      <c r="BE664" t="s">
        <v>361</v>
      </c>
      <c r="BF664" t="s">
        <v>361</v>
      </c>
      <c r="BG664" t="s">
        <v>361</v>
      </c>
      <c r="BH664" t="s">
        <v>361</v>
      </c>
      <c r="BI664" t="s">
        <v>370</v>
      </c>
      <c r="BJ664" t="s">
        <v>361</v>
      </c>
      <c r="BK664" t="s">
        <v>361</v>
      </c>
      <c r="BL664" t="s">
        <v>361</v>
      </c>
      <c r="BM664" t="s">
        <v>361</v>
      </c>
      <c r="BP664" t="s">
        <v>361</v>
      </c>
      <c r="BQ664" t="s">
        <v>361</v>
      </c>
      <c r="BR664" t="s">
        <v>361</v>
      </c>
      <c r="BS664" t="s">
        <v>361</v>
      </c>
      <c r="BT664" t="s">
        <v>361</v>
      </c>
      <c r="BU664" t="s">
        <v>361</v>
      </c>
      <c r="BV664" t="s">
        <v>361</v>
      </c>
      <c r="BW664" t="s">
        <v>361</v>
      </c>
      <c r="BX664" t="s">
        <v>361</v>
      </c>
      <c r="BY664" t="s">
        <v>370</v>
      </c>
      <c r="BZ664" t="s">
        <v>370</v>
      </c>
      <c r="CA664" t="s">
        <v>361</v>
      </c>
      <c r="CB664" t="s">
        <v>361</v>
      </c>
      <c r="CC664" t="s">
        <v>361</v>
      </c>
      <c r="CF664" t="s">
        <v>361</v>
      </c>
      <c r="CG664" t="s">
        <v>361</v>
      </c>
      <c r="CH664" t="s">
        <v>361</v>
      </c>
      <c r="CI664" t="s">
        <v>361</v>
      </c>
      <c r="CJ664" t="s">
        <v>361</v>
      </c>
      <c r="CK664" t="s">
        <v>361</v>
      </c>
      <c r="CL664" t="s">
        <v>361</v>
      </c>
      <c r="CM664" t="s">
        <v>361</v>
      </c>
      <c r="CN664" t="s">
        <v>361</v>
      </c>
      <c r="CO664" t="s">
        <v>361</v>
      </c>
      <c r="CP664" t="s">
        <v>361</v>
      </c>
      <c r="CQ664" t="s">
        <v>361</v>
      </c>
      <c r="CR664" t="s">
        <v>361</v>
      </c>
      <c r="CS664" t="s">
        <v>361</v>
      </c>
      <c r="CT664" t="s">
        <v>370</v>
      </c>
      <c r="CU664" t="s">
        <v>361</v>
      </c>
      <c r="CV664" t="s">
        <v>361</v>
      </c>
      <c r="CW664" t="s">
        <v>361</v>
      </c>
      <c r="CX664" t="s">
        <v>361</v>
      </c>
      <c r="CY664" t="s">
        <v>361</v>
      </c>
      <c r="CZ664" t="s">
        <v>361</v>
      </c>
      <c r="DA664" t="s">
        <v>361</v>
      </c>
      <c r="DE664" t="s">
        <v>385</v>
      </c>
      <c r="DG664" t="s">
        <v>436</v>
      </c>
      <c r="DH664" t="s">
        <v>361</v>
      </c>
      <c r="DI664" t="s">
        <v>361</v>
      </c>
      <c r="DJ664" t="s">
        <v>361</v>
      </c>
      <c r="DK664" t="s">
        <v>361</v>
      </c>
      <c r="DL664" t="s">
        <v>361</v>
      </c>
      <c r="DM664" t="s">
        <v>361</v>
      </c>
      <c r="DN664" t="s">
        <v>361</v>
      </c>
      <c r="DO664" t="s">
        <v>361</v>
      </c>
      <c r="DP664" t="s">
        <v>361</v>
      </c>
      <c r="DQ664" t="s">
        <v>361</v>
      </c>
      <c r="DR664" t="s">
        <v>361</v>
      </c>
      <c r="DT664" t="s">
        <v>361</v>
      </c>
      <c r="DU664" t="s">
        <v>361</v>
      </c>
      <c r="DV664" t="s">
        <v>361</v>
      </c>
      <c r="DW664" t="s">
        <v>361</v>
      </c>
      <c r="DX664" t="s">
        <v>361</v>
      </c>
      <c r="DY664" t="s">
        <v>361</v>
      </c>
      <c r="DZ664" t="s">
        <v>361</v>
      </c>
      <c r="EA664" t="s">
        <v>361</v>
      </c>
      <c r="EB664" t="s">
        <v>361</v>
      </c>
      <c r="EC664" t="s">
        <v>361</v>
      </c>
      <c r="ED664" t="s">
        <v>370</v>
      </c>
      <c r="EI664" t="s">
        <v>383</v>
      </c>
      <c r="EK664" t="s">
        <v>383</v>
      </c>
      <c r="EL664">
        <v>0</v>
      </c>
      <c r="FQ664" t="s">
        <v>373</v>
      </c>
      <c r="FS664" t="s">
        <v>467</v>
      </c>
      <c r="FW664" t="s">
        <v>518</v>
      </c>
      <c r="GG664" t="s">
        <v>383</v>
      </c>
      <c r="GK664" t="s">
        <v>695</v>
      </c>
      <c r="GO664" t="s">
        <v>429</v>
      </c>
      <c r="GQ664">
        <v>2</v>
      </c>
      <c r="GS664" t="s">
        <v>420</v>
      </c>
      <c r="GU664" t="s">
        <v>396</v>
      </c>
      <c r="GY664" t="s">
        <v>397</v>
      </c>
      <c r="HC664" t="s">
        <v>383</v>
      </c>
      <c r="HE664" t="s">
        <v>383</v>
      </c>
      <c r="HO664" t="s">
        <v>385</v>
      </c>
      <c r="HP664" t="s">
        <v>385</v>
      </c>
      <c r="HQ664" t="s">
        <v>383</v>
      </c>
      <c r="HR664" t="s">
        <v>383</v>
      </c>
      <c r="HS664" t="s">
        <v>383</v>
      </c>
      <c r="HT664" t="s">
        <v>383</v>
      </c>
      <c r="HU664" t="s">
        <v>383</v>
      </c>
      <c r="HV664" t="s">
        <v>385</v>
      </c>
      <c r="HW664" t="s">
        <v>383</v>
      </c>
      <c r="IE664" t="s">
        <v>385</v>
      </c>
      <c r="IF664" t="s">
        <v>383</v>
      </c>
      <c r="IG664" t="s">
        <v>383</v>
      </c>
      <c r="IH664" t="s">
        <v>383</v>
      </c>
      <c r="II664" t="s">
        <v>383</v>
      </c>
      <c r="IJ664" t="s">
        <v>383</v>
      </c>
      <c r="IK664" t="s">
        <v>383</v>
      </c>
      <c r="IM664" t="s">
        <v>453</v>
      </c>
      <c r="IQ664" t="s">
        <v>422</v>
      </c>
      <c r="IU664" t="s">
        <v>399</v>
      </c>
      <c r="IW664" t="s">
        <v>399</v>
      </c>
      <c r="IY664" t="s">
        <v>399</v>
      </c>
      <c r="JA664" t="s">
        <v>383</v>
      </c>
      <c r="JL664" t="s">
        <v>361</v>
      </c>
      <c r="JM664" t="s">
        <v>361</v>
      </c>
      <c r="JN664" t="s">
        <v>361</v>
      </c>
      <c r="JO664" t="s">
        <v>361</v>
      </c>
      <c r="JP664" t="s">
        <v>361</v>
      </c>
      <c r="JQ664" t="s">
        <v>361</v>
      </c>
      <c r="JR664" t="s">
        <v>361</v>
      </c>
      <c r="JS664" t="s">
        <v>361</v>
      </c>
      <c r="JT664" t="s">
        <v>361</v>
      </c>
      <c r="JU664" t="s">
        <v>361</v>
      </c>
      <c r="JV664" t="s">
        <v>361</v>
      </c>
      <c r="JW664" t="s">
        <v>361</v>
      </c>
      <c r="KB664" t="s">
        <v>8</v>
      </c>
    </row>
    <row r="665" spans="1:288" x14ac:dyDescent="0.3">
      <c r="A665">
        <v>664</v>
      </c>
      <c r="D665" s="45">
        <v>44754</v>
      </c>
      <c r="E665" s="46">
        <v>0.59513888888888888</v>
      </c>
      <c r="F665" t="s">
        <v>5</v>
      </c>
      <c r="G665" t="s">
        <v>382</v>
      </c>
      <c r="I665" t="s">
        <v>383</v>
      </c>
      <c r="N665" t="s">
        <v>384</v>
      </c>
      <c r="S665" t="s">
        <v>385</v>
      </c>
      <c r="W665" t="s">
        <v>386</v>
      </c>
      <c r="Y665" t="s">
        <v>385</v>
      </c>
      <c r="AA665" t="s">
        <v>414</v>
      </c>
      <c r="AC665" t="s">
        <v>388</v>
      </c>
      <c r="AE665" t="s">
        <v>525</v>
      </c>
      <c r="AG665" t="s">
        <v>390</v>
      </c>
      <c r="AK665" t="s">
        <v>383</v>
      </c>
      <c r="AO665" t="s">
        <v>383</v>
      </c>
      <c r="AQ665" t="s">
        <v>418</v>
      </c>
      <c r="AS665" t="s">
        <v>383</v>
      </c>
      <c r="AU665" t="s">
        <v>383</v>
      </c>
      <c r="AV665" t="s">
        <v>361</v>
      </c>
      <c r="AW665" t="s">
        <v>361</v>
      </c>
      <c r="AX665" t="s">
        <v>361</v>
      </c>
      <c r="AY665" t="s">
        <v>361</v>
      </c>
      <c r="AZ665" t="s">
        <v>361</v>
      </c>
      <c r="BA665" t="s">
        <v>361</v>
      </c>
      <c r="BB665" t="s">
        <v>361</v>
      </c>
      <c r="BC665" t="s">
        <v>361</v>
      </c>
      <c r="BD665" t="s">
        <v>361</v>
      </c>
      <c r="BE665" t="s">
        <v>361</v>
      </c>
      <c r="BF665" t="s">
        <v>361</v>
      </c>
      <c r="BG665" t="s">
        <v>361</v>
      </c>
      <c r="BH665" t="s">
        <v>361</v>
      </c>
      <c r="BI665" t="s">
        <v>370</v>
      </c>
      <c r="BJ665" t="s">
        <v>370</v>
      </c>
      <c r="BK665" t="s">
        <v>361</v>
      </c>
      <c r="BL665" t="s">
        <v>361</v>
      </c>
      <c r="BM665" t="s">
        <v>361</v>
      </c>
      <c r="BP665" t="s">
        <v>361</v>
      </c>
      <c r="BQ665" t="s">
        <v>361</v>
      </c>
      <c r="BR665" t="s">
        <v>361</v>
      </c>
      <c r="BS665" t="s">
        <v>361</v>
      </c>
      <c r="BT665" t="s">
        <v>361</v>
      </c>
      <c r="BU665" t="s">
        <v>361</v>
      </c>
      <c r="BV665" t="s">
        <v>361</v>
      </c>
      <c r="BW665" t="s">
        <v>361</v>
      </c>
      <c r="BX665" t="s">
        <v>370</v>
      </c>
      <c r="BY665" t="s">
        <v>370</v>
      </c>
      <c r="BZ665" t="s">
        <v>370</v>
      </c>
      <c r="CA665" t="s">
        <v>361</v>
      </c>
      <c r="CB665" t="s">
        <v>361</v>
      </c>
      <c r="CC665" t="s">
        <v>361</v>
      </c>
      <c r="CF665" t="s">
        <v>361</v>
      </c>
      <c r="CG665" t="s">
        <v>361</v>
      </c>
      <c r="CH665" t="s">
        <v>361</v>
      </c>
      <c r="CI665" t="s">
        <v>361</v>
      </c>
      <c r="CJ665" t="s">
        <v>361</v>
      </c>
      <c r="CK665" t="s">
        <v>361</v>
      </c>
      <c r="CL665" t="s">
        <v>361</v>
      </c>
      <c r="CM665" t="s">
        <v>361</v>
      </c>
      <c r="CN665" t="s">
        <v>361</v>
      </c>
      <c r="CO665" t="s">
        <v>361</v>
      </c>
      <c r="CP665" t="s">
        <v>361</v>
      </c>
      <c r="CQ665" t="s">
        <v>361</v>
      </c>
      <c r="CR665" t="s">
        <v>361</v>
      </c>
      <c r="CS665" t="s">
        <v>361</v>
      </c>
      <c r="CT665" t="s">
        <v>370</v>
      </c>
      <c r="CU665" t="s">
        <v>361</v>
      </c>
      <c r="CV665" t="s">
        <v>361</v>
      </c>
      <c r="CW665" t="s">
        <v>361</v>
      </c>
      <c r="CX665" t="s">
        <v>361</v>
      </c>
      <c r="CY665" t="s">
        <v>361</v>
      </c>
      <c r="CZ665" t="s">
        <v>361</v>
      </c>
      <c r="DA665" t="s">
        <v>361</v>
      </c>
      <c r="DE665" t="s">
        <v>385</v>
      </c>
      <c r="DG665" t="s">
        <v>385</v>
      </c>
      <c r="DH665" t="s">
        <v>361</v>
      </c>
      <c r="DI665" t="s">
        <v>361</v>
      </c>
      <c r="DJ665" t="s">
        <v>361</v>
      </c>
      <c r="DK665" t="s">
        <v>361</v>
      </c>
      <c r="DL665" t="s">
        <v>361</v>
      </c>
      <c r="DM665" t="s">
        <v>361</v>
      </c>
      <c r="DN665" t="s">
        <v>361</v>
      </c>
      <c r="DO665" t="s">
        <v>361</v>
      </c>
      <c r="DP665" t="s">
        <v>361</v>
      </c>
      <c r="DQ665" t="s">
        <v>361</v>
      </c>
      <c r="DR665" t="s">
        <v>361</v>
      </c>
      <c r="DT665" t="s">
        <v>361</v>
      </c>
      <c r="DU665" t="s">
        <v>361</v>
      </c>
      <c r="DV665" t="s">
        <v>361</v>
      </c>
      <c r="DW665" t="s">
        <v>361</v>
      </c>
      <c r="DX665" t="s">
        <v>361</v>
      </c>
      <c r="DY665" t="s">
        <v>361</v>
      </c>
      <c r="DZ665" t="s">
        <v>361</v>
      </c>
      <c r="EA665" t="s">
        <v>361</v>
      </c>
      <c r="EB665" t="s">
        <v>361</v>
      </c>
      <c r="EC665" t="s">
        <v>361</v>
      </c>
      <c r="ED665" t="s">
        <v>370</v>
      </c>
      <c r="EI665" t="s">
        <v>383</v>
      </c>
      <c r="EK665" t="s">
        <v>383</v>
      </c>
      <c r="EL665">
        <v>4</v>
      </c>
      <c r="EM665" t="s">
        <v>371</v>
      </c>
      <c r="EN665">
        <v>58</v>
      </c>
      <c r="EO665" t="s">
        <v>372</v>
      </c>
      <c r="EP665">
        <v>24</v>
      </c>
      <c r="EQ665" t="s">
        <v>372</v>
      </c>
      <c r="ER665">
        <v>36</v>
      </c>
      <c r="ES665" t="s">
        <v>372</v>
      </c>
      <c r="ET665">
        <v>32</v>
      </c>
      <c r="FQ665" t="s">
        <v>373</v>
      </c>
      <c r="FS665" t="s">
        <v>419</v>
      </c>
      <c r="FW665" t="s">
        <v>419</v>
      </c>
      <c r="GG665" t="s">
        <v>383</v>
      </c>
      <c r="GK665" t="s">
        <v>608</v>
      </c>
      <c r="GO665" t="s">
        <v>484</v>
      </c>
      <c r="GQ665">
        <v>30</v>
      </c>
      <c r="GS665" t="s">
        <v>420</v>
      </c>
      <c r="GU665" t="s">
        <v>396</v>
      </c>
      <c r="GY665" t="s">
        <v>397</v>
      </c>
      <c r="HC665" t="s">
        <v>385</v>
      </c>
      <c r="HE665" t="s">
        <v>385</v>
      </c>
      <c r="HO665" t="s">
        <v>385</v>
      </c>
      <c r="HP665" t="s">
        <v>385</v>
      </c>
      <c r="HQ665" t="s">
        <v>383</v>
      </c>
      <c r="HR665" t="s">
        <v>385</v>
      </c>
      <c r="HS665" t="s">
        <v>385</v>
      </c>
      <c r="HT665" t="s">
        <v>383</v>
      </c>
      <c r="HU665" t="s">
        <v>385</v>
      </c>
      <c r="HV665" t="s">
        <v>385</v>
      </c>
      <c r="HW665" t="s">
        <v>383</v>
      </c>
      <c r="IE665" t="s">
        <v>385</v>
      </c>
      <c r="IF665" t="s">
        <v>385</v>
      </c>
      <c r="IG665" t="s">
        <v>383</v>
      </c>
      <c r="IH665" t="s">
        <v>383</v>
      </c>
      <c r="II665" t="s">
        <v>383</v>
      </c>
      <c r="IJ665" t="s">
        <v>385</v>
      </c>
      <c r="IK665" t="s">
        <v>383</v>
      </c>
      <c r="IM665" t="s">
        <v>421</v>
      </c>
      <c r="IQ665" t="s">
        <v>422</v>
      </c>
      <c r="IU665" t="s">
        <v>399</v>
      </c>
      <c r="IW665" t="s">
        <v>399</v>
      </c>
      <c r="IY665" t="s">
        <v>399</v>
      </c>
      <c r="JA665" t="s">
        <v>383</v>
      </c>
      <c r="JL665" t="s">
        <v>361</v>
      </c>
      <c r="JM665" t="s">
        <v>361</v>
      </c>
      <c r="JN665" t="s">
        <v>361</v>
      </c>
      <c r="JO665" t="s">
        <v>361</v>
      </c>
      <c r="JP665" t="s">
        <v>361</v>
      </c>
      <c r="JQ665" t="s">
        <v>361</v>
      </c>
      <c r="JR665" t="s">
        <v>361</v>
      </c>
      <c r="JS665" t="s">
        <v>361</v>
      </c>
      <c r="JT665" t="s">
        <v>361</v>
      </c>
      <c r="JU665" t="s">
        <v>361</v>
      </c>
      <c r="JV665" t="s">
        <v>361</v>
      </c>
      <c r="JW665" t="s">
        <v>361</v>
      </c>
      <c r="KB665" t="s">
        <v>8</v>
      </c>
    </row>
    <row r="666" spans="1:288" x14ac:dyDescent="0.3">
      <c r="A666">
        <v>665</v>
      </c>
      <c r="D666" s="45">
        <v>44754</v>
      </c>
      <c r="E666" s="46">
        <v>0.59444444444444444</v>
      </c>
      <c r="F666" t="s">
        <v>24</v>
      </c>
      <c r="G666" t="s">
        <v>382</v>
      </c>
      <c r="I666" t="s">
        <v>383</v>
      </c>
      <c r="N666" t="s">
        <v>384</v>
      </c>
      <c r="S666" t="s">
        <v>385</v>
      </c>
      <c r="W666" t="s">
        <v>413</v>
      </c>
      <c r="AA666" t="s">
        <v>434</v>
      </c>
      <c r="AC666" t="s">
        <v>512</v>
      </c>
      <c r="AE666" t="s">
        <v>415</v>
      </c>
      <c r="AG666" t="s">
        <v>390</v>
      </c>
      <c r="AK666" t="s">
        <v>383</v>
      </c>
      <c r="AO666" t="s">
        <v>383</v>
      </c>
      <c r="AQ666" t="s">
        <v>418</v>
      </c>
      <c r="AS666" t="s">
        <v>385</v>
      </c>
      <c r="AU666" t="s">
        <v>385</v>
      </c>
      <c r="AV666" t="s">
        <v>361</v>
      </c>
      <c r="AW666" t="s">
        <v>361</v>
      </c>
      <c r="AX666" t="s">
        <v>361</v>
      </c>
      <c r="AY666" t="s">
        <v>361</v>
      </c>
      <c r="AZ666" t="s">
        <v>361</v>
      </c>
      <c r="BA666" t="s">
        <v>361</v>
      </c>
      <c r="BB666" t="s">
        <v>361</v>
      </c>
      <c r="BC666" t="s">
        <v>361</v>
      </c>
      <c r="BD666" t="s">
        <v>361</v>
      </c>
      <c r="BE666" t="s">
        <v>361</v>
      </c>
      <c r="BF666" t="s">
        <v>370</v>
      </c>
      <c r="BG666" t="s">
        <v>361</v>
      </c>
      <c r="BH666" t="s">
        <v>361</v>
      </c>
      <c r="BI666" t="s">
        <v>370</v>
      </c>
      <c r="BJ666" t="s">
        <v>370</v>
      </c>
      <c r="BK666" t="s">
        <v>361</v>
      </c>
      <c r="BL666" t="s">
        <v>361</v>
      </c>
      <c r="BM666" t="s">
        <v>361</v>
      </c>
      <c r="BP666" t="s">
        <v>361</v>
      </c>
      <c r="BQ666" t="s">
        <v>361</v>
      </c>
      <c r="BR666" t="s">
        <v>361</v>
      </c>
      <c r="BS666" t="s">
        <v>361</v>
      </c>
      <c r="BT666" t="s">
        <v>361</v>
      </c>
      <c r="BU666" t="s">
        <v>361</v>
      </c>
      <c r="BV666" t="s">
        <v>361</v>
      </c>
      <c r="BW666" t="s">
        <v>361</v>
      </c>
      <c r="BX666" t="s">
        <v>361</v>
      </c>
      <c r="BY666" t="s">
        <v>361</v>
      </c>
      <c r="BZ666" t="s">
        <v>370</v>
      </c>
      <c r="CA666" t="s">
        <v>361</v>
      </c>
      <c r="CB666" t="s">
        <v>361</v>
      </c>
      <c r="CC666" t="s">
        <v>361</v>
      </c>
      <c r="CF666" t="s">
        <v>361</v>
      </c>
      <c r="CG666" t="s">
        <v>361</v>
      </c>
      <c r="CH666" t="s">
        <v>361</v>
      </c>
      <c r="CI666" t="s">
        <v>361</v>
      </c>
      <c r="CJ666" t="s">
        <v>361</v>
      </c>
      <c r="CK666" t="s">
        <v>361</v>
      </c>
      <c r="CL666" t="s">
        <v>361</v>
      </c>
      <c r="CM666" t="s">
        <v>361</v>
      </c>
      <c r="CN666" t="s">
        <v>361</v>
      </c>
      <c r="CO666" t="s">
        <v>361</v>
      </c>
      <c r="CP666" t="s">
        <v>361</v>
      </c>
      <c r="CQ666" t="s">
        <v>361</v>
      </c>
      <c r="CR666" t="s">
        <v>361</v>
      </c>
      <c r="CS666" t="s">
        <v>361</v>
      </c>
      <c r="CT666" t="s">
        <v>370</v>
      </c>
      <c r="CU666" t="s">
        <v>370</v>
      </c>
      <c r="CV666" t="s">
        <v>361</v>
      </c>
      <c r="CW666" t="s">
        <v>361</v>
      </c>
      <c r="CX666" t="s">
        <v>370</v>
      </c>
      <c r="CY666" t="s">
        <v>361</v>
      </c>
      <c r="CZ666" t="s">
        <v>361</v>
      </c>
      <c r="DA666" t="s">
        <v>361</v>
      </c>
      <c r="DE666" t="s">
        <v>385</v>
      </c>
      <c r="DG666" t="s">
        <v>385</v>
      </c>
      <c r="DH666" t="s">
        <v>361</v>
      </c>
      <c r="DI666" t="s">
        <v>361</v>
      </c>
      <c r="DJ666" t="s">
        <v>361</v>
      </c>
      <c r="DK666" t="s">
        <v>361</v>
      </c>
      <c r="DL666" t="s">
        <v>361</v>
      </c>
      <c r="DM666" t="s">
        <v>361</v>
      </c>
      <c r="DN666" t="s">
        <v>361</v>
      </c>
      <c r="DO666" t="s">
        <v>361</v>
      </c>
      <c r="DP666" t="s">
        <v>361</v>
      </c>
      <c r="DQ666" t="s">
        <v>361</v>
      </c>
      <c r="DR666" t="s">
        <v>361</v>
      </c>
      <c r="DT666" t="s">
        <v>361</v>
      </c>
      <c r="DU666" t="s">
        <v>361</v>
      </c>
      <c r="DV666" t="s">
        <v>361</v>
      </c>
      <c r="DW666" t="s">
        <v>361</v>
      </c>
      <c r="DX666" t="s">
        <v>361</v>
      </c>
      <c r="DY666" t="s">
        <v>361</v>
      </c>
      <c r="DZ666" t="s">
        <v>361</v>
      </c>
      <c r="EA666" t="s">
        <v>361</v>
      </c>
      <c r="EB666" t="s">
        <v>361</v>
      </c>
      <c r="EC666" t="s">
        <v>361</v>
      </c>
      <c r="ED666" t="s">
        <v>370</v>
      </c>
      <c r="EI666" t="s">
        <v>385</v>
      </c>
      <c r="EK666" t="s">
        <v>385</v>
      </c>
      <c r="EL666">
        <v>2</v>
      </c>
      <c r="EM666" t="s">
        <v>372</v>
      </c>
      <c r="EN666">
        <v>19</v>
      </c>
      <c r="EO666" t="s">
        <v>371</v>
      </c>
      <c r="EP666">
        <v>25</v>
      </c>
      <c r="FQ666" t="s">
        <v>373</v>
      </c>
      <c r="FS666" t="s">
        <v>393</v>
      </c>
      <c r="FW666" t="s">
        <v>387</v>
      </c>
      <c r="GG666" t="s">
        <v>383</v>
      </c>
      <c r="GK666" t="s">
        <v>394</v>
      </c>
      <c r="GQ666">
        <v>1</v>
      </c>
      <c r="GS666" t="s">
        <v>395</v>
      </c>
      <c r="GU666" t="s">
        <v>396</v>
      </c>
      <c r="GY666" t="s">
        <v>397</v>
      </c>
      <c r="HC666" t="s">
        <v>385</v>
      </c>
      <c r="HE666" t="s">
        <v>385</v>
      </c>
      <c r="HO666" t="s">
        <v>385</v>
      </c>
      <c r="HP666" t="s">
        <v>385</v>
      </c>
      <c r="HQ666" t="s">
        <v>383</v>
      </c>
      <c r="HR666" t="s">
        <v>385</v>
      </c>
      <c r="HS666" t="s">
        <v>385</v>
      </c>
      <c r="HT666" t="s">
        <v>383</v>
      </c>
      <c r="HU666" t="s">
        <v>385</v>
      </c>
      <c r="HV666" t="s">
        <v>385</v>
      </c>
      <c r="HW666" t="s">
        <v>385</v>
      </c>
      <c r="IE666" t="s">
        <v>385</v>
      </c>
      <c r="IF666" t="s">
        <v>385</v>
      </c>
      <c r="IG666" t="s">
        <v>383</v>
      </c>
      <c r="IH666" t="s">
        <v>383</v>
      </c>
      <c r="II666" t="s">
        <v>383</v>
      </c>
      <c r="IJ666" t="s">
        <v>383</v>
      </c>
      <c r="IK666" t="s">
        <v>383</v>
      </c>
      <c r="IM666" t="s">
        <v>421</v>
      </c>
      <c r="IQ666" t="s">
        <v>380</v>
      </c>
      <c r="IU666" t="s">
        <v>399</v>
      </c>
      <c r="IW666" t="s">
        <v>399</v>
      </c>
      <c r="IY666" t="s">
        <v>399</v>
      </c>
      <c r="JA666" t="s">
        <v>383</v>
      </c>
      <c r="JC666" t="s">
        <v>430</v>
      </c>
      <c r="JE666" t="s">
        <v>383</v>
      </c>
      <c r="JL666" t="s">
        <v>361</v>
      </c>
      <c r="JM666" t="s">
        <v>361</v>
      </c>
      <c r="JN666" t="s">
        <v>361</v>
      </c>
      <c r="JO666" t="s">
        <v>361</v>
      </c>
      <c r="JP666" t="s">
        <v>361</v>
      </c>
      <c r="JQ666" t="s">
        <v>361</v>
      </c>
      <c r="JR666" t="s">
        <v>361</v>
      </c>
      <c r="JS666" t="s">
        <v>361</v>
      </c>
      <c r="JT666" t="s">
        <v>361</v>
      </c>
      <c r="JU666" t="s">
        <v>361</v>
      </c>
      <c r="JV666" t="s">
        <v>361</v>
      </c>
      <c r="JW666" t="s">
        <v>361</v>
      </c>
      <c r="KB666" t="s">
        <v>8</v>
      </c>
    </row>
    <row r="667" spans="1:288" x14ac:dyDescent="0.3">
      <c r="A667">
        <v>666</v>
      </c>
      <c r="D667" s="45">
        <v>44755</v>
      </c>
      <c r="E667" s="46">
        <v>0.49861111111111112</v>
      </c>
      <c r="F667" t="s">
        <v>22</v>
      </c>
      <c r="G667" t="s">
        <v>13</v>
      </c>
      <c r="H667" t="s">
        <v>7</v>
      </c>
      <c r="L667" t="s">
        <v>362</v>
      </c>
      <c r="P667" t="s">
        <v>9</v>
      </c>
      <c r="V667" t="s">
        <v>401</v>
      </c>
      <c r="X667" t="s">
        <v>9</v>
      </c>
      <c r="Z667" t="s">
        <v>443</v>
      </c>
      <c r="AB667" t="s">
        <v>403</v>
      </c>
      <c r="AD667" t="s">
        <v>389</v>
      </c>
      <c r="AF667" t="s">
        <v>367</v>
      </c>
      <c r="AJ667" t="s">
        <v>367</v>
      </c>
      <c r="AN667" t="s">
        <v>7</v>
      </c>
      <c r="AP667" t="s">
        <v>424</v>
      </c>
      <c r="AR667" t="s">
        <v>7</v>
      </c>
      <c r="AT667" t="s">
        <v>7</v>
      </c>
      <c r="AV667" t="s">
        <v>361</v>
      </c>
      <c r="AW667" t="s">
        <v>361</v>
      </c>
      <c r="AX667" t="s">
        <v>361</v>
      </c>
      <c r="AY667" t="s">
        <v>361</v>
      </c>
      <c r="AZ667" t="s">
        <v>361</v>
      </c>
      <c r="BA667" t="s">
        <v>370</v>
      </c>
      <c r="BB667" t="s">
        <v>361</v>
      </c>
      <c r="BC667" t="s">
        <v>361</v>
      </c>
      <c r="BD667" t="s">
        <v>361</v>
      </c>
      <c r="BE667" t="s">
        <v>361</v>
      </c>
      <c r="BF667" t="s">
        <v>361</v>
      </c>
      <c r="BG667" t="s">
        <v>361</v>
      </c>
      <c r="BH667" t="s">
        <v>361</v>
      </c>
      <c r="BI667" t="s">
        <v>361</v>
      </c>
      <c r="BJ667" t="s">
        <v>361</v>
      </c>
      <c r="BK667" t="s">
        <v>361</v>
      </c>
      <c r="BL667" t="s">
        <v>361</v>
      </c>
      <c r="BM667" t="s">
        <v>361</v>
      </c>
      <c r="BP667" t="s">
        <v>361</v>
      </c>
      <c r="BQ667" t="s">
        <v>361</v>
      </c>
      <c r="BR667" t="s">
        <v>361</v>
      </c>
      <c r="BS667" t="s">
        <v>370</v>
      </c>
      <c r="BT667" t="s">
        <v>361</v>
      </c>
      <c r="BU667" t="s">
        <v>361</v>
      </c>
      <c r="BV667" t="s">
        <v>361</v>
      </c>
      <c r="BW667" t="s">
        <v>361</v>
      </c>
      <c r="BX667" t="s">
        <v>361</v>
      </c>
      <c r="BY667" t="s">
        <v>361</v>
      </c>
      <c r="BZ667" t="s">
        <v>361</v>
      </c>
      <c r="CA667" t="s">
        <v>361</v>
      </c>
      <c r="CB667" t="s">
        <v>361</v>
      </c>
      <c r="CC667" t="s">
        <v>361</v>
      </c>
      <c r="CF667" t="s">
        <v>361</v>
      </c>
      <c r="CG667" t="s">
        <v>361</v>
      </c>
      <c r="CH667" t="s">
        <v>361</v>
      </c>
      <c r="CI667" t="s">
        <v>370</v>
      </c>
      <c r="CJ667" t="s">
        <v>361</v>
      </c>
      <c r="CK667" t="s">
        <v>361</v>
      </c>
      <c r="CL667" t="s">
        <v>361</v>
      </c>
      <c r="CM667" t="s">
        <v>361</v>
      </c>
      <c r="CN667" t="s">
        <v>361</v>
      </c>
      <c r="CO667" t="s">
        <v>361</v>
      </c>
      <c r="CP667" t="s">
        <v>361</v>
      </c>
      <c r="CQ667" t="s">
        <v>361</v>
      </c>
      <c r="CR667" t="s">
        <v>361</v>
      </c>
      <c r="CS667" t="s">
        <v>361</v>
      </c>
      <c r="CT667" t="s">
        <v>361</v>
      </c>
      <c r="CU667" t="s">
        <v>361</v>
      </c>
      <c r="CV667" t="s">
        <v>361</v>
      </c>
      <c r="CW667" t="s">
        <v>361</v>
      </c>
      <c r="CX667" t="s">
        <v>361</v>
      </c>
      <c r="CY667" t="s">
        <v>361</v>
      </c>
      <c r="CZ667" t="s">
        <v>361</v>
      </c>
      <c r="DA667" t="s">
        <v>361</v>
      </c>
      <c r="DD667" t="s">
        <v>9</v>
      </c>
      <c r="DF667" t="s">
        <v>9</v>
      </c>
      <c r="DH667" t="s">
        <v>361</v>
      </c>
      <c r="DI667" t="s">
        <v>361</v>
      </c>
      <c r="DJ667" t="s">
        <v>361</v>
      </c>
      <c r="DK667" t="s">
        <v>361</v>
      </c>
      <c r="DL667" t="s">
        <v>361</v>
      </c>
      <c r="DM667" t="s">
        <v>361</v>
      </c>
      <c r="DN667" t="s">
        <v>361</v>
      </c>
      <c r="DO667" t="s">
        <v>361</v>
      </c>
      <c r="DP667" t="s">
        <v>361</v>
      </c>
      <c r="DQ667" t="s">
        <v>361</v>
      </c>
      <c r="DR667" t="s">
        <v>370</v>
      </c>
      <c r="DT667" t="s">
        <v>361</v>
      </c>
      <c r="DU667" t="s">
        <v>361</v>
      </c>
      <c r="DV667" t="s">
        <v>361</v>
      </c>
      <c r="DW667" t="s">
        <v>361</v>
      </c>
      <c r="DX667" t="s">
        <v>361</v>
      </c>
      <c r="DY667" t="s">
        <v>361</v>
      </c>
      <c r="DZ667" t="s">
        <v>361</v>
      </c>
      <c r="EA667" t="s">
        <v>361</v>
      </c>
      <c r="EB667" t="s">
        <v>361</v>
      </c>
      <c r="EC667" t="s">
        <v>361</v>
      </c>
      <c r="ED667" t="s">
        <v>361</v>
      </c>
      <c r="EH667" t="s">
        <v>7</v>
      </c>
      <c r="EJ667" t="s">
        <v>7</v>
      </c>
      <c r="EL667">
        <v>3</v>
      </c>
      <c r="EM667" t="s">
        <v>372</v>
      </c>
      <c r="EN667">
        <v>50</v>
      </c>
      <c r="EO667" t="s">
        <v>372</v>
      </c>
      <c r="EP667">
        <v>18</v>
      </c>
      <c r="EQ667" t="s">
        <v>372</v>
      </c>
      <c r="ER667">
        <v>12</v>
      </c>
      <c r="FQ667" t="s">
        <v>392</v>
      </c>
      <c r="FR667" t="s">
        <v>374</v>
      </c>
      <c r="FV667" t="s">
        <v>406</v>
      </c>
      <c r="FZ667" t="s">
        <v>9</v>
      </c>
      <c r="GF667" t="s">
        <v>7</v>
      </c>
      <c r="GJ667" t="s">
        <v>375</v>
      </c>
      <c r="GP667">
        <v>2</v>
      </c>
      <c r="GR667" t="s">
        <v>376</v>
      </c>
      <c r="GT667" t="s">
        <v>377</v>
      </c>
      <c r="GX667" t="s">
        <v>378</v>
      </c>
      <c r="HB667" t="s">
        <v>7</v>
      </c>
      <c r="HD667" t="s">
        <v>9</v>
      </c>
      <c r="HF667" t="s">
        <v>9</v>
      </c>
      <c r="HG667" t="s">
        <v>9</v>
      </c>
      <c r="HH667" t="s">
        <v>7</v>
      </c>
      <c r="HI667" t="s">
        <v>7</v>
      </c>
      <c r="HJ667" t="s">
        <v>9</v>
      </c>
      <c r="HK667" t="s">
        <v>7</v>
      </c>
      <c r="HL667" t="s">
        <v>9</v>
      </c>
      <c r="HM667" t="s">
        <v>9</v>
      </c>
      <c r="HN667" t="s">
        <v>9</v>
      </c>
      <c r="HX667" t="s">
        <v>9</v>
      </c>
      <c r="HY667" t="s">
        <v>9</v>
      </c>
      <c r="HZ667" t="s">
        <v>7</v>
      </c>
      <c r="IA667" t="s">
        <v>7</v>
      </c>
      <c r="IB667" t="s">
        <v>7</v>
      </c>
      <c r="IC667" t="s">
        <v>7</v>
      </c>
      <c r="ID667" t="s">
        <v>7</v>
      </c>
      <c r="IL667" t="s">
        <v>440</v>
      </c>
      <c r="IP667" t="s">
        <v>380</v>
      </c>
      <c r="IT667" t="s">
        <v>381</v>
      </c>
      <c r="IV667" t="s">
        <v>381</v>
      </c>
      <c r="IX667" t="s">
        <v>381</v>
      </c>
      <c r="IZ667" t="s">
        <v>9</v>
      </c>
      <c r="JB667" t="s">
        <v>11</v>
      </c>
      <c r="JD667" t="s">
        <v>9</v>
      </c>
      <c r="JF667" t="s">
        <v>446</v>
      </c>
      <c r="JG667" t="s">
        <v>410</v>
      </c>
      <c r="JH667" t="s">
        <v>410</v>
      </c>
      <c r="JL667" t="s">
        <v>370</v>
      </c>
      <c r="JM667" t="s">
        <v>370</v>
      </c>
      <c r="JN667" t="s">
        <v>370</v>
      </c>
      <c r="JO667" t="s">
        <v>370</v>
      </c>
      <c r="JP667" t="s">
        <v>361</v>
      </c>
      <c r="JQ667" t="s">
        <v>361</v>
      </c>
      <c r="JR667" t="s">
        <v>361</v>
      </c>
      <c r="JS667" t="s">
        <v>361</v>
      </c>
      <c r="JT667" t="s">
        <v>361</v>
      </c>
      <c r="JU667" t="s">
        <v>361</v>
      </c>
      <c r="JV667" t="s">
        <v>361</v>
      </c>
      <c r="JW667" t="s">
        <v>361</v>
      </c>
      <c r="JX667" t="s">
        <v>411</v>
      </c>
      <c r="JZ667" t="s">
        <v>412</v>
      </c>
      <c r="KB667" t="s">
        <v>8</v>
      </c>
    </row>
    <row r="668" spans="1:288" x14ac:dyDescent="0.3">
      <c r="A668">
        <v>667</v>
      </c>
      <c r="AV668" t="s">
        <v>361</v>
      </c>
      <c r="AW668" t="s">
        <v>361</v>
      </c>
      <c r="AX668" t="s">
        <v>361</v>
      </c>
      <c r="AY668" t="s">
        <v>361</v>
      </c>
      <c r="AZ668" t="s">
        <v>361</v>
      </c>
      <c r="BA668" t="s">
        <v>361</v>
      </c>
      <c r="BB668" t="s">
        <v>361</v>
      </c>
      <c r="BC668" t="s">
        <v>361</v>
      </c>
      <c r="BD668" t="s">
        <v>361</v>
      </c>
      <c r="BE668" t="s">
        <v>361</v>
      </c>
      <c r="BF668" t="s">
        <v>361</v>
      </c>
      <c r="BG668" t="s">
        <v>361</v>
      </c>
      <c r="BH668" t="s">
        <v>361</v>
      </c>
      <c r="BI668" t="s">
        <v>361</v>
      </c>
      <c r="BJ668" t="s">
        <v>361</v>
      </c>
      <c r="BK668" t="s">
        <v>361</v>
      </c>
      <c r="BL668" t="s">
        <v>361</v>
      </c>
      <c r="BM668" t="s">
        <v>361</v>
      </c>
      <c r="BP668" t="s">
        <v>361</v>
      </c>
      <c r="BQ668" t="s">
        <v>361</v>
      </c>
      <c r="BR668" t="s">
        <v>361</v>
      </c>
      <c r="BS668" t="s">
        <v>361</v>
      </c>
      <c r="BT668" t="s">
        <v>361</v>
      </c>
      <c r="BU668" t="s">
        <v>361</v>
      </c>
      <c r="BV668" t="s">
        <v>361</v>
      </c>
      <c r="BW668" t="s">
        <v>361</v>
      </c>
      <c r="BX668" t="s">
        <v>361</v>
      </c>
      <c r="BY668" t="s">
        <v>361</v>
      </c>
      <c r="BZ668" t="s">
        <v>361</v>
      </c>
      <c r="CA668" t="s">
        <v>361</v>
      </c>
      <c r="CB668" t="s">
        <v>361</v>
      </c>
      <c r="CC668" t="s">
        <v>361</v>
      </c>
      <c r="CF668" t="s">
        <v>361</v>
      </c>
      <c r="CG668" t="s">
        <v>361</v>
      </c>
      <c r="CH668" t="s">
        <v>361</v>
      </c>
      <c r="CI668" t="s">
        <v>361</v>
      </c>
      <c r="CJ668" t="s">
        <v>361</v>
      </c>
      <c r="CK668" t="s">
        <v>361</v>
      </c>
      <c r="CL668" t="s">
        <v>361</v>
      </c>
      <c r="CM668" t="s">
        <v>361</v>
      </c>
      <c r="CN668" t="s">
        <v>361</v>
      </c>
      <c r="CO668" t="s">
        <v>361</v>
      </c>
      <c r="CP668" t="s">
        <v>361</v>
      </c>
      <c r="CQ668" t="s">
        <v>361</v>
      </c>
      <c r="CR668" t="s">
        <v>361</v>
      </c>
      <c r="CS668" t="s">
        <v>361</v>
      </c>
      <c r="CT668" t="s">
        <v>361</v>
      </c>
      <c r="CU668" t="s">
        <v>361</v>
      </c>
      <c r="CV668" t="s">
        <v>361</v>
      </c>
      <c r="CW668" t="s">
        <v>361</v>
      </c>
      <c r="CX668" t="s">
        <v>361</v>
      </c>
      <c r="CY668" t="s">
        <v>361</v>
      </c>
      <c r="CZ668" t="s">
        <v>361</v>
      </c>
      <c r="DA668" t="s">
        <v>361</v>
      </c>
      <c r="DH668" t="s">
        <v>361</v>
      </c>
      <c r="DI668" t="s">
        <v>361</v>
      </c>
      <c r="DJ668" t="s">
        <v>361</v>
      </c>
      <c r="DK668" t="s">
        <v>361</v>
      </c>
      <c r="DL668" t="s">
        <v>361</v>
      </c>
      <c r="DM668" t="s">
        <v>361</v>
      </c>
      <c r="DN668" t="s">
        <v>361</v>
      </c>
      <c r="DO668" t="s">
        <v>361</v>
      </c>
      <c r="DP668" t="s">
        <v>361</v>
      </c>
      <c r="DQ668" t="s">
        <v>361</v>
      </c>
      <c r="DR668" t="s">
        <v>361</v>
      </c>
      <c r="DT668" t="s">
        <v>361</v>
      </c>
      <c r="DU668" t="s">
        <v>361</v>
      </c>
      <c r="DV668" t="s">
        <v>361</v>
      </c>
      <c r="DW668" t="s">
        <v>361</v>
      </c>
      <c r="DX668" t="s">
        <v>361</v>
      </c>
      <c r="DY668" t="s">
        <v>361</v>
      </c>
      <c r="DZ668" t="s">
        <v>361</v>
      </c>
      <c r="EA668" t="s">
        <v>361</v>
      </c>
      <c r="EB668" t="s">
        <v>361</v>
      </c>
      <c r="EC668" t="s">
        <v>361</v>
      </c>
      <c r="ED668" t="s">
        <v>361</v>
      </c>
      <c r="JL668" t="s">
        <v>361</v>
      </c>
      <c r="JM668" t="s">
        <v>361</v>
      </c>
      <c r="JN668" t="s">
        <v>361</v>
      </c>
      <c r="JO668" t="s">
        <v>361</v>
      </c>
      <c r="JP668" t="s">
        <v>361</v>
      </c>
      <c r="JQ668" t="s">
        <v>361</v>
      </c>
      <c r="JR668" t="s">
        <v>361</v>
      </c>
      <c r="JS668" t="s">
        <v>361</v>
      </c>
      <c r="JT668" t="s">
        <v>361</v>
      </c>
      <c r="JU668" t="s">
        <v>361</v>
      </c>
      <c r="JV668" t="s">
        <v>361</v>
      </c>
      <c r="JW668" t="s">
        <v>361</v>
      </c>
      <c r="KB668" t="s">
        <v>59</v>
      </c>
    </row>
    <row r="669" spans="1:288" x14ac:dyDescent="0.3">
      <c r="A669">
        <v>668</v>
      </c>
      <c r="AV669" t="s">
        <v>361</v>
      </c>
      <c r="AW669" t="s">
        <v>361</v>
      </c>
      <c r="AX669" t="s">
        <v>361</v>
      </c>
      <c r="AY669" t="s">
        <v>361</v>
      </c>
      <c r="AZ669" t="s">
        <v>361</v>
      </c>
      <c r="BA669" t="s">
        <v>361</v>
      </c>
      <c r="BB669" t="s">
        <v>361</v>
      </c>
      <c r="BC669" t="s">
        <v>361</v>
      </c>
      <c r="BD669" t="s">
        <v>361</v>
      </c>
      <c r="BE669" t="s">
        <v>361</v>
      </c>
      <c r="BF669" t="s">
        <v>361</v>
      </c>
      <c r="BG669" t="s">
        <v>361</v>
      </c>
      <c r="BH669" t="s">
        <v>361</v>
      </c>
      <c r="BI669" t="s">
        <v>361</v>
      </c>
      <c r="BJ669" t="s">
        <v>361</v>
      </c>
      <c r="BK669" t="s">
        <v>361</v>
      </c>
      <c r="BL669" t="s">
        <v>361</v>
      </c>
      <c r="BM669" t="s">
        <v>361</v>
      </c>
      <c r="BP669" t="s">
        <v>361</v>
      </c>
      <c r="BQ669" t="s">
        <v>361</v>
      </c>
      <c r="BR669" t="s">
        <v>361</v>
      </c>
      <c r="BS669" t="s">
        <v>361</v>
      </c>
      <c r="BT669" t="s">
        <v>361</v>
      </c>
      <c r="BU669" t="s">
        <v>361</v>
      </c>
      <c r="BV669" t="s">
        <v>361</v>
      </c>
      <c r="BW669" t="s">
        <v>361</v>
      </c>
      <c r="BX669" t="s">
        <v>361</v>
      </c>
      <c r="BY669" t="s">
        <v>361</v>
      </c>
      <c r="BZ669" t="s">
        <v>361</v>
      </c>
      <c r="CA669" t="s">
        <v>361</v>
      </c>
      <c r="CB669" t="s">
        <v>361</v>
      </c>
      <c r="CC669" t="s">
        <v>361</v>
      </c>
      <c r="CF669" t="s">
        <v>361</v>
      </c>
      <c r="CG669" t="s">
        <v>361</v>
      </c>
      <c r="CH669" t="s">
        <v>361</v>
      </c>
      <c r="CI669" t="s">
        <v>361</v>
      </c>
      <c r="CJ669" t="s">
        <v>361</v>
      </c>
      <c r="CK669" t="s">
        <v>361</v>
      </c>
      <c r="CL669" t="s">
        <v>361</v>
      </c>
      <c r="CM669" t="s">
        <v>361</v>
      </c>
      <c r="CN669" t="s">
        <v>361</v>
      </c>
      <c r="CO669" t="s">
        <v>361</v>
      </c>
      <c r="CP669" t="s">
        <v>361</v>
      </c>
      <c r="CQ669" t="s">
        <v>361</v>
      </c>
      <c r="CR669" t="s">
        <v>361</v>
      </c>
      <c r="CS669" t="s">
        <v>361</v>
      </c>
      <c r="CT669" t="s">
        <v>361</v>
      </c>
      <c r="CU669" t="s">
        <v>361</v>
      </c>
      <c r="CV669" t="s">
        <v>361</v>
      </c>
      <c r="CW669" t="s">
        <v>361</v>
      </c>
      <c r="CX669" t="s">
        <v>361</v>
      </c>
      <c r="CY669" t="s">
        <v>361</v>
      </c>
      <c r="CZ669" t="s">
        <v>361</v>
      </c>
      <c r="DA669" t="s">
        <v>361</v>
      </c>
      <c r="DH669" t="s">
        <v>361</v>
      </c>
      <c r="DI669" t="s">
        <v>361</v>
      </c>
      <c r="DJ669" t="s">
        <v>361</v>
      </c>
      <c r="DK669" t="s">
        <v>361</v>
      </c>
      <c r="DL669" t="s">
        <v>361</v>
      </c>
      <c r="DM669" t="s">
        <v>361</v>
      </c>
      <c r="DN669" t="s">
        <v>361</v>
      </c>
      <c r="DO669" t="s">
        <v>361</v>
      </c>
      <c r="DP669" t="s">
        <v>361</v>
      </c>
      <c r="DQ669" t="s">
        <v>361</v>
      </c>
      <c r="DR669" t="s">
        <v>361</v>
      </c>
      <c r="DT669" t="s">
        <v>361</v>
      </c>
      <c r="DU669" t="s">
        <v>361</v>
      </c>
      <c r="DV669" t="s">
        <v>361</v>
      </c>
      <c r="DW669" t="s">
        <v>361</v>
      </c>
      <c r="DX669" t="s">
        <v>361</v>
      </c>
      <c r="DY669" t="s">
        <v>361</v>
      </c>
      <c r="DZ669" t="s">
        <v>361</v>
      </c>
      <c r="EA669" t="s">
        <v>361</v>
      </c>
      <c r="EB669" t="s">
        <v>361</v>
      </c>
      <c r="EC669" t="s">
        <v>361</v>
      </c>
      <c r="ED669" t="s">
        <v>361</v>
      </c>
      <c r="JL669" t="s">
        <v>361</v>
      </c>
      <c r="JM669" t="s">
        <v>361</v>
      </c>
      <c r="JN669" t="s">
        <v>361</v>
      </c>
      <c r="JO669" t="s">
        <v>361</v>
      </c>
      <c r="JP669" t="s">
        <v>361</v>
      </c>
      <c r="JQ669" t="s">
        <v>361</v>
      </c>
      <c r="JR669" t="s">
        <v>361</v>
      </c>
      <c r="JS669" t="s">
        <v>361</v>
      </c>
      <c r="JT669" t="s">
        <v>361</v>
      </c>
      <c r="JU669" t="s">
        <v>361</v>
      </c>
      <c r="JV669" t="s">
        <v>361</v>
      </c>
      <c r="JW669" t="s">
        <v>361</v>
      </c>
      <c r="KB669" t="s">
        <v>59</v>
      </c>
    </row>
    <row r="670" spans="1:288" x14ac:dyDescent="0.3">
      <c r="A670">
        <v>669</v>
      </c>
      <c r="D670" s="45">
        <v>44754</v>
      </c>
      <c r="E670" s="46">
        <v>0.60833333333333328</v>
      </c>
      <c r="F670" t="s">
        <v>17</v>
      </c>
      <c r="G670" t="s">
        <v>13</v>
      </c>
      <c r="H670" t="s">
        <v>7</v>
      </c>
      <c r="L670" t="s">
        <v>362</v>
      </c>
      <c r="P670" t="s">
        <v>9</v>
      </c>
      <c r="V670" t="s">
        <v>363</v>
      </c>
      <c r="Z670" t="s">
        <v>443</v>
      </c>
      <c r="AB670" t="s">
        <v>403</v>
      </c>
      <c r="AD670" t="s">
        <v>366</v>
      </c>
      <c r="AF670" t="s">
        <v>367</v>
      </c>
      <c r="AJ670" t="s">
        <v>367</v>
      </c>
      <c r="AN670" t="s">
        <v>7</v>
      </c>
      <c r="AP670" t="s">
        <v>367</v>
      </c>
      <c r="AR670" t="s">
        <v>7</v>
      </c>
      <c r="AT670" t="s">
        <v>7</v>
      </c>
      <c r="AV670" t="s">
        <v>361</v>
      </c>
      <c r="AW670" t="s">
        <v>361</v>
      </c>
      <c r="AX670" t="s">
        <v>361</v>
      </c>
      <c r="AY670" t="s">
        <v>370</v>
      </c>
      <c r="AZ670" t="s">
        <v>370</v>
      </c>
      <c r="BA670" t="s">
        <v>361</v>
      </c>
      <c r="BB670" t="s">
        <v>361</v>
      </c>
      <c r="BC670" t="s">
        <v>361</v>
      </c>
      <c r="BD670" t="s">
        <v>361</v>
      </c>
      <c r="BE670" t="s">
        <v>361</v>
      </c>
      <c r="BF670" t="s">
        <v>361</v>
      </c>
      <c r="BG670" t="s">
        <v>361</v>
      </c>
      <c r="BH670" t="s">
        <v>361</v>
      </c>
      <c r="BI670" t="s">
        <v>361</v>
      </c>
      <c r="BJ670" t="s">
        <v>361</v>
      </c>
      <c r="BK670" t="s">
        <v>361</v>
      </c>
      <c r="BL670" t="s">
        <v>361</v>
      </c>
      <c r="BM670" t="s">
        <v>361</v>
      </c>
      <c r="BP670" t="s">
        <v>361</v>
      </c>
      <c r="BQ670" t="s">
        <v>361</v>
      </c>
      <c r="BR670" t="s">
        <v>361</v>
      </c>
      <c r="BS670" t="s">
        <v>370</v>
      </c>
      <c r="BT670" t="s">
        <v>361</v>
      </c>
      <c r="BU670" t="s">
        <v>361</v>
      </c>
      <c r="BV670" t="s">
        <v>361</v>
      </c>
      <c r="BW670" t="s">
        <v>361</v>
      </c>
      <c r="BX670" t="s">
        <v>361</v>
      </c>
      <c r="BY670" t="s">
        <v>361</v>
      </c>
      <c r="BZ670" t="s">
        <v>361</v>
      </c>
      <c r="CA670" t="s">
        <v>361</v>
      </c>
      <c r="CB670" t="s">
        <v>361</v>
      </c>
      <c r="CC670" t="s">
        <v>361</v>
      </c>
      <c r="CF670" t="s">
        <v>361</v>
      </c>
      <c r="CG670" t="s">
        <v>361</v>
      </c>
      <c r="CH670" t="s">
        <v>370</v>
      </c>
      <c r="CI670" t="s">
        <v>370</v>
      </c>
      <c r="CJ670" t="s">
        <v>370</v>
      </c>
      <c r="CK670" t="s">
        <v>361</v>
      </c>
      <c r="CL670" t="s">
        <v>361</v>
      </c>
      <c r="CM670" t="s">
        <v>361</v>
      </c>
      <c r="CN670" t="s">
        <v>361</v>
      </c>
      <c r="CO670" t="s">
        <v>361</v>
      </c>
      <c r="CP670" t="s">
        <v>361</v>
      </c>
      <c r="CQ670" t="s">
        <v>361</v>
      </c>
      <c r="CR670" t="s">
        <v>361</v>
      </c>
      <c r="CS670" t="s">
        <v>361</v>
      </c>
      <c r="CT670" t="s">
        <v>361</v>
      </c>
      <c r="CU670" t="s">
        <v>361</v>
      </c>
      <c r="CV670" t="s">
        <v>361</v>
      </c>
      <c r="CW670" t="s">
        <v>361</v>
      </c>
      <c r="CX670" t="s">
        <v>361</v>
      </c>
      <c r="CY670" t="s">
        <v>361</v>
      </c>
      <c r="CZ670" t="s">
        <v>361</v>
      </c>
      <c r="DA670" t="s">
        <v>361</v>
      </c>
      <c r="DD670" t="s">
        <v>9</v>
      </c>
      <c r="DF670" t="s">
        <v>368</v>
      </c>
      <c r="DH670" t="s">
        <v>361</v>
      </c>
      <c r="DI670" t="s">
        <v>361</v>
      </c>
      <c r="DJ670" t="s">
        <v>361</v>
      </c>
      <c r="DK670" t="s">
        <v>361</v>
      </c>
      <c r="DL670" t="s">
        <v>361</v>
      </c>
      <c r="DM670" t="s">
        <v>361</v>
      </c>
      <c r="DN670" t="s">
        <v>361</v>
      </c>
      <c r="DO670" t="s">
        <v>361</v>
      </c>
      <c r="DP670" t="s">
        <v>361</v>
      </c>
      <c r="DQ670" t="s">
        <v>361</v>
      </c>
      <c r="DR670" t="s">
        <v>370</v>
      </c>
      <c r="DT670" t="s">
        <v>361</v>
      </c>
      <c r="DU670" t="s">
        <v>361</v>
      </c>
      <c r="DV670" t="s">
        <v>361</v>
      </c>
      <c r="DW670" t="s">
        <v>361</v>
      </c>
      <c r="DX670" t="s">
        <v>361</v>
      </c>
      <c r="DY670" t="s">
        <v>361</v>
      </c>
      <c r="DZ670" t="s">
        <v>361</v>
      </c>
      <c r="EA670" t="s">
        <v>361</v>
      </c>
      <c r="EB670" t="s">
        <v>361</v>
      </c>
      <c r="EC670" t="s">
        <v>361</v>
      </c>
      <c r="ED670" t="s">
        <v>361</v>
      </c>
      <c r="EH670" t="s">
        <v>7</v>
      </c>
      <c r="EJ670" t="s">
        <v>7</v>
      </c>
      <c r="EL670">
        <v>0</v>
      </c>
      <c r="FQ670" t="s">
        <v>373</v>
      </c>
      <c r="FR670" t="s">
        <v>374</v>
      </c>
      <c r="FV670" t="s">
        <v>374</v>
      </c>
      <c r="GF670" t="s">
        <v>7</v>
      </c>
      <c r="GJ670" t="s">
        <v>478</v>
      </c>
      <c r="GN670" t="s">
        <v>690</v>
      </c>
      <c r="GP670">
        <v>3</v>
      </c>
      <c r="GR670" t="s">
        <v>559</v>
      </c>
      <c r="GT670" t="s">
        <v>532</v>
      </c>
      <c r="GX670" t="s">
        <v>378</v>
      </c>
      <c r="HB670" t="s">
        <v>7</v>
      </c>
      <c r="HD670" t="s">
        <v>7</v>
      </c>
      <c r="HF670" t="s">
        <v>7</v>
      </c>
      <c r="HG670" t="s">
        <v>9</v>
      </c>
      <c r="HH670" t="s">
        <v>7</v>
      </c>
      <c r="HI670" t="s">
        <v>7</v>
      </c>
      <c r="HJ670" t="s">
        <v>7</v>
      </c>
      <c r="HK670" t="s">
        <v>7</v>
      </c>
      <c r="HL670" t="s">
        <v>7</v>
      </c>
      <c r="HM670" t="s">
        <v>9</v>
      </c>
      <c r="HN670" t="s">
        <v>7</v>
      </c>
      <c r="HX670" t="s">
        <v>7</v>
      </c>
      <c r="HY670" t="s">
        <v>7</v>
      </c>
      <c r="HZ670" t="s">
        <v>7</v>
      </c>
      <c r="IA670" t="s">
        <v>7</v>
      </c>
      <c r="IB670" t="s">
        <v>7</v>
      </c>
      <c r="IC670" t="s">
        <v>7</v>
      </c>
      <c r="ID670" t="s">
        <v>7</v>
      </c>
      <c r="IL670" t="s">
        <v>407</v>
      </c>
      <c r="IP670" t="s">
        <v>457</v>
      </c>
      <c r="IT670" t="s">
        <v>381</v>
      </c>
      <c r="IV670" t="s">
        <v>381</v>
      </c>
      <c r="IX670" t="s">
        <v>381</v>
      </c>
      <c r="IZ670" t="s">
        <v>9</v>
      </c>
      <c r="JB670" t="s">
        <v>11</v>
      </c>
      <c r="JD670" t="s">
        <v>9</v>
      </c>
      <c r="JF670" t="s">
        <v>410</v>
      </c>
      <c r="JG670" t="s">
        <v>410</v>
      </c>
      <c r="JH670" t="s">
        <v>410</v>
      </c>
      <c r="JL670" t="s">
        <v>370</v>
      </c>
      <c r="JM670" t="s">
        <v>370</v>
      </c>
      <c r="JN670" t="s">
        <v>370</v>
      </c>
      <c r="JO670" t="s">
        <v>370</v>
      </c>
      <c r="JP670" t="s">
        <v>361</v>
      </c>
      <c r="JQ670" t="s">
        <v>361</v>
      </c>
      <c r="JR670" t="s">
        <v>361</v>
      </c>
      <c r="JS670" t="s">
        <v>361</v>
      </c>
      <c r="JT670" t="s">
        <v>361</v>
      </c>
      <c r="JU670" t="s">
        <v>361</v>
      </c>
      <c r="JV670" t="s">
        <v>361</v>
      </c>
      <c r="JW670" t="s">
        <v>361</v>
      </c>
      <c r="JX670" t="s">
        <v>411</v>
      </c>
      <c r="JZ670" t="s">
        <v>412</v>
      </c>
      <c r="KB670" t="s">
        <v>8</v>
      </c>
    </row>
    <row r="671" spans="1:288" x14ac:dyDescent="0.3">
      <c r="A671">
        <v>670</v>
      </c>
      <c r="D671" s="45">
        <v>44754</v>
      </c>
      <c r="E671" s="46">
        <v>0.61875000000000002</v>
      </c>
      <c r="F671" t="s">
        <v>4</v>
      </c>
      <c r="G671" t="s">
        <v>13</v>
      </c>
      <c r="H671" t="s">
        <v>7</v>
      </c>
      <c r="L671" t="s">
        <v>362</v>
      </c>
      <c r="P671" t="s">
        <v>9</v>
      </c>
      <c r="V671" t="s">
        <v>363</v>
      </c>
      <c r="Z671" t="s">
        <v>402</v>
      </c>
      <c r="AB671" t="s">
        <v>469</v>
      </c>
      <c r="AD671" t="s">
        <v>389</v>
      </c>
      <c r="AF671" t="s">
        <v>367</v>
      </c>
      <c r="AJ671" t="s">
        <v>367</v>
      </c>
      <c r="AN671" t="s">
        <v>368</v>
      </c>
      <c r="AP671" t="s">
        <v>424</v>
      </c>
      <c r="AR671" t="s">
        <v>9</v>
      </c>
      <c r="AT671" t="s">
        <v>368</v>
      </c>
      <c r="AV671" t="s">
        <v>361</v>
      </c>
      <c r="AW671" t="s">
        <v>361</v>
      </c>
      <c r="AX671" t="s">
        <v>361</v>
      </c>
      <c r="AY671" t="s">
        <v>370</v>
      </c>
      <c r="AZ671" t="s">
        <v>370</v>
      </c>
      <c r="BA671" t="s">
        <v>370</v>
      </c>
      <c r="BB671" t="s">
        <v>370</v>
      </c>
      <c r="BC671" t="s">
        <v>361</v>
      </c>
      <c r="BD671" t="s">
        <v>361</v>
      </c>
      <c r="BE671" t="s">
        <v>361</v>
      </c>
      <c r="BF671" t="s">
        <v>361</v>
      </c>
      <c r="BG671" t="s">
        <v>361</v>
      </c>
      <c r="BH671" t="s">
        <v>361</v>
      </c>
      <c r="BI671" t="s">
        <v>361</v>
      </c>
      <c r="BJ671" t="s">
        <v>361</v>
      </c>
      <c r="BK671" t="s">
        <v>361</v>
      </c>
      <c r="BL671" t="s">
        <v>361</v>
      </c>
      <c r="BM671" t="s">
        <v>361</v>
      </c>
      <c r="BP671" t="s">
        <v>361</v>
      </c>
      <c r="BQ671" t="s">
        <v>361</v>
      </c>
      <c r="BR671" t="s">
        <v>370</v>
      </c>
      <c r="BS671" t="s">
        <v>370</v>
      </c>
      <c r="BT671" t="s">
        <v>370</v>
      </c>
      <c r="BU671" t="s">
        <v>361</v>
      </c>
      <c r="BV671" t="s">
        <v>361</v>
      </c>
      <c r="BW671" t="s">
        <v>361</v>
      </c>
      <c r="BX671" t="s">
        <v>361</v>
      </c>
      <c r="BY671" t="s">
        <v>361</v>
      </c>
      <c r="BZ671" t="s">
        <v>361</v>
      </c>
      <c r="CA671" t="s">
        <v>361</v>
      </c>
      <c r="CB671" t="s">
        <v>361</v>
      </c>
      <c r="CC671" t="s">
        <v>361</v>
      </c>
      <c r="CF671" t="s">
        <v>361</v>
      </c>
      <c r="CG671" t="s">
        <v>361</v>
      </c>
      <c r="CH671" t="s">
        <v>370</v>
      </c>
      <c r="CI671" t="s">
        <v>370</v>
      </c>
      <c r="CJ671" t="s">
        <v>370</v>
      </c>
      <c r="CK671" t="s">
        <v>370</v>
      </c>
      <c r="CL671" t="s">
        <v>370</v>
      </c>
      <c r="CM671" t="s">
        <v>370</v>
      </c>
      <c r="CN671" t="s">
        <v>361</v>
      </c>
      <c r="CO671" t="s">
        <v>361</v>
      </c>
      <c r="CP671" t="s">
        <v>361</v>
      </c>
      <c r="CQ671" t="s">
        <v>361</v>
      </c>
      <c r="CR671" t="s">
        <v>361</v>
      </c>
      <c r="CS671" t="s">
        <v>361</v>
      </c>
      <c r="CT671" t="s">
        <v>361</v>
      </c>
      <c r="CU671" t="s">
        <v>361</v>
      </c>
      <c r="CV671" t="s">
        <v>361</v>
      </c>
      <c r="CW671" t="s">
        <v>361</v>
      </c>
      <c r="CX671" t="s">
        <v>361</v>
      </c>
      <c r="CY671" t="s">
        <v>361</v>
      </c>
      <c r="CZ671" t="s">
        <v>361</v>
      </c>
      <c r="DA671" t="s">
        <v>361</v>
      </c>
      <c r="DD671" t="s">
        <v>9</v>
      </c>
      <c r="DF671" t="s">
        <v>9</v>
      </c>
      <c r="DH671" t="s">
        <v>361</v>
      </c>
      <c r="DI671" t="s">
        <v>361</v>
      </c>
      <c r="DJ671" t="s">
        <v>361</v>
      </c>
      <c r="DK671" t="s">
        <v>361</v>
      </c>
      <c r="DL671" t="s">
        <v>361</v>
      </c>
      <c r="DM671" t="s">
        <v>361</v>
      </c>
      <c r="DN671" t="s">
        <v>361</v>
      </c>
      <c r="DO671" t="s">
        <v>361</v>
      </c>
      <c r="DP671" t="s">
        <v>361</v>
      </c>
      <c r="DQ671" t="s">
        <v>361</v>
      </c>
      <c r="DR671" t="s">
        <v>370</v>
      </c>
      <c r="DT671" t="s">
        <v>361</v>
      </c>
      <c r="DU671" t="s">
        <v>361</v>
      </c>
      <c r="DV671" t="s">
        <v>361</v>
      </c>
      <c r="DW671" t="s">
        <v>361</v>
      </c>
      <c r="DX671" t="s">
        <v>361</v>
      </c>
      <c r="DY671" t="s">
        <v>361</v>
      </c>
      <c r="DZ671" t="s">
        <v>361</v>
      </c>
      <c r="EA671" t="s">
        <v>361</v>
      </c>
      <c r="EB671" t="s">
        <v>361</v>
      </c>
      <c r="EC671" t="s">
        <v>361</v>
      </c>
      <c r="ED671" t="s">
        <v>361</v>
      </c>
      <c r="EH671" t="s">
        <v>9</v>
      </c>
      <c r="EJ671" t="s">
        <v>9</v>
      </c>
      <c r="EL671">
        <v>2</v>
      </c>
      <c r="EM671" t="s">
        <v>371</v>
      </c>
      <c r="EN671">
        <v>52</v>
      </c>
      <c r="EO671" t="s">
        <v>372</v>
      </c>
      <c r="EP671">
        <v>25</v>
      </c>
      <c r="FQ671" t="s">
        <v>373</v>
      </c>
      <c r="FR671" t="s">
        <v>406</v>
      </c>
      <c r="FV671" t="s">
        <v>374</v>
      </c>
      <c r="GF671" t="s">
        <v>7</v>
      </c>
      <c r="GJ671" t="s">
        <v>425</v>
      </c>
      <c r="GP671">
        <v>2</v>
      </c>
      <c r="GR671" t="s">
        <v>376</v>
      </c>
      <c r="GT671" t="s">
        <v>377</v>
      </c>
      <c r="GX671" t="s">
        <v>378</v>
      </c>
      <c r="HB671" t="s">
        <v>7</v>
      </c>
      <c r="HD671" t="s">
        <v>9</v>
      </c>
      <c r="HF671" t="s">
        <v>9</v>
      </c>
      <c r="HG671" t="s">
        <v>9</v>
      </c>
      <c r="HH671" t="s">
        <v>7</v>
      </c>
      <c r="HI671" t="s">
        <v>7</v>
      </c>
      <c r="HJ671" t="s">
        <v>9</v>
      </c>
      <c r="HK671" t="s">
        <v>7</v>
      </c>
      <c r="HL671" t="s">
        <v>9</v>
      </c>
      <c r="HM671" t="s">
        <v>9</v>
      </c>
      <c r="HN671" t="s">
        <v>7</v>
      </c>
      <c r="HX671" t="s">
        <v>9</v>
      </c>
      <c r="HY671" t="s">
        <v>9</v>
      </c>
      <c r="HZ671" t="s">
        <v>7</v>
      </c>
      <c r="IA671" t="s">
        <v>7</v>
      </c>
      <c r="IB671" t="s">
        <v>7</v>
      </c>
      <c r="IC671" t="s">
        <v>7</v>
      </c>
      <c r="ID671" t="s">
        <v>7</v>
      </c>
      <c r="IL671" t="s">
        <v>473</v>
      </c>
      <c r="IP671" t="s">
        <v>14</v>
      </c>
      <c r="IR671" t="s">
        <v>530</v>
      </c>
      <c r="IT671" t="s">
        <v>511</v>
      </c>
      <c r="IV671" t="s">
        <v>511</v>
      </c>
      <c r="IX671" t="s">
        <v>511</v>
      </c>
      <c r="IZ671" t="s">
        <v>9</v>
      </c>
      <c r="JB671" t="s">
        <v>11</v>
      </c>
      <c r="JD671" t="s">
        <v>9</v>
      </c>
      <c r="JF671" t="s">
        <v>409</v>
      </c>
      <c r="JG671" t="s">
        <v>446</v>
      </c>
      <c r="JH671" t="s">
        <v>410</v>
      </c>
      <c r="JL671" t="s">
        <v>370</v>
      </c>
      <c r="JM671" t="s">
        <v>370</v>
      </c>
      <c r="JN671" t="s">
        <v>370</v>
      </c>
      <c r="JO671" t="s">
        <v>370</v>
      </c>
      <c r="JP671" t="s">
        <v>370</v>
      </c>
      <c r="JQ671" t="s">
        <v>370</v>
      </c>
      <c r="JR671" t="s">
        <v>361</v>
      </c>
      <c r="JS671" t="s">
        <v>361</v>
      </c>
      <c r="JT671" t="s">
        <v>361</v>
      </c>
      <c r="JU671" t="s">
        <v>361</v>
      </c>
      <c r="JV671" t="s">
        <v>361</v>
      </c>
      <c r="JW671" t="s">
        <v>361</v>
      </c>
      <c r="JX671" t="s">
        <v>14</v>
      </c>
      <c r="JZ671" t="s">
        <v>412</v>
      </c>
      <c r="KB671" t="s">
        <v>8</v>
      </c>
    </row>
    <row r="672" spans="1:288" x14ac:dyDescent="0.3">
      <c r="A672">
        <v>671</v>
      </c>
      <c r="D672" s="45">
        <v>44754</v>
      </c>
      <c r="E672" s="46">
        <v>0.61875000000000002</v>
      </c>
      <c r="F672" t="s">
        <v>10</v>
      </c>
      <c r="G672" t="s">
        <v>382</v>
      </c>
      <c r="I672" t="s">
        <v>383</v>
      </c>
      <c r="N672" t="s">
        <v>384</v>
      </c>
      <c r="S672" t="s">
        <v>385</v>
      </c>
      <c r="W672" t="s">
        <v>465</v>
      </c>
      <c r="AA672" t="s">
        <v>414</v>
      </c>
      <c r="AC672" t="s">
        <v>388</v>
      </c>
      <c r="AE672" t="s">
        <v>423</v>
      </c>
      <c r="AG672" t="s">
        <v>458</v>
      </c>
      <c r="AH672" t="s">
        <v>691</v>
      </c>
      <c r="AK672" t="s">
        <v>383</v>
      </c>
      <c r="AO672" t="s">
        <v>385</v>
      </c>
      <c r="AQ672" t="s">
        <v>391</v>
      </c>
      <c r="AS672" t="s">
        <v>383</v>
      </c>
      <c r="AU672" t="s">
        <v>436</v>
      </c>
      <c r="AV672" t="s">
        <v>361</v>
      </c>
      <c r="AW672" t="s">
        <v>361</v>
      </c>
      <c r="AX672" t="s">
        <v>361</v>
      </c>
      <c r="AY672" t="s">
        <v>361</v>
      </c>
      <c r="AZ672" t="s">
        <v>361</v>
      </c>
      <c r="BA672" t="s">
        <v>361</v>
      </c>
      <c r="BB672" t="s">
        <v>361</v>
      </c>
      <c r="BC672" t="s">
        <v>361</v>
      </c>
      <c r="BD672" t="s">
        <v>361</v>
      </c>
      <c r="BE672" t="s">
        <v>361</v>
      </c>
      <c r="BF672" t="s">
        <v>361</v>
      </c>
      <c r="BG672" t="s">
        <v>361</v>
      </c>
      <c r="BH672" t="s">
        <v>361</v>
      </c>
      <c r="BI672" t="s">
        <v>370</v>
      </c>
      <c r="BJ672" t="s">
        <v>370</v>
      </c>
      <c r="BK672" t="s">
        <v>361</v>
      </c>
      <c r="BL672" t="s">
        <v>361</v>
      </c>
      <c r="BM672" t="s">
        <v>361</v>
      </c>
      <c r="BP672" t="s">
        <v>361</v>
      </c>
      <c r="BQ672" t="s">
        <v>361</v>
      </c>
      <c r="BR672" t="s">
        <v>361</v>
      </c>
      <c r="BS672" t="s">
        <v>361</v>
      </c>
      <c r="BT672" t="s">
        <v>361</v>
      </c>
      <c r="BU672" t="s">
        <v>361</v>
      </c>
      <c r="BV672" t="s">
        <v>361</v>
      </c>
      <c r="BW672" t="s">
        <v>361</v>
      </c>
      <c r="BX672" t="s">
        <v>361</v>
      </c>
      <c r="BY672" t="s">
        <v>361</v>
      </c>
      <c r="BZ672" t="s">
        <v>370</v>
      </c>
      <c r="CA672" t="s">
        <v>361</v>
      </c>
      <c r="CB672" t="s">
        <v>361</v>
      </c>
      <c r="CC672" t="s">
        <v>361</v>
      </c>
      <c r="CF672" t="s">
        <v>361</v>
      </c>
      <c r="CG672" t="s">
        <v>361</v>
      </c>
      <c r="CH672" t="s">
        <v>361</v>
      </c>
      <c r="CI672" t="s">
        <v>361</v>
      </c>
      <c r="CJ672" t="s">
        <v>361</v>
      </c>
      <c r="CK672" t="s">
        <v>361</v>
      </c>
      <c r="CL672" t="s">
        <v>361</v>
      </c>
      <c r="CM672" t="s">
        <v>361</v>
      </c>
      <c r="CN672" t="s">
        <v>361</v>
      </c>
      <c r="CO672" t="s">
        <v>361</v>
      </c>
      <c r="CP672" t="s">
        <v>361</v>
      </c>
      <c r="CQ672" t="s">
        <v>361</v>
      </c>
      <c r="CR672" t="s">
        <v>370</v>
      </c>
      <c r="CS672" t="s">
        <v>370</v>
      </c>
      <c r="CT672" t="s">
        <v>361</v>
      </c>
      <c r="CU672" t="s">
        <v>370</v>
      </c>
      <c r="CV672" t="s">
        <v>361</v>
      </c>
      <c r="CW672" t="s">
        <v>361</v>
      </c>
      <c r="CX672" t="s">
        <v>361</v>
      </c>
      <c r="CY672" t="s">
        <v>361</v>
      </c>
      <c r="CZ672" t="s">
        <v>361</v>
      </c>
      <c r="DA672" t="s">
        <v>361</v>
      </c>
      <c r="DE672" t="s">
        <v>385</v>
      </c>
      <c r="DG672" t="s">
        <v>385</v>
      </c>
      <c r="DH672" t="s">
        <v>361</v>
      </c>
      <c r="DI672" t="s">
        <v>361</v>
      </c>
      <c r="DJ672" t="s">
        <v>361</v>
      </c>
      <c r="DK672" t="s">
        <v>361</v>
      </c>
      <c r="DL672" t="s">
        <v>361</v>
      </c>
      <c r="DM672" t="s">
        <v>361</v>
      </c>
      <c r="DN672" t="s">
        <v>361</v>
      </c>
      <c r="DO672" t="s">
        <v>361</v>
      </c>
      <c r="DP672" t="s">
        <v>361</v>
      </c>
      <c r="DQ672" t="s">
        <v>361</v>
      </c>
      <c r="DR672" t="s">
        <v>361</v>
      </c>
      <c r="DT672" t="s">
        <v>361</v>
      </c>
      <c r="DU672" t="s">
        <v>361</v>
      </c>
      <c r="DV672" t="s">
        <v>361</v>
      </c>
      <c r="DW672" t="s">
        <v>361</v>
      </c>
      <c r="DX672" t="s">
        <v>361</v>
      </c>
      <c r="DY672" t="s">
        <v>361</v>
      </c>
      <c r="DZ672" t="s">
        <v>361</v>
      </c>
      <c r="EA672" t="s">
        <v>361</v>
      </c>
      <c r="EB672" t="s">
        <v>361</v>
      </c>
      <c r="EC672" t="s">
        <v>361</v>
      </c>
      <c r="ED672" t="s">
        <v>370</v>
      </c>
      <c r="EI672" t="s">
        <v>385</v>
      </c>
      <c r="EK672" t="s">
        <v>385</v>
      </c>
      <c r="EL672">
        <v>1</v>
      </c>
      <c r="EM672" t="s">
        <v>372</v>
      </c>
      <c r="EN672">
        <v>30</v>
      </c>
      <c r="FQ672" t="s">
        <v>373</v>
      </c>
      <c r="FS672" t="s">
        <v>419</v>
      </c>
      <c r="FW672" t="s">
        <v>419</v>
      </c>
      <c r="GG672" t="s">
        <v>383</v>
      </c>
      <c r="GK672" t="s">
        <v>394</v>
      </c>
      <c r="GQ672">
        <v>2</v>
      </c>
      <c r="GS672" t="s">
        <v>395</v>
      </c>
      <c r="GU672" t="s">
        <v>396</v>
      </c>
      <c r="GY672" t="s">
        <v>397</v>
      </c>
      <c r="HC672" t="s">
        <v>385</v>
      </c>
      <c r="HE672" t="s">
        <v>385</v>
      </c>
      <c r="HO672" t="s">
        <v>385</v>
      </c>
      <c r="HP672" t="s">
        <v>385</v>
      </c>
      <c r="HQ672" t="s">
        <v>383</v>
      </c>
      <c r="HR672" t="s">
        <v>385</v>
      </c>
      <c r="HS672" t="s">
        <v>385</v>
      </c>
      <c r="HT672" t="s">
        <v>385</v>
      </c>
      <c r="HU672" t="s">
        <v>385</v>
      </c>
      <c r="HV672" t="s">
        <v>385</v>
      </c>
      <c r="HW672" t="s">
        <v>385</v>
      </c>
      <c r="IE672" t="s">
        <v>385</v>
      </c>
      <c r="IF672" t="s">
        <v>385</v>
      </c>
      <c r="IG672" t="s">
        <v>385</v>
      </c>
      <c r="IH672" t="s">
        <v>383</v>
      </c>
      <c r="II672" t="s">
        <v>383</v>
      </c>
      <c r="IJ672" t="s">
        <v>385</v>
      </c>
      <c r="IK672" t="s">
        <v>383</v>
      </c>
      <c r="IM672" t="s">
        <v>421</v>
      </c>
      <c r="IQ672" t="s">
        <v>380</v>
      </c>
      <c r="IU672" t="s">
        <v>399</v>
      </c>
      <c r="IW672" t="s">
        <v>399</v>
      </c>
      <c r="IY672" t="s">
        <v>399</v>
      </c>
      <c r="JA672" t="s">
        <v>383</v>
      </c>
      <c r="JL672" t="s">
        <v>361</v>
      </c>
      <c r="JM672" t="s">
        <v>361</v>
      </c>
      <c r="JN672" t="s">
        <v>361</v>
      </c>
      <c r="JO672" t="s">
        <v>361</v>
      </c>
      <c r="JP672" t="s">
        <v>361</v>
      </c>
      <c r="JQ672" t="s">
        <v>361</v>
      </c>
      <c r="JR672" t="s">
        <v>361</v>
      </c>
      <c r="JS672" t="s">
        <v>361</v>
      </c>
      <c r="JT672" t="s">
        <v>361</v>
      </c>
      <c r="JU672" t="s">
        <v>361</v>
      </c>
      <c r="JV672" t="s">
        <v>361</v>
      </c>
      <c r="JW672" t="s">
        <v>361</v>
      </c>
      <c r="KB672" t="s">
        <v>8</v>
      </c>
    </row>
    <row r="673" spans="1:288" x14ac:dyDescent="0.3">
      <c r="A673">
        <v>672</v>
      </c>
      <c r="AV673" t="s">
        <v>361</v>
      </c>
      <c r="AW673" t="s">
        <v>361</v>
      </c>
      <c r="AX673" t="s">
        <v>361</v>
      </c>
      <c r="AY673" t="s">
        <v>361</v>
      </c>
      <c r="AZ673" t="s">
        <v>361</v>
      </c>
      <c r="BA673" t="s">
        <v>361</v>
      </c>
      <c r="BB673" t="s">
        <v>361</v>
      </c>
      <c r="BC673" t="s">
        <v>361</v>
      </c>
      <c r="BD673" t="s">
        <v>361</v>
      </c>
      <c r="BE673" t="s">
        <v>361</v>
      </c>
      <c r="BF673" t="s">
        <v>361</v>
      </c>
      <c r="BG673" t="s">
        <v>361</v>
      </c>
      <c r="BH673" t="s">
        <v>361</v>
      </c>
      <c r="BI673" t="s">
        <v>361</v>
      </c>
      <c r="BJ673" t="s">
        <v>361</v>
      </c>
      <c r="BK673" t="s">
        <v>361</v>
      </c>
      <c r="BL673" t="s">
        <v>361</v>
      </c>
      <c r="BM673" t="s">
        <v>361</v>
      </c>
      <c r="BP673" t="s">
        <v>361</v>
      </c>
      <c r="BQ673" t="s">
        <v>361</v>
      </c>
      <c r="BR673" t="s">
        <v>361</v>
      </c>
      <c r="BS673" t="s">
        <v>361</v>
      </c>
      <c r="BT673" t="s">
        <v>361</v>
      </c>
      <c r="BU673" t="s">
        <v>361</v>
      </c>
      <c r="BV673" t="s">
        <v>361</v>
      </c>
      <c r="BW673" t="s">
        <v>361</v>
      </c>
      <c r="BX673" t="s">
        <v>361</v>
      </c>
      <c r="BY673" t="s">
        <v>361</v>
      </c>
      <c r="BZ673" t="s">
        <v>361</v>
      </c>
      <c r="CA673" t="s">
        <v>361</v>
      </c>
      <c r="CB673" t="s">
        <v>361</v>
      </c>
      <c r="CC673" t="s">
        <v>361</v>
      </c>
      <c r="CF673" t="s">
        <v>361</v>
      </c>
      <c r="CG673" t="s">
        <v>361</v>
      </c>
      <c r="CH673" t="s">
        <v>361</v>
      </c>
      <c r="CI673" t="s">
        <v>361</v>
      </c>
      <c r="CJ673" t="s">
        <v>361</v>
      </c>
      <c r="CK673" t="s">
        <v>361</v>
      </c>
      <c r="CL673" t="s">
        <v>361</v>
      </c>
      <c r="CM673" t="s">
        <v>361</v>
      </c>
      <c r="CN673" t="s">
        <v>361</v>
      </c>
      <c r="CO673" t="s">
        <v>361</v>
      </c>
      <c r="CP673" t="s">
        <v>361</v>
      </c>
      <c r="CQ673" t="s">
        <v>361</v>
      </c>
      <c r="CR673" t="s">
        <v>361</v>
      </c>
      <c r="CS673" t="s">
        <v>361</v>
      </c>
      <c r="CT673" t="s">
        <v>361</v>
      </c>
      <c r="CU673" t="s">
        <v>361</v>
      </c>
      <c r="CV673" t="s">
        <v>361</v>
      </c>
      <c r="CW673" t="s">
        <v>361</v>
      </c>
      <c r="CX673" t="s">
        <v>361</v>
      </c>
      <c r="CY673" t="s">
        <v>361</v>
      </c>
      <c r="CZ673" t="s">
        <v>361</v>
      </c>
      <c r="DA673" t="s">
        <v>361</v>
      </c>
      <c r="DH673" t="s">
        <v>361</v>
      </c>
      <c r="DI673" t="s">
        <v>361</v>
      </c>
      <c r="DJ673" t="s">
        <v>361</v>
      </c>
      <c r="DK673" t="s">
        <v>361</v>
      </c>
      <c r="DL673" t="s">
        <v>361</v>
      </c>
      <c r="DM673" t="s">
        <v>361</v>
      </c>
      <c r="DN673" t="s">
        <v>361</v>
      </c>
      <c r="DO673" t="s">
        <v>361</v>
      </c>
      <c r="DP673" t="s">
        <v>361</v>
      </c>
      <c r="DQ673" t="s">
        <v>361</v>
      </c>
      <c r="DR673" t="s">
        <v>361</v>
      </c>
      <c r="DT673" t="s">
        <v>361</v>
      </c>
      <c r="DU673" t="s">
        <v>361</v>
      </c>
      <c r="DV673" t="s">
        <v>361</v>
      </c>
      <c r="DW673" t="s">
        <v>361</v>
      </c>
      <c r="DX673" t="s">
        <v>361</v>
      </c>
      <c r="DY673" t="s">
        <v>361</v>
      </c>
      <c r="DZ673" t="s">
        <v>361</v>
      </c>
      <c r="EA673" t="s">
        <v>361</v>
      </c>
      <c r="EB673" t="s">
        <v>361</v>
      </c>
      <c r="EC673" t="s">
        <v>361</v>
      </c>
      <c r="ED673" t="s">
        <v>361</v>
      </c>
      <c r="JL673" t="s">
        <v>361</v>
      </c>
      <c r="JM673" t="s">
        <v>361</v>
      </c>
      <c r="JN673" t="s">
        <v>361</v>
      </c>
      <c r="JO673" t="s">
        <v>361</v>
      </c>
      <c r="JP673" t="s">
        <v>361</v>
      </c>
      <c r="JQ673" t="s">
        <v>361</v>
      </c>
      <c r="JR673" t="s">
        <v>361</v>
      </c>
      <c r="JS673" t="s">
        <v>361</v>
      </c>
      <c r="JT673" t="s">
        <v>361</v>
      </c>
      <c r="JU673" t="s">
        <v>361</v>
      </c>
      <c r="JV673" t="s">
        <v>361</v>
      </c>
      <c r="JW673" t="s">
        <v>361</v>
      </c>
      <c r="KB673" t="s">
        <v>59</v>
      </c>
    </row>
    <row r="674" spans="1:288" x14ac:dyDescent="0.3">
      <c r="A674">
        <v>673</v>
      </c>
      <c r="AV674" t="s">
        <v>361</v>
      </c>
      <c r="AW674" t="s">
        <v>361</v>
      </c>
      <c r="AX674" t="s">
        <v>361</v>
      </c>
      <c r="AY674" t="s">
        <v>361</v>
      </c>
      <c r="AZ674" t="s">
        <v>361</v>
      </c>
      <c r="BA674" t="s">
        <v>361</v>
      </c>
      <c r="BB674" t="s">
        <v>361</v>
      </c>
      <c r="BC674" t="s">
        <v>361</v>
      </c>
      <c r="BD674" t="s">
        <v>361</v>
      </c>
      <c r="BE674" t="s">
        <v>361</v>
      </c>
      <c r="BF674" t="s">
        <v>361</v>
      </c>
      <c r="BG674" t="s">
        <v>361</v>
      </c>
      <c r="BH674" t="s">
        <v>361</v>
      </c>
      <c r="BI674" t="s">
        <v>361</v>
      </c>
      <c r="BJ674" t="s">
        <v>361</v>
      </c>
      <c r="BK674" t="s">
        <v>361</v>
      </c>
      <c r="BL674" t="s">
        <v>361</v>
      </c>
      <c r="BM674" t="s">
        <v>361</v>
      </c>
      <c r="BP674" t="s">
        <v>361</v>
      </c>
      <c r="BQ674" t="s">
        <v>361</v>
      </c>
      <c r="BR674" t="s">
        <v>361</v>
      </c>
      <c r="BS674" t="s">
        <v>361</v>
      </c>
      <c r="BT674" t="s">
        <v>361</v>
      </c>
      <c r="BU674" t="s">
        <v>361</v>
      </c>
      <c r="BV674" t="s">
        <v>361</v>
      </c>
      <c r="BW674" t="s">
        <v>361</v>
      </c>
      <c r="BX674" t="s">
        <v>361</v>
      </c>
      <c r="BY674" t="s">
        <v>361</v>
      </c>
      <c r="BZ674" t="s">
        <v>361</v>
      </c>
      <c r="CA674" t="s">
        <v>361</v>
      </c>
      <c r="CB674" t="s">
        <v>361</v>
      </c>
      <c r="CC674" t="s">
        <v>361</v>
      </c>
      <c r="CF674" t="s">
        <v>361</v>
      </c>
      <c r="CG674" t="s">
        <v>361</v>
      </c>
      <c r="CH674" t="s">
        <v>361</v>
      </c>
      <c r="CI674" t="s">
        <v>361</v>
      </c>
      <c r="CJ674" t="s">
        <v>361</v>
      </c>
      <c r="CK674" t="s">
        <v>361</v>
      </c>
      <c r="CL674" t="s">
        <v>361</v>
      </c>
      <c r="CM674" t="s">
        <v>361</v>
      </c>
      <c r="CN674" t="s">
        <v>361</v>
      </c>
      <c r="CO674" t="s">
        <v>361</v>
      </c>
      <c r="CP674" t="s">
        <v>361</v>
      </c>
      <c r="CQ674" t="s">
        <v>361</v>
      </c>
      <c r="CR674" t="s">
        <v>361</v>
      </c>
      <c r="CS674" t="s">
        <v>361</v>
      </c>
      <c r="CT674" t="s">
        <v>361</v>
      </c>
      <c r="CU674" t="s">
        <v>361</v>
      </c>
      <c r="CV674" t="s">
        <v>361</v>
      </c>
      <c r="CW674" t="s">
        <v>361</v>
      </c>
      <c r="CX674" t="s">
        <v>361</v>
      </c>
      <c r="CY674" t="s">
        <v>361</v>
      </c>
      <c r="CZ674" t="s">
        <v>361</v>
      </c>
      <c r="DA674" t="s">
        <v>361</v>
      </c>
      <c r="DH674" t="s">
        <v>361</v>
      </c>
      <c r="DI674" t="s">
        <v>361</v>
      </c>
      <c r="DJ674" t="s">
        <v>361</v>
      </c>
      <c r="DK674" t="s">
        <v>361</v>
      </c>
      <c r="DL674" t="s">
        <v>361</v>
      </c>
      <c r="DM674" t="s">
        <v>361</v>
      </c>
      <c r="DN674" t="s">
        <v>361</v>
      </c>
      <c r="DO674" t="s">
        <v>361</v>
      </c>
      <c r="DP674" t="s">
        <v>361</v>
      </c>
      <c r="DQ674" t="s">
        <v>361</v>
      </c>
      <c r="DR674" t="s">
        <v>361</v>
      </c>
      <c r="DT674" t="s">
        <v>361</v>
      </c>
      <c r="DU674" t="s">
        <v>361</v>
      </c>
      <c r="DV674" t="s">
        <v>361</v>
      </c>
      <c r="DW674" t="s">
        <v>361</v>
      </c>
      <c r="DX674" t="s">
        <v>361</v>
      </c>
      <c r="DY674" t="s">
        <v>361</v>
      </c>
      <c r="DZ674" t="s">
        <v>361</v>
      </c>
      <c r="EA674" t="s">
        <v>361</v>
      </c>
      <c r="EB674" t="s">
        <v>361</v>
      </c>
      <c r="EC674" t="s">
        <v>361</v>
      </c>
      <c r="ED674" t="s">
        <v>361</v>
      </c>
      <c r="JL674" t="s">
        <v>361</v>
      </c>
      <c r="JM674" t="s">
        <v>361</v>
      </c>
      <c r="JN674" t="s">
        <v>361</v>
      </c>
      <c r="JO674" t="s">
        <v>361</v>
      </c>
      <c r="JP674" t="s">
        <v>361</v>
      </c>
      <c r="JQ674" t="s">
        <v>361</v>
      </c>
      <c r="JR674" t="s">
        <v>361</v>
      </c>
      <c r="JS674" t="s">
        <v>361</v>
      </c>
      <c r="JT674" t="s">
        <v>361</v>
      </c>
      <c r="JU674" t="s">
        <v>361</v>
      </c>
      <c r="JV674" t="s">
        <v>361</v>
      </c>
      <c r="JW674" t="s">
        <v>361</v>
      </c>
      <c r="KB674" t="s">
        <v>59</v>
      </c>
    </row>
    <row r="675" spans="1:288" x14ac:dyDescent="0.3">
      <c r="A675">
        <v>674</v>
      </c>
      <c r="AV675" t="s">
        <v>361</v>
      </c>
      <c r="AW675" t="s">
        <v>361</v>
      </c>
      <c r="AX675" t="s">
        <v>361</v>
      </c>
      <c r="AY675" t="s">
        <v>361</v>
      </c>
      <c r="AZ675" t="s">
        <v>361</v>
      </c>
      <c r="BA675" t="s">
        <v>361</v>
      </c>
      <c r="BB675" t="s">
        <v>361</v>
      </c>
      <c r="BC675" t="s">
        <v>361</v>
      </c>
      <c r="BD675" t="s">
        <v>361</v>
      </c>
      <c r="BE675" t="s">
        <v>361</v>
      </c>
      <c r="BF675" t="s">
        <v>361</v>
      </c>
      <c r="BG675" t="s">
        <v>361</v>
      </c>
      <c r="BH675" t="s">
        <v>361</v>
      </c>
      <c r="BI675" t="s">
        <v>361</v>
      </c>
      <c r="BJ675" t="s">
        <v>361</v>
      </c>
      <c r="BK675" t="s">
        <v>361</v>
      </c>
      <c r="BL675" t="s">
        <v>361</v>
      </c>
      <c r="BM675" t="s">
        <v>361</v>
      </c>
      <c r="BP675" t="s">
        <v>361</v>
      </c>
      <c r="BQ675" t="s">
        <v>361</v>
      </c>
      <c r="BR675" t="s">
        <v>361</v>
      </c>
      <c r="BS675" t="s">
        <v>361</v>
      </c>
      <c r="BT675" t="s">
        <v>361</v>
      </c>
      <c r="BU675" t="s">
        <v>361</v>
      </c>
      <c r="BV675" t="s">
        <v>361</v>
      </c>
      <c r="BW675" t="s">
        <v>361</v>
      </c>
      <c r="BX675" t="s">
        <v>361</v>
      </c>
      <c r="BY675" t="s">
        <v>361</v>
      </c>
      <c r="BZ675" t="s">
        <v>361</v>
      </c>
      <c r="CA675" t="s">
        <v>361</v>
      </c>
      <c r="CB675" t="s">
        <v>361</v>
      </c>
      <c r="CC675" t="s">
        <v>361</v>
      </c>
      <c r="CF675" t="s">
        <v>361</v>
      </c>
      <c r="CG675" t="s">
        <v>361</v>
      </c>
      <c r="CH675" t="s">
        <v>361</v>
      </c>
      <c r="CI675" t="s">
        <v>361</v>
      </c>
      <c r="CJ675" t="s">
        <v>361</v>
      </c>
      <c r="CK675" t="s">
        <v>361</v>
      </c>
      <c r="CL675" t="s">
        <v>361</v>
      </c>
      <c r="CM675" t="s">
        <v>361</v>
      </c>
      <c r="CN675" t="s">
        <v>361</v>
      </c>
      <c r="CO675" t="s">
        <v>361</v>
      </c>
      <c r="CP675" t="s">
        <v>361</v>
      </c>
      <c r="CQ675" t="s">
        <v>361</v>
      </c>
      <c r="CR675" t="s">
        <v>361</v>
      </c>
      <c r="CS675" t="s">
        <v>361</v>
      </c>
      <c r="CT675" t="s">
        <v>361</v>
      </c>
      <c r="CU675" t="s">
        <v>361</v>
      </c>
      <c r="CV675" t="s">
        <v>361</v>
      </c>
      <c r="CW675" t="s">
        <v>361</v>
      </c>
      <c r="CX675" t="s">
        <v>361</v>
      </c>
      <c r="CY675" t="s">
        <v>361</v>
      </c>
      <c r="CZ675" t="s">
        <v>361</v>
      </c>
      <c r="DA675" t="s">
        <v>361</v>
      </c>
      <c r="DH675" t="s">
        <v>361</v>
      </c>
      <c r="DI675" t="s">
        <v>361</v>
      </c>
      <c r="DJ675" t="s">
        <v>361</v>
      </c>
      <c r="DK675" t="s">
        <v>361</v>
      </c>
      <c r="DL675" t="s">
        <v>361</v>
      </c>
      <c r="DM675" t="s">
        <v>361</v>
      </c>
      <c r="DN675" t="s">
        <v>361</v>
      </c>
      <c r="DO675" t="s">
        <v>361</v>
      </c>
      <c r="DP675" t="s">
        <v>361</v>
      </c>
      <c r="DQ675" t="s">
        <v>361</v>
      </c>
      <c r="DR675" t="s">
        <v>361</v>
      </c>
      <c r="DT675" t="s">
        <v>361</v>
      </c>
      <c r="DU675" t="s">
        <v>361</v>
      </c>
      <c r="DV675" t="s">
        <v>361</v>
      </c>
      <c r="DW675" t="s">
        <v>361</v>
      </c>
      <c r="DX675" t="s">
        <v>361</v>
      </c>
      <c r="DY675" t="s">
        <v>361</v>
      </c>
      <c r="DZ675" t="s">
        <v>361</v>
      </c>
      <c r="EA675" t="s">
        <v>361</v>
      </c>
      <c r="EB675" t="s">
        <v>361</v>
      </c>
      <c r="EC675" t="s">
        <v>361</v>
      </c>
      <c r="ED675" t="s">
        <v>361</v>
      </c>
      <c r="JL675" t="s">
        <v>361</v>
      </c>
      <c r="JM675" t="s">
        <v>361</v>
      </c>
      <c r="JN675" t="s">
        <v>361</v>
      </c>
      <c r="JO675" t="s">
        <v>361</v>
      </c>
      <c r="JP675" t="s">
        <v>361</v>
      </c>
      <c r="JQ675" t="s">
        <v>361</v>
      </c>
      <c r="JR675" t="s">
        <v>361</v>
      </c>
      <c r="JS675" t="s">
        <v>361</v>
      </c>
      <c r="JT675" t="s">
        <v>361</v>
      </c>
      <c r="JU675" t="s">
        <v>361</v>
      </c>
      <c r="JV675" t="s">
        <v>361</v>
      </c>
      <c r="JW675" t="s">
        <v>361</v>
      </c>
      <c r="KB675" t="s">
        <v>59</v>
      </c>
    </row>
    <row r="676" spans="1:288" x14ac:dyDescent="0.3">
      <c r="A676">
        <v>675</v>
      </c>
      <c r="D676" s="45">
        <v>44754</v>
      </c>
      <c r="E676" s="46">
        <v>0.63680555555555551</v>
      </c>
      <c r="F676" t="s">
        <v>17</v>
      </c>
      <c r="G676" t="s">
        <v>13</v>
      </c>
      <c r="H676" t="s">
        <v>7</v>
      </c>
      <c r="L676" t="s">
        <v>362</v>
      </c>
      <c r="P676" t="s">
        <v>9</v>
      </c>
      <c r="V676" t="s">
        <v>363</v>
      </c>
      <c r="Z676" t="s">
        <v>443</v>
      </c>
      <c r="AB676" t="s">
        <v>403</v>
      </c>
      <c r="AD676" t="s">
        <v>423</v>
      </c>
      <c r="AF676" t="s">
        <v>367</v>
      </c>
      <c r="AJ676" t="s">
        <v>367</v>
      </c>
      <c r="AN676" t="s">
        <v>7</v>
      </c>
      <c r="AP676" t="s">
        <v>367</v>
      </c>
      <c r="AR676" t="s">
        <v>7</v>
      </c>
      <c r="AT676" t="s">
        <v>7</v>
      </c>
      <c r="AV676" t="s">
        <v>361</v>
      </c>
      <c r="AW676" t="s">
        <v>361</v>
      </c>
      <c r="AX676" t="s">
        <v>361</v>
      </c>
      <c r="AY676" t="s">
        <v>361</v>
      </c>
      <c r="AZ676" t="s">
        <v>361</v>
      </c>
      <c r="BA676" t="s">
        <v>361</v>
      </c>
      <c r="BB676" t="s">
        <v>361</v>
      </c>
      <c r="BC676" t="s">
        <v>361</v>
      </c>
      <c r="BD676" t="s">
        <v>370</v>
      </c>
      <c r="BE676" t="s">
        <v>361</v>
      </c>
      <c r="BF676" t="s">
        <v>361</v>
      </c>
      <c r="BG676" t="s">
        <v>361</v>
      </c>
      <c r="BH676" t="s">
        <v>361</v>
      </c>
      <c r="BI676" t="s">
        <v>361</v>
      </c>
      <c r="BJ676" t="s">
        <v>361</v>
      </c>
      <c r="BK676" t="s">
        <v>361</v>
      </c>
      <c r="BL676" t="s">
        <v>361</v>
      </c>
      <c r="BM676" t="s">
        <v>361</v>
      </c>
      <c r="BN676" t="s">
        <v>492</v>
      </c>
      <c r="BP676" t="s">
        <v>361</v>
      </c>
      <c r="BQ676" t="s">
        <v>361</v>
      </c>
      <c r="BR676" t="s">
        <v>370</v>
      </c>
      <c r="BS676" t="s">
        <v>361</v>
      </c>
      <c r="BT676" t="s">
        <v>361</v>
      </c>
      <c r="BU676" t="s">
        <v>361</v>
      </c>
      <c r="BV676" t="s">
        <v>361</v>
      </c>
      <c r="BW676" t="s">
        <v>361</v>
      </c>
      <c r="BX676" t="s">
        <v>361</v>
      </c>
      <c r="BY676" t="s">
        <v>361</v>
      </c>
      <c r="BZ676" t="s">
        <v>361</v>
      </c>
      <c r="CA676" t="s">
        <v>361</v>
      </c>
      <c r="CB676" t="s">
        <v>361</v>
      </c>
      <c r="CC676" t="s">
        <v>361</v>
      </c>
      <c r="CF676" t="s">
        <v>361</v>
      </c>
      <c r="CG676" t="s">
        <v>361</v>
      </c>
      <c r="CH676" t="s">
        <v>361</v>
      </c>
      <c r="CI676" t="s">
        <v>370</v>
      </c>
      <c r="CJ676" t="s">
        <v>361</v>
      </c>
      <c r="CK676" t="s">
        <v>370</v>
      </c>
      <c r="CL676" t="s">
        <v>361</v>
      </c>
      <c r="CM676" t="s">
        <v>361</v>
      </c>
      <c r="CN676" t="s">
        <v>361</v>
      </c>
      <c r="CO676" t="s">
        <v>361</v>
      </c>
      <c r="CP676" t="s">
        <v>361</v>
      </c>
      <c r="CQ676" t="s">
        <v>361</v>
      </c>
      <c r="CR676" t="s">
        <v>361</v>
      </c>
      <c r="CS676" t="s">
        <v>361</v>
      </c>
      <c r="CT676" t="s">
        <v>361</v>
      </c>
      <c r="CU676" t="s">
        <v>361</v>
      </c>
      <c r="CV676" t="s">
        <v>361</v>
      </c>
      <c r="CW676" t="s">
        <v>361</v>
      </c>
      <c r="CX676" t="s">
        <v>361</v>
      </c>
      <c r="CY676" t="s">
        <v>361</v>
      </c>
      <c r="CZ676" t="s">
        <v>361</v>
      </c>
      <c r="DA676" t="s">
        <v>361</v>
      </c>
      <c r="DD676" t="s">
        <v>9</v>
      </c>
      <c r="DF676" t="s">
        <v>368</v>
      </c>
      <c r="DH676" t="s">
        <v>361</v>
      </c>
      <c r="DI676" t="s">
        <v>361</v>
      </c>
      <c r="DJ676" t="s">
        <v>361</v>
      </c>
      <c r="DK676" t="s">
        <v>361</v>
      </c>
      <c r="DL676" t="s">
        <v>361</v>
      </c>
      <c r="DM676" t="s">
        <v>361</v>
      </c>
      <c r="DN676" t="s">
        <v>361</v>
      </c>
      <c r="DO676" t="s">
        <v>361</v>
      </c>
      <c r="DP676" t="s">
        <v>361</v>
      </c>
      <c r="DQ676" t="s">
        <v>361</v>
      </c>
      <c r="DR676" t="s">
        <v>370</v>
      </c>
      <c r="DT676" t="s">
        <v>361</v>
      </c>
      <c r="DU676" t="s">
        <v>361</v>
      </c>
      <c r="DV676" t="s">
        <v>361</v>
      </c>
      <c r="DW676" t="s">
        <v>361</v>
      </c>
      <c r="DX676" t="s">
        <v>361</v>
      </c>
      <c r="DY676" t="s">
        <v>361</v>
      </c>
      <c r="DZ676" t="s">
        <v>361</v>
      </c>
      <c r="EA676" t="s">
        <v>361</v>
      </c>
      <c r="EB676" t="s">
        <v>361</v>
      </c>
      <c r="EC676" t="s">
        <v>361</v>
      </c>
      <c r="ED676" t="s">
        <v>361</v>
      </c>
      <c r="EH676" t="s">
        <v>7</v>
      </c>
      <c r="EJ676" t="s">
        <v>7</v>
      </c>
      <c r="EL676">
        <v>5</v>
      </c>
      <c r="EM676" t="s">
        <v>371</v>
      </c>
      <c r="EN676">
        <v>24</v>
      </c>
      <c r="EO676" t="s">
        <v>371</v>
      </c>
      <c r="EP676">
        <v>19</v>
      </c>
      <c r="EQ676" t="s">
        <v>371</v>
      </c>
      <c r="ER676">
        <v>17</v>
      </c>
      <c r="ES676" t="s">
        <v>371</v>
      </c>
      <c r="ET676">
        <v>15</v>
      </c>
      <c r="EU676" t="s">
        <v>371</v>
      </c>
      <c r="EV676">
        <v>7</v>
      </c>
      <c r="FQ676" t="s">
        <v>373</v>
      </c>
      <c r="FR676" t="s">
        <v>406</v>
      </c>
      <c r="FV676" t="s">
        <v>406</v>
      </c>
      <c r="GF676" t="s">
        <v>7</v>
      </c>
      <c r="GJ676" t="s">
        <v>478</v>
      </c>
      <c r="GN676" t="s">
        <v>696</v>
      </c>
      <c r="GP676">
        <v>4</v>
      </c>
      <c r="GR676" t="s">
        <v>559</v>
      </c>
      <c r="GT676" t="s">
        <v>377</v>
      </c>
      <c r="GX676" t="s">
        <v>378</v>
      </c>
      <c r="HB676" t="s">
        <v>7</v>
      </c>
      <c r="HD676" t="s">
        <v>7</v>
      </c>
      <c r="HF676" t="s">
        <v>9</v>
      </c>
      <c r="HG676" t="s">
        <v>9</v>
      </c>
      <c r="HH676" t="s">
        <v>7</v>
      </c>
      <c r="HI676" t="s">
        <v>7</v>
      </c>
      <c r="HJ676" t="s">
        <v>7</v>
      </c>
      <c r="HK676" t="s">
        <v>7</v>
      </c>
      <c r="HL676" t="s">
        <v>7</v>
      </c>
      <c r="HM676" t="s">
        <v>9</v>
      </c>
      <c r="HN676" t="s">
        <v>7</v>
      </c>
      <c r="HX676" t="s">
        <v>9</v>
      </c>
      <c r="HY676" t="s">
        <v>9</v>
      </c>
      <c r="HZ676" t="s">
        <v>7</v>
      </c>
      <c r="IA676" t="s">
        <v>7</v>
      </c>
      <c r="IB676" t="s">
        <v>7</v>
      </c>
      <c r="IC676" t="s">
        <v>7</v>
      </c>
      <c r="ID676" t="s">
        <v>7</v>
      </c>
      <c r="IL676" t="s">
        <v>440</v>
      </c>
      <c r="IP676" t="s">
        <v>457</v>
      </c>
      <c r="IT676" t="s">
        <v>381</v>
      </c>
      <c r="IV676" t="s">
        <v>381</v>
      </c>
      <c r="IX676" t="s">
        <v>381</v>
      </c>
      <c r="IZ676" t="s">
        <v>9</v>
      </c>
      <c r="JB676" t="s">
        <v>11</v>
      </c>
      <c r="JD676" t="s">
        <v>9</v>
      </c>
      <c r="JF676" t="s">
        <v>410</v>
      </c>
      <c r="JG676" t="s">
        <v>410</v>
      </c>
      <c r="JH676" t="s">
        <v>410</v>
      </c>
      <c r="JL676" t="s">
        <v>370</v>
      </c>
      <c r="JM676" t="s">
        <v>370</v>
      </c>
      <c r="JN676" t="s">
        <v>370</v>
      </c>
      <c r="JO676" t="s">
        <v>370</v>
      </c>
      <c r="JP676" t="s">
        <v>361</v>
      </c>
      <c r="JQ676" t="s">
        <v>361</v>
      </c>
      <c r="JR676" t="s">
        <v>361</v>
      </c>
      <c r="JS676" t="s">
        <v>361</v>
      </c>
      <c r="JT676" t="s">
        <v>361</v>
      </c>
      <c r="JU676" t="s">
        <v>361</v>
      </c>
      <c r="JV676" t="s">
        <v>361</v>
      </c>
      <c r="JW676" t="s">
        <v>361</v>
      </c>
      <c r="JX676" t="s">
        <v>411</v>
      </c>
      <c r="JZ676" t="s">
        <v>412</v>
      </c>
      <c r="KB676" t="s">
        <v>8</v>
      </c>
    </row>
    <row r="677" spans="1:288" x14ac:dyDescent="0.3">
      <c r="A677">
        <v>676</v>
      </c>
      <c r="AV677" t="s">
        <v>361</v>
      </c>
      <c r="AW677" t="s">
        <v>361</v>
      </c>
      <c r="AX677" t="s">
        <v>361</v>
      </c>
      <c r="AY677" t="s">
        <v>361</v>
      </c>
      <c r="AZ677" t="s">
        <v>361</v>
      </c>
      <c r="BA677" t="s">
        <v>361</v>
      </c>
      <c r="BB677" t="s">
        <v>361</v>
      </c>
      <c r="BC677" t="s">
        <v>361</v>
      </c>
      <c r="BD677" t="s">
        <v>361</v>
      </c>
      <c r="BE677" t="s">
        <v>361</v>
      </c>
      <c r="BF677" t="s">
        <v>361</v>
      </c>
      <c r="BG677" t="s">
        <v>361</v>
      </c>
      <c r="BH677" t="s">
        <v>361</v>
      </c>
      <c r="BI677" t="s">
        <v>361</v>
      </c>
      <c r="BJ677" t="s">
        <v>361</v>
      </c>
      <c r="BK677" t="s">
        <v>361</v>
      </c>
      <c r="BL677" t="s">
        <v>361</v>
      </c>
      <c r="BM677" t="s">
        <v>361</v>
      </c>
      <c r="BP677" t="s">
        <v>361</v>
      </c>
      <c r="BQ677" t="s">
        <v>361</v>
      </c>
      <c r="BR677" t="s">
        <v>361</v>
      </c>
      <c r="BS677" t="s">
        <v>361</v>
      </c>
      <c r="BT677" t="s">
        <v>361</v>
      </c>
      <c r="BU677" t="s">
        <v>361</v>
      </c>
      <c r="BV677" t="s">
        <v>361</v>
      </c>
      <c r="BW677" t="s">
        <v>361</v>
      </c>
      <c r="BX677" t="s">
        <v>361</v>
      </c>
      <c r="BY677" t="s">
        <v>361</v>
      </c>
      <c r="BZ677" t="s">
        <v>361</v>
      </c>
      <c r="CA677" t="s">
        <v>361</v>
      </c>
      <c r="CB677" t="s">
        <v>361</v>
      </c>
      <c r="CC677" t="s">
        <v>361</v>
      </c>
      <c r="CF677" t="s">
        <v>361</v>
      </c>
      <c r="CG677" t="s">
        <v>361</v>
      </c>
      <c r="CH677" t="s">
        <v>361</v>
      </c>
      <c r="CI677" t="s">
        <v>361</v>
      </c>
      <c r="CJ677" t="s">
        <v>361</v>
      </c>
      <c r="CK677" t="s">
        <v>361</v>
      </c>
      <c r="CL677" t="s">
        <v>361</v>
      </c>
      <c r="CM677" t="s">
        <v>361</v>
      </c>
      <c r="CN677" t="s">
        <v>361</v>
      </c>
      <c r="CO677" t="s">
        <v>361</v>
      </c>
      <c r="CP677" t="s">
        <v>361</v>
      </c>
      <c r="CQ677" t="s">
        <v>361</v>
      </c>
      <c r="CR677" t="s">
        <v>361</v>
      </c>
      <c r="CS677" t="s">
        <v>361</v>
      </c>
      <c r="CT677" t="s">
        <v>361</v>
      </c>
      <c r="CU677" t="s">
        <v>361</v>
      </c>
      <c r="CV677" t="s">
        <v>361</v>
      </c>
      <c r="CW677" t="s">
        <v>361</v>
      </c>
      <c r="CX677" t="s">
        <v>361</v>
      </c>
      <c r="CY677" t="s">
        <v>361</v>
      </c>
      <c r="CZ677" t="s">
        <v>361</v>
      </c>
      <c r="DA677" t="s">
        <v>361</v>
      </c>
      <c r="DH677" t="s">
        <v>361</v>
      </c>
      <c r="DI677" t="s">
        <v>361</v>
      </c>
      <c r="DJ677" t="s">
        <v>361</v>
      </c>
      <c r="DK677" t="s">
        <v>361</v>
      </c>
      <c r="DL677" t="s">
        <v>361</v>
      </c>
      <c r="DM677" t="s">
        <v>361</v>
      </c>
      <c r="DN677" t="s">
        <v>361</v>
      </c>
      <c r="DO677" t="s">
        <v>361</v>
      </c>
      <c r="DP677" t="s">
        <v>361</v>
      </c>
      <c r="DQ677" t="s">
        <v>361</v>
      </c>
      <c r="DR677" t="s">
        <v>361</v>
      </c>
      <c r="DT677" t="s">
        <v>361</v>
      </c>
      <c r="DU677" t="s">
        <v>361</v>
      </c>
      <c r="DV677" t="s">
        <v>361</v>
      </c>
      <c r="DW677" t="s">
        <v>361</v>
      </c>
      <c r="DX677" t="s">
        <v>361</v>
      </c>
      <c r="DY677" t="s">
        <v>361</v>
      </c>
      <c r="DZ677" t="s">
        <v>361</v>
      </c>
      <c r="EA677" t="s">
        <v>361</v>
      </c>
      <c r="EB677" t="s">
        <v>361</v>
      </c>
      <c r="EC677" t="s">
        <v>361</v>
      </c>
      <c r="ED677" t="s">
        <v>361</v>
      </c>
      <c r="JL677" t="s">
        <v>361</v>
      </c>
      <c r="JM677" t="s">
        <v>361</v>
      </c>
      <c r="JN677" t="s">
        <v>361</v>
      </c>
      <c r="JO677" t="s">
        <v>361</v>
      </c>
      <c r="JP677" t="s">
        <v>361</v>
      </c>
      <c r="JQ677" t="s">
        <v>361</v>
      </c>
      <c r="JR677" t="s">
        <v>361</v>
      </c>
      <c r="JS677" t="s">
        <v>361</v>
      </c>
      <c r="JT677" t="s">
        <v>361</v>
      </c>
      <c r="JU677" t="s">
        <v>361</v>
      </c>
      <c r="JV677" t="s">
        <v>361</v>
      </c>
      <c r="JW677" t="s">
        <v>361</v>
      </c>
      <c r="KB677" t="s">
        <v>59</v>
      </c>
    </row>
    <row r="678" spans="1:288" x14ac:dyDescent="0.3">
      <c r="A678">
        <v>677</v>
      </c>
      <c r="AV678" t="s">
        <v>361</v>
      </c>
      <c r="AW678" t="s">
        <v>361</v>
      </c>
      <c r="AX678" t="s">
        <v>361</v>
      </c>
      <c r="AY678" t="s">
        <v>361</v>
      </c>
      <c r="AZ678" t="s">
        <v>361</v>
      </c>
      <c r="BA678" t="s">
        <v>361</v>
      </c>
      <c r="BB678" t="s">
        <v>361</v>
      </c>
      <c r="BC678" t="s">
        <v>361</v>
      </c>
      <c r="BD678" t="s">
        <v>361</v>
      </c>
      <c r="BE678" t="s">
        <v>361</v>
      </c>
      <c r="BF678" t="s">
        <v>361</v>
      </c>
      <c r="BG678" t="s">
        <v>361</v>
      </c>
      <c r="BH678" t="s">
        <v>361</v>
      </c>
      <c r="BI678" t="s">
        <v>361</v>
      </c>
      <c r="BJ678" t="s">
        <v>361</v>
      </c>
      <c r="BK678" t="s">
        <v>361</v>
      </c>
      <c r="BL678" t="s">
        <v>361</v>
      </c>
      <c r="BM678" t="s">
        <v>361</v>
      </c>
      <c r="BP678" t="s">
        <v>361</v>
      </c>
      <c r="BQ678" t="s">
        <v>361</v>
      </c>
      <c r="BR678" t="s">
        <v>361</v>
      </c>
      <c r="BS678" t="s">
        <v>361</v>
      </c>
      <c r="BT678" t="s">
        <v>361</v>
      </c>
      <c r="BU678" t="s">
        <v>361</v>
      </c>
      <c r="BV678" t="s">
        <v>361</v>
      </c>
      <c r="BW678" t="s">
        <v>361</v>
      </c>
      <c r="BX678" t="s">
        <v>361</v>
      </c>
      <c r="BY678" t="s">
        <v>361</v>
      </c>
      <c r="BZ678" t="s">
        <v>361</v>
      </c>
      <c r="CA678" t="s">
        <v>361</v>
      </c>
      <c r="CB678" t="s">
        <v>361</v>
      </c>
      <c r="CC678" t="s">
        <v>361</v>
      </c>
      <c r="CF678" t="s">
        <v>361</v>
      </c>
      <c r="CG678" t="s">
        <v>361</v>
      </c>
      <c r="CH678" t="s">
        <v>361</v>
      </c>
      <c r="CI678" t="s">
        <v>361</v>
      </c>
      <c r="CJ678" t="s">
        <v>361</v>
      </c>
      <c r="CK678" t="s">
        <v>361</v>
      </c>
      <c r="CL678" t="s">
        <v>361</v>
      </c>
      <c r="CM678" t="s">
        <v>361</v>
      </c>
      <c r="CN678" t="s">
        <v>361</v>
      </c>
      <c r="CO678" t="s">
        <v>361</v>
      </c>
      <c r="CP678" t="s">
        <v>361</v>
      </c>
      <c r="CQ678" t="s">
        <v>361</v>
      </c>
      <c r="CR678" t="s">
        <v>361</v>
      </c>
      <c r="CS678" t="s">
        <v>361</v>
      </c>
      <c r="CT678" t="s">
        <v>361</v>
      </c>
      <c r="CU678" t="s">
        <v>361</v>
      </c>
      <c r="CV678" t="s">
        <v>361</v>
      </c>
      <c r="CW678" t="s">
        <v>361</v>
      </c>
      <c r="CX678" t="s">
        <v>361</v>
      </c>
      <c r="CY678" t="s">
        <v>361</v>
      </c>
      <c r="CZ678" t="s">
        <v>361</v>
      </c>
      <c r="DA678" t="s">
        <v>361</v>
      </c>
      <c r="DH678" t="s">
        <v>361</v>
      </c>
      <c r="DI678" t="s">
        <v>361</v>
      </c>
      <c r="DJ678" t="s">
        <v>361</v>
      </c>
      <c r="DK678" t="s">
        <v>361</v>
      </c>
      <c r="DL678" t="s">
        <v>361</v>
      </c>
      <c r="DM678" t="s">
        <v>361</v>
      </c>
      <c r="DN678" t="s">
        <v>361</v>
      </c>
      <c r="DO678" t="s">
        <v>361</v>
      </c>
      <c r="DP678" t="s">
        <v>361</v>
      </c>
      <c r="DQ678" t="s">
        <v>361</v>
      </c>
      <c r="DR678" t="s">
        <v>361</v>
      </c>
      <c r="DT678" t="s">
        <v>361</v>
      </c>
      <c r="DU678" t="s">
        <v>361</v>
      </c>
      <c r="DV678" t="s">
        <v>361</v>
      </c>
      <c r="DW678" t="s">
        <v>361</v>
      </c>
      <c r="DX678" t="s">
        <v>361</v>
      </c>
      <c r="DY678" t="s">
        <v>361</v>
      </c>
      <c r="DZ678" t="s">
        <v>361</v>
      </c>
      <c r="EA678" t="s">
        <v>361</v>
      </c>
      <c r="EB678" t="s">
        <v>361</v>
      </c>
      <c r="EC678" t="s">
        <v>361</v>
      </c>
      <c r="ED678" t="s">
        <v>361</v>
      </c>
      <c r="JL678" t="s">
        <v>361</v>
      </c>
      <c r="JM678" t="s">
        <v>361</v>
      </c>
      <c r="JN678" t="s">
        <v>361</v>
      </c>
      <c r="JO678" t="s">
        <v>361</v>
      </c>
      <c r="JP678" t="s">
        <v>361</v>
      </c>
      <c r="JQ678" t="s">
        <v>361</v>
      </c>
      <c r="JR678" t="s">
        <v>361</v>
      </c>
      <c r="JS678" t="s">
        <v>361</v>
      </c>
      <c r="JT678" t="s">
        <v>361</v>
      </c>
      <c r="JU678" t="s">
        <v>361</v>
      </c>
      <c r="JV678" t="s">
        <v>361</v>
      </c>
      <c r="JW678" t="s">
        <v>361</v>
      </c>
      <c r="KB678" t="s">
        <v>59</v>
      </c>
    </row>
    <row r="679" spans="1:288" x14ac:dyDescent="0.3">
      <c r="A679">
        <v>678</v>
      </c>
      <c r="AV679" t="s">
        <v>361</v>
      </c>
      <c r="AW679" t="s">
        <v>361</v>
      </c>
      <c r="AX679" t="s">
        <v>361</v>
      </c>
      <c r="AY679" t="s">
        <v>361</v>
      </c>
      <c r="AZ679" t="s">
        <v>361</v>
      </c>
      <c r="BA679" t="s">
        <v>361</v>
      </c>
      <c r="BB679" t="s">
        <v>361</v>
      </c>
      <c r="BC679" t="s">
        <v>361</v>
      </c>
      <c r="BD679" t="s">
        <v>361</v>
      </c>
      <c r="BE679" t="s">
        <v>361</v>
      </c>
      <c r="BF679" t="s">
        <v>361</v>
      </c>
      <c r="BG679" t="s">
        <v>361</v>
      </c>
      <c r="BH679" t="s">
        <v>361</v>
      </c>
      <c r="BI679" t="s">
        <v>361</v>
      </c>
      <c r="BJ679" t="s">
        <v>361</v>
      </c>
      <c r="BK679" t="s">
        <v>361</v>
      </c>
      <c r="BL679" t="s">
        <v>361</v>
      </c>
      <c r="BM679" t="s">
        <v>361</v>
      </c>
      <c r="BP679" t="s">
        <v>361</v>
      </c>
      <c r="BQ679" t="s">
        <v>361</v>
      </c>
      <c r="BR679" t="s">
        <v>361</v>
      </c>
      <c r="BS679" t="s">
        <v>361</v>
      </c>
      <c r="BT679" t="s">
        <v>361</v>
      </c>
      <c r="BU679" t="s">
        <v>361</v>
      </c>
      <c r="BV679" t="s">
        <v>361</v>
      </c>
      <c r="BW679" t="s">
        <v>361</v>
      </c>
      <c r="BX679" t="s">
        <v>361</v>
      </c>
      <c r="BY679" t="s">
        <v>361</v>
      </c>
      <c r="BZ679" t="s">
        <v>361</v>
      </c>
      <c r="CA679" t="s">
        <v>361</v>
      </c>
      <c r="CB679" t="s">
        <v>361</v>
      </c>
      <c r="CC679" t="s">
        <v>361</v>
      </c>
      <c r="CF679" t="s">
        <v>361</v>
      </c>
      <c r="CG679" t="s">
        <v>361</v>
      </c>
      <c r="CH679" t="s">
        <v>361</v>
      </c>
      <c r="CI679" t="s">
        <v>361</v>
      </c>
      <c r="CJ679" t="s">
        <v>361</v>
      </c>
      <c r="CK679" t="s">
        <v>361</v>
      </c>
      <c r="CL679" t="s">
        <v>361</v>
      </c>
      <c r="CM679" t="s">
        <v>361</v>
      </c>
      <c r="CN679" t="s">
        <v>361</v>
      </c>
      <c r="CO679" t="s">
        <v>361</v>
      </c>
      <c r="CP679" t="s">
        <v>361</v>
      </c>
      <c r="CQ679" t="s">
        <v>361</v>
      </c>
      <c r="CR679" t="s">
        <v>361</v>
      </c>
      <c r="CS679" t="s">
        <v>361</v>
      </c>
      <c r="CT679" t="s">
        <v>361</v>
      </c>
      <c r="CU679" t="s">
        <v>361</v>
      </c>
      <c r="CV679" t="s">
        <v>361</v>
      </c>
      <c r="CW679" t="s">
        <v>361</v>
      </c>
      <c r="CX679" t="s">
        <v>361</v>
      </c>
      <c r="CY679" t="s">
        <v>361</v>
      </c>
      <c r="CZ679" t="s">
        <v>361</v>
      </c>
      <c r="DA679" t="s">
        <v>361</v>
      </c>
      <c r="DH679" t="s">
        <v>361</v>
      </c>
      <c r="DI679" t="s">
        <v>361</v>
      </c>
      <c r="DJ679" t="s">
        <v>361</v>
      </c>
      <c r="DK679" t="s">
        <v>361</v>
      </c>
      <c r="DL679" t="s">
        <v>361</v>
      </c>
      <c r="DM679" t="s">
        <v>361</v>
      </c>
      <c r="DN679" t="s">
        <v>361</v>
      </c>
      <c r="DO679" t="s">
        <v>361</v>
      </c>
      <c r="DP679" t="s">
        <v>361</v>
      </c>
      <c r="DQ679" t="s">
        <v>361</v>
      </c>
      <c r="DR679" t="s">
        <v>361</v>
      </c>
      <c r="DT679" t="s">
        <v>361</v>
      </c>
      <c r="DU679" t="s">
        <v>361</v>
      </c>
      <c r="DV679" t="s">
        <v>361</v>
      </c>
      <c r="DW679" t="s">
        <v>361</v>
      </c>
      <c r="DX679" t="s">
        <v>361</v>
      </c>
      <c r="DY679" t="s">
        <v>361</v>
      </c>
      <c r="DZ679" t="s">
        <v>361</v>
      </c>
      <c r="EA679" t="s">
        <v>361</v>
      </c>
      <c r="EB679" t="s">
        <v>361</v>
      </c>
      <c r="EC679" t="s">
        <v>361</v>
      </c>
      <c r="ED679" t="s">
        <v>361</v>
      </c>
      <c r="JL679" t="s">
        <v>361</v>
      </c>
      <c r="JM679" t="s">
        <v>361</v>
      </c>
      <c r="JN679" t="s">
        <v>361</v>
      </c>
      <c r="JO679" t="s">
        <v>361</v>
      </c>
      <c r="JP679" t="s">
        <v>361</v>
      </c>
      <c r="JQ679" t="s">
        <v>361</v>
      </c>
      <c r="JR679" t="s">
        <v>361</v>
      </c>
      <c r="JS679" t="s">
        <v>361</v>
      </c>
      <c r="JT679" t="s">
        <v>361</v>
      </c>
      <c r="JU679" t="s">
        <v>361</v>
      </c>
      <c r="JV679" t="s">
        <v>361</v>
      </c>
      <c r="JW679" t="s">
        <v>361</v>
      </c>
      <c r="KB679" t="s">
        <v>59</v>
      </c>
    </row>
    <row r="680" spans="1:288" x14ac:dyDescent="0.3">
      <c r="A680">
        <v>679</v>
      </c>
      <c r="AV680" t="s">
        <v>361</v>
      </c>
      <c r="AW680" t="s">
        <v>361</v>
      </c>
      <c r="AX680" t="s">
        <v>361</v>
      </c>
      <c r="AY680" t="s">
        <v>361</v>
      </c>
      <c r="AZ680" t="s">
        <v>361</v>
      </c>
      <c r="BA680" t="s">
        <v>361</v>
      </c>
      <c r="BB680" t="s">
        <v>361</v>
      </c>
      <c r="BC680" t="s">
        <v>361</v>
      </c>
      <c r="BD680" t="s">
        <v>361</v>
      </c>
      <c r="BE680" t="s">
        <v>361</v>
      </c>
      <c r="BF680" t="s">
        <v>361</v>
      </c>
      <c r="BG680" t="s">
        <v>361</v>
      </c>
      <c r="BH680" t="s">
        <v>361</v>
      </c>
      <c r="BI680" t="s">
        <v>361</v>
      </c>
      <c r="BJ680" t="s">
        <v>361</v>
      </c>
      <c r="BK680" t="s">
        <v>361</v>
      </c>
      <c r="BL680" t="s">
        <v>361</v>
      </c>
      <c r="BM680" t="s">
        <v>361</v>
      </c>
      <c r="BP680" t="s">
        <v>361</v>
      </c>
      <c r="BQ680" t="s">
        <v>361</v>
      </c>
      <c r="BR680" t="s">
        <v>361</v>
      </c>
      <c r="BS680" t="s">
        <v>361</v>
      </c>
      <c r="BT680" t="s">
        <v>361</v>
      </c>
      <c r="BU680" t="s">
        <v>361</v>
      </c>
      <c r="BV680" t="s">
        <v>361</v>
      </c>
      <c r="BW680" t="s">
        <v>361</v>
      </c>
      <c r="BX680" t="s">
        <v>361</v>
      </c>
      <c r="BY680" t="s">
        <v>361</v>
      </c>
      <c r="BZ680" t="s">
        <v>361</v>
      </c>
      <c r="CA680" t="s">
        <v>361</v>
      </c>
      <c r="CB680" t="s">
        <v>361</v>
      </c>
      <c r="CC680" t="s">
        <v>361</v>
      </c>
      <c r="CF680" t="s">
        <v>361</v>
      </c>
      <c r="CG680" t="s">
        <v>361</v>
      </c>
      <c r="CH680" t="s">
        <v>361</v>
      </c>
      <c r="CI680" t="s">
        <v>361</v>
      </c>
      <c r="CJ680" t="s">
        <v>361</v>
      </c>
      <c r="CK680" t="s">
        <v>361</v>
      </c>
      <c r="CL680" t="s">
        <v>361</v>
      </c>
      <c r="CM680" t="s">
        <v>361</v>
      </c>
      <c r="CN680" t="s">
        <v>361</v>
      </c>
      <c r="CO680" t="s">
        <v>361</v>
      </c>
      <c r="CP680" t="s">
        <v>361</v>
      </c>
      <c r="CQ680" t="s">
        <v>361</v>
      </c>
      <c r="CR680" t="s">
        <v>361</v>
      </c>
      <c r="CS680" t="s">
        <v>361</v>
      </c>
      <c r="CT680" t="s">
        <v>361</v>
      </c>
      <c r="CU680" t="s">
        <v>361</v>
      </c>
      <c r="CV680" t="s">
        <v>361</v>
      </c>
      <c r="CW680" t="s">
        <v>361</v>
      </c>
      <c r="CX680" t="s">
        <v>361</v>
      </c>
      <c r="CY680" t="s">
        <v>361</v>
      </c>
      <c r="CZ680" t="s">
        <v>361</v>
      </c>
      <c r="DA680" t="s">
        <v>361</v>
      </c>
      <c r="DH680" t="s">
        <v>361</v>
      </c>
      <c r="DI680" t="s">
        <v>361</v>
      </c>
      <c r="DJ680" t="s">
        <v>361</v>
      </c>
      <c r="DK680" t="s">
        <v>361</v>
      </c>
      <c r="DL680" t="s">
        <v>361</v>
      </c>
      <c r="DM680" t="s">
        <v>361</v>
      </c>
      <c r="DN680" t="s">
        <v>361</v>
      </c>
      <c r="DO680" t="s">
        <v>361</v>
      </c>
      <c r="DP680" t="s">
        <v>361</v>
      </c>
      <c r="DQ680" t="s">
        <v>361</v>
      </c>
      <c r="DR680" t="s">
        <v>361</v>
      </c>
      <c r="DT680" t="s">
        <v>361</v>
      </c>
      <c r="DU680" t="s">
        <v>361</v>
      </c>
      <c r="DV680" t="s">
        <v>361</v>
      </c>
      <c r="DW680" t="s">
        <v>361</v>
      </c>
      <c r="DX680" t="s">
        <v>361</v>
      </c>
      <c r="DY680" t="s">
        <v>361</v>
      </c>
      <c r="DZ680" t="s">
        <v>361</v>
      </c>
      <c r="EA680" t="s">
        <v>361</v>
      </c>
      <c r="EB680" t="s">
        <v>361</v>
      </c>
      <c r="EC680" t="s">
        <v>361</v>
      </c>
      <c r="ED680" t="s">
        <v>361</v>
      </c>
      <c r="JL680" t="s">
        <v>361</v>
      </c>
      <c r="JM680" t="s">
        <v>361</v>
      </c>
      <c r="JN680" t="s">
        <v>361</v>
      </c>
      <c r="JO680" t="s">
        <v>361</v>
      </c>
      <c r="JP680" t="s">
        <v>361</v>
      </c>
      <c r="JQ680" t="s">
        <v>361</v>
      </c>
      <c r="JR680" t="s">
        <v>361</v>
      </c>
      <c r="JS680" t="s">
        <v>361</v>
      </c>
      <c r="JT680" t="s">
        <v>361</v>
      </c>
      <c r="JU680" t="s">
        <v>361</v>
      </c>
      <c r="JV680" t="s">
        <v>361</v>
      </c>
      <c r="JW680" t="s">
        <v>361</v>
      </c>
      <c r="KB680" t="s">
        <v>59</v>
      </c>
    </row>
    <row r="681" spans="1:288" x14ac:dyDescent="0.3">
      <c r="A681">
        <v>680</v>
      </c>
      <c r="D681" s="45">
        <v>44755</v>
      </c>
      <c r="E681" s="46">
        <v>0.44791666666666669</v>
      </c>
      <c r="F681" t="s">
        <v>62</v>
      </c>
      <c r="G681" t="s">
        <v>382</v>
      </c>
      <c r="I681" t="s">
        <v>383</v>
      </c>
      <c r="N681" t="s">
        <v>384</v>
      </c>
      <c r="S681" t="s">
        <v>385</v>
      </c>
      <c r="W681" t="s">
        <v>413</v>
      </c>
      <c r="AA681" t="s">
        <v>414</v>
      </c>
      <c r="AC681" t="s">
        <v>388</v>
      </c>
      <c r="AE681" t="s">
        <v>389</v>
      </c>
      <c r="AG681" t="s">
        <v>390</v>
      </c>
      <c r="AK681" t="s">
        <v>383</v>
      </c>
      <c r="AO681" t="s">
        <v>383</v>
      </c>
      <c r="AQ681" t="s">
        <v>383</v>
      </c>
      <c r="AS681" t="s">
        <v>383</v>
      </c>
      <c r="AU681" t="s">
        <v>383</v>
      </c>
      <c r="AV681" t="s">
        <v>361</v>
      </c>
      <c r="AW681" t="s">
        <v>361</v>
      </c>
      <c r="AX681" t="s">
        <v>361</v>
      </c>
      <c r="AY681" t="s">
        <v>361</v>
      </c>
      <c r="AZ681" t="s">
        <v>361</v>
      </c>
      <c r="BA681" t="s">
        <v>361</v>
      </c>
      <c r="BB681" t="s">
        <v>361</v>
      </c>
      <c r="BC681" t="s">
        <v>361</v>
      </c>
      <c r="BD681" t="s">
        <v>361</v>
      </c>
      <c r="BE681" t="s">
        <v>361</v>
      </c>
      <c r="BF681" t="s">
        <v>361</v>
      </c>
      <c r="BG681" t="s">
        <v>361</v>
      </c>
      <c r="BH681" t="s">
        <v>361</v>
      </c>
      <c r="BI681" t="s">
        <v>361</v>
      </c>
      <c r="BJ681" t="s">
        <v>370</v>
      </c>
      <c r="BK681" t="s">
        <v>361</v>
      </c>
      <c r="BL681" t="s">
        <v>370</v>
      </c>
      <c r="BM681" t="s">
        <v>361</v>
      </c>
      <c r="BP681" t="s">
        <v>361</v>
      </c>
      <c r="BQ681" t="s">
        <v>361</v>
      </c>
      <c r="BR681" t="s">
        <v>361</v>
      </c>
      <c r="BS681" t="s">
        <v>361</v>
      </c>
      <c r="BT681" t="s">
        <v>361</v>
      </c>
      <c r="BU681" t="s">
        <v>361</v>
      </c>
      <c r="BV681" t="s">
        <v>361</v>
      </c>
      <c r="BW681" t="s">
        <v>361</v>
      </c>
      <c r="BX681" t="s">
        <v>370</v>
      </c>
      <c r="BY681" t="s">
        <v>361</v>
      </c>
      <c r="BZ681" t="s">
        <v>361</v>
      </c>
      <c r="CA681" t="s">
        <v>361</v>
      </c>
      <c r="CB681" t="s">
        <v>361</v>
      </c>
      <c r="CC681" t="s">
        <v>361</v>
      </c>
      <c r="CF681" t="s">
        <v>361</v>
      </c>
      <c r="CG681" t="s">
        <v>361</v>
      </c>
      <c r="CH681" t="s">
        <v>361</v>
      </c>
      <c r="CI681" t="s">
        <v>361</v>
      </c>
      <c r="CJ681" t="s">
        <v>361</v>
      </c>
      <c r="CK681" t="s">
        <v>361</v>
      </c>
      <c r="CL681" t="s">
        <v>361</v>
      </c>
      <c r="CM681" t="s">
        <v>361</v>
      </c>
      <c r="CN681" t="s">
        <v>361</v>
      </c>
      <c r="CO681" t="s">
        <v>361</v>
      </c>
      <c r="CP681" t="s">
        <v>361</v>
      </c>
      <c r="CQ681" t="s">
        <v>361</v>
      </c>
      <c r="CR681" t="s">
        <v>370</v>
      </c>
      <c r="CS681" t="s">
        <v>370</v>
      </c>
      <c r="CT681" t="s">
        <v>370</v>
      </c>
      <c r="CU681" t="s">
        <v>370</v>
      </c>
      <c r="CV681" t="s">
        <v>361</v>
      </c>
      <c r="CW681" t="s">
        <v>361</v>
      </c>
      <c r="CX681" t="s">
        <v>361</v>
      </c>
      <c r="CY681" t="s">
        <v>361</v>
      </c>
      <c r="CZ681" t="s">
        <v>361</v>
      </c>
      <c r="DA681" t="s">
        <v>361</v>
      </c>
      <c r="DE681" t="s">
        <v>383</v>
      </c>
      <c r="DG681" t="s">
        <v>436</v>
      </c>
      <c r="DH681" t="s">
        <v>361</v>
      </c>
      <c r="DI681" t="s">
        <v>361</v>
      </c>
      <c r="DJ681" t="s">
        <v>361</v>
      </c>
      <c r="DK681" t="s">
        <v>361</v>
      </c>
      <c r="DL681" t="s">
        <v>361</v>
      </c>
      <c r="DM681" t="s">
        <v>361</v>
      </c>
      <c r="DN681" t="s">
        <v>361</v>
      </c>
      <c r="DO681" t="s">
        <v>361</v>
      </c>
      <c r="DP681" t="s">
        <v>361</v>
      </c>
      <c r="DQ681" t="s">
        <v>361</v>
      </c>
      <c r="DR681" t="s">
        <v>361</v>
      </c>
      <c r="DT681" t="s">
        <v>361</v>
      </c>
      <c r="DU681" t="s">
        <v>361</v>
      </c>
      <c r="DV681" t="s">
        <v>361</v>
      </c>
      <c r="DW681" t="s">
        <v>361</v>
      </c>
      <c r="DX681" t="s">
        <v>361</v>
      </c>
      <c r="DY681" t="s">
        <v>361</v>
      </c>
      <c r="DZ681" t="s">
        <v>361</v>
      </c>
      <c r="EA681" t="s">
        <v>361</v>
      </c>
      <c r="EB681" t="s">
        <v>361</v>
      </c>
      <c r="EC681" t="s">
        <v>361</v>
      </c>
      <c r="ED681" t="s">
        <v>370</v>
      </c>
      <c r="EI681" t="s">
        <v>383</v>
      </c>
      <c r="EK681" t="s">
        <v>383</v>
      </c>
      <c r="EL681">
        <v>3</v>
      </c>
      <c r="EM681" t="s">
        <v>371</v>
      </c>
      <c r="EN681">
        <v>13</v>
      </c>
      <c r="EO681" t="s">
        <v>371</v>
      </c>
      <c r="EP681">
        <v>8</v>
      </c>
      <c r="EQ681" t="s">
        <v>372</v>
      </c>
      <c r="ER681">
        <v>25</v>
      </c>
      <c r="FQ681" t="s">
        <v>392</v>
      </c>
      <c r="FS681" t="s">
        <v>463</v>
      </c>
      <c r="FU681" t="s">
        <v>486</v>
      </c>
      <c r="FW681" t="s">
        <v>463</v>
      </c>
      <c r="FY681" t="s">
        <v>464</v>
      </c>
      <c r="GA681" t="s">
        <v>385</v>
      </c>
      <c r="GG681" t="s">
        <v>383</v>
      </c>
      <c r="GK681" t="s">
        <v>394</v>
      </c>
      <c r="GQ681">
        <v>2</v>
      </c>
      <c r="GS681" t="s">
        <v>420</v>
      </c>
      <c r="GU681" t="s">
        <v>396</v>
      </c>
      <c r="GY681" t="s">
        <v>397</v>
      </c>
      <c r="HC681" t="s">
        <v>383</v>
      </c>
      <c r="HE681" t="s">
        <v>385</v>
      </c>
      <c r="HO681" t="s">
        <v>383</v>
      </c>
      <c r="HP681" t="s">
        <v>385</v>
      </c>
      <c r="HQ681" t="s">
        <v>383</v>
      </c>
      <c r="HR681" t="s">
        <v>383</v>
      </c>
      <c r="HS681" t="s">
        <v>385</v>
      </c>
      <c r="HT681" t="s">
        <v>383</v>
      </c>
      <c r="HU681" t="s">
        <v>383</v>
      </c>
      <c r="HV681" t="s">
        <v>383</v>
      </c>
      <c r="HW681" t="s">
        <v>385</v>
      </c>
      <c r="IE681" t="s">
        <v>385</v>
      </c>
      <c r="IF681" t="s">
        <v>385</v>
      </c>
      <c r="IG681" t="s">
        <v>383</v>
      </c>
      <c r="IH681" t="s">
        <v>383</v>
      </c>
      <c r="II681" t="s">
        <v>383</v>
      </c>
      <c r="IJ681" t="s">
        <v>383</v>
      </c>
      <c r="IK681" t="s">
        <v>383</v>
      </c>
      <c r="IM681" t="s">
        <v>453</v>
      </c>
      <c r="IQ681" t="s">
        <v>422</v>
      </c>
      <c r="IU681" t="s">
        <v>468</v>
      </c>
      <c r="IW681" t="s">
        <v>468</v>
      </c>
      <c r="IY681" t="s">
        <v>468</v>
      </c>
      <c r="JA681" t="s">
        <v>385</v>
      </c>
      <c r="JC681" t="s">
        <v>430</v>
      </c>
      <c r="JE681" t="s">
        <v>385</v>
      </c>
      <c r="JI681" t="s">
        <v>432</v>
      </c>
      <c r="JJ681" t="s">
        <v>431</v>
      </c>
      <c r="JK681" t="s">
        <v>431</v>
      </c>
      <c r="JL681" t="s">
        <v>361</v>
      </c>
      <c r="JM681" t="s">
        <v>361</v>
      </c>
      <c r="JN681" t="s">
        <v>361</v>
      </c>
      <c r="JO681" t="s">
        <v>361</v>
      </c>
      <c r="JP681" t="s">
        <v>361</v>
      </c>
      <c r="JQ681" t="s">
        <v>361</v>
      </c>
      <c r="JR681" t="s">
        <v>361</v>
      </c>
      <c r="JS681" t="s">
        <v>361</v>
      </c>
      <c r="JT681" t="s">
        <v>370</v>
      </c>
      <c r="JU681" t="s">
        <v>370</v>
      </c>
      <c r="JV681" t="s">
        <v>370</v>
      </c>
      <c r="JW681" t="s">
        <v>361</v>
      </c>
      <c r="JY681" t="s">
        <v>411</v>
      </c>
      <c r="KA681" t="s">
        <v>433</v>
      </c>
      <c r="KB681" t="s">
        <v>8</v>
      </c>
    </row>
    <row r="682" spans="1:288" x14ac:dyDescent="0.3">
      <c r="A682">
        <v>681</v>
      </c>
      <c r="D682" s="45">
        <v>44754</v>
      </c>
      <c r="E682" s="46">
        <v>0.64861111111111114</v>
      </c>
      <c r="F682" t="s">
        <v>5</v>
      </c>
      <c r="G682" t="s">
        <v>382</v>
      </c>
      <c r="I682" t="s">
        <v>383</v>
      </c>
      <c r="N682" t="s">
        <v>384</v>
      </c>
      <c r="S682" t="s">
        <v>385</v>
      </c>
      <c r="W682" t="s">
        <v>413</v>
      </c>
      <c r="AA682" t="s">
        <v>414</v>
      </c>
      <c r="AC682" t="s">
        <v>427</v>
      </c>
      <c r="AE682" t="s">
        <v>525</v>
      </c>
      <c r="AG682" t="s">
        <v>390</v>
      </c>
      <c r="AK682" t="s">
        <v>383</v>
      </c>
      <c r="AO682" t="s">
        <v>383</v>
      </c>
      <c r="AQ682" t="s">
        <v>418</v>
      </c>
      <c r="AS682" t="s">
        <v>383</v>
      </c>
      <c r="AU682" t="s">
        <v>383</v>
      </c>
      <c r="AV682" t="s">
        <v>361</v>
      </c>
      <c r="AW682" t="s">
        <v>361</v>
      </c>
      <c r="AX682" t="s">
        <v>361</v>
      </c>
      <c r="AY682" t="s">
        <v>361</v>
      </c>
      <c r="AZ682" t="s">
        <v>361</v>
      </c>
      <c r="BA682" t="s">
        <v>361</v>
      </c>
      <c r="BB682" t="s">
        <v>361</v>
      </c>
      <c r="BC682" t="s">
        <v>361</v>
      </c>
      <c r="BD682" t="s">
        <v>361</v>
      </c>
      <c r="BE682" t="s">
        <v>370</v>
      </c>
      <c r="BF682" t="s">
        <v>361</v>
      </c>
      <c r="BG682" t="s">
        <v>361</v>
      </c>
      <c r="BH682" t="s">
        <v>361</v>
      </c>
      <c r="BI682" t="s">
        <v>361</v>
      </c>
      <c r="BJ682" t="s">
        <v>361</v>
      </c>
      <c r="BK682" t="s">
        <v>361</v>
      </c>
      <c r="BL682" t="s">
        <v>361</v>
      </c>
      <c r="BM682" t="s">
        <v>361</v>
      </c>
      <c r="BP682" t="s">
        <v>361</v>
      </c>
      <c r="BQ682" t="s">
        <v>361</v>
      </c>
      <c r="BR682" t="s">
        <v>361</v>
      </c>
      <c r="BS682" t="s">
        <v>361</v>
      </c>
      <c r="BT682" t="s">
        <v>361</v>
      </c>
      <c r="BU682" t="s">
        <v>361</v>
      </c>
      <c r="BV682" t="s">
        <v>361</v>
      </c>
      <c r="BW682" t="s">
        <v>361</v>
      </c>
      <c r="BX682" t="s">
        <v>370</v>
      </c>
      <c r="BY682" t="s">
        <v>361</v>
      </c>
      <c r="BZ682" t="s">
        <v>361</v>
      </c>
      <c r="CA682" t="s">
        <v>361</v>
      </c>
      <c r="CB682" t="s">
        <v>361</v>
      </c>
      <c r="CC682" t="s">
        <v>361</v>
      </c>
      <c r="CF682" t="s">
        <v>361</v>
      </c>
      <c r="CG682" t="s">
        <v>361</v>
      </c>
      <c r="CH682" t="s">
        <v>361</v>
      </c>
      <c r="CI682" t="s">
        <v>361</v>
      </c>
      <c r="CJ682" t="s">
        <v>361</v>
      </c>
      <c r="CK682" t="s">
        <v>361</v>
      </c>
      <c r="CL682" t="s">
        <v>361</v>
      </c>
      <c r="CM682" t="s">
        <v>361</v>
      </c>
      <c r="CN682" t="s">
        <v>361</v>
      </c>
      <c r="CO682" t="s">
        <v>361</v>
      </c>
      <c r="CP682" t="s">
        <v>361</v>
      </c>
      <c r="CQ682" t="s">
        <v>361</v>
      </c>
      <c r="CR682" t="s">
        <v>370</v>
      </c>
      <c r="CS682" t="s">
        <v>370</v>
      </c>
      <c r="CT682" t="s">
        <v>370</v>
      </c>
      <c r="CU682" t="s">
        <v>370</v>
      </c>
      <c r="CV682" t="s">
        <v>361</v>
      </c>
      <c r="CW682" t="s">
        <v>361</v>
      </c>
      <c r="CX682" t="s">
        <v>361</v>
      </c>
      <c r="CY682" t="s">
        <v>361</v>
      </c>
      <c r="CZ682" t="s">
        <v>361</v>
      </c>
      <c r="DA682" t="s">
        <v>361</v>
      </c>
      <c r="DE682" t="s">
        <v>385</v>
      </c>
      <c r="DG682" t="s">
        <v>385</v>
      </c>
      <c r="DH682" t="s">
        <v>361</v>
      </c>
      <c r="DI682" t="s">
        <v>361</v>
      </c>
      <c r="DJ682" t="s">
        <v>361</v>
      </c>
      <c r="DK682" t="s">
        <v>361</v>
      </c>
      <c r="DL682" t="s">
        <v>361</v>
      </c>
      <c r="DM682" t="s">
        <v>361</v>
      </c>
      <c r="DN682" t="s">
        <v>361</v>
      </c>
      <c r="DO682" t="s">
        <v>361</v>
      </c>
      <c r="DP682" t="s">
        <v>361</v>
      </c>
      <c r="DQ682" t="s">
        <v>361</v>
      </c>
      <c r="DR682" t="s">
        <v>361</v>
      </c>
      <c r="DT682" t="s">
        <v>361</v>
      </c>
      <c r="DU682" t="s">
        <v>361</v>
      </c>
      <c r="DV682" t="s">
        <v>361</v>
      </c>
      <c r="DW682" t="s">
        <v>361</v>
      </c>
      <c r="DX682" t="s">
        <v>361</v>
      </c>
      <c r="DY682" t="s">
        <v>361</v>
      </c>
      <c r="DZ682" t="s">
        <v>361</v>
      </c>
      <c r="EA682" t="s">
        <v>361</v>
      </c>
      <c r="EB682" t="s">
        <v>361</v>
      </c>
      <c r="EC682" t="s">
        <v>361</v>
      </c>
      <c r="ED682" t="s">
        <v>370</v>
      </c>
      <c r="EI682" t="s">
        <v>383</v>
      </c>
      <c r="EK682" t="s">
        <v>383</v>
      </c>
      <c r="EL682">
        <v>1</v>
      </c>
      <c r="EM682" t="s">
        <v>372</v>
      </c>
      <c r="EN682">
        <v>19</v>
      </c>
      <c r="FQ682" t="s">
        <v>373</v>
      </c>
      <c r="FS682" t="s">
        <v>419</v>
      </c>
      <c r="FW682" t="s">
        <v>393</v>
      </c>
      <c r="GG682" t="s">
        <v>383</v>
      </c>
      <c r="GK682" t="s">
        <v>608</v>
      </c>
      <c r="GO682" t="s">
        <v>484</v>
      </c>
      <c r="GQ682">
        <v>20</v>
      </c>
      <c r="GS682" t="s">
        <v>420</v>
      </c>
      <c r="GU682" t="s">
        <v>396</v>
      </c>
      <c r="GY682" t="s">
        <v>397</v>
      </c>
      <c r="HC682" t="s">
        <v>385</v>
      </c>
      <c r="HE682" t="s">
        <v>385</v>
      </c>
      <c r="HO682" t="s">
        <v>385</v>
      </c>
      <c r="HP682" t="s">
        <v>385</v>
      </c>
      <c r="HQ682" t="s">
        <v>383</v>
      </c>
      <c r="HR682" t="s">
        <v>385</v>
      </c>
      <c r="HS682" t="s">
        <v>385</v>
      </c>
      <c r="HT682" t="s">
        <v>383</v>
      </c>
      <c r="HU682" t="s">
        <v>385</v>
      </c>
      <c r="HV682" t="s">
        <v>385</v>
      </c>
      <c r="HW682" t="s">
        <v>385</v>
      </c>
      <c r="IE682" t="s">
        <v>385</v>
      </c>
      <c r="IF682" t="s">
        <v>385</v>
      </c>
      <c r="IG682" t="s">
        <v>383</v>
      </c>
      <c r="IH682" t="s">
        <v>383</v>
      </c>
      <c r="II682" t="s">
        <v>383</v>
      </c>
      <c r="IJ682" t="s">
        <v>383</v>
      </c>
      <c r="IK682" t="s">
        <v>383</v>
      </c>
      <c r="IM682" t="s">
        <v>421</v>
      </c>
      <c r="IQ682" t="s">
        <v>422</v>
      </c>
      <c r="IU682" t="s">
        <v>399</v>
      </c>
      <c r="IW682" t="s">
        <v>399</v>
      </c>
      <c r="IY682" t="s">
        <v>399</v>
      </c>
      <c r="JA682" t="s">
        <v>383</v>
      </c>
      <c r="JL682" t="s">
        <v>361</v>
      </c>
      <c r="JM682" t="s">
        <v>361</v>
      </c>
      <c r="JN682" t="s">
        <v>361</v>
      </c>
      <c r="JO682" t="s">
        <v>361</v>
      </c>
      <c r="JP682" t="s">
        <v>361</v>
      </c>
      <c r="JQ682" t="s">
        <v>361</v>
      </c>
      <c r="JR682" t="s">
        <v>361</v>
      </c>
      <c r="JS682" t="s">
        <v>361</v>
      </c>
      <c r="JT682" t="s">
        <v>361</v>
      </c>
      <c r="JU682" t="s">
        <v>361</v>
      </c>
      <c r="JV682" t="s">
        <v>361</v>
      </c>
      <c r="JW682" t="s">
        <v>361</v>
      </c>
      <c r="KB682" t="s">
        <v>8</v>
      </c>
    </row>
    <row r="683" spans="1:288" x14ac:dyDescent="0.3">
      <c r="A683">
        <v>682</v>
      </c>
      <c r="D683" s="45">
        <v>44755</v>
      </c>
      <c r="E683" s="46">
        <v>0.48472222222222222</v>
      </c>
      <c r="F683" t="s">
        <v>21</v>
      </c>
      <c r="G683" t="s">
        <v>13</v>
      </c>
      <c r="H683" t="s">
        <v>7</v>
      </c>
      <c r="L683" t="s">
        <v>362</v>
      </c>
      <c r="P683" t="s">
        <v>9</v>
      </c>
      <c r="V683" t="s">
        <v>401</v>
      </c>
      <c r="X683" t="s">
        <v>7</v>
      </c>
      <c r="Z683" t="s">
        <v>443</v>
      </c>
      <c r="AB683" t="s">
        <v>403</v>
      </c>
      <c r="AD683" t="s">
        <v>423</v>
      </c>
      <c r="AF683" t="s">
        <v>367</v>
      </c>
      <c r="AJ683" t="s">
        <v>367</v>
      </c>
      <c r="AN683" t="s">
        <v>7</v>
      </c>
      <c r="AP683" t="s">
        <v>471</v>
      </c>
      <c r="AR683" t="s">
        <v>7</v>
      </c>
      <c r="AT683" t="s">
        <v>7</v>
      </c>
      <c r="AV683" t="s">
        <v>361</v>
      </c>
      <c r="AW683" t="s">
        <v>370</v>
      </c>
      <c r="AX683" t="s">
        <v>361</v>
      </c>
      <c r="AY683" t="s">
        <v>361</v>
      </c>
      <c r="AZ683" t="s">
        <v>370</v>
      </c>
      <c r="BA683" t="s">
        <v>361</v>
      </c>
      <c r="BB683" t="s">
        <v>361</v>
      </c>
      <c r="BC683" t="s">
        <v>361</v>
      </c>
      <c r="BD683" t="s">
        <v>361</v>
      </c>
      <c r="BE683" t="s">
        <v>361</v>
      </c>
      <c r="BF683" t="s">
        <v>361</v>
      </c>
      <c r="BG683" t="s">
        <v>361</v>
      </c>
      <c r="BH683" t="s">
        <v>361</v>
      </c>
      <c r="BI683" t="s">
        <v>361</v>
      </c>
      <c r="BJ683" t="s">
        <v>361</v>
      </c>
      <c r="BK683" t="s">
        <v>361</v>
      </c>
      <c r="BL683" t="s">
        <v>361</v>
      </c>
      <c r="BM683" t="s">
        <v>361</v>
      </c>
      <c r="BP683" t="s">
        <v>361</v>
      </c>
      <c r="BQ683" t="s">
        <v>361</v>
      </c>
      <c r="BR683" t="s">
        <v>361</v>
      </c>
      <c r="BS683" t="s">
        <v>370</v>
      </c>
      <c r="BT683" t="s">
        <v>361</v>
      </c>
      <c r="BU683" t="s">
        <v>361</v>
      </c>
      <c r="BV683" t="s">
        <v>361</v>
      </c>
      <c r="BW683" t="s">
        <v>361</v>
      </c>
      <c r="BX683" t="s">
        <v>361</v>
      </c>
      <c r="BY683" t="s">
        <v>361</v>
      </c>
      <c r="BZ683" t="s">
        <v>361</v>
      </c>
      <c r="CA683" t="s">
        <v>361</v>
      </c>
      <c r="CB683" t="s">
        <v>361</v>
      </c>
      <c r="CC683" t="s">
        <v>361</v>
      </c>
      <c r="CF683" t="s">
        <v>361</v>
      </c>
      <c r="CG683" t="s">
        <v>361</v>
      </c>
      <c r="CH683" t="s">
        <v>370</v>
      </c>
      <c r="CI683" t="s">
        <v>370</v>
      </c>
      <c r="CJ683" t="s">
        <v>370</v>
      </c>
      <c r="CK683" t="s">
        <v>361</v>
      </c>
      <c r="CL683" t="s">
        <v>361</v>
      </c>
      <c r="CM683" t="s">
        <v>361</v>
      </c>
      <c r="CN683" t="s">
        <v>361</v>
      </c>
      <c r="CO683" t="s">
        <v>370</v>
      </c>
      <c r="CP683" t="s">
        <v>361</v>
      </c>
      <c r="CQ683" t="s">
        <v>361</v>
      </c>
      <c r="CR683" t="s">
        <v>361</v>
      </c>
      <c r="CS683" t="s">
        <v>361</v>
      </c>
      <c r="CT683" t="s">
        <v>361</v>
      </c>
      <c r="CU683" t="s">
        <v>361</v>
      </c>
      <c r="CV683" t="s">
        <v>361</v>
      </c>
      <c r="CW683" t="s">
        <v>361</v>
      </c>
      <c r="CX683" t="s">
        <v>361</v>
      </c>
      <c r="CY683" t="s">
        <v>361</v>
      </c>
      <c r="CZ683" t="s">
        <v>361</v>
      </c>
      <c r="DA683" t="s">
        <v>361</v>
      </c>
      <c r="DD683" t="s">
        <v>9</v>
      </c>
      <c r="DF683" t="s">
        <v>9</v>
      </c>
      <c r="DH683" t="s">
        <v>361</v>
      </c>
      <c r="DI683" t="s">
        <v>361</v>
      </c>
      <c r="DJ683" t="s">
        <v>361</v>
      </c>
      <c r="DK683" t="s">
        <v>361</v>
      </c>
      <c r="DL683" t="s">
        <v>361</v>
      </c>
      <c r="DM683" t="s">
        <v>361</v>
      </c>
      <c r="DN683" t="s">
        <v>361</v>
      </c>
      <c r="DO683" t="s">
        <v>361</v>
      </c>
      <c r="DP683" t="s">
        <v>361</v>
      </c>
      <c r="DQ683" t="s">
        <v>361</v>
      </c>
      <c r="DR683" t="s">
        <v>370</v>
      </c>
      <c r="DT683" t="s">
        <v>361</v>
      </c>
      <c r="DU683" t="s">
        <v>361</v>
      </c>
      <c r="DV683" t="s">
        <v>361</v>
      </c>
      <c r="DW683" t="s">
        <v>361</v>
      </c>
      <c r="DX683" t="s">
        <v>361</v>
      </c>
      <c r="DY683" t="s">
        <v>361</v>
      </c>
      <c r="DZ683" t="s">
        <v>361</v>
      </c>
      <c r="EA683" t="s">
        <v>361</v>
      </c>
      <c r="EB683" t="s">
        <v>361</v>
      </c>
      <c r="EC683" t="s">
        <v>361</v>
      </c>
      <c r="ED683" t="s">
        <v>361</v>
      </c>
      <c r="EH683" t="s">
        <v>7</v>
      </c>
      <c r="EJ683" t="s">
        <v>7</v>
      </c>
      <c r="EL683">
        <v>1</v>
      </c>
      <c r="EM683" t="s">
        <v>371</v>
      </c>
      <c r="EN683">
        <v>2</v>
      </c>
      <c r="FQ683" t="s">
        <v>373</v>
      </c>
      <c r="FR683" t="s">
        <v>374</v>
      </c>
      <c r="FV683" t="s">
        <v>374</v>
      </c>
      <c r="GF683" t="s">
        <v>7</v>
      </c>
      <c r="GJ683" t="s">
        <v>425</v>
      </c>
      <c r="GP683">
        <v>1</v>
      </c>
      <c r="GR683" t="s">
        <v>538</v>
      </c>
      <c r="GT683" t="s">
        <v>377</v>
      </c>
      <c r="GX683" t="s">
        <v>378</v>
      </c>
      <c r="HB683" t="s">
        <v>7</v>
      </c>
      <c r="HD683" t="s">
        <v>9</v>
      </c>
      <c r="HF683" t="s">
        <v>9</v>
      </c>
      <c r="HG683" t="s">
        <v>9</v>
      </c>
      <c r="HH683" t="s">
        <v>7</v>
      </c>
      <c r="HI683" t="s">
        <v>7</v>
      </c>
      <c r="HJ683" t="s">
        <v>9</v>
      </c>
      <c r="HK683" t="s">
        <v>7</v>
      </c>
      <c r="HL683" t="s">
        <v>7</v>
      </c>
      <c r="HM683" t="s">
        <v>7</v>
      </c>
      <c r="HN683" t="s">
        <v>7</v>
      </c>
      <c r="HX683" t="s">
        <v>7</v>
      </c>
      <c r="HY683" t="s">
        <v>9</v>
      </c>
      <c r="HZ683" t="s">
        <v>7</v>
      </c>
      <c r="IA683" t="s">
        <v>7</v>
      </c>
      <c r="IB683" t="s">
        <v>7</v>
      </c>
      <c r="IC683" t="s">
        <v>7</v>
      </c>
      <c r="ID683" t="s">
        <v>7</v>
      </c>
      <c r="IL683" t="s">
        <v>379</v>
      </c>
      <c r="IP683" t="s">
        <v>457</v>
      </c>
      <c r="IT683" t="s">
        <v>381</v>
      </c>
      <c r="IV683" t="s">
        <v>381</v>
      </c>
      <c r="IX683" t="s">
        <v>381</v>
      </c>
      <c r="IZ683" t="s">
        <v>7</v>
      </c>
      <c r="JL683" t="s">
        <v>361</v>
      </c>
      <c r="JM683" t="s">
        <v>361</v>
      </c>
      <c r="JN683" t="s">
        <v>361</v>
      </c>
      <c r="JO683" t="s">
        <v>361</v>
      </c>
      <c r="JP683" t="s">
        <v>361</v>
      </c>
      <c r="JQ683" t="s">
        <v>361</v>
      </c>
      <c r="JR683" t="s">
        <v>361</v>
      </c>
      <c r="JS683" t="s">
        <v>361</v>
      </c>
      <c r="JT683" t="s">
        <v>361</v>
      </c>
      <c r="JU683" t="s">
        <v>361</v>
      </c>
      <c r="JV683" t="s">
        <v>361</v>
      </c>
      <c r="JW683" t="s">
        <v>361</v>
      </c>
      <c r="KB683" t="s">
        <v>8</v>
      </c>
    </row>
    <row r="684" spans="1:288" x14ac:dyDescent="0.3">
      <c r="A684">
        <v>683</v>
      </c>
      <c r="D684" s="45">
        <v>44754</v>
      </c>
      <c r="E684" s="46">
        <v>0.65486111111111112</v>
      </c>
      <c r="F684" t="s">
        <v>62</v>
      </c>
      <c r="G684" t="s">
        <v>13</v>
      </c>
      <c r="H684" t="s">
        <v>7</v>
      </c>
      <c r="L684" t="s">
        <v>362</v>
      </c>
      <c r="P684" t="s">
        <v>9</v>
      </c>
      <c r="V684" t="s">
        <v>363</v>
      </c>
      <c r="Z684" t="s">
        <v>443</v>
      </c>
      <c r="AB684" t="s">
        <v>403</v>
      </c>
      <c r="AD684" t="s">
        <v>423</v>
      </c>
      <c r="AF684" t="s">
        <v>470</v>
      </c>
      <c r="AH684" t="s">
        <v>697</v>
      </c>
      <c r="AJ684" t="s">
        <v>367</v>
      </c>
      <c r="AN684" t="s">
        <v>7</v>
      </c>
      <c r="AP684" t="s">
        <v>369</v>
      </c>
      <c r="AR684" t="s">
        <v>7</v>
      </c>
      <c r="AT684" t="s">
        <v>368</v>
      </c>
      <c r="AV684" t="s">
        <v>361</v>
      </c>
      <c r="AW684" t="s">
        <v>361</v>
      </c>
      <c r="AX684" t="s">
        <v>361</v>
      </c>
      <c r="AY684" t="s">
        <v>370</v>
      </c>
      <c r="AZ684" t="s">
        <v>361</v>
      </c>
      <c r="BA684" t="s">
        <v>370</v>
      </c>
      <c r="BB684" t="s">
        <v>370</v>
      </c>
      <c r="BC684" t="s">
        <v>361</v>
      </c>
      <c r="BD684" t="s">
        <v>361</v>
      </c>
      <c r="BE684" t="s">
        <v>361</v>
      </c>
      <c r="BF684" t="s">
        <v>361</v>
      </c>
      <c r="BG684" t="s">
        <v>361</v>
      </c>
      <c r="BH684" t="s">
        <v>361</v>
      </c>
      <c r="BI684" t="s">
        <v>361</v>
      </c>
      <c r="BJ684" t="s">
        <v>361</v>
      </c>
      <c r="BK684" t="s">
        <v>361</v>
      </c>
      <c r="BL684" t="s">
        <v>361</v>
      </c>
      <c r="BM684" t="s">
        <v>361</v>
      </c>
      <c r="BP684" t="s">
        <v>361</v>
      </c>
      <c r="BQ684" t="s">
        <v>361</v>
      </c>
      <c r="BR684" t="s">
        <v>361</v>
      </c>
      <c r="BS684" t="s">
        <v>370</v>
      </c>
      <c r="BT684" t="s">
        <v>361</v>
      </c>
      <c r="BU684" t="s">
        <v>361</v>
      </c>
      <c r="BV684" t="s">
        <v>361</v>
      </c>
      <c r="BW684" t="s">
        <v>361</v>
      </c>
      <c r="BX684" t="s">
        <v>361</v>
      </c>
      <c r="BY684" t="s">
        <v>361</v>
      </c>
      <c r="BZ684" t="s">
        <v>361</v>
      </c>
      <c r="CA684" t="s">
        <v>361</v>
      </c>
      <c r="CB684" t="s">
        <v>361</v>
      </c>
      <c r="CC684" t="s">
        <v>361</v>
      </c>
      <c r="CF684" t="s">
        <v>361</v>
      </c>
      <c r="CG684" t="s">
        <v>361</v>
      </c>
      <c r="CH684" t="s">
        <v>361</v>
      </c>
      <c r="CI684" t="s">
        <v>370</v>
      </c>
      <c r="CJ684" t="s">
        <v>361</v>
      </c>
      <c r="CK684" t="s">
        <v>370</v>
      </c>
      <c r="CL684" t="s">
        <v>361</v>
      </c>
      <c r="CM684" t="s">
        <v>361</v>
      </c>
      <c r="CN684" t="s">
        <v>361</v>
      </c>
      <c r="CO684" t="s">
        <v>361</v>
      </c>
      <c r="CP684" t="s">
        <v>361</v>
      </c>
      <c r="CQ684" t="s">
        <v>361</v>
      </c>
      <c r="CR684" t="s">
        <v>361</v>
      </c>
      <c r="CS684" t="s">
        <v>361</v>
      </c>
      <c r="CT684" t="s">
        <v>361</v>
      </c>
      <c r="CU684" t="s">
        <v>361</v>
      </c>
      <c r="CV684" t="s">
        <v>361</v>
      </c>
      <c r="CW684" t="s">
        <v>361</v>
      </c>
      <c r="CX684" t="s">
        <v>361</v>
      </c>
      <c r="CY684" t="s">
        <v>361</v>
      </c>
      <c r="CZ684" t="s">
        <v>361</v>
      </c>
      <c r="DA684" t="s">
        <v>361</v>
      </c>
      <c r="DD684" t="s">
        <v>9</v>
      </c>
      <c r="DF684" t="s">
        <v>9</v>
      </c>
      <c r="DH684" t="s">
        <v>361</v>
      </c>
      <c r="DI684" t="s">
        <v>361</v>
      </c>
      <c r="DJ684" t="s">
        <v>361</v>
      </c>
      <c r="DK684" t="s">
        <v>361</v>
      </c>
      <c r="DL684" t="s">
        <v>361</v>
      </c>
      <c r="DM684" t="s">
        <v>361</v>
      </c>
      <c r="DN684" t="s">
        <v>361</v>
      </c>
      <c r="DO684" t="s">
        <v>361</v>
      </c>
      <c r="DP684" t="s">
        <v>361</v>
      </c>
      <c r="DQ684" t="s">
        <v>361</v>
      </c>
      <c r="DR684" t="s">
        <v>370</v>
      </c>
      <c r="DT684" t="s">
        <v>361</v>
      </c>
      <c r="DU684" t="s">
        <v>361</v>
      </c>
      <c r="DV684" t="s">
        <v>361</v>
      </c>
      <c r="DW684" t="s">
        <v>361</v>
      </c>
      <c r="DX684" t="s">
        <v>361</v>
      </c>
      <c r="DY684" t="s">
        <v>361</v>
      </c>
      <c r="DZ684" t="s">
        <v>361</v>
      </c>
      <c r="EA684" t="s">
        <v>361</v>
      </c>
      <c r="EB684" t="s">
        <v>361</v>
      </c>
      <c r="EC684" t="s">
        <v>361</v>
      </c>
      <c r="ED684" t="s">
        <v>361</v>
      </c>
      <c r="EH684" t="s">
        <v>7</v>
      </c>
      <c r="EJ684" t="s">
        <v>7</v>
      </c>
      <c r="EL684">
        <v>2</v>
      </c>
      <c r="EM684" t="s">
        <v>372</v>
      </c>
      <c r="EN684">
        <v>4</v>
      </c>
      <c r="EO684" t="s">
        <v>372</v>
      </c>
      <c r="EP684">
        <v>16</v>
      </c>
      <c r="FQ684" t="s">
        <v>373</v>
      </c>
      <c r="FR684" t="s">
        <v>374</v>
      </c>
      <c r="FV684" t="s">
        <v>374</v>
      </c>
      <c r="GF684" t="s">
        <v>7</v>
      </c>
      <c r="GJ684" t="s">
        <v>425</v>
      </c>
      <c r="GP684">
        <v>2</v>
      </c>
      <c r="GR684" t="s">
        <v>538</v>
      </c>
      <c r="GT684" t="s">
        <v>377</v>
      </c>
      <c r="GX684" t="s">
        <v>378</v>
      </c>
      <c r="HB684" t="s">
        <v>9</v>
      </c>
      <c r="HD684" t="s">
        <v>7</v>
      </c>
      <c r="HF684" t="s">
        <v>9</v>
      </c>
      <c r="HG684" t="s">
        <v>9</v>
      </c>
      <c r="HH684" t="s">
        <v>7</v>
      </c>
      <c r="HI684" t="s">
        <v>7</v>
      </c>
      <c r="HJ684" t="s">
        <v>9</v>
      </c>
      <c r="HK684" t="s">
        <v>7</v>
      </c>
      <c r="HL684" t="s">
        <v>9</v>
      </c>
      <c r="HM684" t="s">
        <v>7</v>
      </c>
      <c r="HN684" t="s">
        <v>7</v>
      </c>
      <c r="HX684" t="s">
        <v>9</v>
      </c>
      <c r="HY684" t="s">
        <v>9</v>
      </c>
      <c r="HZ684" t="s">
        <v>7</v>
      </c>
      <c r="IA684" t="s">
        <v>7</v>
      </c>
      <c r="IB684" t="s">
        <v>7</v>
      </c>
      <c r="IC684" t="s">
        <v>7</v>
      </c>
      <c r="ID684" t="s">
        <v>7</v>
      </c>
      <c r="IL684" t="s">
        <v>379</v>
      </c>
      <c r="IP684" t="s">
        <v>14</v>
      </c>
      <c r="IR684" t="s">
        <v>408</v>
      </c>
      <c r="IT684" t="s">
        <v>381</v>
      </c>
      <c r="IV684" t="s">
        <v>381</v>
      </c>
      <c r="IX684" t="s">
        <v>381</v>
      </c>
      <c r="IZ684" t="s">
        <v>9</v>
      </c>
      <c r="JB684" t="s">
        <v>11</v>
      </c>
      <c r="JD684" t="s">
        <v>9</v>
      </c>
      <c r="JF684" t="s">
        <v>446</v>
      </c>
      <c r="JG684" t="s">
        <v>410</v>
      </c>
      <c r="JH684" t="s">
        <v>410</v>
      </c>
      <c r="JL684" t="s">
        <v>370</v>
      </c>
      <c r="JM684" t="s">
        <v>370</v>
      </c>
      <c r="JN684" t="s">
        <v>370</v>
      </c>
      <c r="JO684" t="s">
        <v>370</v>
      </c>
      <c r="JP684" t="s">
        <v>370</v>
      </c>
      <c r="JQ684" t="s">
        <v>361</v>
      </c>
      <c r="JR684" t="s">
        <v>361</v>
      </c>
      <c r="JS684" t="s">
        <v>361</v>
      </c>
      <c r="JT684" t="s">
        <v>361</v>
      </c>
      <c r="JU684" t="s">
        <v>361</v>
      </c>
      <c r="JV684" t="s">
        <v>361</v>
      </c>
      <c r="JW684" t="s">
        <v>361</v>
      </c>
      <c r="JX684" t="s">
        <v>411</v>
      </c>
      <c r="JZ684" t="s">
        <v>412</v>
      </c>
      <c r="KB684" t="s">
        <v>8</v>
      </c>
    </row>
    <row r="685" spans="1:288" x14ac:dyDescent="0.3">
      <c r="A685">
        <v>684</v>
      </c>
      <c r="D685" s="45">
        <v>44754</v>
      </c>
      <c r="E685" s="46">
        <v>0.66180555555555554</v>
      </c>
      <c r="F685" t="s">
        <v>17</v>
      </c>
      <c r="G685" t="s">
        <v>13</v>
      </c>
      <c r="H685" t="s">
        <v>7</v>
      </c>
      <c r="L685" t="s">
        <v>362</v>
      </c>
      <c r="P685" t="s">
        <v>9</v>
      </c>
      <c r="V685" t="s">
        <v>485</v>
      </c>
      <c r="Z685" t="s">
        <v>402</v>
      </c>
      <c r="AB685" t="s">
        <v>403</v>
      </c>
      <c r="AD685" t="s">
        <v>389</v>
      </c>
      <c r="AF685" t="s">
        <v>367</v>
      </c>
      <c r="AJ685" t="s">
        <v>367</v>
      </c>
      <c r="AN685" t="s">
        <v>7</v>
      </c>
      <c r="AP685" t="s">
        <v>367</v>
      </c>
      <c r="AR685" t="s">
        <v>7</v>
      </c>
      <c r="AT685" t="s">
        <v>7</v>
      </c>
      <c r="AV685" t="s">
        <v>361</v>
      </c>
      <c r="AW685" t="s">
        <v>361</v>
      </c>
      <c r="AX685" t="s">
        <v>361</v>
      </c>
      <c r="AY685" t="s">
        <v>361</v>
      </c>
      <c r="AZ685" t="s">
        <v>370</v>
      </c>
      <c r="BA685" t="s">
        <v>361</v>
      </c>
      <c r="BB685" t="s">
        <v>370</v>
      </c>
      <c r="BC685" t="s">
        <v>361</v>
      </c>
      <c r="BD685" t="s">
        <v>361</v>
      </c>
      <c r="BE685" t="s">
        <v>361</v>
      </c>
      <c r="BF685" t="s">
        <v>361</v>
      </c>
      <c r="BG685" t="s">
        <v>361</v>
      </c>
      <c r="BH685" t="s">
        <v>361</v>
      </c>
      <c r="BI685" t="s">
        <v>361</v>
      </c>
      <c r="BJ685" t="s">
        <v>361</v>
      </c>
      <c r="BK685" t="s">
        <v>361</v>
      </c>
      <c r="BL685" t="s">
        <v>361</v>
      </c>
      <c r="BM685" t="s">
        <v>361</v>
      </c>
      <c r="BP685" t="s">
        <v>361</v>
      </c>
      <c r="BQ685" t="s">
        <v>361</v>
      </c>
      <c r="BR685" t="s">
        <v>370</v>
      </c>
      <c r="BS685" t="s">
        <v>370</v>
      </c>
      <c r="BT685" t="s">
        <v>361</v>
      </c>
      <c r="BU685" t="s">
        <v>361</v>
      </c>
      <c r="BV685" t="s">
        <v>361</v>
      </c>
      <c r="BW685" t="s">
        <v>361</v>
      </c>
      <c r="BX685" t="s">
        <v>361</v>
      </c>
      <c r="BY685" t="s">
        <v>361</v>
      </c>
      <c r="BZ685" t="s">
        <v>361</v>
      </c>
      <c r="CA685" t="s">
        <v>361</v>
      </c>
      <c r="CB685" t="s">
        <v>361</v>
      </c>
      <c r="CC685" t="s">
        <v>361</v>
      </c>
      <c r="CF685" t="s">
        <v>361</v>
      </c>
      <c r="CG685" t="s">
        <v>370</v>
      </c>
      <c r="CH685" t="s">
        <v>370</v>
      </c>
      <c r="CI685" t="s">
        <v>370</v>
      </c>
      <c r="CJ685" t="s">
        <v>361</v>
      </c>
      <c r="CK685" t="s">
        <v>361</v>
      </c>
      <c r="CL685" t="s">
        <v>361</v>
      </c>
      <c r="CM685" t="s">
        <v>361</v>
      </c>
      <c r="CN685" t="s">
        <v>361</v>
      </c>
      <c r="CO685" t="s">
        <v>361</v>
      </c>
      <c r="CP685" t="s">
        <v>361</v>
      </c>
      <c r="CQ685" t="s">
        <v>361</v>
      </c>
      <c r="CR685" t="s">
        <v>361</v>
      </c>
      <c r="CS685" t="s">
        <v>361</v>
      </c>
      <c r="CT685" t="s">
        <v>361</v>
      </c>
      <c r="CU685" t="s">
        <v>361</v>
      </c>
      <c r="CV685" t="s">
        <v>361</v>
      </c>
      <c r="CW685" t="s">
        <v>361</v>
      </c>
      <c r="CX685" t="s">
        <v>361</v>
      </c>
      <c r="CY685" t="s">
        <v>361</v>
      </c>
      <c r="CZ685" t="s">
        <v>361</v>
      </c>
      <c r="DA685" t="s">
        <v>361</v>
      </c>
      <c r="DD685" t="s">
        <v>9</v>
      </c>
      <c r="DF685" t="s">
        <v>7</v>
      </c>
      <c r="DH685" t="s">
        <v>361</v>
      </c>
      <c r="DI685" t="s">
        <v>361</v>
      </c>
      <c r="DJ685" t="s">
        <v>361</v>
      </c>
      <c r="DK685" t="s">
        <v>361</v>
      </c>
      <c r="DL685" t="s">
        <v>361</v>
      </c>
      <c r="DM685" t="s">
        <v>361</v>
      </c>
      <c r="DN685" t="s">
        <v>361</v>
      </c>
      <c r="DO685" t="s">
        <v>361</v>
      </c>
      <c r="DP685" t="s">
        <v>361</v>
      </c>
      <c r="DQ685" t="s">
        <v>361</v>
      </c>
      <c r="DR685" t="s">
        <v>370</v>
      </c>
      <c r="DT685" t="s">
        <v>361</v>
      </c>
      <c r="DU685" t="s">
        <v>361</v>
      </c>
      <c r="DV685" t="s">
        <v>361</v>
      </c>
      <c r="DW685" t="s">
        <v>361</v>
      </c>
      <c r="DX685" t="s">
        <v>361</v>
      </c>
      <c r="DY685" t="s">
        <v>361</v>
      </c>
      <c r="DZ685" t="s">
        <v>361</v>
      </c>
      <c r="EA685" t="s">
        <v>361</v>
      </c>
      <c r="EB685" t="s">
        <v>361</v>
      </c>
      <c r="EC685" t="s">
        <v>361</v>
      </c>
      <c r="ED685" t="s">
        <v>361</v>
      </c>
      <c r="EH685" t="s">
        <v>7</v>
      </c>
      <c r="EJ685" t="s">
        <v>7</v>
      </c>
      <c r="EL685">
        <v>0</v>
      </c>
      <c r="FQ685" t="s">
        <v>373</v>
      </c>
      <c r="FR685" t="s">
        <v>374</v>
      </c>
      <c r="FV685" t="s">
        <v>374</v>
      </c>
      <c r="GF685" t="s">
        <v>7</v>
      </c>
      <c r="GJ685" t="s">
        <v>612</v>
      </c>
      <c r="GN685" t="s">
        <v>690</v>
      </c>
      <c r="GP685">
        <v>10</v>
      </c>
      <c r="GR685" t="s">
        <v>559</v>
      </c>
      <c r="GT685" t="s">
        <v>532</v>
      </c>
      <c r="GX685" t="s">
        <v>378</v>
      </c>
      <c r="HB685" t="s">
        <v>7</v>
      </c>
      <c r="HD685" t="s">
        <v>7</v>
      </c>
      <c r="HF685" t="s">
        <v>9</v>
      </c>
      <c r="HG685" t="s">
        <v>9</v>
      </c>
      <c r="HH685" t="s">
        <v>7</v>
      </c>
      <c r="HI685" t="s">
        <v>7</v>
      </c>
      <c r="HJ685" t="s">
        <v>7</v>
      </c>
      <c r="HK685" t="s">
        <v>7</v>
      </c>
      <c r="HL685" t="s">
        <v>7</v>
      </c>
      <c r="HM685" t="s">
        <v>7</v>
      </c>
      <c r="HN685" t="s">
        <v>7</v>
      </c>
      <c r="HX685" t="s">
        <v>9</v>
      </c>
      <c r="HY685" t="s">
        <v>9</v>
      </c>
      <c r="HZ685" t="s">
        <v>7</v>
      </c>
      <c r="IA685" t="s">
        <v>7</v>
      </c>
      <c r="IB685" t="s">
        <v>7</v>
      </c>
      <c r="IC685" t="s">
        <v>7</v>
      </c>
      <c r="ID685" t="s">
        <v>7</v>
      </c>
      <c r="IL685" t="s">
        <v>407</v>
      </c>
      <c r="IP685" t="s">
        <v>457</v>
      </c>
      <c r="IT685" t="s">
        <v>381</v>
      </c>
      <c r="IV685" t="s">
        <v>381</v>
      </c>
      <c r="IX685" t="s">
        <v>381</v>
      </c>
      <c r="IZ685" t="s">
        <v>7</v>
      </c>
      <c r="JL685" t="s">
        <v>361</v>
      </c>
      <c r="JM685" t="s">
        <v>361</v>
      </c>
      <c r="JN685" t="s">
        <v>361</v>
      </c>
      <c r="JO685" t="s">
        <v>361</v>
      </c>
      <c r="JP685" t="s">
        <v>361</v>
      </c>
      <c r="JQ685" t="s">
        <v>361</v>
      </c>
      <c r="JR685" t="s">
        <v>361</v>
      </c>
      <c r="JS685" t="s">
        <v>361</v>
      </c>
      <c r="JT685" t="s">
        <v>361</v>
      </c>
      <c r="JU685" t="s">
        <v>361</v>
      </c>
      <c r="JV685" t="s">
        <v>361</v>
      </c>
      <c r="JW685" t="s">
        <v>361</v>
      </c>
      <c r="KB685" t="s">
        <v>8</v>
      </c>
    </row>
    <row r="686" spans="1:288" x14ac:dyDescent="0.3">
      <c r="A686">
        <v>685</v>
      </c>
      <c r="D686" s="45">
        <v>44755</v>
      </c>
      <c r="E686" s="46">
        <v>0.41597222222222219</v>
      </c>
      <c r="F686" t="s">
        <v>19</v>
      </c>
      <c r="G686" t="s">
        <v>382</v>
      </c>
      <c r="I686" t="s">
        <v>383</v>
      </c>
      <c r="N686" t="s">
        <v>384</v>
      </c>
      <c r="S686" t="s">
        <v>385</v>
      </c>
      <c r="W686" t="s">
        <v>465</v>
      </c>
      <c r="AA686" t="s">
        <v>434</v>
      </c>
      <c r="AC686" t="s">
        <v>388</v>
      </c>
      <c r="AE686" t="s">
        <v>423</v>
      </c>
      <c r="AG686" t="s">
        <v>390</v>
      </c>
      <c r="AK686" t="s">
        <v>383</v>
      </c>
      <c r="AO686" t="s">
        <v>383</v>
      </c>
      <c r="AQ686" t="s">
        <v>418</v>
      </c>
      <c r="AS686" t="s">
        <v>383</v>
      </c>
      <c r="AU686" t="s">
        <v>383</v>
      </c>
      <c r="AV686" t="s">
        <v>361</v>
      </c>
      <c r="AW686" t="s">
        <v>361</v>
      </c>
      <c r="AX686" t="s">
        <v>361</v>
      </c>
      <c r="AY686" t="s">
        <v>361</v>
      </c>
      <c r="AZ686" t="s">
        <v>361</v>
      </c>
      <c r="BA686" t="s">
        <v>361</v>
      </c>
      <c r="BB686" t="s">
        <v>361</v>
      </c>
      <c r="BC686" t="s">
        <v>361</v>
      </c>
      <c r="BD686" t="s">
        <v>361</v>
      </c>
      <c r="BE686" t="s">
        <v>361</v>
      </c>
      <c r="BF686" t="s">
        <v>361</v>
      </c>
      <c r="BG686" t="s">
        <v>361</v>
      </c>
      <c r="BH686" t="s">
        <v>370</v>
      </c>
      <c r="BI686" t="s">
        <v>370</v>
      </c>
      <c r="BJ686" t="s">
        <v>370</v>
      </c>
      <c r="BK686" t="s">
        <v>370</v>
      </c>
      <c r="BL686" t="s">
        <v>361</v>
      </c>
      <c r="BM686" t="s">
        <v>361</v>
      </c>
      <c r="BP686" t="s">
        <v>361</v>
      </c>
      <c r="BQ686" t="s">
        <v>361</v>
      </c>
      <c r="BR686" t="s">
        <v>361</v>
      </c>
      <c r="BS686" t="s">
        <v>361</v>
      </c>
      <c r="BT686" t="s">
        <v>361</v>
      </c>
      <c r="BU686" t="s">
        <v>361</v>
      </c>
      <c r="BV686" t="s">
        <v>361</v>
      </c>
      <c r="BW686" t="s">
        <v>361</v>
      </c>
      <c r="BX686" t="s">
        <v>370</v>
      </c>
      <c r="BY686" t="s">
        <v>370</v>
      </c>
      <c r="BZ686" t="s">
        <v>370</v>
      </c>
      <c r="CA686" t="s">
        <v>370</v>
      </c>
      <c r="CB686" t="s">
        <v>361</v>
      </c>
      <c r="CC686" t="s">
        <v>361</v>
      </c>
      <c r="CF686" t="s">
        <v>361</v>
      </c>
      <c r="CG686" t="s">
        <v>361</v>
      </c>
      <c r="CH686" t="s">
        <v>361</v>
      </c>
      <c r="CI686" t="s">
        <v>361</v>
      </c>
      <c r="CJ686" t="s">
        <v>361</v>
      </c>
      <c r="CK686" t="s">
        <v>361</v>
      </c>
      <c r="CL686" t="s">
        <v>361</v>
      </c>
      <c r="CM686" t="s">
        <v>361</v>
      </c>
      <c r="CN686" t="s">
        <v>361</v>
      </c>
      <c r="CO686" t="s">
        <v>361</v>
      </c>
      <c r="CP686" t="s">
        <v>361</v>
      </c>
      <c r="CQ686" t="s">
        <v>361</v>
      </c>
      <c r="CR686" t="s">
        <v>370</v>
      </c>
      <c r="CS686" t="s">
        <v>370</v>
      </c>
      <c r="CT686" t="s">
        <v>370</v>
      </c>
      <c r="CU686" t="s">
        <v>370</v>
      </c>
      <c r="CV686" t="s">
        <v>370</v>
      </c>
      <c r="CW686" t="s">
        <v>370</v>
      </c>
      <c r="CX686" t="s">
        <v>361</v>
      </c>
      <c r="CY686" t="s">
        <v>361</v>
      </c>
      <c r="CZ686" t="s">
        <v>361</v>
      </c>
      <c r="DA686" t="s">
        <v>361</v>
      </c>
      <c r="DE686" t="s">
        <v>385</v>
      </c>
      <c r="DG686" t="s">
        <v>385</v>
      </c>
      <c r="DH686" t="s">
        <v>361</v>
      </c>
      <c r="DI686" t="s">
        <v>361</v>
      </c>
      <c r="DJ686" t="s">
        <v>361</v>
      </c>
      <c r="DK686" t="s">
        <v>361</v>
      </c>
      <c r="DL686" t="s">
        <v>361</v>
      </c>
      <c r="DM686" t="s">
        <v>361</v>
      </c>
      <c r="DN686" t="s">
        <v>361</v>
      </c>
      <c r="DO686" t="s">
        <v>361</v>
      </c>
      <c r="DP686" t="s">
        <v>361</v>
      </c>
      <c r="DQ686" t="s">
        <v>361</v>
      </c>
      <c r="DR686" t="s">
        <v>361</v>
      </c>
      <c r="DT686" t="s">
        <v>361</v>
      </c>
      <c r="DU686" t="s">
        <v>361</v>
      </c>
      <c r="DV686" t="s">
        <v>361</v>
      </c>
      <c r="DW686" t="s">
        <v>361</v>
      </c>
      <c r="DX686" t="s">
        <v>361</v>
      </c>
      <c r="DY686" t="s">
        <v>361</v>
      </c>
      <c r="DZ686" t="s">
        <v>361</v>
      </c>
      <c r="EA686" t="s">
        <v>361</v>
      </c>
      <c r="EB686" t="s">
        <v>361</v>
      </c>
      <c r="EC686" t="s">
        <v>361</v>
      </c>
      <c r="ED686" t="s">
        <v>370</v>
      </c>
      <c r="EI686" t="s">
        <v>383</v>
      </c>
      <c r="EK686" t="s">
        <v>383</v>
      </c>
      <c r="EL686">
        <v>4</v>
      </c>
      <c r="EM686" t="s">
        <v>372</v>
      </c>
      <c r="EN686">
        <v>7</v>
      </c>
      <c r="EO686" t="s">
        <v>372</v>
      </c>
      <c r="EP686">
        <v>14</v>
      </c>
      <c r="EQ686" t="s">
        <v>371</v>
      </c>
      <c r="ER686">
        <v>12</v>
      </c>
      <c r="ES686" t="s">
        <v>372</v>
      </c>
      <c r="ET686">
        <v>40</v>
      </c>
      <c r="FQ686" t="s">
        <v>392</v>
      </c>
      <c r="FS686" t="s">
        <v>419</v>
      </c>
      <c r="FW686" t="s">
        <v>419</v>
      </c>
      <c r="GA686" t="s">
        <v>385</v>
      </c>
      <c r="GG686" t="s">
        <v>383</v>
      </c>
      <c r="GK686" t="s">
        <v>394</v>
      </c>
      <c r="GQ686">
        <v>2</v>
      </c>
      <c r="GS686" t="s">
        <v>395</v>
      </c>
      <c r="GU686" t="s">
        <v>396</v>
      </c>
      <c r="GY686" t="s">
        <v>397</v>
      </c>
      <c r="HC686" t="s">
        <v>385</v>
      </c>
      <c r="HE686" t="s">
        <v>385</v>
      </c>
      <c r="HO686" t="s">
        <v>385</v>
      </c>
      <c r="HP686" t="s">
        <v>385</v>
      </c>
      <c r="HQ686" t="s">
        <v>383</v>
      </c>
      <c r="HR686" t="s">
        <v>383</v>
      </c>
      <c r="HS686" t="s">
        <v>385</v>
      </c>
      <c r="HT686" t="s">
        <v>385</v>
      </c>
      <c r="HU686" t="s">
        <v>385</v>
      </c>
      <c r="HV686" t="s">
        <v>385</v>
      </c>
      <c r="HW686" t="s">
        <v>385</v>
      </c>
      <c r="IE686" t="s">
        <v>385</v>
      </c>
      <c r="IF686" t="s">
        <v>385</v>
      </c>
      <c r="IG686" t="s">
        <v>383</v>
      </c>
      <c r="IH686" t="s">
        <v>383</v>
      </c>
      <c r="II686" t="s">
        <v>383</v>
      </c>
      <c r="IJ686" t="s">
        <v>383</v>
      </c>
      <c r="IK686" t="s">
        <v>383</v>
      </c>
      <c r="IM686" t="s">
        <v>421</v>
      </c>
      <c r="IQ686" t="s">
        <v>698</v>
      </c>
      <c r="IU686" t="s">
        <v>399</v>
      </c>
      <c r="IW686" t="s">
        <v>399</v>
      </c>
      <c r="IY686" t="s">
        <v>399</v>
      </c>
      <c r="JA686" t="s">
        <v>383</v>
      </c>
      <c r="JL686" t="s">
        <v>361</v>
      </c>
      <c r="JM686" t="s">
        <v>361</v>
      </c>
      <c r="JN686" t="s">
        <v>361</v>
      </c>
      <c r="JO686" t="s">
        <v>361</v>
      </c>
      <c r="JP686" t="s">
        <v>361</v>
      </c>
      <c r="JQ686" t="s">
        <v>361</v>
      </c>
      <c r="JR686" t="s">
        <v>361</v>
      </c>
      <c r="JS686" t="s">
        <v>361</v>
      </c>
      <c r="JT686" t="s">
        <v>361</v>
      </c>
      <c r="JU686" t="s">
        <v>361</v>
      </c>
      <c r="JV686" t="s">
        <v>361</v>
      </c>
      <c r="JW686" t="s">
        <v>361</v>
      </c>
      <c r="KB686" t="s">
        <v>8</v>
      </c>
    </row>
    <row r="687" spans="1:288" x14ac:dyDescent="0.3">
      <c r="A687">
        <v>686</v>
      </c>
      <c r="AV687" t="s">
        <v>361</v>
      </c>
      <c r="AW687" t="s">
        <v>361</v>
      </c>
      <c r="AX687" t="s">
        <v>361</v>
      </c>
      <c r="AY687" t="s">
        <v>361</v>
      </c>
      <c r="AZ687" t="s">
        <v>361</v>
      </c>
      <c r="BA687" t="s">
        <v>361</v>
      </c>
      <c r="BB687" t="s">
        <v>361</v>
      </c>
      <c r="BC687" t="s">
        <v>361</v>
      </c>
      <c r="BD687" t="s">
        <v>361</v>
      </c>
      <c r="BE687" t="s">
        <v>361</v>
      </c>
      <c r="BF687" t="s">
        <v>361</v>
      </c>
      <c r="BG687" t="s">
        <v>361</v>
      </c>
      <c r="BH687" t="s">
        <v>361</v>
      </c>
      <c r="BI687" t="s">
        <v>361</v>
      </c>
      <c r="BJ687" t="s">
        <v>361</v>
      </c>
      <c r="BK687" t="s">
        <v>361</v>
      </c>
      <c r="BL687" t="s">
        <v>361</v>
      </c>
      <c r="BM687" t="s">
        <v>361</v>
      </c>
      <c r="BP687" t="s">
        <v>361</v>
      </c>
      <c r="BQ687" t="s">
        <v>361</v>
      </c>
      <c r="BR687" t="s">
        <v>361</v>
      </c>
      <c r="BS687" t="s">
        <v>361</v>
      </c>
      <c r="BT687" t="s">
        <v>361</v>
      </c>
      <c r="BU687" t="s">
        <v>361</v>
      </c>
      <c r="BV687" t="s">
        <v>361</v>
      </c>
      <c r="BW687" t="s">
        <v>361</v>
      </c>
      <c r="BX687" t="s">
        <v>361</v>
      </c>
      <c r="BY687" t="s">
        <v>361</v>
      </c>
      <c r="BZ687" t="s">
        <v>361</v>
      </c>
      <c r="CA687" t="s">
        <v>361</v>
      </c>
      <c r="CB687" t="s">
        <v>361</v>
      </c>
      <c r="CC687" t="s">
        <v>361</v>
      </c>
      <c r="CF687" t="s">
        <v>361</v>
      </c>
      <c r="CG687" t="s">
        <v>361</v>
      </c>
      <c r="CH687" t="s">
        <v>361</v>
      </c>
      <c r="CI687" t="s">
        <v>361</v>
      </c>
      <c r="CJ687" t="s">
        <v>361</v>
      </c>
      <c r="CK687" t="s">
        <v>361</v>
      </c>
      <c r="CL687" t="s">
        <v>361</v>
      </c>
      <c r="CM687" t="s">
        <v>361</v>
      </c>
      <c r="CN687" t="s">
        <v>361</v>
      </c>
      <c r="CO687" t="s">
        <v>361</v>
      </c>
      <c r="CP687" t="s">
        <v>361</v>
      </c>
      <c r="CQ687" t="s">
        <v>361</v>
      </c>
      <c r="CR687" t="s">
        <v>361</v>
      </c>
      <c r="CS687" t="s">
        <v>361</v>
      </c>
      <c r="CT687" t="s">
        <v>361</v>
      </c>
      <c r="CU687" t="s">
        <v>361</v>
      </c>
      <c r="CV687" t="s">
        <v>361</v>
      </c>
      <c r="CW687" t="s">
        <v>361</v>
      </c>
      <c r="CX687" t="s">
        <v>361</v>
      </c>
      <c r="CY687" t="s">
        <v>361</v>
      </c>
      <c r="CZ687" t="s">
        <v>361</v>
      </c>
      <c r="DA687" t="s">
        <v>361</v>
      </c>
      <c r="DH687" t="s">
        <v>361</v>
      </c>
      <c r="DI687" t="s">
        <v>361</v>
      </c>
      <c r="DJ687" t="s">
        <v>361</v>
      </c>
      <c r="DK687" t="s">
        <v>361</v>
      </c>
      <c r="DL687" t="s">
        <v>361</v>
      </c>
      <c r="DM687" t="s">
        <v>361</v>
      </c>
      <c r="DN687" t="s">
        <v>361</v>
      </c>
      <c r="DO687" t="s">
        <v>361</v>
      </c>
      <c r="DP687" t="s">
        <v>361</v>
      </c>
      <c r="DQ687" t="s">
        <v>361</v>
      </c>
      <c r="DR687" t="s">
        <v>361</v>
      </c>
      <c r="DT687" t="s">
        <v>361</v>
      </c>
      <c r="DU687" t="s">
        <v>361</v>
      </c>
      <c r="DV687" t="s">
        <v>361</v>
      </c>
      <c r="DW687" t="s">
        <v>361</v>
      </c>
      <c r="DX687" t="s">
        <v>361</v>
      </c>
      <c r="DY687" t="s">
        <v>361</v>
      </c>
      <c r="DZ687" t="s">
        <v>361</v>
      </c>
      <c r="EA687" t="s">
        <v>361</v>
      </c>
      <c r="EB687" t="s">
        <v>361</v>
      </c>
      <c r="EC687" t="s">
        <v>361</v>
      </c>
      <c r="ED687" t="s">
        <v>361</v>
      </c>
      <c r="JL687" t="s">
        <v>361</v>
      </c>
      <c r="JM687" t="s">
        <v>361</v>
      </c>
      <c r="JN687" t="s">
        <v>361</v>
      </c>
      <c r="JO687" t="s">
        <v>361</v>
      </c>
      <c r="JP687" t="s">
        <v>361</v>
      </c>
      <c r="JQ687" t="s">
        <v>361</v>
      </c>
      <c r="JR687" t="s">
        <v>361</v>
      </c>
      <c r="JS687" t="s">
        <v>361</v>
      </c>
      <c r="JT687" t="s">
        <v>361</v>
      </c>
      <c r="JU687" t="s">
        <v>361</v>
      </c>
      <c r="JV687" t="s">
        <v>361</v>
      </c>
      <c r="JW687" t="s">
        <v>361</v>
      </c>
      <c r="KB687" t="s">
        <v>59</v>
      </c>
    </row>
    <row r="688" spans="1:288" x14ac:dyDescent="0.3">
      <c r="A688">
        <v>687</v>
      </c>
      <c r="D688" s="45">
        <v>44755</v>
      </c>
      <c r="E688" s="46">
        <v>0.42638888888888887</v>
      </c>
      <c r="F688" t="s">
        <v>75</v>
      </c>
      <c r="G688" t="s">
        <v>13</v>
      </c>
      <c r="H688" t="s">
        <v>7</v>
      </c>
      <c r="L688" t="s">
        <v>362</v>
      </c>
      <c r="P688" t="s">
        <v>9</v>
      </c>
      <c r="V688" t="s">
        <v>485</v>
      </c>
      <c r="Z688" t="s">
        <v>402</v>
      </c>
      <c r="AB688" t="s">
        <v>403</v>
      </c>
      <c r="AD688" t="s">
        <v>389</v>
      </c>
      <c r="AF688" t="s">
        <v>367</v>
      </c>
      <c r="AJ688" t="s">
        <v>367</v>
      </c>
      <c r="AN688" t="s">
        <v>7</v>
      </c>
      <c r="AP688" t="s">
        <v>367</v>
      </c>
      <c r="AR688" t="s">
        <v>7</v>
      </c>
      <c r="AT688" t="s">
        <v>368</v>
      </c>
      <c r="AV688" t="s">
        <v>361</v>
      </c>
      <c r="AW688" t="s">
        <v>370</v>
      </c>
      <c r="AX688" t="s">
        <v>370</v>
      </c>
      <c r="AY688" t="s">
        <v>370</v>
      </c>
      <c r="AZ688" t="s">
        <v>370</v>
      </c>
      <c r="BA688" t="s">
        <v>370</v>
      </c>
      <c r="BB688" t="s">
        <v>361</v>
      </c>
      <c r="BC688" t="s">
        <v>361</v>
      </c>
      <c r="BD688" t="s">
        <v>361</v>
      </c>
      <c r="BE688" t="s">
        <v>361</v>
      </c>
      <c r="BF688" t="s">
        <v>361</v>
      </c>
      <c r="BG688" t="s">
        <v>361</v>
      </c>
      <c r="BH688" t="s">
        <v>361</v>
      </c>
      <c r="BI688" t="s">
        <v>361</v>
      </c>
      <c r="BJ688" t="s">
        <v>361</v>
      </c>
      <c r="BK688" t="s">
        <v>361</v>
      </c>
      <c r="BL688" t="s">
        <v>361</v>
      </c>
      <c r="BM688" t="s">
        <v>361</v>
      </c>
      <c r="BP688" t="s">
        <v>361</v>
      </c>
      <c r="BQ688" t="s">
        <v>370</v>
      </c>
      <c r="BR688" t="s">
        <v>370</v>
      </c>
      <c r="BS688" t="s">
        <v>370</v>
      </c>
      <c r="BT688" t="s">
        <v>370</v>
      </c>
      <c r="BU688" t="s">
        <v>361</v>
      </c>
      <c r="BV688" t="s">
        <v>361</v>
      </c>
      <c r="BW688" t="s">
        <v>361</v>
      </c>
      <c r="BX688" t="s">
        <v>361</v>
      </c>
      <c r="BY688" t="s">
        <v>361</v>
      </c>
      <c r="BZ688" t="s">
        <v>361</v>
      </c>
      <c r="CA688" t="s">
        <v>361</v>
      </c>
      <c r="CB688" t="s">
        <v>361</v>
      </c>
      <c r="CC688" t="s">
        <v>361</v>
      </c>
      <c r="CF688" t="s">
        <v>361</v>
      </c>
      <c r="CG688" t="s">
        <v>370</v>
      </c>
      <c r="CH688" t="s">
        <v>370</v>
      </c>
      <c r="CI688" t="s">
        <v>370</v>
      </c>
      <c r="CJ688" t="s">
        <v>361</v>
      </c>
      <c r="CK688" t="s">
        <v>370</v>
      </c>
      <c r="CL688" t="s">
        <v>361</v>
      </c>
      <c r="CM688" t="s">
        <v>361</v>
      </c>
      <c r="CN688" t="s">
        <v>361</v>
      </c>
      <c r="CO688" t="s">
        <v>361</v>
      </c>
      <c r="CP688" t="s">
        <v>361</v>
      </c>
      <c r="CQ688" t="s">
        <v>361</v>
      </c>
      <c r="CR688" t="s">
        <v>361</v>
      </c>
      <c r="CS688" t="s">
        <v>361</v>
      </c>
      <c r="CT688" t="s">
        <v>361</v>
      </c>
      <c r="CU688" t="s">
        <v>361</v>
      </c>
      <c r="CV688" t="s">
        <v>361</v>
      </c>
      <c r="CW688" t="s">
        <v>361</v>
      </c>
      <c r="CX688" t="s">
        <v>361</v>
      </c>
      <c r="CY688" t="s">
        <v>361</v>
      </c>
      <c r="CZ688" t="s">
        <v>361</v>
      </c>
      <c r="DA688" t="s">
        <v>361</v>
      </c>
      <c r="DD688" t="s">
        <v>9</v>
      </c>
      <c r="DF688" t="s">
        <v>9</v>
      </c>
      <c r="DH688" t="s">
        <v>361</v>
      </c>
      <c r="DI688" t="s">
        <v>361</v>
      </c>
      <c r="DJ688" t="s">
        <v>361</v>
      </c>
      <c r="DK688" t="s">
        <v>361</v>
      </c>
      <c r="DL688" t="s">
        <v>361</v>
      </c>
      <c r="DM688" t="s">
        <v>361</v>
      </c>
      <c r="DN688" t="s">
        <v>361</v>
      </c>
      <c r="DO688" t="s">
        <v>361</v>
      </c>
      <c r="DP688" t="s">
        <v>361</v>
      </c>
      <c r="DQ688" t="s">
        <v>361</v>
      </c>
      <c r="DR688" t="s">
        <v>370</v>
      </c>
      <c r="DT688" t="s">
        <v>361</v>
      </c>
      <c r="DU688" t="s">
        <v>361</v>
      </c>
      <c r="DV688" t="s">
        <v>361</v>
      </c>
      <c r="DW688" t="s">
        <v>361</v>
      </c>
      <c r="DX688" t="s">
        <v>361</v>
      </c>
      <c r="DY688" t="s">
        <v>361</v>
      </c>
      <c r="DZ688" t="s">
        <v>361</v>
      </c>
      <c r="EA688" t="s">
        <v>361</v>
      </c>
      <c r="EB688" t="s">
        <v>361</v>
      </c>
      <c r="EC688" t="s">
        <v>361</v>
      </c>
      <c r="ED688" t="s">
        <v>361</v>
      </c>
      <c r="EH688" t="s">
        <v>7</v>
      </c>
      <c r="EJ688" t="s">
        <v>7</v>
      </c>
      <c r="EL688">
        <v>2</v>
      </c>
      <c r="EM688" t="s">
        <v>372</v>
      </c>
      <c r="EN688">
        <v>14</v>
      </c>
      <c r="EO688" t="s">
        <v>371</v>
      </c>
      <c r="EP688">
        <v>17</v>
      </c>
      <c r="FQ688" t="s">
        <v>373</v>
      </c>
      <c r="FR688" t="s">
        <v>406</v>
      </c>
      <c r="FV688" t="s">
        <v>406</v>
      </c>
      <c r="GF688" t="s">
        <v>7</v>
      </c>
      <c r="GJ688" t="s">
        <v>425</v>
      </c>
      <c r="GP688">
        <v>1</v>
      </c>
      <c r="GR688" t="s">
        <v>376</v>
      </c>
      <c r="GT688" t="s">
        <v>377</v>
      </c>
      <c r="GX688" t="s">
        <v>378</v>
      </c>
      <c r="HB688" t="s">
        <v>7</v>
      </c>
      <c r="HD688" t="s">
        <v>9</v>
      </c>
      <c r="HF688" t="s">
        <v>7</v>
      </c>
      <c r="HG688" t="s">
        <v>9</v>
      </c>
      <c r="HH688" t="s">
        <v>7</v>
      </c>
      <c r="HI688" t="s">
        <v>7</v>
      </c>
      <c r="HJ688" t="s">
        <v>9</v>
      </c>
      <c r="HK688" t="s">
        <v>7</v>
      </c>
      <c r="HL688" t="s">
        <v>9</v>
      </c>
      <c r="HM688" t="s">
        <v>9</v>
      </c>
      <c r="HN688" t="s">
        <v>7</v>
      </c>
      <c r="HX688" t="s">
        <v>7</v>
      </c>
      <c r="HY688" t="s">
        <v>9</v>
      </c>
      <c r="HZ688" t="s">
        <v>7</v>
      </c>
      <c r="IA688" t="s">
        <v>7</v>
      </c>
      <c r="IB688" t="s">
        <v>7</v>
      </c>
      <c r="IC688" t="s">
        <v>7</v>
      </c>
      <c r="ID688" t="s">
        <v>7</v>
      </c>
      <c r="IL688" t="s">
        <v>473</v>
      </c>
      <c r="IP688" t="s">
        <v>457</v>
      </c>
      <c r="IT688" t="s">
        <v>381</v>
      </c>
      <c r="IV688" t="s">
        <v>381</v>
      </c>
      <c r="IX688" t="s">
        <v>381</v>
      </c>
      <c r="IZ688" t="s">
        <v>7</v>
      </c>
      <c r="JL688" t="s">
        <v>361</v>
      </c>
      <c r="JM688" t="s">
        <v>361</v>
      </c>
      <c r="JN688" t="s">
        <v>361</v>
      </c>
      <c r="JO688" t="s">
        <v>361</v>
      </c>
      <c r="JP688" t="s">
        <v>361</v>
      </c>
      <c r="JQ688" t="s">
        <v>361</v>
      </c>
      <c r="JR688" t="s">
        <v>361</v>
      </c>
      <c r="JS688" t="s">
        <v>361</v>
      </c>
      <c r="JT688" t="s">
        <v>361</v>
      </c>
      <c r="JU688" t="s">
        <v>361</v>
      </c>
      <c r="JV688" t="s">
        <v>361</v>
      </c>
      <c r="JW688" t="s">
        <v>361</v>
      </c>
      <c r="KB688" t="s">
        <v>8</v>
      </c>
    </row>
    <row r="689" spans="1:288" x14ac:dyDescent="0.3">
      <c r="A689">
        <v>688</v>
      </c>
      <c r="D689" s="45">
        <v>44755</v>
      </c>
      <c r="E689" s="46">
        <v>0.42777777777777781</v>
      </c>
      <c r="F689" t="s">
        <v>10</v>
      </c>
      <c r="G689" t="s">
        <v>382</v>
      </c>
      <c r="I689" t="s">
        <v>383</v>
      </c>
      <c r="N689" t="s">
        <v>384</v>
      </c>
      <c r="S689" t="s">
        <v>385</v>
      </c>
      <c r="W689" t="s">
        <v>465</v>
      </c>
      <c r="AA689" t="s">
        <v>414</v>
      </c>
      <c r="AC689" t="s">
        <v>388</v>
      </c>
      <c r="AE689" t="s">
        <v>423</v>
      </c>
      <c r="AG689" t="s">
        <v>390</v>
      </c>
      <c r="AK689" t="s">
        <v>416</v>
      </c>
      <c r="AL689" t="s">
        <v>691</v>
      </c>
      <c r="AO689" t="s">
        <v>436</v>
      </c>
      <c r="AQ689" t="s">
        <v>383</v>
      </c>
      <c r="AS689" t="s">
        <v>385</v>
      </c>
      <c r="AU689" t="s">
        <v>385</v>
      </c>
      <c r="AV689" t="s">
        <v>361</v>
      </c>
      <c r="AW689" t="s">
        <v>361</v>
      </c>
      <c r="AX689" t="s">
        <v>361</v>
      </c>
      <c r="AY689" t="s">
        <v>361</v>
      </c>
      <c r="AZ689" t="s">
        <v>361</v>
      </c>
      <c r="BA689" t="s">
        <v>361</v>
      </c>
      <c r="BB689" t="s">
        <v>361</v>
      </c>
      <c r="BC689" t="s">
        <v>361</v>
      </c>
      <c r="BD689" t="s">
        <v>361</v>
      </c>
      <c r="BE689" t="s">
        <v>361</v>
      </c>
      <c r="BF689" t="s">
        <v>361</v>
      </c>
      <c r="BG689" t="s">
        <v>361</v>
      </c>
      <c r="BH689" t="s">
        <v>361</v>
      </c>
      <c r="BI689" t="s">
        <v>361</v>
      </c>
      <c r="BJ689" t="s">
        <v>370</v>
      </c>
      <c r="BK689" t="s">
        <v>361</v>
      </c>
      <c r="BL689" t="s">
        <v>370</v>
      </c>
      <c r="BM689" t="s">
        <v>361</v>
      </c>
      <c r="BP689" t="s">
        <v>361</v>
      </c>
      <c r="BQ689" t="s">
        <v>361</v>
      </c>
      <c r="BR689" t="s">
        <v>361</v>
      </c>
      <c r="BS689" t="s">
        <v>361</v>
      </c>
      <c r="BT689" t="s">
        <v>361</v>
      </c>
      <c r="BU689" t="s">
        <v>361</v>
      </c>
      <c r="BV689" t="s">
        <v>361</v>
      </c>
      <c r="BW689" t="s">
        <v>361</v>
      </c>
      <c r="BX689" t="s">
        <v>361</v>
      </c>
      <c r="BY689" t="s">
        <v>370</v>
      </c>
      <c r="BZ689" t="s">
        <v>361</v>
      </c>
      <c r="CA689" t="s">
        <v>361</v>
      </c>
      <c r="CB689" t="s">
        <v>361</v>
      </c>
      <c r="CC689" t="s">
        <v>361</v>
      </c>
      <c r="CF689" t="s">
        <v>361</v>
      </c>
      <c r="CG689" t="s">
        <v>361</v>
      </c>
      <c r="CH689" t="s">
        <v>361</v>
      </c>
      <c r="CI689" t="s">
        <v>361</v>
      </c>
      <c r="CJ689" t="s">
        <v>361</v>
      </c>
      <c r="CK689" t="s">
        <v>361</v>
      </c>
      <c r="CL689" t="s">
        <v>361</v>
      </c>
      <c r="CM689" t="s">
        <v>361</v>
      </c>
      <c r="CN689" t="s">
        <v>361</v>
      </c>
      <c r="CO689" t="s">
        <v>361</v>
      </c>
      <c r="CP689" t="s">
        <v>361</v>
      </c>
      <c r="CQ689" t="s">
        <v>361</v>
      </c>
      <c r="CR689" t="s">
        <v>361</v>
      </c>
      <c r="CS689" t="s">
        <v>370</v>
      </c>
      <c r="CT689" t="s">
        <v>361</v>
      </c>
      <c r="CU689" t="s">
        <v>361</v>
      </c>
      <c r="CV689" t="s">
        <v>361</v>
      </c>
      <c r="CW689" t="s">
        <v>361</v>
      </c>
      <c r="CX689" t="s">
        <v>361</v>
      </c>
      <c r="CY689" t="s">
        <v>370</v>
      </c>
      <c r="CZ689" t="s">
        <v>361</v>
      </c>
      <c r="DA689" t="s">
        <v>361</v>
      </c>
      <c r="DE689" t="s">
        <v>385</v>
      </c>
      <c r="DG689" t="s">
        <v>385</v>
      </c>
      <c r="DH689" t="s">
        <v>361</v>
      </c>
      <c r="DI689" t="s">
        <v>361</v>
      </c>
      <c r="DJ689" t="s">
        <v>361</v>
      </c>
      <c r="DK689" t="s">
        <v>361</v>
      </c>
      <c r="DL689" t="s">
        <v>361</v>
      </c>
      <c r="DM689" t="s">
        <v>361</v>
      </c>
      <c r="DN689" t="s">
        <v>361</v>
      </c>
      <c r="DO689" t="s">
        <v>361</v>
      </c>
      <c r="DP689" t="s">
        <v>361</v>
      </c>
      <c r="DQ689" t="s">
        <v>361</v>
      </c>
      <c r="DR689" t="s">
        <v>361</v>
      </c>
      <c r="DT689" t="s">
        <v>361</v>
      </c>
      <c r="DU689" t="s">
        <v>361</v>
      </c>
      <c r="DV689" t="s">
        <v>361</v>
      </c>
      <c r="DW689" t="s">
        <v>361</v>
      </c>
      <c r="DX689" t="s">
        <v>361</v>
      </c>
      <c r="DY689" t="s">
        <v>361</v>
      </c>
      <c r="DZ689" t="s">
        <v>361</v>
      </c>
      <c r="EA689" t="s">
        <v>361</v>
      </c>
      <c r="EB689" t="s">
        <v>361</v>
      </c>
      <c r="EC689" t="s">
        <v>361</v>
      </c>
      <c r="ED689" t="s">
        <v>370</v>
      </c>
      <c r="EI689" t="s">
        <v>383</v>
      </c>
      <c r="EK689" t="s">
        <v>383</v>
      </c>
      <c r="EL689">
        <v>3</v>
      </c>
      <c r="EM689" t="s">
        <v>372</v>
      </c>
      <c r="EN689">
        <v>17</v>
      </c>
      <c r="EO689" t="s">
        <v>372</v>
      </c>
      <c r="EP689">
        <v>26</v>
      </c>
      <c r="EQ689" t="s">
        <v>372</v>
      </c>
      <c r="ER689">
        <v>13</v>
      </c>
      <c r="FQ689" t="s">
        <v>392</v>
      </c>
      <c r="FS689" t="s">
        <v>419</v>
      </c>
      <c r="FW689" t="s">
        <v>419</v>
      </c>
      <c r="GA689" t="s">
        <v>385</v>
      </c>
      <c r="GG689" t="s">
        <v>383</v>
      </c>
      <c r="GK689" t="s">
        <v>394</v>
      </c>
      <c r="GQ689">
        <v>3</v>
      </c>
      <c r="GS689" t="s">
        <v>395</v>
      </c>
      <c r="GU689" t="s">
        <v>554</v>
      </c>
      <c r="GY689" t="s">
        <v>397</v>
      </c>
      <c r="HC689" t="s">
        <v>385</v>
      </c>
      <c r="HE689" t="s">
        <v>385</v>
      </c>
      <c r="HO689" t="s">
        <v>385</v>
      </c>
      <c r="HP689" t="s">
        <v>385</v>
      </c>
      <c r="HQ689" t="s">
        <v>383</v>
      </c>
      <c r="HR689" t="s">
        <v>383</v>
      </c>
      <c r="HS689" t="s">
        <v>385</v>
      </c>
      <c r="HT689" t="s">
        <v>383</v>
      </c>
      <c r="HU689" t="s">
        <v>385</v>
      </c>
      <c r="HV689" t="s">
        <v>383</v>
      </c>
      <c r="HW689" t="s">
        <v>383</v>
      </c>
      <c r="IE689" t="s">
        <v>383</v>
      </c>
      <c r="IF689" t="s">
        <v>385</v>
      </c>
      <c r="IG689" t="s">
        <v>383</v>
      </c>
      <c r="IH689" t="s">
        <v>383</v>
      </c>
      <c r="II689" t="s">
        <v>383</v>
      </c>
      <c r="IJ689" t="s">
        <v>383</v>
      </c>
      <c r="IK689" t="s">
        <v>383</v>
      </c>
      <c r="IM689" t="s">
        <v>576</v>
      </c>
      <c r="IO689" t="s">
        <v>699</v>
      </c>
      <c r="IQ689" t="s">
        <v>380</v>
      </c>
      <c r="IU689" t="s">
        <v>399</v>
      </c>
      <c r="IW689" t="s">
        <v>399</v>
      </c>
      <c r="IY689" t="s">
        <v>399</v>
      </c>
      <c r="JA689" t="s">
        <v>383</v>
      </c>
      <c r="JL689" t="s">
        <v>361</v>
      </c>
      <c r="JM689" t="s">
        <v>361</v>
      </c>
      <c r="JN689" t="s">
        <v>361</v>
      </c>
      <c r="JO689" t="s">
        <v>361</v>
      </c>
      <c r="JP689" t="s">
        <v>361</v>
      </c>
      <c r="JQ689" t="s">
        <v>361</v>
      </c>
      <c r="JR689" t="s">
        <v>361</v>
      </c>
      <c r="JS689" t="s">
        <v>361</v>
      </c>
      <c r="JT689" t="s">
        <v>361</v>
      </c>
      <c r="JU689" t="s">
        <v>361</v>
      </c>
      <c r="JV689" t="s">
        <v>361</v>
      </c>
      <c r="JW689" t="s">
        <v>361</v>
      </c>
      <c r="KB689" t="s">
        <v>8</v>
      </c>
    </row>
    <row r="690" spans="1:288" x14ac:dyDescent="0.3">
      <c r="A690">
        <v>689</v>
      </c>
      <c r="AV690" t="s">
        <v>361</v>
      </c>
      <c r="AW690" t="s">
        <v>361</v>
      </c>
      <c r="AX690" t="s">
        <v>361</v>
      </c>
      <c r="AY690" t="s">
        <v>361</v>
      </c>
      <c r="AZ690" t="s">
        <v>361</v>
      </c>
      <c r="BA690" t="s">
        <v>361</v>
      </c>
      <c r="BB690" t="s">
        <v>361</v>
      </c>
      <c r="BC690" t="s">
        <v>361</v>
      </c>
      <c r="BD690" t="s">
        <v>361</v>
      </c>
      <c r="BE690" t="s">
        <v>361</v>
      </c>
      <c r="BF690" t="s">
        <v>361</v>
      </c>
      <c r="BG690" t="s">
        <v>361</v>
      </c>
      <c r="BH690" t="s">
        <v>361</v>
      </c>
      <c r="BI690" t="s">
        <v>361</v>
      </c>
      <c r="BJ690" t="s">
        <v>361</v>
      </c>
      <c r="BK690" t="s">
        <v>361</v>
      </c>
      <c r="BL690" t="s">
        <v>361</v>
      </c>
      <c r="BM690" t="s">
        <v>361</v>
      </c>
      <c r="BP690" t="s">
        <v>361</v>
      </c>
      <c r="BQ690" t="s">
        <v>361</v>
      </c>
      <c r="BR690" t="s">
        <v>361</v>
      </c>
      <c r="BS690" t="s">
        <v>361</v>
      </c>
      <c r="BT690" t="s">
        <v>361</v>
      </c>
      <c r="BU690" t="s">
        <v>361</v>
      </c>
      <c r="BV690" t="s">
        <v>361</v>
      </c>
      <c r="BW690" t="s">
        <v>361</v>
      </c>
      <c r="BX690" t="s">
        <v>361</v>
      </c>
      <c r="BY690" t="s">
        <v>361</v>
      </c>
      <c r="BZ690" t="s">
        <v>361</v>
      </c>
      <c r="CA690" t="s">
        <v>361</v>
      </c>
      <c r="CB690" t="s">
        <v>361</v>
      </c>
      <c r="CC690" t="s">
        <v>361</v>
      </c>
      <c r="CF690" t="s">
        <v>361</v>
      </c>
      <c r="CG690" t="s">
        <v>361</v>
      </c>
      <c r="CH690" t="s">
        <v>361</v>
      </c>
      <c r="CI690" t="s">
        <v>361</v>
      </c>
      <c r="CJ690" t="s">
        <v>361</v>
      </c>
      <c r="CK690" t="s">
        <v>361</v>
      </c>
      <c r="CL690" t="s">
        <v>361</v>
      </c>
      <c r="CM690" t="s">
        <v>361</v>
      </c>
      <c r="CN690" t="s">
        <v>361</v>
      </c>
      <c r="CO690" t="s">
        <v>361</v>
      </c>
      <c r="CP690" t="s">
        <v>361</v>
      </c>
      <c r="CQ690" t="s">
        <v>361</v>
      </c>
      <c r="CR690" t="s">
        <v>361</v>
      </c>
      <c r="CS690" t="s">
        <v>361</v>
      </c>
      <c r="CT690" t="s">
        <v>361</v>
      </c>
      <c r="CU690" t="s">
        <v>361</v>
      </c>
      <c r="CV690" t="s">
        <v>361</v>
      </c>
      <c r="CW690" t="s">
        <v>361</v>
      </c>
      <c r="CX690" t="s">
        <v>361</v>
      </c>
      <c r="CY690" t="s">
        <v>361</v>
      </c>
      <c r="CZ690" t="s">
        <v>361</v>
      </c>
      <c r="DA690" t="s">
        <v>361</v>
      </c>
      <c r="DH690" t="s">
        <v>361</v>
      </c>
      <c r="DI690" t="s">
        <v>361</v>
      </c>
      <c r="DJ690" t="s">
        <v>361</v>
      </c>
      <c r="DK690" t="s">
        <v>361</v>
      </c>
      <c r="DL690" t="s">
        <v>361</v>
      </c>
      <c r="DM690" t="s">
        <v>361</v>
      </c>
      <c r="DN690" t="s">
        <v>361</v>
      </c>
      <c r="DO690" t="s">
        <v>361</v>
      </c>
      <c r="DP690" t="s">
        <v>361</v>
      </c>
      <c r="DQ690" t="s">
        <v>361</v>
      </c>
      <c r="DR690" t="s">
        <v>361</v>
      </c>
      <c r="DT690" t="s">
        <v>361</v>
      </c>
      <c r="DU690" t="s">
        <v>361</v>
      </c>
      <c r="DV690" t="s">
        <v>361</v>
      </c>
      <c r="DW690" t="s">
        <v>361</v>
      </c>
      <c r="DX690" t="s">
        <v>361</v>
      </c>
      <c r="DY690" t="s">
        <v>361</v>
      </c>
      <c r="DZ690" t="s">
        <v>361</v>
      </c>
      <c r="EA690" t="s">
        <v>361</v>
      </c>
      <c r="EB690" t="s">
        <v>361</v>
      </c>
      <c r="EC690" t="s">
        <v>361</v>
      </c>
      <c r="ED690" t="s">
        <v>361</v>
      </c>
      <c r="JL690" t="s">
        <v>361</v>
      </c>
      <c r="JM690" t="s">
        <v>361</v>
      </c>
      <c r="JN690" t="s">
        <v>361</v>
      </c>
      <c r="JO690" t="s">
        <v>361</v>
      </c>
      <c r="JP690" t="s">
        <v>361</v>
      </c>
      <c r="JQ690" t="s">
        <v>361</v>
      </c>
      <c r="JR690" t="s">
        <v>361</v>
      </c>
      <c r="JS690" t="s">
        <v>361</v>
      </c>
      <c r="JT690" t="s">
        <v>361</v>
      </c>
      <c r="JU690" t="s">
        <v>361</v>
      </c>
      <c r="JV690" t="s">
        <v>361</v>
      </c>
      <c r="JW690" t="s">
        <v>361</v>
      </c>
      <c r="KB690" t="s">
        <v>59</v>
      </c>
    </row>
    <row r="691" spans="1:288" x14ac:dyDescent="0.3">
      <c r="A691">
        <v>690</v>
      </c>
      <c r="AV691" t="s">
        <v>361</v>
      </c>
      <c r="AW691" t="s">
        <v>361</v>
      </c>
      <c r="AX691" t="s">
        <v>361</v>
      </c>
      <c r="AY691" t="s">
        <v>361</v>
      </c>
      <c r="AZ691" t="s">
        <v>361</v>
      </c>
      <c r="BA691" t="s">
        <v>361</v>
      </c>
      <c r="BB691" t="s">
        <v>361</v>
      </c>
      <c r="BC691" t="s">
        <v>361</v>
      </c>
      <c r="BD691" t="s">
        <v>361</v>
      </c>
      <c r="BE691" t="s">
        <v>361</v>
      </c>
      <c r="BF691" t="s">
        <v>361</v>
      </c>
      <c r="BG691" t="s">
        <v>361</v>
      </c>
      <c r="BH691" t="s">
        <v>361</v>
      </c>
      <c r="BI691" t="s">
        <v>361</v>
      </c>
      <c r="BJ691" t="s">
        <v>361</v>
      </c>
      <c r="BK691" t="s">
        <v>361</v>
      </c>
      <c r="BL691" t="s">
        <v>361</v>
      </c>
      <c r="BM691" t="s">
        <v>361</v>
      </c>
      <c r="BP691" t="s">
        <v>361</v>
      </c>
      <c r="BQ691" t="s">
        <v>361</v>
      </c>
      <c r="BR691" t="s">
        <v>361</v>
      </c>
      <c r="BS691" t="s">
        <v>361</v>
      </c>
      <c r="BT691" t="s">
        <v>361</v>
      </c>
      <c r="BU691" t="s">
        <v>361</v>
      </c>
      <c r="BV691" t="s">
        <v>361</v>
      </c>
      <c r="BW691" t="s">
        <v>361</v>
      </c>
      <c r="BX691" t="s">
        <v>361</v>
      </c>
      <c r="BY691" t="s">
        <v>361</v>
      </c>
      <c r="BZ691" t="s">
        <v>361</v>
      </c>
      <c r="CA691" t="s">
        <v>361</v>
      </c>
      <c r="CB691" t="s">
        <v>361</v>
      </c>
      <c r="CC691" t="s">
        <v>361</v>
      </c>
      <c r="CF691" t="s">
        <v>361</v>
      </c>
      <c r="CG691" t="s">
        <v>361</v>
      </c>
      <c r="CH691" t="s">
        <v>361</v>
      </c>
      <c r="CI691" t="s">
        <v>361</v>
      </c>
      <c r="CJ691" t="s">
        <v>361</v>
      </c>
      <c r="CK691" t="s">
        <v>361</v>
      </c>
      <c r="CL691" t="s">
        <v>361</v>
      </c>
      <c r="CM691" t="s">
        <v>361</v>
      </c>
      <c r="CN691" t="s">
        <v>361</v>
      </c>
      <c r="CO691" t="s">
        <v>361</v>
      </c>
      <c r="CP691" t="s">
        <v>361</v>
      </c>
      <c r="CQ691" t="s">
        <v>361</v>
      </c>
      <c r="CR691" t="s">
        <v>361</v>
      </c>
      <c r="CS691" t="s">
        <v>361</v>
      </c>
      <c r="CT691" t="s">
        <v>361</v>
      </c>
      <c r="CU691" t="s">
        <v>361</v>
      </c>
      <c r="CV691" t="s">
        <v>361</v>
      </c>
      <c r="CW691" t="s">
        <v>361</v>
      </c>
      <c r="CX691" t="s">
        <v>361</v>
      </c>
      <c r="CY691" t="s">
        <v>361</v>
      </c>
      <c r="CZ691" t="s">
        <v>361</v>
      </c>
      <c r="DA691" t="s">
        <v>361</v>
      </c>
      <c r="DH691" t="s">
        <v>361</v>
      </c>
      <c r="DI691" t="s">
        <v>361</v>
      </c>
      <c r="DJ691" t="s">
        <v>361</v>
      </c>
      <c r="DK691" t="s">
        <v>361</v>
      </c>
      <c r="DL691" t="s">
        <v>361</v>
      </c>
      <c r="DM691" t="s">
        <v>361</v>
      </c>
      <c r="DN691" t="s">
        <v>361</v>
      </c>
      <c r="DO691" t="s">
        <v>361</v>
      </c>
      <c r="DP691" t="s">
        <v>361</v>
      </c>
      <c r="DQ691" t="s">
        <v>361</v>
      </c>
      <c r="DR691" t="s">
        <v>361</v>
      </c>
      <c r="DT691" t="s">
        <v>361</v>
      </c>
      <c r="DU691" t="s">
        <v>361</v>
      </c>
      <c r="DV691" t="s">
        <v>361</v>
      </c>
      <c r="DW691" t="s">
        <v>361</v>
      </c>
      <c r="DX691" t="s">
        <v>361</v>
      </c>
      <c r="DY691" t="s">
        <v>361</v>
      </c>
      <c r="DZ691" t="s">
        <v>361</v>
      </c>
      <c r="EA691" t="s">
        <v>361</v>
      </c>
      <c r="EB691" t="s">
        <v>361</v>
      </c>
      <c r="EC691" t="s">
        <v>361</v>
      </c>
      <c r="ED691" t="s">
        <v>361</v>
      </c>
      <c r="JL691" t="s">
        <v>361</v>
      </c>
      <c r="JM691" t="s">
        <v>361</v>
      </c>
      <c r="JN691" t="s">
        <v>361</v>
      </c>
      <c r="JO691" t="s">
        <v>361</v>
      </c>
      <c r="JP691" t="s">
        <v>361</v>
      </c>
      <c r="JQ691" t="s">
        <v>361</v>
      </c>
      <c r="JR691" t="s">
        <v>361</v>
      </c>
      <c r="JS691" t="s">
        <v>361</v>
      </c>
      <c r="JT691" t="s">
        <v>361</v>
      </c>
      <c r="JU691" t="s">
        <v>361</v>
      </c>
      <c r="JV691" t="s">
        <v>361</v>
      </c>
      <c r="JW691" t="s">
        <v>361</v>
      </c>
      <c r="KB691" t="s">
        <v>59</v>
      </c>
    </row>
    <row r="692" spans="1:288" x14ac:dyDescent="0.3">
      <c r="A692">
        <v>691</v>
      </c>
      <c r="D692" s="45">
        <v>44755</v>
      </c>
      <c r="E692" s="46">
        <v>0.45902777777777781</v>
      </c>
      <c r="F692" t="s">
        <v>19</v>
      </c>
      <c r="G692" t="s">
        <v>382</v>
      </c>
      <c r="I692" t="s">
        <v>383</v>
      </c>
      <c r="N692" t="s">
        <v>384</v>
      </c>
      <c r="S692" t="s">
        <v>385</v>
      </c>
      <c r="W692" t="s">
        <v>413</v>
      </c>
      <c r="AA692" t="s">
        <v>414</v>
      </c>
      <c r="AC692" t="s">
        <v>388</v>
      </c>
      <c r="AE692" t="s">
        <v>435</v>
      </c>
      <c r="AG692" t="s">
        <v>390</v>
      </c>
      <c r="AK692" t="s">
        <v>383</v>
      </c>
      <c r="AO692" t="s">
        <v>383</v>
      </c>
      <c r="AQ692" t="s">
        <v>418</v>
      </c>
      <c r="AS692" t="s">
        <v>383</v>
      </c>
      <c r="AU692" t="s">
        <v>383</v>
      </c>
      <c r="AV692" t="s">
        <v>361</v>
      </c>
      <c r="AW692" t="s">
        <v>361</v>
      </c>
      <c r="AX692" t="s">
        <v>361</v>
      </c>
      <c r="AY692" t="s">
        <v>361</v>
      </c>
      <c r="AZ692" t="s">
        <v>361</v>
      </c>
      <c r="BA692" t="s">
        <v>361</v>
      </c>
      <c r="BB692" t="s">
        <v>361</v>
      </c>
      <c r="BC692" t="s">
        <v>361</v>
      </c>
      <c r="BD692" t="s">
        <v>361</v>
      </c>
      <c r="BE692" t="s">
        <v>361</v>
      </c>
      <c r="BF692" t="s">
        <v>361</v>
      </c>
      <c r="BG692" t="s">
        <v>361</v>
      </c>
      <c r="BH692" t="s">
        <v>370</v>
      </c>
      <c r="BI692" t="s">
        <v>370</v>
      </c>
      <c r="BJ692" t="s">
        <v>370</v>
      </c>
      <c r="BK692" t="s">
        <v>361</v>
      </c>
      <c r="BL692" t="s">
        <v>361</v>
      </c>
      <c r="BM692" t="s">
        <v>361</v>
      </c>
      <c r="BP692" t="s">
        <v>361</v>
      </c>
      <c r="BQ692" t="s">
        <v>361</v>
      </c>
      <c r="BR692" t="s">
        <v>361</v>
      </c>
      <c r="BS692" t="s">
        <v>361</v>
      </c>
      <c r="BT692" t="s">
        <v>361</v>
      </c>
      <c r="BU692" t="s">
        <v>361</v>
      </c>
      <c r="BV692" t="s">
        <v>361</v>
      </c>
      <c r="BW692" t="s">
        <v>361</v>
      </c>
      <c r="BX692" t="s">
        <v>370</v>
      </c>
      <c r="BY692" t="s">
        <v>370</v>
      </c>
      <c r="BZ692" t="s">
        <v>370</v>
      </c>
      <c r="CA692" t="s">
        <v>370</v>
      </c>
      <c r="CB692" t="s">
        <v>361</v>
      </c>
      <c r="CC692" t="s">
        <v>361</v>
      </c>
      <c r="CF692" t="s">
        <v>361</v>
      </c>
      <c r="CG692" t="s">
        <v>361</v>
      </c>
      <c r="CH692" t="s">
        <v>361</v>
      </c>
      <c r="CI692" t="s">
        <v>361</v>
      </c>
      <c r="CJ692" t="s">
        <v>361</v>
      </c>
      <c r="CK692" t="s">
        <v>361</v>
      </c>
      <c r="CL692" t="s">
        <v>361</v>
      </c>
      <c r="CM692" t="s">
        <v>361</v>
      </c>
      <c r="CN692" t="s">
        <v>361</v>
      </c>
      <c r="CO692" t="s">
        <v>361</v>
      </c>
      <c r="CP692" t="s">
        <v>361</v>
      </c>
      <c r="CQ692" t="s">
        <v>361</v>
      </c>
      <c r="CR692" t="s">
        <v>361</v>
      </c>
      <c r="CS692" t="s">
        <v>361</v>
      </c>
      <c r="CT692" t="s">
        <v>361</v>
      </c>
      <c r="CU692" t="s">
        <v>370</v>
      </c>
      <c r="CV692" t="s">
        <v>361</v>
      </c>
      <c r="CW692" t="s">
        <v>361</v>
      </c>
      <c r="CX692" t="s">
        <v>361</v>
      </c>
      <c r="CY692" t="s">
        <v>370</v>
      </c>
      <c r="CZ692" t="s">
        <v>370</v>
      </c>
      <c r="DA692" t="s">
        <v>361</v>
      </c>
      <c r="DE692" t="s">
        <v>385</v>
      </c>
      <c r="DG692" t="s">
        <v>385</v>
      </c>
      <c r="DH692" t="s">
        <v>361</v>
      </c>
      <c r="DI692" t="s">
        <v>361</v>
      </c>
      <c r="DJ692" t="s">
        <v>361</v>
      </c>
      <c r="DK692" t="s">
        <v>361</v>
      </c>
      <c r="DL692" t="s">
        <v>361</v>
      </c>
      <c r="DM692" t="s">
        <v>361</v>
      </c>
      <c r="DN692" t="s">
        <v>361</v>
      </c>
      <c r="DO692" t="s">
        <v>361</v>
      </c>
      <c r="DP692" t="s">
        <v>361</v>
      </c>
      <c r="DQ692" t="s">
        <v>361</v>
      </c>
      <c r="DR692" t="s">
        <v>361</v>
      </c>
      <c r="DT692" t="s">
        <v>361</v>
      </c>
      <c r="DU692" t="s">
        <v>361</v>
      </c>
      <c r="DV692" t="s">
        <v>361</v>
      </c>
      <c r="DW692" t="s">
        <v>361</v>
      </c>
      <c r="DX692" t="s">
        <v>361</v>
      </c>
      <c r="DY692" t="s">
        <v>361</v>
      </c>
      <c r="DZ692" t="s">
        <v>361</v>
      </c>
      <c r="EA692" t="s">
        <v>361</v>
      </c>
      <c r="EB692" t="s">
        <v>361</v>
      </c>
      <c r="EC692" t="s">
        <v>361</v>
      </c>
      <c r="ED692" t="s">
        <v>370</v>
      </c>
      <c r="EI692" t="s">
        <v>383</v>
      </c>
      <c r="EK692" t="s">
        <v>383</v>
      </c>
      <c r="EL692">
        <v>1</v>
      </c>
      <c r="EM692" t="s">
        <v>371</v>
      </c>
      <c r="EN692">
        <v>32</v>
      </c>
      <c r="FQ692" t="s">
        <v>373</v>
      </c>
      <c r="FS692" t="s">
        <v>467</v>
      </c>
      <c r="FW692" t="s">
        <v>419</v>
      </c>
      <c r="GG692" t="s">
        <v>383</v>
      </c>
      <c r="GK692" t="s">
        <v>394</v>
      </c>
      <c r="GQ692">
        <v>2</v>
      </c>
      <c r="GS692" t="s">
        <v>395</v>
      </c>
      <c r="GU692" t="s">
        <v>396</v>
      </c>
      <c r="GY692" t="s">
        <v>397</v>
      </c>
      <c r="HC692" t="s">
        <v>385</v>
      </c>
      <c r="HE692" t="s">
        <v>385</v>
      </c>
      <c r="HO692" t="s">
        <v>385</v>
      </c>
      <c r="HP692" t="s">
        <v>385</v>
      </c>
      <c r="HQ692" t="s">
        <v>383</v>
      </c>
      <c r="HR692" t="s">
        <v>383</v>
      </c>
      <c r="HS692" t="s">
        <v>385</v>
      </c>
      <c r="HT692" t="s">
        <v>383</v>
      </c>
      <c r="HU692" t="s">
        <v>385</v>
      </c>
      <c r="HV692" t="s">
        <v>385</v>
      </c>
      <c r="HW692" t="s">
        <v>385</v>
      </c>
      <c r="IE692" t="s">
        <v>385</v>
      </c>
      <c r="IF692" t="s">
        <v>385</v>
      </c>
      <c r="IG692" t="s">
        <v>383</v>
      </c>
      <c r="IH692" t="s">
        <v>383</v>
      </c>
      <c r="II692" t="s">
        <v>383</v>
      </c>
      <c r="IJ692" t="s">
        <v>383</v>
      </c>
      <c r="IK692" t="s">
        <v>383</v>
      </c>
      <c r="IM692" t="s">
        <v>421</v>
      </c>
      <c r="IQ692" t="s">
        <v>380</v>
      </c>
      <c r="IU692" t="s">
        <v>399</v>
      </c>
      <c r="IW692" t="s">
        <v>399</v>
      </c>
      <c r="IY692" t="s">
        <v>399</v>
      </c>
      <c r="JA692" t="s">
        <v>383</v>
      </c>
      <c r="JL692" t="s">
        <v>361</v>
      </c>
      <c r="JM692" t="s">
        <v>361</v>
      </c>
      <c r="JN692" t="s">
        <v>361</v>
      </c>
      <c r="JO692" t="s">
        <v>361</v>
      </c>
      <c r="JP692" t="s">
        <v>361</v>
      </c>
      <c r="JQ692" t="s">
        <v>361</v>
      </c>
      <c r="JR692" t="s">
        <v>361</v>
      </c>
      <c r="JS692" t="s">
        <v>361</v>
      </c>
      <c r="JT692" t="s">
        <v>361</v>
      </c>
      <c r="JU692" t="s">
        <v>361</v>
      </c>
      <c r="JV692" t="s">
        <v>361</v>
      </c>
      <c r="JW692" t="s">
        <v>361</v>
      </c>
      <c r="KB692" t="s">
        <v>8</v>
      </c>
    </row>
    <row r="693" spans="1:288" x14ac:dyDescent="0.3">
      <c r="A693">
        <v>692</v>
      </c>
      <c r="D693" s="45">
        <v>44755</v>
      </c>
      <c r="E693" s="46">
        <v>0.47291666666666665</v>
      </c>
      <c r="F693" t="s">
        <v>75</v>
      </c>
      <c r="G693" t="s">
        <v>13</v>
      </c>
      <c r="H693" t="s">
        <v>7</v>
      </c>
      <c r="L693" t="s">
        <v>362</v>
      </c>
      <c r="P693" t="s">
        <v>7</v>
      </c>
      <c r="Q693" t="s">
        <v>14</v>
      </c>
      <c r="R693" t="s">
        <v>454</v>
      </c>
      <c r="V693" t="s">
        <v>401</v>
      </c>
      <c r="X693" t="s">
        <v>7</v>
      </c>
      <c r="Z693" t="s">
        <v>402</v>
      </c>
      <c r="AB693" t="s">
        <v>365</v>
      </c>
      <c r="AD693" t="s">
        <v>423</v>
      </c>
      <c r="AF693" t="s">
        <v>367</v>
      </c>
      <c r="AJ693" t="s">
        <v>367</v>
      </c>
      <c r="AN693" t="s">
        <v>7</v>
      </c>
      <c r="AP693" t="s">
        <v>369</v>
      </c>
      <c r="AR693" t="s">
        <v>7</v>
      </c>
      <c r="AT693" t="s">
        <v>7</v>
      </c>
      <c r="AV693" t="s">
        <v>370</v>
      </c>
      <c r="AW693" t="s">
        <v>361</v>
      </c>
      <c r="AX693" t="s">
        <v>361</v>
      </c>
      <c r="AY693" t="s">
        <v>361</v>
      </c>
      <c r="AZ693" t="s">
        <v>361</v>
      </c>
      <c r="BA693" t="s">
        <v>361</v>
      </c>
      <c r="BB693" t="s">
        <v>361</v>
      </c>
      <c r="BC693" t="s">
        <v>361</v>
      </c>
      <c r="BD693" t="s">
        <v>361</v>
      </c>
      <c r="BE693" t="s">
        <v>361</v>
      </c>
      <c r="BF693" t="s">
        <v>361</v>
      </c>
      <c r="BG693" t="s">
        <v>361</v>
      </c>
      <c r="BH693" t="s">
        <v>361</v>
      </c>
      <c r="BI693" t="s">
        <v>361</v>
      </c>
      <c r="BJ693" t="s">
        <v>361</v>
      </c>
      <c r="BK693" t="s">
        <v>361</v>
      </c>
      <c r="BL693" t="s">
        <v>361</v>
      </c>
      <c r="BM693" t="s">
        <v>361</v>
      </c>
      <c r="BP693" t="s">
        <v>370</v>
      </c>
      <c r="BQ693" t="s">
        <v>361</v>
      </c>
      <c r="BR693" t="s">
        <v>361</v>
      </c>
      <c r="BS693" t="s">
        <v>361</v>
      </c>
      <c r="BT693" t="s">
        <v>361</v>
      </c>
      <c r="BU693" t="s">
        <v>361</v>
      </c>
      <c r="BV693" t="s">
        <v>361</v>
      </c>
      <c r="BW693" t="s">
        <v>361</v>
      </c>
      <c r="BX693" t="s">
        <v>361</v>
      </c>
      <c r="BY693" t="s">
        <v>361</v>
      </c>
      <c r="BZ693" t="s">
        <v>361</v>
      </c>
      <c r="CA693" t="s">
        <v>361</v>
      </c>
      <c r="CB693" t="s">
        <v>361</v>
      </c>
      <c r="CC693" t="s">
        <v>361</v>
      </c>
      <c r="CF693" t="s">
        <v>361</v>
      </c>
      <c r="CG693" t="s">
        <v>361</v>
      </c>
      <c r="CH693" t="s">
        <v>361</v>
      </c>
      <c r="CI693" t="s">
        <v>370</v>
      </c>
      <c r="CJ693" t="s">
        <v>361</v>
      </c>
      <c r="CK693" t="s">
        <v>361</v>
      </c>
      <c r="CL693" t="s">
        <v>361</v>
      </c>
      <c r="CM693" t="s">
        <v>361</v>
      </c>
      <c r="CN693" t="s">
        <v>361</v>
      </c>
      <c r="CO693" t="s">
        <v>361</v>
      </c>
      <c r="CP693" t="s">
        <v>361</v>
      </c>
      <c r="CQ693" t="s">
        <v>361</v>
      </c>
      <c r="CR693" t="s">
        <v>361</v>
      </c>
      <c r="CS693" t="s">
        <v>361</v>
      </c>
      <c r="CT693" t="s">
        <v>361</v>
      </c>
      <c r="CU693" t="s">
        <v>361</v>
      </c>
      <c r="CV693" t="s">
        <v>361</v>
      </c>
      <c r="CW693" t="s">
        <v>361</v>
      </c>
      <c r="CX693" t="s">
        <v>361</v>
      </c>
      <c r="CY693" t="s">
        <v>361</v>
      </c>
      <c r="CZ693" t="s">
        <v>361</v>
      </c>
      <c r="DA693" t="s">
        <v>361</v>
      </c>
      <c r="DD693" t="s">
        <v>368</v>
      </c>
      <c r="DF693" t="s">
        <v>7</v>
      </c>
      <c r="DH693" t="s">
        <v>361</v>
      </c>
      <c r="DI693" t="s">
        <v>361</v>
      </c>
      <c r="DJ693" t="s">
        <v>361</v>
      </c>
      <c r="DK693" t="s">
        <v>361</v>
      </c>
      <c r="DL693" t="s">
        <v>361</v>
      </c>
      <c r="DM693" t="s">
        <v>361</v>
      </c>
      <c r="DN693" t="s">
        <v>361</v>
      </c>
      <c r="DO693" t="s">
        <v>361</v>
      </c>
      <c r="DP693" t="s">
        <v>361</v>
      </c>
      <c r="DQ693" t="s">
        <v>361</v>
      </c>
      <c r="DR693" t="s">
        <v>370</v>
      </c>
      <c r="DT693" t="s">
        <v>361</v>
      </c>
      <c r="DU693" t="s">
        <v>361</v>
      </c>
      <c r="DV693" t="s">
        <v>361</v>
      </c>
      <c r="DW693" t="s">
        <v>361</v>
      </c>
      <c r="DX693" t="s">
        <v>361</v>
      </c>
      <c r="DY693" t="s">
        <v>361</v>
      </c>
      <c r="DZ693" t="s">
        <v>361</v>
      </c>
      <c r="EA693" t="s">
        <v>361</v>
      </c>
      <c r="EB693" t="s">
        <v>361</v>
      </c>
      <c r="EC693" t="s">
        <v>361</v>
      </c>
      <c r="ED693" t="s">
        <v>361</v>
      </c>
      <c r="EH693" t="s">
        <v>7</v>
      </c>
      <c r="EJ693" t="s">
        <v>7</v>
      </c>
      <c r="EL693">
        <v>2</v>
      </c>
      <c r="EM693" t="s">
        <v>372</v>
      </c>
      <c r="EN693">
        <v>2</v>
      </c>
      <c r="EO693" t="s">
        <v>372</v>
      </c>
      <c r="EP693">
        <v>29</v>
      </c>
      <c r="FQ693" t="s">
        <v>373</v>
      </c>
      <c r="FR693" t="s">
        <v>455</v>
      </c>
      <c r="FV693" t="s">
        <v>455</v>
      </c>
      <c r="GF693" t="s">
        <v>7</v>
      </c>
      <c r="GJ693" t="s">
        <v>425</v>
      </c>
      <c r="GP693">
        <v>2</v>
      </c>
      <c r="GR693" t="s">
        <v>376</v>
      </c>
      <c r="GT693" t="s">
        <v>377</v>
      </c>
      <c r="GX693" t="s">
        <v>604</v>
      </c>
      <c r="HB693" t="s">
        <v>7</v>
      </c>
      <c r="HD693" t="s">
        <v>7</v>
      </c>
      <c r="HF693" t="s">
        <v>7</v>
      </c>
      <c r="HG693" t="s">
        <v>9</v>
      </c>
      <c r="HH693" t="s">
        <v>7</v>
      </c>
      <c r="HI693" t="s">
        <v>7</v>
      </c>
      <c r="HJ693" t="s">
        <v>7</v>
      </c>
      <c r="HK693" t="s">
        <v>7</v>
      </c>
      <c r="HL693" t="s">
        <v>7</v>
      </c>
      <c r="HM693" t="s">
        <v>7</v>
      </c>
      <c r="HN693" t="s">
        <v>7</v>
      </c>
      <c r="HX693" t="s">
        <v>7</v>
      </c>
      <c r="HY693" t="s">
        <v>9</v>
      </c>
      <c r="HZ693" t="s">
        <v>7</v>
      </c>
      <c r="IA693" t="s">
        <v>7</v>
      </c>
      <c r="IB693" t="s">
        <v>7</v>
      </c>
      <c r="IC693" t="s">
        <v>7</v>
      </c>
      <c r="ID693" t="s">
        <v>7</v>
      </c>
      <c r="IL693" t="s">
        <v>450</v>
      </c>
      <c r="IP693" t="s">
        <v>457</v>
      </c>
      <c r="IT693" t="s">
        <v>381</v>
      </c>
      <c r="IV693" t="s">
        <v>381</v>
      </c>
      <c r="IX693" t="s">
        <v>381</v>
      </c>
      <c r="IZ693" t="s">
        <v>9</v>
      </c>
      <c r="JB693" t="s">
        <v>11</v>
      </c>
      <c r="JD693" t="s">
        <v>9</v>
      </c>
      <c r="JF693" t="s">
        <v>446</v>
      </c>
      <c r="JG693" t="s">
        <v>446</v>
      </c>
      <c r="JH693" t="s">
        <v>446</v>
      </c>
      <c r="JL693" t="s">
        <v>361</v>
      </c>
      <c r="JM693" t="s">
        <v>370</v>
      </c>
      <c r="JN693" t="s">
        <v>370</v>
      </c>
      <c r="JO693" t="s">
        <v>370</v>
      </c>
      <c r="JP693" t="s">
        <v>361</v>
      </c>
      <c r="JQ693" t="s">
        <v>361</v>
      </c>
      <c r="JR693" t="s">
        <v>361</v>
      </c>
      <c r="JS693" t="s">
        <v>361</v>
      </c>
      <c r="JT693" t="s">
        <v>361</v>
      </c>
      <c r="JU693" t="s">
        <v>361</v>
      </c>
      <c r="JV693" t="s">
        <v>361</v>
      </c>
      <c r="JW693" t="s">
        <v>361</v>
      </c>
      <c r="JX693" t="s">
        <v>490</v>
      </c>
      <c r="JZ693" t="s">
        <v>412</v>
      </c>
      <c r="KB693" t="s">
        <v>8</v>
      </c>
    </row>
    <row r="694" spans="1:288" x14ac:dyDescent="0.3">
      <c r="A694">
        <v>693</v>
      </c>
      <c r="D694" s="45">
        <v>44755</v>
      </c>
      <c r="E694" s="46">
        <v>0.46388888888888885</v>
      </c>
      <c r="F694" t="s">
        <v>24</v>
      </c>
      <c r="G694" t="s">
        <v>382</v>
      </c>
      <c r="I694" t="s">
        <v>383</v>
      </c>
      <c r="N694" t="s">
        <v>384</v>
      </c>
      <c r="S694" t="s">
        <v>385</v>
      </c>
      <c r="W694" t="s">
        <v>413</v>
      </c>
      <c r="AA694" t="s">
        <v>414</v>
      </c>
      <c r="AC694" t="s">
        <v>388</v>
      </c>
      <c r="AE694" t="s">
        <v>423</v>
      </c>
      <c r="AG694" t="s">
        <v>390</v>
      </c>
      <c r="AK694" t="s">
        <v>416</v>
      </c>
      <c r="AL694" t="s">
        <v>691</v>
      </c>
      <c r="AO694" t="s">
        <v>385</v>
      </c>
      <c r="AQ694" t="s">
        <v>418</v>
      </c>
      <c r="AS694" t="s">
        <v>383</v>
      </c>
      <c r="AU694" t="s">
        <v>383</v>
      </c>
      <c r="AV694" t="s">
        <v>361</v>
      </c>
      <c r="AW694" t="s">
        <v>361</v>
      </c>
      <c r="AX694" t="s">
        <v>361</v>
      </c>
      <c r="AY694" t="s">
        <v>361</v>
      </c>
      <c r="AZ694" t="s">
        <v>361</v>
      </c>
      <c r="BA694" t="s">
        <v>361</v>
      </c>
      <c r="BB694" t="s">
        <v>361</v>
      </c>
      <c r="BC694" t="s">
        <v>361</v>
      </c>
      <c r="BD694" t="s">
        <v>361</v>
      </c>
      <c r="BE694" t="s">
        <v>361</v>
      </c>
      <c r="BF694" t="s">
        <v>370</v>
      </c>
      <c r="BG694" t="s">
        <v>361</v>
      </c>
      <c r="BH694" t="s">
        <v>361</v>
      </c>
      <c r="BI694" t="s">
        <v>370</v>
      </c>
      <c r="BJ694" t="s">
        <v>370</v>
      </c>
      <c r="BK694" t="s">
        <v>370</v>
      </c>
      <c r="BL694" t="s">
        <v>361</v>
      </c>
      <c r="BM694" t="s">
        <v>361</v>
      </c>
      <c r="BP694" t="s">
        <v>361</v>
      </c>
      <c r="BQ694" t="s">
        <v>361</v>
      </c>
      <c r="BR694" t="s">
        <v>361</v>
      </c>
      <c r="BS694" t="s">
        <v>361</v>
      </c>
      <c r="BT694" t="s">
        <v>361</v>
      </c>
      <c r="BU694" t="s">
        <v>361</v>
      </c>
      <c r="BV694" t="s">
        <v>361</v>
      </c>
      <c r="BW694" t="s">
        <v>361</v>
      </c>
      <c r="BX694" t="s">
        <v>361</v>
      </c>
      <c r="BY694" t="s">
        <v>361</v>
      </c>
      <c r="BZ694" t="s">
        <v>370</v>
      </c>
      <c r="CA694" t="s">
        <v>370</v>
      </c>
      <c r="CB694" t="s">
        <v>361</v>
      </c>
      <c r="CC694" t="s">
        <v>361</v>
      </c>
      <c r="CF694" t="s">
        <v>361</v>
      </c>
      <c r="CG694" t="s">
        <v>361</v>
      </c>
      <c r="CH694" t="s">
        <v>361</v>
      </c>
      <c r="CI694" t="s">
        <v>361</v>
      </c>
      <c r="CJ694" t="s">
        <v>361</v>
      </c>
      <c r="CK694" t="s">
        <v>361</v>
      </c>
      <c r="CL694" t="s">
        <v>361</v>
      </c>
      <c r="CM694" t="s">
        <v>361</v>
      </c>
      <c r="CN694" t="s">
        <v>361</v>
      </c>
      <c r="CO694" t="s">
        <v>361</v>
      </c>
      <c r="CP694" t="s">
        <v>361</v>
      </c>
      <c r="CQ694" t="s">
        <v>361</v>
      </c>
      <c r="CR694" t="s">
        <v>361</v>
      </c>
      <c r="CS694" t="s">
        <v>370</v>
      </c>
      <c r="CT694" t="s">
        <v>370</v>
      </c>
      <c r="CU694" t="s">
        <v>370</v>
      </c>
      <c r="CV694" t="s">
        <v>361</v>
      </c>
      <c r="CW694" t="s">
        <v>370</v>
      </c>
      <c r="CX694" t="s">
        <v>370</v>
      </c>
      <c r="CY694" t="s">
        <v>370</v>
      </c>
      <c r="CZ694" t="s">
        <v>361</v>
      </c>
      <c r="DA694" t="s">
        <v>361</v>
      </c>
      <c r="DE694" t="s">
        <v>385</v>
      </c>
      <c r="DG694" t="s">
        <v>385</v>
      </c>
      <c r="DH694" t="s">
        <v>361</v>
      </c>
      <c r="DI694" t="s">
        <v>361</v>
      </c>
      <c r="DJ694" t="s">
        <v>361</v>
      </c>
      <c r="DK694" t="s">
        <v>361</v>
      </c>
      <c r="DL694" t="s">
        <v>361</v>
      </c>
      <c r="DM694" t="s">
        <v>361</v>
      </c>
      <c r="DN694" t="s">
        <v>361</v>
      </c>
      <c r="DO694" t="s">
        <v>361</v>
      </c>
      <c r="DP694" t="s">
        <v>361</v>
      </c>
      <c r="DQ694" t="s">
        <v>361</v>
      </c>
      <c r="DR694" t="s">
        <v>361</v>
      </c>
      <c r="DT694" t="s">
        <v>361</v>
      </c>
      <c r="DU694" t="s">
        <v>361</v>
      </c>
      <c r="DV694" t="s">
        <v>361</v>
      </c>
      <c r="DW694" t="s">
        <v>361</v>
      </c>
      <c r="DX694" t="s">
        <v>361</v>
      </c>
      <c r="DY694" t="s">
        <v>361</v>
      </c>
      <c r="DZ694" t="s">
        <v>361</v>
      </c>
      <c r="EA694" t="s">
        <v>361</v>
      </c>
      <c r="EB694" t="s">
        <v>361</v>
      </c>
      <c r="EC694" t="s">
        <v>361</v>
      </c>
      <c r="ED694" t="s">
        <v>370</v>
      </c>
      <c r="EI694" t="s">
        <v>383</v>
      </c>
      <c r="EK694" t="s">
        <v>383</v>
      </c>
      <c r="EL694">
        <v>3</v>
      </c>
      <c r="EM694" t="s">
        <v>371</v>
      </c>
      <c r="EN694">
        <v>33</v>
      </c>
      <c r="EO694" t="s">
        <v>371</v>
      </c>
      <c r="EP694">
        <v>15</v>
      </c>
      <c r="EQ694" t="s">
        <v>371</v>
      </c>
      <c r="ER694">
        <v>14</v>
      </c>
      <c r="FQ694" t="s">
        <v>373</v>
      </c>
      <c r="FS694" t="s">
        <v>463</v>
      </c>
      <c r="FU694" t="s">
        <v>499</v>
      </c>
      <c r="FW694" t="s">
        <v>419</v>
      </c>
      <c r="GG694" t="s">
        <v>383</v>
      </c>
      <c r="GK694" t="s">
        <v>394</v>
      </c>
      <c r="GQ694">
        <v>1</v>
      </c>
      <c r="GS694" t="s">
        <v>395</v>
      </c>
      <c r="GU694" t="s">
        <v>396</v>
      </c>
      <c r="GY694" t="s">
        <v>397</v>
      </c>
      <c r="HC694" t="s">
        <v>385</v>
      </c>
      <c r="HE694" t="s">
        <v>385</v>
      </c>
      <c r="HO694" t="s">
        <v>385</v>
      </c>
      <c r="HP694" t="s">
        <v>385</v>
      </c>
      <c r="HQ694" t="s">
        <v>383</v>
      </c>
      <c r="HR694" t="s">
        <v>383</v>
      </c>
      <c r="HS694" t="s">
        <v>385</v>
      </c>
      <c r="HT694" t="s">
        <v>383</v>
      </c>
      <c r="HU694" t="s">
        <v>385</v>
      </c>
      <c r="HV694" t="s">
        <v>385</v>
      </c>
      <c r="HW694" t="s">
        <v>385</v>
      </c>
      <c r="IE694" t="s">
        <v>385</v>
      </c>
      <c r="IF694" t="s">
        <v>385</v>
      </c>
      <c r="IG694" t="s">
        <v>383</v>
      </c>
      <c r="IH694" t="s">
        <v>383</v>
      </c>
      <c r="II694" t="s">
        <v>383</v>
      </c>
      <c r="IJ694" t="s">
        <v>383</v>
      </c>
      <c r="IK694" t="s">
        <v>383</v>
      </c>
      <c r="IM694" t="s">
        <v>421</v>
      </c>
      <c r="IQ694" t="s">
        <v>380</v>
      </c>
      <c r="IU694" t="s">
        <v>399</v>
      </c>
      <c r="IW694" t="s">
        <v>399</v>
      </c>
      <c r="IY694" t="s">
        <v>399</v>
      </c>
      <c r="JA694" t="s">
        <v>383</v>
      </c>
      <c r="JL694" t="s">
        <v>361</v>
      </c>
      <c r="JM694" t="s">
        <v>361</v>
      </c>
      <c r="JN694" t="s">
        <v>361</v>
      </c>
      <c r="JO694" t="s">
        <v>361</v>
      </c>
      <c r="JP694" t="s">
        <v>361</v>
      </c>
      <c r="JQ694" t="s">
        <v>361</v>
      </c>
      <c r="JR694" t="s">
        <v>361</v>
      </c>
      <c r="JS694" t="s">
        <v>361</v>
      </c>
      <c r="JT694" t="s">
        <v>361</v>
      </c>
      <c r="JU694" t="s">
        <v>361</v>
      </c>
      <c r="JV694" t="s">
        <v>361</v>
      </c>
      <c r="JW694" t="s">
        <v>361</v>
      </c>
      <c r="KB694" t="s">
        <v>8</v>
      </c>
    </row>
    <row r="695" spans="1:288" x14ac:dyDescent="0.3">
      <c r="A695">
        <v>694</v>
      </c>
      <c r="AV695" t="s">
        <v>361</v>
      </c>
      <c r="AW695" t="s">
        <v>361</v>
      </c>
      <c r="AX695" t="s">
        <v>361</v>
      </c>
      <c r="AY695" t="s">
        <v>361</v>
      </c>
      <c r="AZ695" t="s">
        <v>361</v>
      </c>
      <c r="BA695" t="s">
        <v>361</v>
      </c>
      <c r="BB695" t="s">
        <v>361</v>
      </c>
      <c r="BC695" t="s">
        <v>361</v>
      </c>
      <c r="BD695" t="s">
        <v>361</v>
      </c>
      <c r="BE695" t="s">
        <v>361</v>
      </c>
      <c r="BF695" t="s">
        <v>361</v>
      </c>
      <c r="BG695" t="s">
        <v>361</v>
      </c>
      <c r="BH695" t="s">
        <v>361</v>
      </c>
      <c r="BI695" t="s">
        <v>361</v>
      </c>
      <c r="BJ695" t="s">
        <v>361</v>
      </c>
      <c r="BK695" t="s">
        <v>361</v>
      </c>
      <c r="BL695" t="s">
        <v>361</v>
      </c>
      <c r="BM695" t="s">
        <v>361</v>
      </c>
      <c r="BP695" t="s">
        <v>361</v>
      </c>
      <c r="BQ695" t="s">
        <v>361</v>
      </c>
      <c r="BR695" t="s">
        <v>361</v>
      </c>
      <c r="BS695" t="s">
        <v>361</v>
      </c>
      <c r="BT695" t="s">
        <v>361</v>
      </c>
      <c r="BU695" t="s">
        <v>361</v>
      </c>
      <c r="BV695" t="s">
        <v>361</v>
      </c>
      <c r="BW695" t="s">
        <v>361</v>
      </c>
      <c r="BX695" t="s">
        <v>361</v>
      </c>
      <c r="BY695" t="s">
        <v>361</v>
      </c>
      <c r="BZ695" t="s">
        <v>361</v>
      </c>
      <c r="CA695" t="s">
        <v>361</v>
      </c>
      <c r="CB695" t="s">
        <v>361</v>
      </c>
      <c r="CC695" t="s">
        <v>361</v>
      </c>
      <c r="CF695" t="s">
        <v>361</v>
      </c>
      <c r="CG695" t="s">
        <v>361</v>
      </c>
      <c r="CH695" t="s">
        <v>361</v>
      </c>
      <c r="CI695" t="s">
        <v>361</v>
      </c>
      <c r="CJ695" t="s">
        <v>361</v>
      </c>
      <c r="CK695" t="s">
        <v>361</v>
      </c>
      <c r="CL695" t="s">
        <v>361</v>
      </c>
      <c r="CM695" t="s">
        <v>361</v>
      </c>
      <c r="CN695" t="s">
        <v>361</v>
      </c>
      <c r="CO695" t="s">
        <v>361</v>
      </c>
      <c r="CP695" t="s">
        <v>361</v>
      </c>
      <c r="CQ695" t="s">
        <v>361</v>
      </c>
      <c r="CR695" t="s">
        <v>361</v>
      </c>
      <c r="CS695" t="s">
        <v>361</v>
      </c>
      <c r="CT695" t="s">
        <v>361</v>
      </c>
      <c r="CU695" t="s">
        <v>361</v>
      </c>
      <c r="CV695" t="s">
        <v>361</v>
      </c>
      <c r="CW695" t="s">
        <v>361</v>
      </c>
      <c r="CX695" t="s">
        <v>361</v>
      </c>
      <c r="CY695" t="s">
        <v>361</v>
      </c>
      <c r="CZ695" t="s">
        <v>361</v>
      </c>
      <c r="DA695" t="s">
        <v>361</v>
      </c>
      <c r="DH695" t="s">
        <v>361</v>
      </c>
      <c r="DI695" t="s">
        <v>361</v>
      </c>
      <c r="DJ695" t="s">
        <v>361</v>
      </c>
      <c r="DK695" t="s">
        <v>361</v>
      </c>
      <c r="DL695" t="s">
        <v>361</v>
      </c>
      <c r="DM695" t="s">
        <v>361</v>
      </c>
      <c r="DN695" t="s">
        <v>361</v>
      </c>
      <c r="DO695" t="s">
        <v>361</v>
      </c>
      <c r="DP695" t="s">
        <v>361</v>
      </c>
      <c r="DQ695" t="s">
        <v>361</v>
      </c>
      <c r="DR695" t="s">
        <v>361</v>
      </c>
      <c r="DT695" t="s">
        <v>361</v>
      </c>
      <c r="DU695" t="s">
        <v>361</v>
      </c>
      <c r="DV695" t="s">
        <v>361</v>
      </c>
      <c r="DW695" t="s">
        <v>361</v>
      </c>
      <c r="DX695" t="s">
        <v>361</v>
      </c>
      <c r="DY695" t="s">
        <v>361</v>
      </c>
      <c r="DZ695" t="s">
        <v>361</v>
      </c>
      <c r="EA695" t="s">
        <v>361</v>
      </c>
      <c r="EB695" t="s">
        <v>361</v>
      </c>
      <c r="EC695" t="s">
        <v>361</v>
      </c>
      <c r="ED695" t="s">
        <v>361</v>
      </c>
      <c r="JL695" t="s">
        <v>361</v>
      </c>
      <c r="JM695" t="s">
        <v>361</v>
      </c>
      <c r="JN695" t="s">
        <v>361</v>
      </c>
      <c r="JO695" t="s">
        <v>361</v>
      </c>
      <c r="JP695" t="s">
        <v>361</v>
      </c>
      <c r="JQ695" t="s">
        <v>361</v>
      </c>
      <c r="JR695" t="s">
        <v>361</v>
      </c>
      <c r="JS695" t="s">
        <v>361</v>
      </c>
      <c r="JT695" t="s">
        <v>361</v>
      </c>
      <c r="JU695" t="s">
        <v>361</v>
      </c>
      <c r="JV695" t="s">
        <v>361</v>
      </c>
      <c r="JW695" t="s">
        <v>361</v>
      </c>
      <c r="KB695" t="s">
        <v>59</v>
      </c>
    </row>
    <row r="696" spans="1:288" x14ac:dyDescent="0.3">
      <c r="A696">
        <v>695</v>
      </c>
      <c r="D696" s="45">
        <v>44756</v>
      </c>
      <c r="E696" s="46">
        <v>0.4145833333333333</v>
      </c>
      <c r="F696" t="s">
        <v>26</v>
      </c>
      <c r="G696" t="s">
        <v>13</v>
      </c>
      <c r="H696" t="s">
        <v>7</v>
      </c>
      <c r="L696" t="s">
        <v>362</v>
      </c>
      <c r="P696" t="s">
        <v>7</v>
      </c>
      <c r="Q696" t="s">
        <v>593</v>
      </c>
      <c r="V696" t="s">
        <v>401</v>
      </c>
      <c r="X696" t="s">
        <v>9</v>
      </c>
      <c r="Z696" t="s">
        <v>402</v>
      </c>
      <c r="AB696" t="s">
        <v>403</v>
      </c>
      <c r="AD696" t="s">
        <v>415</v>
      </c>
      <c r="AF696" t="s">
        <v>367</v>
      </c>
      <c r="AJ696" t="s">
        <v>367</v>
      </c>
      <c r="AN696" t="s">
        <v>7</v>
      </c>
      <c r="AP696" t="s">
        <v>369</v>
      </c>
      <c r="AR696" t="s">
        <v>7</v>
      </c>
      <c r="AT696" t="s">
        <v>7</v>
      </c>
      <c r="AV696" t="s">
        <v>361</v>
      </c>
      <c r="AW696" t="s">
        <v>361</v>
      </c>
      <c r="AX696" t="s">
        <v>370</v>
      </c>
      <c r="AY696" t="s">
        <v>361</v>
      </c>
      <c r="AZ696" t="s">
        <v>361</v>
      </c>
      <c r="BA696" t="s">
        <v>370</v>
      </c>
      <c r="BB696" t="s">
        <v>361</v>
      </c>
      <c r="BC696" t="s">
        <v>361</v>
      </c>
      <c r="BD696" t="s">
        <v>361</v>
      </c>
      <c r="BE696" t="s">
        <v>361</v>
      </c>
      <c r="BF696" t="s">
        <v>361</v>
      </c>
      <c r="BG696" t="s">
        <v>361</v>
      </c>
      <c r="BH696" t="s">
        <v>361</v>
      </c>
      <c r="BI696" t="s">
        <v>361</v>
      </c>
      <c r="BJ696" t="s">
        <v>361</v>
      </c>
      <c r="BK696" t="s">
        <v>361</v>
      </c>
      <c r="BL696" t="s">
        <v>361</v>
      </c>
      <c r="BM696" t="s">
        <v>361</v>
      </c>
      <c r="BP696" t="s">
        <v>361</v>
      </c>
      <c r="BQ696" t="s">
        <v>361</v>
      </c>
      <c r="BR696" t="s">
        <v>370</v>
      </c>
      <c r="BS696" t="s">
        <v>370</v>
      </c>
      <c r="BT696" t="s">
        <v>361</v>
      </c>
      <c r="BU696" t="s">
        <v>361</v>
      </c>
      <c r="BV696" t="s">
        <v>361</v>
      </c>
      <c r="BW696" t="s">
        <v>361</v>
      </c>
      <c r="BX696" t="s">
        <v>361</v>
      </c>
      <c r="BY696" t="s">
        <v>361</v>
      </c>
      <c r="BZ696" t="s">
        <v>361</v>
      </c>
      <c r="CA696" t="s">
        <v>361</v>
      </c>
      <c r="CB696" t="s">
        <v>361</v>
      </c>
      <c r="CC696" t="s">
        <v>361</v>
      </c>
      <c r="CF696" t="s">
        <v>361</v>
      </c>
      <c r="CG696" t="s">
        <v>361</v>
      </c>
      <c r="CH696" t="s">
        <v>361</v>
      </c>
      <c r="CI696" t="s">
        <v>370</v>
      </c>
      <c r="CJ696" t="s">
        <v>361</v>
      </c>
      <c r="CK696" t="s">
        <v>361</v>
      </c>
      <c r="CL696" t="s">
        <v>370</v>
      </c>
      <c r="CM696" t="s">
        <v>361</v>
      </c>
      <c r="CN696" t="s">
        <v>370</v>
      </c>
      <c r="CO696" t="s">
        <v>361</v>
      </c>
      <c r="CP696" t="s">
        <v>361</v>
      </c>
      <c r="CQ696" t="s">
        <v>361</v>
      </c>
      <c r="CR696" t="s">
        <v>361</v>
      </c>
      <c r="CS696" t="s">
        <v>361</v>
      </c>
      <c r="CT696" t="s">
        <v>361</v>
      </c>
      <c r="CU696" t="s">
        <v>361</v>
      </c>
      <c r="CV696" t="s">
        <v>361</v>
      </c>
      <c r="CW696" t="s">
        <v>361</v>
      </c>
      <c r="CX696" t="s">
        <v>361</v>
      </c>
      <c r="CY696" t="s">
        <v>361</v>
      </c>
      <c r="CZ696" t="s">
        <v>361</v>
      </c>
      <c r="DA696" t="s">
        <v>361</v>
      </c>
      <c r="DD696" t="s">
        <v>9</v>
      </c>
      <c r="DF696" t="s">
        <v>9</v>
      </c>
      <c r="DH696" t="s">
        <v>361</v>
      </c>
      <c r="DI696" t="s">
        <v>361</v>
      </c>
      <c r="DJ696" t="s">
        <v>361</v>
      </c>
      <c r="DK696" t="s">
        <v>361</v>
      </c>
      <c r="DL696" t="s">
        <v>361</v>
      </c>
      <c r="DM696" t="s">
        <v>361</v>
      </c>
      <c r="DN696" t="s">
        <v>361</v>
      </c>
      <c r="DO696" t="s">
        <v>361</v>
      </c>
      <c r="DP696" t="s">
        <v>361</v>
      </c>
      <c r="DQ696" t="s">
        <v>361</v>
      </c>
      <c r="DR696" t="s">
        <v>370</v>
      </c>
      <c r="DT696" t="s">
        <v>361</v>
      </c>
      <c r="DU696" t="s">
        <v>361</v>
      </c>
      <c r="DV696" t="s">
        <v>361</v>
      </c>
      <c r="DW696" t="s">
        <v>361</v>
      </c>
      <c r="DX696" t="s">
        <v>361</v>
      </c>
      <c r="DY696" t="s">
        <v>361</v>
      </c>
      <c r="DZ696" t="s">
        <v>361</v>
      </c>
      <c r="EA696" t="s">
        <v>361</v>
      </c>
      <c r="EB696" t="s">
        <v>361</v>
      </c>
      <c r="EC696" t="s">
        <v>361</v>
      </c>
      <c r="ED696" t="s">
        <v>361</v>
      </c>
      <c r="EH696" t="s">
        <v>7</v>
      </c>
      <c r="EJ696" t="s">
        <v>7</v>
      </c>
      <c r="EL696">
        <v>2</v>
      </c>
      <c r="EM696" t="s">
        <v>372</v>
      </c>
      <c r="EN696">
        <v>22</v>
      </c>
      <c r="EO696" t="s">
        <v>371</v>
      </c>
      <c r="EP696">
        <v>0</v>
      </c>
      <c r="FQ696" t="s">
        <v>373</v>
      </c>
      <c r="FR696" t="s">
        <v>406</v>
      </c>
      <c r="FV696" t="s">
        <v>406</v>
      </c>
      <c r="GF696" t="s">
        <v>7</v>
      </c>
      <c r="GJ696" t="s">
        <v>425</v>
      </c>
      <c r="GP696">
        <v>12</v>
      </c>
      <c r="GR696" t="s">
        <v>376</v>
      </c>
      <c r="GT696" t="s">
        <v>377</v>
      </c>
      <c r="GX696" t="s">
        <v>378</v>
      </c>
      <c r="HB696" t="s">
        <v>9</v>
      </c>
      <c r="HD696" t="s">
        <v>9</v>
      </c>
      <c r="HF696" t="s">
        <v>7</v>
      </c>
      <c r="HG696" t="s">
        <v>9</v>
      </c>
      <c r="HH696" t="s">
        <v>7</v>
      </c>
      <c r="HI696" t="s">
        <v>7</v>
      </c>
      <c r="HJ696" t="s">
        <v>9</v>
      </c>
      <c r="HK696" t="s">
        <v>7</v>
      </c>
      <c r="HL696" t="s">
        <v>7</v>
      </c>
      <c r="HM696" t="s">
        <v>9</v>
      </c>
      <c r="HN696" t="s">
        <v>7</v>
      </c>
      <c r="HX696" t="s">
        <v>7</v>
      </c>
      <c r="HY696" t="s">
        <v>9</v>
      </c>
      <c r="HZ696" t="s">
        <v>7</v>
      </c>
      <c r="IA696" t="s">
        <v>7</v>
      </c>
      <c r="IB696" t="s">
        <v>7</v>
      </c>
      <c r="IC696" t="s">
        <v>7</v>
      </c>
      <c r="ID696" t="s">
        <v>7</v>
      </c>
      <c r="IL696" t="s">
        <v>407</v>
      </c>
      <c r="IP696" t="s">
        <v>457</v>
      </c>
      <c r="IT696" t="s">
        <v>445</v>
      </c>
      <c r="IV696" t="s">
        <v>445</v>
      </c>
      <c r="IX696" t="s">
        <v>445</v>
      </c>
      <c r="IZ696" t="s">
        <v>9</v>
      </c>
      <c r="JB696" t="s">
        <v>11</v>
      </c>
      <c r="JD696" t="s">
        <v>9</v>
      </c>
      <c r="JF696" t="s">
        <v>446</v>
      </c>
      <c r="JG696" t="s">
        <v>410</v>
      </c>
      <c r="JH696" t="s">
        <v>410</v>
      </c>
      <c r="JL696" t="s">
        <v>370</v>
      </c>
      <c r="JM696" t="s">
        <v>370</v>
      </c>
      <c r="JN696" t="s">
        <v>370</v>
      </c>
      <c r="JO696" t="s">
        <v>370</v>
      </c>
      <c r="JP696" t="s">
        <v>370</v>
      </c>
      <c r="JQ696" t="s">
        <v>361</v>
      </c>
      <c r="JR696" t="s">
        <v>361</v>
      </c>
      <c r="JS696" t="s">
        <v>361</v>
      </c>
      <c r="JT696" t="s">
        <v>361</v>
      </c>
      <c r="JU696" t="s">
        <v>361</v>
      </c>
      <c r="JV696" t="s">
        <v>361</v>
      </c>
      <c r="JW696" t="s">
        <v>361</v>
      </c>
      <c r="JX696" t="s">
        <v>411</v>
      </c>
      <c r="JZ696" t="s">
        <v>412</v>
      </c>
      <c r="KB696" t="s">
        <v>8</v>
      </c>
    </row>
    <row r="697" spans="1:288" x14ac:dyDescent="0.3">
      <c r="A697">
        <v>696</v>
      </c>
      <c r="D697" s="45">
        <v>44755</v>
      </c>
      <c r="E697" s="46">
        <v>0.46736111111111112</v>
      </c>
      <c r="F697" t="s">
        <v>26</v>
      </c>
      <c r="G697" t="s">
        <v>13</v>
      </c>
      <c r="H697" t="s">
        <v>7</v>
      </c>
      <c r="L697" t="s">
        <v>362</v>
      </c>
      <c r="P697" t="s">
        <v>9</v>
      </c>
      <c r="V697" t="s">
        <v>363</v>
      </c>
      <c r="Z697" t="s">
        <v>364</v>
      </c>
      <c r="AB697" t="s">
        <v>403</v>
      </c>
      <c r="AD697" t="s">
        <v>423</v>
      </c>
      <c r="AF697" t="s">
        <v>367</v>
      </c>
      <c r="AJ697" t="s">
        <v>367</v>
      </c>
      <c r="AN697" t="s">
        <v>7</v>
      </c>
      <c r="AP697" t="s">
        <v>369</v>
      </c>
      <c r="AR697" t="s">
        <v>7</v>
      </c>
      <c r="AT697" t="s">
        <v>7</v>
      </c>
      <c r="AV697" t="s">
        <v>361</v>
      </c>
      <c r="AW697" t="s">
        <v>361</v>
      </c>
      <c r="AX697" t="s">
        <v>361</v>
      </c>
      <c r="AY697" t="s">
        <v>361</v>
      </c>
      <c r="AZ697" t="s">
        <v>370</v>
      </c>
      <c r="BA697" t="s">
        <v>370</v>
      </c>
      <c r="BB697" t="s">
        <v>361</v>
      </c>
      <c r="BC697" t="s">
        <v>361</v>
      </c>
      <c r="BD697" t="s">
        <v>361</v>
      </c>
      <c r="BE697" t="s">
        <v>361</v>
      </c>
      <c r="BF697" t="s">
        <v>361</v>
      </c>
      <c r="BG697" t="s">
        <v>361</v>
      </c>
      <c r="BH697" t="s">
        <v>361</v>
      </c>
      <c r="BI697" t="s">
        <v>361</v>
      </c>
      <c r="BJ697" t="s">
        <v>361</v>
      </c>
      <c r="BK697" t="s">
        <v>361</v>
      </c>
      <c r="BL697" t="s">
        <v>361</v>
      </c>
      <c r="BM697" t="s">
        <v>361</v>
      </c>
      <c r="BP697" t="s">
        <v>361</v>
      </c>
      <c r="BQ697" t="s">
        <v>361</v>
      </c>
      <c r="BR697" t="s">
        <v>361</v>
      </c>
      <c r="BS697" t="s">
        <v>370</v>
      </c>
      <c r="BT697" t="s">
        <v>361</v>
      </c>
      <c r="BU697" t="s">
        <v>361</v>
      </c>
      <c r="BV697" t="s">
        <v>361</v>
      </c>
      <c r="BW697" t="s">
        <v>361</v>
      </c>
      <c r="BX697" t="s">
        <v>361</v>
      </c>
      <c r="BY697" t="s">
        <v>361</v>
      </c>
      <c r="BZ697" t="s">
        <v>361</v>
      </c>
      <c r="CA697" t="s">
        <v>361</v>
      </c>
      <c r="CB697" t="s">
        <v>361</v>
      </c>
      <c r="CC697" t="s">
        <v>361</v>
      </c>
      <c r="CF697" t="s">
        <v>361</v>
      </c>
      <c r="CG697" t="s">
        <v>361</v>
      </c>
      <c r="CH697" t="s">
        <v>361</v>
      </c>
      <c r="CI697" t="s">
        <v>370</v>
      </c>
      <c r="CJ697" t="s">
        <v>361</v>
      </c>
      <c r="CK697" t="s">
        <v>370</v>
      </c>
      <c r="CL697" t="s">
        <v>361</v>
      </c>
      <c r="CM697" t="s">
        <v>361</v>
      </c>
      <c r="CN697" t="s">
        <v>361</v>
      </c>
      <c r="CO697" t="s">
        <v>361</v>
      </c>
      <c r="CP697" t="s">
        <v>361</v>
      </c>
      <c r="CQ697" t="s">
        <v>361</v>
      </c>
      <c r="CR697" t="s">
        <v>361</v>
      </c>
      <c r="CS697" t="s">
        <v>361</v>
      </c>
      <c r="CT697" t="s">
        <v>361</v>
      </c>
      <c r="CU697" t="s">
        <v>361</v>
      </c>
      <c r="CV697" t="s">
        <v>361</v>
      </c>
      <c r="CW697" t="s">
        <v>361</v>
      </c>
      <c r="CX697" t="s">
        <v>361</v>
      </c>
      <c r="CY697" t="s">
        <v>361</v>
      </c>
      <c r="CZ697" t="s">
        <v>361</v>
      </c>
      <c r="DA697" t="s">
        <v>361</v>
      </c>
      <c r="DD697" t="s">
        <v>9</v>
      </c>
      <c r="DF697" t="s">
        <v>9</v>
      </c>
      <c r="DH697" t="s">
        <v>361</v>
      </c>
      <c r="DI697" t="s">
        <v>361</v>
      </c>
      <c r="DJ697" t="s">
        <v>361</v>
      </c>
      <c r="DK697" t="s">
        <v>361</v>
      </c>
      <c r="DL697" t="s">
        <v>361</v>
      </c>
      <c r="DM697" t="s">
        <v>361</v>
      </c>
      <c r="DN697" t="s">
        <v>361</v>
      </c>
      <c r="DO697" t="s">
        <v>361</v>
      </c>
      <c r="DP697" t="s">
        <v>361</v>
      </c>
      <c r="DQ697" t="s">
        <v>361</v>
      </c>
      <c r="DR697" t="s">
        <v>370</v>
      </c>
      <c r="DT697" t="s">
        <v>361</v>
      </c>
      <c r="DU697" t="s">
        <v>361</v>
      </c>
      <c r="DV697" t="s">
        <v>361</v>
      </c>
      <c r="DW697" t="s">
        <v>361</v>
      </c>
      <c r="DX697" t="s">
        <v>361</v>
      </c>
      <c r="DY697" t="s">
        <v>361</v>
      </c>
      <c r="DZ697" t="s">
        <v>361</v>
      </c>
      <c r="EA697" t="s">
        <v>361</v>
      </c>
      <c r="EB697" t="s">
        <v>361</v>
      </c>
      <c r="EC697" t="s">
        <v>361</v>
      </c>
      <c r="ED697" t="s">
        <v>361</v>
      </c>
      <c r="EH697" t="s">
        <v>7</v>
      </c>
      <c r="EJ697" t="s">
        <v>7</v>
      </c>
      <c r="EL697">
        <v>2</v>
      </c>
      <c r="EM697" t="s">
        <v>372</v>
      </c>
      <c r="EN697">
        <v>30</v>
      </c>
      <c r="EO697" t="s">
        <v>372</v>
      </c>
      <c r="EP697">
        <v>10</v>
      </c>
      <c r="FQ697" t="s">
        <v>392</v>
      </c>
      <c r="FR697" t="s">
        <v>449</v>
      </c>
      <c r="FV697" t="s">
        <v>449</v>
      </c>
      <c r="FZ697" t="s">
        <v>9</v>
      </c>
      <c r="GF697" t="s">
        <v>7</v>
      </c>
      <c r="GJ697" t="s">
        <v>478</v>
      </c>
      <c r="GN697" t="s">
        <v>479</v>
      </c>
      <c r="GP697">
        <v>23</v>
      </c>
      <c r="GR697" t="s">
        <v>376</v>
      </c>
      <c r="GT697" t="s">
        <v>377</v>
      </c>
      <c r="GX697" t="s">
        <v>378</v>
      </c>
      <c r="HB697" t="s">
        <v>9</v>
      </c>
      <c r="HD697" t="s">
        <v>9</v>
      </c>
      <c r="HF697" t="s">
        <v>7</v>
      </c>
      <c r="HG697" t="s">
        <v>9</v>
      </c>
      <c r="HH697" t="s">
        <v>7</v>
      </c>
      <c r="HI697" t="s">
        <v>7</v>
      </c>
      <c r="HJ697" t="s">
        <v>7</v>
      </c>
      <c r="HK697" t="s">
        <v>7</v>
      </c>
      <c r="HL697" t="s">
        <v>7</v>
      </c>
      <c r="HM697" t="s">
        <v>9</v>
      </c>
      <c r="HN697" t="s">
        <v>7</v>
      </c>
      <c r="HX697" t="s">
        <v>7</v>
      </c>
      <c r="HY697" t="s">
        <v>9</v>
      </c>
      <c r="HZ697" t="s">
        <v>7</v>
      </c>
      <c r="IA697" t="s">
        <v>7</v>
      </c>
      <c r="IB697" t="s">
        <v>7</v>
      </c>
      <c r="IC697" t="s">
        <v>7</v>
      </c>
      <c r="ID697" t="s">
        <v>7</v>
      </c>
      <c r="IL697" t="s">
        <v>473</v>
      </c>
      <c r="IP697" t="s">
        <v>457</v>
      </c>
      <c r="IT697" t="s">
        <v>381</v>
      </c>
      <c r="IV697" t="s">
        <v>381</v>
      </c>
      <c r="IX697" t="s">
        <v>381</v>
      </c>
      <c r="IZ697" t="s">
        <v>9</v>
      </c>
      <c r="JB697" t="s">
        <v>11</v>
      </c>
      <c r="JD697" t="s">
        <v>9</v>
      </c>
      <c r="JF697" t="s">
        <v>409</v>
      </c>
      <c r="JG697" t="s">
        <v>446</v>
      </c>
      <c r="JH697" t="s">
        <v>410</v>
      </c>
      <c r="JL697" t="s">
        <v>370</v>
      </c>
      <c r="JM697" t="s">
        <v>370</v>
      </c>
      <c r="JN697" t="s">
        <v>370</v>
      </c>
      <c r="JO697" t="s">
        <v>370</v>
      </c>
      <c r="JP697" t="s">
        <v>370</v>
      </c>
      <c r="JQ697" t="s">
        <v>361</v>
      </c>
      <c r="JR697" t="s">
        <v>361</v>
      </c>
      <c r="JS697" t="s">
        <v>361</v>
      </c>
      <c r="JT697" t="s">
        <v>361</v>
      </c>
      <c r="JU697" t="s">
        <v>361</v>
      </c>
      <c r="JV697" t="s">
        <v>361</v>
      </c>
      <c r="JW697" t="s">
        <v>361</v>
      </c>
      <c r="JX697" t="s">
        <v>411</v>
      </c>
      <c r="JZ697" t="s">
        <v>412</v>
      </c>
      <c r="KB697" t="s">
        <v>8</v>
      </c>
    </row>
    <row r="698" spans="1:288" x14ac:dyDescent="0.3">
      <c r="A698">
        <v>697</v>
      </c>
      <c r="D698" s="45">
        <v>44755</v>
      </c>
      <c r="E698" s="46">
        <v>0.49305555555555558</v>
      </c>
      <c r="F698" t="s">
        <v>26</v>
      </c>
      <c r="G698" t="s">
        <v>13</v>
      </c>
      <c r="H698" t="s">
        <v>7</v>
      </c>
      <c r="L698" t="s">
        <v>362</v>
      </c>
      <c r="P698" t="s">
        <v>9</v>
      </c>
      <c r="V698" t="s">
        <v>363</v>
      </c>
      <c r="Z698" t="s">
        <v>402</v>
      </c>
      <c r="AB698" t="s">
        <v>403</v>
      </c>
      <c r="AD698" t="s">
        <v>366</v>
      </c>
      <c r="AF698" t="s">
        <v>367</v>
      </c>
      <c r="AJ698" t="s">
        <v>367</v>
      </c>
      <c r="AN698" t="s">
        <v>7</v>
      </c>
      <c r="AP698" t="s">
        <v>367</v>
      </c>
      <c r="AR698" t="s">
        <v>7</v>
      </c>
      <c r="AT698" t="s">
        <v>7</v>
      </c>
      <c r="AV698" t="s">
        <v>370</v>
      </c>
      <c r="AW698" t="s">
        <v>361</v>
      </c>
      <c r="AX698" t="s">
        <v>361</v>
      </c>
      <c r="AY698" t="s">
        <v>361</v>
      </c>
      <c r="AZ698" t="s">
        <v>361</v>
      </c>
      <c r="BA698" t="s">
        <v>361</v>
      </c>
      <c r="BB698" t="s">
        <v>361</v>
      </c>
      <c r="BC698" t="s">
        <v>361</v>
      </c>
      <c r="BD698" t="s">
        <v>361</v>
      </c>
      <c r="BE698" t="s">
        <v>361</v>
      </c>
      <c r="BF698" t="s">
        <v>361</v>
      </c>
      <c r="BG698" t="s">
        <v>361</v>
      </c>
      <c r="BH698" t="s">
        <v>361</v>
      </c>
      <c r="BI698" t="s">
        <v>361</v>
      </c>
      <c r="BJ698" t="s">
        <v>361</v>
      </c>
      <c r="BK698" t="s">
        <v>361</v>
      </c>
      <c r="BL698" t="s">
        <v>361</v>
      </c>
      <c r="BM698" t="s">
        <v>361</v>
      </c>
      <c r="BP698" t="s">
        <v>370</v>
      </c>
      <c r="BQ698" t="s">
        <v>361</v>
      </c>
      <c r="BR698" t="s">
        <v>361</v>
      </c>
      <c r="BS698" t="s">
        <v>361</v>
      </c>
      <c r="BT698" t="s">
        <v>361</v>
      </c>
      <c r="BU698" t="s">
        <v>361</v>
      </c>
      <c r="BV698" t="s">
        <v>361</v>
      </c>
      <c r="BW698" t="s">
        <v>361</v>
      </c>
      <c r="BX698" t="s">
        <v>361</v>
      </c>
      <c r="BY698" t="s">
        <v>361</v>
      </c>
      <c r="BZ698" t="s">
        <v>361</v>
      </c>
      <c r="CA698" t="s">
        <v>361</v>
      </c>
      <c r="CB698" t="s">
        <v>361</v>
      </c>
      <c r="CC698" t="s">
        <v>361</v>
      </c>
      <c r="CF698" t="s">
        <v>370</v>
      </c>
      <c r="CG698" t="s">
        <v>361</v>
      </c>
      <c r="CH698" t="s">
        <v>361</v>
      </c>
      <c r="CI698" t="s">
        <v>361</v>
      </c>
      <c r="CJ698" t="s">
        <v>361</v>
      </c>
      <c r="CK698" t="s">
        <v>361</v>
      </c>
      <c r="CL698" t="s">
        <v>361</v>
      </c>
      <c r="CM698" t="s">
        <v>361</v>
      </c>
      <c r="CN698" t="s">
        <v>361</v>
      </c>
      <c r="CO698" t="s">
        <v>361</v>
      </c>
      <c r="CP698" t="s">
        <v>361</v>
      </c>
      <c r="CQ698" t="s">
        <v>361</v>
      </c>
      <c r="CR698" t="s">
        <v>361</v>
      </c>
      <c r="CS698" t="s">
        <v>361</v>
      </c>
      <c r="CT698" t="s">
        <v>361</v>
      </c>
      <c r="CU698" t="s">
        <v>361</v>
      </c>
      <c r="CV698" t="s">
        <v>361</v>
      </c>
      <c r="CW698" t="s">
        <v>361</v>
      </c>
      <c r="CX698" t="s">
        <v>361</v>
      </c>
      <c r="CY698" t="s">
        <v>361</v>
      </c>
      <c r="CZ698" t="s">
        <v>361</v>
      </c>
      <c r="DA698" t="s">
        <v>361</v>
      </c>
      <c r="DD698" t="s">
        <v>9</v>
      </c>
      <c r="DF698" t="s">
        <v>7</v>
      </c>
      <c r="DH698" t="s">
        <v>361</v>
      </c>
      <c r="DI698" t="s">
        <v>361</v>
      </c>
      <c r="DJ698" t="s">
        <v>361</v>
      </c>
      <c r="DK698" t="s">
        <v>361</v>
      </c>
      <c r="DL698" t="s">
        <v>370</v>
      </c>
      <c r="DM698" t="s">
        <v>361</v>
      </c>
      <c r="DN698" t="s">
        <v>361</v>
      </c>
      <c r="DO698" t="s">
        <v>361</v>
      </c>
      <c r="DP698" t="s">
        <v>361</v>
      </c>
      <c r="DQ698" t="s">
        <v>361</v>
      </c>
      <c r="DR698" t="s">
        <v>370</v>
      </c>
      <c r="DT698" t="s">
        <v>361</v>
      </c>
      <c r="DU698" t="s">
        <v>361</v>
      </c>
      <c r="DV698" t="s">
        <v>361</v>
      </c>
      <c r="DW698" t="s">
        <v>361</v>
      </c>
      <c r="DX698" t="s">
        <v>361</v>
      </c>
      <c r="DY698" t="s">
        <v>361</v>
      </c>
      <c r="DZ698" t="s">
        <v>361</v>
      </c>
      <c r="EA698" t="s">
        <v>361</v>
      </c>
      <c r="EB698" t="s">
        <v>361</v>
      </c>
      <c r="EC698" t="s">
        <v>361</v>
      </c>
      <c r="ED698" t="s">
        <v>361</v>
      </c>
      <c r="EF698" t="s">
        <v>9</v>
      </c>
      <c r="EH698" t="s">
        <v>7</v>
      </c>
      <c r="EJ698" t="s">
        <v>7</v>
      </c>
      <c r="EL698">
        <v>0</v>
      </c>
      <c r="FQ698" t="s">
        <v>373</v>
      </c>
      <c r="FR698" t="s">
        <v>374</v>
      </c>
      <c r="FV698" t="s">
        <v>374</v>
      </c>
      <c r="GF698" t="s">
        <v>7</v>
      </c>
      <c r="GJ698" t="s">
        <v>478</v>
      </c>
      <c r="GN698" t="s">
        <v>479</v>
      </c>
      <c r="GP698">
        <v>23</v>
      </c>
      <c r="GR698" t="s">
        <v>376</v>
      </c>
      <c r="GT698" t="s">
        <v>377</v>
      </c>
      <c r="GX698" t="s">
        <v>378</v>
      </c>
      <c r="HB698" t="s">
        <v>7</v>
      </c>
      <c r="HD698" t="s">
        <v>9</v>
      </c>
      <c r="HF698" t="s">
        <v>9</v>
      </c>
      <c r="HG698" t="s">
        <v>7</v>
      </c>
      <c r="HH698" t="s">
        <v>7</v>
      </c>
      <c r="HI698" t="s">
        <v>7</v>
      </c>
      <c r="HJ698" t="s">
        <v>7</v>
      </c>
      <c r="HK698" t="s">
        <v>7</v>
      </c>
      <c r="HL698" t="s">
        <v>7</v>
      </c>
      <c r="HM698" t="s">
        <v>7</v>
      </c>
      <c r="HN698" t="s">
        <v>7</v>
      </c>
      <c r="HX698" t="s">
        <v>7</v>
      </c>
      <c r="HY698" t="s">
        <v>7</v>
      </c>
      <c r="HZ698" t="s">
        <v>7</v>
      </c>
      <c r="IA698" t="s">
        <v>7</v>
      </c>
      <c r="IB698" t="s">
        <v>7</v>
      </c>
      <c r="IC698" t="s">
        <v>7</v>
      </c>
      <c r="ID698" t="s">
        <v>7</v>
      </c>
      <c r="IL698" t="s">
        <v>473</v>
      </c>
      <c r="IP698" t="s">
        <v>457</v>
      </c>
      <c r="IT698" t="s">
        <v>381</v>
      </c>
      <c r="IV698" t="s">
        <v>381</v>
      </c>
      <c r="IX698" t="s">
        <v>381</v>
      </c>
      <c r="IZ698" t="s">
        <v>7</v>
      </c>
      <c r="JL698" t="s">
        <v>361</v>
      </c>
      <c r="JM698" t="s">
        <v>361</v>
      </c>
      <c r="JN698" t="s">
        <v>361</v>
      </c>
      <c r="JO698" t="s">
        <v>361</v>
      </c>
      <c r="JP698" t="s">
        <v>361</v>
      </c>
      <c r="JQ698" t="s">
        <v>361</v>
      </c>
      <c r="JR698" t="s">
        <v>361</v>
      </c>
      <c r="JS698" t="s">
        <v>361</v>
      </c>
      <c r="JT698" t="s">
        <v>361</v>
      </c>
      <c r="JU698" t="s">
        <v>361</v>
      </c>
      <c r="JV698" t="s">
        <v>361</v>
      </c>
      <c r="JW698" t="s">
        <v>361</v>
      </c>
      <c r="KB698" t="s">
        <v>8</v>
      </c>
    </row>
    <row r="699" spans="1:288" x14ac:dyDescent="0.3">
      <c r="A699">
        <v>698</v>
      </c>
      <c r="D699" s="45">
        <v>44755</v>
      </c>
      <c r="E699" s="46">
        <v>0.4916666666666667</v>
      </c>
      <c r="F699" t="s">
        <v>19</v>
      </c>
      <c r="G699" t="s">
        <v>13</v>
      </c>
      <c r="H699" t="s">
        <v>7</v>
      </c>
      <c r="L699" t="s">
        <v>362</v>
      </c>
      <c r="P699" t="s">
        <v>9</v>
      </c>
      <c r="V699" t="s">
        <v>401</v>
      </c>
      <c r="X699" t="s">
        <v>9</v>
      </c>
      <c r="Z699" t="s">
        <v>402</v>
      </c>
      <c r="AB699" t="s">
        <v>403</v>
      </c>
      <c r="AD699" t="s">
        <v>389</v>
      </c>
      <c r="AF699" t="s">
        <v>367</v>
      </c>
      <c r="AJ699" t="s">
        <v>367</v>
      </c>
      <c r="AN699" t="s">
        <v>9</v>
      </c>
      <c r="AP699" t="s">
        <v>369</v>
      </c>
      <c r="AR699" t="s">
        <v>9</v>
      </c>
      <c r="AT699" t="s">
        <v>9</v>
      </c>
      <c r="AV699" t="s">
        <v>361</v>
      </c>
      <c r="AW699" t="s">
        <v>361</v>
      </c>
      <c r="AX699" t="s">
        <v>361</v>
      </c>
      <c r="AY699" t="s">
        <v>361</v>
      </c>
      <c r="AZ699" t="s">
        <v>370</v>
      </c>
      <c r="BA699" t="s">
        <v>370</v>
      </c>
      <c r="BB699" t="s">
        <v>361</v>
      </c>
      <c r="BC699" t="s">
        <v>361</v>
      </c>
      <c r="BD699" t="s">
        <v>361</v>
      </c>
      <c r="BE699" t="s">
        <v>361</v>
      </c>
      <c r="BF699" t="s">
        <v>361</v>
      </c>
      <c r="BG699" t="s">
        <v>361</v>
      </c>
      <c r="BH699" t="s">
        <v>361</v>
      </c>
      <c r="BI699" t="s">
        <v>361</v>
      </c>
      <c r="BJ699" t="s">
        <v>361</v>
      </c>
      <c r="BK699" t="s">
        <v>361</v>
      </c>
      <c r="BL699" t="s">
        <v>361</v>
      </c>
      <c r="BM699" t="s">
        <v>361</v>
      </c>
      <c r="BP699" t="s">
        <v>361</v>
      </c>
      <c r="BQ699" t="s">
        <v>361</v>
      </c>
      <c r="BR699" t="s">
        <v>361</v>
      </c>
      <c r="BS699" t="s">
        <v>370</v>
      </c>
      <c r="BT699" t="s">
        <v>361</v>
      </c>
      <c r="BU699" t="s">
        <v>361</v>
      </c>
      <c r="BV699" t="s">
        <v>361</v>
      </c>
      <c r="BW699" t="s">
        <v>361</v>
      </c>
      <c r="BX699" t="s">
        <v>361</v>
      </c>
      <c r="BY699" t="s">
        <v>361</v>
      </c>
      <c r="BZ699" t="s">
        <v>361</v>
      </c>
      <c r="CA699" t="s">
        <v>361</v>
      </c>
      <c r="CB699" t="s">
        <v>361</v>
      </c>
      <c r="CC699" t="s">
        <v>361</v>
      </c>
      <c r="CF699" t="s">
        <v>361</v>
      </c>
      <c r="CG699" t="s">
        <v>361</v>
      </c>
      <c r="CH699" t="s">
        <v>370</v>
      </c>
      <c r="CI699" t="s">
        <v>370</v>
      </c>
      <c r="CJ699" t="s">
        <v>370</v>
      </c>
      <c r="CK699" t="s">
        <v>370</v>
      </c>
      <c r="CL699" t="s">
        <v>361</v>
      </c>
      <c r="CM699" t="s">
        <v>361</v>
      </c>
      <c r="CN699" t="s">
        <v>361</v>
      </c>
      <c r="CO699" t="s">
        <v>361</v>
      </c>
      <c r="CP699" t="s">
        <v>361</v>
      </c>
      <c r="CQ699" t="s">
        <v>361</v>
      </c>
      <c r="CR699" t="s">
        <v>361</v>
      </c>
      <c r="CS699" t="s">
        <v>361</v>
      </c>
      <c r="CT699" t="s">
        <v>361</v>
      </c>
      <c r="CU699" t="s">
        <v>361</v>
      </c>
      <c r="CV699" t="s">
        <v>361</v>
      </c>
      <c r="CW699" t="s">
        <v>361</v>
      </c>
      <c r="CX699" t="s">
        <v>361</v>
      </c>
      <c r="CY699" t="s">
        <v>361</v>
      </c>
      <c r="CZ699" t="s">
        <v>361</v>
      </c>
      <c r="DA699" t="s">
        <v>361</v>
      </c>
      <c r="DD699" t="s">
        <v>9</v>
      </c>
      <c r="DF699" t="s">
        <v>368</v>
      </c>
      <c r="DH699" t="s">
        <v>361</v>
      </c>
      <c r="DI699" t="s">
        <v>361</v>
      </c>
      <c r="DJ699" t="s">
        <v>361</v>
      </c>
      <c r="DK699" t="s">
        <v>361</v>
      </c>
      <c r="DL699" t="s">
        <v>361</v>
      </c>
      <c r="DM699" t="s">
        <v>361</v>
      </c>
      <c r="DN699" t="s">
        <v>361</v>
      </c>
      <c r="DO699" t="s">
        <v>361</v>
      </c>
      <c r="DP699" t="s">
        <v>361</v>
      </c>
      <c r="DQ699" t="s">
        <v>361</v>
      </c>
      <c r="DR699" t="s">
        <v>370</v>
      </c>
      <c r="DT699" t="s">
        <v>361</v>
      </c>
      <c r="DU699" t="s">
        <v>361</v>
      </c>
      <c r="DV699" t="s">
        <v>361</v>
      </c>
      <c r="DW699" t="s">
        <v>361</v>
      </c>
      <c r="DX699" t="s">
        <v>361</v>
      </c>
      <c r="DY699" t="s">
        <v>361</v>
      </c>
      <c r="DZ699" t="s">
        <v>361</v>
      </c>
      <c r="EA699" t="s">
        <v>361</v>
      </c>
      <c r="EB699" t="s">
        <v>361</v>
      </c>
      <c r="EC699" t="s">
        <v>361</v>
      </c>
      <c r="ED699" t="s">
        <v>361</v>
      </c>
      <c r="EH699" t="s">
        <v>7</v>
      </c>
      <c r="EJ699" t="s">
        <v>7</v>
      </c>
      <c r="EL699">
        <v>4</v>
      </c>
      <c r="EM699" t="s">
        <v>371</v>
      </c>
      <c r="EN699">
        <v>34</v>
      </c>
      <c r="EO699" t="s">
        <v>371</v>
      </c>
      <c r="EP699">
        <v>11</v>
      </c>
      <c r="EQ699" t="s">
        <v>371</v>
      </c>
      <c r="ER699">
        <v>7</v>
      </c>
      <c r="ES699" t="s">
        <v>371</v>
      </c>
      <c r="ET699">
        <v>7</v>
      </c>
      <c r="FQ699" t="s">
        <v>392</v>
      </c>
      <c r="FR699" t="s">
        <v>406</v>
      </c>
      <c r="FV699" t="s">
        <v>406</v>
      </c>
      <c r="FZ699" t="s">
        <v>9</v>
      </c>
      <c r="GF699" t="s">
        <v>7</v>
      </c>
      <c r="GJ699" t="s">
        <v>425</v>
      </c>
      <c r="GP699">
        <v>1</v>
      </c>
      <c r="GR699" t="s">
        <v>376</v>
      </c>
      <c r="GT699" t="s">
        <v>377</v>
      </c>
      <c r="GX699" t="s">
        <v>378</v>
      </c>
      <c r="HB699" t="s">
        <v>9</v>
      </c>
      <c r="HD699" t="s">
        <v>9</v>
      </c>
      <c r="HF699" t="s">
        <v>7</v>
      </c>
      <c r="HG699" t="s">
        <v>7</v>
      </c>
      <c r="HH699" t="s">
        <v>7</v>
      </c>
      <c r="HI699" t="s">
        <v>7</v>
      </c>
      <c r="HJ699" t="s">
        <v>9</v>
      </c>
      <c r="HK699" t="s">
        <v>7</v>
      </c>
      <c r="HL699" t="s">
        <v>9</v>
      </c>
      <c r="HM699" t="s">
        <v>9</v>
      </c>
      <c r="HN699" t="s">
        <v>9</v>
      </c>
      <c r="HX699" t="s">
        <v>7</v>
      </c>
      <c r="HY699" t="s">
        <v>9</v>
      </c>
      <c r="HZ699" t="s">
        <v>7</v>
      </c>
      <c r="IA699" t="s">
        <v>7</v>
      </c>
      <c r="IB699" t="s">
        <v>7</v>
      </c>
      <c r="IC699" t="s">
        <v>7</v>
      </c>
      <c r="ID699" t="s">
        <v>7</v>
      </c>
      <c r="IL699" t="s">
        <v>379</v>
      </c>
      <c r="IP699" t="s">
        <v>380</v>
      </c>
      <c r="IT699" t="s">
        <v>381</v>
      </c>
      <c r="IV699" t="s">
        <v>519</v>
      </c>
      <c r="IX699" t="s">
        <v>519</v>
      </c>
      <c r="IZ699" t="s">
        <v>9</v>
      </c>
      <c r="JB699" t="s">
        <v>11</v>
      </c>
      <c r="JD699" t="s">
        <v>9</v>
      </c>
      <c r="JF699" t="s">
        <v>410</v>
      </c>
      <c r="JG699" t="s">
        <v>410</v>
      </c>
      <c r="JH699" t="s">
        <v>410</v>
      </c>
      <c r="JL699" t="s">
        <v>361</v>
      </c>
      <c r="JM699" t="s">
        <v>370</v>
      </c>
      <c r="JN699" t="s">
        <v>361</v>
      </c>
      <c r="JO699" t="s">
        <v>370</v>
      </c>
      <c r="JP699" t="s">
        <v>361</v>
      </c>
      <c r="JQ699" t="s">
        <v>361</v>
      </c>
      <c r="JR699" t="s">
        <v>361</v>
      </c>
      <c r="JS699" t="s">
        <v>361</v>
      </c>
      <c r="JT699" t="s">
        <v>361</v>
      </c>
      <c r="JU699" t="s">
        <v>361</v>
      </c>
      <c r="JV699" t="s">
        <v>361</v>
      </c>
      <c r="JW699" t="s">
        <v>361</v>
      </c>
      <c r="JX699" t="s">
        <v>474</v>
      </c>
      <c r="JZ699" t="s">
        <v>412</v>
      </c>
      <c r="KB699" t="s">
        <v>8</v>
      </c>
    </row>
    <row r="700" spans="1:288" x14ac:dyDescent="0.3">
      <c r="A700">
        <v>699</v>
      </c>
      <c r="D700" s="45">
        <v>44755</v>
      </c>
      <c r="E700" s="46">
        <v>0.53263888888888888</v>
      </c>
      <c r="F700" t="s">
        <v>22</v>
      </c>
      <c r="G700" t="s">
        <v>13</v>
      </c>
      <c r="H700" t="s">
        <v>7</v>
      </c>
      <c r="L700" t="s">
        <v>362</v>
      </c>
      <c r="P700" t="s">
        <v>9</v>
      </c>
      <c r="V700" t="s">
        <v>363</v>
      </c>
      <c r="Z700" t="s">
        <v>443</v>
      </c>
      <c r="AB700" t="s">
        <v>365</v>
      </c>
      <c r="AD700" t="s">
        <v>415</v>
      </c>
      <c r="AF700" t="s">
        <v>367</v>
      </c>
      <c r="AJ700" t="s">
        <v>367</v>
      </c>
      <c r="AN700" t="s">
        <v>7</v>
      </c>
      <c r="AP700" t="s">
        <v>369</v>
      </c>
      <c r="AR700" t="s">
        <v>7</v>
      </c>
      <c r="AT700" t="s">
        <v>7</v>
      </c>
      <c r="AV700" t="s">
        <v>361</v>
      </c>
      <c r="AW700" t="s">
        <v>361</v>
      </c>
      <c r="AX700" t="s">
        <v>361</v>
      </c>
      <c r="AY700" t="s">
        <v>361</v>
      </c>
      <c r="AZ700" t="s">
        <v>370</v>
      </c>
      <c r="BA700" t="s">
        <v>361</v>
      </c>
      <c r="BB700" t="s">
        <v>361</v>
      </c>
      <c r="BC700" t="s">
        <v>361</v>
      </c>
      <c r="BD700" t="s">
        <v>361</v>
      </c>
      <c r="BE700" t="s">
        <v>361</v>
      </c>
      <c r="BF700" t="s">
        <v>361</v>
      </c>
      <c r="BG700" t="s">
        <v>361</v>
      </c>
      <c r="BH700" t="s">
        <v>361</v>
      </c>
      <c r="BI700" t="s">
        <v>361</v>
      </c>
      <c r="BJ700" t="s">
        <v>361</v>
      </c>
      <c r="BK700" t="s">
        <v>361</v>
      </c>
      <c r="BL700" t="s">
        <v>361</v>
      </c>
      <c r="BM700" t="s">
        <v>361</v>
      </c>
      <c r="BP700" t="s">
        <v>361</v>
      </c>
      <c r="BQ700" t="s">
        <v>361</v>
      </c>
      <c r="BR700" t="s">
        <v>361</v>
      </c>
      <c r="BS700" t="s">
        <v>370</v>
      </c>
      <c r="BT700" t="s">
        <v>361</v>
      </c>
      <c r="BU700" t="s">
        <v>361</v>
      </c>
      <c r="BV700" t="s">
        <v>361</v>
      </c>
      <c r="BW700" t="s">
        <v>361</v>
      </c>
      <c r="BX700" t="s">
        <v>361</v>
      </c>
      <c r="BY700" t="s">
        <v>361</v>
      </c>
      <c r="BZ700" t="s">
        <v>361</v>
      </c>
      <c r="CA700" t="s">
        <v>361</v>
      </c>
      <c r="CB700" t="s">
        <v>361</v>
      </c>
      <c r="CC700" t="s">
        <v>361</v>
      </c>
      <c r="CF700" t="s">
        <v>361</v>
      </c>
      <c r="CG700" t="s">
        <v>361</v>
      </c>
      <c r="CH700" t="s">
        <v>361</v>
      </c>
      <c r="CI700" t="s">
        <v>370</v>
      </c>
      <c r="CJ700" t="s">
        <v>361</v>
      </c>
      <c r="CK700" t="s">
        <v>361</v>
      </c>
      <c r="CL700" t="s">
        <v>361</v>
      </c>
      <c r="CM700" t="s">
        <v>361</v>
      </c>
      <c r="CN700" t="s">
        <v>361</v>
      </c>
      <c r="CO700" t="s">
        <v>361</v>
      </c>
      <c r="CP700" t="s">
        <v>361</v>
      </c>
      <c r="CQ700" t="s">
        <v>361</v>
      </c>
      <c r="CR700" t="s">
        <v>361</v>
      </c>
      <c r="CS700" t="s">
        <v>361</v>
      </c>
      <c r="CT700" t="s">
        <v>361</v>
      </c>
      <c r="CU700" t="s">
        <v>361</v>
      </c>
      <c r="CV700" t="s">
        <v>361</v>
      </c>
      <c r="CW700" t="s">
        <v>361</v>
      </c>
      <c r="CX700" t="s">
        <v>361</v>
      </c>
      <c r="CY700" t="s">
        <v>361</v>
      </c>
      <c r="CZ700" t="s">
        <v>361</v>
      </c>
      <c r="DA700" t="s">
        <v>361</v>
      </c>
      <c r="DD700" t="s">
        <v>9</v>
      </c>
      <c r="DF700" t="s">
        <v>9</v>
      </c>
      <c r="DH700" t="s">
        <v>361</v>
      </c>
      <c r="DI700" t="s">
        <v>361</v>
      </c>
      <c r="DJ700" t="s">
        <v>361</v>
      </c>
      <c r="DK700" t="s">
        <v>361</v>
      </c>
      <c r="DL700" t="s">
        <v>361</v>
      </c>
      <c r="DM700" t="s">
        <v>361</v>
      </c>
      <c r="DN700" t="s">
        <v>361</v>
      </c>
      <c r="DO700" t="s">
        <v>361</v>
      </c>
      <c r="DP700" t="s">
        <v>361</v>
      </c>
      <c r="DQ700" t="s">
        <v>361</v>
      </c>
      <c r="DR700" t="s">
        <v>370</v>
      </c>
      <c r="DT700" t="s">
        <v>361</v>
      </c>
      <c r="DU700" t="s">
        <v>361</v>
      </c>
      <c r="DV700" t="s">
        <v>361</v>
      </c>
      <c r="DW700" t="s">
        <v>361</v>
      </c>
      <c r="DX700" t="s">
        <v>361</v>
      </c>
      <c r="DY700" t="s">
        <v>361</v>
      </c>
      <c r="DZ700" t="s">
        <v>361</v>
      </c>
      <c r="EA700" t="s">
        <v>361</v>
      </c>
      <c r="EB700" t="s">
        <v>361</v>
      </c>
      <c r="EC700" t="s">
        <v>361</v>
      </c>
      <c r="ED700" t="s">
        <v>361</v>
      </c>
      <c r="EH700" t="s">
        <v>7</v>
      </c>
      <c r="EJ700" t="s">
        <v>7</v>
      </c>
      <c r="EL700">
        <v>1</v>
      </c>
      <c r="EM700" t="s">
        <v>372</v>
      </c>
      <c r="EN700">
        <v>19</v>
      </c>
      <c r="FQ700" t="s">
        <v>373</v>
      </c>
      <c r="FR700" t="s">
        <v>374</v>
      </c>
      <c r="FV700" t="s">
        <v>374</v>
      </c>
      <c r="GF700" t="s">
        <v>7</v>
      </c>
      <c r="GJ700" t="s">
        <v>425</v>
      </c>
      <c r="GP700">
        <v>4</v>
      </c>
      <c r="GR700" t="s">
        <v>376</v>
      </c>
      <c r="GT700" t="s">
        <v>377</v>
      </c>
      <c r="GX700" t="s">
        <v>378</v>
      </c>
      <c r="HB700" t="s">
        <v>7</v>
      </c>
      <c r="HD700" t="s">
        <v>9</v>
      </c>
      <c r="HF700" t="s">
        <v>9</v>
      </c>
      <c r="HG700" t="s">
        <v>9</v>
      </c>
      <c r="HH700" t="s">
        <v>7</v>
      </c>
      <c r="HI700" t="s">
        <v>9</v>
      </c>
      <c r="HJ700" t="s">
        <v>9</v>
      </c>
      <c r="HK700" t="s">
        <v>7</v>
      </c>
      <c r="HL700" t="s">
        <v>9</v>
      </c>
      <c r="HM700" t="s">
        <v>9</v>
      </c>
      <c r="HN700" t="s">
        <v>9</v>
      </c>
      <c r="HX700" t="s">
        <v>9</v>
      </c>
      <c r="HY700" t="s">
        <v>9</v>
      </c>
      <c r="HZ700" t="s">
        <v>7</v>
      </c>
      <c r="IA700" t="s">
        <v>7</v>
      </c>
      <c r="IB700" t="s">
        <v>7</v>
      </c>
      <c r="IC700" t="s">
        <v>7</v>
      </c>
      <c r="ID700" t="s">
        <v>7</v>
      </c>
      <c r="IL700" t="s">
        <v>379</v>
      </c>
      <c r="IP700" t="s">
        <v>380</v>
      </c>
      <c r="IT700" t="s">
        <v>381</v>
      </c>
      <c r="IV700" t="s">
        <v>381</v>
      </c>
      <c r="IX700" t="s">
        <v>381</v>
      </c>
      <c r="IZ700" t="s">
        <v>7</v>
      </c>
      <c r="JL700" t="s">
        <v>361</v>
      </c>
      <c r="JM700" t="s">
        <v>361</v>
      </c>
      <c r="JN700" t="s">
        <v>361</v>
      </c>
      <c r="JO700" t="s">
        <v>361</v>
      </c>
      <c r="JP700" t="s">
        <v>361</v>
      </c>
      <c r="JQ700" t="s">
        <v>361</v>
      </c>
      <c r="JR700" t="s">
        <v>361</v>
      </c>
      <c r="JS700" t="s">
        <v>361</v>
      </c>
      <c r="JT700" t="s">
        <v>361</v>
      </c>
      <c r="JU700" t="s">
        <v>361</v>
      </c>
      <c r="JV700" t="s">
        <v>361</v>
      </c>
      <c r="JW700" t="s">
        <v>361</v>
      </c>
      <c r="KB700" t="s">
        <v>8</v>
      </c>
    </row>
    <row r="701" spans="1:288" x14ac:dyDescent="0.3">
      <c r="A701">
        <v>700</v>
      </c>
      <c r="AV701" t="s">
        <v>361</v>
      </c>
      <c r="AW701" t="s">
        <v>361</v>
      </c>
      <c r="AX701" t="s">
        <v>361</v>
      </c>
      <c r="AY701" t="s">
        <v>361</v>
      </c>
      <c r="AZ701" t="s">
        <v>361</v>
      </c>
      <c r="BA701" t="s">
        <v>361</v>
      </c>
      <c r="BB701" t="s">
        <v>361</v>
      </c>
      <c r="BC701" t="s">
        <v>361</v>
      </c>
      <c r="BD701" t="s">
        <v>361</v>
      </c>
      <c r="BE701" t="s">
        <v>361</v>
      </c>
      <c r="BF701" t="s">
        <v>361</v>
      </c>
      <c r="BG701" t="s">
        <v>361</v>
      </c>
      <c r="BH701" t="s">
        <v>361</v>
      </c>
      <c r="BI701" t="s">
        <v>361</v>
      </c>
      <c r="BJ701" t="s">
        <v>361</v>
      </c>
      <c r="BK701" t="s">
        <v>361</v>
      </c>
      <c r="BL701" t="s">
        <v>361</v>
      </c>
      <c r="BM701" t="s">
        <v>361</v>
      </c>
      <c r="BP701" t="s">
        <v>361</v>
      </c>
      <c r="BQ701" t="s">
        <v>361</v>
      </c>
      <c r="BR701" t="s">
        <v>361</v>
      </c>
      <c r="BS701" t="s">
        <v>361</v>
      </c>
      <c r="BT701" t="s">
        <v>361</v>
      </c>
      <c r="BU701" t="s">
        <v>361</v>
      </c>
      <c r="BV701" t="s">
        <v>361</v>
      </c>
      <c r="BW701" t="s">
        <v>361</v>
      </c>
      <c r="BX701" t="s">
        <v>361</v>
      </c>
      <c r="BY701" t="s">
        <v>361</v>
      </c>
      <c r="BZ701" t="s">
        <v>361</v>
      </c>
      <c r="CA701" t="s">
        <v>361</v>
      </c>
      <c r="CB701" t="s">
        <v>361</v>
      </c>
      <c r="CC701" t="s">
        <v>361</v>
      </c>
      <c r="CF701" t="s">
        <v>361</v>
      </c>
      <c r="CG701" t="s">
        <v>361</v>
      </c>
      <c r="CH701" t="s">
        <v>361</v>
      </c>
      <c r="CI701" t="s">
        <v>361</v>
      </c>
      <c r="CJ701" t="s">
        <v>361</v>
      </c>
      <c r="CK701" t="s">
        <v>361</v>
      </c>
      <c r="CL701" t="s">
        <v>361</v>
      </c>
      <c r="CM701" t="s">
        <v>361</v>
      </c>
      <c r="CN701" t="s">
        <v>361</v>
      </c>
      <c r="CO701" t="s">
        <v>361</v>
      </c>
      <c r="CP701" t="s">
        <v>361</v>
      </c>
      <c r="CQ701" t="s">
        <v>361</v>
      </c>
      <c r="CR701" t="s">
        <v>361</v>
      </c>
      <c r="CS701" t="s">
        <v>361</v>
      </c>
      <c r="CT701" t="s">
        <v>361</v>
      </c>
      <c r="CU701" t="s">
        <v>361</v>
      </c>
      <c r="CV701" t="s">
        <v>361</v>
      </c>
      <c r="CW701" t="s">
        <v>361</v>
      </c>
      <c r="CX701" t="s">
        <v>361</v>
      </c>
      <c r="CY701" t="s">
        <v>361</v>
      </c>
      <c r="CZ701" t="s">
        <v>361</v>
      </c>
      <c r="DA701" t="s">
        <v>361</v>
      </c>
      <c r="DH701" t="s">
        <v>361</v>
      </c>
      <c r="DI701" t="s">
        <v>361</v>
      </c>
      <c r="DJ701" t="s">
        <v>361</v>
      </c>
      <c r="DK701" t="s">
        <v>361</v>
      </c>
      <c r="DL701" t="s">
        <v>361</v>
      </c>
      <c r="DM701" t="s">
        <v>361</v>
      </c>
      <c r="DN701" t="s">
        <v>361</v>
      </c>
      <c r="DO701" t="s">
        <v>361</v>
      </c>
      <c r="DP701" t="s">
        <v>361</v>
      </c>
      <c r="DQ701" t="s">
        <v>361</v>
      </c>
      <c r="DR701" t="s">
        <v>361</v>
      </c>
      <c r="DT701" t="s">
        <v>361</v>
      </c>
      <c r="DU701" t="s">
        <v>361</v>
      </c>
      <c r="DV701" t="s">
        <v>361</v>
      </c>
      <c r="DW701" t="s">
        <v>361</v>
      </c>
      <c r="DX701" t="s">
        <v>361</v>
      </c>
      <c r="DY701" t="s">
        <v>361</v>
      </c>
      <c r="DZ701" t="s">
        <v>361</v>
      </c>
      <c r="EA701" t="s">
        <v>361</v>
      </c>
      <c r="EB701" t="s">
        <v>361</v>
      </c>
      <c r="EC701" t="s">
        <v>361</v>
      </c>
      <c r="ED701" t="s">
        <v>361</v>
      </c>
      <c r="JL701" t="s">
        <v>361</v>
      </c>
      <c r="JM701" t="s">
        <v>361</v>
      </c>
      <c r="JN701" t="s">
        <v>361</v>
      </c>
      <c r="JO701" t="s">
        <v>361</v>
      </c>
      <c r="JP701" t="s">
        <v>361</v>
      </c>
      <c r="JQ701" t="s">
        <v>361</v>
      </c>
      <c r="JR701" t="s">
        <v>361</v>
      </c>
      <c r="JS701" t="s">
        <v>361</v>
      </c>
      <c r="JT701" t="s">
        <v>361</v>
      </c>
      <c r="JU701" t="s">
        <v>361</v>
      </c>
      <c r="JV701" t="s">
        <v>361</v>
      </c>
      <c r="JW701" t="s">
        <v>361</v>
      </c>
      <c r="KB701" t="s">
        <v>59</v>
      </c>
    </row>
    <row r="702" spans="1:288" x14ac:dyDescent="0.3">
      <c r="A702">
        <v>701</v>
      </c>
      <c r="D702" s="45">
        <v>44755</v>
      </c>
      <c r="E702" s="46">
        <v>0.50486111111111109</v>
      </c>
      <c r="F702" t="s">
        <v>18</v>
      </c>
      <c r="G702" t="s">
        <v>382</v>
      </c>
      <c r="I702" t="s">
        <v>383</v>
      </c>
      <c r="N702" t="s">
        <v>384</v>
      </c>
      <c r="S702" t="s">
        <v>385</v>
      </c>
      <c r="W702" t="s">
        <v>386</v>
      </c>
      <c r="Y702" t="s">
        <v>385</v>
      </c>
      <c r="AA702" t="s">
        <v>414</v>
      </c>
      <c r="AC702" t="s">
        <v>388</v>
      </c>
      <c r="AE702" t="s">
        <v>389</v>
      </c>
      <c r="AG702" t="s">
        <v>390</v>
      </c>
      <c r="AK702" t="s">
        <v>383</v>
      </c>
      <c r="AO702" t="s">
        <v>383</v>
      </c>
      <c r="AQ702" t="s">
        <v>418</v>
      </c>
      <c r="AS702" t="s">
        <v>383</v>
      </c>
      <c r="AU702" t="s">
        <v>385</v>
      </c>
      <c r="AV702" t="s">
        <v>361</v>
      </c>
      <c r="AW702" t="s">
        <v>361</v>
      </c>
      <c r="AX702" t="s">
        <v>361</v>
      </c>
      <c r="AY702" t="s">
        <v>361</v>
      </c>
      <c r="AZ702" t="s">
        <v>361</v>
      </c>
      <c r="BA702" t="s">
        <v>361</v>
      </c>
      <c r="BB702" t="s">
        <v>361</v>
      </c>
      <c r="BC702" t="s">
        <v>361</v>
      </c>
      <c r="BD702" t="s">
        <v>361</v>
      </c>
      <c r="BE702" t="s">
        <v>370</v>
      </c>
      <c r="BF702" t="s">
        <v>361</v>
      </c>
      <c r="BG702" t="s">
        <v>361</v>
      </c>
      <c r="BH702" t="s">
        <v>361</v>
      </c>
      <c r="BI702" t="s">
        <v>361</v>
      </c>
      <c r="BJ702" t="s">
        <v>361</v>
      </c>
      <c r="BK702" t="s">
        <v>361</v>
      </c>
      <c r="BL702" t="s">
        <v>361</v>
      </c>
      <c r="BM702" t="s">
        <v>361</v>
      </c>
      <c r="BP702" t="s">
        <v>361</v>
      </c>
      <c r="BQ702" t="s">
        <v>361</v>
      </c>
      <c r="BR702" t="s">
        <v>361</v>
      </c>
      <c r="BS702" t="s">
        <v>361</v>
      </c>
      <c r="BT702" t="s">
        <v>361</v>
      </c>
      <c r="BU702" t="s">
        <v>361</v>
      </c>
      <c r="BV702" t="s">
        <v>361</v>
      </c>
      <c r="BW702" t="s">
        <v>361</v>
      </c>
      <c r="BX702" t="s">
        <v>361</v>
      </c>
      <c r="BY702" t="s">
        <v>361</v>
      </c>
      <c r="BZ702" t="s">
        <v>370</v>
      </c>
      <c r="CA702" t="s">
        <v>361</v>
      </c>
      <c r="CB702" t="s">
        <v>361</v>
      </c>
      <c r="CC702" t="s">
        <v>361</v>
      </c>
      <c r="CF702" t="s">
        <v>361</v>
      </c>
      <c r="CG702" t="s">
        <v>361</v>
      </c>
      <c r="CH702" t="s">
        <v>361</v>
      </c>
      <c r="CI702" t="s">
        <v>361</v>
      </c>
      <c r="CJ702" t="s">
        <v>361</v>
      </c>
      <c r="CK702" t="s">
        <v>361</v>
      </c>
      <c r="CL702" t="s">
        <v>361</v>
      </c>
      <c r="CM702" t="s">
        <v>361</v>
      </c>
      <c r="CN702" t="s">
        <v>361</v>
      </c>
      <c r="CO702" t="s">
        <v>361</v>
      </c>
      <c r="CP702" t="s">
        <v>361</v>
      </c>
      <c r="CQ702" t="s">
        <v>370</v>
      </c>
      <c r="CR702" t="s">
        <v>361</v>
      </c>
      <c r="CS702" t="s">
        <v>361</v>
      </c>
      <c r="CT702" t="s">
        <v>361</v>
      </c>
      <c r="CU702" t="s">
        <v>361</v>
      </c>
      <c r="CV702" t="s">
        <v>361</v>
      </c>
      <c r="CW702" t="s">
        <v>361</v>
      </c>
      <c r="CX702" t="s">
        <v>361</v>
      </c>
      <c r="CY702" t="s">
        <v>361</v>
      </c>
      <c r="CZ702" t="s">
        <v>361</v>
      </c>
      <c r="DA702" t="s">
        <v>361</v>
      </c>
      <c r="DE702" t="s">
        <v>385</v>
      </c>
      <c r="DG702" t="s">
        <v>383</v>
      </c>
      <c r="DH702" t="s">
        <v>361</v>
      </c>
      <c r="DI702" t="s">
        <v>361</v>
      </c>
      <c r="DJ702" t="s">
        <v>361</v>
      </c>
      <c r="DK702" t="s">
        <v>361</v>
      </c>
      <c r="DL702" t="s">
        <v>361</v>
      </c>
      <c r="DM702" t="s">
        <v>361</v>
      </c>
      <c r="DN702" t="s">
        <v>361</v>
      </c>
      <c r="DO702" t="s">
        <v>361</v>
      </c>
      <c r="DP702" t="s">
        <v>361</v>
      </c>
      <c r="DQ702" t="s">
        <v>361</v>
      </c>
      <c r="DR702" t="s">
        <v>361</v>
      </c>
      <c r="DT702" t="s">
        <v>361</v>
      </c>
      <c r="DU702" t="s">
        <v>361</v>
      </c>
      <c r="DV702" t="s">
        <v>361</v>
      </c>
      <c r="DW702" t="s">
        <v>361</v>
      </c>
      <c r="DX702" t="s">
        <v>361</v>
      </c>
      <c r="DY702" t="s">
        <v>361</v>
      </c>
      <c r="DZ702" t="s">
        <v>361</v>
      </c>
      <c r="EA702" t="s">
        <v>361</v>
      </c>
      <c r="EB702" t="s">
        <v>361</v>
      </c>
      <c r="EC702" t="s">
        <v>361</v>
      </c>
      <c r="ED702" t="s">
        <v>370</v>
      </c>
      <c r="EI702" t="s">
        <v>385</v>
      </c>
      <c r="EK702" t="s">
        <v>383</v>
      </c>
      <c r="EL702">
        <v>3</v>
      </c>
      <c r="EM702" t="s">
        <v>372</v>
      </c>
      <c r="EN702">
        <v>32</v>
      </c>
      <c r="EO702" t="s">
        <v>371</v>
      </c>
      <c r="EP702">
        <v>11</v>
      </c>
      <c r="EQ702" t="s">
        <v>372</v>
      </c>
      <c r="ER702">
        <v>0</v>
      </c>
      <c r="FQ702" t="s">
        <v>373</v>
      </c>
      <c r="FS702" t="s">
        <v>419</v>
      </c>
      <c r="FW702" t="s">
        <v>393</v>
      </c>
      <c r="GG702" t="s">
        <v>383</v>
      </c>
      <c r="GK702" t="s">
        <v>517</v>
      </c>
      <c r="GQ702">
        <v>2</v>
      </c>
      <c r="GS702" t="s">
        <v>602</v>
      </c>
      <c r="GU702" t="s">
        <v>396</v>
      </c>
      <c r="GY702" t="s">
        <v>397</v>
      </c>
      <c r="HC702" t="s">
        <v>383</v>
      </c>
      <c r="HE702" t="s">
        <v>385</v>
      </c>
      <c r="HO702" t="s">
        <v>385</v>
      </c>
      <c r="HP702" t="s">
        <v>385</v>
      </c>
      <c r="HQ702" t="s">
        <v>383</v>
      </c>
      <c r="HR702" t="s">
        <v>383</v>
      </c>
      <c r="HS702" t="s">
        <v>385</v>
      </c>
      <c r="HT702" t="s">
        <v>383</v>
      </c>
      <c r="HU702" t="s">
        <v>385</v>
      </c>
      <c r="HV702" t="s">
        <v>385</v>
      </c>
      <c r="HW702" t="s">
        <v>383</v>
      </c>
      <c r="IE702" t="s">
        <v>385</v>
      </c>
      <c r="IF702" t="s">
        <v>385</v>
      </c>
      <c r="IG702" t="s">
        <v>383</v>
      </c>
      <c r="IH702" t="s">
        <v>383</v>
      </c>
      <c r="II702" t="s">
        <v>383</v>
      </c>
      <c r="IJ702" t="s">
        <v>383</v>
      </c>
      <c r="IK702" t="s">
        <v>383</v>
      </c>
      <c r="IM702" t="s">
        <v>453</v>
      </c>
      <c r="IQ702" t="s">
        <v>422</v>
      </c>
      <c r="IU702" t="s">
        <v>516</v>
      </c>
      <c r="IW702" t="s">
        <v>516</v>
      </c>
      <c r="IY702" t="s">
        <v>516</v>
      </c>
      <c r="JA702" t="s">
        <v>383</v>
      </c>
      <c r="JL702" t="s">
        <v>361</v>
      </c>
      <c r="JM702" t="s">
        <v>361</v>
      </c>
      <c r="JN702" t="s">
        <v>361</v>
      </c>
      <c r="JO702" t="s">
        <v>361</v>
      </c>
      <c r="JP702" t="s">
        <v>361</v>
      </c>
      <c r="JQ702" t="s">
        <v>361</v>
      </c>
      <c r="JR702" t="s">
        <v>361</v>
      </c>
      <c r="JS702" t="s">
        <v>361</v>
      </c>
      <c r="JT702" t="s">
        <v>361</v>
      </c>
      <c r="JU702" t="s">
        <v>361</v>
      </c>
      <c r="JV702" t="s">
        <v>361</v>
      </c>
      <c r="JW702" t="s">
        <v>361</v>
      </c>
      <c r="KB702" t="s">
        <v>8</v>
      </c>
    </row>
    <row r="703" spans="1:288" x14ac:dyDescent="0.3">
      <c r="A703">
        <v>702</v>
      </c>
      <c r="D703" s="45">
        <v>44755</v>
      </c>
      <c r="E703" s="46">
        <v>0.51041666666666663</v>
      </c>
      <c r="F703" t="s">
        <v>12</v>
      </c>
      <c r="G703" t="s">
        <v>13</v>
      </c>
      <c r="H703" t="s">
        <v>7</v>
      </c>
      <c r="L703" t="s">
        <v>362</v>
      </c>
      <c r="P703" t="s">
        <v>9</v>
      </c>
      <c r="V703" t="s">
        <v>363</v>
      </c>
      <c r="Z703" t="s">
        <v>443</v>
      </c>
      <c r="AB703" t="s">
        <v>403</v>
      </c>
      <c r="AD703" t="s">
        <v>366</v>
      </c>
      <c r="AF703" t="s">
        <v>367</v>
      </c>
      <c r="AJ703" t="s">
        <v>367</v>
      </c>
      <c r="AN703" t="s">
        <v>7</v>
      </c>
      <c r="AP703" t="s">
        <v>369</v>
      </c>
      <c r="AR703" t="s">
        <v>7</v>
      </c>
      <c r="AT703" t="s">
        <v>7</v>
      </c>
      <c r="AV703" t="s">
        <v>361</v>
      </c>
      <c r="AW703" t="s">
        <v>361</v>
      </c>
      <c r="AX703" t="s">
        <v>361</v>
      </c>
      <c r="AY703" t="s">
        <v>361</v>
      </c>
      <c r="AZ703" t="s">
        <v>370</v>
      </c>
      <c r="BA703" t="s">
        <v>361</v>
      </c>
      <c r="BB703" t="s">
        <v>370</v>
      </c>
      <c r="BC703" t="s">
        <v>361</v>
      </c>
      <c r="BD703" t="s">
        <v>361</v>
      </c>
      <c r="BE703" t="s">
        <v>361</v>
      </c>
      <c r="BF703" t="s">
        <v>361</v>
      </c>
      <c r="BG703" t="s">
        <v>361</v>
      </c>
      <c r="BH703" t="s">
        <v>361</v>
      </c>
      <c r="BI703" t="s">
        <v>361</v>
      </c>
      <c r="BJ703" t="s">
        <v>361</v>
      </c>
      <c r="BK703" t="s">
        <v>361</v>
      </c>
      <c r="BL703" t="s">
        <v>361</v>
      </c>
      <c r="BM703" t="s">
        <v>361</v>
      </c>
      <c r="BP703" t="s">
        <v>361</v>
      </c>
      <c r="BQ703" t="s">
        <v>361</v>
      </c>
      <c r="BR703" t="s">
        <v>361</v>
      </c>
      <c r="BS703" t="s">
        <v>370</v>
      </c>
      <c r="BT703" t="s">
        <v>361</v>
      </c>
      <c r="BU703" t="s">
        <v>361</v>
      </c>
      <c r="BV703" t="s">
        <v>361</v>
      </c>
      <c r="BW703" t="s">
        <v>361</v>
      </c>
      <c r="BX703" t="s">
        <v>361</v>
      </c>
      <c r="BY703" t="s">
        <v>361</v>
      </c>
      <c r="BZ703" t="s">
        <v>361</v>
      </c>
      <c r="CA703" t="s">
        <v>361</v>
      </c>
      <c r="CB703" t="s">
        <v>361</v>
      </c>
      <c r="CC703" t="s">
        <v>361</v>
      </c>
      <c r="CF703" t="s">
        <v>361</v>
      </c>
      <c r="CG703" t="s">
        <v>361</v>
      </c>
      <c r="CH703" t="s">
        <v>370</v>
      </c>
      <c r="CI703" t="s">
        <v>361</v>
      </c>
      <c r="CJ703" t="s">
        <v>361</v>
      </c>
      <c r="CK703" t="s">
        <v>370</v>
      </c>
      <c r="CL703" t="s">
        <v>361</v>
      </c>
      <c r="CM703" t="s">
        <v>361</v>
      </c>
      <c r="CN703" t="s">
        <v>361</v>
      </c>
      <c r="CO703" t="s">
        <v>361</v>
      </c>
      <c r="CP703" t="s">
        <v>361</v>
      </c>
      <c r="CQ703" t="s">
        <v>361</v>
      </c>
      <c r="CR703" t="s">
        <v>361</v>
      </c>
      <c r="CS703" t="s">
        <v>361</v>
      </c>
      <c r="CT703" t="s">
        <v>361</v>
      </c>
      <c r="CU703" t="s">
        <v>361</v>
      </c>
      <c r="CV703" t="s">
        <v>361</v>
      </c>
      <c r="CW703" t="s">
        <v>361</v>
      </c>
      <c r="CX703" t="s">
        <v>361</v>
      </c>
      <c r="CY703" t="s">
        <v>361</v>
      </c>
      <c r="CZ703" t="s">
        <v>361</v>
      </c>
      <c r="DA703" t="s">
        <v>361</v>
      </c>
      <c r="DD703" t="s">
        <v>9</v>
      </c>
      <c r="DF703" t="s">
        <v>9</v>
      </c>
      <c r="DH703" t="s">
        <v>361</v>
      </c>
      <c r="DI703" t="s">
        <v>361</v>
      </c>
      <c r="DJ703" t="s">
        <v>361</v>
      </c>
      <c r="DK703" t="s">
        <v>361</v>
      </c>
      <c r="DL703" t="s">
        <v>361</v>
      </c>
      <c r="DM703" t="s">
        <v>361</v>
      </c>
      <c r="DN703" t="s">
        <v>361</v>
      </c>
      <c r="DO703" t="s">
        <v>361</v>
      </c>
      <c r="DP703" t="s">
        <v>361</v>
      </c>
      <c r="DQ703" t="s">
        <v>361</v>
      </c>
      <c r="DR703" t="s">
        <v>370</v>
      </c>
      <c r="DT703" t="s">
        <v>361</v>
      </c>
      <c r="DU703" t="s">
        <v>361</v>
      </c>
      <c r="DV703" t="s">
        <v>361</v>
      </c>
      <c r="DW703" t="s">
        <v>361</v>
      </c>
      <c r="DX703" t="s">
        <v>361</v>
      </c>
      <c r="DY703" t="s">
        <v>361</v>
      </c>
      <c r="DZ703" t="s">
        <v>361</v>
      </c>
      <c r="EA703" t="s">
        <v>361</v>
      </c>
      <c r="EB703" t="s">
        <v>361</v>
      </c>
      <c r="EC703" t="s">
        <v>361</v>
      </c>
      <c r="ED703" t="s">
        <v>361</v>
      </c>
      <c r="EH703" t="s">
        <v>7</v>
      </c>
      <c r="EJ703" t="s">
        <v>7</v>
      </c>
      <c r="EL703">
        <v>2</v>
      </c>
      <c r="EM703" t="s">
        <v>371</v>
      </c>
      <c r="EN703">
        <v>27</v>
      </c>
      <c r="EO703" t="s">
        <v>372</v>
      </c>
      <c r="EP703">
        <v>10</v>
      </c>
      <c r="FQ703" t="s">
        <v>392</v>
      </c>
      <c r="FR703" t="s">
        <v>406</v>
      </c>
      <c r="FV703" t="s">
        <v>406</v>
      </c>
      <c r="FZ703" t="s">
        <v>9</v>
      </c>
      <c r="GF703" t="s">
        <v>7</v>
      </c>
      <c r="GJ703" t="s">
        <v>425</v>
      </c>
      <c r="GP703">
        <v>60</v>
      </c>
      <c r="GR703" t="s">
        <v>376</v>
      </c>
      <c r="GT703" t="s">
        <v>377</v>
      </c>
      <c r="GX703" t="s">
        <v>378</v>
      </c>
      <c r="HB703" t="s">
        <v>7</v>
      </c>
      <c r="HD703" t="s">
        <v>9</v>
      </c>
      <c r="HF703" t="s">
        <v>7</v>
      </c>
      <c r="HG703" t="s">
        <v>9</v>
      </c>
      <c r="HH703" t="s">
        <v>7</v>
      </c>
      <c r="HI703" t="s">
        <v>7</v>
      </c>
      <c r="HJ703" t="s">
        <v>7</v>
      </c>
      <c r="HK703" t="s">
        <v>7</v>
      </c>
      <c r="HL703" t="s">
        <v>7</v>
      </c>
      <c r="HM703" t="s">
        <v>9</v>
      </c>
      <c r="HN703" t="s">
        <v>7</v>
      </c>
      <c r="HX703" t="s">
        <v>7</v>
      </c>
      <c r="HY703" t="s">
        <v>9</v>
      </c>
      <c r="HZ703" t="s">
        <v>7</v>
      </c>
      <c r="IA703" t="s">
        <v>7</v>
      </c>
      <c r="IB703" t="s">
        <v>7</v>
      </c>
      <c r="IC703" t="s">
        <v>7</v>
      </c>
      <c r="ID703" t="s">
        <v>7</v>
      </c>
      <c r="IL703" t="s">
        <v>440</v>
      </c>
      <c r="IP703" t="s">
        <v>457</v>
      </c>
      <c r="IT703" t="s">
        <v>381</v>
      </c>
      <c r="IV703" t="s">
        <v>381</v>
      </c>
      <c r="IX703" t="s">
        <v>381</v>
      </c>
      <c r="IZ703" t="s">
        <v>9</v>
      </c>
      <c r="JB703" t="s">
        <v>11</v>
      </c>
      <c r="JD703" t="s">
        <v>9</v>
      </c>
      <c r="JF703" t="s">
        <v>410</v>
      </c>
      <c r="JG703" t="s">
        <v>446</v>
      </c>
      <c r="JH703" t="s">
        <v>410</v>
      </c>
      <c r="JL703" t="s">
        <v>370</v>
      </c>
      <c r="JM703" t="s">
        <v>370</v>
      </c>
      <c r="JN703" t="s">
        <v>370</v>
      </c>
      <c r="JO703" t="s">
        <v>370</v>
      </c>
      <c r="JP703" t="s">
        <v>370</v>
      </c>
      <c r="JQ703" t="s">
        <v>361</v>
      </c>
      <c r="JR703" t="s">
        <v>361</v>
      </c>
      <c r="JS703" t="s">
        <v>361</v>
      </c>
      <c r="JT703" t="s">
        <v>361</v>
      </c>
      <c r="JU703" t="s">
        <v>361</v>
      </c>
      <c r="JV703" t="s">
        <v>361</v>
      </c>
      <c r="JW703" t="s">
        <v>361</v>
      </c>
      <c r="JX703" t="s">
        <v>489</v>
      </c>
      <c r="JZ703" t="s">
        <v>412</v>
      </c>
      <c r="KB703" t="s">
        <v>8</v>
      </c>
    </row>
    <row r="704" spans="1:288" x14ac:dyDescent="0.3">
      <c r="A704">
        <v>703</v>
      </c>
      <c r="AV704" t="s">
        <v>361</v>
      </c>
      <c r="AW704" t="s">
        <v>361</v>
      </c>
      <c r="AX704" t="s">
        <v>361</v>
      </c>
      <c r="AY704" t="s">
        <v>361</v>
      </c>
      <c r="AZ704" t="s">
        <v>361</v>
      </c>
      <c r="BA704" t="s">
        <v>361</v>
      </c>
      <c r="BB704" t="s">
        <v>361</v>
      </c>
      <c r="BC704" t="s">
        <v>361</v>
      </c>
      <c r="BD704" t="s">
        <v>361</v>
      </c>
      <c r="BE704" t="s">
        <v>361</v>
      </c>
      <c r="BF704" t="s">
        <v>361</v>
      </c>
      <c r="BG704" t="s">
        <v>361</v>
      </c>
      <c r="BH704" t="s">
        <v>361</v>
      </c>
      <c r="BI704" t="s">
        <v>361</v>
      </c>
      <c r="BJ704" t="s">
        <v>361</v>
      </c>
      <c r="BK704" t="s">
        <v>361</v>
      </c>
      <c r="BL704" t="s">
        <v>361</v>
      </c>
      <c r="BM704" t="s">
        <v>361</v>
      </c>
      <c r="BP704" t="s">
        <v>361</v>
      </c>
      <c r="BQ704" t="s">
        <v>361</v>
      </c>
      <c r="BR704" t="s">
        <v>361</v>
      </c>
      <c r="BS704" t="s">
        <v>361</v>
      </c>
      <c r="BT704" t="s">
        <v>361</v>
      </c>
      <c r="BU704" t="s">
        <v>361</v>
      </c>
      <c r="BV704" t="s">
        <v>361</v>
      </c>
      <c r="BW704" t="s">
        <v>361</v>
      </c>
      <c r="BX704" t="s">
        <v>361</v>
      </c>
      <c r="BY704" t="s">
        <v>361</v>
      </c>
      <c r="BZ704" t="s">
        <v>361</v>
      </c>
      <c r="CA704" t="s">
        <v>361</v>
      </c>
      <c r="CB704" t="s">
        <v>361</v>
      </c>
      <c r="CC704" t="s">
        <v>361</v>
      </c>
      <c r="CF704" t="s">
        <v>361</v>
      </c>
      <c r="CG704" t="s">
        <v>361</v>
      </c>
      <c r="CH704" t="s">
        <v>361</v>
      </c>
      <c r="CI704" t="s">
        <v>361</v>
      </c>
      <c r="CJ704" t="s">
        <v>361</v>
      </c>
      <c r="CK704" t="s">
        <v>361</v>
      </c>
      <c r="CL704" t="s">
        <v>361</v>
      </c>
      <c r="CM704" t="s">
        <v>361</v>
      </c>
      <c r="CN704" t="s">
        <v>361</v>
      </c>
      <c r="CO704" t="s">
        <v>361</v>
      </c>
      <c r="CP704" t="s">
        <v>361</v>
      </c>
      <c r="CQ704" t="s">
        <v>361</v>
      </c>
      <c r="CR704" t="s">
        <v>361</v>
      </c>
      <c r="CS704" t="s">
        <v>361</v>
      </c>
      <c r="CT704" t="s">
        <v>361</v>
      </c>
      <c r="CU704" t="s">
        <v>361</v>
      </c>
      <c r="CV704" t="s">
        <v>361</v>
      </c>
      <c r="CW704" t="s">
        <v>361</v>
      </c>
      <c r="CX704" t="s">
        <v>361</v>
      </c>
      <c r="CY704" t="s">
        <v>361</v>
      </c>
      <c r="CZ704" t="s">
        <v>361</v>
      </c>
      <c r="DA704" t="s">
        <v>361</v>
      </c>
      <c r="DH704" t="s">
        <v>361</v>
      </c>
      <c r="DI704" t="s">
        <v>361</v>
      </c>
      <c r="DJ704" t="s">
        <v>361</v>
      </c>
      <c r="DK704" t="s">
        <v>361</v>
      </c>
      <c r="DL704" t="s">
        <v>361</v>
      </c>
      <c r="DM704" t="s">
        <v>361</v>
      </c>
      <c r="DN704" t="s">
        <v>361</v>
      </c>
      <c r="DO704" t="s">
        <v>361</v>
      </c>
      <c r="DP704" t="s">
        <v>361</v>
      </c>
      <c r="DQ704" t="s">
        <v>361</v>
      </c>
      <c r="DR704" t="s">
        <v>361</v>
      </c>
      <c r="DT704" t="s">
        <v>361</v>
      </c>
      <c r="DU704" t="s">
        <v>361</v>
      </c>
      <c r="DV704" t="s">
        <v>361</v>
      </c>
      <c r="DW704" t="s">
        <v>361</v>
      </c>
      <c r="DX704" t="s">
        <v>361</v>
      </c>
      <c r="DY704" t="s">
        <v>361</v>
      </c>
      <c r="DZ704" t="s">
        <v>361</v>
      </c>
      <c r="EA704" t="s">
        <v>361</v>
      </c>
      <c r="EB704" t="s">
        <v>361</v>
      </c>
      <c r="EC704" t="s">
        <v>361</v>
      </c>
      <c r="ED704" t="s">
        <v>361</v>
      </c>
      <c r="JL704" t="s">
        <v>361</v>
      </c>
      <c r="JM704" t="s">
        <v>361</v>
      </c>
      <c r="JN704" t="s">
        <v>361</v>
      </c>
      <c r="JO704" t="s">
        <v>361</v>
      </c>
      <c r="JP704" t="s">
        <v>361</v>
      </c>
      <c r="JQ704" t="s">
        <v>361</v>
      </c>
      <c r="JR704" t="s">
        <v>361</v>
      </c>
      <c r="JS704" t="s">
        <v>361</v>
      </c>
      <c r="JT704" t="s">
        <v>361</v>
      </c>
      <c r="JU704" t="s">
        <v>361</v>
      </c>
      <c r="JV704" t="s">
        <v>361</v>
      </c>
      <c r="JW704" t="s">
        <v>361</v>
      </c>
      <c r="KB704" t="s">
        <v>59</v>
      </c>
    </row>
    <row r="705" spans="1:288" x14ac:dyDescent="0.3">
      <c r="A705">
        <v>704</v>
      </c>
      <c r="D705" s="45">
        <v>44755</v>
      </c>
      <c r="E705" s="46">
        <v>0.51736111111111105</v>
      </c>
      <c r="F705" t="s">
        <v>75</v>
      </c>
      <c r="G705" t="s">
        <v>13</v>
      </c>
      <c r="H705" t="s">
        <v>7</v>
      </c>
      <c r="L705" t="s">
        <v>362</v>
      </c>
      <c r="P705" t="s">
        <v>9</v>
      </c>
      <c r="V705" t="s">
        <v>401</v>
      </c>
      <c r="X705" t="s">
        <v>9</v>
      </c>
      <c r="Z705" t="s">
        <v>402</v>
      </c>
      <c r="AB705" t="s">
        <v>403</v>
      </c>
      <c r="AD705" t="s">
        <v>423</v>
      </c>
      <c r="AF705" t="s">
        <v>470</v>
      </c>
      <c r="AH705" t="s">
        <v>14</v>
      </c>
      <c r="AI705" t="s">
        <v>700</v>
      </c>
      <c r="AJ705" t="s">
        <v>367</v>
      </c>
      <c r="AN705" t="s">
        <v>7</v>
      </c>
      <c r="AP705" t="s">
        <v>424</v>
      </c>
      <c r="AR705" t="s">
        <v>7</v>
      </c>
      <c r="AT705" t="s">
        <v>7</v>
      </c>
      <c r="AV705" t="s">
        <v>370</v>
      </c>
      <c r="AW705" t="s">
        <v>361</v>
      </c>
      <c r="AX705" t="s">
        <v>361</v>
      </c>
      <c r="AY705" t="s">
        <v>361</v>
      </c>
      <c r="AZ705" t="s">
        <v>361</v>
      </c>
      <c r="BA705" t="s">
        <v>361</v>
      </c>
      <c r="BB705" t="s">
        <v>361</v>
      </c>
      <c r="BC705" t="s">
        <v>361</v>
      </c>
      <c r="BD705" t="s">
        <v>361</v>
      </c>
      <c r="BE705" t="s">
        <v>361</v>
      </c>
      <c r="BF705" t="s">
        <v>361</v>
      </c>
      <c r="BG705" t="s">
        <v>361</v>
      </c>
      <c r="BH705" t="s">
        <v>361</v>
      </c>
      <c r="BI705" t="s">
        <v>361</v>
      </c>
      <c r="BJ705" t="s">
        <v>361</v>
      </c>
      <c r="BK705" t="s">
        <v>361</v>
      </c>
      <c r="BL705" t="s">
        <v>361</v>
      </c>
      <c r="BM705" t="s">
        <v>361</v>
      </c>
      <c r="BP705" t="s">
        <v>361</v>
      </c>
      <c r="BQ705" t="s">
        <v>361</v>
      </c>
      <c r="BR705" t="s">
        <v>361</v>
      </c>
      <c r="BS705" t="s">
        <v>370</v>
      </c>
      <c r="BT705" t="s">
        <v>361</v>
      </c>
      <c r="BU705" t="s">
        <v>361</v>
      </c>
      <c r="BV705" t="s">
        <v>361</v>
      </c>
      <c r="BW705" t="s">
        <v>361</v>
      </c>
      <c r="BX705" t="s">
        <v>361</v>
      </c>
      <c r="BY705" t="s">
        <v>361</v>
      </c>
      <c r="BZ705" t="s">
        <v>361</v>
      </c>
      <c r="CA705" t="s">
        <v>361</v>
      </c>
      <c r="CB705" t="s">
        <v>361</v>
      </c>
      <c r="CC705" t="s">
        <v>361</v>
      </c>
      <c r="CF705" t="s">
        <v>370</v>
      </c>
      <c r="CG705" t="s">
        <v>361</v>
      </c>
      <c r="CH705" t="s">
        <v>361</v>
      </c>
      <c r="CI705" t="s">
        <v>361</v>
      </c>
      <c r="CJ705" t="s">
        <v>361</v>
      </c>
      <c r="CK705" t="s">
        <v>361</v>
      </c>
      <c r="CL705" t="s">
        <v>361</v>
      </c>
      <c r="CM705" t="s">
        <v>361</v>
      </c>
      <c r="CN705" t="s">
        <v>361</v>
      </c>
      <c r="CO705" t="s">
        <v>361</v>
      </c>
      <c r="CP705" t="s">
        <v>361</v>
      </c>
      <c r="CQ705" t="s">
        <v>361</v>
      </c>
      <c r="CR705" t="s">
        <v>361</v>
      </c>
      <c r="CS705" t="s">
        <v>361</v>
      </c>
      <c r="CT705" t="s">
        <v>361</v>
      </c>
      <c r="CU705" t="s">
        <v>361</v>
      </c>
      <c r="CV705" t="s">
        <v>361</v>
      </c>
      <c r="CW705" t="s">
        <v>361</v>
      </c>
      <c r="CX705" t="s">
        <v>361</v>
      </c>
      <c r="CY705" t="s">
        <v>361</v>
      </c>
      <c r="CZ705" t="s">
        <v>361</v>
      </c>
      <c r="DA705" t="s">
        <v>361</v>
      </c>
      <c r="DD705" t="s">
        <v>9</v>
      </c>
      <c r="DF705" t="s">
        <v>368</v>
      </c>
      <c r="DH705" t="s">
        <v>361</v>
      </c>
      <c r="DI705" t="s">
        <v>361</v>
      </c>
      <c r="DJ705" t="s">
        <v>361</v>
      </c>
      <c r="DK705" t="s">
        <v>361</v>
      </c>
      <c r="DL705" t="s">
        <v>361</v>
      </c>
      <c r="DM705" t="s">
        <v>361</v>
      </c>
      <c r="DN705" t="s">
        <v>361</v>
      </c>
      <c r="DO705" t="s">
        <v>361</v>
      </c>
      <c r="DP705" t="s">
        <v>361</v>
      </c>
      <c r="DQ705" t="s">
        <v>361</v>
      </c>
      <c r="DR705" t="s">
        <v>370</v>
      </c>
      <c r="DT705" t="s">
        <v>361</v>
      </c>
      <c r="DU705" t="s">
        <v>361</v>
      </c>
      <c r="DV705" t="s">
        <v>361</v>
      </c>
      <c r="DW705" t="s">
        <v>361</v>
      </c>
      <c r="DX705" t="s">
        <v>361</v>
      </c>
      <c r="DY705" t="s">
        <v>361</v>
      </c>
      <c r="DZ705" t="s">
        <v>361</v>
      </c>
      <c r="EA705" t="s">
        <v>361</v>
      </c>
      <c r="EB705" t="s">
        <v>361</v>
      </c>
      <c r="EC705" t="s">
        <v>361</v>
      </c>
      <c r="ED705" t="s">
        <v>361</v>
      </c>
      <c r="EH705" t="s">
        <v>9</v>
      </c>
      <c r="EJ705" t="s">
        <v>9</v>
      </c>
      <c r="EL705">
        <v>4</v>
      </c>
      <c r="EM705" t="s">
        <v>372</v>
      </c>
      <c r="EN705">
        <v>10</v>
      </c>
      <c r="EO705" t="s">
        <v>371</v>
      </c>
      <c r="EP705">
        <v>12</v>
      </c>
      <c r="EQ705" t="s">
        <v>372</v>
      </c>
      <c r="ER705">
        <v>17</v>
      </c>
      <c r="ES705" t="s">
        <v>372</v>
      </c>
      <c r="ET705">
        <v>46</v>
      </c>
      <c r="FQ705" t="s">
        <v>392</v>
      </c>
      <c r="FR705" t="s">
        <v>404</v>
      </c>
      <c r="FT705" t="s">
        <v>580</v>
      </c>
      <c r="FV705" t="s">
        <v>406</v>
      </c>
      <c r="FZ705" t="s">
        <v>9</v>
      </c>
      <c r="GF705" t="s">
        <v>7</v>
      </c>
      <c r="GJ705" t="s">
        <v>375</v>
      </c>
      <c r="GP705">
        <v>5</v>
      </c>
      <c r="GR705" t="s">
        <v>701</v>
      </c>
      <c r="GT705" t="s">
        <v>377</v>
      </c>
      <c r="GX705" t="s">
        <v>378</v>
      </c>
      <c r="HB705" t="s">
        <v>7</v>
      </c>
      <c r="HD705" t="s">
        <v>9</v>
      </c>
      <c r="HF705" t="s">
        <v>9</v>
      </c>
      <c r="HG705" t="s">
        <v>9</v>
      </c>
      <c r="HH705" t="s">
        <v>7</v>
      </c>
      <c r="HI705" t="s">
        <v>7</v>
      </c>
      <c r="HJ705" t="s">
        <v>9</v>
      </c>
      <c r="HK705" t="s">
        <v>7</v>
      </c>
      <c r="HL705" t="s">
        <v>7</v>
      </c>
      <c r="HM705" t="s">
        <v>7</v>
      </c>
      <c r="HN705" t="s">
        <v>7</v>
      </c>
      <c r="HX705" t="s">
        <v>9</v>
      </c>
      <c r="HY705" t="s">
        <v>9</v>
      </c>
      <c r="HZ705" t="s">
        <v>7</v>
      </c>
      <c r="IA705" t="s">
        <v>7</v>
      </c>
      <c r="IB705" t="s">
        <v>7</v>
      </c>
      <c r="IC705" t="s">
        <v>7</v>
      </c>
      <c r="ID705" t="s">
        <v>7</v>
      </c>
      <c r="IL705" t="s">
        <v>456</v>
      </c>
      <c r="IP705" t="s">
        <v>457</v>
      </c>
      <c r="IT705" t="s">
        <v>445</v>
      </c>
      <c r="IV705" t="s">
        <v>445</v>
      </c>
      <c r="IX705" t="s">
        <v>445</v>
      </c>
      <c r="IZ705" t="s">
        <v>9</v>
      </c>
      <c r="JB705" t="s">
        <v>11</v>
      </c>
      <c r="JD705" t="s">
        <v>9</v>
      </c>
      <c r="JF705" t="s">
        <v>409</v>
      </c>
      <c r="JG705" t="s">
        <v>410</v>
      </c>
      <c r="JH705" t="s">
        <v>410</v>
      </c>
      <c r="JL705" t="s">
        <v>370</v>
      </c>
      <c r="JM705" t="s">
        <v>370</v>
      </c>
      <c r="JN705" t="s">
        <v>370</v>
      </c>
      <c r="JO705" t="s">
        <v>370</v>
      </c>
      <c r="JP705" t="s">
        <v>370</v>
      </c>
      <c r="JQ705" t="s">
        <v>361</v>
      </c>
      <c r="JR705" t="s">
        <v>361</v>
      </c>
      <c r="JS705" t="s">
        <v>361</v>
      </c>
      <c r="JT705" t="s">
        <v>361</v>
      </c>
      <c r="JU705" t="s">
        <v>361</v>
      </c>
      <c r="JV705" t="s">
        <v>361</v>
      </c>
      <c r="JW705" t="s">
        <v>361</v>
      </c>
      <c r="JX705" t="s">
        <v>490</v>
      </c>
      <c r="JZ705" t="s">
        <v>412</v>
      </c>
      <c r="KB705" t="s">
        <v>8</v>
      </c>
    </row>
    <row r="706" spans="1:288" x14ac:dyDescent="0.3">
      <c r="A706">
        <v>705</v>
      </c>
      <c r="D706" s="45">
        <v>44755</v>
      </c>
      <c r="E706" s="46">
        <v>0.51736111111111105</v>
      </c>
      <c r="F706" t="s">
        <v>10</v>
      </c>
      <c r="G706" t="s">
        <v>13</v>
      </c>
      <c r="H706" t="s">
        <v>7</v>
      </c>
      <c r="L706" t="s">
        <v>362</v>
      </c>
      <c r="P706" t="s">
        <v>9</v>
      </c>
      <c r="V706" t="s">
        <v>363</v>
      </c>
      <c r="Z706" t="s">
        <v>364</v>
      </c>
      <c r="AB706" t="s">
        <v>365</v>
      </c>
      <c r="AD706" t="s">
        <v>506</v>
      </c>
      <c r="AF706" t="s">
        <v>367</v>
      </c>
      <c r="AJ706" t="s">
        <v>367</v>
      </c>
      <c r="AN706" t="s">
        <v>368</v>
      </c>
      <c r="AP706" t="s">
        <v>369</v>
      </c>
      <c r="AR706" t="s">
        <v>7</v>
      </c>
      <c r="AT706" t="s">
        <v>9</v>
      </c>
      <c r="AV706" t="s">
        <v>361</v>
      </c>
      <c r="AW706" t="s">
        <v>361</v>
      </c>
      <c r="AX706" t="s">
        <v>361</v>
      </c>
      <c r="AY706" t="s">
        <v>370</v>
      </c>
      <c r="AZ706" t="s">
        <v>370</v>
      </c>
      <c r="BA706" t="s">
        <v>370</v>
      </c>
      <c r="BB706" t="s">
        <v>361</v>
      </c>
      <c r="BC706" t="s">
        <v>361</v>
      </c>
      <c r="BD706" t="s">
        <v>361</v>
      </c>
      <c r="BE706" t="s">
        <v>361</v>
      </c>
      <c r="BF706" t="s">
        <v>361</v>
      </c>
      <c r="BG706" t="s">
        <v>361</v>
      </c>
      <c r="BH706" t="s">
        <v>361</v>
      </c>
      <c r="BI706" t="s">
        <v>361</v>
      </c>
      <c r="BJ706" t="s">
        <v>361</v>
      </c>
      <c r="BK706" t="s">
        <v>361</v>
      </c>
      <c r="BL706" t="s">
        <v>361</v>
      </c>
      <c r="BM706" t="s">
        <v>361</v>
      </c>
      <c r="BP706" t="s">
        <v>361</v>
      </c>
      <c r="BQ706" t="s">
        <v>361</v>
      </c>
      <c r="BR706" t="s">
        <v>361</v>
      </c>
      <c r="BS706" t="s">
        <v>370</v>
      </c>
      <c r="BT706" t="s">
        <v>361</v>
      </c>
      <c r="BU706" t="s">
        <v>361</v>
      </c>
      <c r="BV706" t="s">
        <v>361</v>
      </c>
      <c r="BW706" t="s">
        <v>361</v>
      </c>
      <c r="BX706" t="s">
        <v>361</v>
      </c>
      <c r="BY706" t="s">
        <v>361</v>
      </c>
      <c r="BZ706" t="s">
        <v>361</v>
      </c>
      <c r="CA706" t="s">
        <v>361</v>
      </c>
      <c r="CB706" t="s">
        <v>361</v>
      </c>
      <c r="CC706" t="s">
        <v>361</v>
      </c>
      <c r="CF706" t="s">
        <v>361</v>
      </c>
      <c r="CG706" t="s">
        <v>361</v>
      </c>
      <c r="CH706" t="s">
        <v>370</v>
      </c>
      <c r="CI706" t="s">
        <v>370</v>
      </c>
      <c r="CJ706" t="s">
        <v>370</v>
      </c>
      <c r="CK706" t="s">
        <v>361</v>
      </c>
      <c r="CL706" t="s">
        <v>361</v>
      </c>
      <c r="CM706" t="s">
        <v>361</v>
      </c>
      <c r="CN706" t="s">
        <v>370</v>
      </c>
      <c r="CO706" t="s">
        <v>361</v>
      </c>
      <c r="CP706" t="s">
        <v>361</v>
      </c>
      <c r="CQ706" t="s">
        <v>361</v>
      </c>
      <c r="CR706" t="s">
        <v>361</v>
      </c>
      <c r="CS706" t="s">
        <v>361</v>
      </c>
      <c r="CT706" t="s">
        <v>361</v>
      </c>
      <c r="CU706" t="s">
        <v>361</v>
      </c>
      <c r="CV706" t="s">
        <v>361</v>
      </c>
      <c r="CW706" t="s">
        <v>361</v>
      </c>
      <c r="CX706" t="s">
        <v>361</v>
      </c>
      <c r="CY706" t="s">
        <v>361</v>
      </c>
      <c r="CZ706" t="s">
        <v>361</v>
      </c>
      <c r="DA706" t="s">
        <v>361</v>
      </c>
      <c r="DD706" t="s">
        <v>9</v>
      </c>
      <c r="DF706" t="s">
        <v>9</v>
      </c>
      <c r="DH706" t="s">
        <v>361</v>
      </c>
      <c r="DI706" t="s">
        <v>361</v>
      </c>
      <c r="DJ706" t="s">
        <v>361</v>
      </c>
      <c r="DK706" t="s">
        <v>361</v>
      </c>
      <c r="DL706" t="s">
        <v>361</v>
      </c>
      <c r="DM706" t="s">
        <v>361</v>
      </c>
      <c r="DN706" t="s">
        <v>361</v>
      </c>
      <c r="DO706" t="s">
        <v>361</v>
      </c>
      <c r="DP706" t="s">
        <v>361</v>
      </c>
      <c r="DQ706" t="s">
        <v>361</v>
      </c>
      <c r="DR706" t="s">
        <v>370</v>
      </c>
      <c r="DT706" t="s">
        <v>361</v>
      </c>
      <c r="DU706" t="s">
        <v>361</v>
      </c>
      <c r="DV706" t="s">
        <v>361</v>
      </c>
      <c r="DW706" t="s">
        <v>361</v>
      </c>
      <c r="DX706" t="s">
        <v>361</v>
      </c>
      <c r="DY706" t="s">
        <v>361</v>
      </c>
      <c r="DZ706" t="s">
        <v>361</v>
      </c>
      <c r="EA706" t="s">
        <v>361</v>
      </c>
      <c r="EB706" t="s">
        <v>361</v>
      </c>
      <c r="EC706" t="s">
        <v>361</v>
      </c>
      <c r="ED706" t="s">
        <v>361</v>
      </c>
      <c r="EH706" t="s">
        <v>7</v>
      </c>
      <c r="EJ706" t="s">
        <v>7</v>
      </c>
      <c r="EL706">
        <v>0</v>
      </c>
      <c r="FQ706" t="s">
        <v>373</v>
      </c>
      <c r="FR706" t="s">
        <v>449</v>
      </c>
      <c r="FV706" t="s">
        <v>449</v>
      </c>
      <c r="GF706" t="s">
        <v>7</v>
      </c>
      <c r="GJ706" t="s">
        <v>425</v>
      </c>
      <c r="GP706">
        <v>1</v>
      </c>
      <c r="GR706" t="s">
        <v>376</v>
      </c>
      <c r="GT706" t="s">
        <v>377</v>
      </c>
      <c r="GX706" t="s">
        <v>378</v>
      </c>
      <c r="HB706" t="s">
        <v>9</v>
      </c>
      <c r="HD706" t="s">
        <v>9</v>
      </c>
      <c r="HF706" t="s">
        <v>9</v>
      </c>
      <c r="HG706" t="s">
        <v>9</v>
      </c>
      <c r="HH706" t="s">
        <v>7</v>
      </c>
      <c r="HI706" t="s">
        <v>9</v>
      </c>
      <c r="HJ706" t="s">
        <v>9</v>
      </c>
      <c r="HK706" t="s">
        <v>9</v>
      </c>
      <c r="HL706" t="s">
        <v>9</v>
      </c>
      <c r="HM706" t="s">
        <v>9</v>
      </c>
      <c r="HN706" t="s">
        <v>9</v>
      </c>
      <c r="HX706" t="s">
        <v>9</v>
      </c>
      <c r="HY706" t="s">
        <v>9</v>
      </c>
      <c r="HZ706" t="s">
        <v>7</v>
      </c>
      <c r="IA706" t="s">
        <v>7</v>
      </c>
      <c r="IB706" t="s">
        <v>7</v>
      </c>
      <c r="IC706" t="s">
        <v>9</v>
      </c>
      <c r="ID706" t="s">
        <v>7</v>
      </c>
      <c r="IL706" t="s">
        <v>379</v>
      </c>
      <c r="IP706" t="s">
        <v>380</v>
      </c>
      <c r="IT706" t="s">
        <v>381</v>
      </c>
      <c r="IV706" t="s">
        <v>381</v>
      </c>
      <c r="IX706" t="s">
        <v>381</v>
      </c>
      <c r="IZ706" t="s">
        <v>9</v>
      </c>
      <c r="JB706" t="s">
        <v>11</v>
      </c>
      <c r="JD706" t="s">
        <v>9</v>
      </c>
      <c r="JF706" t="s">
        <v>410</v>
      </c>
      <c r="JG706" t="s">
        <v>446</v>
      </c>
      <c r="JH706" t="s">
        <v>410</v>
      </c>
      <c r="JL706" t="s">
        <v>370</v>
      </c>
      <c r="JM706" t="s">
        <v>370</v>
      </c>
      <c r="JN706" t="s">
        <v>370</v>
      </c>
      <c r="JO706" t="s">
        <v>370</v>
      </c>
      <c r="JP706" t="s">
        <v>361</v>
      </c>
      <c r="JQ706" t="s">
        <v>361</v>
      </c>
      <c r="JR706" t="s">
        <v>361</v>
      </c>
      <c r="JS706" t="s">
        <v>361</v>
      </c>
      <c r="JT706" t="s">
        <v>361</v>
      </c>
      <c r="JU706" t="s">
        <v>361</v>
      </c>
      <c r="JV706" t="s">
        <v>361</v>
      </c>
      <c r="JW706" t="s">
        <v>361</v>
      </c>
      <c r="JX706" t="s">
        <v>14</v>
      </c>
      <c r="JZ706" t="s">
        <v>412</v>
      </c>
      <c r="KB706" t="s">
        <v>8</v>
      </c>
    </row>
    <row r="707" spans="1:288" x14ac:dyDescent="0.3">
      <c r="A707">
        <v>706</v>
      </c>
      <c r="AV707" t="s">
        <v>361</v>
      </c>
      <c r="AW707" t="s">
        <v>361</v>
      </c>
      <c r="AX707" t="s">
        <v>361</v>
      </c>
      <c r="AY707" t="s">
        <v>361</v>
      </c>
      <c r="AZ707" t="s">
        <v>361</v>
      </c>
      <c r="BA707" t="s">
        <v>361</v>
      </c>
      <c r="BB707" t="s">
        <v>361</v>
      </c>
      <c r="BC707" t="s">
        <v>361</v>
      </c>
      <c r="BD707" t="s">
        <v>361</v>
      </c>
      <c r="BE707" t="s">
        <v>361</v>
      </c>
      <c r="BF707" t="s">
        <v>361</v>
      </c>
      <c r="BG707" t="s">
        <v>361</v>
      </c>
      <c r="BH707" t="s">
        <v>361</v>
      </c>
      <c r="BI707" t="s">
        <v>361</v>
      </c>
      <c r="BJ707" t="s">
        <v>361</v>
      </c>
      <c r="BK707" t="s">
        <v>361</v>
      </c>
      <c r="BL707" t="s">
        <v>361</v>
      </c>
      <c r="BM707" t="s">
        <v>361</v>
      </c>
      <c r="BP707" t="s">
        <v>361</v>
      </c>
      <c r="BQ707" t="s">
        <v>361</v>
      </c>
      <c r="BR707" t="s">
        <v>361</v>
      </c>
      <c r="BS707" t="s">
        <v>361</v>
      </c>
      <c r="BT707" t="s">
        <v>361</v>
      </c>
      <c r="BU707" t="s">
        <v>361</v>
      </c>
      <c r="BV707" t="s">
        <v>361</v>
      </c>
      <c r="BW707" t="s">
        <v>361</v>
      </c>
      <c r="BX707" t="s">
        <v>361</v>
      </c>
      <c r="BY707" t="s">
        <v>361</v>
      </c>
      <c r="BZ707" t="s">
        <v>361</v>
      </c>
      <c r="CA707" t="s">
        <v>361</v>
      </c>
      <c r="CB707" t="s">
        <v>361</v>
      </c>
      <c r="CC707" t="s">
        <v>361</v>
      </c>
      <c r="CF707" t="s">
        <v>361</v>
      </c>
      <c r="CG707" t="s">
        <v>361</v>
      </c>
      <c r="CH707" t="s">
        <v>361</v>
      </c>
      <c r="CI707" t="s">
        <v>361</v>
      </c>
      <c r="CJ707" t="s">
        <v>361</v>
      </c>
      <c r="CK707" t="s">
        <v>361</v>
      </c>
      <c r="CL707" t="s">
        <v>361</v>
      </c>
      <c r="CM707" t="s">
        <v>361</v>
      </c>
      <c r="CN707" t="s">
        <v>361</v>
      </c>
      <c r="CO707" t="s">
        <v>361</v>
      </c>
      <c r="CP707" t="s">
        <v>361</v>
      </c>
      <c r="CQ707" t="s">
        <v>361</v>
      </c>
      <c r="CR707" t="s">
        <v>361</v>
      </c>
      <c r="CS707" t="s">
        <v>361</v>
      </c>
      <c r="CT707" t="s">
        <v>361</v>
      </c>
      <c r="CU707" t="s">
        <v>361</v>
      </c>
      <c r="CV707" t="s">
        <v>361</v>
      </c>
      <c r="CW707" t="s">
        <v>361</v>
      </c>
      <c r="CX707" t="s">
        <v>361</v>
      </c>
      <c r="CY707" t="s">
        <v>361</v>
      </c>
      <c r="CZ707" t="s">
        <v>361</v>
      </c>
      <c r="DA707" t="s">
        <v>361</v>
      </c>
      <c r="DH707" t="s">
        <v>361</v>
      </c>
      <c r="DI707" t="s">
        <v>361</v>
      </c>
      <c r="DJ707" t="s">
        <v>361</v>
      </c>
      <c r="DK707" t="s">
        <v>361</v>
      </c>
      <c r="DL707" t="s">
        <v>361</v>
      </c>
      <c r="DM707" t="s">
        <v>361</v>
      </c>
      <c r="DN707" t="s">
        <v>361</v>
      </c>
      <c r="DO707" t="s">
        <v>361</v>
      </c>
      <c r="DP707" t="s">
        <v>361</v>
      </c>
      <c r="DQ707" t="s">
        <v>361</v>
      </c>
      <c r="DR707" t="s">
        <v>361</v>
      </c>
      <c r="DT707" t="s">
        <v>361</v>
      </c>
      <c r="DU707" t="s">
        <v>361</v>
      </c>
      <c r="DV707" t="s">
        <v>361</v>
      </c>
      <c r="DW707" t="s">
        <v>361</v>
      </c>
      <c r="DX707" t="s">
        <v>361</v>
      </c>
      <c r="DY707" t="s">
        <v>361</v>
      </c>
      <c r="DZ707" t="s">
        <v>361</v>
      </c>
      <c r="EA707" t="s">
        <v>361</v>
      </c>
      <c r="EB707" t="s">
        <v>361</v>
      </c>
      <c r="EC707" t="s">
        <v>361</v>
      </c>
      <c r="ED707" t="s">
        <v>361</v>
      </c>
      <c r="JL707" t="s">
        <v>361</v>
      </c>
      <c r="JM707" t="s">
        <v>361</v>
      </c>
      <c r="JN707" t="s">
        <v>361</v>
      </c>
      <c r="JO707" t="s">
        <v>361</v>
      </c>
      <c r="JP707" t="s">
        <v>361</v>
      </c>
      <c r="JQ707" t="s">
        <v>361</v>
      </c>
      <c r="JR707" t="s">
        <v>361</v>
      </c>
      <c r="JS707" t="s">
        <v>361</v>
      </c>
      <c r="JT707" t="s">
        <v>361</v>
      </c>
      <c r="JU707" t="s">
        <v>361</v>
      </c>
      <c r="JV707" t="s">
        <v>361</v>
      </c>
      <c r="JW707" t="s">
        <v>361</v>
      </c>
      <c r="KB707" t="s">
        <v>59</v>
      </c>
    </row>
    <row r="708" spans="1:288" x14ac:dyDescent="0.3">
      <c r="A708">
        <v>707</v>
      </c>
      <c r="AV708" t="s">
        <v>361</v>
      </c>
      <c r="AW708" t="s">
        <v>361</v>
      </c>
      <c r="AX708" t="s">
        <v>361</v>
      </c>
      <c r="AY708" t="s">
        <v>361</v>
      </c>
      <c r="AZ708" t="s">
        <v>361</v>
      </c>
      <c r="BA708" t="s">
        <v>361</v>
      </c>
      <c r="BB708" t="s">
        <v>361</v>
      </c>
      <c r="BC708" t="s">
        <v>361</v>
      </c>
      <c r="BD708" t="s">
        <v>361</v>
      </c>
      <c r="BE708" t="s">
        <v>361</v>
      </c>
      <c r="BF708" t="s">
        <v>361</v>
      </c>
      <c r="BG708" t="s">
        <v>361</v>
      </c>
      <c r="BH708" t="s">
        <v>361</v>
      </c>
      <c r="BI708" t="s">
        <v>361</v>
      </c>
      <c r="BJ708" t="s">
        <v>361</v>
      </c>
      <c r="BK708" t="s">
        <v>361</v>
      </c>
      <c r="BL708" t="s">
        <v>361</v>
      </c>
      <c r="BM708" t="s">
        <v>361</v>
      </c>
      <c r="BP708" t="s">
        <v>361</v>
      </c>
      <c r="BQ708" t="s">
        <v>361</v>
      </c>
      <c r="BR708" t="s">
        <v>361</v>
      </c>
      <c r="BS708" t="s">
        <v>361</v>
      </c>
      <c r="BT708" t="s">
        <v>361</v>
      </c>
      <c r="BU708" t="s">
        <v>361</v>
      </c>
      <c r="BV708" t="s">
        <v>361</v>
      </c>
      <c r="BW708" t="s">
        <v>361</v>
      </c>
      <c r="BX708" t="s">
        <v>361</v>
      </c>
      <c r="BY708" t="s">
        <v>361</v>
      </c>
      <c r="BZ708" t="s">
        <v>361</v>
      </c>
      <c r="CA708" t="s">
        <v>361</v>
      </c>
      <c r="CB708" t="s">
        <v>361</v>
      </c>
      <c r="CC708" t="s">
        <v>361</v>
      </c>
      <c r="CF708" t="s">
        <v>361</v>
      </c>
      <c r="CG708" t="s">
        <v>361</v>
      </c>
      <c r="CH708" t="s">
        <v>361</v>
      </c>
      <c r="CI708" t="s">
        <v>361</v>
      </c>
      <c r="CJ708" t="s">
        <v>361</v>
      </c>
      <c r="CK708" t="s">
        <v>361</v>
      </c>
      <c r="CL708" t="s">
        <v>361</v>
      </c>
      <c r="CM708" t="s">
        <v>361</v>
      </c>
      <c r="CN708" t="s">
        <v>361</v>
      </c>
      <c r="CO708" t="s">
        <v>361</v>
      </c>
      <c r="CP708" t="s">
        <v>361</v>
      </c>
      <c r="CQ708" t="s">
        <v>361</v>
      </c>
      <c r="CR708" t="s">
        <v>361</v>
      </c>
      <c r="CS708" t="s">
        <v>361</v>
      </c>
      <c r="CT708" t="s">
        <v>361</v>
      </c>
      <c r="CU708" t="s">
        <v>361</v>
      </c>
      <c r="CV708" t="s">
        <v>361</v>
      </c>
      <c r="CW708" t="s">
        <v>361</v>
      </c>
      <c r="CX708" t="s">
        <v>361</v>
      </c>
      <c r="CY708" t="s">
        <v>361</v>
      </c>
      <c r="CZ708" t="s">
        <v>361</v>
      </c>
      <c r="DA708" t="s">
        <v>361</v>
      </c>
      <c r="DH708" t="s">
        <v>361</v>
      </c>
      <c r="DI708" t="s">
        <v>361</v>
      </c>
      <c r="DJ708" t="s">
        <v>361</v>
      </c>
      <c r="DK708" t="s">
        <v>361</v>
      </c>
      <c r="DL708" t="s">
        <v>361</v>
      </c>
      <c r="DM708" t="s">
        <v>361</v>
      </c>
      <c r="DN708" t="s">
        <v>361</v>
      </c>
      <c r="DO708" t="s">
        <v>361</v>
      </c>
      <c r="DP708" t="s">
        <v>361</v>
      </c>
      <c r="DQ708" t="s">
        <v>361</v>
      </c>
      <c r="DR708" t="s">
        <v>361</v>
      </c>
      <c r="DT708" t="s">
        <v>361</v>
      </c>
      <c r="DU708" t="s">
        <v>361</v>
      </c>
      <c r="DV708" t="s">
        <v>361</v>
      </c>
      <c r="DW708" t="s">
        <v>361</v>
      </c>
      <c r="DX708" t="s">
        <v>361</v>
      </c>
      <c r="DY708" t="s">
        <v>361</v>
      </c>
      <c r="DZ708" t="s">
        <v>361</v>
      </c>
      <c r="EA708" t="s">
        <v>361</v>
      </c>
      <c r="EB708" t="s">
        <v>361</v>
      </c>
      <c r="EC708" t="s">
        <v>361</v>
      </c>
      <c r="ED708" t="s">
        <v>361</v>
      </c>
      <c r="JL708" t="s">
        <v>361</v>
      </c>
      <c r="JM708" t="s">
        <v>361</v>
      </c>
      <c r="JN708" t="s">
        <v>361</v>
      </c>
      <c r="JO708" t="s">
        <v>361</v>
      </c>
      <c r="JP708" t="s">
        <v>361</v>
      </c>
      <c r="JQ708" t="s">
        <v>361</v>
      </c>
      <c r="JR708" t="s">
        <v>361</v>
      </c>
      <c r="JS708" t="s">
        <v>361</v>
      </c>
      <c r="JT708" t="s">
        <v>361</v>
      </c>
      <c r="JU708" t="s">
        <v>361</v>
      </c>
      <c r="JV708" t="s">
        <v>361</v>
      </c>
      <c r="JW708" t="s">
        <v>361</v>
      </c>
      <c r="KB708" t="s">
        <v>59</v>
      </c>
    </row>
    <row r="709" spans="1:288" x14ac:dyDescent="0.3">
      <c r="A709">
        <v>708</v>
      </c>
      <c r="D709" s="45">
        <v>44755</v>
      </c>
      <c r="E709" s="46">
        <v>0.53819444444444442</v>
      </c>
      <c r="F709" t="s">
        <v>19</v>
      </c>
      <c r="G709" t="s">
        <v>13</v>
      </c>
      <c r="H709" t="s">
        <v>7</v>
      </c>
      <c r="L709" t="s">
        <v>362</v>
      </c>
      <c r="P709" t="s">
        <v>9</v>
      </c>
      <c r="V709" t="s">
        <v>487</v>
      </c>
      <c r="X709" t="s">
        <v>9</v>
      </c>
      <c r="Z709" t="s">
        <v>364</v>
      </c>
      <c r="AB709" t="s">
        <v>365</v>
      </c>
      <c r="AD709" t="s">
        <v>506</v>
      </c>
      <c r="AF709" t="s">
        <v>367</v>
      </c>
      <c r="AJ709" t="s">
        <v>367</v>
      </c>
      <c r="AN709" t="s">
        <v>7</v>
      </c>
      <c r="AP709" t="s">
        <v>369</v>
      </c>
      <c r="AR709" t="s">
        <v>7</v>
      </c>
      <c r="AT709" t="s">
        <v>9</v>
      </c>
      <c r="AV709" t="s">
        <v>361</v>
      </c>
      <c r="AW709" t="s">
        <v>361</v>
      </c>
      <c r="AX709" t="s">
        <v>361</v>
      </c>
      <c r="AY709" t="s">
        <v>370</v>
      </c>
      <c r="AZ709" t="s">
        <v>370</v>
      </c>
      <c r="BA709" t="s">
        <v>370</v>
      </c>
      <c r="BB709" t="s">
        <v>361</v>
      </c>
      <c r="BC709" t="s">
        <v>361</v>
      </c>
      <c r="BD709" t="s">
        <v>361</v>
      </c>
      <c r="BE709" t="s">
        <v>361</v>
      </c>
      <c r="BF709" t="s">
        <v>361</v>
      </c>
      <c r="BG709" t="s">
        <v>361</v>
      </c>
      <c r="BH709" t="s">
        <v>361</v>
      </c>
      <c r="BI709" t="s">
        <v>361</v>
      </c>
      <c r="BJ709" t="s">
        <v>361</v>
      </c>
      <c r="BK709" t="s">
        <v>361</v>
      </c>
      <c r="BL709" t="s">
        <v>361</v>
      </c>
      <c r="BM709" t="s">
        <v>361</v>
      </c>
      <c r="BP709" t="s">
        <v>361</v>
      </c>
      <c r="BQ709" t="s">
        <v>361</v>
      </c>
      <c r="BR709" t="s">
        <v>370</v>
      </c>
      <c r="BS709" t="s">
        <v>361</v>
      </c>
      <c r="BT709" t="s">
        <v>370</v>
      </c>
      <c r="BU709" t="s">
        <v>361</v>
      </c>
      <c r="BV709" t="s">
        <v>361</v>
      </c>
      <c r="BW709" t="s">
        <v>361</v>
      </c>
      <c r="BX709" t="s">
        <v>361</v>
      </c>
      <c r="BY709" t="s">
        <v>361</v>
      </c>
      <c r="BZ709" t="s">
        <v>361</v>
      </c>
      <c r="CA709" t="s">
        <v>361</v>
      </c>
      <c r="CB709" t="s">
        <v>361</v>
      </c>
      <c r="CC709" t="s">
        <v>361</v>
      </c>
      <c r="CF709" t="s">
        <v>361</v>
      </c>
      <c r="CG709" t="s">
        <v>361</v>
      </c>
      <c r="CH709" t="s">
        <v>370</v>
      </c>
      <c r="CI709" t="s">
        <v>370</v>
      </c>
      <c r="CJ709" t="s">
        <v>370</v>
      </c>
      <c r="CK709" t="s">
        <v>370</v>
      </c>
      <c r="CL709" t="s">
        <v>361</v>
      </c>
      <c r="CM709" t="s">
        <v>361</v>
      </c>
      <c r="CN709" t="s">
        <v>361</v>
      </c>
      <c r="CO709" t="s">
        <v>361</v>
      </c>
      <c r="CP709" t="s">
        <v>361</v>
      </c>
      <c r="CQ709" t="s">
        <v>361</v>
      </c>
      <c r="CR709" t="s">
        <v>361</v>
      </c>
      <c r="CS709" t="s">
        <v>361</v>
      </c>
      <c r="CT709" t="s">
        <v>361</v>
      </c>
      <c r="CU709" t="s">
        <v>361</v>
      </c>
      <c r="CV709" t="s">
        <v>361</v>
      </c>
      <c r="CW709" t="s">
        <v>361</v>
      </c>
      <c r="CX709" t="s">
        <v>361</v>
      </c>
      <c r="CY709" t="s">
        <v>361</v>
      </c>
      <c r="CZ709" t="s">
        <v>361</v>
      </c>
      <c r="DA709" t="s">
        <v>361</v>
      </c>
      <c r="DD709" t="s">
        <v>9</v>
      </c>
      <c r="DF709" t="s">
        <v>9</v>
      </c>
      <c r="DH709" t="s">
        <v>370</v>
      </c>
      <c r="DI709" t="s">
        <v>361</v>
      </c>
      <c r="DJ709" t="s">
        <v>361</v>
      </c>
      <c r="DK709" t="s">
        <v>361</v>
      </c>
      <c r="DL709" t="s">
        <v>361</v>
      </c>
      <c r="DM709" t="s">
        <v>361</v>
      </c>
      <c r="DN709" t="s">
        <v>361</v>
      </c>
      <c r="DO709" t="s">
        <v>361</v>
      </c>
      <c r="DP709" t="s">
        <v>361</v>
      </c>
      <c r="DQ709" t="s">
        <v>361</v>
      </c>
      <c r="DR709" t="s">
        <v>361</v>
      </c>
      <c r="DT709" t="s">
        <v>361</v>
      </c>
      <c r="DU709" t="s">
        <v>361</v>
      </c>
      <c r="DV709" t="s">
        <v>361</v>
      </c>
      <c r="DW709" t="s">
        <v>361</v>
      </c>
      <c r="DX709" t="s">
        <v>361</v>
      </c>
      <c r="DY709" t="s">
        <v>361</v>
      </c>
      <c r="DZ709" t="s">
        <v>361</v>
      </c>
      <c r="EA709" t="s">
        <v>361</v>
      </c>
      <c r="EB709" t="s">
        <v>361</v>
      </c>
      <c r="EC709" t="s">
        <v>361</v>
      </c>
      <c r="ED709" t="s">
        <v>361</v>
      </c>
      <c r="EF709" t="s">
        <v>9</v>
      </c>
      <c r="EH709" t="s">
        <v>7</v>
      </c>
      <c r="EJ709" t="s">
        <v>7</v>
      </c>
      <c r="EL709">
        <v>2</v>
      </c>
      <c r="EM709" t="s">
        <v>372</v>
      </c>
      <c r="EN709">
        <v>38</v>
      </c>
      <c r="EO709" t="s">
        <v>371</v>
      </c>
      <c r="EP709">
        <v>11</v>
      </c>
      <c r="FQ709" t="s">
        <v>392</v>
      </c>
      <c r="FR709" t="s">
        <v>449</v>
      </c>
      <c r="FV709" t="s">
        <v>449</v>
      </c>
      <c r="FZ709" t="s">
        <v>9</v>
      </c>
      <c r="GF709" t="s">
        <v>7</v>
      </c>
      <c r="GJ709" t="s">
        <v>425</v>
      </c>
      <c r="GP709">
        <v>1</v>
      </c>
      <c r="GR709" t="s">
        <v>376</v>
      </c>
      <c r="GT709" t="s">
        <v>377</v>
      </c>
      <c r="GX709" t="s">
        <v>378</v>
      </c>
      <c r="HB709" t="s">
        <v>9</v>
      </c>
      <c r="HD709" t="s">
        <v>9</v>
      </c>
      <c r="HF709" t="s">
        <v>9</v>
      </c>
      <c r="HG709" t="s">
        <v>9</v>
      </c>
      <c r="HH709" t="s">
        <v>7</v>
      </c>
      <c r="HI709" t="s">
        <v>9</v>
      </c>
      <c r="HJ709" t="s">
        <v>9</v>
      </c>
      <c r="HK709" t="s">
        <v>9</v>
      </c>
      <c r="HL709" t="s">
        <v>9</v>
      </c>
      <c r="HM709" t="s">
        <v>9</v>
      </c>
      <c r="HN709" t="s">
        <v>9</v>
      </c>
      <c r="HX709" t="s">
        <v>9</v>
      </c>
      <c r="HY709" t="s">
        <v>9</v>
      </c>
      <c r="HZ709" t="s">
        <v>7</v>
      </c>
      <c r="IA709" t="s">
        <v>7</v>
      </c>
      <c r="IB709" t="s">
        <v>7</v>
      </c>
      <c r="IC709" t="s">
        <v>9</v>
      </c>
      <c r="ID709" t="s">
        <v>7</v>
      </c>
      <c r="IL709" t="s">
        <v>379</v>
      </c>
      <c r="IP709" t="s">
        <v>380</v>
      </c>
      <c r="IT709" t="s">
        <v>519</v>
      </c>
      <c r="IV709" t="s">
        <v>519</v>
      </c>
      <c r="IX709" t="s">
        <v>519</v>
      </c>
      <c r="IZ709" t="s">
        <v>9</v>
      </c>
      <c r="JB709" t="s">
        <v>11</v>
      </c>
      <c r="JD709" t="s">
        <v>9</v>
      </c>
      <c r="JF709" t="s">
        <v>446</v>
      </c>
      <c r="JG709" t="s">
        <v>410</v>
      </c>
      <c r="JH709" t="s">
        <v>410</v>
      </c>
      <c r="JL709" t="s">
        <v>361</v>
      </c>
      <c r="JM709" t="s">
        <v>361</v>
      </c>
      <c r="JN709" t="s">
        <v>361</v>
      </c>
      <c r="JO709" t="s">
        <v>370</v>
      </c>
      <c r="JP709" t="s">
        <v>361</v>
      </c>
      <c r="JQ709" t="s">
        <v>361</v>
      </c>
      <c r="JR709" t="s">
        <v>361</v>
      </c>
      <c r="JS709" t="s">
        <v>361</v>
      </c>
      <c r="JT709" t="s">
        <v>361</v>
      </c>
      <c r="JU709" t="s">
        <v>361</v>
      </c>
      <c r="JV709" t="s">
        <v>361</v>
      </c>
      <c r="JW709" t="s">
        <v>361</v>
      </c>
      <c r="JX709" t="s">
        <v>411</v>
      </c>
      <c r="JZ709" t="s">
        <v>412</v>
      </c>
      <c r="KB709" t="s">
        <v>8</v>
      </c>
    </row>
    <row r="710" spans="1:288" x14ac:dyDescent="0.3">
      <c r="A710">
        <v>709</v>
      </c>
      <c r="AV710" t="s">
        <v>361</v>
      </c>
      <c r="AW710" t="s">
        <v>361</v>
      </c>
      <c r="AX710" t="s">
        <v>361</v>
      </c>
      <c r="AY710" t="s">
        <v>361</v>
      </c>
      <c r="AZ710" t="s">
        <v>361</v>
      </c>
      <c r="BA710" t="s">
        <v>361</v>
      </c>
      <c r="BB710" t="s">
        <v>361</v>
      </c>
      <c r="BC710" t="s">
        <v>361</v>
      </c>
      <c r="BD710" t="s">
        <v>361</v>
      </c>
      <c r="BE710" t="s">
        <v>361</v>
      </c>
      <c r="BF710" t="s">
        <v>361</v>
      </c>
      <c r="BG710" t="s">
        <v>361</v>
      </c>
      <c r="BH710" t="s">
        <v>361</v>
      </c>
      <c r="BI710" t="s">
        <v>361</v>
      </c>
      <c r="BJ710" t="s">
        <v>361</v>
      </c>
      <c r="BK710" t="s">
        <v>361</v>
      </c>
      <c r="BL710" t="s">
        <v>361</v>
      </c>
      <c r="BM710" t="s">
        <v>361</v>
      </c>
      <c r="BP710" t="s">
        <v>361</v>
      </c>
      <c r="BQ710" t="s">
        <v>361</v>
      </c>
      <c r="BR710" t="s">
        <v>361</v>
      </c>
      <c r="BS710" t="s">
        <v>361</v>
      </c>
      <c r="BT710" t="s">
        <v>361</v>
      </c>
      <c r="BU710" t="s">
        <v>361</v>
      </c>
      <c r="BV710" t="s">
        <v>361</v>
      </c>
      <c r="BW710" t="s">
        <v>361</v>
      </c>
      <c r="BX710" t="s">
        <v>361</v>
      </c>
      <c r="BY710" t="s">
        <v>361</v>
      </c>
      <c r="BZ710" t="s">
        <v>361</v>
      </c>
      <c r="CA710" t="s">
        <v>361</v>
      </c>
      <c r="CB710" t="s">
        <v>361</v>
      </c>
      <c r="CC710" t="s">
        <v>361</v>
      </c>
      <c r="CF710" t="s">
        <v>361</v>
      </c>
      <c r="CG710" t="s">
        <v>361</v>
      </c>
      <c r="CH710" t="s">
        <v>361</v>
      </c>
      <c r="CI710" t="s">
        <v>361</v>
      </c>
      <c r="CJ710" t="s">
        <v>361</v>
      </c>
      <c r="CK710" t="s">
        <v>361</v>
      </c>
      <c r="CL710" t="s">
        <v>361</v>
      </c>
      <c r="CM710" t="s">
        <v>361</v>
      </c>
      <c r="CN710" t="s">
        <v>361</v>
      </c>
      <c r="CO710" t="s">
        <v>361</v>
      </c>
      <c r="CP710" t="s">
        <v>361</v>
      </c>
      <c r="CQ710" t="s">
        <v>361</v>
      </c>
      <c r="CR710" t="s">
        <v>361</v>
      </c>
      <c r="CS710" t="s">
        <v>361</v>
      </c>
      <c r="CT710" t="s">
        <v>361</v>
      </c>
      <c r="CU710" t="s">
        <v>361</v>
      </c>
      <c r="CV710" t="s">
        <v>361</v>
      </c>
      <c r="CW710" t="s">
        <v>361</v>
      </c>
      <c r="CX710" t="s">
        <v>361</v>
      </c>
      <c r="CY710" t="s">
        <v>361</v>
      </c>
      <c r="CZ710" t="s">
        <v>361</v>
      </c>
      <c r="DA710" t="s">
        <v>361</v>
      </c>
      <c r="DH710" t="s">
        <v>361</v>
      </c>
      <c r="DI710" t="s">
        <v>361</v>
      </c>
      <c r="DJ710" t="s">
        <v>361</v>
      </c>
      <c r="DK710" t="s">
        <v>361</v>
      </c>
      <c r="DL710" t="s">
        <v>361</v>
      </c>
      <c r="DM710" t="s">
        <v>361</v>
      </c>
      <c r="DN710" t="s">
        <v>361</v>
      </c>
      <c r="DO710" t="s">
        <v>361</v>
      </c>
      <c r="DP710" t="s">
        <v>361</v>
      </c>
      <c r="DQ710" t="s">
        <v>361</v>
      </c>
      <c r="DR710" t="s">
        <v>361</v>
      </c>
      <c r="DT710" t="s">
        <v>361</v>
      </c>
      <c r="DU710" t="s">
        <v>361</v>
      </c>
      <c r="DV710" t="s">
        <v>361</v>
      </c>
      <c r="DW710" t="s">
        <v>361</v>
      </c>
      <c r="DX710" t="s">
        <v>361</v>
      </c>
      <c r="DY710" t="s">
        <v>361</v>
      </c>
      <c r="DZ710" t="s">
        <v>361</v>
      </c>
      <c r="EA710" t="s">
        <v>361</v>
      </c>
      <c r="EB710" t="s">
        <v>361</v>
      </c>
      <c r="EC710" t="s">
        <v>361</v>
      </c>
      <c r="ED710" t="s">
        <v>361</v>
      </c>
      <c r="JL710" t="s">
        <v>361</v>
      </c>
      <c r="JM710" t="s">
        <v>361</v>
      </c>
      <c r="JN710" t="s">
        <v>361</v>
      </c>
      <c r="JO710" t="s">
        <v>361</v>
      </c>
      <c r="JP710" t="s">
        <v>361</v>
      </c>
      <c r="JQ710" t="s">
        <v>361</v>
      </c>
      <c r="JR710" t="s">
        <v>361</v>
      </c>
      <c r="JS710" t="s">
        <v>361</v>
      </c>
      <c r="JT710" t="s">
        <v>361</v>
      </c>
      <c r="JU710" t="s">
        <v>361</v>
      </c>
      <c r="JV710" t="s">
        <v>361</v>
      </c>
      <c r="JW710" t="s">
        <v>361</v>
      </c>
      <c r="KB710" t="s">
        <v>59</v>
      </c>
    </row>
    <row r="711" spans="1:288" x14ac:dyDescent="0.3">
      <c r="A711">
        <v>710</v>
      </c>
      <c r="D711" s="45">
        <v>44756</v>
      </c>
      <c r="E711" s="46">
        <v>0.45</v>
      </c>
      <c r="F711" t="s">
        <v>12</v>
      </c>
      <c r="G711" t="s">
        <v>13</v>
      </c>
      <c r="H711" t="s">
        <v>7</v>
      </c>
      <c r="L711" t="s">
        <v>362</v>
      </c>
      <c r="P711" t="s">
        <v>9</v>
      </c>
      <c r="V711" t="s">
        <v>363</v>
      </c>
      <c r="Z711" t="s">
        <v>443</v>
      </c>
      <c r="AB711" t="s">
        <v>365</v>
      </c>
      <c r="AD711" t="s">
        <v>389</v>
      </c>
      <c r="AF711" t="s">
        <v>367</v>
      </c>
      <c r="AJ711" t="s">
        <v>367</v>
      </c>
      <c r="AN711" t="s">
        <v>368</v>
      </c>
      <c r="AP711" t="s">
        <v>369</v>
      </c>
      <c r="AR711" t="s">
        <v>9</v>
      </c>
      <c r="AT711" t="s">
        <v>7</v>
      </c>
      <c r="AV711" t="s">
        <v>361</v>
      </c>
      <c r="AW711" t="s">
        <v>370</v>
      </c>
      <c r="AX711" t="s">
        <v>361</v>
      </c>
      <c r="AY711" t="s">
        <v>361</v>
      </c>
      <c r="AZ711" t="s">
        <v>370</v>
      </c>
      <c r="BA711" t="s">
        <v>361</v>
      </c>
      <c r="BB711" t="s">
        <v>370</v>
      </c>
      <c r="BC711" t="s">
        <v>361</v>
      </c>
      <c r="BD711" t="s">
        <v>361</v>
      </c>
      <c r="BE711" t="s">
        <v>361</v>
      </c>
      <c r="BF711" t="s">
        <v>361</v>
      </c>
      <c r="BG711" t="s">
        <v>361</v>
      </c>
      <c r="BH711" t="s">
        <v>361</v>
      </c>
      <c r="BI711" t="s">
        <v>361</v>
      </c>
      <c r="BJ711" t="s">
        <v>361</v>
      </c>
      <c r="BK711" t="s">
        <v>361</v>
      </c>
      <c r="BL711" t="s">
        <v>361</v>
      </c>
      <c r="BM711" t="s">
        <v>361</v>
      </c>
      <c r="BP711" t="s">
        <v>361</v>
      </c>
      <c r="BQ711" t="s">
        <v>361</v>
      </c>
      <c r="BR711" t="s">
        <v>361</v>
      </c>
      <c r="BS711" t="s">
        <v>370</v>
      </c>
      <c r="BT711" t="s">
        <v>361</v>
      </c>
      <c r="BU711" t="s">
        <v>361</v>
      </c>
      <c r="BV711" t="s">
        <v>361</v>
      </c>
      <c r="BW711" t="s">
        <v>361</v>
      </c>
      <c r="BX711" t="s">
        <v>361</v>
      </c>
      <c r="BY711" t="s">
        <v>361</v>
      </c>
      <c r="BZ711" t="s">
        <v>361</v>
      </c>
      <c r="CA711" t="s">
        <v>361</v>
      </c>
      <c r="CB711" t="s">
        <v>361</v>
      </c>
      <c r="CC711" t="s">
        <v>361</v>
      </c>
      <c r="CF711" t="s">
        <v>361</v>
      </c>
      <c r="CG711" t="s">
        <v>361</v>
      </c>
      <c r="CH711" t="s">
        <v>361</v>
      </c>
      <c r="CI711" t="s">
        <v>370</v>
      </c>
      <c r="CJ711" t="s">
        <v>370</v>
      </c>
      <c r="CK711" t="s">
        <v>361</v>
      </c>
      <c r="CL711" t="s">
        <v>361</v>
      </c>
      <c r="CM711" t="s">
        <v>361</v>
      </c>
      <c r="CN711" t="s">
        <v>361</v>
      </c>
      <c r="CO711" t="s">
        <v>370</v>
      </c>
      <c r="CP711" t="s">
        <v>361</v>
      </c>
      <c r="CQ711" t="s">
        <v>361</v>
      </c>
      <c r="CR711" t="s">
        <v>361</v>
      </c>
      <c r="CS711" t="s">
        <v>361</v>
      </c>
      <c r="CT711" t="s">
        <v>361</v>
      </c>
      <c r="CU711" t="s">
        <v>361</v>
      </c>
      <c r="CV711" t="s">
        <v>361</v>
      </c>
      <c r="CW711" t="s">
        <v>361</v>
      </c>
      <c r="CX711" t="s">
        <v>361</v>
      </c>
      <c r="CY711" t="s">
        <v>361</v>
      </c>
      <c r="CZ711" t="s">
        <v>361</v>
      </c>
      <c r="DA711" t="s">
        <v>361</v>
      </c>
      <c r="DD711" t="s">
        <v>9</v>
      </c>
      <c r="DF711" t="s">
        <v>9</v>
      </c>
      <c r="DH711" t="s">
        <v>361</v>
      </c>
      <c r="DI711" t="s">
        <v>361</v>
      </c>
      <c r="DJ711" t="s">
        <v>361</v>
      </c>
      <c r="DK711" t="s">
        <v>361</v>
      </c>
      <c r="DL711" t="s">
        <v>361</v>
      </c>
      <c r="DM711" t="s">
        <v>361</v>
      </c>
      <c r="DN711" t="s">
        <v>361</v>
      </c>
      <c r="DO711" t="s">
        <v>361</v>
      </c>
      <c r="DP711" t="s">
        <v>361</v>
      </c>
      <c r="DQ711" t="s">
        <v>361</v>
      </c>
      <c r="DR711" t="s">
        <v>370</v>
      </c>
      <c r="DT711" t="s">
        <v>361</v>
      </c>
      <c r="DU711" t="s">
        <v>361</v>
      </c>
      <c r="DV711" t="s">
        <v>361</v>
      </c>
      <c r="DW711" t="s">
        <v>361</v>
      </c>
      <c r="DX711" t="s">
        <v>361</v>
      </c>
      <c r="DY711" t="s">
        <v>361</v>
      </c>
      <c r="DZ711" t="s">
        <v>361</v>
      </c>
      <c r="EA711" t="s">
        <v>361</v>
      </c>
      <c r="EB711" t="s">
        <v>361</v>
      </c>
      <c r="EC711" t="s">
        <v>361</v>
      </c>
      <c r="ED711" t="s">
        <v>361</v>
      </c>
      <c r="EH711" t="s">
        <v>7</v>
      </c>
      <c r="EJ711" t="s">
        <v>7</v>
      </c>
      <c r="EL711">
        <v>0</v>
      </c>
      <c r="FQ711" t="s">
        <v>373</v>
      </c>
      <c r="FR711" t="s">
        <v>374</v>
      </c>
      <c r="FV711" t="s">
        <v>374</v>
      </c>
      <c r="GF711" t="s">
        <v>7</v>
      </c>
      <c r="GJ711" t="s">
        <v>478</v>
      </c>
      <c r="GN711" t="s">
        <v>479</v>
      </c>
      <c r="GP711">
        <v>23</v>
      </c>
      <c r="GR711" t="s">
        <v>376</v>
      </c>
      <c r="GT711" t="s">
        <v>488</v>
      </c>
      <c r="GX711" t="s">
        <v>378</v>
      </c>
      <c r="HB711" t="s">
        <v>7</v>
      </c>
      <c r="HD711" t="s">
        <v>7</v>
      </c>
      <c r="HF711" t="s">
        <v>7</v>
      </c>
      <c r="HG711" t="s">
        <v>9</v>
      </c>
      <c r="HH711" t="s">
        <v>7</v>
      </c>
      <c r="HI711" t="s">
        <v>7</v>
      </c>
      <c r="HJ711" t="s">
        <v>9</v>
      </c>
      <c r="HK711" t="s">
        <v>7</v>
      </c>
      <c r="HL711" t="s">
        <v>7</v>
      </c>
      <c r="HM711" t="s">
        <v>9</v>
      </c>
      <c r="HN711" t="s">
        <v>7</v>
      </c>
      <c r="HX711" t="s">
        <v>7</v>
      </c>
      <c r="HY711" t="s">
        <v>9</v>
      </c>
      <c r="HZ711" t="s">
        <v>7</v>
      </c>
      <c r="IA711" t="s">
        <v>7</v>
      </c>
      <c r="IB711" t="s">
        <v>7</v>
      </c>
      <c r="IC711" t="s">
        <v>7</v>
      </c>
      <c r="ID711" t="s">
        <v>7</v>
      </c>
      <c r="IL711" t="s">
        <v>473</v>
      </c>
      <c r="IP711" t="s">
        <v>457</v>
      </c>
      <c r="IT711" t="s">
        <v>381</v>
      </c>
      <c r="IV711" t="s">
        <v>381</v>
      </c>
      <c r="IX711" t="s">
        <v>381</v>
      </c>
      <c r="IZ711" t="s">
        <v>9</v>
      </c>
      <c r="JB711" t="s">
        <v>11</v>
      </c>
      <c r="JD711" t="s">
        <v>9</v>
      </c>
      <c r="JF711" t="s">
        <v>446</v>
      </c>
      <c r="JG711" t="s">
        <v>410</v>
      </c>
      <c r="JH711" t="s">
        <v>410</v>
      </c>
      <c r="JL711" t="s">
        <v>370</v>
      </c>
      <c r="JM711" t="s">
        <v>370</v>
      </c>
      <c r="JN711" t="s">
        <v>370</v>
      </c>
      <c r="JO711" t="s">
        <v>370</v>
      </c>
      <c r="JP711" t="s">
        <v>370</v>
      </c>
      <c r="JQ711" t="s">
        <v>361</v>
      </c>
      <c r="JR711" t="s">
        <v>361</v>
      </c>
      <c r="JS711" t="s">
        <v>361</v>
      </c>
      <c r="JT711" t="s">
        <v>361</v>
      </c>
      <c r="JU711" t="s">
        <v>361</v>
      </c>
      <c r="JV711" t="s">
        <v>361</v>
      </c>
      <c r="JW711" t="s">
        <v>361</v>
      </c>
      <c r="JX711" t="s">
        <v>411</v>
      </c>
      <c r="JZ711" t="s">
        <v>412</v>
      </c>
      <c r="KB711" t="s">
        <v>8</v>
      </c>
    </row>
    <row r="712" spans="1:288" x14ac:dyDescent="0.3">
      <c r="A712">
        <v>711</v>
      </c>
      <c r="AV712" t="s">
        <v>361</v>
      </c>
      <c r="AW712" t="s">
        <v>361</v>
      </c>
      <c r="AX712" t="s">
        <v>361</v>
      </c>
      <c r="AY712" t="s">
        <v>361</v>
      </c>
      <c r="AZ712" t="s">
        <v>361</v>
      </c>
      <c r="BA712" t="s">
        <v>361</v>
      </c>
      <c r="BB712" t="s">
        <v>361</v>
      </c>
      <c r="BC712" t="s">
        <v>361</v>
      </c>
      <c r="BD712" t="s">
        <v>361</v>
      </c>
      <c r="BE712" t="s">
        <v>361</v>
      </c>
      <c r="BF712" t="s">
        <v>361</v>
      </c>
      <c r="BG712" t="s">
        <v>361</v>
      </c>
      <c r="BH712" t="s">
        <v>361</v>
      </c>
      <c r="BI712" t="s">
        <v>361</v>
      </c>
      <c r="BJ712" t="s">
        <v>361</v>
      </c>
      <c r="BK712" t="s">
        <v>361</v>
      </c>
      <c r="BL712" t="s">
        <v>361</v>
      </c>
      <c r="BM712" t="s">
        <v>361</v>
      </c>
      <c r="BP712" t="s">
        <v>361</v>
      </c>
      <c r="BQ712" t="s">
        <v>361</v>
      </c>
      <c r="BR712" t="s">
        <v>361</v>
      </c>
      <c r="BS712" t="s">
        <v>361</v>
      </c>
      <c r="BT712" t="s">
        <v>361</v>
      </c>
      <c r="BU712" t="s">
        <v>361</v>
      </c>
      <c r="BV712" t="s">
        <v>361</v>
      </c>
      <c r="BW712" t="s">
        <v>361</v>
      </c>
      <c r="BX712" t="s">
        <v>361</v>
      </c>
      <c r="BY712" t="s">
        <v>361</v>
      </c>
      <c r="BZ712" t="s">
        <v>361</v>
      </c>
      <c r="CA712" t="s">
        <v>361</v>
      </c>
      <c r="CB712" t="s">
        <v>361</v>
      </c>
      <c r="CC712" t="s">
        <v>361</v>
      </c>
      <c r="CF712" t="s">
        <v>361</v>
      </c>
      <c r="CG712" t="s">
        <v>361</v>
      </c>
      <c r="CH712" t="s">
        <v>361</v>
      </c>
      <c r="CI712" t="s">
        <v>361</v>
      </c>
      <c r="CJ712" t="s">
        <v>361</v>
      </c>
      <c r="CK712" t="s">
        <v>361</v>
      </c>
      <c r="CL712" t="s">
        <v>361</v>
      </c>
      <c r="CM712" t="s">
        <v>361</v>
      </c>
      <c r="CN712" t="s">
        <v>361</v>
      </c>
      <c r="CO712" t="s">
        <v>361</v>
      </c>
      <c r="CP712" t="s">
        <v>361</v>
      </c>
      <c r="CQ712" t="s">
        <v>361</v>
      </c>
      <c r="CR712" t="s">
        <v>361</v>
      </c>
      <c r="CS712" t="s">
        <v>361</v>
      </c>
      <c r="CT712" t="s">
        <v>361</v>
      </c>
      <c r="CU712" t="s">
        <v>361</v>
      </c>
      <c r="CV712" t="s">
        <v>361</v>
      </c>
      <c r="CW712" t="s">
        <v>361</v>
      </c>
      <c r="CX712" t="s">
        <v>361</v>
      </c>
      <c r="CY712" t="s">
        <v>361</v>
      </c>
      <c r="CZ712" t="s">
        <v>361</v>
      </c>
      <c r="DA712" t="s">
        <v>361</v>
      </c>
      <c r="DH712" t="s">
        <v>361</v>
      </c>
      <c r="DI712" t="s">
        <v>361</v>
      </c>
      <c r="DJ712" t="s">
        <v>361</v>
      </c>
      <c r="DK712" t="s">
        <v>361</v>
      </c>
      <c r="DL712" t="s">
        <v>361</v>
      </c>
      <c r="DM712" t="s">
        <v>361</v>
      </c>
      <c r="DN712" t="s">
        <v>361</v>
      </c>
      <c r="DO712" t="s">
        <v>361</v>
      </c>
      <c r="DP712" t="s">
        <v>361</v>
      </c>
      <c r="DQ712" t="s">
        <v>361</v>
      </c>
      <c r="DR712" t="s">
        <v>361</v>
      </c>
      <c r="DT712" t="s">
        <v>361</v>
      </c>
      <c r="DU712" t="s">
        <v>361</v>
      </c>
      <c r="DV712" t="s">
        <v>361</v>
      </c>
      <c r="DW712" t="s">
        <v>361</v>
      </c>
      <c r="DX712" t="s">
        <v>361</v>
      </c>
      <c r="DY712" t="s">
        <v>361</v>
      </c>
      <c r="DZ712" t="s">
        <v>361</v>
      </c>
      <c r="EA712" t="s">
        <v>361</v>
      </c>
      <c r="EB712" t="s">
        <v>361</v>
      </c>
      <c r="EC712" t="s">
        <v>361</v>
      </c>
      <c r="ED712" t="s">
        <v>361</v>
      </c>
      <c r="JL712" t="s">
        <v>361</v>
      </c>
      <c r="JM712" t="s">
        <v>361</v>
      </c>
      <c r="JN712" t="s">
        <v>361</v>
      </c>
      <c r="JO712" t="s">
        <v>361</v>
      </c>
      <c r="JP712" t="s">
        <v>361</v>
      </c>
      <c r="JQ712" t="s">
        <v>361</v>
      </c>
      <c r="JR712" t="s">
        <v>361</v>
      </c>
      <c r="JS712" t="s">
        <v>361</v>
      </c>
      <c r="JT712" t="s">
        <v>361</v>
      </c>
      <c r="JU712" t="s">
        <v>361</v>
      </c>
      <c r="JV712" t="s">
        <v>361</v>
      </c>
      <c r="JW712" t="s">
        <v>361</v>
      </c>
      <c r="KB712" t="s">
        <v>59</v>
      </c>
    </row>
    <row r="713" spans="1:288" x14ac:dyDescent="0.3">
      <c r="A713">
        <v>712</v>
      </c>
      <c r="D713" s="45">
        <v>44755</v>
      </c>
      <c r="E713" s="46">
        <v>0.5444444444444444</v>
      </c>
      <c r="F713" t="s">
        <v>18</v>
      </c>
      <c r="G713" t="s">
        <v>13</v>
      </c>
      <c r="H713" t="s">
        <v>7</v>
      </c>
      <c r="L713" t="s">
        <v>362</v>
      </c>
      <c r="P713" t="s">
        <v>9</v>
      </c>
      <c r="V713" t="s">
        <v>401</v>
      </c>
      <c r="X713" t="s">
        <v>9</v>
      </c>
      <c r="Z713" t="s">
        <v>443</v>
      </c>
      <c r="AB713" t="s">
        <v>403</v>
      </c>
      <c r="AD713" t="s">
        <v>550</v>
      </c>
      <c r="AF713" t="s">
        <v>367</v>
      </c>
      <c r="AJ713" t="s">
        <v>367</v>
      </c>
      <c r="AN713" t="s">
        <v>7</v>
      </c>
      <c r="AP713" t="s">
        <v>424</v>
      </c>
      <c r="AR713" t="s">
        <v>7</v>
      </c>
      <c r="AT713" t="s">
        <v>9</v>
      </c>
      <c r="AV713" t="s">
        <v>361</v>
      </c>
      <c r="AW713" t="s">
        <v>370</v>
      </c>
      <c r="AX713" t="s">
        <v>361</v>
      </c>
      <c r="AY713" t="s">
        <v>361</v>
      </c>
      <c r="AZ713" t="s">
        <v>370</v>
      </c>
      <c r="BA713" t="s">
        <v>361</v>
      </c>
      <c r="BB713" t="s">
        <v>361</v>
      </c>
      <c r="BC713" t="s">
        <v>361</v>
      </c>
      <c r="BD713" t="s">
        <v>361</v>
      </c>
      <c r="BE713" t="s">
        <v>361</v>
      </c>
      <c r="BF713" t="s">
        <v>361</v>
      </c>
      <c r="BG713" t="s">
        <v>361</v>
      </c>
      <c r="BH713" t="s">
        <v>361</v>
      </c>
      <c r="BI713" t="s">
        <v>361</v>
      </c>
      <c r="BJ713" t="s">
        <v>361</v>
      </c>
      <c r="BK713" t="s">
        <v>361</v>
      </c>
      <c r="BL713" t="s">
        <v>361</v>
      </c>
      <c r="BM713" t="s">
        <v>361</v>
      </c>
      <c r="BP713" t="s">
        <v>361</v>
      </c>
      <c r="BQ713" t="s">
        <v>361</v>
      </c>
      <c r="BR713" t="s">
        <v>361</v>
      </c>
      <c r="BS713" t="s">
        <v>370</v>
      </c>
      <c r="BT713" t="s">
        <v>361</v>
      </c>
      <c r="BU713" t="s">
        <v>361</v>
      </c>
      <c r="BV713" t="s">
        <v>361</v>
      </c>
      <c r="BW713" t="s">
        <v>361</v>
      </c>
      <c r="BX713" t="s">
        <v>361</v>
      </c>
      <c r="BY713" t="s">
        <v>361</v>
      </c>
      <c r="BZ713" t="s">
        <v>361</v>
      </c>
      <c r="CA713" t="s">
        <v>361</v>
      </c>
      <c r="CB713" t="s">
        <v>361</v>
      </c>
      <c r="CC713" t="s">
        <v>361</v>
      </c>
      <c r="CF713" t="s">
        <v>361</v>
      </c>
      <c r="CG713" t="s">
        <v>361</v>
      </c>
      <c r="CH713" t="s">
        <v>370</v>
      </c>
      <c r="CI713" t="s">
        <v>370</v>
      </c>
      <c r="CJ713" t="s">
        <v>361</v>
      </c>
      <c r="CK713" t="s">
        <v>361</v>
      </c>
      <c r="CL713" t="s">
        <v>361</v>
      </c>
      <c r="CM713" t="s">
        <v>361</v>
      </c>
      <c r="CN713" t="s">
        <v>361</v>
      </c>
      <c r="CO713" t="s">
        <v>361</v>
      </c>
      <c r="CP713" t="s">
        <v>361</v>
      </c>
      <c r="CQ713" t="s">
        <v>361</v>
      </c>
      <c r="CR713" t="s">
        <v>361</v>
      </c>
      <c r="CS713" t="s">
        <v>361</v>
      </c>
      <c r="CT713" t="s">
        <v>361</v>
      </c>
      <c r="CU713" t="s">
        <v>361</v>
      </c>
      <c r="CV713" t="s">
        <v>361</v>
      </c>
      <c r="CW713" t="s">
        <v>361</v>
      </c>
      <c r="CX713" t="s">
        <v>361</v>
      </c>
      <c r="CY713" t="s">
        <v>361</v>
      </c>
      <c r="CZ713" t="s">
        <v>361</v>
      </c>
      <c r="DA713" t="s">
        <v>361</v>
      </c>
      <c r="DD713" t="s">
        <v>9</v>
      </c>
      <c r="DF713" t="s">
        <v>9</v>
      </c>
      <c r="DH713" t="s">
        <v>361</v>
      </c>
      <c r="DI713" t="s">
        <v>361</v>
      </c>
      <c r="DJ713" t="s">
        <v>361</v>
      </c>
      <c r="DK713" t="s">
        <v>361</v>
      </c>
      <c r="DL713" t="s">
        <v>361</v>
      </c>
      <c r="DM713" t="s">
        <v>361</v>
      </c>
      <c r="DN713" t="s">
        <v>361</v>
      </c>
      <c r="DO713" t="s">
        <v>361</v>
      </c>
      <c r="DP713" t="s">
        <v>361</v>
      </c>
      <c r="DQ713" t="s">
        <v>361</v>
      </c>
      <c r="DR713" t="s">
        <v>370</v>
      </c>
      <c r="DT713" t="s">
        <v>361</v>
      </c>
      <c r="DU713" t="s">
        <v>361</v>
      </c>
      <c r="DV713" t="s">
        <v>361</v>
      </c>
      <c r="DW713" t="s">
        <v>361</v>
      </c>
      <c r="DX713" t="s">
        <v>361</v>
      </c>
      <c r="DY713" t="s">
        <v>361</v>
      </c>
      <c r="DZ713" t="s">
        <v>361</v>
      </c>
      <c r="EA713" t="s">
        <v>361</v>
      </c>
      <c r="EB713" t="s">
        <v>361</v>
      </c>
      <c r="EC713" t="s">
        <v>361</v>
      </c>
      <c r="ED713" t="s">
        <v>361</v>
      </c>
      <c r="EH713" t="s">
        <v>9</v>
      </c>
      <c r="EJ713" t="s">
        <v>9</v>
      </c>
      <c r="EL713">
        <v>5</v>
      </c>
      <c r="EM713" t="s">
        <v>371</v>
      </c>
      <c r="EN713">
        <v>32</v>
      </c>
      <c r="EO713" t="s">
        <v>372</v>
      </c>
      <c r="EP713">
        <v>11</v>
      </c>
      <c r="EQ713" t="s">
        <v>371</v>
      </c>
      <c r="ER713">
        <v>9</v>
      </c>
      <c r="ES713" t="s">
        <v>371</v>
      </c>
      <c r="ET713">
        <v>5</v>
      </c>
      <c r="EU713" t="s">
        <v>372</v>
      </c>
      <c r="EV713">
        <v>0</v>
      </c>
      <c r="FQ713" t="s">
        <v>392</v>
      </c>
      <c r="FR713" t="s">
        <v>374</v>
      </c>
      <c r="FV713" t="s">
        <v>374</v>
      </c>
      <c r="FZ713" t="s">
        <v>9</v>
      </c>
      <c r="GF713" t="s">
        <v>7</v>
      </c>
      <c r="GJ713" t="s">
        <v>375</v>
      </c>
      <c r="GP713">
        <v>2</v>
      </c>
      <c r="GR713" t="s">
        <v>702</v>
      </c>
      <c r="GT713" t="s">
        <v>377</v>
      </c>
      <c r="GX713" t="s">
        <v>378</v>
      </c>
      <c r="HB713" t="s">
        <v>7</v>
      </c>
      <c r="HD713" t="s">
        <v>9</v>
      </c>
      <c r="HF713" t="s">
        <v>9</v>
      </c>
      <c r="HG713" t="s">
        <v>9</v>
      </c>
      <c r="HH713" t="s">
        <v>7</v>
      </c>
      <c r="HI713" t="s">
        <v>7</v>
      </c>
      <c r="HJ713" t="s">
        <v>9</v>
      </c>
      <c r="HK713" t="s">
        <v>7</v>
      </c>
      <c r="HL713" t="s">
        <v>9</v>
      </c>
      <c r="HM713" t="s">
        <v>9</v>
      </c>
      <c r="HN713" t="s">
        <v>7</v>
      </c>
      <c r="HX713" t="s">
        <v>7</v>
      </c>
      <c r="HY713" t="s">
        <v>9</v>
      </c>
      <c r="HZ713" t="s">
        <v>7</v>
      </c>
      <c r="IA713" t="s">
        <v>7</v>
      </c>
      <c r="IB713" t="s">
        <v>7</v>
      </c>
      <c r="IC713" t="s">
        <v>7</v>
      </c>
      <c r="ID713" t="s">
        <v>7</v>
      </c>
      <c r="IL713" t="s">
        <v>473</v>
      </c>
      <c r="IP713" t="s">
        <v>457</v>
      </c>
      <c r="IT713" t="s">
        <v>445</v>
      </c>
      <c r="IV713" t="s">
        <v>445</v>
      </c>
      <c r="IX713" t="s">
        <v>445</v>
      </c>
      <c r="IZ713" t="s">
        <v>7</v>
      </c>
      <c r="JL713" t="s">
        <v>361</v>
      </c>
      <c r="JM713" t="s">
        <v>361</v>
      </c>
      <c r="JN713" t="s">
        <v>361</v>
      </c>
      <c r="JO713" t="s">
        <v>361</v>
      </c>
      <c r="JP713" t="s">
        <v>361</v>
      </c>
      <c r="JQ713" t="s">
        <v>361</v>
      </c>
      <c r="JR713" t="s">
        <v>361</v>
      </c>
      <c r="JS713" t="s">
        <v>361</v>
      </c>
      <c r="JT713" t="s">
        <v>361</v>
      </c>
      <c r="JU713" t="s">
        <v>361</v>
      </c>
      <c r="JV713" t="s">
        <v>361</v>
      </c>
      <c r="JW713" t="s">
        <v>361</v>
      </c>
      <c r="KB713" t="s">
        <v>8</v>
      </c>
    </row>
    <row r="714" spans="1:288" x14ac:dyDescent="0.3">
      <c r="A714">
        <v>713</v>
      </c>
      <c r="D714" s="45">
        <v>44755</v>
      </c>
      <c r="E714" s="46">
        <v>0.54999999999999993</v>
      </c>
      <c r="F714" t="s">
        <v>12</v>
      </c>
      <c r="G714" t="s">
        <v>13</v>
      </c>
      <c r="H714" t="s">
        <v>7</v>
      </c>
      <c r="L714" t="s">
        <v>362</v>
      </c>
      <c r="P714" t="s">
        <v>9</v>
      </c>
      <c r="V714" t="s">
        <v>401</v>
      </c>
      <c r="X714" t="s">
        <v>9</v>
      </c>
      <c r="Z714" t="s">
        <v>402</v>
      </c>
      <c r="AB714" t="s">
        <v>403</v>
      </c>
      <c r="AD714" t="s">
        <v>415</v>
      </c>
      <c r="AF714" t="s">
        <v>367</v>
      </c>
      <c r="AJ714" t="s">
        <v>367</v>
      </c>
      <c r="AN714" t="s">
        <v>7</v>
      </c>
      <c r="AP714" t="s">
        <v>424</v>
      </c>
      <c r="AR714" t="s">
        <v>7</v>
      </c>
      <c r="AT714" t="s">
        <v>9</v>
      </c>
      <c r="AV714" t="s">
        <v>361</v>
      </c>
      <c r="AW714" t="s">
        <v>370</v>
      </c>
      <c r="AX714" t="s">
        <v>361</v>
      </c>
      <c r="AY714" t="s">
        <v>361</v>
      </c>
      <c r="AZ714" t="s">
        <v>361</v>
      </c>
      <c r="BA714" t="s">
        <v>361</v>
      </c>
      <c r="BB714" t="s">
        <v>361</v>
      </c>
      <c r="BC714" t="s">
        <v>361</v>
      </c>
      <c r="BD714" t="s">
        <v>361</v>
      </c>
      <c r="BE714" t="s">
        <v>361</v>
      </c>
      <c r="BF714" t="s">
        <v>361</v>
      </c>
      <c r="BG714" t="s">
        <v>361</v>
      </c>
      <c r="BH714" t="s">
        <v>361</v>
      </c>
      <c r="BI714" t="s">
        <v>361</v>
      </c>
      <c r="BJ714" t="s">
        <v>361</v>
      </c>
      <c r="BK714" t="s">
        <v>361</v>
      </c>
      <c r="BL714" t="s">
        <v>361</v>
      </c>
      <c r="BM714" t="s">
        <v>361</v>
      </c>
      <c r="BP714" t="s">
        <v>361</v>
      </c>
      <c r="BQ714" t="s">
        <v>361</v>
      </c>
      <c r="BR714" t="s">
        <v>361</v>
      </c>
      <c r="BS714" t="s">
        <v>370</v>
      </c>
      <c r="BT714" t="s">
        <v>361</v>
      </c>
      <c r="BU714" t="s">
        <v>361</v>
      </c>
      <c r="BV714" t="s">
        <v>361</v>
      </c>
      <c r="BW714" t="s">
        <v>361</v>
      </c>
      <c r="BX714" t="s">
        <v>361</v>
      </c>
      <c r="BY714" t="s">
        <v>361</v>
      </c>
      <c r="BZ714" t="s">
        <v>361</v>
      </c>
      <c r="CA714" t="s">
        <v>361</v>
      </c>
      <c r="CB714" t="s">
        <v>361</v>
      </c>
      <c r="CC714" t="s">
        <v>361</v>
      </c>
      <c r="CF714" t="s">
        <v>361</v>
      </c>
      <c r="CG714" t="s">
        <v>361</v>
      </c>
      <c r="CH714" t="s">
        <v>361</v>
      </c>
      <c r="CI714" t="s">
        <v>370</v>
      </c>
      <c r="CJ714" t="s">
        <v>361</v>
      </c>
      <c r="CK714" t="s">
        <v>370</v>
      </c>
      <c r="CL714" t="s">
        <v>361</v>
      </c>
      <c r="CM714" t="s">
        <v>361</v>
      </c>
      <c r="CN714" t="s">
        <v>361</v>
      </c>
      <c r="CO714" t="s">
        <v>361</v>
      </c>
      <c r="CP714" t="s">
        <v>361</v>
      </c>
      <c r="CQ714" t="s">
        <v>361</v>
      </c>
      <c r="CR714" t="s">
        <v>361</v>
      </c>
      <c r="CS714" t="s">
        <v>361</v>
      </c>
      <c r="CT714" t="s">
        <v>361</v>
      </c>
      <c r="CU714" t="s">
        <v>361</v>
      </c>
      <c r="CV714" t="s">
        <v>361</v>
      </c>
      <c r="CW714" t="s">
        <v>361</v>
      </c>
      <c r="CX714" t="s">
        <v>361</v>
      </c>
      <c r="CY714" t="s">
        <v>361</v>
      </c>
      <c r="CZ714" t="s">
        <v>361</v>
      </c>
      <c r="DA714" t="s">
        <v>361</v>
      </c>
      <c r="DD714" t="s">
        <v>9</v>
      </c>
      <c r="DF714" t="s">
        <v>9</v>
      </c>
      <c r="DH714" t="s">
        <v>361</v>
      </c>
      <c r="DI714" t="s">
        <v>361</v>
      </c>
      <c r="DJ714" t="s">
        <v>361</v>
      </c>
      <c r="DK714" t="s">
        <v>361</v>
      </c>
      <c r="DL714" t="s">
        <v>361</v>
      </c>
      <c r="DM714" t="s">
        <v>361</v>
      </c>
      <c r="DN714" t="s">
        <v>361</v>
      </c>
      <c r="DO714" t="s">
        <v>361</v>
      </c>
      <c r="DP714" t="s">
        <v>361</v>
      </c>
      <c r="DQ714" t="s">
        <v>361</v>
      </c>
      <c r="DR714" t="s">
        <v>370</v>
      </c>
      <c r="DT714" t="s">
        <v>361</v>
      </c>
      <c r="DU714" t="s">
        <v>361</v>
      </c>
      <c r="DV714" t="s">
        <v>361</v>
      </c>
      <c r="DW714" t="s">
        <v>361</v>
      </c>
      <c r="DX714" t="s">
        <v>361</v>
      </c>
      <c r="DY714" t="s">
        <v>361</v>
      </c>
      <c r="DZ714" t="s">
        <v>361</v>
      </c>
      <c r="EA714" t="s">
        <v>361</v>
      </c>
      <c r="EB714" t="s">
        <v>361</v>
      </c>
      <c r="EC714" t="s">
        <v>361</v>
      </c>
      <c r="ED714" t="s">
        <v>361</v>
      </c>
      <c r="EH714" t="s">
        <v>7</v>
      </c>
      <c r="EJ714" t="s">
        <v>7</v>
      </c>
      <c r="EL714">
        <v>2</v>
      </c>
      <c r="EM714" t="s">
        <v>372</v>
      </c>
      <c r="EN714">
        <v>31</v>
      </c>
      <c r="EO714" t="s">
        <v>372</v>
      </c>
      <c r="EP714">
        <v>4</v>
      </c>
      <c r="FQ714" t="s">
        <v>392</v>
      </c>
      <c r="FR714" t="s">
        <v>374</v>
      </c>
      <c r="FV714" t="s">
        <v>374</v>
      </c>
      <c r="FZ714" t="s">
        <v>9</v>
      </c>
      <c r="GF714" t="s">
        <v>7</v>
      </c>
      <c r="GJ714" t="s">
        <v>425</v>
      </c>
      <c r="GP714">
        <v>3</v>
      </c>
      <c r="GR714" t="s">
        <v>376</v>
      </c>
      <c r="GT714" t="s">
        <v>488</v>
      </c>
      <c r="GX714" t="s">
        <v>378</v>
      </c>
      <c r="HB714" t="s">
        <v>9</v>
      </c>
      <c r="HD714" t="s">
        <v>9</v>
      </c>
      <c r="HF714" t="s">
        <v>9</v>
      </c>
      <c r="HG714" t="s">
        <v>9</v>
      </c>
      <c r="HH714" t="s">
        <v>7</v>
      </c>
      <c r="HI714" t="s">
        <v>7</v>
      </c>
      <c r="HJ714" t="s">
        <v>9</v>
      </c>
      <c r="HK714" t="s">
        <v>7</v>
      </c>
      <c r="HL714" t="s">
        <v>9</v>
      </c>
      <c r="HM714" t="s">
        <v>9</v>
      </c>
      <c r="HN714" t="s">
        <v>7</v>
      </c>
      <c r="HX714" t="s">
        <v>9</v>
      </c>
      <c r="HY714" t="s">
        <v>9</v>
      </c>
      <c r="HZ714" t="s">
        <v>7</v>
      </c>
      <c r="IA714" t="s">
        <v>7</v>
      </c>
      <c r="IB714" t="s">
        <v>7</v>
      </c>
      <c r="IC714" t="s">
        <v>7</v>
      </c>
      <c r="ID714" t="s">
        <v>7</v>
      </c>
      <c r="IL714" t="s">
        <v>379</v>
      </c>
      <c r="IP714" t="s">
        <v>457</v>
      </c>
      <c r="IT714" t="s">
        <v>445</v>
      </c>
      <c r="IV714" t="s">
        <v>445</v>
      </c>
      <c r="IX714" t="s">
        <v>445</v>
      </c>
      <c r="IZ714" t="s">
        <v>9</v>
      </c>
      <c r="JB714" t="s">
        <v>11</v>
      </c>
      <c r="JD714" t="s">
        <v>9</v>
      </c>
      <c r="JF714" t="s">
        <v>409</v>
      </c>
      <c r="JG714" t="s">
        <v>410</v>
      </c>
      <c r="JH714" t="s">
        <v>410</v>
      </c>
      <c r="JL714" t="s">
        <v>370</v>
      </c>
      <c r="JM714" t="s">
        <v>370</v>
      </c>
      <c r="JN714" t="s">
        <v>370</v>
      </c>
      <c r="JO714" t="s">
        <v>370</v>
      </c>
      <c r="JP714" t="s">
        <v>370</v>
      </c>
      <c r="JQ714" t="s">
        <v>361</v>
      </c>
      <c r="JR714" t="s">
        <v>361</v>
      </c>
      <c r="JS714" t="s">
        <v>361</v>
      </c>
      <c r="JT714" t="s">
        <v>361</v>
      </c>
      <c r="JU714" t="s">
        <v>361</v>
      </c>
      <c r="JV714" t="s">
        <v>361</v>
      </c>
      <c r="JW714" t="s">
        <v>361</v>
      </c>
      <c r="JX714" t="s">
        <v>411</v>
      </c>
      <c r="JZ714" t="s">
        <v>412</v>
      </c>
      <c r="KB714" t="s">
        <v>8</v>
      </c>
    </row>
    <row r="715" spans="1:288" x14ac:dyDescent="0.3">
      <c r="A715">
        <v>714</v>
      </c>
      <c r="D715" s="45">
        <v>44755</v>
      </c>
      <c r="E715" s="46">
        <v>0.56666666666666665</v>
      </c>
      <c r="F715" t="s">
        <v>15</v>
      </c>
      <c r="G715" t="s">
        <v>13</v>
      </c>
      <c r="H715" t="s">
        <v>7</v>
      </c>
      <c r="L715" t="s">
        <v>578</v>
      </c>
      <c r="P715" t="s">
        <v>9</v>
      </c>
      <c r="V715" t="s">
        <v>363</v>
      </c>
      <c r="Z715" t="s">
        <v>402</v>
      </c>
      <c r="AB715" t="s">
        <v>403</v>
      </c>
      <c r="AD715" t="s">
        <v>415</v>
      </c>
      <c r="AF715" t="s">
        <v>367</v>
      </c>
      <c r="AJ715" t="s">
        <v>437</v>
      </c>
      <c r="AL715" t="s">
        <v>14</v>
      </c>
      <c r="AM715" t="s">
        <v>703</v>
      </c>
      <c r="AN715" t="s">
        <v>7</v>
      </c>
      <c r="AP715" t="s">
        <v>367</v>
      </c>
      <c r="AR715" t="s">
        <v>7</v>
      </c>
      <c r="AT715" t="s">
        <v>7</v>
      </c>
      <c r="AV715" t="s">
        <v>361</v>
      </c>
      <c r="AW715" t="s">
        <v>361</v>
      </c>
      <c r="AX715" t="s">
        <v>361</v>
      </c>
      <c r="AY715" t="s">
        <v>361</v>
      </c>
      <c r="AZ715" t="s">
        <v>370</v>
      </c>
      <c r="BA715" t="s">
        <v>370</v>
      </c>
      <c r="BB715" t="s">
        <v>361</v>
      </c>
      <c r="BC715" t="s">
        <v>361</v>
      </c>
      <c r="BD715" t="s">
        <v>361</v>
      </c>
      <c r="BE715" t="s">
        <v>361</v>
      </c>
      <c r="BF715" t="s">
        <v>361</v>
      </c>
      <c r="BG715" t="s">
        <v>361</v>
      </c>
      <c r="BH715" t="s">
        <v>361</v>
      </c>
      <c r="BI715" t="s">
        <v>361</v>
      </c>
      <c r="BJ715" t="s">
        <v>361</v>
      </c>
      <c r="BK715" t="s">
        <v>361</v>
      </c>
      <c r="BL715" t="s">
        <v>361</v>
      </c>
      <c r="BM715" t="s">
        <v>361</v>
      </c>
      <c r="BP715" t="s">
        <v>361</v>
      </c>
      <c r="BQ715" t="s">
        <v>370</v>
      </c>
      <c r="BR715" t="s">
        <v>361</v>
      </c>
      <c r="BS715" t="s">
        <v>370</v>
      </c>
      <c r="BT715" t="s">
        <v>361</v>
      </c>
      <c r="BU715" t="s">
        <v>361</v>
      </c>
      <c r="BV715" t="s">
        <v>361</v>
      </c>
      <c r="BW715" t="s">
        <v>361</v>
      </c>
      <c r="BX715" t="s">
        <v>361</v>
      </c>
      <c r="BY715" t="s">
        <v>361</v>
      </c>
      <c r="BZ715" t="s">
        <v>361</v>
      </c>
      <c r="CA715" t="s">
        <v>361</v>
      </c>
      <c r="CB715" t="s">
        <v>361</v>
      </c>
      <c r="CC715" t="s">
        <v>361</v>
      </c>
      <c r="CF715" t="s">
        <v>361</v>
      </c>
      <c r="CG715" t="s">
        <v>370</v>
      </c>
      <c r="CH715" t="s">
        <v>370</v>
      </c>
      <c r="CI715" t="s">
        <v>370</v>
      </c>
      <c r="CJ715" t="s">
        <v>370</v>
      </c>
      <c r="CK715" t="s">
        <v>370</v>
      </c>
      <c r="CL715" t="s">
        <v>370</v>
      </c>
      <c r="CM715" t="s">
        <v>361</v>
      </c>
      <c r="CN715" t="s">
        <v>361</v>
      </c>
      <c r="CO715" t="s">
        <v>361</v>
      </c>
      <c r="CP715" t="s">
        <v>361</v>
      </c>
      <c r="CQ715" t="s">
        <v>361</v>
      </c>
      <c r="CR715" t="s">
        <v>361</v>
      </c>
      <c r="CS715" t="s">
        <v>361</v>
      </c>
      <c r="CT715" t="s">
        <v>361</v>
      </c>
      <c r="CU715" t="s">
        <v>361</v>
      </c>
      <c r="CV715" t="s">
        <v>361</v>
      </c>
      <c r="CW715" t="s">
        <v>361</v>
      </c>
      <c r="CX715" t="s">
        <v>361</v>
      </c>
      <c r="CY715" t="s">
        <v>361</v>
      </c>
      <c r="CZ715" t="s">
        <v>361</v>
      </c>
      <c r="DA715" t="s">
        <v>361</v>
      </c>
      <c r="DD715" t="s">
        <v>9</v>
      </c>
      <c r="DF715" t="s">
        <v>9</v>
      </c>
      <c r="DH715" t="s">
        <v>370</v>
      </c>
      <c r="DI715" t="s">
        <v>361</v>
      </c>
      <c r="DJ715" t="s">
        <v>361</v>
      </c>
      <c r="DK715" t="s">
        <v>361</v>
      </c>
      <c r="DL715" t="s">
        <v>361</v>
      </c>
      <c r="DM715" t="s">
        <v>361</v>
      </c>
      <c r="DN715" t="s">
        <v>361</v>
      </c>
      <c r="DO715" t="s">
        <v>361</v>
      </c>
      <c r="DP715" t="s">
        <v>361</v>
      </c>
      <c r="DQ715" t="s">
        <v>361</v>
      </c>
      <c r="DR715" t="s">
        <v>361</v>
      </c>
      <c r="DT715" t="s">
        <v>361</v>
      </c>
      <c r="DU715" t="s">
        <v>361</v>
      </c>
      <c r="DV715" t="s">
        <v>361</v>
      </c>
      <c r="DW715" t="s">
        <v>361</v>
      </c>
      <c r="DX715" t="s">
        <v>361</v>
      </c>
      <c r="DY715" t="s">
        <v>361</v>
      </c>
      <c r="DZ715" t="s">
        <v>361</v>
      </c>
      <c r="EA715" t="s">
        <v>361</v>
      </c>
      <c r="EB715" t="s">
        <v>361</v>
      </c>
      <c r="EC715" t="s">
        <v>361</v>
      </c>
      <c r="ED715" t="s">
        <v>361</v>
      </c>
      <c r="EF715" t="s">
        <v>9</v>
      </c>
      <c r="EH715" t="s">
        <v>7</v>
      </c>
      <c r="EJ715" t="s">
        <v>7</v>
      </c>
      <c r="EL715">
        <v>3</v>
      </c>
      <c r="EM715" t="s">
        <v>371</v>
      </c>
      <c r="EN715">
        <v>50</v>
      </c>
      <c r="EO715" t="s">
        <v>372</v>
      </c>
      <c r="EP715">
        <v>14</v>
      </c>
      <c r="EQ715" t="s">
        <v>372</v>
      </c>
      <c r="ER715">
        <v>25</v>
      </c>
      <c r="FQ715" t="s">
        <v>373</v>
      </c>
      <c r="FR715" t="s">
        <v>374</v>
      </c>
      <c r="FV715" t="s">
        <v>374</v>
      </c>
      <c r="GF715" t="s">
        <v>7</v>
      </c>
      <c r="GJ715" t="s">
        <v>425</v>
      </c>
      <c r="GP715">
        <v>1</v>
      </c>
      <c r="GR715" t="s">
        <v>376</v>
      </c>
      <c r="GT715" t="s">
        <v>377</v>
      </c>
      <c r="GX715" t="s">
        <v>378</v>
      </c>
      <c r="HB715" t="s">
        <v>7</v>
      </c>
      <c r="HD715" t="s">
        <v>7</v>
      </c>
      <c r="HF715" t="s">
        <v>9</v>
      </c>
      <c r="HG715" t="s">
        <v>9</v>
      </c>
      <c r="HH715" t="s">
        <v>9</v>
      </c>
      <c r="HI715" t="s">
        <v>9</v>
      </c>
      <c r="HJ715" t="s">
        <v>7</v>
      </c>
      <c r="HK715" t="s">
        <v>9</v>
      </c>
      <c r="HL715" t="s">
        <v>9</v>
      </c>
      <c r="HM715" t="s">
        <v>9</v>
      </c>
      <c r="HN715" t="s">
        <v>9</v>
      </c>
      <c r="HX715" t="s">
        <v>9</v>
      </c>
      <c r="HY715" t="s">
        <v>9</v>
      </c>
      <c r="HZ715" t="s">
        <v>7</v>
      </c>
      <c r="IA715" t="s">
        <v>7</v>
      </c>
      <c r="IB715" t="s">
        <v>7</v>
      </c>
      <c r="IC715" t="s">
        <v>9</v>
      </c>
      <c r="ID715" t="s">
        <v>7</v>
      </c>
      <c r="IL715" t="s">
        <v>551</v>
      </c>
      <c r="IP715" t="s">
        <v>441</v>
      </c>
      <c r="IT715" t="s">
        <v>381</v>
      </c>
      <c r="IV715" t="s">
        <v>381</v>
      </c>
      <c r="IX715" t="s">
        <v>381</v>
      </c>
      <c r="IZ715" t="s">
        <v>7</v>
      </c>
      <c r="JL715" t="s">
        <v>361</v>
      </c>
      <c r="JM715" t="s">
        <v>361</v>
      </c>
      <c r="JN715" t="s">
        <v>361</v>
      </c>
      <c r="JO715" t="s">
        <v>361</v>
      </c>
      <c r="JP715" t="s">
        <v>361</v>
      </c>
      <c r="JQ715" t="s">
        <v>361</v>
      </c>
      <c r="JR715" t="s">
        <v>361</v>
      </c>
      <c r="JS715" t="s">
        <v>361</v>
      </c>
      <c r="JT715" t="s">
        <v>361</v>
      </c>
      <c r="JU715" t="s">
        <v>361</v>
      </c>
      <c r="JV715" t="s">
        <v>361</v>
      </c>
      <c r="JW715" t="s">
        <v>361</v>
      </c>
      <c r="KB715" t="s">
        <v>8</v>
      </c>
    </row>
    <row r="716" spans="1:288" x14ac:dyDescent="0.3">
      <c r="A716">
        <v>715</v>
      </c>
      <c r="D716" s="45">
        <v>44755</v>
      </c>
      <c r="E716" s="46">
        <v>0.56111111111111112</v>
      </c>
      <c r="F716" t="s">
        <v>23</v>
      </c>
      <c r="G716" t="s">
        <v>13</v>
      </c>
      <c r="H716" t="s">
        <v>7</v>
      </c>
      <c r="L716" t="s">
        <v>578</v>
      </c>
      <c r="P716" t="s">
        <v>9</v>
      </c>
      <c r="V716" t="s">
        <v>526</v>
      </c>
      <c r="Z716" t="s">
        <v>402</v>
      </c>
      <c r="AB716" t="s">
        <v>403</v>
      </c>
      <c r="AD716" t="s">
        <v>389</v>
      </c>
      <c r="AF716" t="s">
        <v>367</v>
      </c>
      <c r="AJ716" t="s">
        <v>367</v>
      </c>
      <c r="AN716" t="s">
        <v>9</v>
      </c>
      <c r="AP716" t="s">
        <v>424</v>
      </c>
      <c r="AR716" t="s">
        <v>9</v>
      </c>
      <c r="AT716" t="s">
        <v>9</v>
      </c>
      <c r="AV716" t="s">
        <v>361</v>
      </c>
      <c r="AW716" t="s">
        <v>361</v>
      </c>
      <c r="AX716" t="s">
        <v>361</v>
      </c>
      <c r="AY716" t="s">
        <v>370</v>
      </c>
      <c r="AZ716" t="s">
        <v>370</v>
      </c>
      <c r="BA716" t="s">
        <v>370</v>
      </c>
      <c r="BB716" t="s">
        <v>370</v>
      </c>
      <c r="BC716" t="s">
        <v>370</v>
      </c>
      <c r="BD716" t="s">
        <v>361</v>
      </c>
      <c r="BE716" t="s">
        <v>361</v>
      </c>
      <c r="BF716" t="s">
        <v>361</v>
      </c>
      <c r="BG716" t="s">
        <v>361</v>
      </c>
      <c r="BH716" t="s">
        <v>361</v>
      </c>
      <c r="BI716" t="s">
        <v>361</v>
      </c>
      <c r="BJ716" t="s">
        <v>361</v>
      </c>
      <c r="BK716" t="s">
        <v>361</v>
      </c>
      <c r="BL716" t="s">
        <v>361</v>
      </c>
      <c r="BM716" t="s">
        <v>361</v>
      </c>
      <c r="BP716" t="s">
        <v>361</v>
      </c>
      <c r="BQ716" t="s">
        <v>361</v>
      </c>
      <c r="BR716" t="s">
        <v>370</v>
      </c>
      <c r="BS716" t="s">
        <v>370</v>
      </c>
      <c r="BT716" t="s">
        <v>361</v>
      </c>
      <c r="BU716" t="s">
        <v>361</v>
      </c>
      <c r="BV716" t="s">
        <v>361</v>
      </c>
      <c r="BW716" t="s">
        <v>361</v>
      </c>
      <c r="BX716" t="s">
        <v>361</v>
      </c>
      <c r="BY716" t="s">
        <v>361</v>
      </c>
      <c r="BZ716" t="s">
        <v>361</v>
      </c>
      <c r="CA716" t="s">
        <v>361</v>
      </c>
      <c r="CB716" t="s">
        <v>361</v>
      </c>
      <c r="CC716" t="s">
        <v>361</v>
      </c>
      <c r="CF716" t="s">
        <v>361</v>
      </c>
      <c r="CG716" t="s">
        <v>361</v>
      </c>
      <c r="CH716" t="s">
        <v>370</v>
      </c>
      <c r="CI716" t="s">
        <v>370</v>
      </c>
      <c r="CJ716" t="s">
        <v>370</v>
      </c>
      <c r="CK716" t="s">
        <v>370</v>
      </c>
      <c r="CL716" t="s">
        <v>370</v>
      </c>
      <c r="CM716" t="s">
        <v>361</v>
      </c>
      <c r="CN716" t="s">
        <v>370</v>
      </c>
      <c r="CO716" t="s">
        <v>361</v>
      </c>
      <c r="CP716" t="s">
        <v>361</v>
      </c>
      <c r="CQ716" t="s">
        <v>361</v>
      </c>
      <c r="CR716" t="s">
        <v>361</v>
      </c>
      <c r="CS716" t="s">
        <v>361</v>
      </c>
      <c r="CT716" t="s">
        <v>361</v>
      </c>
      <c r="CU716" t="s">
        <v>361</v>
      </c>
      <c r="CV716" t="s">
        <v>361</v>
      </c>
      <c r="CW716" t="s">
        <v>361</v>
      </c>
      <c r="CX716" t="s">
        <v>361</v>
      </c>
      <c r="CY716" t="s">
        <v>361</v>
      </c>
      <c r="CZ716" t="s">
        <v>361</v>
      </c>
      <c r="DA716" t="s">
        <v>361</v>
      </c>
      <c r="DD716" t="s">
        <v>9</v>
      </c>
      <c r="DF716" t="s">
        <v>9</v>
      </c>
      <c r="DH716" t="s">
        <v>361</v>
      </c>
      <c r="DI716" t="s">
        <v>361</v>
      </c>
      <c r="DJ716" t="s">
        <v>361</v>
      </c>
      <c r="DK716" t="s">
        <v>361</v>
      </c>
      <c r="DL716" t="s">
        <v>361</v>
      </c>
      <c r="DM716" t="s">
        <v>361</v>
      </c>
      <c r="DN716" t="s">
        <v>361</v>
      </c>
      <c r="DO716" t="s">
        <v>361</v>
      </c>
      <c r="DP716" t="s">
        <v>361</v>
      </c>
      <c r="DQ716" t="s">
        <v>361</v>
      </c>
      <c r="DR716" t="s">
        <v>370</v>
      </c>
      <c r="DT716" t="s">
        <v>361</v>
      </c>
      <c r="DU716" t="s">
        <v>361</v>
      </c>
      <c r="DV716" t="s">
        <v>361</v>
      </c>
      <c r="DW716" t="s">
        <v>361</v>
      </c>
      <c r="DX716" t="s">
        <v>361</v>
      </c>
      <c r="DY716" t="s">
        <v>361</v>
      </c>
      <c r="DZ716" t="s">
        <v>361</v>
      </c>
      <c r="EA716" t="s">
        <v>361</v>
      </c>
      <c r="EB716" t="s">
        <v>361</v>
      </c>
      <c r="EC716" t="s">
        <v>361</v>
      </c>
      <c r="ED716" t="s">
        <v>361</v>
      </c>
      <c r="EH716" t="s">
        <v>7</v>
      </c>
      <c r="EJ716" t="s">
        <v>7</v>
      </c>
      <c r="EL716">
        <v>2</v>
      </c>
      <c r="EM716" t="s">
        <v>371</v>
      </c>
      <c r="EN716">
        <v>26</v>
      </c>
      <c r="EO716" t="s">
        <v>372</v>
      </c>
      <c r="EP716">
        <v>22</v>
      </c>
      <c r="FQ716" t="s">
        <v>373</v>
      </c>
      <c r="FR716" t="s">
        <v>406</v>
      </c>
      <c r="FV716" t="s">
        <v>449</v>
      </c>
      <c r="GF716" t="s">
        <v>7</v>
      </c>
      <c r="GJ716" t="s">
        <v>425</v>
      </c>
      <c r="GP716">
        <v>1</v>
      </c>
      <c r="GR716" t="s">
        <v>376</v>
      </c>
      <c r="GT716" t="s">
        <v>377</v>
      </c>
      <c r="GX716" t="s">
        <v>378</v>
      </c>
      <c r="HB716" t="s">
        <v>9</v>
      </c>
      <c r="HD716" t="s">
        <v>9</v>
      </c>
      <c r="HF716" t="s">
        <v>9</v>
      </c>
      <c r="HG716" t="s">
        <v>9</v>
      </c>
      <c r="HH716" t="s">
        <v>7</v>
      </c>
      <c r="HI716" t="s">
        <v>9</v>
      </c>
      <c r="HJ716" t="s">
        <v>9</v>
      </c>
      <c r="HK716" t="s">
        <v>7</v>
      </c>
      <c r="HL716" t="s">
        <v>9</v>
      </c>
      <c r="HM716" t="s">
        <v>9</v>
      </c>
      <c r="HN716" t="s">
        <v>9</v>
      </c>
      <c r="HX716" t="s">
        <v>9</v>
      </c>
      <c r="HY716" t="s">
        <v>9</v>
      </c>
      <c r="HZ716" t="s">
        <v>7</v>
      </c>
      <c r="IA716" t="s">
        <v>9</v>
      </c>
      <c r="IB716" t="s">
        <v>7</v>
      </c>
      <c r="IC716" t="s">
        <v>9</v>
      </c>
      <c r="ID716" t="s">
        <v>7</v>
      </c>
      <c r="IL716" t="s">
        <v>379</v>
      </c>
      <c r="IP716" t="s">
        <v>441</v>
      </c>
      <c r="IT716" t="s">
        <v>381</v>
      </c>
      <c r="IV716" t="s">
        <v>381</v>
      </c>
      <c r="IX716" t="s">
        <v>381</v>
      </c>
      <c r="IZ716" t="s">
        <v>7</v>
      </c>
      <c r="JL716" t="s">
        <v>361</v>
      </c>
      <c r="JM716" t="s">
        <v>361</v>
      </c>
      <c r="JN716" t="s">
        <v>361</v>
      </c>
      <c r="JO716" t="s">
        <v>361</v>
      </c>
      <c r="JP716" t="s">
        <v>361</v>
      </c>
      <c r="JQ716" t="s">
        <v>361</v>
      </c>
      <c r="JR716" t="s">
        <v>361</v>
      </c>
      <c r="JS716" t="s">
        <v>361</v>
      </c>
      <c r="JT716" t="s">
        <v>361</v>
      </c>
      <c r="JU716" t="s">
        <v>361</v>
      </c>
      <c r="JV716" t="s">
        <v>361</v>
      </c>
      <c r="JW716" t="s">
        <v>361</v>
      </c>
      <c r="KB716" t="s">
        <v>8</v>
      </c>
    </row>
    <row r="717" spans="1:288" x14ac:dyDescent="0.3">
      <c r="A717">
        <v>716</v>
      </c>
      <c r="AV717" t="s">
        <v>361</v>
      </c>
      <c r="AW717" t="s">
        <v>361</v>
      </c>
      <c r="AX717" t="s">
        <v>361</v>
      </c>
      <c r="AY717" t="s">
        <v>361</v>
      </c>
      <c r="AZ717" t="s">
        <v>361</v>
      </c>
      <c r="BA717" t="s">
        <v>361</v>
      </c>
      <c r="BB717" t="s">
        <v>361</v>
      </c>
      <c r="BC717" t="s">
        <v>361</v>
      </c>
      <c r="BD717" t="s">
        <v>361</v>
      </c>
      <c r="BE717" t="s">
        <v>361</v>
      </c>
      <c r="BF717" t="s">
        <v>361</v>
      </c>
      <c r="BG717" t="s">
        <v>361</v>
      </c>
      <c r="BH717" t="s">
        <v>361</v>
      </c>
      <c r="BI717" t="s">
        <v>361</v>
      </c>
      <c r="BJ717" t="s">
        <v>361</v>
      </c>
      <c r="BK717" t="s">
        <v>361</v>
      </c>
      <c r="BL717" t="s">
        <v>361</v>
      </c>
      <c r="BM717" t="s">
        <v>361</v>
      </c>
      <c r="BP717" t="s">
        <v>361</v>
      </c>
      <c r="BQ717" t="s">
        <v>361</v>
      </c>
      <c r="BR717" t="s">
        <v>361</v>
      </c>
      <c r="BS717" t="s">
        <v>361</v>
      </c>
      <c r="BT717" t="s">
        <v>361</v>
      </c>
      <c r="BU717" t="s">
        <v>361</v>
      </c>
      <c r="BV717" t="s">
        <v>361</v>
      </c>
      <c r="BW717" t="s">
        <v>361</v>
      </c>
      <c r="BX717" t="s">
        <v>361</v>
      </c>
      <c r="BY717" t="s">
        <v>361</v>
      </c>
      <c r="BZ717" t="s">
        <v>361</v>
      </c>
      <c r="CA717" t="s">
        <v>361</v>
      </c>
      <c r="CB717" t="s">
        <v>361</v>
      </c>
      <c r="CC717" t="s">
        <v>361</v>
      </c>
      <c r="CF717" t="s">
        <v>361</v>
      </c>
      <c r="CG717" t="s">
        <v>361</v>
      </c>
      <c r="CH717" t="s">
        <v>361</v>
      </c>
      <c r="CI717" t="s">
        <v>361</v>
      </c>
      <c r="CJ717" t="s">
        <v>361</v>
      </c>
      <c r="CK717" t="s">
        <v>361</v>
      </c>
      <c r="CL717" t="s">
        <v>361</v>
      </c>
      <c r="CM717" t="s">
        <v>361</v>
      </c>
      <c r="CN717" t="s">
        <v>361</v>
      </c>
      <c r="CO717" t="s">
        <v>361</v>
      </c>
      <c r="CP717" t="s">
        <v>361</v>
      </c>
      <c r="CQ717" t="s">
        <v>361</v>
      </c>
      <c r="CR717" t="s">
        <v>361</v>
      </c>
      <c r="CS717" t="s">
        <v>361</v>
      </c>
      <c r="CT717" t="s">
        <v>361</v>
      </c>
      <c r="CU717" t="s">
        <v>361</v>
      </c>
      <c r="CV717" t="s">
        <v>361</v>
      </c>
      <c r="CW717" t="s">
        <v>361</v>
      </c>
      <c r="CX717" t="s">
        <v>361</v>
      </c>
      <c r="CY717" t="s">
        <v>361</v>
      </c>
      <c r="CZ717" t="s">
        <v>361</v>
      </c>
      <c r="DA717" t="s">
        <v>361</v>
      </c>
      <c r="DH717" t="s">
        <v>361</v>
      </c>
      <c r="DI717" t="s">
        <v>361</v>
      </c>
      <c r="DJ717" t="s">
        <v>361</v>
      </c>
      <c r="DK717" t="s">
        <v>361</v>
      </c>
      <c r="DL717" t="s">
        <v>361</v>
      </c>
      <c r="DM717" t="s">
        <v>361</v>
      </c>
      <c r="DN717" t="s">
        <v>361</v>
      </c>
      <c r="DO717" t="s">
        <v>361</v>
      </c>
      <c r="DP717" t="s">
        <v>361</v>
      </c>
      <c r="DQ717" t="s">
        <v>361</v>
      </c>
      <c r="DR717" t="s">
        <v>361</v>
      </c>
      <c r="DT717" t="s">
        <v>361</v>
      </c>
      <c r="DU717" t="s">
        <v>361</v>
      </c>
      <c r="DV717" t="s">
        <v>361</v>
      </c>
      <c r="DW717" t="s">
        <v>361</v>
      </c>
      <c r="DX717" t="s">
        <v>361</v>
      </c>
      <c r="DY717" t="s">
        <v>361</v>
      </c>
      <c r="DZ717" t="s">
        <v>361</v>
      </c>
      <c r="EA717" t="s">
        <v>361</v>
      </c>
      <c r="EB717" t="s">
        <v>361</v>
      </c>
      <c r="EC717" t="s">
        <v>361</v>
      </c>
      <c r="ED717" t="s">
        <v>361</v>
      </c>
      <c r="JL717" t="s">
        <v>361</v>
      </c>
      <c r="JM717" t="s">
        <v>361</v>
      </c>
      <c r="JN717" t="s">
        <v>361</v>
      </c>
      <c r="JO717" t="s">
        <v>361</v>
      </c>
      <c r="JP717" t="s">
        <v>361</v>
      </c>
      <c r="JQ717" t="s">
        <v>361</v>
      </c>
      <c r="JR717" t="s">
        <v>361</v>
      </c>
      <c r="JS717" t="s">
        <v>361</v>
      </c>
      <c r="JT717" t="s">
        <v>361</v>
      </c>
      <c r="JU717" t="s">
        <v>361</v>
      </c>
      <c r="JV717" t="s">
        <v>361</v>
      </c>
      <c r="JW717" t="s">
        <v>361</v>
      </c>
      <c r="KB717" t="s">
        <v>59</v>
      </c>
    </row>
    <row r="718" spans="1:288" x14ac:dyDescent="0.3">
      <c r="A718">
        <v>717</v>
      </c>
      <c r="AV718" t="s">
        <v>361</v>
      </c>
      <c r="AW718" t="s">
        <v>361</v>
      </c>
      <c r="AX718" t="s">
        <v>361</v>
      </c>
      <c r="AY718" t="s">
        <v>361</v>
      </c>
      <c r="AZ718" t="s">
        <v>361</v>
      </c>
      <c r="BA718" t="s">
        <v>361</v>
      </c>
      <c r="BB718" t="s">
        <v>361</v>
      </c>
      <c r="BC718" t="s">
        <v>361</v>
      </c>
      <c r="BD718" t="s">
        <v>361</v>
      </c>
      <c r="BE718" t="s">
        <v>361</v>
      </c>
      <c r="BF718" t="s">
        <v>361</v>
      </c>
      <c r="BG718" t="s">
        <v>361</v>
      </c>
      <c r="BH718" t="s">
        <v>361</v>
      </c>
      <c r="BI718" t="s">
        <v>361</v>
      </c>
      <c r="BJ718" t="s">
        <v>361</v>
      </c>
      <c r="BK718" t="s">
        <v>361</v>
      </c>
      <c r="BL718" t="s">
        <v>361</v>
      </c>
      <c r="BM718" t="s">
        <v>361</v>
      </c>
      <c r="BP718" t="s">
        <v>361</v>
      </c>
      <c r="BQ718" t="s">
        <v>361</v>
      </c>
      <c r="BR718" t="s">
        <v>361</v>
      </c>
      <c r="BS718" t="s">
        <v>361</v>
      </c>
      <c r="BT718" t="s">
        <v>361</v>
      </c>
      <c r="BU718" t="s">
        <v>361</v>
      </c>
      <c r="BV718" t="s">
        <v>361</v>
      </c>
      <c r="BW718" t="s">
        <v>361</v>
      </c>
      <c r="BX718" t="s">
        <v>361</v>
      </c>
      <c r="BY718" t="s">
        <v>361</v>
      </c>
      <c r="BZ718" t="s">
        <v>361</v>
      </c>
      <c r="CA718" t="s">
        <v>361</v>
      </c>
      <c r="CB718" t="s">
        <v>361</v>
      </c>
      <c r="CC718" t="s">
        <v>361</v>
      </c>
      <c r="CF718" t="s">
        <v>361</v>
      </c>
      <c r="CG718" t="s">
        <v>361</v>
      </c>
      <c r="CH718" t="s">
        <v>361</v>
      </c>
      <c r="CI718" t="s">
        <v>361</v>
      </c>
      <c r="CJ718" t="s">
        <v>361</v>
      </c>
      <c r="CK718" t="s">
        <v>361</v>
      </c>
      <c r="CL718" t="s">
        <v>361</v>
      </c>
      <c r="CM718" t="s">
        <v>361</v>
      </c>
      <c r="CN718" t="s">
        <v>361</v>
      </c>
      <c r="CO718" t="s">
        <v>361</v>
      </c>
      <c r="CP718" t="s">
        <v>361</v>
      </c>
      <c r="CQ718" t="s">
        <v>361</v>
      </c>
      <c r="CR718" t="s">
        <v>361</v>
      </c>
      <c r="CS718" t="s">
        <v>361</v>
      </c>
      <c r="CT718" t="s">
        <v>361</v>
      </c>
      <c r="CU718" t="s">
        <v>361</v>
      </c>
      <c r="CV718" t="s">
        <v>361</v>
      </c>
      <c r="CW718" t="s">
        <v>361</v>
      </c>
      <c r="CX718" t="s">
        <v>361</v>
      </c>
      <c r="CY718" t="s">
        <v>361</v>
      </c>
      <c r="CZ718" t="s">
        <v>361</v>
      </c>
      <c r="DA718" t="s">
        <v>361</v>
      </c>
      <c r="DH718" t="s">
        <v>361</v>
      </c>
      <c r="DI718" t="s">
        <v>361</v>
      </c>
      <c r="DJ718" t="s">
        <v>361</v>
      </c>
      <c r="DK718" t="s">
        <v>361</v>
      </c>
      <c r="DL718" t="s">
        <v>361</v>
      </c>
      <c r="DM718" t="s">
        <v>361</v>
      </c>
      <c r="DN718" t="s">
        <v>361</v>
      </c>
      <c r="DO718" t="s">
        <v>361</v>
      </c>
      <c r="DP718" t="s">
        <v>361</v>
      </c>
      <c r="DQ718" t="s">
        <v>361</v>
      </c>
      <c r="DR718" t="s">
        <v>361</v>
      </c>
      <c r="DT718" t="s">
        <v>361</v>
      </c>
      <c r="DU718" t="s">
        <v>361</v>
      </c>
      <c r="DV718" t="s">
        <v>361</v>
      </c>
      <c r="DW718" t="s">
        <v>361</v>
      </c>
      <c r="DX718" t="s">
        <v>361</v>
      </c>
      <c r="DY718" t="s">
        <v>361</v>
      </c>
      <c r="DZ718" t="s">
        <v>361</v>
      </c>
      <c r="EA718" t="s">
        <v>361</v>
      </c>
      <c r="EB718" t="s">
        <v>361</v>
      </c>
      <c r="EC718" t="s">
        <v>361</v>
      </c>
      <c r="ED718" t="s">
        <v>361</v>
      </c>
      <c r="JL718" t="s">
        <v>361</v>
      </c>
      <c r="JM718" t="s">
        <v>361</v>
      </c>
      <c r="JN718" t="s">
        <v>361</v>
      </c>
      <c r="JO718" t="s">
        <v>361</v>
      </c>
      <c r="JP718" t="s">
        <v>361</v>
      </c>
      <c r="JQ718" t="s">
        <v>361</v>
      </c>
      <c r="JR718" t="s">
        <v>361</v>
      </c>
      <c r="JS718" t="s">
        <v>361</v>
      </c>
      <c r="JT718" t="s">
        <v>361</v>
      </c>
      <c r="JU718" t="s">
        <v>361</v>
      </c>
      <c r="JV718" t="s">
        <v>361</v>
      </c>
      <c r="JW718" t="s">
        <v>361</v>
      </c>
      <c r="KB718" t="s">
        <v>59</v>
      </c>
    </row>
    <row r="719" spans="1:288" x14ac:dyDescent="0.3">
      <c r="A719">
        <v>718</v>
      </c>
      <c r="AV719" t="s">
        <v>361</v>
      </c>
      <c r="AW719" t="s">
        <v>361</v>
      </c>
      <c r="AX719" t="s">
        <v>361</v>
      </c>
      <c r="AY719" t="s">
        <v>361</v>
      </c>
      <c r="AZ719" t="s">
        <v>361</v>
      </c>
      <c r="BA719" t="s">
        <v>361</v>
      </c>
      <c r="BB719" t="s">
        <v>361</v>
      </c>
      <c r="BC719" t="s">
        <v>361</v>
      </c>
      <c r="BD719" t="s">
        <v>361</v>
      </c>
      <c r="BE719" t="s">
        <v>361</v>
      </c>
      <c r="BF719" t="s">
        <v>361</v>
      </c>
      <c r="BG719" t="s">
        <v>361</v>
      </c>
      <c r="BH719" t="s">
        <v>361</v>
      </c>
      <c r="BI719" t="s">
        <v>361</v>
      </c>
      <c r="BJ719" t="s">
        <v>361</v>
      </c>
      <c r="BK719" t="s">
        <v>361</v>
      </c>
      <c r="BL719" t="s">
        <v>361</v>
      </c>
      <c r="BM719" t="s">
        <v>361</v>
      </c>
      <c r="BP719" t="s">
        <v>361</v>
      </c>
      <c r="BQ719" t="s">
        <v>361</v>
      </c>
      <c r="BR719" t="s">
        <v>361</v>
      </c>
      <c r="BS719" t="s">
        <v>361</v>
      </c>
      <c r="BT719" t="s">
        <v>361</v>
      </c>
      <c r="BU719" t="s">
        <v>361</v>
      </c>
      <c r="BV719" t="s">
        <v>361</v>
      </c>
      <c r="BW719" t="s">
        <v>361</v>
      </c>
      <c r="BX719" t="s">
        <v>361</v>
      </c>
      <c r="BY719" t="s">
        <v>361</v>
      </c>
      <c r="BZ719" t="s">
        <v>361</v>
      </c>
      <c r="CA719" t="s">
        <v>361</v>
      </c>
      <c r="CB719" t="s">
        <v>361</v>
      </c>
      <c r="CC719" t="s">
        <v>361</v>
      </c>
      <c r="CF719" t="s">
        <v>361</v>
      </c>
      <c r="CG719" t="s">
        <v>361</v>
      </c>
      <c r="CH719" t="s">
        <v>361</v>
      </c>
      <c r="CI719" t="s">
        <v>361</v>
      </c>
      <c r="CJ719" t="s">
        <v>361</v>
      </c>
      <c r="CK719" t="s">
        <v>361</v>
      </c>
      <c r="CL719" t="s">
        <v>361</v>
      </c>
      <c r="CM719" t="s">
        <v>361</v>
      </c>
      <c r="CN719" t="s">
        <v>361</v>
      </c>
      <c r="CO719" t="s">
        <v>361</v>
      </c>
      <c r="CP719" t="s">
        <v>361</v>
      </c>
      <c r="CQ719" t="s">
        <v>361</v>
      </c>
      <c r="CR719" t="s">
        <v>361</v>
      </c>
      <c r="CS719" t="s">
        <v>361</v>
      </c>
      <c r="CT719" t="s">
        <v>361</v>
      </c>
      <c r="CU719" t="s">
        <v>361</v>
      </c>
      <c r="CV719" t="s">
        <v>361</v>
      </c>
      <c r="CW719" t="s">
        <v>361</v>
      </c>
      <c r="CX719" t="s">
        <v>361</v>
      </c>
      <c r="CY719" t="s">
        <v>361</v>
      </c>
      <c r="CZ719" t="s">
        <v>361</v>
      </c>
      <c r="DA719" t="s">
        <v>361</v>
      </c>
      <c r="DH719" t="s">
        <v>361</v>
      </c>
      <c r="DI719" t="s">
        <v>361</v>
      </c>
      <c r="DJ719" t="s">
        <v>361</v>
      </c>
      <c r="DK719" t="s">
        <v>361</v>
      </c>
      <c r="DL719" t="s">
        <v>361</v>
      </c>
      <c r="DM719" t="s">
        <v>361</v>
      </c>
      <c r="DN719" t="s">
        <v>361</v>
      </c>
      <c r="DO719" t="s">
        <v>361</v>
      </c>
      <c r="DP719" t="s">
        <v>361</v>
      </c>
      <c r="DQ719" t="s">
        <v>361</v>
      </c>
      <c r="DR719" t="s">
        <v>361</v>
      </c>
      <c r="DT719" t="s">
        <v>361</v>
      </c>
      <c r="DU719" t="s">
        <v>361</v>
      </c>
      <c r="DV719" t="s">
        <v>361</v>
      </c>
      <c r="DW719" t="s">
        <v>361</v>
      </c>
      <c r="DX719" t="s">
        <v>361</v>
      </c>
      <c r="DY719" t="s">
        <v>361</v>
      </c>
      <c r="DZ719" t="s">
        <v>361</v>
      </c>
      <c r="EA719" t="s">
        <v>361</v>
      </c>
      <c r="EB719" t="s">
        <v>361</v>
      </c>
      <c r="EC719" t="s">
        <v>361</v>
      </c>
      <c r="ED719" t="s">
        <v>361</v>
      </c>
      <c r="JL719" t="s">
        <v>361</v>
      </c>
      <c r="JM719" t="s">
        <v>361</v>
      </c>
      <c r="JN719" t="s">
        <v>361</v>
      </c>
      <c r="JO719" t="s">
        <v>361</v>
      </c>
      <c r="JP719" t="s">
        <v>361</v>
      </c>
      <c r="JQ719" t="s">
        <v>361</v>
      </c>
      <c r="JR719" t="s">
        <v>361</v>
      </c>
      <c r="JS719" t="s">
        <v>361</v>
      </c>
      <c r="JT719" t="s">
        <v>361</v>
      </c>
      <c r="JU719" t="s">
        <v>361</v>
      </c>
      <c r="JV719" t="s">
        <v>361</v>
      </c>
      <c r="JW719" t="s">
        <v>361</v>
      </c>
      <c r="KB719" t="s">
        <v>59</v>
      </c>
    </row>
    <row r="720" spans="1:288" x14ac:dyDescent="0.3">
      <c r="A720">
        <v>719</v>
      </c>
      <c r="AV720" t="s">
        <v>361</v>
      </c>
      <c r="AW720" t="s">
        <v>361</v>
      </c>
      <c r="AX720" t="s">
        <v>361</v>
      </c>
      <c r="AY720" t="s">
        <v>361</v>
      </c>
      <c r="AZ720" t="s">
        <v>361</v>
      </c>
      <c r="BA720" t="s">
        <v>361</v>
      </c>
      <c r="BB720" t="s">
        <v>361</v>
      </c>
      <c r="BC720" t="s">
        <v>361</v>
      </c>
      <c r="BD720" t="s">
        <v>361</v>
      </c>
      <c r="BE720" t="s">
        <v>361</v>
      </c>
      <c r="BF720" t="s">
        <v>361</v>
      </c>
      <c r="BG720" t="s">
        <v>361</v>
      </c>
      <c r="BH720" t="s">
        <v>361</v>
      </c>
      <c r="BI720" t="s">
        <v>361</v>
      </c>
      <c r="BJ720" t="s">
        <v>361</v>
      </c>
      <c r="BK720" t="s">
        <v>361</v>
      </c>
      <c r="BL720" t="s">
        <v>361</v>
      </c>
      <c r="BM720" t="s">
        <v>361</v>
      </c>
      <c r="BP720" t="s">
        <v>361</v>
      </c>
      <c r="BQ720" t="s">
        <v>361</v>
      </c>
      <c r="BR720" t="s">
        <v>361</v>
      </c>
      <c r="BS720" t="s">
        <v>361</v>
      </c>
      <c r="BT720" t="s">
        <v>361</v>
      </c>
      <c r="BU720" t="s">
        <v>361</v>
      </c>
      <c r="BV720" t="s">
        <v>361</v>
      </c>
      <c r="BW720" t="s">
        <v>361</v>
      </c>
      <c r="BX720" t="s">
        <v>361</v>
      </c>
      <c r="BY720" t="s">
        <v>361</v>
      </c>
      <c r="BZ720" t="s">
        <v>361</v>
      </c>
      <c r="CA720" t="s">
        <v>361</v>
      </c>
      <c r="CB720" t="s">
        <v>361</v>
      </c>
      <c r="CC720" t="s">
        <v>361</v>
      </c>
      <c r="CF720" t="s">
        <v>361</v>
      </c>
      <c r="CG720" t="s">
        <v>361</v>
      </c>
      <c r="CH720" t="s">
        <v>361</v>
      </c>
      <c r="CI720" t="s">
        <v>361</v>
      </c>
      <c r="CJ720" t="s">
        <v>361</v>
      </c>
      <c r="CK720" t="s">
        <v>361</v>
      </c>
      <c r="CL720" t="s">
        <v>361</v>
      </c>
      <c r="CM720" t="s">
        <v>361</v>
      </c>
      <c r="CN720" t="s">
        <v>361</v>
      </c>
      <c r="CO720" t="s">
        <v>361</v>
      </c>
      <c r="CP720" t="s">
        <v>361</v>
      </c>
      <c r="CQ720" t="s">
        <v>361</v>
      </c>
      <c r="CR720" t="s">
        <v>361</v>
      </c>
      <c r="CS720" t="s">
        <v>361</v>
      </c>
      <c r="CT720" t="s">
        <v>361</v>
      </c>
      <c r="CU720" t="s">
        <v>361</v>
      </c>
      <c r="CV720" t="s">
        <v>361</v>
      </c>
      <c r="CW720" t="s">
        <v>361</v>
      </c>
      <c r="CX720" t="s">
        <v>361</v>
      </c>
      <c r="CY720" t="s">
        <v>361</v>
      </c>
      <c r="CZ720" t="s">
        <v>361</v>
      </c>
      <c r="DA720" t="s">
        <v>361</v>
      </c>
      <c r="DH720" t="s">
        <v>361</v>
      </c>
      <c r="DI720" t="s">
        <v>361</v>
      </c>
      <c r="DJ720" t="s">
        <v>361</v>
      </c>
      <c r="DK720" t="s">
        <v>361</v>
      </c>
      <c r="DL720" t="s">
        <v>361</v>
      </c>
      <c r="DM720" t="s">
        <v>361</v>
      </c>
      <c r="DN720" t="s">
        <v>361</v>
      </c>
      <c r="DO720" t="s">
        <v>361</v>
      </c>
      <c r="DP720" t="s">
        <v>361</v>
      </c>
      <c r="DQ720" t="s">
        <v>361</v>
      </c>
      <c r="DR720" t="s">
        <v>361</v>
      </c>
      <c r="DT720" t="s">
        <v>361</v>
      </c>
      <c r="DU720" t="s">
        <v>361</v>
      </c>
      <c r="DV720" t="s">
        <v>361</v>
      </c>
      <c r="DW720" t="s">
        <v>361</v>
      </c>
      <c r="DX720" t="s">
        <v>361</v>
      </c>
      <c r="DY720" t="s">
        <v>361</v>
      </c>
      <c r="DZ720" t="s">
        <v>361</v>
      </c>
      <c r="EA720" t="s">
        <v>361</v>
      </c>
      <c r="EB720" t="s">
        <v>361</v>
      </c>
      <c r="EC720" t="s">
        <v>361</v>
      </c>
      <c r="ED720" t="s">
        <v>361</v>
      </c>
      <c r="JL720" t="s">
        <v>361</v>
      </c>
      <c r="JM720" t="s">
        <v>361</v>
      </c>
      <c r="JN720" t="s">
        <v>361</v>
      </c>
      <c r="JO720" t="s">
        <v>361</v>
      </c>
      <c r="JP720" t="s">
        <v>361</v>
      </c>
      <c r="JQ720" t="s">
        <v>361</v>
      </c>
      <c r="JR720" t="s">
        <v>361</v>
      </c>
      <c r="JS720" t="s">
        <v>361</v>
      </c>
      <c r="JT720" t="s">
        <v>361</v>
      </c>
      <c r="JU720" t="s">
        <v>361</v>
      </c>
      <c r="JV720" t="s">
        <v>361</v>
      </c>
      <c r="JW720" t="s">
        <v>361</v>
      </c>
      <c r="KB720" t="s">
        <v>59</v>
      </c>
    </row>
    <row r="721" spans="1:288" x14ac:dyDescent="0.3">
      <c r="A721">
        <v>720</v>
      </c>
      <c r="D721" s="45">
        <v>44755</v>
      </c>
      <c r="E721" s="46">
        <v>0.56527777777777777</v>
      </c>
      <c r="F721" t="s">
        <v>12</v>
      </c>
      <c r="G721" t="s">
        <v>382</v>
      </c>
      <c r="I721" t="s">
        <v>383</v>
      </c>
      <c r="N721" t="s">
        <v>384</v>
      </c>
      <c r="S721" t="s">
        <v>385</v>
      </c>
      <c r="W721" t="s">
        <v>413</v>
      </c>
      <c r="AA721" t="s">
        <v>414</v>
      </c>
      <c r="AC721" t="s">
        <v>388</v>
      </c>
      <c r="AE721" t="s">
        <v>389</v>
      </c>
      <c r="AG721" t="s">
        <v>390</v>
      </c>
      <c r="AK721" t="s">
        <v>383</v>
      </c>
      <c r="AO721" t="s">
        <v>385</v>
      </c>
      <c r="AQ721" t="s">
        <v>418</v>
      </c>
      <c r="AS721" t="s">
        <v>383</v>
      </c>
      <c r="AU721" t="s">
        <v>383</v>
      </c>
      <c r="AV721" t="s">
        <v>361</v>
      </c>
      <c r="AW721" t="s">
        <v>361</v>
      </c>
      <c r="AX721" t="s">
        <v>361</v>
      </c>
      <c r="AY721" t="s">
        <v>361</v>
      </c>
      <c r="AZ721" t="s">
        <v>361</v>
      </c>
      <c r="BA721" t="s">
        <v>361</v>
      </c>
      <c r="BB721" t="s">
        <v>361</v>
      </c>
      <c r="BC721" t="s">
        <v>361</v>
      </c>
      <c r="BD721" t="s">
        <v>361</v>
      </c>
      <c r="BE721" t="s">
        <v>361</v>
      </c>
      <c r="BF721" t="s">
        <v>361</v>
      </c>
      <c r="BG721" t="s">
        <v>361</v>
      </c>
      <c r="BH721" t="s">
        <v>370</v>
      </c>
      <c r="BI721" t="s">
        <v>361</v>
      </c>
      <c r="BJ721" t="s">
        <v>361</v>
      </c>
      <c r="BK721" t="s">
        <v>361</v>
      </c>
      <c r="BL721" t="s">
        <v>370</v>
      </c>
      <c r="BM721" t="s">
        <v>361</v>
      </c>
      <c r="BP721" t="s">
        <v>361</v>
      </c>
      <c r="BQ721" t="s">
        <v>361</v>
      </c>
      <c r="BR721" t="s">
        <v>361</v>
      </c>
      <c r="BS721" t="s">
        <v>361</v>
      </c>
      <c r="BT721" t="s">
        <v>361</v>
      </c>
      <c r="BU721" t="s">
        <v>361</v>
      </c>
      <c r="BV721" t="s">
        <v>361</v>
      </c>
      <c r="BW721" t="s">
        <v>361</v>
      </c>
      <c r="BX721" t="s">
        <v>361</v>
      </c>
      <c r="BY721" t="s">
        <v>361</v>
      </c>
      <c r="BZ721" t="s">
        <v>370</v>
      </c>
      <c r="CA721" t="s">
        <v>361</v>
      </c>
      <c r="CB721" t="s">
        <v>361</v>
      </c>
      <c r="CC721" t="s">
        <v>361</v>
      </c>
      <c r="CF721" t="s">
        <v>361</v>
      </c>
      <c r="CG721" t="s">
        <v>361</v>
      </c>
      <c r="CH721" t="s">
        <v>361</v>
      </c>
      <c r="CI721" t="s">
        <v>361</v>
      </c>
      <c r="CJ721" t="s">
        <v>361</v>
      </c>
      <c r="CK721" t="s">
        <v>361</v>
      </c>
      <c r="CL721" t="s">
        <v>361</v>
      </c>
      <c r="CM721" t="s">
        <v>361</v>
      </c>
      <c r="CN721" t="s">
        <v>361</v>
      </c>
      <c r="CO721" t="s">
        <v>361</v>
      </c>
      <c r="CP721" t="s">
        <v>361</v>
      </c>
      <c r="CQ721" t="s">
        <v>361</v>
      </c>
      <c r="CR721" t="s">
        <v>361</v>
      </c>
      <c r="CS721" t="s">
        <v>361</v>
      </c>
      <c r="CT721" t="s">
        <v>361</v>
      </c>
      <c r="CU721" t="s">
        <v>361</v>
      </c>
      <c r="CV721" t="s">
        <v>370</v>
      </c>
      <c r="CW721" t="s">
        <v>361</v>
      </c>
      <c r="CX721" t="s">
        <v>361</v>
      </c>
      <c r="CY721" t="s">
        <v>370</v>
      </c>
      <c r="CZ721" t="s">
        <v>361</v>
      </c>
      <c r="DA721" t="s">
        <v>361</v>
      </c>
      <c r="DE721" t="s">
        <v>385</v>
      </c>
      <c r="DG721" t="s">
        <v>385</v>
      </c>
      <c r="DH721" t="s">
        <v>361</v>
      </c>
      <c r="DI721" t="s">
        <v>361</v>
      </c>
      <c r="DJ721" t="s">
        <v>361</v>
      </c>
      <c r="DK721" t="s">
        <v>361</v>
      </c>
      <c r="DL721" t="s">
        <v>361</v>
      </c>
      <c r="DM721" t="s">
        <v>361</v>
      </c>
      <c r="DN721" t="s">
        <v>361</v>
      </c>
      <c r="DO721" t="s">
        <v>361</v>
      </c>
      <c r="DP721" t="s">
        <v>361</v>
      </c>
      <c r="DQ721" t="s">
        <v>361</v>
      </c>
      <c r="DR721" t="s">
        <v>361</v>
      </c>
      <c r="DT721" t="s">
        <v>361</v>
      </c>
      <c r="DU721" t="s">
        <v>361</v>
      </c>
      <c r="DV721" t="s">
        <v>361</v>
      </c>
      <c r="DW721" t="s">
        <v>361</v>
      </c>
      <c r="DX721" t="s">
        <v>361</v>
      </c>
      <c r="DY721" t="s">
        <v>361</v>
      </c>
      <c r="DZ721" t="s">
        <v>361</v>
      </c>
      <c r="EA721" t="s">
        <v>361</v>
      </c>
      <c r="EB721" t="s">
        <v>361</v>
      </c>
      <c r="EC721" t="s">
        <v>361</v>
      </c>
      <c r="ED721" t="s">
        <v>370</v>
      </c>
      <c r="EI721" t="s">
        <v>383</v>
      </c>
      <c r="EK721" t="s">
        <v>383</v>
      </c>
      <c r="EL721">
        <v>0</v>
      </c>
      <c r="FQ721" t="s">
        <v>373</v>
      </c>
      <c r="FS721" t="s">
        <v>419</v>
      </c>
      <c r="FW721" t="s">
        <v>419</v>
      </c>
      <c r="GG721" t="s">
        <v>383</v>
      </c>
      <c r="GK721" t="s">
        <v>517</v>
      </c>
      <c r="GQ721">
        <v>3</v>
      </c>
      <c r="GS721" t="s">
        <v>395</v>
      </c>
      <c r="GU721" t="s">
        <v>396</v>
      </c>
      <c r="GY721" t="s">
        <v>397</v>
      </c>
      <c r="HC721" t="s">
        <v>383</v>
      </c>
      <c r="HE721" t="s">
        <v>385</v>
      </c>
      <c r="HO721" t="s">
        <v>385</v>
      </c>
      <c r="HP721" t="s">
        <v>385</v>
      </c>
      <c r="HQ721" t="s">
        <v>383</v>
      </c>
      <c r="HR721" t="s">
        <v>383</v>
      </c>
      <c r="HS721" t="s">
        <v>385</v>
      </c>
      <c r="HT721" t="s">
        <v>383</v>
      </c>
      <c r="HU721" t="s">
        <v>383</v>
      </c>
      <c r="HV721" t="s">
        <v>385</v>
      </c>
      <c r="HW721" t="s">
        <v>383</v>
      </c>
      <c r="IE721" t="s">
        <v>383</v>
      </c>
      <c r="IF721" t="s">
        <v>385</v>
      </c>
      <c r="IG721" t="s">
        <v>383</v>
      </c>
      <c r="IH721" t="s">
        <v>383</v>
      </c>
      <c r="II721" t="s">
        <v>383</v>
      </c>
      <c r="IJ721" t="s">
        <v>383</v>
      </c>
      <c r="IK721" t="s">
        <v>383</v>
      </c>
      <c r="IM721" t="s">
        <v>421</v>
      </c>
      <c r="IQ721" t="s">
        <v>422</v>
      </c>
      <c r="IU721" t="s">
        <v>399</v>
      </c>
      <c r="IW721" t="s">
        <v>399</v>
      </c>
      <c r="IY721" t="s">
        <v>399</v>
      </c>
      <c r="JA721" t="s">
        <v>383</v>
      </c>
      <c r="JL721" t="s">
        <v>361</v>
      </c>
      <c r="JM721" t="s">
        <v>361</v>
      </c>
      <c r="JN721" t="s">
        <v>361</v>
      </c>
      <c r="JO721" t="s">
        <v>361</v>
      </c>
      <c r="JP721" t="s">
        <v>361</v>
      </c>
      <c r="JQ721" t="s">
        <v>361</v>
      </c>
      <c r="JR721" t="s">
        <v>361</v>
      </c>
      <c r="JS721" t="s">
        <v>361</v>
      </c>
      <c r="JT721" t="s">
        <v>361</v>
      </c>
      <c r="JU721" t="s">
        <v>361</v>
      </c>
      <c r="JV721" t="s">
        <v>361</v>
      </c>
      <c r="JW721" t="s">
        <v>361</v>
      </c>
      <c r="KB721" t="s">
        <v>8</v>
      </c>
    </row>
    <row r="722" spans="1:288" x14ac:dyDescent="0.3">
      <c r="A722">
        <v>721</v>
      </c>
      <c r="AV722" t="s">
        <v>361</v>
      </c>
      <c r="AW722" t="s">
        <v>361</v>
      </c>
      <c r="AX722" t="s">
        <v>361</v>
      </c>
      <c r="AY722" t="s">
        <v>361</v>
      </c>
      <c r="AZ722" t="s">
        <v>361</v>
      </c>
      <c r="BA722" t="s">
        <v>361</v>
      </c>
      <c r="BB722" t="s">
        <v>361</v>
      </c>
      <c r="BC722" t="s">
        <v>361</v>
      </c>
      <c r="BD722" t="s">
        <v>361</v>
      </c>
      <c r="BE722" t="s">
        <v>361</v>
      </c>
      <c r="BF722" t="s">
        <v>361</v>
      </c>
      <c r="BG722" t="s">
        <v>361</v>
      </c>
      <c r="BH722" t="s">
        <v>361</v>
      </c>
      <c r="BI722" t="s">
        <v>361</v>
      </c>
      <c r="BJ722" t="s">
        <v>361</v>
      </c>
      <c r="BK722" t="s">
        <v>361</v>
      </c>
      <c r="BL722" t="s">
        <v>361</v>
      </c>
      <c r="BM722" t="s">
        <v>361</v>
      </c>
      <c r="BP722" t="s">
        <v>361</v>
      </c>
      <c r="BQ722" t="s">
        <v>361</v>
      </c>
      <c r="BR722" t="s">
        <v>361</v>
      </c>
      <c r="BS722" t="s">
        <v>361</v>
      </c>
      <c r="BT722" t="s">
        <v>361</v>
      </c>
      <c r="BU722" t="s">
        <v>361</v>
      </c>
      <c r="BV722" t="s">
        <v>361</v>
      </c>
      <c r="BW722" t="s">
        <v>361</v>
      </c>
      <c r="BX722" t="s">
        <v>361</v>
      </c>
      <c r="BY722" t="s">
        <v>361</v>
      </c>
      <c r="BZ722" t="s">
        <v>361</v>
      </c>
      <c r="CA722" t="s">
        <v>361</v>
      </c>
      <c r="CB722" t="s">
        <v>361</v>
      </c>
      <c r="CC722" t="s">
        <v>361</v>
      </c>
      <c r="CF722" t="s">
        <v>361</v>
      </c>
      <c r="CG722" t="s">
        <v>361</v>
      </c>
      <c r="CH722" t="s">
        <v>361</v>
      </c>
      <c r="CI722" t="s">
        <v>361</v>
      </c>
      <c r="CJ722" t="s">
        <v>361</v>
      </c>
      <c r="CK722" t="s">
        <v>361</v>
      </c>
      <c r="CL722" t="s">
        <v>361</v>
      </c>
      <c r="CM722" t="s">
        <v>361</v>
      </c>
      <c r="CN722" t="s">
        <v>361</v>
      </c>
      <c r="CO722" t="s">
        <v>361</v>
      </c>
      <c r="CP722" t="s">
        <v>361</v>
      </c>
      <c r="CQ722" t="s">
        <v>361</v>
      </c>
      <c r="CR722" t="s">
        <v>361</v>
      </c>
      <c r="CS722" t="s">
        <v>361</v>
      </c>
      <c r="CT722" t="s">
        <v>361</v>
      </c>
      <c r="CU722" t="s">
        <v>361</v>
      </c>
      <c r="CV722" t="s">
        <v>361</v>
      </c>
      <c r="CW722" t="s">
        <v>361</v>
      </c>
      <c r="CX722" t="s">
        <v>361</v>
      </c>
      <c r="CY722" t="s">
        <v>361</v>
      </c>
      <c r="CZ722" t="s">
        <v>361</v>
      </c>
      <c r="DA722" t="s">
        <v>361</v>
      </c>
      <c r="DH722" t="s">
        <v>361</v>
      </c>
      <c r="DI722" t="s">
        <v>361</v>
      </c>
      <c r="DJ722" t="s">
        <v>361</v>
      </c>
      <c r="DK722" t="s">
        <v>361</v>
      </c>
      <c r="DL722" t="s">
        <v>361</v>
      </c>
      <c r="DM722" t="s">
        <v>361</v>
      </c>
      <c r="DN722" t="s">
        <v>361</v>
      </c>
      <c r="DO722" t="s">
        <v>361</v>
      </c>
      <c r="DP722" t="s">
        <v>361</v>
      </c>
      <c r="DQ722" t="s">
        <v>361</v>
      </c>
      <c r="DR722" t="s">
        <v>361</v>
      </c>
      <c r="DT722" t="s">
        <v>361</v>
      </c>
      <c r="DU722" t="s">
        <v>361</v>
      </c>
      <c r="DV722" t="s">
        <v>361</v>
      </c>
      <c r="DW722" t="s">
        <v>361</v>
      </c>
      <c r="DX722" t="s">
        <v>361</v>
      </c>
      <c r="DY722" t="s">
        <v>361</v>
      </c>
      <c r="DZ722" t="s">
        <v>361</v>
      </c>
      <c r="EA722" t="s">
        <v>361</v>
      </c>
      <c r="EB722" t="s">
        <v>361</v>
      </c>
      <c r="EC722" t="s">
        <v>361</v>
      </c>
      <c r="ED722" t="s">
        <v>361</v>
      </c>
      <c r="JL722" t="s">
        <v>361</v>
      </c>
      <c r="JM722" t="s">
        <v>361</v>
      </c>
      <c r="JN722" t="s">
        <v>361</v>
      </c>
      <c r="JO722" t="s">
        <v>361</v>
      </c>
      <c r="JP722" t="s">
        <v>361</v>
      </c>
      <c r="JQ722" t="s">
        <v>361</v>
      </c>
      <c r="JR722" t="s">
        <v>361</v>
      </c>
      <c r="JS722" t="s">
        <v>361</v>
      </c>
      <c r="JT722" t="s">
        <v>361</v>
      </c>
      <c r="JU722" t="s">
        <v>361</v>
      </c>
      <c r="JV722" t="s">
        <v>361</v>
      </c>
      <c r="JW722" t="s">
        <v>361</v>
      </c>
      <c r="KB722" t="s">
        <v>59</v>
      </c>
    </row>
    <row r="723" spans="1:288" x14ac:dyDescent="0.3">
      <c r="A723">
        <v>722</v>
      </c>
      <c r="D723" s="45">
        <v>44755</v>
      </c>
      <c r="E723" s="46">
        <v>0.57222222222222219</v>
      </c>
      <c r="F723" t="s">
        <v>4</v>
      </c>
      <c r="G723" t="s">
        <v>13</v>
      </c>
      <c r="H723" t="s">
        <v>7</v>
      </c>
      <c r="L723" t="s">
        <v>578</v>
      </c>
      <c r="P723" t="s">
        <v>9</v>
      </c>
      <c r="V723" t="s">
        <v>485</v>
      </c>
      <c r="Z723" t="s">
        <v>443</v>
      </c>
      <c r="AB723" t="s">
        <v>403</v>
      </c>
      <c r="AD723" t="s">
        <v>389</v>
      </c>
      <c r="AF723" t="s">
        <v>367</v>
      </c>
      <c r="AJ723" t="s">
        <v>367</v>
      </c>
      <c r="AN723" t="s">
        <v>9</v>
      </c>
      <c r="AP723" t="s">
        <v>471</v>
      </c>
      <c r="AR723" t="s">
        <v>9</v>
      </c>
      <c r="AT723" t="s">
        <v>9</v>
      </c>
      <c r="AV723" t="s">
        <v>361</v>
      </c>
      <c r="AW723" t="s">
        <v>361</v>
      </c>
      <c r="AX723" t="s">
        <v>361</v>
      </c>
      <c r="AY723" t="s">
        <v>361</v>
      </c>
      <c r="AZ723" t="s">
        <v>370</v>
      </c>
      <c r="BA723" t="s">
        <v>370</v>
      </c>
      <c r="BB723" t="s">
        <v>361</v>
      </c>
      <c r="BC723" t="s">
        <v>361</v>
      </c>
      <c r="BD723" t="s">
        <v>361</v>
      </c>
      <c r="BE723" t="s">
        <v>361</v>
      </c>
      <c r="BF723" t="s">
        <v>361</v>
      </c>
      <c r="BG723" t="s">
        <v>361</v>
      </c>
      <c r="BH723" t="s">
        <v>361</v>
      </c>
      <c r="BI723" t="s">
        <v>361</v>
      </c>
      <c r="BJ723" t="s">
        <v>361</v>
      </c>
      <c r="BK723" t="s">
        <v>361</v>
      </c>
      <c r="BL723" t="s">
        <v>361</v>
      </c>
      <c r="BM723" t="s">
        <v>361</v>
      </c>
      <c r="BP723" t="s">
        <v>361</v>
      </c>
      <c r="BQ723" t="s">
        <v>361</v>
      </c>
      <c r="BR723" t="s">
        <v>361</v>
      </c>
      <c r="BS723" t="s">
        <v>370</v>
      </c>
      <c r="BT723" t="s">
        <v>361</v>
      </c>
      <c r="BU723" t="s">
        <v>361</v>
      </c>
      <c r="BV723" t="s">
        <v>361</v>
      </c>
      <c r="BW723" t="s">
        <v>361</v>
      </c>
      <c r="BX723" t="s">
        <v>361</v>
      </c>
      <c r="BY723" t="s">
        <v>361</v>
      </c>
      <c r="BZ723" t="s">
        <v>361</v>
      </c>
      <c r="CA723" t="s">
        <v>361</v>
      </c>
      <c r="CB723" t="s">
        <v>361</v>
      </c>
      <c r="CC723" t="s">
        <v>361</v>
      </c>
      <c r="CF723" t="s">
        <v>361</v>
      </c>
      <c r="CG723" t="s">
        <v>361</v>
      </c>
      <c r="CH723" t="s">
        <v>361</v>
      </c>
      <c r="CI723" t="s">
        <v>370</v>
      </c>
      <c r="CJ723" t="s">
        <v>370</v>
      </c>
      <c r="CK723" t="s">
        <v>370</v>
      </c>
      <c r="CL723" t="s">
        <v>361</v>
      </c>
      <c r="CM723" t="s">
        <v>361</v>
      </c>
      <c r="CN723" t="s">
        <v>361</v>
      </c>
      <c r="CO723" t="s">
        <v>361</v>
      </c>
      <c r="CP723" t="s">
        <v>361</v>
      </c>
      <c r="CQ723" t="s">
        <v>361</v>
      </c>
      <c r="CR723" t="s">
        <v>361</v>
      </c>
      <c r="CS723" t="s">
        <v>361</v>
      </c>
      <c r="CT723" t="s">
        <v>361</v>
      </c>
      <c r="CU723" t="s">
        <v>361</v>
      </c>
      <c r="CV723" t="s">
        <v>361</v>
      </c>
      <c r="CW723" t="s">
        <v>361</v>
      </c>
      <c r="CX723" t="s">
        <v>361</v>
      </c>
      <c r="CY723" t="s">
        <v>361</v>
      </c>
      <c r="CZ723" t="s">
        <v>361</v>
      </c>
      <c r="DA723" t="s">
        <v>361</v>
      </c>
      <c r="DD723" t="s">
        <v>9</v>
      </c>
      <c r="DF723" t="s">
        <v>9</v>
      </c>
      <c r="DH723" t="s">
        <v>361</v>
      </c>
      <c r="DI723" t="s">
        <v>361</v>
      </c>
      <c r="DJ723" t="s">
        <v>361</v>
      </c>
      <c r="DK723" t="s">
        <v>361</v>
      </c>
      <c r="DL723" t="s">
        <v>361</v>
      </c>
      <c r="DM723" t="s">
        <v>361</v>
      </c>
      <c r="DN723" t="s">
        <v>361</v>
      </c>
      <c r="DO723" t="s">
        <v>361</v>
      </c>
      <c r="DP723" t="s">
        <v>361</v>
      </c>
      <c r="DQ723" t="s">
        <v>361</v>
      </c>
      <c r="DR723" t="s">
        <v>370</v>
      </c>
      <c r="DT723" t="s">
        <v>361</v>
      </c>
      <c r="DU723" t="s">
        <v>361</v>
      </c>
      <c r="DV723" t="s">
        <v>361</v>
      </c>
      <c r="DW723" t="s">
        <v>361</v>
      </c>
      <c r="DX723" t="s">
        <v>361</v>
      </c>
      <c r="DY723" t="s">
        <v>361</v>
      </c>
      <c r="DZ723" t="s">
        <v>361</v>
      </c>
      <c r="EA723" t="s">
        <v>361</v>
      </c>
      <c r="EB723" t="s">
        <v>361</v>
      </c>
      <c r="EC723" t="s">
        <v>361</v>
      </c>
      <c r="ED723" t="s">
        <v>361</v>
      </c>
      <c r="EH723" t="s">
        <v>7</v>
      </c>
      <c r="EJ723" t="s">
        <v>7</v>
      </c>
      <c r="EL723">
        <v>2</v>
      </c>
      <c r="EM723" t="s">
        <v>372</v>
      </c>
      <c r="EN723">
        <v>24</v>
      </c>
      <c r="EO723" t="s">
        <v>371</v>
      </c>
      <c r="EP723">
        <v>18</v>
      </c>
      <c r="FQ723" t="s">
        <v>373</v>
      </c>
      <c r="FR723" t="s">
        <v>374</v>
      </c>
      <c r="FV723" t="s">
        <v>449</v>
      </c>
      <c r="GF723" t="s">
        <v>7</v>
      </c>
      <c r="GJ723" t="s">
        <v>425</v>
      </c>
      <c r="GP723">
        <v>2</v>
      </c>
      <c r="GR723" t="s">
        <v>376</v>
      </c>
      <c r="GT723" t="s">
        <v>377</v>
      </c>
      <c r="GX723" t="s">
        <v>378</v>
      </c>
      <c r="HB723" t="s">
        <v>9</v>
      </c>
      <c r="HD723" t="s">
        <v>9</v>
      </c>
      <c r="HF723" t="s">
        <v>9</v>
      </c>
      <c r="HG723" t="s">
        <v>9</v>
      </c>
      <c r="HH723" t="s">
        <v>7</v>
      </c>
      <c r="HI723" t="s">
        <v>9</v>
      </c>
      <c r="HJ723" t="s">
        <v>9</v>
      </c>
      <c r="HK723" t="s">
        <v>7</v>
      </c>
      <c r="HL723" t="s">
        <v>9</v>
      </c>
      <c r="HM723" t="s">
        <v>9</v>
      </c>
      <c r="HN723" t="s">
        <v>9</v>
      </c>
      <c r="HX723" t="s">
        <v>9</v>
      </c>
      <c r="HY723" t="s">
        <v>9</v>
      </c>
      <c r="HZ723" t="s">
        <v>7</v>
      </c>
      <c r="IA723" t="s">
        <v>7</v>
      </c>
      <c r="IB723" t="s">
        <v>7</v>
      </c>
      <c r="IC723" t="s">
        <v>7</v>
      </c>
      <c r="ID723" t="s">
        <v>7</v>
      </c>
      <c r="IL723" t="s">
        <v>379</v>
      </c>
      <c r="IP723" t="s">
        <v>380</v>
      </c>
      <c r="IT723" t="s">
        <v>381</v>
      </c>
      <c r="IV723" t="s">
        <v>381</v>
      </c>
      <c r="IX723" t="s">
        <v>381</v>
      </c>
      <c r="IZ723" t="s">
        <v>9</v>
      </c>
      <c r="JB723" t="s">
        <v>11</v>
      </c>
      <c r="JD723" t="s">
        <v>9</v>
      </c>
      <c r="JF723" t="s">
        <v>410</v>
      </c>
      <c r="JG723" t="s">
        <v>410</v>
      </c>
      <c r="JH723" t="s">
        <v>410</v>
      </c>
      <c r="JL723" t="s">
        <v>370</v>
      </c>
      <c r="JM723" t="s">
        <v>370</v>
      </c>
      <c r="JN723" t="s">
        <v>370</v>
      </c>
      <c r="JO723" t="s">
        <v>370</v>
      </c>
      <c r="JP723" t="s">
        <v>370</v>
      </c>
      <c r="JQ723" t="s">
        <v>361</v>
      </c>
      <c r="JR723" t="s">
        <v>361</v>
      </c>
      <c r="JS723" t="s">
        <v>361</v>
      </c>
      <c r="JT723" t="s">
        <v>361</v>
      </c>
      <c r="JU723" t="s">
        <v>361</v>
      </c>
      <c r="JV723" t="s">
        <v>361</v>
      </c>
      <c r="JW723" t="s">
        <v>361</v>
      </c>
      <c r="JX723" t="s">
        <v>411</v>
      </c>
      <c r="JZ723" t="s">
        <v>412</v>
      </c>
      <c r="KB723" t="s">
        <v>8</v>
      </c>
    </row>
    <row r="724" spans="1:288" x14ac:dyDescent="0.3">
      <c r="A724">
        <v>723</v>
      </c>
      <c r="AV724" t="s">
        <v>361</v>
      </c>
      <c r="AW724" t="s">
        <v>361</v>
      </c>
      <c r="AX724" t="s">
        <v>361</v>
      </c>
      <c r="AY724" t="s">
        <v>361</v>
      </c>
      <c r="AZ724" t="s">
        <v>361</v>
      </c>
      <c r="BA724" t="s">
        <v>361</v>
      </c>
      <c r="BB724" t="s">
        <v>361</v>
      </c>
      <c r="BC724" t="s">
        <v>361</v>
      </c>
      <c r="BD724" t="s">
        <v>361</v>
      </c>
      <c r="BE724" t="s">
        <v>361</v>
      </c>
      <c r="BF724" t="s">
        <v>361</v>
      </c>
      <c r="BG724" t="s">
        <v>361</v>
      </c>
      <c r="BH724" t="s">
        <v>361</v>
      </c>
      <c r="BI724" t="s">
        <v>361</v>
      </c>
      <c r="BJ724" t="s">
        <v>361</v>
      </c>
      <c r="BK724" t="s">
        <v>361</v>
      </c>
      <c r="BL724" t="s">
        <v>361</v>
      </c>
      <c r="BM724" t="s">
        <v>361</v>
      </c>
      <c r="BP724" t="s">
        <v>361</v>
      </c>
      <c r="BQ724" t="s">
        <v>361</v>
      </c>
      <c r="BR724" t="s">
        <v>361</v>
      </c>
      <c r="BS724" t="s">
        <v>361</v>
      </c>
      <c r="BT724" t="s">
        <v>361</v>
      </c>
      <c r="BU724" t="s">
        <v>361</v>
      </c>
      <c r="BV724" t="s">
        <v>361</v>
      </c>
      <c r="BW724" t="s">
        <v>361</v>
      </c>
      <c r="BX724" t="s">
        <v>361</v>
      </c>
      <c r="BY724" t="s">
        <v>361</v>
      </c>
      <c r="BZ724" t="s">
        <v>361</v>
      </c>
      <c r="CA724" t="s">
        <v>361</v>
      </c>
      <c r="CB724" t="s">
        <v>361</v>
      </c>
      <c r="CC724" t="s">
        <v>361</v>
      </c>
      <c r="CF724" t="s">
        <v>361</v>
      </c>
      <c r="CG724" t="s">
        <v>361</v>
      </c>
      <c r="CH724" t="s">
        <v>361</v>
      </c>
      <c r="CI724" t="s">
        <v>361</v>
      </c>
      <c r="CJ724" t="s">
        <v>361</v>
      </c>
      <c r="CK724" t="s">
        <v>361</v>
      </c>
      <c r="CL724" t="s">
        <v>361</v>
      </c>
      <c r="CM724" t="s">
        <v>361</v>
      </c>
      <c r="CN724" t="s">
        <v>361</v>
      </c>
      <c r="CO724" t="s">
        <v>361</v>
      </c>
      <c r="CP724" t="s">
        <v>361</v>
      </c>
      <c r="CQ724" t="s">
        <v>361</v>
      </c>
      <c r="CR724" t="s">
        <v>361</v>
      </c>
      <c r="CS724" t="s">
        <v>361</v>
      </c>
      <c r="CT724" t="s">
        <v>361</v>
      </c>
      <c r="CU724" t="s">
        <v>361</v>
      </c>
      <c r="CV724" t="s">
        <v>361</v>
      </c>
      <c r="CW724" t="s">
        <v>361</v>
      </c>
      <c r="CX724" t="s">
        <v>361</v>
      </c>
      <c r="CY724" t="s">
        <v>361</v>
      </c>
      <c r="CZ724" t="s">
        <v>361</v>
      </c>
      <c r="DA724" t="s">
        <v>361</v>
      </c>
      <c r="DH724" t="s">
        <v>361</v>
      </c>
      <c r="DI724" t="s">
        <v>361</v>
      </c>
      <c r="DJ724" t="s">
        <v>361</v>
      </c>
      <c r="DK724" t="s">
        <v>361</v>
      </c>
      <c r="DL724" t="s">
        <v>361</v>
      </c>
      <c r="DM724" t="s">
        <v>361</v>
      </c>
      <c r="DN724" t="s">
        <v>361</v>
      </c>
      <c r="DO724" t="s">
        <v>361</v>
      </c>
      <c r="DP724" t="s">
        <v>361</v>
      </c>
      <c r="DQ724" t="s">
        <v>361</v>
      </c>
      <c r="DR724" t="s">
        <v>361</v>
      </c>
      <c r="DT724" t="s">
        <v>361</v>
      </c>
      <c r="DU724" t="s">
        <v>361</v>
      </c>
      <c r="DV724" t="s">
        <v>361</v>
      </c>
      <c r="DW724" t="s">
        <v>361</v>
      </c>
      <c r="DX724" t="s">
        <v>361</v>
      </c>
      <c r="DY724" t="s">
        <v>361</v>
      </c>
      <c r="DZ724" t="s">
        <v>361</v>
      </c>
      <c r="EA724" t="s">
        <v>361</v>
      </c>
      <c r="EB724" t="s">
        <v>361</v>
      </c>
      <c r="EC724" t="s">
        <v>361</v>
      </c>
      <c r="ED724" t="s">
        <v>361</v>
      </c>
      <c r="JL724" t="s">
        <v>361</v>
      </c>
      <c r="JM724" t="s">
        <v>361</v>
      </c>
      <c r="JN724" t="s">
        <v>361</v>
      </c>
      <c r="JO724" t="s">
        <v>361</v>
      </c>
      <c r="JP724" t="s">
        <v>361</v>
      </c>
      <c r="JQ724" t="s">
        <v>361</v>
      </c>
      <c r="JR724" t="s">
        <v>361</v>
      </c>
      <c r="JS724" t="s">
        <v>361</v>
      </c>
      <c r="JT724" t="s">
        <v>361</v>
      </c>
      <c r="JU724" t="s">
        <v>361</v>
      </c>
      <c r="JV724" t="s">
        <v>361</v>
      </c>
      <c r="JW724" t="s">
        <v>361</v>
      </c>
      <c r="KB724" t="s">
        <v>59</v>
      </c>
    </row>
    <row r="725" spans="1:288" x14ac:dyDescent="0.3">
      <c r="A725">
        <v>724</v>
      </c>
      <c r="AV725" t="s">
        <v>361</v>
      </c>
      <c r="AW725" t="s">
        <v>361</v>
      </c>
      <c r="AX725" t="s">
        <v>361</v>
      </c>
      <c r="AY725" t="s">
        <v>361</v>
      </c>
      <c r="AZ725" t="s">
        <v>361</v>
      </c>
      <c r="BA725" t="s">
        <v>361</v>
      </c>
      <c r="BB725" t="s">
        <v>361</v>
      </c>
      <c r="BC725" t="s">
        <v>361</v>
      </c>
      <c r="BD725" t="s">
        <v>361</v>
      </c>
      <c r="BE725" t="s">
        <v>361</v>
      </c>
      <c r="BF725" t="s">
        <v>361</v>
      </c>
      <c r="BG725" t="s">
        <v>361</v>
      </c>
      <c r="BH725" t="s">
        <v>361</v>
      </c>
      <c r="BI725" t="s">
        <v>361</v>
      </c>
      <c r="BJ725" t="s">
        <v>361</v>
      </c>
      <c r="BK725" t="s">
        <v>361</v>
      </c>
      <c r="BL725" t="s">
        <v>361</v>
      </c>
      <c r="BM725" t="s">
        <v>361</v>
      </c>
      <c r="BP725" t="s">
        <v>361</v>
      </c>
      <c r="BQ725" t="s">
        <v>361</v>
      </c>
      <c r="BR725" t="s">
        <v>361</v>
      </c>
      <c r="BS725" t="s">
        <v>361</v>
      </c>
      <c r="BT725" t="s">
        <v>361</v>
      </c>
      <c r="BU725" t="s">
        <v>361</v>
      </c>
      <c r="BV725" t="s">
        <v>361</v>
      </c>
      <c r="BW725" t="s">
        <v>361</v>
      </c>
      <c r="BX725" t="s">
        <v>361</v>
      </c>
      <c r="BY725" t="s">
        <v>361</v>
      </c>
      <c r="BZ725" t="s">
        <v>361</v>
      </c>
      <c r="CA725" t="s">
        <v>361</v>
      </c>
      <c r="CB725" t="s">
        <v>361</v>
      </c>
      <c r="CC725" t="s">
        <v>361</v>
      </c>
      <c r="CF725" t="s">
        <v>361</v>
      </c>
      <c r="CG725" t="s">
        <v>361</v>
      </c>
      <c r="CH725" t="s">
        <v>361</v>
      </c>
      <c r="CI725" t="s">
        <v>361</v>
      </c>
      <c r="CJ725" t="s">
        <v>361</v>
      </c>
      <c r="CK725" t="s">
        <v>361</v>
      </c>
      <c r="CL725" t="s">
        <v>361</v>
      </c>
      <c r="CM725" t="s">
        <v>361</v>
      </c>
      <c r="CN725" t="s">
        <v>361</v>
      </c>
      <c r="CO725" t="s">
        <v>361</v>
      </c>
      <c r="CP725" t="s">
        <v>361</v>
      </c>
      <c r="CQ725" t="s">
        <v>361</v>
      </c>
      <c r="CR725" t="s">
        <v>361</v>
      </c>
      <c r="CS725" t="s">
        <v>361</v>
      </c>
      <c r="CT725" t="s">
        <v>361</v>
      </c>
      <c r="CU725" t="s">
        <v>361</v>
      </c>
      <c r="CV725" t="s">
        <v>361</v>
      </c>
      <c r="CW725" t="s">
        <v>361</v>
      </c>
      <c r="CX725" t="s">
        <v>361</v>
      </c>
      <c r="CY725" t="s">
        <v>361</v>
      </c>
      <c r="CZ725" t="s">
        <v>361</v>
      </c>
      <c r="DA725" t="s">
        <v>361</v>
      </c>
      <c r="DH725" t="s">
        <v>361</v>
      </c>
      <c r="DI725" t="s">
        <v>361</v>
      </c>
      <c r="DJ725" t="s">
        <v>361</v>
      </c>
      <c r="DK725" t="s">
        <v>361</v>
      </c>
      <c r="DL725" t="s">
        <v>361</v>
      </c>
      <c r="DM725" t="s">
        <v>361</v>
      </c>
      <c r="DN725" t="s">
        <v>361</v>
      </c>
      <c r="DO725" t="s">
        <v>361</v>
      </c>
      <c r="DP725" t="s">
        <v>361</v>
      </c>
      <c r="DQ725" t="s">
        <v>361</v>
      </c>
      <c r="DR725" t="s">
        <v>361</v>
      </c>
      <c r="DT725" t="s">
        <v>361</v>
      </c>
      <c r="DU725" t="s">
        <v>361</v>
      </c>
      <c r="DV725" t="s">
        <v>361</v>
      </c>
      <c r="DW725" t="s">
        <v>361</v>
      </c>
      <c r="DX725" t="s">
        <v>361</v>
      </c>
      <c r="DY725" t="s">
        <v>361</v>
      </c>
      <c r="DZ725" t="s">
        <v>361</v>
      </c>
      <c r="EA725" t="s">
        <v>361</v>
      </c>
      <c r="EB725" t="s">
        <v>361</v>
      </c>
      <c r="EC725" t="s">
        <v>361</v>
      </c>
      <c r="ED725" t="s">
        <v>361</v>
      </c>
      <c r="JL725" t="s">
        <v>361</v>
      </c>
      <c r="JM725" t="s">
        <v>361</v>
      </c>
      <c r="JN725" t="s">
        <v>361</v>
      </c>
      <c r="JO725" t="s">
        <v>361</v>
      </c>
      <c r="JP725" t="s">
        <v>361</v>
      </c>
      <c r="JQ725" t="s">
        <v>361</v>
      </c>
      <c r="JR725" t="s">
        <v>361</v>
      </c>
      <c r="JS725" t="s">
        <v>361</v>
      </c>
      <c r="JT725" t="s">
        <v>361</v>
      </c>
      <c r="JU725" t="s">
        <v>361</v>
      </c>
      <c r="JV725" t="s">
        <v>361</v>
      </c>
      <c r="JW725" t="s">
        <v>361</v>
      </c>
      <c r="KB725" t="s">
        <v>59</v>
      </c>
    </row>
    <row r="726" spans="1:288" x14ac:dyDescent="0.3">
      <c r="A726">
        <v>725</v>
      </c>
      <c r="AV726" t="s">
        <v>361</v>
      </c>
      <c r="AW726" t="s">
        <v>361</v>
      </c>
      <c r="AX726" t="s">
        <v>361</v>
      </c>
      <c r="AY726" t="s">
        <v>361</v>
      </c>
      <c r="AZ726" t="s">
        <v>361</v>
      </c>
      <c r="BA726" t="s">
        <v>361</v>
      </c>
      <c r="BB726" t="s">
        <v>361</v>
      </c>
      <c r="BC726" t="s">
        <v>361</v>
      </c>
      <c r="BD726" t="s">
        <v>361</v>
      </c>
      <c r="BE726" t="s">
        <v>361</v>
      </c>
      <c r="BF726" t="s">
        <v>361</v>
      </c>
      <c r="BG726" t="s">
        <v>361</v>
      </c>
      <c r="BH726" t="s">
        <v>361</v>
      </c>
      <c r="BI726" t="s">
        <v>361</v>
      </c>
      <c r="BJ726" t="s">
        <v>361</v>
      </c>
      <c r="BK726" t="s">
        <v>361</v>
      </c>
      <c r="BL726" t="s">
        <v>361</v>
      </c>
      <c r="BM726" t="s">
        <v>361</v>
      </c>
      <c r="BP726" t="s">
        <v>361</v>
      </c>
      <c r="BQ726" t="s">
        <v>361</v>
      </c>
      <c r="BR726" t="s">
        <v>361</v>
      </c>
      <c r="BS726" t="s">
        <v>361</v>
      </c>
      <c r="BT726" t="s">
        <v>361</v>
      </c>
      <c r="BU726" t="s">
        <v>361</v>
      </c>
      <c r="BV726" t="s">
        <v>361</v>
      </c>
      <c r="BW726" t="s">
        <v>361</v>
      </c>
      <c r="BX726" t="s">
        <v>361</v>
      </c>
      <c r="BY726" t="s">
        <v>361</v>
      </c>
      <c r="BZ726" t="s">
        <v>361</v>
      </c>
      <c r="CA726" t="s">
        <v>361</v>
      </c>
      <c r="CB726" t="s">
        <v>361</v>
      </c>
      <c r="CC726" t="s">
        <v>361</v>
      </c>
      <c r="CF726" t="s">
        <v>361</v>
      </c>
      <c r="CG726" t="s">
        <v>361</v>
      </c>
      <c r="CH726" t="s">
        <v>361</v>
      </c>
      <c r="CI726" t="s">
        <v>361</v>
      </c>
      <c r="CJ726" t="s">
        <v>361</v>
      </c>
      <c r="CK726" t="s">
        <v>361</v>
      </c>
      <c r="CL726" t="s">
        <v>361</v>
      </c>
      <c r="CM726" t="s">
        <v>361</v>
      </c>
      <c r="CN726" t="s">
        <v>361</v>
      </c>
      <c r="CO726" t="s">
        <v>361</v>
      </c>
      <c r="CP726" t="s">
        <v>361</v>
      </c>
      <c r="CQ726" t="s">
        <v>361</v>
      </c>
      <c r="CR726" t="s">
        <v>361</v>
      </c>
      <c r="CS726" t="s">
        <v>361</v>
      </c>
      <c r="CT726" t="s">
        <v>361</v>
      </c>
      <c r="CU726" t="s">
        <v>361</v>
      </c>
      <c r="CV726" t="s">
        <v>361</v>
      </c>
      <c r="CW726" t="s">
        <v>361</v>
      </c>
      <c r="CX726" t="s">
        <v>361</v>
      </c>
      <c r="CY726" t="s">
        <v>361</v>
      </c>
      <c r="CZ726" t="s">
        <v>361</v>
      </c>
      <c r="DA726" t="s">
        <v>361</v>
      </c>
      <c r="DH726" t="s">
        <v>361</v>
      </c>
      <c r="DI726" t="s">
        <v>361</v>
      </c>
      <c r="DJ726" t="s">
        <v>361</v>
      </c>
      <c r="DK726" t="s">
        <v>361</v>
      </c>
      <c r="DL726" t="s">
        <v>361</v>
      </c>
      <c r="DM726" t="s">
        <v>361</v>
      </c>
      <c r="DN726" t="s">
        <v>361</v>
      </c>
      <c r="DO726" t="s">
        <v>361</v>
      </c>
      <c r="DP726" t="s">
        <v>361</v>
      </c>
      <c r="DQ726" t="s">
        <v>361</v>
      </c>
      <c r="DR726" t="s">
        <v>361</v>
      </c>
      <c r="DT726" t="s">
        <v>361</v>
      </c>
      <c r="DU726" t="s">
        <v>361</v>
      </c>
      <c r="DV726" t="s">
        <v>361</v>
      </c>
      <c r="DW726" t="s">
        <v>361</v>
      </c>
      <c r="DX726" t="s">
        <v>361</v>
      </c>
      <c r="DY726" t="s">
        <v>361</v>
      </c>
      <c r="DZ726" t="s">
        <v>361</v>
      </c>
      <c r="EA726" t="s">
        <v>361</v>
      </c>
      <c r="EB726" t="s">
        <v>361</v>
      </c>
      <c r="EC726" t="s">
        <v>361</v>
      </c>
      <c r="ED726" t="s">
        <v>361</v>
      </c>
      <c r="JL726" t="s">
        <v>361</v>
      </c>
      <c r="JM726" t="s">
        <v>361</v>
      </c>
      <c r="JN726" t="s">
        <v>361</v>
      </c>
      <c r="JO726" t="s">
        <v>361</v>
      </c>
      <c r="JP726" t="s">
        <v>361</v>
      </c>
      <c r="JQ726" t="s">
        <v>361</v>
      </c>
      <c r="JR726" t="s">
        <v>361</v>
      </c>
      <c r="JS726" t="s">
        <v>361</v>
      </c>
      <c r="JT726" t="s">
        <v>361</v>
      </c>
      <c r="JU726" t="s">
        <v>361</v>
      </c>
      <c r="JV726" t="s">
        <v>361</v>
      </c>
      <c r="JW726" t="s">
        <v>361</v>
      </c>
      <c r="KB726" t="s">
        <v>59</v>
      </c>
    </row>
    <row r="727" spans="1:288" x14ac:dyDescent="0.3">
      <c r="A727">
        <v>726</v>
      </c>
      <c r="D727" s="45">
        <v>44756</v>
      </c>
      <c r="E727" s="46">
        <v>0.44097222222222227</v>
      </c>
      <c r="F727" t="s">
        <v>62</v>
      </c>
      <c r="G727" t="s">
        <v>382</v>
      </c>
      <c r="I727" t="s">
        <v>383</v>
      </c>
      <c r="N727" t="s">
        <v>384</v>
      </c>
      <c r="S727" t="s">
        <v>385</v>
      </c>
      <c r="W727" t="s">
        <v>413</v>
      </c>
      <c r="AA727" t="s">
        <v>414</v>
      </c>
      <c r="AC727" t="s">
        <v>388</v>
      </c>
      <c r="AE727" t="s">
        <v>435</v>
      </c>
      <c r="AG727" t="s">
        <v>458</v>
      </c>
      <c r="AH727" t="s">
        <v>14</v>
      </c>
      <c r="AI727" t="s">
        <v>704</v>
      </c>
      <c r="AK727" t="s">
        <v>383</v>
      </c>
      <c r="AO727" t="s">
        <v>383</v>
      </c>
      <c r="AQ727" t="s">
        <v>418</v>
      </c>
      <c r="AS727" t="s">
        <v>383</v>
      </c>
      <c r="AU727" t="s">
        <v>383</v>
      </c>
      <c r="AV727" t="s">
        <v>361</v>
      </c>
      <c r="AW727" t="s">
        <v>361</v>
      </c>
      <c r="AX727" t="s">
        <v>361</v>
      </c>
      <c r="AY727" t="s">
        <v>361</v>
      </c>
      <c r="AZ727" t="s">
        <v>361</v>
      </c>
      <c r="BA727" t="s">
        <v>361</v>
      </c>
      <c r="BB727" t="s">
        <v>361</v>
      </c>
      <c r="BC727" t="s">
        <v>361</v>
      </c>
      <c r="BD727" t="s">
        <v>361</v>
      </c>
      <c r="BE727" t="s">
        <v>361</v>
      </c>
      <c r="BF727" t="s">
        <v>361</v>
      </c>
      <c r="BG727" t="s">
        <v>361</v>
      </c>
      <c r="BH727" t="s">
        <v>361</v>
      </c>
      <c r="BI727" t="s">
        <v>370</v>
      </c>
      <c r="BJ727" t="s">
        <v>361</v>
      </c>
      <c r="BK727" t="s">
        <v>370</v>
      </c>
      <c r="BL727" t="s">
        <v>361</v>
      </c>
      <c r="BM727" t="s">
        <v>361</v>
      </c>
      <c r="BP727" t="s">
        <v>361</v>
      </c>
      <c r="BQ727" t="s">
        <v>361</v>
      </c>
      <c r="BR727" t="s">
        <v>361</v>
      </c>
      <c r="BS727" t="s">
        <v>361</v>
      </c>
      <c r="BT727" t="s">
        <v>361</v>
      </c>
      <c r="BU727" t="s">
        <v>361</v>
      </c>
      <c r="BV727" t="s">
        <v>361</v>
      </c>
      <c r="BW727" t="s">
        <v>361</v>
      </c>
      <c r="BX727" t="s">
        <v>361</v>
      </c>
      <c r="BY727" t="s">
        <v>370</v>
      </c>
      <c r="BZ727" t="s">
        <v>361</v>
      </c>
      <c r="CA727" t="s">
        <v>370</v>
      </c>
      <c r="CB727" t="s">
        <v>361</v>
      </c>
      <c r="CC727" t="s">
        <v>361</v>
      </c>
      <c r="CF727" t="s">
        <v>361</v>
      </c>
      <c r="CG727" t="s">
        <v>361</v>
      </c>
      <c r="CH727" t="s">
        <v>361</v>
      </c>
      <c r="CI727" t="s">
        <v>361</v>
      </c>
      <c r="CJ727" t="s">
        <v>361</v>
      </c>
      <c r="CK727" t="s">
        <v>361</v>
      </c>
      <c r="CL727" t="s">
        <v>361</v>
      </c>
      <c r="CM727" t="s">
        <v>361</v>
      </c>
      <c r="CN727" t="s">
        <v>361</v>
      </c>
      <c r="CO727" t="s">
        <v>361</v>
      </c>
      <c r="CP727" t="s">
        <v>361</v>
      </c>
      <c r="CQ727" t="s">
        <v>361</v>
      </c>
      <c r="CR727" t="s">
        <v>361</v>
      </c>
      <c r="CS727" t="s">
        <v>361</v>
      </c>
      <c r="CT727" t="s">
        <v>370</v>
      </c>
      <c r="CU727" t="s">
        <v>370</v>
      </c>
      <c r="CV727" t="s">
        <v>370</v>
      </c>
      <c r="CW727" t="s">
        <v>361</v>
      </c>
      <c r="CX727" t="s">
        <v>361</v>
      </c>
      <c r="CY727" t="s">
        <v>361</v>
      </c>
      <c r="CZ727" t="s">
        <v>361</v>
      </c>
      <c r="DA727" t="s">
        <v>361</v>
      </c>
      <c r="DE727" t="s">
        <v>385</v>
      </c>
      <c r="DG727" t="s">
        <v>385</v>
      </c>
      <c r="DH727" t="s">
        <v>361</v>
      </c>
      <c r="DI727" t="s">
        <v>361</v>
      </c>
      <c r="DJ727" t="s">
        <v>361</v>
      </c>
      <c r="DK727" t="s">
        <v>361</v>
      </c>
      <c r="DL727" t="s">
        <v>361</v>
      </c>
      <c r="DM727" t="s">
        <v>361</v>
      </c>
      <c r="DN727" t="s">
        <v>361</v>
      </c>
      <c r="DO727" t="s">
        <v>361</v>
      </c>
      <c r="DP727" t="s">
        <v>361</v>
      </c>
      <c r="DQ727" t="s">
        <v>361</v>
      </c>
      <c r="DR727" t="s">
        <v>361</v>
      </c>
      <c r="DT727" t="s">
        <v>361</v>
      </c>
      <c r="DU727" t="s">
        <v>361</v>
      </c>
      <c r="DV727" t="s">
        <v>361</v>
      </c>
      <c r="DW727" t="s">
        <v>361</v>
      </c>
      <c r="DX727" t="s">
        <v>361</v>
      </c>
      <c r="DY727" t="s">
        <v>361</v>
      </c>
      <c r="DZ727" t="s">
        <v>361</v>
      </c>
      <c r="EA727" t="s">
        <v>361</v>
      </c>
      <c r="EB727" t="s">
        <v>361</v>
      </c>
      <c r="EC727" t="s">
        <v>361</v>
      </c>
      <c r="ED727" t="s">
        <v>370</v>
      </c>
      <c r="EI727" t="s">
        <v>383</v>
      </c>
      <c r="EK727" t="s">
        <v>383</v>
      </c>
      <c r="EL727">
        <v>1</v>
      </c>
      <c r="EM727" t="s">
        <v>372</v>
      </c>
      <c r="EN727">
        <v>48</v>
      </c>
      <c r="FQ727" t="s">
        <v>373</v>
      </c>
      <c r="FS727" t="s">
        <v>463</v>
      </c>
      <c r="FU727" t="s">
        <v>499</v>
      </c>
      <c r="FW727" t="s">
        <v>419</v>
      </c>
      <c r="GG727" t="s">
        <v>383</v>
      </c>
      <c r="GK727" t="s">
        <v>394</v>
      </c>
      <c r="GQ727">
        <v>1</v>
      </c>
      <c r="GS727" t="s">
        <v>420</v>
      </c>
      <c r="GU727" t="s">
        <v>396</v>
      </c>
      <c r="GY727" t="s">
        <v>397</v>
      </c>
      <c r="HC727" t="s">
        <v>385</v>
      </c>
      <c r="HE727" t="s">
        <v>383</v>
      </c>
      <c r="HO727" t="s">
        <v>385</v>
      </c>
      <c r="HP727" t="s">
        <v>385</v>
      </c>
      <c r="HQ727" t="s">
        <v>383</v>
      </c>
      <c r="HR727" t="s">
        <v>383</v>
      </c>
      <c r="HS727" t="s">
        <v>383</v>
      </c>
      <c r="HT727" t="s">
        <v>383</v>
      </c>
      <c r="HU727" t="s">
        <v>383</v>
      </c>
      <c r="HV727" t="s">
        <v>383</v>
      </c>
      <c r="HW727" t="s">
        <v>383</v>
      </c>
      <c r="IE727" t="s">
        <v>385</v>
      </c>
      <c r="IF727" t="s">
        <v>385</v>
      </c>
      <c r="IG727" t="s">
        <v>383</v>
      </c>
      <c r="IH727" t="s">
        <v>383</v>
      </c>
      <c r="II727" t="s">
        <v>383</v>
      </c>
      <c r="IJ727" t="s">
        <v>383</v>
      </c>
      <c r="IK727" t="s">
        <v>383</v>
      </c>
      <c r="IM727" t="s">
        <v>421</v>
      </c>
      <c r="IQ727" t="s">
        <v>422</v>
      </c>
      <c r="IU727" t="s">
        <v>516</v>
      </c>
      <c r="IW727" t="s">
        <v>516</v>
      </c>
      <c r="IY727" t="s">
        <v>516</v>
      </c>
      <c r="JA727" t="s">
        <v>385</v>
      </c>
      <c r="JC727" t="s">
        <v>430</v>
      </c>
      <c r="JE727" t="s">
        <v>385</v>
      </c>
      <c r="JI727" t="s">
        <v>496</v>
      </c>
      <c r="JJ727" t="s">
        <v>431</v>
      </c>
      <c r="JK727" t="s">
        <v>431</v>
      </c>
      <c r="JL727" t="s">
        <v>361</v>
      </c>
      <c r="JM727" t="s">
        <v>361</v>
      </c>
      <c r="JN727" t="s">
        <v>361</v>
      </c>
      <c r="JO727" t="s">
        <v>361</v>
      </c>
      <c r="JP727" t="s">
        <v>361</v>
      </c>
      <c r="JQ727" t="s">
        <v>361</v>
      </c>
      <c r="JR727" t="s">
        <v>361</v>
      </c>
      <c r="JS727" t="s">
        <v>370</v>
      </c>
      <c r="JT727" t="s">
        <v>370</v>
      </c>
      <c r="JU727" t="s">
        <v>370</v>
      </c>
      <c r="JV727" t="s">
        <v>370</v>
      </c>
      <c r="JW727" t="s">
        <v>361</v>
      </c>
      <c r="JY727" t="s">
        <v>411</v>
      </c>
      <c r="KA727" t="s">
        <v>433</v>
      </c>
      <c r="KB727" t="s">
        <v>8</v>
      </c>
    </row>
    <row r="728" spans="1:288" x14ac:dyDescent="0.3">
      <c r="A728">
        <v>727</v>
      </c>
      <c r="D728" s="45">
        <v>44755</v>
      </c>
      <c r="E728" s="46">
        <v>0.58333333333333337</v>
      </c>
      <c r="F728" t="s">
        <v>21</v>
      </c>
      <c r="G728" t="s">
        <v>382</v>
      </c>
      <c r="I728" t="s">
        <v>383</v>
      </c>
      <c r="N728" t="s">
        <v>384</v>
      </c>
      <c r="S728" t="s">
        <v>385</v>
      </c>
      <c r="W728" t="s">
        <v>386</v>
      </c>
      <c r="Y728" t="s">
        <v>383</v>
      </c>
      <c r="AA728" t="s">
        <v>414</v>
      </c>
      <c r="AC728" t="s">
        <v>388</v>
      </c>
      <c r="AE728" t="s">
        <v>423</v>
      </c>
      <c r="AG728" t="s">
        <v>390</v>
      </c>
      <c r="AK728" t="s">
        <v>383</v>
      </c>
      <c r="AO728" t="s">
        <v>383</v>
      </c>
      <c r="AQ728" t="s">
        <v>391</v>
      </c>
      <c r="AS728" t="s">
        <v>383</v>
      </c>
      <c r="AU728" t="s">
        <v>385</v>
      </c>
      <c r="AV728" t="s">
        <v>361</v>
      </c>
      <c r="AW728" t="s">
        <v>361</v>
      </c>
      <c r="AX728" t="s">
        <v>361</v>
      </c>
      <c r="AY728" t="s">
        <v>361</v>
      </c>
      <c r="AZ728" t="s">
        <v>361</v>
      </c>
      <c r="BA728" t="s">
        <v>361</v>
      </c>
      <c r="BB728" t="s">
        <v>361</v>
      </c>
      <c r="BC728" t="s">
        <v>361</v>
      </c>
      <c r="BD728" t="s">
        <v>361</v>
      </c>
      <c r="BE728" t="s">
        <v>361</v>
      </c>
      <c r="BF728" t="s">
        <v>361</v>
      </c>
      <c r="BG728" t="s">
        <v>361</v>
      </c>
      <c r="BH728" t="s">
        <v>361</v>
      </c>
      <c r="BI728" t="s">
        <v>370</v>
      </c>
      <c r="BJ728" t="s">
        <v>361</v>
      </c>
      <c r="BK728" t="s">
        <v>370</v>
      </c>
      <c r="BL728" t="s">
        <v>361</v>
      </c>
      <c r="BM728" t="s">
        <v>361</v>
      </c>
      <c r="BP728" t="s">
        <v>361</v>
      </c>
      <c r="BQ728" t="s">
        <v>361</v>
      </c>
      <c r="BR728" t="s">
        <v>361</v>
      </c>
      <c r="BS728" t="s">
        <v>361</v>
      </c>
      <c r="BT728" t="s">
        <v>361</v>
      </c>
      <c r="BU728" t="s">
        <v>361</v>
      </c>
      <c r="BV728" t="s">
        <v>361</v>
      </c>
      <c r="BW728" t="s">
        <v>361</v>
      </c>
      <c r="BX728" t="s">
        <v>361</v>
      </c>
      <c r="BY728" t="s">
        <v>361</v>
      </c>
      <c r="BZ728" t="s">
        <v>370</v>
      </c>
      <c r="CA728" t="s">
        <v>361</v>
      </c>
      <c r="CB728" t="s">
        <v>361</v>
      </c>
      <c r="CC728" t="s">
        <v>361</v>
      </c>
      <c r="CF728" t="s">
        <v>361</v>
      </c>
      <c r="CG728" t="s">
        <v>361</v>
      </c>
      <c r="CH728" t="s">
        <v>361</v>
      </c>
      <c r="CI728" t="s">
        <v>361</v>
      </c>
      <c r="CJ728" t="s">
        <v>361</v>
      </c>
      <c r="CK728" t="s">
        <v>361</v>
      </c>
      <c r="CL728" t="s">
        <v>361</v>
      </c>
      <c r="CM728" t="s">
        <v>361</v>
      </c>
      <c r="CN728" t="s">
        <v>361</v>
      </c>
      <c r="CO728" t="s">
        <v>361</v>
      </c>
      <c r="CP728" t="s">
        <v>361</v>
      </c>
      <c r="CQ728" t="s">
        <v>361</v>
      </c>
      <c r="CR728" t="s">
        <v>361</v>
      </c>
      <c r="CS728" t="s">
        <v>370</v>
      </c>
      <c r="CT728" t="s">
        <v>370</v>
      </c>
      <c r="CU728" t="s">
        <v>361</v>
      </c>
      <c r="CV728" t="s">
        <v>361</v>
      </c>
      <c r="CW728" t="s">
        <v>361</v>
      </c>
      <c r="CX728" t="s">
        <v>361</v>
      </c>
      <c r="CY728" t="s">
        <v>361</v>
      </c>
      <c r="CZ728" t="s">
        <v>361</v>
      </c>
      <c r="DA728" t="s">
        <v>361</v>
      </c>
      <c r="DE728" t="s">
        <v>385</v>
      </c>
      <c r="DG728" t="s">
        <v>385</v>
      </c>
      <c r="DH728" t="s">
        <v>361</v>
      </c>
      <c r="DI728" t="s">
        <v>361</v>
      </c>
      <c r="DJ728" t="s">
        <v>361</v>
      </c>
      <c r="DK728" t="s">
        <v>361</v>
      </c>
      <c r="DL728" t="s">
        <v>361</v>
      </c>
      <c r="DM728" t="s">
        <v>361</v>
      </c>
      <c r="DN728" t="s">
        <v>361</v>
      </c>
      <c r="DO728" t="s">
        <v>361</v>
      </c>
      <c r="DP728" t="s">
        <v>361</v>
      </c>
      <c r="DQ728" t="s">
        <v>361</v>
      </c>
      <c r="DR728" t="s">
        <v>361</v>
      </c>
      <c r="DT728" t="s">
        <v>361</v>
      </c>
      <c r="DU728" t="s">
        <v>361</v>
      </c>
      <c r="DV728" t="s">
        <v>361</v>
      </c>
      <c r="DW728" t="s">
        <v>361</v>
      </c>
      <c r="DX728" t="s">
        <v>361</v>
      </c>
      <c r="DY728" t="s">
        <v>361</v>
      </c>
      <c r="DZ728" t="s">
        <v>361</v>
      </c>
      <c r="EA728" t="s">
        <v>361</v>
      </c>
      <c r="EB728" t="s">
        <v>361</v>
      </c>
      <c r="EC728" t="s">
        <v>361</v>
      </c>
      <c r="ED728" t="s">
        <v>370</v>
      </c>
      <c r="EI728" t="s">
        <v>383</v>
      </c>
      <c r="EK728" t="s">
        <v>383</v>
      </c>
      <c r="EL728">
        <v>2</v>
      </c>
      <c r="EM728" t="s">
        <v>372</v>
      </c>
      <c r="EN728">
        <v>8</v>
      </c>
      <c r="EO728" t="s">
        <v>371</v>
      </c>
      <c r="EP728">
        <v>13</v>
      </c>
      <c r="FQ728" t="s">
        <v>392</v>
      </c>
      <c r="FS728" t="s">
        <v>463</v>
      </c>
      <c r="FU728" t="s">
        <v>499</v>
      </c>
      <c r="FW728" t="s">
        <v>419</v>
      </c>
      <c r="GA728" t="s">
        <v>385</v>
      </c>
      <c r="GG728" t="s">
        <v>383</v>
      </c>
      <c r="GK728" t="s">
        <v>394</v>
      </c>
      <c r="GQ728">
        <v>12</v>
      </c>
      <c r="GS728" t="s">
        <v>420</v>
      </c>
      <c r="GU728" t="s">
        <v>396</v>
      </c>
      <c r="GY728" t="s">
        <v>397</v>
      </c>
      <c r="HC728" t="s">
        <v>385</v>
      </c>
      <c r="HE728" t="s">
        <v>383</v>
      </c>
      <c r="HO728" t="s">
        <v>385</v>
      </c>
      <c r="HP728" t="s">
        <v>385</v>
      </c>
      <c r="HQ728" t="s">
        <v>383</v>
      </c>
      <c r="HR728" t="s">
        <v>383</v>
      </c>
      <c r="HS728" t="s">
        <v>385</v>
      </c>
      <c r="HT728" t="s">
        <v>383</v>
      </c>
      <c r="HU728" t="s">
        <v>385</v>
      </c>
      <c r="HV728" t="s">
        <v>383</v>
      </c>
      <c r="HW728" t="s">
        <v>385</v>
      </c>
      <c r="IE728" t="s">
        <v>385</v>
      </c>
      <c r="IF728" t="s">
        <v>385</v>
      </c>
      <c r="IG728" t="s">
        <v>383</v>
      </c>
      <c r="IH728" t="s">
        <v>383</v>
      </c>
      <c r="II728" t="s">
        <v>383</v>
      </c>
      <c r="IJ728" t="s">
        <v>383</v>
      </c>
      <c r="IK728" t="s">
        <v>383</v>
      </c>
      <c r="IM728" t="s">
        <v>453</v>
      </c>
      <c r="IQ728" t="s">
        <v>422</v>
      </c>
      <c r="IU728" t="s">
        <v>399</v>
      </c>
      <c r="IW728" t="s">
        <v>399</v>
      </c>
      <c r="IY728" t="s">
        <v>399</v>
      </c>
      <c r="JA728" t="s">
        <v>383</v>
      </c>
      <c r="JL728" t="s">
        <v>361</v>
      </c>
      <c r="JM728" t="s">
        <v>361</v>
      </c>
      <c r="JN728" t="s">
        <v>361</v>
      </c>
      <c r="JO728" t="s">
        <v>361</v>
      </c>
      <c r="JP728" t="s">
        <v>361</v>
      </c>
      <c r="JQ728" t="s">
        <v>361</v>
      </c>
      <c r="JR728" t="s">
        <v>361</v>
      </c>
      <c r="JS728" t="s">
        <v>361</v>
      </c>
      <c r="JT728" t="s">
        <v>361</v>
      </c>
      <c r="JU728" t="s">
        <v>361</v>
      </c>
      <c r="JV728" t="s">
        <v>361</v>
      </c>
      <c r="JW728" t="s">
        <v>361</v>
      </c>
      <c r="KB728" t="s">
        <v>8</v>
      </c>
    </row>
    <row r="729" spans="1:288" x14ac:dyDescent="0.3">
      <c r="A729">
        <v>728</v>
      </c>
      <c r="D729" s="45">
        <v>44756</v>
      </c>
      <c r="E729" s="46">
        <v>0.42777777777777781</v>
      </c>
      <c r="F729" t="s">
        <v>26</v>
      </c>
      <c r="G729" t="s">
        <v>13</v>
      </c>
      <c r="H729" t="s">
        <v>9</v>
      </c>
      <c r="J729" t="s">
        <v>547</v>
      </c>
      <c r="L729" t="s">
        <v>362</v>
      </c>
      <c r="P729" t="s">
        <v>9</v>
      </c>
      <c r="V729" t="s">
        <v>401</v>
      </c>
      <c r="X729" t="s">
        <v>7</v>
      </c>
      <c r="Z729" t="s">
        <v>402</v>
      </c>
      <c r="AB729" t="s">
        <v>365</v>
      </c>
      <c r="AD729" t="s">
        <v>423</v>
      </c>
      <c r="AF729" t="s">
        <v>367</v>
      </c>
      <c r="AJ729" t="s">
        <v>367</v>
      </c>
      <c r="AN729" t="s">
        <v>7</v>
      </c>
      <c r="AP729" t="s">
        <v>367</v>
      </c>
      <c r="AR729" t="s">
        <v>7</v>
      </c>
      <c r="AT729" t="s">
        <v>7</v>
      </c>
      <c r="AV729" t="s">
        <v>361</v>
      </c>
      <c r="AW729" t="s">
        <v>361</v>
      </c>
      <c r="AX729" t="s">
        <v>361</v>
      </c>
      <c r="AY729" t="s">
        <v>361</v>
      </c>
      <c r="AZ729" t="s">
        <v>370</v>
      </c>
      <c r="BA729" t="s">
        <v>361</v>
      </c>
      <c r="BB729" t="s">
        <v>370</v>
      </c>
      <c r="BC729" t="s">
        <v>361</v>
      </c>
      <c r="BD729" t="s">
        <v>361</v>
      </c>
      <c r="BE729" t="s">
        <v>361</v>
      </c>
      <c r="BF729" t="s">
        <v>361</v>
      </c>
      <c r="BG729" t="s">
        <v>361</v>
      </c>
      <c r="BH729" t="s">
        <v>361</v>
      </c>
      <c r="BI729" t="s">
        <v>361</v>
      </c>
      <c r="BJ729" t="s">
        <v>361</v>
      </c>
      <c r="BK729" t="s">
        <v>361</v>
      </c>
      <c r="BL729" t="s">
        <v>361</v>
      </c>
      <c r="BM729" t="s">
        <v>361</v>
      </c>
      <c r="BP729" t="s">
        <v>361</v>
      </c>
      <c r="BQ729" t="s">
        <v>361</v>
      </c>
      <c r="BR729" t="s">
        <v>361</v>
      </c>
      <c r="BS729" t="s">
        <v>370</v>
      </c>
      <c r="BT729" t="s">
        <v>361</v>
      </c>
      <c r="BU729" t="s">
        <v>361</v>
      </c>
      <c r="BV729" t="s">
        <v>361</v>
      </c>
      <c r="BW729" t="s">
        <v>361</v>
      </c>
      <c r="BX729" t="s">
        <v>361</v>
      </c>
      <c r="BY729" t="s">
        <v>361</v>
      </c>
      <c r="BZ729" t="s">
        <v>361</v>
      </c>
      <c r="CA729" t="s">
        <v>361</v>
      </c>
      <c r="CB729" t="s">
        <v>361</v>
      </c>
      <c r="CC729" t="s">
        <v>361</v>
      </c>
      <c r="CF729" t="s">
        <v>361</v>
      </c>
      <c r="CG729" t="s">
        <v>361</v>
      </c>
      <c r="CH729" t="s">
        <v>361</v>
      </c>
      <c r="CI729" t="s">
        <v>361</v>
      </c>
      <c r="CJ729" t="s">
        <v>361</v>
      </c>
      <c r="CK729" t="s">
        <v>361</v>
      </c>
      <c r="CL729" t="s">
        <v>370</v>
      </c>
      <c r="CM729" t="s">
        <v>370</v>
      </c>
      <c r="CN729" t="s">
        <v>361</v>
      </c>
      <c r="CO729" t="s">
        <v>361</v>
      </c>
      <c r="CP729" t="s">
        <v>361</v>
      </c>
      <c r="CQ729" t="s">
        <v>361</v>
      </c>
      <c r="CR729" t="s">
        <v>361</v>
      </c>
      <c r="CS729" t="s">
        <v>361</v>
      </c>
      <c r="CT729" t="s">
        <v>361</v>
      </c>
      <c r="CU729" t="s">
        <v>361</v>
      </c>
      <c r="CV729" t="s">
        <v>361</v>
      </c>
      <c r="CW729" t="s">
        <v>361</v>
      </c>
      <c r="CX729" t="s">
        <v>361</v>
      </c>
      <c r="CY729" t="s">
        <v>361</v>
      </c>
      <c r="CZ729" t="s">
        <v>361</v>
      </c>
      <c r="DA729" t="s">
        <v>361</v>
      </c>
      <c r="DD729" t="s">
        <v>9</v>
      </c>
      <c r="DF729" t="s">
        <v>9</v>
      </c>
      <c r="DH729" t="s">
        <v>361</v>
      </c>
      <c r="DI729" t="s">
        <v>361</v>
      </c>
      <c r="DJ729" t="s">
        <v>361</v>
      </c>
      <c r="DK729" t="s">
        <v>361</v>
      </c>
      <c r="DL729" t="s">
        <v>361</v>
      </c>
      <c r="DM729" t="s">
        <v>361</v>
      </c>
      <c r="DN729" t="s">
        <v>361</v>
      </c>
      <c r="DO729" t="s">
        <v>361</v>
      </c>
      <c r="DP729" t="s">
        <v>361</v>
      </c>
      <c r="DQ729" t="s">
        <v>361</v>
      </c>
      <c r="DR729" t="s">
        <v>370</v>
      </c>
      <c r="DT729" t="s">
        <v>361</v>
      </c>
      <c r="DU729" t="s">
        <v>361</v>
      </c>
      <c r="DV729" t="s">
        <v>361</v>
      </c>
      <c r="DW729" t="s">
        <v>361</v>
      </c>
      <c r="DX729" t="s">
        <v>361</v>
      </c>
      <c r="DY729" t="s">
        <v>361</v>
      </c>
      <c r="DZ729" t="s">
        <v>361</v>
      </c>
      <c r="EA729" t="s">
        <v>361</v>
      </c>
      <c r="EB729" t="s">
        <v>361</v>
      </c>
      <c r="EC729" t="s">
        <v>361</v>
      </c>
      <c r="ED729" t="s">
        <v>361</v>
      </c>
      <c r="EH729" t="s">
        <v>7</v>
      </c>
      <c r="EJ729" t="s">
        <v>7</v>
      </c>
      <c r="EL729">
        <v>2</v>
      </c>
      <c r="EM729" t="s">
        <v>372</v>
      </c>
      <c r="EN729">
        <v>19</v>
      </c>
      <c r="EO729" t="s">
        <v>372</v>
      </c>
      <c r="EP729">
        <v>23</v>
      </c>
      <c r="FQ729" t="s">
        <v>373</v>
      </c>
      <c r="FR729" t="s">
        <v>406</v>
      </c>
      <c r="FV729" t="s">
        <v>406</v>
      </c>
      <c r="GF729" t="s">
        <v>7</v>
      </c>
      <c r="GJ729" t="s">
        <v>425</v>
      </c>
      <c r="GP729">
        <v>60</v>
      </c>
      <c r="GR729" t="s">
        <v>376</v>
      </c>
      <c r="GT729" t="s">
        <v>377</v>
      </c>
      <c r="GX729" t="s">
        <v>378</v>
      </c>
      <c r="HB729" t="s">
        <v>7</v>
      </c>
      <c r="HD729" t="s">
        <v>9</v>
      </c>
      <c r="HF729" t="s">
        <v>9</v>
      </c>
      <c r="HG729" t="s">
        <v>7</v>
      </c>
      <c r="HH729" t="s">
        <v>7</v>
      </c>
      <c r="HI729" t="s">
        <v>7</v>
      </c>
      <c r="HJ729" t="s">
        <v>7</v>
      </c>
      <c r="HK729" t="s">
        <v>7</v>
      </c>
      <c r="HL729" t="s">
        <v>7</v>
      </c>
      <c r="HM729" t="s">
        <v>9</v>
      </c>
      <c r="HN729" t="s">
        <v>7</v>
      </c>
      <c r="HX729" t="s">
        <v>7</v>
      </c>
      <c r="HY729" t="s">
        <v>9</v>
      </c>
      <c r="HZ729" t="s">
        <v>7</v>
      </c>
      <c r="IA729" t="s">
        <v>7</v>
      </c>
      <c r="IB729" t="s">
        <v>7</v>
      </c>
      <c r="IC729" t="s">
        <v>7</v>
      </c>
      <c r="ID729" t="s">
        <v>7</v>
      </c>
      <c r="IL729" t="s">
        <v>473</v>
      </c>
      <c r="IP729" t="s">
        <v>457</v>
      </c>
      <c r="IT729" t="s">
        <v>381</v>
      </c>
      <c r="IV729" t="s">
        <v>381</v>
      </c>
      <c r="IX729" t="s">
        <v>381</v>
      </c>
      <c r="IZ729" t="s">
        <v>9</v>
      </c>
      <c r="JB729" t="s">
        <v>11</v>
      </c>
      <c r="JD729" t="s">
        <v>9</v>
      </c>
      <c r="JF729" t="s">
        <v>410</v>
      </c>
      <c r="JG729" t="s">
        <v>446</v>
      </c>
      <c r="JH729" t="s">
        <v>409</v>
      </c>
      <c r="JL729" t="s">
        <v>370</v>
      </c>
      <c r="JM729" t="s">
        <v>370</v>
      </c>
      <c r="JN729" t="s">
        <v>370</v>
      </c>
      <c r="JO729" t="s">
        <v>370</v>
      </c>
      <c r="JP729" t="s">
        <v>370</v>
      </c>
      <c r="JQ729" t="s">
        <v>361</v>
      </c>
      <c r="JR729" t="s">
        <v>361</v>
      </c>
      <c r="JS729" t="s">
        <v>361</v>
      </c>
      <c r="JT729" t="s">
        <v>361</v>
      </c>
      <c r="JU729" t="s">
        <v>361</v>
      </c>
      <c r="JV729" t="s">
        <v>361</v>
      </c>
      <c r="JW729" t="s">
        <v>361</v>
      </c>
      <c r="JX729" t="s">
        <v>411</v>
      </c>
      <c r="JZ729" t="s">
        <v>412</v>
      </c>
      <c r="KB729" t="s">
        <v>8</v>
      </c>
    </row>
    <row r="730" spans="1:288" x14ac:dyDescent="0.3">
      <c r="A730">
        <v>729</v>
      </c>
      <c r="D730" s="45">
        <v>44755</v>
      </c>
      <c r="E730" s="46">
        <v>0.58819444444444446</v>
      </c>
      <c r="F730" t="s">
        <v>75</v>
      </c>
      <c r="G730" t="s">
        <v>13</v>
      </c>
      <c r="H730" t="s">
        <v>7</v>
      </c>
      <c r="L730" t="s">
        <v>362</v>
      </c>
      <c r="P730" t="s">
        <v>9</v>
      </c>
      <c r="V730" t="s">
        <v>363</v>
      </c>
      <c r="Z730" t="s">
        <v>402</v>
      </c>
      <c r="AB730" t="s">
        <v>475</v>
      </c>
      <c r="AD730" t="s">
        <v>423</v>
      </c>
      <c r="AF730" t="s">
        <v>367</v>
      </c>
      <c r="AJ730" t="s">
        <v>367</v>
      </c>
      <c r="AN730" t="s">
        <v>7</v>
      </c>
      <c r="AP730" t="s">
        <v>424</v>
      </c>
      <c r="AR730" t="s">
        <v>7</v>
      </c>
      <c r="AT730" t="s">
        <v>7</v>
      </c>
      <c r="AV730" t="s">
        <v>361</v>
      </c>
      <c r="AW730" t="s">
        <v>370</v>
      </c>
      <c r="AX730" t="s">
        <v>361</v>
      </c>
      <c r="AY730" t="s">
        <v>370</v>
      </c>
      <c r="AZ730" t="s">
        <v>361</v>
      </c>
      <c r="BA730" t="s">
        <v>370</v>
      </c>
      <c r="BB730" t="s">
        <v>370</v>
      </c>
      <c r="BC730" t="s">
        <v>361</v>
      </c>
      <c r="BD730" t="s">
        <v>361</v>
      </c>
      <c r="BE730" t="s">
        <v>361</v>
      </c>
      <c r="BF730" t="s">
        <v>361</v>
      </c>
      <c r="BG730" t="s">
        <v>361</v>
      </c>
      <c r="BH730" t="s">
        <v>361</v>
      </c>
      <c r="BI730" t="s">
        <v>361</v>
      </c>
      <c r="BJ730" t="s">
        <v>361</v>
      </c>
      <c r="BK730" t="s">
        <v>361</v>
      </c>
      <c r="BL730" t="s">
        <v>361</v>
      </c>
      <c r="BM730" t="s">
        <v>361</v>
      </c>
      <c r="BP730" t="s">
        <v>361</v>
      </c>
      <c r="BQ730" t="s">
        <v>361</v>
      </c>
      <c r="BR730" t="s">
        <v>370</v>
      </c>
      <c r="BS730" t="s">
        <v>370</v>
      </c>
      <c r="BT730" t="s">
        <v>370</v>
      </c>
      <c r="BU730" t="s">
        <v>361</v>
      </c>
      <c r="BV730" t="s">
        <v>361</v>
      </c>
      <c r="BW730" t="s">
        <v>361</v>
      </c>
      <c r="BX730" t="s">
        <v>361</v>
      </c>
      <c r="BY730" t="s">
        <v>361</v>
      </c>
      <c r="BZ730" t="s">
        <v>361</v>
      </c>
      <c r="CA730" t="s">
        <v>361</v>
      </c>
      <c r="CB730" t="s">
        <v>361</v>
      </c>
      <c r="CC730" t="s">
        <v>361</v>
      </c>
      <c r="CF730" t="s">
        <v>361</v>
      </c>
      <c r="CG730" t="s">
        <v>361</v>
      </c>
      <c r="CH730" t="s">
        <v>370</v>
      </c>
      <c r="CI730" t="s">
        <v>370</v>
      </c>
      <c r="CJ730" t="s">
        <v>370</v>
      </c>
      <c r="CK730" t="s">
        <v>370</v>
      </c>
      <c r="CL730" t="s">
        <v>361</v>
      </c>
      <c r="CM730" t="s">
        <v>361</v>
      </c>
      <c r="CN730" t="s">
        <v>361</v>
      </c>
      <c r="CO730" t="s">
        <v>361</v>
      </c>
      <c r="CP730" t="s">
        <v>361</v>
      </c>
      <c r="CQ730" t="s">
        <v>361</v>
      </c>
      <c r="CR730" t="s">
        <v>361</v>
      </c>
      <c r="CS730" t="s">
        <v>361</v>
      </c>
      <c r="CT730" t="s">
        <v>361</v>
      </c>
      <c r="CU730" t="s">
        <v>361</v>
      </c>
      <c r="CV730" t="s">
        <v>361</v>
      </c>
      <c r="CW730" t="s">
        <v>361</v>
      </c>
      <c r="CX730" t="s">
        <v>361</v>
      </c>
      <c r="CY730" t="s">
        <v>361</v>
      </c>
      <c r="CZ730" t="s">
        <v>361</v>
      </c>
      <c r="DA730" t="s">
        <v>361</v>
      </c>
      <c r="DD730" t="s">
        <v>9</v>
      </c>
      <c r="DF730" t="s">
        <v>9</v>
      </c>
      <c r="DH730" t="s">
        <v>361</v>
      </c>
      <c r="DI730" t="s">
        <v>361</v>
      </c>
      <c r="DJ730" t="s">
        <v>361</v>
      </c>
      <c r="DK730" t="s">
        <v>361</v>
      </c>
      <c r="DL730" t="s">
        <v>361</v>
      </c>
      <c r="DM730" t="s">
        <v>361</v>
      </c>
      <c r="DN730" t="s">
        <v>361</v>
      </c>
      <c r="DO730" t="s">
        <v>361</v>
      </c>
      <c r="DP730" t="s">
        <v>361</v>
      </c>
      <c r="DQ730" t="s">
        <v>361</v>
      </c>
      <c r="DR730" t="s">
        <v>370</v>
      </c>
      <c r="DT730" t="s">
        <v>361</v>
      </c>
      <c r="DU730" t="s">
        <v>361</v>
      </c>
      <c r="DV730" t="s">
        <v>361</v>
      </c>
      <c r="DW730" t="s">
        <v>361</v>
      </c>
      <c r="DX730" t="s">
        <v>361</v>
      </c>
      <c r="DY730" t="s">
        <v>361</v>
      </c>
      <c r="DZ730" t="s">
        <v>361</v>
      </c>
      <c r="EA730" t="s">
        <v>361</v>
      </c>
      <c r="EB730" t="s">
        <v>361</v>
      </c>
      <c r="EC730" t="s">
        <v>361</v>
      </c>
      <c r="ED730" t="s">
        <v>361</v>
      </c>
      <c r="EH730" t="s">
        <v>7</v>
      </c>
      <c r="EJ730" t="s">
        <v>7</v>
      </c>
      <c r="EL730">
        <v>0</v>
      </c>
      <c r="FQ730" t="s">
        <v>373</v>
      </c>
      <c r="FR730" t="s">
        <v>406</v>
      </c>
      <c r="FV730" t="s">
        <v>406</v>
      </c>
      <c r="GF730" t="s">
        <v>7</v>
      </c>
      <c r="GJ730" t="s">
        <v>478</v>
      </c>
      <c r="GN730" t="s">
        <v>690</v>
      </c>
      <c r="GP730">
        <v>3</v>
      </c>
      <c r="GR730" t="s">
        <v>559</v>
      </c>
      <c r="GT730" t="s">
        <v>377</v>
      </c>
      <c r="GX730" t="s">
        <v>378</v>
      </c>
      <c r="HB730" t="s">
        <v>9</v>
      </c>
      <c r="HD730" t="s">
        <v>9</v>
      </c>
      <c r="HF730" t="s">
        <v>7</v>
      </c>
      <c r="HG730" t="s">
        <v>9</v>
      </c>
      <c r="HH730" t="s">
        <v>7</v>
      </c>
      <c r="HI730" t="s">
        <v>7</v>
      </c>
      <c r="HJ730" t="s">
        <v>7</v>
      </c>
      <c r="HK730" t="s">
        <v>7</v>
      </c>
      <c r="HL730" t="s">
        <v>7</v>
      </c>
      <c r="HM730" t="s">
        <v>7</v>
      </c>
      <c r="HN730" t="s">
        <v>7</v>
      </c>
      <c r="HX730" t="s">
        <v>7</v>
      </c>
      <c r="HY730" t="s">
        <v>9</v>
      </c>
      <c r="HZ730" t="s">
        <v>7</v>
      </c>
      <c r="IA730" t="s">
        <v>7</v>
      </c>
      <c r="IB730" t="s">
        <v>7</v>
      </c>
      <c r="IC730" t="s">
        <v>7</v>
      </c>
      <c r="ID730" t="s">
        <v>7</v>
      </c>
      <c r="IL730" t="s">
        <v>473</v>
      </c>
      <c r="IP730" t="s">
        <v>457</v>
      </c>
      <c r="IT730" t="s">
        <v>381</v>
      </c>
      <c r="IV730" t="s">
        <v>381</v>
      </c>
      <c r="IX730" t="s">
        <v>381</v>
      </c>
      <c r="IZ730" t="s">
        <v>7</v>
      </c>
      <c r="JL730" t="s">
        <v>361</v>
      </c>
      <c r="JM730" t="s">
        <v>361</v>
      </c>
      <c r="JN730" t="s">
        <v>361</v>
      </c>
      <c r="JO730" t="s">
        <v>361</v>
      </c>
      <c r="JP730" t="s">
        <v>361</v>
      </c>
      <c r="JQ730" t="s">
        <v>361</v>
      </c>
      <c r="JR730" t="s">
        <v>361</v>
      </c>
      <c r="JS730" t="s">
        <v>361</v>
      </c>
      <c r="JT730" t="s">
        <v>361</v>
      </c>
      <c r="JU730" t="s">
        <v>361</v>
      </c>
      <c r="JV730" t="s">
        <v>361</v>
      </c>
      <c r="JW730" t="s">
        <v>361</v>
      </c>
      <c r="KB730" t="s">
        <v>8</v>
      </c>
    </row>
    <row r="731" spans="1:288" x14ac:dyDescent="0.3">
      <c r="A731">
        <v>730</v>
      </c>
      <c r="AV731" t="s">
        <v>361</v>
      </c>
      <c r="AW731" t="s">
        <v>361</v>
      </c>
      <c r="AX731" t="s">
        <v>361</v>
      </c>
      <c r="AY731" t="s">
        <v>361</v>
      </c>
      <c r="AZ731" t="s">
        <v>361</v>
      </c>
      <c r="BA731" t="s">
        <v>361</v>
      </c>
      <c r="BB731" t="s">
        <v>361</v>
      </c>
      <c r="BC731" t="s">
        <v>361</v>
      </c>
      <c r="BD731" t="s">
        <v>361</v>
      </c>
      <c r="BE731" t="s">
        <v>361</v>
      </c>
      <c r="BF731" t="s">
        <v>361</v>
      </c>
      <c r="BG731" t="s">
        <v>361</v>
      </c>
      <c r="BH731" t="s">
        <v>361</v>
      </c>
      <c r="BI731" t="s">
        <v>361</v>
      </c>
      <c r="BJ731" t="s">
        <v>361</v>
      </c>
      <c r="BK731" t="s">
        <v>361</v>
      </c>
      <c r="BL731" t="s">
        <v>361</v>
      </c>
      <c r="BM731" t="s">
        <v>361</v>
      </c>
      <c r="BP731" t="s">
        <v>361</v>
      </c>
      <c r="BQ731" t="s">
        <v>361</v>
      </c>
      <c r="BR731" t="s">
        <v>361</v>
      </c>
      <c r="BS731" t="s">
        <v>361</v>
      </c>
      <c r="BT731" t="s">
        <v>361</v>
      </c>
      <c r="BU731" t="s">
        <v>361</v>
      </c>
      <c r="BV731" t="s">
        <v>361</v>
      </c>
      <c r="BW731" t="s">
        <v>361</v>
      </c>
      <c r="BX731" t="s">
        <v>361</v>
      </c>
      <c r="BY731" t="s">
        <v>361</v>
      </c>
      <c r="BZ731" t="s">
        <v>361</v>
      </c>
      <c r="CA731" t="s">
        <v>361</v>
      </c>
      <c r="CB731" t="s">
        <v>361</v>
      </c>
      <c r="CC731" t="s">
        <v>361</v>
      </c>
      <c r="CF731" t="s">
        <v>361</v>
      </c>
      <c r="CG731" t="s">
        <v>361</v>
      </c>
      <c r="CH731" t="s">
        <v>361</v>
      </c>
      <c r="CI731" t="s">
        <v>361</v>
      </c>
      <c r="CJ731" t="s">
        <v>361</v>
      </c>
      <c r="CK731" t="s">
        <v>361</v>
      </c>
      <c r="CL731" t="s">
        <v>361</v>
      </c>
      <c r="CM731" t="s">
        <v>361</v>
      </c>
      <c r="CN731" t="s">
        <v>361</v>
      </c>
      <c r="CO731" t="s">
        <v>361</v>
      </c>
      <c r="CP731" t="s">
        <v>361</v>
      </c>
      <c r="CQ731" t="s">
        <v>361</v>
      </c>
      <c r="CR731" t="s">
        <v>361</v>
      </c>
      <c r="CS731" t="s">
        <v>361</v>
      </c>
      <c r="CT731" t="s">
        <v>361</v>
      </c>
      <c r="CU731" t="s">
        <v>361</v>
      </c>
      <c r="CV731" t="s">
        <v>361</v>
      </c>
      <c r="CW731" t="s">
        <v>361</v>
      </c>
      <c r="CX731" t="s">
        <v>361</v>
      </c>
      <c r="CY731" t="s">
        <v>361</v>
      </c>
      <c r="CZ731" t="s">
        <v>361</v>
      </c>
      <c r="DA731" t="s">
        <v>361</v>
      </c>
      <c r="DH731" t="s">
        <v>361</v>
      </c>
      <c r="DI731" t="s">
        <v>361</v>
      </c>
      <c r="DJ731" t="s">
        <v>361</v>
      </c>
      <c r="DK731" t="s">
        <v>361</v>
      </c>
      <c r="DL731" t="s">
        <v>361</v>
      </c>
      <c r="DM731" t="s">
        <v>361</v>
      </c>
      <c r="DN731" t="s">
        <v>361</v>
      </c>
      <c r="DO731" t="s">
        <v>361</v>
      </c>
      <c r="DP731" t="s">
        <v>361</v>
      </c>
      <c r="DQ731" t="s">
        <v>361</v>
      </c>
      <c r="DR731" t="s">
        <v>361</v>
      </c>
      <c r="DT731" t="s">
        <v>361</v>
      </c>
      <c r="DU731" t="s">
        <v>361</v>
      </c>
      <c r="DV731" t="s">
        <v>361</v>
      </c>
      <c r="DW731" t="s">
        <v>361</v>
      </c>
      <c r="DX731" t="s">
        <v>361</v>
      </c>
      <c r="DY731" t="s">
        <v>361</v>
      </c>
      <c r="DZ731" t="s">
        <v>361</v>
      </c>
      <c r="EA731" t="s">
        <v>361</v>
      </c>
      <c r="EB731" t="s">
        <v>361</v>
      </c>
      <c r="EC731" t="s">
        <v>361</v>
      </c>
      <c r="ED731" t="s">
        <v>361</v>
      </c>
      <c r="JL731" t="s">
        <v>361</v>
      </c>
      <c r="JM731" t="s">
        <v>361</v>
      </c>
      <c r="JN731" t="s">
        <v>361</v>
      </c>
      <c r="JO731" t="s">
        <v>361</v>
      </c>
      <c r="JP731" t="s">
        <v>361</v>
      </c>
      <c r="JQ731" t="s">
        <v>361</v>
      </c>
      <c r="JR731" t="s">
        <v>361</v>
      </c>
      <c r="JS731" t="s">
        <v>361</v>
      </c>
      <c r="JT731" t="s">
        <v>361</v>
      </c>
      <c r="JU731" t="s">
        <v>361</v>
      </c>
      <c r="JV731" t="s">
        <v>361</v>
      </c>
      <c r="JW731" t="s">
        <v>361</v>
      </c>
      <c r="KB731" t="s">
        <v>59</v>
      </c>
    </row>
    <row r="732" spans="1:288" x14ac:dyDescent="0.3">
      <c r="A732">
        <v>731</v>
      </c>
      <c r="AV732" t="s">
        <v>361</v>
      </c>
      <c r="AW732" t="s">
        <v>361</v>
      </c>
      <c r="AX732" t="s">
        <v>361</v>
      </c>
      <c r="AY732" t="s">
        <v>361</v>
      </c>
      <c r="AZ732" t="s">
        <v>361</v>
      </c>
      <c r="BA732" t="s">
        <v>361</v>
      </c>
      <c r="BB732" t="s">
        <v>361</v>
      </c>
      <c r="BC732" t="s">
        <v>361</v>
      </c>
      <c r="BD732" t="s">
        <v>361</v>
      </c>
      <c r="BE732" t="s">
        <v>361</v>
      </c>
      <c r="BF732" t="s">
        <v>361</v>
      </c>
      <c r="BG732" t="s">
        <v>361</v>
      </c>
      <c r="BH732" t="s">
        <v>361</v>
      </c>
      <c r="BI732" t="s">
        <v>361</v>
      </c>
      <c r="BJ732" t="s">
        <v>361</v>
      </c>
      <c r="BK732" t="s">
        <v>361</v>
      </c>
      <c r="BL732" t="s">
        <v>361</v>
      </c>
      <c r="BM732" t="s">
        <v>361</v>
      </c>
      <c r="BP732" t="s">
        <v>361</v>
      </c>
      <c r="BQ732" t="s">
        <v>361</v>
      </c>
      <c r="BR732" t="s">
        <v>361</v>
      </c>
      <c r="BS732" t="s">
        <v>361</v>
      </c>
      <c r="BT732" t="s">
        <v>361</v>
      </c>
      <c r="BU732" t="s">
        <v>361</v>
      </c>
      <c r="BV732" t="s">
        <v>361</v>
      </c>
      <c r="BW732" t="s">
        <v>361</v>
      </c>
      <c r="BX732" t="s">
        <v>361</v>
      </c>
      <c r="BY732" t="s">
        <v>361</v>
      </c>
      <c r="BZ732" t="s">
        <v>361</v>
      </c>
      <c r="CA732" t="s">
        <v>361</v>
      </c>
      <c r="CB732" t="s">
        <v>361</v>
      </c>
      <c r="CC732" t="s">
        <v>361</v>
      </c>
      <c r="CF732" t="s">
        <v>361</v>
      </c>
      <c r="CG732" t="s">
        <v>361</v>
      </c>
      <c r="CH732" t="s">
        <v>361</v>
      </c>
      <c r="CI732" t="s">
        <v>361</v>
      </c>
      <c r="CJ732" t="s">
        <v>361</v>
      </c>
      <c r="CK732" t="s">
        <v>361</v>
      </c>
      <c r="CL732" t="s">
        <v>361</v>
      </c>
      <c r="CM732" t="s">
        <v>361</v>
      </c>
      <c r="CN732" t="s">
        <v>361</v>
      </c>
      <c r="CO732" t="s">
        <v>361</v>
      </c>
      <c r="CP732" t="s">
        <v>361</v>
      </c>
      <c r="CQ732" t="s">
        <v>361</v>
      </c>
      <c r="CR732" t="s">
        <v>361</v>
      </c>
      <c r="CS732" t="s">
        <v>361</v>
      </c>
      <c r="CT732" t="s">
        <v>361</v>
      </c>
      <c r="CU732" t="s">
        <v>361</v>
      </c>
      <c r="CV732" t="s">
        <v>361</v>
      </c>
      <c r="CW732" t="s">
        <v>361</v>
      </c>
      <c r="CX732" t="s">
        <v>361</v>
      </c>
      <c r="CY732" t="s">
        <v>361</v>
      </c>
      <c r="CZ732" t="s">
        <v>361</v>
      </c>
      <c r="DA732" t="s">
        <v>361</v>
      </c>
      <c r="DH732" t="s">
        <v>361</v>
      </c>
      <c r="DI732" t="s">
        <v>361</v>
      </c>
      <c r="DJ732" t="s">
        <v>361</v>
      </c>
      <c r="DK732" t="s">
        <v>361</v>
      </c>
      <c r="DL732" t="s">
        <v>361</v>
      </c>
      <c r="DM732" t="s">
        <v>361</v>
      </c>
      <c r="DN732" t="s">
        <v>361</v>
      </c>
      <c r="DO732" t="s">
        <v>361</v>
      </c>
      <c r="DP732" t="s">
        <v>361</v>
      </c>
      <c r="DQ732" t="s">
        <v>361</v>
      </c>
      <c r="DR732" t="s">
        <v>361</v>
      </c>
      <c r="DT732" t="s">
        <v>361</v>
      </c>
      <c r="DU732" t="s">
        <v>361</v>
      </c>
      <c r="DV732" t="s">
        <v>361</v>
      </c>
      <c r="DW732" t="s">
        <v>361</v>
      </c>
      <c r="DX732" t="s">
        <v>361</v>
      </c>
      <c r="DY732" t="s">
        <v>361</v>
      </c>
      <c r="DZ732" t="s">
        <v>361</v>
      </c>
      <c r="EA732" t="s">
        <v>361</v>
      </c>
      <c r="EB732" t="s">
        <v>361</v>
      </c>
      <c r="EC732" t="s">
        <v>361</v>
      </c>
      <c r="ED732" t="s">
        <v>361</v>
      </c>
      <c r="JL732" t="s">
        <v>361</v>
      </c>
      <c r="JM732" t="s">
        <v>361</v>
      </c>
      <c r="JN732" t="s">
        <v>361</v>
      </c>
      <c r="JO732" t="s">
        <v>361</v>
      </c>
      <c r="JP732" t="s">
        <v>361</v>
      </c>
      <c r="JQ732" t="s">
        <v>361</v>
      </c>
      <c r="JR732" t="s">
        <v>361</v>
      </c>
      <c r="JS732" t="s">
        <v>361</v>
      </c>
      <c r="JT732" t="s">
        <v>361</v>
      </c>
      <c r="JU732" t="s">
        <v>361</v>
      </c>
      <c r="JV732" t="s">
        <v>361</v>
      </c>
      <c r="JW732" t="s">
        <v>361</v>
      </c>
      <c r="KB732" t="s">
        <v>59</v>
      </c>
    </row>
    <row r="733" spans="1:288" x14ac:dyDescent="0.3">
      <c r="A733">
        <v>732</v>
      </c>
      <c r="D733" s="45">
        <v>44755</v>
      </c>
      <c r="E733" s="46">
        <v>0.63958333333333328</v>
      </c>
      <c r="F733" t="s">
        <v>25</v>
      </c>
      <c r="G733" t="s">
        <v>13</v>
      </c>
      <c r="H733" t="s">
        <v>7</v>
      </c>
      <c r="L733" t="s">
        <v>578</v>
      </c>
      <c r="P733" t="s">
        <v>9</v>
      </c>
      <c r="V733" t="s">
        <v>363</v>
      </c>
      <c r="Z733" t="s">
        <v>402</v>
      </c>
      <c r="AB733" t="s">
        <v>365</v>
      </c>
      <c r="AD733" t="s">
        <v>415</v>
      </c>
      <c r="AF733" t="s">
        <v>367</v>
      </c>
      <c r="AJ733" t="s">
        <v>367</v>
      </c>
      <c r="AN733" t="s">
        <v>368</v>
      </c>
      <c r="AP733" t="s">
        <v>369</v>
      </c>
      <c r="AR733" t="s">
        <v>7</v>
      </c>
      <c r="AT733" t="s">
        <v>368</v>
      </c>
      <c r="AV733" t="s">
        <v>361</v>
      </c>
      <c r="AW733" t="s">
        <v>361</v>
      </c>
      <c r="AX733" t="s">
        <v>361</v>
      </c>
      <c r="AY733" t="s">
        <v>370</v>
      </c>
      <c r="AZ733" t="s">
        <v>370</v>
      </c>
      <c r="BA733" t="s">
        <v>370</v>
      </c>
      <c r="BB733" t="s">
        <v>370</v>
      </c>
      <c r="BC733" t="s">
        <v>361</v>
      </c>
      <c r="BD733" t="s">
        <v>361</v>
      </c>
      <c r="BE733" t="s">
        <v>361</v>
      </c>
      <c r="BF733" t="s">
        <v>361</v>
      </c>
      <c r="BG733" t="s">
        <v>361</v>
      </c>
      <c r="BH733" t="s">
        <v>361</v>
      </c>
      <c r="BI733" t="s">
        <v>361</v>
      </c>
      <c r="BJ733" t="s">
        <v>361</v>
      </c>
      <c r="BK733" t="s">
        <v>361</v>
      </c>
      <c r="BL733" t="s">
        <v>361</v>
      </c>
      <c r="BM733" t="s">
        <v>361</v>
      </c>
      <c r="BP733" t="s">
        <v>361</v>
      </c>
      <c r="BQ733" t="s">
        <v>370</v>
      </c>
      <c r="BR733" t="s">
        <v>361</v>
      </c>
      <c r="BS733" t="s">
        <v>370</v>
      </c>
      <c r="BT733" t="s">
        <v>361</v>
      </c>
      <c r="BU733" t="s">
        <v>361</v>
      </c>
      <c r="BV733" t="s">
        <v>361</v>
      </c>
      <c r="BW733" t="s">
        <v>361</v>
      </c>
      <c r="BX733" t="s">
        <v>361</v>
      </c>
      <c r="BY733" t="s">
        <v>361</v>
      </c>
      <c r="BZ733" t="s">
        <v>361</v>
      </c>
      <c r="CA733" t="s">
        <v>361</v>
      </c>
      <c r="CB733" t="s">
        <v>361</v>
      </c>
      <c r="CC733" t="s">
        <v>361</v>
      </c>
      <c r="CF733" t="s">
        <v>361</v>
      </c>
      <c r="CG733" t="s">
        <v>370</v>
      </c>
      <c r="CH733" t="s">
        <v>370</v>
      </c>
      <c r="CI733" t="s">
        <v>370</v>
      </c>
      <c r="CJ733" t="s">
        <v>370</v>
      </c>
      <c r="CK733" t="s">
        <v>370</v>
      </c>
      <c r="CL733" t="s">
        <v>361</v>
      </c>
      <c r="CM733" t="s">
        <v>361</v>
      </c>
      <c r="CN733" t="s">
        <v>361</v>
      </c>
      <c r="CO733" t="s">
        <v>361</v>
      </c>
      <c r="CP733" t="s">
        <v>361</v>
      </c>
      <c r="CQ733" t="s">
        <v>361</v>
      </c>
      <c r="CR733" t="s">
        <v>361</v>
      </c>
      <c r="CS733" t="s">
        <v>361</v>
      </c>
      <c r="CT733" t="s">
        <v>361</v>
      </c>
      <c r="CU733" t="s">
        <v>361</v>
      </c>
      <c r="CV733" t="s">
        <v>361</v>
      </c>
      <c r="CW733" t="s">
        <v>361</v>
      </c>
      <c r="CX733" t="s">
        <v>361</v>
      </c>
      <c r="CY733" t="s">
        <v>361</v>
      </c>
      <c r="CZ733" t="s">
        <v>361</v>
      </c>
      <c r="DA733" t="s">
        <v>361</v>
      </c>
      <c r="DD733" t="s">
        <v>9</v>
      </c>
      <c r="DF733" t="s">
        <v>9</v>
      </c>
      <c r="DH733" t="s">
        <v>361</v>
      </c>
      <c r="DI733" t="s">
        <v>361</v>
      </c>
      <c r="DJ733" t="s">
        <v>361</v>
      </c>
      <c r="DK733" t="s">
        <v>361</v>
      </c>
      <c r="DL733" t="s">
        <v>361</v>
      </c>
      <c r="DM733" t="s">
        <v>361</v>
      </c>
      <c r="DN733" t="s">
        <v>361</v>
      </c>
      <c r="DO733" t="s">
        <v>361</v>
      </c>
      <c r="DP733" t="s">
        <v>361</v>
      </c>
      <c r="DQ733" t="s">
        <v>361</v>
      </c>
      <c r="DR733" t="s">
        <v>370</v>
      </c>
      <c r="DT733" t="s">
        <v>361</v>
      </c>
      <c r="DU733" t="s">
        <v>361</v>
      </c>
      <c r="DV733" t="s">
        <v>361</v>
      </c>
      <c r="DW733" t="s">
        <v>361</v>
      </c>
      <c r="DX733" t="s">
        <v>361</v>
      </c>
      <c r="DY733" t="s">
        <v>361</v>
      </c>
      <c r="DZ733" t="s">
        <v>361</v>
      </c>
      <c r="EA733" t="s">
        <v>361</v>
      </c>
      <c r="EB733" t="s">
        <v>361</v>
      </c>
      <c r="EC733" t="s">
        <v>361</v>
      </c>
      <c r="ED733" t="s">
        <v>361</v>
      </c>
      <c r="EH733" t="s">
        <v>7</v>
      </c>
      <c r="EJ733" t="s">
        <v>7</v>
      </c>
      <c r="EL733">
        <v>3</v>
      </c>
      <c r="EM733" t="s">
        <v>371</v>
      </c>
      <c r="EN733">
        <v>25</v>
      </c>
      <c r="EO733" t="s">
        <v>371</v>
      </c>
      <c r="EP733">
        <v>18</v>
      </c>
      <c r="EQ733" t="s">
        <v>372</v>
      </c>
      <c r="ER733">
        <v>20</v>
      </c>
      <c r="FQ733" t="s">
        <v>373</v>
      </c>
      <c r="FR733" t="s">
        <v>406</v>
      </c>
      <c r="FV733" t="s">
        <v>406</v>
      </c>
      <c r="GF733" t="s">
        <v>7</v>
      </c>
      <c r="GJ733" t="s">
        <v>425</v>
      </c>
      <c r="GP733">
        <v>1</v>
      </c>
      <c r="GR733" t="s">
        <v>376</v>
      </c>
      <c r="GT733" t="s">
        <v>377</v>
      </c>
      <c r="GX733" t="s">
        <v>378</v>
      </c>
      <c r="HB733" t="s">
        <v>9</v>
      </c>
      <c r="HD733" t="s">
        <v>9</v>
      </c>
      <c r="HF733" t="s">
        <v>9</v>
      </c>
      <c r="HG733" t="s">
        <v>9</v>
      </c>
      <c r="HH733" t="s">
        <v>9</v>
      </c>
      <c r="HI733" t="s">
        <v>9</v>
      </c>
      <c r="HJ733" t="s">
        <v>9</v>
      </c>
      <c r="HK733" t="s">
        <v>9</v>
      </c>
      <c r="HL733" t="s">
        <v>9</v>
      </c>
      <c r="HM733" t="s">
        <v>9</v>
      </c>
      <c r="HN733" t="s">
        <v>9</v>
      </c>
      <c r="HX733" t="s">
        <v>9</v>
      </c>
      <c r="HY733" t="s">
        <v>9</v>
      </c>
      <c r="HZ733" t="s">
        <v>9</v>
      </c>
      <c r="IA733" t="s">
        <v>7</v>
      </c>
      <c r="IB733" t="s">
        <v>7</v>
      </c>
      <c r="IC733" t="s">
        <v>9</v>
      </c>
      <c r="ID733" t="s">
        <v>7</v>
      </c>
      <c r="IL733" t="s">
        <v>379</v>
      </c>
      <c r="IP733" t="s">
        <v>441</v>
      </c>
      <c r="IT733" t="s">
        <v>381</v>
      </c>
      <c r="IV733" t="s">
        <v>381</v>
      </c>
      <c r="IX733" t="s">
        <v>381</v>
      </c>
      <c r="IZ733" t="s">
        <v>9</v>
      </c>
      <c r="JB733" t="s">
        <v>11</v>
      </c>
      <c r="JD733" t="s">
        <v>9</v>
      </c>
      <c r="JF733" t="s">
        <v>446</v>
      </c>
      <c r="JG733" t="s">
        <v>446</v>
      </c>
      <c r="JH733" t="s">
        <v>446</v>
      </c>
      <c r="JL733" t="s">
        <v>361</v>
      </c>
      <c r="JM733" t="s">
        <v>370</v>
      </c>
      <c r="JN733" t="s">
        <v>361</v>
      </c>
      <c r="JO733" t="s">
        <v>370</v>
      </c>
      <c r="JP733" t="s">
        <v>370</v>
      </c>
      <c r="JQ733" t="s">
        <v>361</v>
      </c>
      <c r="JR733" t="s">
        <v>361</v>
      </c>
      <c r="JS733" t="s">
        <v>361</v>
      </c>
      <c r="JT733" t="s">
        <v>361</v>
      </c>
      <c r="JU733" t="s">
        <v>361</v>
      </c>
      <c r="JV733" t="s">
        <v>361</v>
      </c>
      <c r="JW733" t="s">
        <v>361</v>
      </c>
      <c r="JX733" t="s">
        <v>489</v>
      </c>
      <c r="JZ733" t="s">
        <v>412</v>
      </c>
      <c r="KB733" t="s">
        <v>8</v>
      </c>
    </row>
    <row r="734" spans="1:288" x14ac:dyDescent="0.3">
      <c r="A734">
        <v>733</v>
      </c>
      <c r="D734" s="45">
        <v>44756</v>
      </c>
      <c r="E734" s="46">
        <v>0.42638888888888887</v>
      </c>
      <c r="F734" t="s">
        <v>18</v>
      </c>
      <c r="G734" t="s">
        <v>382</v>
      </c>
      <c r="I734" t="s">
        <v>383</v>
      </c>
      <c r="N734" t="s">
        <v>384</v>
      </c>
      <c r="S734" t="s">
        <v>385</v>
      </c>
      <c r="W734" t="s">
        <v>413</v>
      </c>
      <c r="AA734" t="s">
        <v>414</v>
      </c>
      <c r="AC734" t="s">
        <v>388</v>
      </c>
      <c r="AE734" t="s">
        <v>435</v>
      </c>
      <c r="AG734" t="s">
        <v>458</v>
      </c>
      <c r="AH734" t="s">
        <v>14</v>
      </c>
      <c r="AI734" t="s">
        <v>705</v>
      </c>
      <c r="AK734" t="s">
        <v>416</v>
      </c>
      <c r="AL734" t="s">
        <v>662</v>
      </c>
      <c r="AO734" t="s">
        <v>385</v>
      </c>
      <c r="AQ734" t="s">
        <v>460</v>
      </c>
      <c r="AS734" t="s">
        <v>385</v>
      </c>
      <c r="AU734" t="s">
        <v>385</v>
      </c>
      <c r="AV734" t="s">
        <v>361</v>
      </c>
      <c r="AW734" t="s">
        <v>361</v>
      </c>
      <c r="AX734" t="s">
        <v>361</v>
      </c>
      <c r="AY734" t="s">
        <v>361</v>
      </c>
      <c r="AZ734" t="s">
        <v>361</v>
      </c>
      <c r="BA734" t="s">
        <v>361</v>
      </c>
      <c r="BB734" t="s">
        <v>361</v>
      </c>
      <c r="BC734" t="s">
        <v>361</v>
      </c>
      <c r="BD734" t="s">
        <v>361</v>
      </c>
      <c r="BE734" t="s">
        <v>361</v>
      </c>
      <c r="BF734" t="s">
        <v>361</v>
      </c>
      <c r="BG734" t="s">
        <v>361</v>
      </c>
      <c r="BH734" t="s">
        <v>361</v>
      </c>
      <c r="BI734" t="s">
        <v>370</v>
      </c>
      <c r="BJ734" t="s">
        <v>361</v>
      </c>
      <c r="BK734" t="s">
        <v>370</v>
      </c>
      <c r="BL734" t="s">
        <v>361</v>
      </c>
      <c r="BM734" t="s">
        <v>361</v>
      </c>
      <c r="BP734" t="s">
        <v>361</v>
      </c>
      <c r="BQ734" t="s">
        <v>361</v>
      </c>
      <c r="BR734" t="s">
        <v>361</v>
      </c>
      <c r="BS734" t="s">
        <v>361</v>
      </c>
      <c r="BT734" t="s">
        <v>361</v>
      </c>
      <c r="BU734" t="s">
        <v>361</v>
      </c>
      <c r="BV734" t="s">
        <v>361</v>
      </c>
      <c r="BW734" t="s">
        <v>361</v>
      </c>
      <c r="BX734" t="s">
        <v>361</v>
      </c>
      <c r="BY734" t="s">
        <v>361</v>
      </c>
      <c r="BZ734" t="s">
        <v>370</v>
      </c>
      <c r="CA734" t="s">
        <v>361</v>
      </c>
      <c r="CB734" t="s">
        <v>361</v>
      </c>
      <c r="CC734" t="s">
        <v>361</v>
      </c>
      <c r="CF734" t="s">
        <v>361</v>
      </c>
      <c r="CG734" t="s">
        <v>361</v>
      </c>
      <c r="CH734" t="s">
        <v>361</v>
      </c>
      <c r="CI734" t="s">
        <v>361</v>
      </c>
      <c r="CJ734" t="s">
        <v>361</v>
      </c>
      <c r="CK734" t="s">
        <v>361</v>
      </c>
      <c r="CL734" t="s">
        <v>361</v>
      </c>
      <c r="CM734" t="s">
        <v>361</v>
      </c>
      <c r="CN734" t="s">
        <v>361</v>
      </c>
      <c r="CO734" t="s">
        <v>361</v>
      </c>
      <c r="CP734" t="s">
        <v>361</v>
      </c>
      <c r="CQ734" t="s">
        <v>361</v>
      </c>
      <c r="CR734" t="s">
        <v>361</v>
      </c>
      <c r="CS734" t="s">
        <v>370</v>
      </c>
      <c r="CT734" t="s">
        <v>361</v>
      </c>
      <c r="CU734" t="s">
        <v>361</v>
      </c>
      <c r="CV734" t="s">
        <v>361</v>
      </c>
      <c r="CW734" t="s">
        <v>370</v>
      </c>
      <c r="CX734" t="s">
        <v>361</v>
      </c>
      <c r="CY734" t="s">
        <v>361</v>
      </c>
      <c r="CZ734" t="s">
        <v>361</v>
      </c>
      <c r="DA734" t="s">
        <v>361</v>
      </c>
      <c r="DE734" t="s">
        <v>385</v>
      </c>
      <c r="DG734" t="s">
        <v>383</v>
      </c>
      <c r="DH734" t="s">
        <v>361</v>
      </c>
      <c r="DI734" t="s">
        <v>361</v>
      </c>
      <c r="DJ734" t="s">
        <v>361</v>
      </c>
      <c r="DK734" t="s">
        <v>361</v>
      </c>
      <c r="DL734" t="s">
        <v>361</v>
      </c>
      <c r="DM734" t="s">
        <v>361</v>
      </c>
      <c r="DN734" t="s">
        <v>361</v>
      </c>
      <c r="DO734" t="s">
        <v>361</v>
      </c>
      <c r="DP734" t="s">
        <v>361</v>
      </c>
      <c r="DQ734" t="s">
        <v>361</v>
      </c>
      <c r="DR734" t="s">
        <v>361</v>
      </c>
      <c r="DT734" t="s">
        <v>361</v>
      </c>
      <c r="DU734" t="s">
        <v>361</v>
      </c>
      <c r="DV734" t="s">
        <v>361</v>
      </c>
      <c r="DW734" t="s">
        <v>370</v>
      </c>
      <c r="DX734" t="s">
        <v>361</v>
      </c>
      <c r="DY734" t="s">
        <v>361</v>
      </c>
      <c r="DZ734" t="s">
        <v>370</v>
      </c>
      <c r="EA734" t="s">
        <v>361</v>
      </c>
      <c r="EB734" t="s">
        <v>361</v>
      </c>
      <c r="EC734" t="s">
        <v>361</v>
      </c>
      <c r="ED734" t="s">
        <v>361</v>
      </c>
      <c r="EG734" t="s">
        <v>383</v>
      </c>
      <c r="EI734" t="s">
        <v>385</v>
      </c>
      <c r="EK734" t="s">
        <v>385</v>
      </c>
      <c r="EL734">
        <v>1</v>
      </c>
      <c r="EM734" t="s">
        <v>372</v>
      </c>
      <c r="EN734">
        <v>50</v>
      </c>
      <c r="FQ734" t="s">
        <v>373</v>
      </c>
      <c r="FS734" t="s">
        <v>448</v>
      </c>
      <c r="FW734" t="s">
        <v>419</v>
      </c>
      <c r="GG734" t="s">
        <v>383</v>
      </c>
      <c r="GK734" t="s">
        <v>537</v>
      </c>
      <c r="GQ734">
        <v>15</v>
      </c>
      <c r="GS734" t="s">
        <v>602</v>
      </c>
      <c r="GU734" t="s">
        <v>396</v>
      </c>
      <c r="GY734" t="s">
        <v>397</v>
      </c>
      <c r="HC734" t="s">
        <v>383</v>
      </c>
      <c r="HE734" t="s">
        <v>383</v>
      </c>
      <c r="HO734" t="s">
        <v>385</v>
      </c>
      <c r="HP734" t="s">
        <v>383</v>
      </c>
      <c r="HQ734" t="s">
        <v>383</v>
      </c>
      <c r="HR734" t="s">
        <v>383</v>
      </c>
      <c r="HS734" t="s">
        <v>383</v>
      </c>
      <c r="HT734" t="s">
        <v>383</v>
      </c>
      <c r="HU734" t="s">
        <v>383</v>
      </c>
      <c r="HV734" t="s">
        <v>385</v>
      </c>
      <c r="HW734" t="s">
        <v>383</v>
      </c>
      <c r="IE734" t="s">
        <v>383</v>
      </c>
      <c r="IF734" t="s">
        <v>385</v>
      </c>
      <c r="IG734" t="s">
        <v>383</v>
      </c>
      <c r="IH734" t="s">
        <v>383</v>
      </c>
      <c r="II734" t="s">
        <v>383</v>
      </c>
      <c r="IJ734" t="s">
        <v>383</v>
      </c>
      <c r="IK734" t="s">
        <v>383</v>
      </c>
      <c r="IM734" t="s">
        <v>655</v>
      </c>
      <c r="IQ734" t="s">
        <v>422</v>
      </c>
      <c r="IU734" t="s">
        <v>399</v>
      </c>
      <c r="IW734" t="s">
        <v>399</v>
      </c>
      <c r="IY734" t="s">
        <v>399</v>
      </c>
      <c r="JA734" t="s">
        <v>383</v>
      </c>
      <c r="JL734" t="s">
        <v>361</v>
      </c>
      <c r="JM734" t="s">
        <v>361</v>
      </c>
      <c r="JN734" t="s">
        <v>361</v>
      </c>
      <c r="JO734" t="s">
        <v>361</v>
      </c>
      <c r="JP734" t="s">
        <v>361</v>
      </c>
      <c r="JQ734" t="s">
        <v>361</v>
      </c>
      <c r="JR734" t="s">
        <v>361</v>
      </c>
      <c r="JS734" t="s">
        <v>361</v>
      </c>
      <c r="JT734" t="s">
        <v>361</v>
      </c>
      <c r="JU734" t="s">
        <v>361</v>
      </c>
      <c r="JV734" t="s">
        <v>361</v>
      </c>
      <c r="JW734" t="s">
        <v>361</v>
      </c>
      <c r="KB734" t="s">
        <v>8</v>
      </c>
    </row>
    <row r="735" spans="1:288" x14ac:dyDescent="0.3">
      <c r="A735">
        <v>734</v>
      </c>
      <c r="D735" s="45">
        <v>44755</v>
      </c>
      <c r="E735" s="46">
        <v>0.61458333333333337</v>
      </c>
      <c r="F735" t="s">
        <v>5</v>
      </c>
      <c r="G735" t="s">
        <v>13</v>
      </c>
      <c r="H735" t="s">
        <v>7</v>
      </c>
      <c r="L735" t="s">
        <v>578</v>
      </c>
      <c r="P735" t="s">
        <v>9</v>
      </c>
      <c r="V735" t="s">
        <v>485</v>
      </c>
      <c r="Z735" t="s">
        <v>402</v>
      </c>
      <c r="AB735" t="s">
        <v>403</v>
      </c>
      <c r="AD735" t="s">
        <v>389</v>
      </c>
      <c r="AF735" t="s">
        <v>367</v>
      </c>
      <c r="AJ735" t="s">
        <v>367</v>
      </c>
      <c r="AN735" t="s">
        <v>7</v>
      </c>
      <c r="AP735" t="s">
        <v>369</v>
      </c>
      <c r="AR735" t="s">
        <v>7</v>
      </c>
      <c r="AT735" t="s">
        <v>7</v>
      </c>
      <c r="AV735" t="s">
        <v>361</v>
      </c>
      <c r="AW735" t="s">
        <v>361</v>
      </c>
      <c r="AX735" t="s">
        <v>361</v>
      </c>
      <c r="AY735" t="s">
        <v>361</v>
      </c>
      <c r="AZ735" t="s">
        <v>370</v>
      </c>
      <c r="BA735" t="s">
        <v>370</v>
      </c>
      <c r="BB735" t="s">
        <v>361</v>
      </c>
      <c r="BC735" t="s">
        <v>361</v>
      </c>
      <c r="BD735" t="s">
        <v>370</v>
      </c>
      <c r="BE735" t="s">
        <v>361</v>
      </c>
      <c r="BF735" t="s">
        <v>361</v>
      </c>
      <c r="BG735" t="s">
        <v>361</v>
      </c>
      <c r="BH735" t="s">
        <v>361</v>
      </c>
      <c r="BI735" t="s">
        <v>361</v>
      </c>
      <c r="BJ735" t="s">
        <v>361</v>
      </c>
      <c r="BK735" t="s">
        <v>361</v>
      </c>
      <c r="BL735" t="s">
        <v>361</v>
      </c>
      <c r="BM735" t="s">
        <v>361</v>
      </c>
      <c r="BN735" t="s">
        <v>492</v>
      </c>
      <c r="BP735" t="s">
        <v>361</v>
      </c>
      <c r="BQ735" t="s">
        <v>361</v>
      </c>
      <c r="BR735" t="s">
        <v>361</v>
      </c>
      <c r="BS735" t="s">
        <v>370</v>
      </c>
      <c r="BT735" t="s">
        <v>361</v>
      </c>
      <c r="BU735" t="s">
        <v>361</v>
      </c>
      <c r="BV735" t="s">
        <v>361</v>
      </c>
      <c r="BW735" t="s">
        <v>361</v>
      </c>
      <c r="BX735" t="s">
        <v>361</v>
      </c>
      <c r="BY735" t="s">
        <v>361</v>
      </c>
      <c r="BZ735" t="s">
        <v>361</v>
      </c>
      <c r="CA735" t="s">
        <v>361</v>
      </c>
      <c r="CB735" t="s">
        <v>361</v>
      </c>
      <c r="CC735" t="s">
        <v>361</v>
      </c>
      <c r="CF735" t="s">
        <v>361</v>
      </c>
      <c r="CG735" t="s">
        <v>361</v>
      </c>
      <c r="CH735" t="s">
        <v>361</v>
      </c>
      <c r="CI735" t="s">
        <v>370</v>
      </c>
      <c r="CJ735" t="s">
        <v>361</v>
      </c>
      <c r="CK735" t="s">
        <v>370</v>
      </c>
      <c r="CL735" t="s">
        <v>361</v>
      </c>
      <c r="CM735" t="s">
        <v>361</v>
      </c>
      <c r="CN735" t="s">
        <v>361</v>
      </c>
      <c r="CO735" t="s">
        <v>361</v>
      </c>
      <c r="CP735" t="s">
        <v>361</v>
      </c>
      <c r="CQ735" t="s">
        <v>361</v>
      </c>
      <c r="CR735" t="s">
        <v>361</v>
      </c>
      <c r="CS735" t="s">
        <v>361</v>
      </c>
      <c r="CT735" t="s">
        <v>361</v>
      </c>
      <c r="CU735" t="s">
        <v>361</v>
      </c>
      <c r="CV735" t="s">
        <v>361</v>
      </c>
      <c r="CW735" t="s">
        <v>361</v>
      </c>
      <c r="CX735" t="s">
        <v>361</v>
      </c>
      <c r="CY735" t="s">
        <v>361</v>
      </c>
      <c r="CZ735" t="s">
        <v>361</v>
      </c>
      <c r="DA735" t="s">
        <v>361</v>
      </c>
      <c r="DD735" t="s">
        <v>9</v>
      </c>
      <c r="DF735" t="s">
        <v>7</v>
      </c>
      <c r="DH735" t="s">
        <v>361</v>
      </c>
      <c r="DI735" t="s">
        <v>361</v>
      </c>
      <c r="DJ735" t="s">
        <v>361</v>
      </c>
      <c r="DK735" t="s">
        <v>361</v>
      </c>
      <c r="DL735" t="s">
        <v>361</v>
      </c>
      <c r="DM735" t="s">
        <v>361</v>
      </c>
      <c r="DN735" t="s">
        <v>361</v>
      </c>
      <c r="DO735" t="s">
        <v>361</v>
      </c>
      <c r="DP735" t="s">
        <v>361</v>
      </c>
      <c r="DQ735" t="s">
        <v>361</v>
      </c>
      <c r="DR735" t="s">
        <v>370</v>
      </c>
      <c r="DT735" t="s">
        <v>361</v>
      </c>
      <c r="DU735" t="s">
        <v>361</v>
      </c>
      <c r="DV735" t="s">
        <v>361</v>
      </c>
      <c r="DW735" t="s">
        <v>361</v>
      </c>
      <c r="DX735" t="s">
        <v>361</v>
      </c>
      <c r="DY735" t="s">
        <v>361</v>
      </c>
      <c r="DZ735" t="s">
        <v>361</v>
      </c>
      <c r="EA735" t="s">
        <v>361</v>
      </c>
      <c r="EB735" t="s">
        <v>361</v>
      </c>
      <c r="EC735" t="s">
        <v>361</v>
      </c>
      <c r="ED735" t="s">
        <v>361</v>
      </c>
      <c r="EH735" t="s">
        <v>7</v>
      </c>
      <c r="EJ735" t="s">
        <v>7</v>
      </c>
      <c r="EL735">
        <v>4</v>
      </c>
      <c r="EM735" t="s">
        <v>371</v>
      </c>
      <c r="EN735">
        <v>39</v>
      </c>
      <c r="EO735" t="s">
        <v>371</v>
      </c>
      <c r="EP735">
        <v>9</v>
      </c>
      <c r="EQ735" t="s">
        <v>371</v>
      </c>
      <c r="ER735">
        <v>5</v>
      </c>
      <c r="ES735" t="s">
        <v>372</v>
      </c>
      <c r="ET735">
        <v>15</v>
      </c>
      <c r="FQ735" t="s">
        <v>392</v>
      </c>
      <c r="FR735" t="s">
        <v>406</v>
      </c>
      <c r="FV735" t="s">
        <v>406</v>
      </c>
      <c r="FZ735" t="s">
        <v>9</v>
      </c>
      <c r="GF735" t="s">
        <v>7</v>
      </c>
      <c r="GJ735" t="s">
        <v>425</v>
      </c>
      <c r="GP735">
        <v>2</v>
      </c>
      <c r="GR735" t="s">
        <v>376</v>
      </c>
      <c r="GT735" t="s">
        <v>377</v>
      </c>
      <c r="GX735" t="s">
        <v>378</v>
      </c>
      <c r="HB735" t="s">
        <v>9</v>
      </c>
      <c r="HD735" t="s">
        <v>9</v>
      </c>
      <c r="HF735" t="s">
        <v>7</v>
      </c>
      <c r="HG735" t="s">
        <v>9</v>
      </c>
      <c r="HH735" t="s">
        <v>9</v>
      </c>
      <c r="HI735" t="s">
        <v>7</v>
      </c>
      <c r="HJ735" t="s">
        <v>9</v>
      </c>
      <c r="HK735" t="s">
        <v>7</v>
      </c>
      <c r="HL735" t="s">
        <v>9</v>
      </c>
      <c r="HM735" t="s">
        <v>9</v>
      </c>
      <c r="HN735" t="s">
        <v>9</v>
      </c>
      <c r="HX735" t="s">
        <v>7</v>
      </c>
      <c r="HY735" t="s">
        <v>9</v>
      </c>
      <c r="HZ735" t="s">
        <v>7</v>
      </c>
      <c r="IA735" t="s">
        <v>7</v>
      </c>
      <c r="IB735" t="s">
        <v>7</v>
      </c>
      <c r="IC735" t="s">
        <v>7</v>
      </c>
      <c r="ID735" t="s">
        <v>7</v>
      </c>
      <c r="IL735" t="s">
        <v>379</v>
      </c>
      <c r="IP735" t="s">
        <v>380</v>
      </c>
      <c r="IT735" t="s">
        <v>381</v>
      </c>
      <c r="IV735" t="s">
        <v>381</v>
      </c>
      <c r="IX735" t="s">
        <v>381</v>
      </c>
      <c r="IZ735" t="s">
        <v>9</v>
      </c>
      <c r="JB735" t="s">
        <v>11</v>
      </c>
      <c r="JD735" t="s">
        <v>9</v>
      </c>
      <c r="JF735" t="s">
        <v>446</v>
      </c>
      <c r="JG735" t="s">
        <v>410</v>
      </c>
      <c r="JH735" t="s">
        <v>410</v>
      </c>
      <c r="JL735" t="s">
        <v>370</v>
      </c>
      <c r="JM735" t="s">
        <v>370</v>
      </c>
      <c r="JN735" t="s">
        <v>370</v>
      </c>
      <c r="JO735" t="s">
        <v>370</v>
      </c>
      <c r="JP735" t="s">
        <v>370</v>
      </c>
      <c r="JQ735" t="s">
        <v>361</v>
      </c>
      <c r="JR735" t="s">
        <v>361</v>
      </c>
      <c r="JS735" t="s">
        <v>361</v>
      </c>
      <c r="JT735" t="s">
        <v>361</v>
      </c>
      <c r="JU735" t="s">
        <v>361</v>
      </c>
      <c r="JV735" t="s">
        <v>361</v>
      </c>
      <c r="JW735" t="s">
        <v>361</v>
      </c>
      <c r="JX735" t="s">
        <v>411</v>
      </c>
      <c r="JZ735" t="s">
        <v>412</v>
      </c>
      <c r="KB735" t="s">
        <v>8</v>
      </c>
    </row>
    <row r="736" spans="1:288" x14ac:dyDescent="0.3">
      <c r="A736">
        <v>735</v>
      </c>
      <c r="D736" s="45">
        <v>44755</v>
      </c>
      <c r="E736" s="46">
        <v>0.62152777777777779</v>
      </c>
      <c r="F736" t="s">
        <v>15</v>
      </c>
      <c r="G736" t="s">
        <v>13</v>
      </c>
      <c r="H736" t="s">
        <v>7</v>
      </c>
      <c r="L736" t="s">
        <v>578</v>
      </c>
      <c r="P736" t="s">
        <v>9</v>
      </c>
      <c r="V736" t="s">
        <v>526</v>
      </c>
      <c r="Z736" t="s">
        <v>443</v>
      </c>
      <c r="AB736" t="s">
        <v>365</v>
      </c>
      <c r="AD736" t="s">
        <v>506</v>
      </c>
      <c r="AF736" t="s">
        <v>367</v>
      </c>
      <c r="AJ736" t="s">
        <v>367</v>
      </c>
      <c r="AN736" t="s">
        <v>7</v>
      </c>
      <c r="AP736" t="s">
        <v>424</v>
      </c>
      <c r="AR736" t="s">
        <v>7</v>
      </c>
      <c r="AT736" t="s">
        <v>7</v>
      </c>
      <c r="AV736" t="s">
        <v>361</v>
      </c>
      <c r="AW736" t="s">
        <v>361</v>
      </c>
      <c r="AX736" t="s">
        <v>361</v>
      </c>
      <c r="AY736" t="s">
        <v>361</v>
      </c>
      <c r="AZ736" t="s">
        <v>370</v>
      </c>
      <c r="BA736" t="s">
        <v>361</v>
      </c>
      <c r="BB736" t="s">
        <v>361</v>
      </c>
      <c r="BC736" t="s">
        <v>361</v>
      </c>
      <c r="BD736" t="s">
        <v>361</v>
      </c>
      <c r="BE736" t="s">
        <v>361</v>
      </c>
      <c r="BF736" t="s">
        <v>361</v>
      </c>
      <c r="BG736" t="s">
        <v>361</v>
      </c>
      <c r="BH736" t="s">
        <v>361</v>
      </c>
      <c r="BI736" t="s">
        <v>361</v>
      </c>
      <c r="BJ736" t="s">
        <v>361</v>
      </c>
      <c r="BK736" t="s">
        <v>361</v>
      </c>
      <c r="BL736" t="s">
        <v>361</v>
      </c>
      <c r="BM736" t="s">
        <v>361</v>
      </c>
      <c r="BP736" t="s">
        <v>361</v>
      </c>
      <c r="BQ736" t="s">
        <v>361</v>
      </c>
      <c r="BR736" t="s">
        <v>361</v>
      </c>
      <c r="BS736" t="s">
        <v>370</v>
      </c>
      <c r="BT736" t="s">
        <v>361</v>
      </c>
      <c r="BU736" t="s">
        <v>361</v>
      </c>
      <c r="BV736" t="s">
        <v>361</v>
      </c>
      <c r="BW736" t="s">
        <v>361</v>
      </c>
      <c r="BX736" t="s">
        <v>361</v>
      </c>
      <c r="BY736" t="s">
        <v>361</v>
      </c>
      <c r="BZ736" t="s">
        <v>361</v>
      </c>
      <c r="CA736" t="s">
        <v>361</v>
      </c>
      <c r="CB736" t="s">
        <v>361</v>
      </c>
      <c r="CC736" t="s">
        <v>361</v>
      </c>
      <c r="CF736" t="s">
        <v>361</v>
      </c>
      <c r="CG736" t="s">
        <v>361</v>
      </c>
      <c r="CH736" t="s">
        <v>361</v>
      </c>
      <c r="CI736" t="s">
        <v>361</v>
      </c>
      <c r="CJ736" t="s">
        <v>370</v>
      </c>
      <c r="CK736" t="s">
        <v>361</v>
      </c>
      <c r="CL736" t="s">
        <v>370</v>
      </c>
      <c r="CM736" t="s">
        <v>361</v>
      </c>
      <c r="CN736" t="s">
        <v>361</v>
      </c>
      <c r="CO736" t="s">
        <v>370</v>
      </c>
      <c r="CP736" t="s">
        <v>361</v>
      </c>
      <c r="CQ736" t="s">
        <v>361</v>
      </c>
      <c r="CR736" t="s">
        <v>361</v>
      </c>
      <c r="CS736" t="s">
        <v>361</v>
      </c>
      <c r="CT736" t="s">
        <v>361</v>
      </c>
      <c r="CU736" t="s">
        <v>361</v>
      </c>
      <c r="CV736" t="s">
        <v>361</v>
      </c>
      <c r="CW736" t="s">
        <v>361</v>
      </c>
      <c r="CX736" t="s">
        <v>361</v>
      </c>
      <c r="CY736" t="s">
        <v>361</v>
      </c>
      <c r="CZ736" t="s">
        <v>361</v>
      </c>
      <c r="DA736" t="s">
        <v>361</v>
      </c>
      <c r="DD736" t="s">
        <v>9</v>
      </c>
      <c r="DF736" t="s">
        <v>9</v>
      </c>
      <c r="DH736" t="s">
        <v>361</v>
      </c>
      <c r="DI736" t="s">
        <v>361</v>
      </c>
      <c r="DJ736" t="s">
        <v>361</v>
      </c>
      <c r="DK736" t="s">
        <v>361</v>
      </c>
      <c r="DL736" t="s">
        <v>361</v>
      </c>
      <c r="DM736" t="s">
        <v>361</v>
      </c>
      <c r="DN736" t="s">
        <v>361</v>
      </c>
      <c r="DO736" t="s">
        <v>361</v>
      </c>
      <c r="DP736" t="s">
        <v>361</v>
      </c>
      <c r="DQ736" t="s">
        <v>361</v>
      </c>
      <c r="DR736" t="s">
        <v>370</v>
      </c>
      <c r="DT736" t="s">
        <v>361</v>
      </c>
      <c r="DU736" t="s">
        <v>361</v>
      </c>
      <c r="DV736" t="s">
        <v>361</v>
      </c>
      <c r="DW736" t="s">
        <v>361</v>
      </c>
      <c r="DX736" t="s">
        <v>361</v>
      </c>
      <c r="DY736" t="s">
        <v>361</v>
      </c>
      <c r="DZ736" t="s">
        <v>361</v>
      </c>
      <c r="EA736" t="s">
        <v>361</v>
      </c>
      <c r="EB736" t="s">
        <v>361</v>
      </c>
      <c r="EC736" t="s">
        <v>361</v>
      </c>
      <c r="ED736" t="s">
        <v>361</v>
      </c>
      <c r="EH736" t="s">
        <v>7</v>
      </c>
      <c r="EJ736" t="s">
        <v>7</v>
      </c>
      <c r="EL736">
        <v>2</v>
      </c>
      <c r="EM736" t="s">
        <v>372</v>
      </c>
      <c r="EN736">
        <v>33</v>
      </c>
      <c r="EO736" t="s">
        <v>371</v>
      </c>
      <c r="EP736">
        <v>29</v>
      </c>
      <c r="FQ736" t="s">
        <v>373</v>
      </c>
      <c r="FR736" t="s">
        <v>374</v>
      </c>
      <c r="FV736" t="s">
        <v>374</v>
      </c>
      <c r="GF736" t="s">
        <v>7</v>
      </c>
      <c r="GJ736" t="s">
        <v>425</v>
      </c>
      <c r="GP736">
        <v>1</v>
      </c>
      <c r="GR736" t="s">
        <v>376</v>
      </c>
      <c r="GT736" t="s">
        <v>377</v>
      </c>
      <c r="GX736" t="s">
        <v>378</v>
      </c>
      <c r="HB736" t="s">
        <v>7</v>
      </c>
      <c r="HD736" t="s">
        <v>9</v>
      </c>
      <c r="HF736" t="s">
        <v>9</v>
      </c>
      <c r="HG736" t="s">
        <v>9</v>
      </c>
      <c r="HH736" t="s">
        <v>9</v>
      </c>
      <c r="HI736" t="s">
        <v>9</v>
      </c>
      <c r="HJ736" t="s">
        <v>9</v>
      </c>
      <c r="HK736" t="s">
        <v>7</v>
      </c>
      <c r="HL736" t="s">
        <v>9</v>
      </c>
      <c r="HM736" t="s">
        <v>9</v>
      </c>
      <c r="HN736" t="s">
        <v>9</v>
      </c>
      <c r="HX736" t="s">
        <v>9</v>
      </c>
      <c r="HY736" t="s">
        <v>9</v>
      </c>
      <c r="HZ736" t="s">
        <v>9</v>
      </c>
      <c r="IA736" t="s">
        <v>9</v>
      </c>
      <c r="IB736" t="s">
        <v>7</v>
      </c>
      <c r="IC736" t="s">
        <v>9</v>
      </c>
      <c r="ID736" t="s">
        <v>7</v>
      </c>
      <c r="IL736" t="s">
        <v>379</v>
      </c>
      <c r="IP736" t="s">
        <v>441</v>
      </c>
      <c r="IT736" t="s">
        <v>381</v>
      </c>
      <c r="IV736" t="s">
        <v>381</v>
      </c>
      <c r="IX736" t="s">
        <v>381</v>
      </c>
      <c r="IZ736" t="s">
        <v>7</v>
      </c>
      <c r="JL736" t="s">
        <v>361</v>
      </c>
      <c r="JM736" t="s">
        <v>361</v>
      </c>
      <c r="JN736" t="s">
        <v>361</v>
      </c>
      <c r="JO736" t="s">
        <v>361</v>
      </c>
      <c r="JP736" t="s">
        <v>361</v>
      </c>
      <c r="JQ736" t="s">
        <v>361</v>
      </c>
      <c r="JR736" t="s">
        <v>361</v>
      </c>
      <c r="JS736" t="s">
        <v>361</v>
      </c>
      <c r="JT736" t="s">
        <v>361</v>
      </c>
      <c r="JU736" t="s">
        <v>361</v>
      </c>
      <c r="JV736" t="s">
        <v>361</v>
      </c>
      <c r="JW736" t="s">
        <v>361</v>
      </c>
      <c r="KB736" t="s">
        <v>8</v>
      </c>
    </row>
    <row r="737" spans="1:288" x14ac:dyDescent="0.3">
      <c r="A737">
        <v>736</v>
      </c>
      <c r="AV737" t="s">
        <v>361</v>
      </c>
      <c r="AW737" t="s">
        <v>361</v>
      </c>
      <c r="AX737" t="s">
        <v>361</v>
      </c>
      <c r="AY737" t="s">
        <v>361</v>
      </c>
      <c r="AZ737" t="s">
        <v>361</v>
      </c>
      <c r="BA737" t="s">
        <v>361</v>
      </c>
      <c r="BB737" t="s">
        <v>361</v>
      </c>
      <c r="BC737" t="s">
        <v>361</v>
      </c>
      <c r="BD737" t="s">
        <v>361</v>
      </c>
      <c r="BE737" t="s">
        <v>361</v>
      </c>
      <c r="BF737" t="s">
        <v>361</v>
      </c>
      <c r="BG737" t="s">
        <v>361</v>
      </c>
      <c r="BH737" t="s">
        <v>361</v>
      </c>
      <c r="BI737" t="s">
        <v>361</v>
      </c>
      <c r="BJ737" t="s">
        <v>361</v>
      </c>
      <c r="BK737" t="s">
        <v>361</v>
      </c>
      <c r="BL737" t="s">
        <v>361</v>
      </c>
      <c r="BM737" t="s">
        <v>361</v>
      </c>
      <c r="BP737" t="s">
        <v>361</v>
      </c>
      <c r="BQ737" t="s">
        <v>361</v>
      </c>
      <c r="BR737" t="s">
        <v>361</v>
      </c>
      <c r="BS737" t="s">
        <v>361</v>
      </c>
      <c r="BT737" t="s">
        <v>361</v>
      </c>
      <c r="BU737" t="s">
        <v>361</v>
      </c>
      <c r="BV737" t="s">
        <v>361</v>
      </c>
      <c r="BW737" t="s">
        <v>361</v>
      </c>
      <c r="BX737" t="s">
        <v>361</v>
      </c>
      <c r="BY737" t="s">
        <v>361</v>
      </c>
      <c r="BZ737" t="s">
        <v>361</v>
      </c>
      <c r="CA737" t="s">
        <v>361</v>
      </c>
      <c r="CB737" t="s">
        <v>361</v>
      </c>
      <c r="CC737" t="s">
        <v>361</v>
      </c>
      <c r="CF737" t="s">
        <v>361</v>
      </c>
      <c r="CG737" t="s">
        <v>361</v>
      </c>
      <c r="CH737" t="s">
        <v>361</v>
      </c>
      <c r="CI737" t="s">
        <v>361</v>
      </c>
      <c r="CJ737" t="s">
        <v>361</v>
      </c>
      <c r="CK737" t="s">
        <v>361</v>
      </c>
      <c r="CL737" t="s">
        <v>361</v>
      </c>
      <c r="CM737" t="s">
        <v>361</v>
      </c>
      <c r="CN737" t="s">
        <v>361</v>
      </c>
      <c r="CO737" t="s">
        <v>361</v>
      </c>
      <c r="CP737" t="s">
        <v>361</v>
      </c>
      <c r="CQ737" t="s">
        <v>361</v>
      </c>
      <c r="CR737" t="s">
        <v>361</v>
      </c>
      <c r="CS737" t="s">
        <v>361</v>
      </c>
      <c r="CT737" t="s">
        <v>361</v>
      </c>
      <c r="CU737" t="s">
        <v>361</v>
      </c>
      <c r="CV737" t="s">
        <v>361</v>
      </c>
      <c r="CW737" t="s">
        <v>361</v>
      </c>
      <c r="CX737" t="s">
        <v>361</v>
      </c>
      <c r="CY737" t="s">
        <v>361</v>
      </c>
      <c r="CZ737" t="s">
        <v>361</v>
      </c>
      <c r="DA737" t="s">
        <v>361</v>
      </c>
      <c r="DH737" t="s">
        <v>361</v>
      </c>
      <c r="DI737" t="s">
        <v>361</v>
      </c>
      <c r="DJ737" t="s">
        <v>361</v>
      </c>
      <c r="DK737" t="s">
        <v>361</v>
      </c>
      <c r="DL737" t="s">
        <v>361</v>
      </c>
      <c r="DM737" t="s">
        <v>361</v>
      </c>
      <c r="DN737" t="s">
        <v>361</v>
      </c>
      <c r="DO737" t="s">
        <v>361</v>
      </c>
      <c r="DP737" t="s">
        <v>361</v>
      </c>
      <c r="DQ737" t="s">
        <v>361</v>
      </c>
      <c r="DR737" t="s">
        <v>361</v>
      </c>
      <c r="DT737" t="s">
        <v>361</v>
      </c>
      <c r="DU737" t="s">
        <v>361</v>
      </c>
      <c r="DV737" t="s">
        <v>361</v>
      </c>
      <c r="DW737" t="s">
        <v>361</v>
      </c>
      <c r="DX737" t="s">
        <v>361</v>
      </c>
      <c r="DY737" t="s">
        <v>361</v>
      </c>
      <c r="DZ737" t="s">
        <v>361</v>
      </c>
      <c r="EA737" t="s">
        <v>361</v>
      </c>
      <c r="EB737" t="s">
        <v>361</v>
      </c>
      <c r="EC737" t="s">
        <v>361</v>
      </c>
      <c r="ED737" t="s">
        <v>361</v>
      </c>
      <c r="JL737" t="s">
        <v>361</v>
      </c>
      <c r="JM737" t="s">
        <v>361</v>
      </c>
      <c r="JN737" t="s">
        <v>361</v>
      </c>
      <c r="JO737" t="s">
        <v>361</v>
      </c>
      <c r="JP737" t="s">
        <v>361</v>
      </c>
      <c r="JQ737" t="s">
        <v>361</v>
      </c>
      <c r="JR737" t="s">
        <v>361</v>
      </c>
      <c r="JS737" t="s">
        <v>361</v>
      </c>
      <c r="JT737" t="s">
        <v>361</v>
      </c>
      <c r="JU737" t="s">
        <v>361</v>
      </c>
      <c r="JV737" t="s">
        <v>361</v>
      </c>
      <c r="JW737" t="s">
        <v>361</v>
      </c>
      <c r="KB737" t="s">
        <v>59</v>
      </c>
    </row>
    <row r="738" spans="1:288" x14ac:dyDescent="0.3">
      <c r="A738">
        <v>737</v>
      </c>
      <c r="AV738" t="s">
        <v>361</v>
      </c>
      <c r="AW738" t="s">
        <v>361</v>
      </c>
      <c r="AX738" t="s">
        <v>361</v>
      </c>
      <c r="AY738" t="s">
        <v>361</v>
      </c>
      <c r="AZ738" t="s">
        <v>361</v>
      </c>
      <c r="BA738" t="s">
        <v>361</v>
      </c>
      <c r="BB738" t="s">
        <v>361</v>
      </c>
      <c r="BC738" t="s">
        <v>361</v>
      </c>
      <c r="BD738" t="s">
        <v>361</v>
      </c>
      <c r="BE738" t="s">
        <v>361</v>
      </c>
      <c r="BF738" t="s">
        <v>361</v>
      </c>
      <c r="BG738" t="s">
        <v>361</v>
      </c>
      <c r="BH738" t="s">
        <v>361</v>
      </c>
      <c r="BI738" t="s">
        <v>361</v>
      </c>
      <c r="BJ738" t="s">
        <v>361</v>
      </c>
      <c r="BK738" t="s">
        <v>361</v>
      </c>
      <c r="BL738" t="s">
        <v>361</v>
      </c>
      <c r="BM738" t="s">
        <v>361</v>
      </c>
      <c r="BP738" t="s">
        <v>361</v>
      </c>
      <c r="BQ738" t="s">
        <v>361</v>
      </c>
      <c r="BR738" t="s">
        <v>361</v>
      </c>
      <c r="BS738" t="s">
        <v>361</v>
      </c>
      <c r="BT738" t="s">
        <v>361</v>
      </c>
      <c r="BU738" t="s">
        <v>361</v>
      </c>
      <c r="BV738" t="s">
        <v>361</v>
      </c>
      <c r="BW738" t="s">
        <v>361</v>
      </c>
      <c r="BX738" t="s">
        <v>361</v>
      </c>
      <c r="BY738" t="s">
        <v>361</v>
      </c>
      <c r="BZ738" t="s">
        <v>361</v>
      </c>
      <c r="CA738" t="s">
        <v>361</v>
      </c>
      <c r="CB738" t="s">
        <v>361</v>
      </c>
      <c r="CC738" t="s">
        <v>361</v>
      </c>
      <c r="CF738" t="s">
        <v>361</v>
      </c>
      <c r="CG738" t="s">
        <v>361</v>
      </c>
      <c r="CH738" t="s">
        <v>361</v>
      </c>
      <c r="CI738" t="s">
        <v>361</v>
      </c>
      <c r="CJ738" t="s">
        <v>361</v>
      </c>
      <c r="CK738" t="s">
        <v>361</v>
      </c>
      <c r="CL738" t="s">
        <v>361</v>
      </c>
      <c r="CM738" t="s">
        <v>361</v>
      </c>
      <c r="CN738" t="s">
        <v>361</v>
      </c>
      <c r="CO738" t="s">
        <v>361</v>
      </c>
      <c r="CP738" t="s">
        <v>361</v>
      </c>
      <c r="CQ738" t="s">
        <v>361</v>
      </c>
      <c r="CR738" t="s">
        <v>361</v>
      </c>
      <c r="CS738" t="s">
        <v>361</v>
      </c>
      <c r="CT738" t="s">
        <v>361</v>
      </c>
      <c r="CU738" t="s">
        <v>361</v>
      </c>
      <c r="CV738" t="s">
        <v>361</v>
      </c>
      <c r="CW738" t="s">
        <v>361</v>
      </c>
      <c r="CX738" t="s">
        <v>361</v>
      </c>
      <c r="CY738" t="s">
        <v>361</v>
      </c>
      <c r="CZ738" t="s">
        <v>361</v>
      </c>
      <c r="DA738" t="s">
        <v>361</v>
      </c>
      <c r="DH738" t="s">
        <v>361</v>
      </c>
      <c r="DI738" t="s">
        <v>361</v>
      </c>
      <c r="DJ738" t="s">
        <v>361</v>
      </c>
      <c r="DK738" t="s">
        <v>361</v>
      </c>
      <c r="DL738" t="s">
        <v>361</v>
      </c>
      <c r="DM738" t="s">
        <v>361</v>
      </c>
      <c r="DN738" t="s">
        <v>361</v>
      </c>
      <c r="DO738" t="s">
        <v>361</v>
      </c>
      <c r="DP738" t="s">
        <v>361</v>
      </c>
      <c r="DQ738" t="s">
        <v>361</v>
      </c>
      <c r="DR738" t="s">
        <v>361</v>
      </c>
      <c r="DT738" t="s">
        <v>361</v>
      </c>
      <c r="DU738" t="s">
        <v>361</v>
      </c>
      <c r="DV738" t="s">
        <v>361</v>
      </c>
      <c r="DW738" t="s">
        <v>361</v>
      </c>
      <c r="DX738" t="s">
        <v>361</v>
      </c>
      <c r="DY738" t="s">
        <v>361</v>
      </c>
      <c r="DZ738" t="s">
        <v>361</v>
      </c>
      <c r="EA738" t="s">
        <v>361</v>
      </c>
      <c r="EB738" t="s">
        <v>361</v>
      </c>
      <c r="EC738" t="s">
        <v>361</v>
      </c>
      <c r="ED738" t="s">
        <v>361</v>
      </c>
      <c r="JL738" t="s">
        <v>361</v>
      </c>
      <c r="JM738" t="s">
        <v>361</v>
      </c>
      <c r="JN738" t="s">
        <v>361</v>
      </c>
      <c r="JO738" t="s">
        <v>361</v>
      </c>
      <c r="JP738" t="s">
        <v>361</v>
      </c>
      <c r="JQ738" t="s">
        <v>361</v>
      </c>
      <c r="JR738" t="s">
        <v>361</v>
      </c>
      <c r="JS738" t="s">
        <v>361</v>
      </c>
      <c r="JT738" t="s">
        <v>361</v>
      </c>
      <c r="JU738" t="s">
        <v>361</v>
      </c>
      <c r="JV738" t="s">
        <v>361</v>
      </c>
      <c r="JW738" t="s">
        <v>361</v>
      </c>
      <c r="KB738" t="s">
        <v>59</v>
      </c>
    </row>
    <row r="739" spans="1:288" x14ac:dyDescent="0.3">
      <c r="A739">
        <v>738</v>
      </c>
      <c r="D739" s="45">
        <v>44755</v>
      </c>
      <c r="E739" s="46">
        <v>0.64722222222222225</v>
      </c>
      <c r="F739" t="s">
        <v>4</v>
      </c>
      <c r="G739" t="s">
        <v>13</v>
      </c>
      <c r="H739" t="s">
        <v>7</v>
      </c>
      <c r="L739" t="s">
        <v>578</v>
      </c>
      <c r="P739" t="s">
        <v>9</v>
      </c>
      <c r="V739" t="s">
        <v>363</v>
      </c>
      <c r="Z739" t="s">
        <v>402</v>
      </c>
      <c r="AB739" t="s">
        <v>365</v>
      </c>
      <c r="AD739" t="s">
        <v>415</v>
      </c>
      <c r="AF739" t="s">
        <v>367</v>
      </c>
      <c r="AJ739" t="s">
        <v>367</v>
      </c>
      <c r="AN739" t="s">
        <v>368</v>
      </c>
      <c r="AP739" t="s">
        <v>367</v>
      </c>
      <c r="AR739" t="s">
        <v>7</v>
      </c>
      <c r="AT739" t="s">
        <v>368</v>
      </c>
      <c r="AV739" t="s">
        <v>361</v>
      </c>
      <c r="AW739" t="s">
        <v>361</v>
      </c>
      <c r="AX739" t="s">
        <v>361</v>
      </c>
      <c r="AY739" t="s">
        <v>370</v>
      </c>
      <c r="AZ739" t="s">
        <v>370</v>
      </c>
      <c r="BA739" t="s">
        <v>361</v>
      </c>
      <c r="BB739" t="s">
        <v>361</v>
      </c>
      <c r="BC739" t="s">
        <v>361</v>
      </c>
      <c r="BD739" t="s">
        <v>361</v>
      </c>
      <c r="BE739" t="s">
        <v>361</v>
      </c>
      <c r="BF739" t="s">
        <v>361</v>
      </c>
      <c r="BG739" t="s">
        <v>361</v>
      </c>
      <c r="BH739" t="s">
        <v>361</v>
      </c>
      <c r="BI739" t="s">
        <v>361</v>
      </c>
      <c r="BJ739" t="s">
        <v>361</v>
      </c>
      <c r="BK739" t="s">
        <v>361</v>
      </c>
      <c r="BL739" t="s">
        <v>361</v>
      </c>
      <c r="BM739" t="s">
        <v>361</v>
      </c>
      <c r="BP739" t="s">
        <v>361</v>
      </c>
      <c r="BQ739" t="s">
        <v>361</v>
      </c>
      <c r="BR739" t="s">
        <v>370</v>
      </c>
      <c r="BS739" t="s">
        <v>370</v>
      </c>
      <c r="BT739" t="s">
        <v>370</v>
      </c>
      <c r="BU739" t="s">
        <v>361</v>
      </c>
      <c r="BV739" t="s">
        <v>361</v>
      </c>
      <c r="BW739" t="s">
        <v>361</v>
      </c>
      <c r="BX739" t="s">
        <v>361</v>
      </c>
      <c r="BY739" t="s">
        <v>361</v>
      </c>
      <c r="BZ739" t="s">
        <v>361</v>
      </c>
      <c r="CA739" t="s">
        <v>361</v>
      </c>
      <c r="CB739" t="s">
        <v>361</v>
      </c>
      <c r="CC739" t="s">
        <v>361</v>
      </c>
      <c r="CF739" t="s">
        <v>361</v>
      </c>
      <c r="CG739" t="s">
        <v>361</v>
      </c>
      <c r="CH739" t="s">
        <v>361</v>
      </c>
      <c r="CI739" t="s">
        <v>361</v>
      </c>
      <c r="CJ739" t="s">
        <v>370</v>
      </c>
      <c r="CK739" t="s">
        <v>370</v>
      </c>
      <c r="CL739" t="s">
        <v>370</v>
      </c>
      <c r="CM739" t="s">
        <v>370</v>
      </c>
      <c r="CN739" t="s">
        <v>361</v>
      </c>
      <c r="CO739" t="s">
        <v>361</v>
      </c>
      <c r="CP739" t="s">
        <v>361</v>
      </c>
      <c r="CQ739" t="s">
        <v>361</v>
      </c>
      <c r="CR739" t="s">
        <v>361</v>
      </c>
      <c r="CS739" t="s">
        <v>361</v>
      </c>
      <c r="CT739" t="s">
        <v>361</v>
      </c>
      <c r="CU739" t="s">
        <v>361</v>
      </c>
      <c r="CV739" t="s">
        <v>361</v>
      </c>
      <c r="CW739" t="s">
        <v>361</v>
      </c>
      <c r="CX739" t="s">
        <v>361</v>
      </c>
      <c r="CY739" t="s">
        <v>361</v>
      </c>
      <c r="CZ739" t="s">
        <v>361</v>
      </c>
      <c r="DA739" t="s">
        <v>361</v>
      </c>
      <c r="DD739" t="s">
        <v>9</v>
      </c>
      <c r="DF739" t="s">
        <v>9</v>
      </c>
      <c r="DH739" t="s">
        <v>361</v>
      </c>
      <c r="DI739" t="s">
        <v>361</v>
      </c>
      <c r="DJ739" t="s">
        <v>361</v>
      </c>
      <c r="DK739" t="s">
        <v>361</v>
      </c>
      <c r="DL739" t="s">
        <v>361</v>
      </c>
      <c r="DM739" t="s">
        <v>361</v>
      </c>
      <c r="DN739" t="s">
        <v>361</v>
      </c>
      <c r="DO739" t="s">
        <v>361</v>
      </c>
      <c r="DP739" t="s">
        <v>361</v>
      </c>
      <c r="DQ739" t="s">
        <v>361</v>
      </c>
      <c r="DR739" t="s">
        <v>370</v>
      </c>
      <c r="DT739" t="s">
        <v>361</v>
      </c>
      <c r="DU739" t="s">
        <v>361</v>
      </c>
      <c r="DV739" t="s">
        <v>361</v>
      </c>
      <c r="DW739" t="s">
        <v>361</v>
      </c>
      <c r="DX739" t="s">
        <v>361</v>
      </c>
      <c r="DY739" t="s">
        <v>361</v>
      </c>
      <c r="DZ739" t="s">
        <v>361</v>
      </c>
      <c r="EA739" t="s">
        <v>361</v>
      </c>
      <c r="EB739" t="s">
        <v>361</v>
      </c>
      <c r="EC739" t="s">
        <v>361</v>
      </c>
      <c r="ED739" t="s">
        <v>361</v>
      </c>
      <c r="EH739" t="s">
        <v>7</v>
      </c>
      <c r="EJ739" t="s">
        <v>7</v>
      </c>
      <c r="EL739">
        <v>1</v>
      </c>
      <c r="EM739" t="s">
        <v>371</v>
      </c>
      <c r="EN739">
        <v>52</v>
      </c>
      <c r="FQ739" t="s">
        <v>373</v>
      </c>
      <c r="FR739" t="s">
        <v>406</v>
      </c>
      <c r="FV739" t="s">
        <v>406</v>
      </c>
      <c r="GF739" t="s">
        <v>7</v>
      </c>
      <c r="GJ739" t="s">
        <v>425</v>
      </c>
      <c r="GP739">
        <v>1</v>
      </c>
      <c r="GR739" t="s">
        <v>376</v>
      </c>
      <c r="GT739" t="s">
        <v>377</v>
      </c>
      <c r="GX739" t="s">
        <v>378</v>
      </c>
      <c r="HB739" t="s">
        <v>7</v>
      </c>
      <c r="HD739" t="s">
        <v>9</v>
      </c>
      <c r="HF739" t="s">
        <v>9</v>
      </c>
      <c r="HG739" t="s">
        <v>9</v>
      </c>
      <c r="HH739" t="s">
        <v>9</v>
      </c>
      <c r="HI739" t="s">
        <v>9</v>
      </c>
      <c r="HJ739" t="s">
        <v>9</v>
      </c>
      <c r="HK739" t="s">
        <v>9</v>
      </c>
      <c r="HL739" t="s">
        <v>9</v>
      </c>
      <c r="HM739" t="s">
        <v>9</v>
      </c>
      <c r="HN739" t="s">
        <v>9</v>
      </c>
      <c r="HX739" t="s">
        <v>9</v>
      </c>
      <c r="HY739" t="s">
        <v>9</v>
      </c>
      <c r="HZ739" t="s">
        <v>7</v>
      </c>
      <c r="IA739" t="s">
        <v>7</v>
      </c>
      <c r="IB739" t="s">
        <v>7</v>
      </c>
      <c r="IC739" t="s">
        <v>9</v>
      </c>
      <c r="ID739" t="s">
        <v>7</v>
      </c>
      <c r="IL739" t="s">
        <v>379</v>
      </c>
      <c r="IP739" t="s">
        <v>441</v>
      </c>
      <c r="IT739" t="s">
        <v>381</v>
      </c>
      <c r="IV739" t="s">
        <v>381</v>
      </c>
      <c r="IX739" t="s">
        <v>381</v>
      </c>
      <c r="IZ739" t="s">
        <v>9</v>
      </c>
      <c r="JB739" t="s">
        <v>11</v>
      </c>
      <c r="JD739" t="s">
        <v>9</v>
      </c>
      <c r="JF739" t="s">
        <v>410</v>
      </c>
      <c r="JG739" t="s">
        <v>446</v>
      </c>
      <c r="JH739" t="s">
        <v>446</v>
      </c>
      <c r="JL739" t="s">
        <v>370</v>
      </c>
      <c r="JM739" t="s">
        <v>370</v>
      </c>
      <c r="JN739" t="s">
        <v>370</v>
      </c>
      <c r="JO739" t="s">
        <v>370</v>
      </c>
      <c r="JP739" t="s">
        <v>370</v>
      </c>
      <c r="JQ739" t="s">
        <v>370</v>
      </c>
      <c r="JR739" t="s">
        <v>361</v>
      </c>
      <c r="JS739" t="s">
        <v>361</v>
      </c>
      <c r="JT739" t="s">
        <v>361</v>
      </c>
      <c r="JU739" t="s">
        <v>361</v>
      </c>
      <c r="JV739" t="s">
        <v>361</v>
      </c>
      <c r="JW739" t="s">
        <v>361</v>
      </c>
      <c r="JX739" t="s">
        <v>411</v>
      </c>
      <c r="JZ739" t="s">
        <v>412</v>
      </c>
      <c r="KB739" t="s">
        <v>8</v>
      </c>
    </row>
    <row r="740" spans="1:288" x14ac:dyDescent="0.3">
      <c r="A740">
        <v>739</v>
      </c>
      <c r="D740" s="45">
        <v>44755</v>
      </c>
      <c r="E740" s="46">
        <v>0.66111111111111109</v>
      </c>
      <c r="F740" t="s">
        <v>25</v>
      </c>
      <c r="G740" t="s">
        <v>13</v>
      </c>
      <c r="H740" t="s">
        <v>7</v>
      </c>
      <c r="L740" t="s">
        <v>578</v>
      </c>
      <c r="P740" t="s">
        <v>9</v>
      </c>
      <c r="V740" t="s">
        <v>363</v>
      </c>
      <c r="Z740" t="s">
        <v>443</v>
      </c>
      <c r="AB740" t="s">
        <v>469</v>
      </c>
      <c r="AD740" t="s">
        <v>389</v>
      </c>
      <c r="AF740" t="s">
        <v>367</v>
      </c>
      <c r="AJ740" t="s">
        <v>367</v>
      </c>
      <c r="AN740" t="s">
        <v>7</v>
      </c>
      <c r="AP740" t="s">
        <v>367</v>
      </c>
      <c r="AR740" t="s">
        <v>7</v>
      </c>
      <c r="AT740" t="s">
        <v>7</v>
      </c>
      <c r="AV740" t="s">
        <v>370</v>
      </c>
      <c r="AW740" t="s">
        <v>361</v>
      </c>
      <c r="AX740" t="s">
        <v>361</v>
      </c>
      <c r="AY740" t="s">
        <v>361</v>
      </c>
      <c r="AZ740" t="s">
        <v>361</v>
      </c>
      <c r="BA740" t="s">
        <v>361</v>
      </c>
      <c r="BB740" t="s">
        <v>361</v>
      </c>
      <c r="BC740" t="s">
        <v>361</v>
      </c>
      <c r="BD740" t="s">
        <v>361</v>
      </c>
      <c r="BE740" t="s">
        <v>361</v>
      </c>
      <c r="BF740" t="s">
        <v>361</v>
      </c>
      <c r="BG740" t="s">
        <v>361</v>
      </c>
      <c r="BH740" t="s">
        <v>361</v>
      </c>
      <c r="BI740" t="s">
        <v>361</v>
      </c>
      <c r="BJ740" t="s">
        <v>361</v>
      </c>
      <c r="BK740" t="s">
        <v>361</v>
      </c>
      <c r="BL740" t="s">
        <v>361</v>
      </c>
      <c r="BM740" t="s">
        <v>361</v>
      </c>
      <c r="BP740" t="s">
        <v>370</v>
      </c>
      <c r="BQ740" t="s">
        <v>361</v>
      </c>
      <c r="BR740" t="s">
        <v>361</v>
      </c>
      <c r="BS740" t="s">
        <v>361</v>
      </c>
      <c r="BT740" t="s">
        <v>361</v>
      </c>
      <c r="BU740" t="s">
        <v>361</v>
      </c>
      <c r="BV740" t="s">
        <v>361</v>
      </c>
      <c r="BW740" t="s">
        <v>361</v>
      </c>
      <c r="BX740" t="s">
        <v>361</v>
      </c>
      <c r="BY740" t="s">
        <v>361</v>
      </c>
      <c r="BZ740" t="s">
        <v>361</v>
      </c>
      <c r="CA740" t="s">
        <v>361</v>
      </c>
      <c r="CB740" t="s">
        <v>361</v>
      </c>
      <c r="CC740" t="s">
        <v>361</v>
      </c>
      <c r="CF740" t="s">
        <v>361</v>
      </c>
      <c r="CG740" t="s">
        <v>361</v>
      </c>
      <c r="CH740" t="s">
        <v>361</v>
      </c>
      <c r="CI740" t="s">
        <v>370</v>
      </c>
      <c r="CJ740" t="s">
        <v>361</v>
      </c>
      <c r="CK740" t="s">
        <v>361</v>
      </c>
      <c r="CL740" t="s">
        <v>361</v>
      </c>
      <c r="CM740" t="s">
        <v>361</v>
      </c>
      <c r="CN740" t="s">
        <v>361</v>
      </c>
      <c r="CO740" t="s">
        <v>361</v>
      </c>
      <c r="CP740" t="s">
        <v>361</v>
      </c>
      <c r="CQ740" t="s">
        <v>361</v>
      </c>
      <c r="CR740" t="s">
        <v>361</v>
      </c>
      <c r="CS740" t="s">
        <v>361</v>
      </c>
      <c r="CT740" t="s">
        <v>361</v>
      </c>
      <c r="CU740" t="s">
        <v>361</v>
      </c>
      <c r="CV740" t="s">
        <v>361</v>
      </c>
      <c r="CW740" t="s">
        <v>361</v>
      </c>
      <c r="CX740" t="s">
        <v>361</v>
      </c>
      <c r="CY740" t="s">
        <v>361</v>
      </c>
      <c r="CZ740" t="s">
        <v>361</v>
      </c>
      <c r="DA740" t="s">
        <v>361</v>
      </c>
      <c r="DD740" t="s">
        <v>368</v>
      </c>
      <c r="DF740" t="s">
        <v>7</v>
      </c>
      <c r="DH740" t="s">
        <v>361</v>
      </c>
      <c r="DI740" t="s">
        <v>361</v>
      </c>
      <c r="DJ740" t="s">
        <v>361</v>
      </c>
      <c r="DK740" t="s">
        <v>361</v>
      </c>
      <c r="DL740" t="s">
        <v>370</v>
      </c>
      <c r="DM740" t="s">
        <v>361</v>
      </c>
      <c r="DN740" t="s">
        <v>361</v>
      </c>
      <c r="DO740" t="s">
        <v>361</v>
      </c>
      <c r="DP740" t="s">
        <v>361</v>
      </c>
      <c r="DQ740" t="s">
        <v>361</v>
      </c>
      <c r="DR740" t="s">
        <v>361</v>
      </c>
      <c r="DT740" t="s">
        <v>361</v>
      </c>
      <c r="DU740" t="s">
        <v>361</v>
      </c>
      <c r="DV740" t="s">
        <v>361</v>
      </c>
      <c r="DW740" t="s">
        <v>361</v>
      </c>
      <c r="DX740" t="s">
        <v>361</v>
      </c>
      <c r="DY740" t="s">
        <v>361</v>
      </c>
      <c r="DZ740" t="s">
        <v>361</v>
      </c>
      <c r="EA740" t="s">
        <v>361</v>
      </c>
      <c r="EB740" t="s">
        <v>361</v>
      </c>
      <c r="EC740" t="s">
        <v>361</v>
      </c>
      <c r="ED740" t="s">
        <v>361</v>
      </c>
      <c r="EF740" t="s">
        <v>9</v>
      </c>
      <c r="EH740" t="s">
        <v>7</v>
      </c>
      <c r="EJ740" t="s">
        <v>7</v>
      </c>
      <c r="EL740">
        <v>0</v>
      </c>
      <c r="FQ740" t="s">
        <v>373</v>
      </c>
      <c r="FR740" t="s">
        <v>374</v>
      </c>
      <c r="FV740" t="s">
        <v>374</v>
      </c>
      <c r="GF740" t="s">
        <v>7</v>
      </c>
      <c r="GJ740" t="s">
        <v>425</v>
      </c>
      <c r="GP740">
        <v>1</v>
      </c>
      <c r="GR740" t="s">
        <v>376</v>
      </c>
      <c r="GT740" t="s">
        <v>377</v>
      </c>
      <c r="GX740" t="s">
        <v>378</v>
      </c>
      <c r="HB740" t="s">
        <v>9</v>
      </c>
      <c r="HD740" t="s">
        <v>9</v>
      </c>
      <c r="HF740" t="s">
        <v>9</v>
      </c>
      <c r="HG740" t="s">
        <v>9</v>
      </c>
      <c r="HH740" t="s">
        <v>7</v>
      </c>
      <c r="HI740" t="s">
        <v>9</v>
      </c>
      <c r="HJ740" t="s">
        <v>9</v>
      </c>
      <c r="HK740" t="s">
        <v>9</v>
      </c>
      <c r="HL740" t="s">
        <v>9</v>
      </c>
      <c r="HM740" t="s">
        <v>9</v>
      </c>
      <c r="HN740" t="s">
        <v>9</v>
      </c>
      <c r="HX740" t="s">
        <v>9</v>
      </c>
      <c r="HY740" t="s">
        <v>7</v>
      </c>
      <c r="HZ740" t="s">
        <v>7</v>
      </c>
      <c r="IA740" t="s">
        <v>7</v>
      </c>
      <c r="IB740" t="s">
        <v>7</v>
      </c>
      <c r="IC740" t="s">
        <v>9</v>
      </c>
      <c r="ID740" t="s">
        <v>7</v>
      </c>
      <c r="IL740" t="s">
        <v>440</v>
      </c>
      <c r="IP740" t="s">
        <v>441</v>
      </c>
      <c r="IT740" t="s">
        <v>381</v>
      </c>
      <c r="IV740" t="s">
        <v>381</v>
      </c>
      <c r="IX740" t="s">
        <v>519</v>
      </c>
      <c r="IZ740" t="s">
        <v>9</v>
      </c>
      <c r="JB740" t="s">
        <v>11</v>
      </c>
      <c r="JD740" t="s">
        <v>9</v>
      </c>
      <c r="JF740" t="s">
        <v>410</v>
      </c>
      <c r="JG740" t="s">
        <v>446</v>
      </c>
      <c r="JH740" t="s">
        <v>410</v>
      </c>
      <c r="JL740" t="s">
        <v>361</v>
      </c>
      <c r="JM740" t="s">
        <v>370</v>
      </c>
      <c r="JN740" t="s">
        <v>361</v>
      </c>
      <c r="JO740" t="s">
        <v>361</v>
      </c>
      <c r="JP740" t="s">
        <v>370</v>
      </c>
      <c r="JQ740" t="s">
        <v>361</v>
      </c>
      <c r="JR740" t="s">
        <v>361</v>
      </c>
      <c r="JS740" t="s">
        <v>361</v>
      </c>
      <c r="JT740" t="s">
        <v>361</v>
      </c>
      <c r="JU740" t="s">
        <v>361</v>
      </c>
      <c r="JV740" t="s">
        <v>361</v>
      </c>
      <c r="JW740" t="s">
        <v>361</v>
      </c>
      <c r="JX740" t="s">
        <v>489</v>
      </c>
      <c r="JZ740" t="s">
        <v>412</v>
      </c>
      <c r="KB740" t="s">
        <v>8</v>
      </c>
    </row>
    <row r="741" spans="1:288" x14ac:dyDescent="0.3">
      <c r="A741">
        <v>740</v>
      </c>
      <c r="AV741" t="s">
        <v>361</v>
      </c>
      <c r="AW741" t="s">
        <v>361</v>
      </c>
      <c r="AX741" t="s">
        <v>361</v>
      </c>
      <c r="AY741" t="s">
        <v>361</v>
      </c>
      <c r="AZ741" t="s">
        <v>361</v>
      </c>
      <c r="BA741" t="s">
        <v>361</v>
      </c>
      <c r="BB741" t="s">
        <v>361</v>
      </c>
      <c r="BC741" t="s">
        <v>361</v>
      </c>
      <c r="BD741" t="s">
        <v>361</v>
      </c>
      <c r="BE741" t="s">
        <v>361</v>
      </c>
      <c r="BF741" t="s">
        <v>361</v>
      </c>
      <c r="BG741" t="s">
        <v>361</v>
      </c>
      <c r="BH741" t="s">
        <v>361</v>
      </c>
      <c r="BI741" t="s">
        <v>361</v>
      </c>
      <c r="BJ741" t="s">
        <v>361</v>
      </c>
      <c r="BK741" t="s">
        <v>361</v>
      </c>
      <c r="BL741" t="s">
        <v>361</v>
      </c>
      <c r="BM741" t="s">
        <v>361</v>
      </c>
      <c r="BP741" t="s">
        <v>361</v>
      </c>
      <c r="BQ741" t="s">
        <v>361</v>
      </c>
      <c r="BR741" t="s">
        <v>361</v>
      </c>
      <c r="BS741" t="s">
        <v>361</v>
      </c>
      <c r="BT741" t="s">
        <v>361</v>
      </c>
      <c r="BU741" t="s">
        <v>361</v>
      </c>
      <c r="BV741" t="s">
        <v>361</v>
      </c>
      <c r="BW741" t="s">
        <v>361</v>
      </c>
      <c r="BX741" t="s">
        <v>361</v>
      </c>
      <c r="BY741" t="s">
        <v>361</v>
      </c>
      <c r="BZ741" t="s">
        <v>361</v>
      </c>
      <c r="CA741" t="s">
        <v>361</v>
      </c>
      <c r="CB741" t="s">
        <v>361</v>
      </c>
      <c r="CC741" t="s">
        <v>361</v>
      </c>
      <c r="CF741" t="s">
        <v>361</v>
      </c>
      <c r="CG741" t="s">
        <v>361</v>
      </c>
      <c r="CH741" t="s">
        <v>361</v>
      </c>
      <c r="CI741" t="s">
        <v>361</v>
      </c>
      <c r="CJ741" t="s">
        <v>361</v>
      </c>
      <c r="CK741" t="s">
        <v>361</v>
      </c>
      <c r="CL741" t="s">
        <v>361</v>
      </c>
      <c r="CM741" t="s">
        <v>361</v>
      </c>
      <c r="CN741" t="s">
        <v>361</v>
      </c>
      <c r="CO741" t="s">
        <v>361</v>
      </c>
      <c r="CP741" t="s">
        <v>361</v>
      </c>
      <c r="CQ741" t="s">
        <v>361</v>
      </c>
      <c r="CR741" t="s">
        <v>361</v>
      </c>
      <c r="CS741" t="s">
        <v>361</v>
      </c>
      <c r="CT741" t="s">
        <v>361</v>
      </c>
      <c r="CU741" t="s">
        <v>361</v>
      </c>
      <c r="CV741" t="s">
        <v>361</v>
      </c>
      <c r="CW741" t="s">
        <v>361</v>
      </c>
      <c r="CX741" t="s">
        <v>361</v>
      </c>
      <c r="CY741" t="s">
        <v>361</v>
      </c>
      <c r="CZ741" t="s">
        <v>361</v>
      </c>
      <c r="DA741" t="s">
        <v>361</v>
      </c>
      <c r="DH741" t="s">
        <v>361</v>
      </c>
      <c r="DI741" t="s">
        <v>361</v>
      </c>
      <c r="DJ741" t="s">
        <v>361</v>
      </c>
      <c r="DK741" t="s">
        <v>361</v>
      </c>
      <c r="DL741" t="s">
        <v>361</v>
      </c>
      <c r="DM741" t="s">
        <v>361</v>
      </c>
      <c r="DN741" t="s">
        <v>361</v>
      </c>
      <c r="DO741" t="s">
        <v>361</v>
      </c>
      <c r="DP741" t="s">
        <v>361</v>
      </c>
      <c r="DQ741" t="s">
        <v>361</v>
      </c>
      <c r="DR741" t="s">
        <v>361</v>
      </c>
      <c r="DT741" t="s">
        <v>361</v>
      </c>
      <c r="DU741" t="s">
        <v>361</v>
      </c>
      <c r="DV741" t="s">
        <v>361</v>
      </c>
      <c r="DW741" t="s">
        <v>361</v>
      </c>
      <c r="DX741" t="s">
        <v>361</v>
      </c>
      <c r="DY741" t="s">
        <v>361</v>
      </c>
      <c r="DZ741" t="s">
        <v>361</v>
      </c>
      <c r="EA741" t="s">
        <v>361</v>
      </c>
      <c r="EB741" t="s">
        <v>361</v>
      </c>
      <c r="EC741" t="s">
        <v>361</v>
      </c>
      <c r="ED741" t="s">
        <v>361</v>
      </c>
      <c r="JL741" t="s">
        <v>361</v>
      </c>
      <c r="JM741" t="s">
        <v>361</v>
      </c>
      <c r="JN741" t="s">
        <v>361</v>
      </c>
      <c r="JO741" t="s">
        <v>361</v>
      </c>
      <c r="JP741" t="s">
        <v>361</v>
      </c>
      <c r="JQ741" t="s">
        <v>361</v>
      </c>
      <c r="JR741" t="s">
        <v>361</v>
      </c>
      <c r="JS741" t="s">
        <v>361</v>
      </c>
      <c r="JT741" t="s">
        <v>361</v>
      </c>
      <c r="JU741" t="s">
        <v>361</v>
      </c>
      <c r="JV741" t="s">
        <v>361</v>
      </c>
      <c r="JW741" t="s">
        <v>361</v>
      </c>
      <c r="KB741" t="s">
        <v>59</v>
      </c>
    </row>
    <row r="742" spans="1:288" x14ac:dyDescent="0.3">
      <c r="A742">
        <v>741</v>
      </c>
      <c r="D742" s="45">
        <v>44755</v>
      </c>
      <c r="E742" s="46">
        <v>0.66736111111111107</v>
      </c>
      <c r="F742" t="s">
        <v>15</v>
      </c>
      <c r="G742" t="s">
        <v>13</v>
      </c>
      <c r="H742" t="s">
        <v>9</v>
      </c>
      <c r="J742" t="s">
        <v>442</v>
      </c>
      <c r="L742" t="s">
        <v>578</v>
      </c>
      <c r="P742" t="s">
        <v>9</v>
      </c>
      <c r="V742" t="s">
        <v>401</v>
      </c>
      <c r="X742" t="s">
        <v>9</v>
      </c>
      <c r="Z742" t="s">
        <v>402</v>
      </c>
      <c r="AB742" t="s">
        <v>403</v>
      </c>
      <c r="AD742" t="s">
        <v>525</v>
      </c>
      <c r="AF742" t="s">
        <v>437</v>
      </c>
      <c r="AH742" t="s">
        <v>706</v>
      </c>
      <c r="AJ742" t="s">
        <v>437</v>
      </c>
      <c r="AL742" t="s">
        <v>706</v>
      </c>
      <c r="AN742" t="s">
        <v>7</v>
      </c>
      <c r="AP742" t="s">
        <v>424</v>
      </c>
      <c r="AR742" t="s">
        <v>7</v>
      </c>
      <c r="AT742" t="s">
        <v>7</v>
      </c>
      <c r="AV742" t="s">
        <v>361</v>
      </c>
      <c r="AW742" t="s">
        <v>370</v>
      </c>
      <c r="AX742" t="s">
        <v>361</v>
      </c>
      <c r="AY742" t="s">
        <v>361</v>
      </c>
      <c r="AZ742" t="s">
        <v>370</v>
      </c>
      <c r="BA742" t="s">
        <v>361</v>
      </c>
      <c r="BB742" t="s">
        <v>370</v>
      </c>
      <c r="BC742" t="s">
        <v>361</v>
      </c>
      <c r="BD742" t="s">
        <v>361</v>
      </c>
      <c r="BE742" t="s">
        <v>361</v>
      </c>
      <c r="BF742" t="s">
        <v>361</v>
      </c>
      <c r="BG742" t="s">
        <v>361</v>
      </c>
      <c r="BH742" t="s">
        <v>361</v>
      </c>
      <c r="BI742" t="s">
        <v>361</v>
      </c>
      <c r="BJ742" t="s">
        <v>361</v>
      </c>
      <c r="BK742" t="s">
        <v>361</v>
      </c>
      <c r="BL742" t="s">
        <v>361</v>
      </c>
      <c r="BM742" t="s">
        <v>361</v>
      </c>
      <c r="BP742" t="s">
        <v>361</v>
      </c>
      <c r="BQ742" t="s">
        <v>361</v>
      </c>
      <c r="BR742" t="s">
        <v>370</v>
      </c>
      <c r="BS742" t="s">
        <v>370</v>
      </c>
      <c r="BT742" t="s">
        <v>361</v>
      </c>
      <c r="BU742" t="s">
        <v>361</v>
      </c>
      <c r="BV742" t="s">
        <v>361</v>
      </c>
      <c r="BW742" t="s">
        <v>361</v>
      </c>
      <c r="BX742" t="s">
        <v>361</v>
      </c>
      <c r="BY742" t="s">
        <v>361</v>
      </c>
      <c r="BZ742" t="s">
        <v>361</v>
      </c>
      <c r="CA742" t="s">
        <v>361</v>
      </c>
      <c r="CB742" t="s">
        <v>361</v>
      </c>
      <c r="CC742" t="s">
        <v>361</v>
      </c>
      <c r="CF742" t="s">
        <v>361</v>
      </c>
      <c r="CG742" t="s">
        <v>361</v>
      </c>
      <c r="CH742" t="s">
        <v>370</v>
      </c>
      <c r="CI742" t="s">
        <v>370</v>
      </c>
      <c r="CJ742" t="s">
        <v>370</v>
      </c>
      <c r="CK742" t="s">
        <v>370</v>
      </c>
      <c r="CL742" t="s">
        <v>361</v>
      </c>
      <c r="CM742" t="s">
        <v>370</v>
      </c>
      <c r="CN742" t="s">
        <v>361</v>
      </c>
      <c r="CO742" t="s">
        <v>361</v>
      </c>
      <c r="CP742" t="s">
        <v>361</v>
      </c>
      <c r="CQ742" t="s">
        <v>361</v>
      </c>
      <c r="CR742" t="s">
        <v>361</v>
      </c>
      <c r="CS742" t="s">
        <v>361</v>
      </c>
      <c r="CT742" t="s">
        <v>361</v>
      </c>
      <c r="CU742" t="s">
        <v>361</v>
      </c>
      <c r="CV742" t="s">
        <v>361</v>
      </c>
      <c r="CW742" t="s">
        <v>361</v>
      </c>
      <c r="CX742" t="s">
        <v>361</v>
      </c>
      <c r="CY742" t="s">
        <v>361</v>
      </c>
      <c r="CZ742" t="s">
        <v>361</v>
      </c>
      <c r="DA742" t="s">
        <v>361</v>
      </c>
      <c r="DD742" t="s">
        <v>9</v>
      </c>
      <c r="DF742" t="s">
        <v>9</v>
      </c>
      <c r="DH742" t="s">
        <v>361</v>
      </c>
      <c r="DI742" t="s">
        <v>361</v>
      </c>
      <c r="DJ742" t="s">
        <v>361</v>
      </c>
      <c r="DK742" t="s">
        <v>361</v>
      </c>
      <c r="DL742" t="s">
        <v>361</v>
      </c>
      <c r="DM742" t="s">
        <v>361</v>
      </c>
      <c r="DN742" t="s">
        <v>361</v>
      </c>
      <c r="DO742" t="s">
        <v>361</v>
      </c>
      <c r="DP742" t="s">
        <v>361</v>
      </c>
      <c r="DQ742" t="s">
        <v>361</v>
      </c>
      <c r="DR742" t="s">
        <v>370</v>
      </c>
      <c r="DT742" t="s">
        <v>361</v>
      </c>
      <c r="DU742" t="s">
        <v>361</v>
      </c>
      <c r="DV742" t="s">
        <v>361</v>
      </c>
      <c r="DW742" t="s">
        <v>361</v>
      </c>
      <c r="DX742" t="s">
        <v>361</v>
      </c>
      <c r="DY742" t="s">
        <v>361</v>
      </c>
      <c r="DZ742" t="s">
        <v>361</v>
      </c>
      <c r="EA742" t="s">
        <v>361</v>
      </c>
      <c r="EB742" t="s">
        <v>361</v>
      </c>
      <c r="EC742" t="s">
        <v>361</v>
      </c>
      <c r="ED742" t="s">
        <v>361</v>
      </c>
      <c r="EH742" t="s">
        <v>7</v>
      </c>
      <c r="EJ742" t="s">
        <v>7</v>
      </c>
      <c r="EL742">
        <v>3</v>
      </c>
      <c r="EM742" t="s">
        <v>371</v>
      </c>
      <c r="EN742">
        <v>53</v>
      </c>
      <c r="EO742" t="s">
        <v>372</v>
      </c>
      <c r="EP742">
        <v>36</v>
      </c>
      <c r="EQ742" t="s">
        <v>372</v>
      </c>
      <c r="ER742">
        <v>25</v>
      </c>
      <c r="FQ742" t="s">
        <v>373</v>
      </c>
      <c r="FR742" t="s">
        <v>374</v>
      </c>
      <c r="FV742" t="s">
        <v>449</v>
      </c>
      <c r="GF742" t="s">
        <v>7</v>
      </c>
      <c r="GJ742" t="s">
        <v>425</v>
      </c>
      <c r="GP742">
        <v>2</v>
      </c>
      <c r="GR742" t="s">
        <v>376</v>
      </c>
      <c r="GT742" t="s">
        <v>377</v>
      </c>
      <c r="GX742" t="s">
        <v>378</v>
      </c>
      <c r="HB742" t="s">
        <v>7</v>
      </c>
      <c r="HD742" t="s">
        <v>9</v>
      </c>
      <c r="HF742" t="s">
        <v>9</v>
      </c>
      <c r="HG742" t="s">
        <v>9</v>
      </c>
      <c r="HH742" t="s">
        <v>9</v>
      </c>
      <c r="HI742" t="s">
        <v>9</v>
      </c>
      <c r="HJ742" t="s">
        <v>9</v>
      </c>
      <c r="HK742" t="s">
        <v>7</v>
      </c>
      <c r="HL742" t="s">
        <v>9</v>
      </c>
      <c r="HM742" t="s">
        <v>9</v>
      </c>
      <c r="HN742" t="s">
        <v>9</v>
      </c>
      <c r="HX742" t="s">
        <v>9</v>
      </c>
      <c r="HY742" t="s">
        <v>9</v>
      </c>
      <c r="HZ742" t="s">
        <v>9</v>
      </c>
      <c r="IA742" t="s">
        <v>7</v>
      </c>
      <c r="IB742" t="s">
        <v>7</v>
      </c>
      <c r="IC742" t="s">
        <v>9</v>
      </c>
      <c r="ID742" t="s">
        <v>7</v>
      </c>
      <c r="IL742" t="s">
        <v>379</v>
      </c>
      <c r="IP742" t="s">
        <v>441</v>
      </c>
      <c r="IT742" t="s">
        <v>381</v>
      </c>
      <c r="IV742" t="s">
        <v>519</v>
      </c>
      <c r="IX742" t="s">
        <v>445</v>
      </c>
      <c r="IZ742" t="s">
        <v>7</v>
      </c>
      <c r="JL742" t="s">
        <v>361</v>
      </c>
      <c r="JM742" t="s">
        <v>361</v>
      </c>
      <c r="JN742" t="s">
        <v>361</v>
      </c>
      <c r="JO742" t="s">
        <v>361</v>
      </c>
      <c r="JP742" t="s">
        <v>361</v>
      </c>
      <c r="JQ742" t="s">
        <v>361</v>
      </c>
      <c r="JR742" t="s">
        <v>361</v>
      </c>
      <c r="JS742" t="s">
        <v>361</v>
      </c>
      <c r="JT742" t="s">
        <v>361</v>
      </c>
      <c r="JU742" t="s">
        <v>361</v>
      </c>
      <c r="JV742" t="s">
        <v>361</v>
      </c>
      <c r="JW742" t="s">
        <v>361</v>
      </c>
      <c r="KB742" t="s">
        <v>8</v>
      </c>
    </row>
    <row r="743" spans="1:288" x14ac:dyDescent="0.3">
      <c r="A743">
        <v>742</v>
      </c>
      <c r="D743" s="45">
        <v>44755</v>
      </c>
      <c r="E743" s="46">
        <v>0.67638888888888893</v>
      </c>
      <c r="F743" t="s">
        <v>5</v>
      </c>
      <c r="G743" t="s">
        <v>13</v>
      </c>
      <c r="H743" t="s">
        <v>7</v>
      </c>
      <c r="L743" t="s">
        <v>578</v>
      </c>
      <c r="P743" t="s">
        <v>9</v>
      </c>
      <c r="V743" t="s">
        <v>363</v>
      </c>
      <c r="Z743" t="s">
        <v>402</v>
      </c>
      <c r="AB743" t="s">
        <v>403</v>
      </c>
      <c r="AD743" t="s">
        <v>389</v>
      </c>
      <c r="AF743" t="s">
        <v>367</v>
      </c>
      <c r="AJ743" t="s">
        <v>367</v>
      </c>
      <c r="AN743" t="s">
        <v>7</v>
      </c>
      <c r="AP743" t="s">
        <v>369</v>
      </c>
      <c r="AR743" t="s">
        <v>7</v>
      </c>
      <c r="AT743" t="s">
        <v>7</v>
      </c>
      <c r="AV743" t="s">
        <v>361</v>
      </c>
      <c r="AW743" t="s">
        <v>361</v>
      </c>
      <c r="AX743" t="s">
        <v>361</v>
      </c>
      <c r="AY743" t="s">
        <v>361</v>
      </c>
      <c r="AZ743" t="s">
        <v>361</v>
      </c>
      <c r="BA743" t="s">
        <v>361</v>
      </c>
      <c r="BB743" t="s">
        <v>361</v>
      </c>
      <c r="BC743" t="s">
        <v>361</v>
      </c>
      <c r="BD743" t="s">
        <v>370</v>
      </c>
      <c r="BE743" t="s">
        <v>361</v>
      </c>
      <c r="BF743" t="s">
        <v>361</v>
      </c>
      <c r="BG743" t="s">
        <v>361</v>
      </c>
      <c r="BH743" t="s">
        <v>361</v>
      </c>
      <c r="BI743" t="s">
        <v>361</v>
      </c>
      <c r="BJ743" t="s">
        <v>361</v>
      </c>
      <c r="BK743" t="s">
        <v>361</v>
      </c>
      <c r="BL743" t="s">
        <v>361</v>
      </c>
      <c r="BM743" t="s">
        <v>361</v>
      </c>
      <c r="BN743" t="s">
        <v>492</v>
      </c>
      <c r="BP743" t="s">
        <v>361</v>
      </c>
      <c r="BQ743" t="s">
        <v>370</v>
      </c>
      <c r="BR743" t="s">
        <v>361</v>
      </c>
      <c r="BS743" t="s">
        <v>370</v>
      </c>
      <c r="BT743" t="s">
        <v>361</v>
      </c>
      <c r="BU743" t="s">
        <v>361</v>
      </c>
      <c r="BV743" t="s">
        <v>361</v>
      </c>
      <c r="BW743" t="s">
        <v>361</v>
      </c>
      <c r="BX743" t="s">
        <v>361</v>
      </c>
      <c r="BY743" t="s">
        <v>361</v>
      </c>
      <c r="BZ743" t="s">
        <v>361</v>
      </c>
      <c r="CA743" t="s">
        <v>361</v>
      </c>
      <c r="CB743" t="s">
        <v>361</v>
      </c>
      <c r="CC743" t="s">
        <v>361</v>
      </c>
      <c r="CF743" t="s">
        <v>361</v>
      </c>
      <c r="CG743" t="s">
        <v>361</v>
      </c>
      <c r="CH743" t="s">
        <v>361</v>
      </c>
      <c r="CI743" t="s">
        <v>370</v>
      </c>
      <c r="CJ743" t="s">
        <v>370</v>
      </c>
      <c r="CK743" t="s">
        <v>370</v>
      </c>
      <c r="CL743" t="s">
        <v>370</v>
      </c>
      <c r="CM743" t="s">
        <v>361</v>
      </c>
      <c r="CN743" t="s">
        <v>361</v>
      </c>
      <c r="CO743" t="s">
        <v>361</v>
      </c>
      <c r="CP743" t="s">
        <v>361</v>
      </c>
      <c r="CQ743" t="s">
        <v>361</v>
      </c>
      <c r="CR743" t="s">
        <v>361</v>
      </c>
      <c r="CS743" t="s">
        <v>361</v>
      </c>
      <c r="CT743" t="s">
        <v>361</v>
      </c>
      <c r="CU743" t="s">
        <v>361</v>
      </c>
      <c r="CV743" t="s">
        <v>361</v>
      </c>
      <c r="CW743" t="s">
        <v>361</v>
      </c>
      <c r="CX743" t="s">
        <v>361</v>
      </c>
      <c r="CY743" t="s">
        <v>361</v>
      </c>
      <c r="CZ743" t="s">
        <v>361</v>
      </c>
      <c r="DA743" t="s">
        <v>361</v>
      </c>
      <c r="DD743" t="s">
        <v>9</v>
      </c>
      <c r="DF743" t="s">
        <v>9</v>
      </c>
      <c r="DH743" t="s">
        <v>361</v>
      </c>
      <c r="DI743" t="s">
        <v>361</v>
      </c>
      <c r="DJ743" t="s">
        <v>361</v>
      </c>
      <c r="DK743" t="s">
        <v>361</v>
      </c>
      <c r="DL743" t="s">
        <v>361</v>
      </c>
      <c r="DM743" t="s">
        <v>361</v>
      </c>
      <c r="DN743" t="s">
        <v>361</v>
      </c>
      <c r="DO743" t="s">
        <v>361</v>
      </c>
      <c r="DP743" t="s">
        <v>361</v>
      </c>
      <c r="DQ743" t="s">
        <v>361</v>
      </c>
      <c r="DR743" t="s">
        <v>370</v>
      </c>
      <c r="DT743" t="s">
        <v>361</v>
      </c>
      <c r="DU743" t="s">
        <v>361</v>
      </c>
      <c r="DV743" t="s">
        <v>361</v>
      </c>
      <c r="DW743" t="s">
        <v>361</v>
      </c>
      <c r="DX743" t="s">
        <v>361</v>
      </c>
      <c r="DY743" t="s">
        <v>361</v>
      </c>
      <c r="DZ743" t="s">
        <v>361</v>
      </c>
      <c r="EA743" t="s">
        <v>361</v>
      </c>
      <c r="EB743" t="s">
        <v>361</v>
      </c>
      <c r="EC743" t="s">
        <v>361</v>
      </c>
      <c r="ED743" t="s">
        <v>361</v>
      </c>
      <c r="EH743" t="s">
        <v>7</v>
      </c>
      <c r="EJ743" t="s">
        <v>7</v>
      </c>
      <c r="EL743">
        <v>1</v>
      </c>
      <c r="EM743" t="s">
        <v>372</v>
      </c>
      <c r="EN743">
        <v>10</v>
      </c>
      <c r="FQ743" t="s">
        <v>392</v>
      </c>
      <c r="FR743" t="s">
        <v>406</v>
      </c>
      <c r="FV743" t="s">
        <v>374</v>
      </c>
      <c r="FZ743" t="s">
        <v>9</v>
      </c>
      <c r="GF743" t="s">
        <v>7</v>
      </c>
      <c r="GJ743" t="s">
        <v>425</v>
      </c>
      <c r="GP743">
        <v>3</v>
      </c>
      <c r="GR743" t="s">
        <v>376</v>
      </c>
      <c r="GT743" t="s">
        <v>377</v>
      </c>
      <c r="GX743" t="s">
        <v>378</v>
      </c>
      <c r="HB743" t="s">
        <v>9</v>
      </c>
      <c r="HD743" t="s">
        <v>9</v>
      </c>
      <c r="HF743" t="s">
        <v>9</v>
      </c>
      <c r="HG743" t="s">
        <v>9</v>
      </c>
      <c r="HH743" t="s">
        <v>7</v>
      </c>
      <c r="HI743" t="s">
        <v>7</v>
      </c>
      <c r="HJ743" t="s">
        <v>9</v>
      </c>
      <c r="HK743" t="s">
        <v>7</v>
      </c>
      <c r="HL743" t="s">
        <v>9</v>
      </c>
      <c r="HM743" t="s">
        <v>9</v>
      </c>
      <c r="HN743" t="s">
        <v>9</v>
      </c>
      <c r="HX743" t="s">
        <v>9</v>
      </c>
      <c r="HY743" t="s">
        <v>9</v>
      </c>
      <c r="HZ743" t="s">
        <v>7</v>
      </c>
      <c r="IA743" t="s">
        <v>7</v>
      </c>
      <c r="IB743" t="s">
        <v>7</v>
      </c>
      <c r="IC743" t="s">
        <v>7</v>
      </c>
      <c r="ID743" t="s">
        <v>7</v>
      </c>
      <c r="IL743" t="s">
        <v>379</v>
      </c>
      <c r="IP743" t="s">
        <v>380</v>
      </c>
      <c r="IT743" t="s">
        <v>381</v>
      </c>
      <c r="IV743" t="s">
        <v>381</v>
      </c>
      <c r="IX743" t="s">
        <v>381</v>
      </c>
      <c r="IZ743" t="s">
        <v>9</v>
      </c>
      <c r="JB743" t="s">
        <v>11</v>
      </c>
      <c r="JD743" t="s">
        <v>9</v>
      </c>
      <c r="JF743" t="s">
        <v>446</v>
      </c>
      <c r="JG743" t="s">
        <v>446</v>
      </c>
      <c r="JH743" t="s">
        <v>410</v>
      </c>
      <c r="JL743" t="s">
        <v>370</v>
      </c>
      <c r="JM743" t="s">
        <v>370</v>
      </c>
      <c r="JN743" t="s">
        <v>370</v>
      </c>
      <c r="JO743" t="s">
        <v>370</v>
      </c>
      <c r="JP743" t="s">
        <v>370</v>
      </c>
      <c r="JQ743" t="s">
        <v>361</v>
      </c>
      <c r="JR743" t="s">
        <v>361</v>
      </c>
      <c r="JS743" t="s">
        <v>361</v>
      </c>
      <c r="JT743" t="s">
        <v>361</v>
      </c>
      <c r="JU743" t="s">
        <v>361</v>
      </c>
      <c r="JV743" t="s">
        <v>361</v>
      </c>
      <c r="JW743" t="s">
        <v>361</v>
      </c>
      <c r="JX743" t="s">
        <v>14</v>
      </c>
      <c r="JZ743" t="s">
        <v>412</v>
      </c>
      <c r="KB743" t="s">
        <v>8</v>
      </c>
    </row>
    <row r="744" spans="1:288" x14ac:dyDescent="0.3">
      <c r="A744">
        <v>743</v>
      </c>
      <c r="D744" s="45">
        <v>44755</v>
      </c>
      <c r="E744" s="46">
        <v>0.69097222222222221</v>
      </c>
      <c r="F744" t="s">
        <v>15</v>
      </c>
      <c r="G744" t="s">
        <v>13</v>
      </c>
      <c r="H744" t="s">
        <v>7</v>
      </c>
      <c r="L744" t="s">
        <v>578</v>
      </c>
      <c r="P744" t="s">
        <v>9</v>
      </c>
      <c r="V744" t="s">
        <v>363</v>
      </c>
      <c r="Z744" t="s">
        <v>443</v>
      </c>
      <c r="AB744" t="s">
        <v>365</v>
      </c>
      <c r="AD744" t="s">
        <v>506</v>
      </c>
      <c r="AF744" t="s">
        <v>367</v>
      </c>
      <c r="AJ744" t="s">
        <v>367</v>
      </c>
      <c r="AN744" t="s">
        <v>9</v>
      </c>
      <c r="AP744" t="s">
        <v>424</v>
      </c>
      <c r="AR744" t="s">
        <v>7</v>
      </c>
      <c r="AT744" t="s">
        <v>7</v>
      </c>
      <c r="AV744" t="s">
        <v>361</v>
      </c>
      <c r="AW744" t="s">
        <v>361</v>
      </c>
      <c r="AX744" t="s">
        <v>361</v>
      </c>
      <c r="AY744" t="s">
        <v>361</v>
      </c>
      <c r="AZ744" t="s">
        <v>370</v>
      </c>
      <c r="BA744" t="s">
        <v>370</v>
      </c>
      <c r="BB744" t="s">
        <v>361</v>
      </c>
      <c r="BC744" t="s">
        <v>361</v>
      </c>
      <c r="BD744" t="s">
        <v>361</v>
      </c>
      <c r="BE744" t="s">
        <v>361</v>
      </c>
      <c r="BF744" t="s">
        <v>361</v>
      </c>
      <c r="BG744" t="s">
        <v>361</v>
      </c>
      <c r="BH744" t="s">
        <v>361</v>
      </c>
      <c r="BI744" t="s">
        <v>361</v>
      </c>
      <c r="BJ744" t="s">
        <v>361</v>
      </c>
      <c r="BK744" t="s">
        <v>361</v>
      </c>
      <c r="BL744" t="s">
        <v>361</v>
      </c>
      <c r="BM744" t="s">
        <v>361</v>
      </c>
      <c r="BP744" t="s">
        <v>361</v>
      </c>
      <c r="BQ744" t="s">
        <v>361</v>
      </c>
      <c r="BR744" t="s">
        <v>370</v>
      </c>
      <c r="BS744" t="s">
        <v>370</v>
      </c>
      <c r="BT744" t="s">
        <v>361</v>
      </c>
      <c r="BU744" t="s">
        <v>361</v>
      </c>
      <c r="BV744" t="s">
        <v>361</v>
      </c>
      <c r="BW744" t="s">
        <v>361</v>
      </c>
      <c r="BX744" t="s">
        <v>361</v>
      </c>
      <c r="BY744" t="s">
        <v>361</v>
      </c>
      <c r="BZ744" t="s">
        <v>361</v>
      </c>
      <c r="CA744" t="s">
        <v>361</v>
      </c>
      <c r="CB744" t="s">
        <v>361</v>
      </c>
      <c r="CC744" t="s">
        <v>361</v>
      </c>
      <c r="CF744" t="s">
        <v>361</v>
      </c>
      <c r="CG744" t="s">
        <v>361</v>
      </c>
      <c r="CH744" t="s">
        <v>361</v>
      </c>
      <c r="CI744" t="s">
        <v>370</v>
      </c>
      <c r="CJ744" t="s">
        <v>370</v>
      </c>
      <c r="CK744" t="s">
        <v>361</v>
      </c>
      <c r="CL744" t="s">
        <v>370</v>
      </c>
      <c r="CM744" t="s">
        <v>361</v>
      </c>
      <c r="CN744" t="s">
        <v>370</v>
      </c>
      <c r="CO744" t="s">
        <v>361</v>
      </c>
      <c r="CP744" t="s">
        <v>361</v>
      </c>
      <c r="CQ744" t="s">
        <v>361</v>
      </c>
      <c r="CR744" t="s">
        <v>361</v>
      </c>
      <c r="CS744" t="s">
        <v>361</v>
      </c>
      <c r="CT744" t="s">
        <v>361</v>
      </c>
      <c r="CU744" t="s">
        <v>361</v>
      </c>
      <c r="CV744" t="s">
        <v>361</v>
      </c>
      <c r="CW744" t="s">
        <v>361</v>
      </c>
      <c r="CX744" t="s">
        <v>361</v>
      </c>
      <c r="CY744" t="s">
        <v>361</v>
      </c>
      <c r="CZ744" t="s">
        <v>361</v>
      </c>
      <c r="DA744" t="s">
        <v>361</v>
      </c>
      <c r="DD744" t="s">
        <v>9</v>
      </c>
      <c r="DF744" t="s">
        <v>9</v>
      </c>
      <c r="DH744" t="s">
        <v>361</v>
      </c>
      <c r="DI744" t="s">
        <v>361</v>
      </c>
      <c r="DJ744" t="s">
        <v>361</v>
      </c>
      <c r="DK744" t="s">
        <v>361</v>
      </c>
      <c r="DL744" t="s">
        <v>361</v>
      </c>
      <c r="DM744" t="s">
        <v>361</v>
      </c>
      <c r="DN744" t="s">
        <v>361</v>
      </c>
      <c r="DO744" t="s">
        <v>361</v>
      </c>
      <c r="DP744" t="s">
        <v>361</v>
      </c>
      <c r="DQ744" t="s">
        <v>361</v>
      </c>
      <c r="DR744" t="s">
        <v>370</v>
      </c>
      <c r="DT744" t="s">
        <v>361</v>
      </c>
      <c r="DU744" t="s">
        <v>361</v>
      </c>
      <c r="DV744" t="s">
        <v>361</v>
      </c>
      <c r="DW744" t="s">
        <v>361</v>
      </c>
      <c r="DX744" t="s">
        <v>361</v>
      </c>
      <c r="DY744" t="s">
        <v>361</v>
      </c>
      <c r="DZ744" t="s">
        <v>361</v>
      </c>
      <c r="EA744" t="s">
        <v>361</v>
      </c>
      <c r="EB744" t="s">
        <v>361</v>
      </c>
      <c r="EC744" t="s">
        <v>361</v>
      </c>
      <c r="ED744" t="s">
        <v>361</v>
      </c>
      <c r="EH744" t="s">
        <v>7</v>
      </c>
      <c r="EJ744" t="s">
        <v>7</v>
      </c>
      <c r="EL744">
        <v>3</v>
      </c>
      <c r="EM744" t="s">
        <v>372</v>
      </c>
      <c r="EN744">
        <v>36</v>
      </c>
      <c r="EO744" t="s">
        <v>371</v>
      </c>
      <c r="EP744">
        <v>12</v>
      </c>
      <c r="EQ744" t="s">
        <v>371</v>
      </c>
      <c r="ER744">
        <v>32</v>
      </c>
      <c r="FQ744" t="s">
        <v>392</v>
      </c>
      <c r="FR744" t="s">
        <v>374</v>
      </c>
      <c r="FV744" t="s">
        <v>449</v>
      </c>
      <c r="FZ744" t="s">
        <v>9</v>
      </c>
      <c r="GF744" t="s">
        <v>7</v>
      </c>
      <c r="GJ744" t="s">
        <v>425</v>
      </c>
      <c r="GP744">
        <v>2</v>
      </c>
      <c r="GR744" t="s">
        <v>376</v>
      </c>
      <c r="GT744" t="s">
        <v>377</v>
      </c>
      <c r="GX744" t="s">
        <v>378</v>
      </c>
      <c r="HB744" t="s">
        <v>7</v>
      </c>
      <c r="HD744" t="s">
        <v>9</v>
      </c>
      <c r="HF744" t="s">
        <v>9</v>
      </c>
      <c r="HG744" t="s">
        <v>9</v>
      </c>
      <c r="HH744" t="s">
        <v>9</v>
      </c>
      <c r="HI744" t="s">
        <v>9</v>
      </c>
      <c r="HJ744" t="s">
        <v>9</v>
      </c>
      <c r="HK744" t="s">
        <v>7</v>
      </c>
      <c r="HL744" t="s">
        <v>9</v>
      </c>
      <c r="HM744" t="s">
        <v>9</v>
      </c>
      <c r="HN744" t="s">
        <v>9</v>
      </c>
      <c r="HX744" t="s">
        <v>9</v>
      </c>
      <c r="HY744" t="s">
        <v>9</v>
      </c>
      <c r="HZ744" t="s">
        <v>9</v>
      </c>
      <c r="IA744" t="s">
        <v>7</v>
      </c>
      <c r="IB744" t="s">
        <v>7</v>
      </c>
      <c r="IC744" t="s">
        <v>9</v>
      </c>
      <c r="ID744" t="s">
        <v>7</v>
      </c>
      <c r="IL744" t="s">
        <v>379</v>
      </c>
      <c r="IP744" t="s">
        <v>441</v>
      </c>
      <c r="IT744" t="s">
        <v>381</v>
      </c>
      <c r="IV744" t="s">
        <v>381</v>
      </c>
      <c r="IX744" t="s">
        <v>381</v>
      </c>
      <c r="IZ744" t="s">
        <v>7</v>
      </c>
      <c r="JL744" t="s">
        <v>361</v>
      </c>
      <c r="JM744" t="s">
        <v>361</v>
      </c>
      <c r="JN744" t="s">
        <v>361</v>
      </c>
      <c r="JO744" t="s">
        <v>361</v>
      </c>
      <c r="JP744" t="s">
        <v>361</v>
      </c>
      <c r="JQ744" t="s">
        <v>361</v>
      </c>
      <c r="JR744" t="s">
        <v>361</v>
      </c>
      <c r="JS744" t="s">
        <v>361</v>
      </c>
      <c r="JT744" t="s">
        <v>361</v>
      </c>
      <c r="JU744" t="s">
        <v>361</v>
      </c>
      <c r="JV744" t="s">
        <v>361</v>
      </c>
      <c r="JW744" t="s">
        <v>361</v>
      </c>
      <c r="KB744" t="s">
        <v>8</v>
      </c>
    </row>
    <row r="745" spans="1:288" x14ac:dyDescent="0.3">
      <c r="A745">
        <v>744</v>
      </c>
      <c r="D745" s="45">
        <v>44755</v>
      </c>
      <c r="E745" s="46">
        <v>0.69236111111111109</v>
      </c>
      <c r="F745" t="s">
        <v>23</v>
      </c>
      <c r="G745" t="s">
        <v>13</v>
      </c>
      <c r="H745" t="s">
        <v>7</v>
      </c>
      <c r="L745" t="s">
        <v>362</v>
      </c>
      <c r="P745" t="s">
        <v>9</v>
      </c>
      <c r="V745" t="s">
        <v>487</v>
      </c>
      <c r="X745" t="s">
        <v>9</v>
      </c>
      <c r="Z745" t="s">
        <v>364</v>
      </c>
      <c r="AB745" t="s">
        <v>365</v>
      </c>
      <c r="AD745" t="s">
        <v>415</v>
      </c>
      <c r="AF745" t="s">
        <v>367</v>
      </c>
      <c r="AJ745" t="s">
        <v>367</v>
      </c>
      <c r="AN745" t="s">
        <v>9</v>
      </c>
      <c r="AP745" t="s">
        <v>369</v>
      </c>
      <c r="AR745" t="s">
        <v>7</v>
      </c>
      <c r="AT745" t="s">
        <v>7</v>
      </c>
      <c r="AV745" t="s">
        <v>361</v>
      </c>
      <c r="AW745" t="s">
        <v>361</v>
      </c>
      <c r="AX745" t="s">
        <v>361</v>
      </c>
      <c r="AY745" t="s">
        <v>370</v>
      </c>
      <c r="AZ745" t="s">
        <v>370</v>
      </c>
      <c r="BA745" t="s">
        <v>361</v>
      </c>
      <c r="BB745" t="s">
        <v>361</v>
      </c>
      <c r="BC745" t="s">
        <v>361</v>
      </c>
      <c r="BD745" t="s">
        <v>361</v>
      </c>
      <c r="BE745" t="s">
        <v>361</v>
      </c>
      <c r="BF745" t="s">
        <v>361</v>
      </c>
      <c r="BG745" t="s">
        <v>361</v>
      </c>
      <c r="BH745" t="s">
        <v>361</v>
      </c>
      <c r="BI745" t="s">
        <v>361</v>
      </c>
      <c r="BJ745" t="s">
        <v>361</v>
      </c>
      <c r="BK745" t="s">
        <v>361</v>
      </c>
      <c r="BL745" t="s">
        <v>361</v>
      </c>
      <c r="BM745" t="s">
        <v>361</v>
      </c>
      <c r="BP745" t="s">
        <v>361</v>
      </c>
      <c r="BQ745" t="s">
        <v>361</v>
      </c>
      <c r="BR745" t="s">
        <v>370</v>
      </c>
      <c r="BS745" t="s">
        <v>370</v>
      </c>
      <c r="BT745" t="s">
        <v>361</v>
      </c>
      <c r="BU745" t="s">
        <v>361</v>
      </c>
      <c r="BV745" t="s">
        <v>361</v>
      </c>
      <c r="BW745" t="s">
        <v>361</v>
      </c>
      <c r="BX745" t="s">
        <v>361</v>
      </c>
      <c r="BY745" t="s">
        <v>361</v>
      </c>
      <c r="BZ745" t="s">
        <v>361</v>
      </c>
      <c r="CA745" t="s">
        <v>361</v>
      </c>
      <c r="CB745" t="s">
        <v>361</v>
      </c>
      <c r="CC745" t="s">
        <v>361</v>
      </c>
      <c r="CF745" t="s">
        <v>361</v>
      </c>
      <c r="CG745" t="s">
        <v>361</v>
      </c>
      <c r="CH745" t="s">
        <v>361</v>
      </c>
      <c r="CI745" t="s">
        <v>370</v>
      </c>
      <c r="CJ745" t="s">
        <v>370</v>
      </c>
      <c r="CK745" t="s">
        <v>361</v>
      </c>
      <c r="CL745" t="s">
        <v>361</v>
      </c>
      <c r="CM745" t="s">
        <v>361</v>
      </c>
      <c r="CN745" t="s">
        <v>361</v>
      </c>
      <c r="CO745" t="s">
        <v>361</v>
      </c>
      <c r="CP745" t="s">
        <v>361</v>
      </c>
      <c r="CQ745" t="s">
        <v>361</v>
      </c>
      <c r="CR745" t="s">
        <v>361</v>
      </c>
      <c r="CS745" t="s">
        <v>361</v>
      </c>
      <c r="CT745" t="s">
        <v>361</v>
      </c>
      <c r="CU745" t="s">
        <v>361</v>
      </c>
      <c r="CV745" t="s">
        <v>361</v>
      </c>
      <c r="CW745" t="s">
        <v>361</v>
      </c>
      <c r="CX745" t="s">
        <v>361</v>
      </c>
      <c r="CY745" t="s">
        <v>361</v>
      </c>
      <c r="CZ745" t="s">
        <v>361</v>
      </c>
      <c r="DA745" t="s">
        <v>361</v>
      </c>
      <c r="DD745" t="s">
        <v>9</v>
      </c>
      <c r="DF745" t="s">
        <v>9</v>
      </c>
      <c r="DH745" t="s">
        <v>361</v>
      </c>
      <c r="DI745" t="s">
        <v>361</v>
      </c>
      <c r="DJ745" t="s">
        <v>361</v>
      </c>
      <c r="DK745" t="s">
        <v>361</v>
      </c>
      <c r="DL745" t="s">
        <v>361</v>
      </c>
      <c r="DM745" t="s">
        <v>361</v>
      </c>
      <c r="DN745" t="s">
        <v>361</v>
      </c>
      <c r="DO745" t="s">
        <v>361</v>
      </c>
      <c r="DP745" t="s">
        <v>361</v>
      </c>
      <c r="DQ745" t="s">
        <v>361</v>
      </c>
      <c r="DR745" t="s">
        <v>370</v>
      </c>
      <c r="DT745" t="s">
        <v>361</v>
      </c>
      <c r="DU745" t="s">
        <v>361</v>
      </c>
      <c r="DV745" t="s">
        <v>361</v>
      </c>
      <c r="DW745" t="s">
        <v>361</v>
      </c>
      <c r="DX745" t="s">
        <v>361</v>
      </c>
      <c r="DY745" t="s">
        <v>361</v>
      </c>
      <c r="DZ745" t="s">
        <v>361</v>
      </c>
      <c r="EA745" t="s">
        <v>361</v>
      </c>
      <c r="EB745" t="s">
        <v>361</v>
      </c>
      <c r="EC745" t="s">
        <v>361</v>
      </c>
      <c r="ED745" t="s">
        <v>361</v>
      </c>
      <c r="EH745" t="s">
        <v>7</v>
      </c>
      <c r="EJ745" t="s">
        <v>7</v>
      </c>
      <c r="EL745">
        <v>0</v>
      </c>
      <c r="FQ745" t="s">
        <v>373</v>
      </c>
      <c r="FR745" t="s">
        <v>449</v>
      </c>
      <c r="FV745" t="s">
        <v>449</v>
      </c>
      <c r="GF745" t="s">
        <v>7</v>
      </c>
      <c r="GJ745" t="s">
        <v>425</v>
      </c>
      <c r="GP745">
        <v>1</v>
      </c>
      <c r="GR745" t="s">
        <v>376</v>
      </c>
      <c r="GT745" t="s">
        <v>377</v>
      </c>
      <c r="GX745" t="s">
        <v>378</v>
      </c>
      <c r="HB745" t="s">
        <v>9</v>
      </c>
      <c r="HD745" t="s">
        <v>9</v>
      </c>
      <c r="HF745" t="s">
        <v>9</v>
      </c>
      <c r="HG745" t="s">
        <v>9</v>
      </c>
      <c r="HH745" t="s">
        <v>7</v>
      </c>
      <c r="HI745" t="s">
        <v>9</v>
      </c>
      <c r="HJ745" t="s">
        <v>9</v>
      </c>
      <c r="HK745" t="s">
        <v>9</v>
      </c>
      <c r="HL745" t="s">
        <v>9</v>
      </c>
      <c r="HM745" t="s">
        <v>9</v>
      </c>
      <c r="HN745" t="s">
        <v>9</v>
      </c>
      <c r="HX745" t="s">
        <v>9</v>
      </c>
      <c r="HY745" t="s">
        <v>9</v>
      </c>
      <c r="HZ745" t="s">
        <v>7</v>
      </c>
      <c r="IA745" t="s">
        <v>7</v>
      </c>
      <c r="IB745" t="s">
        <v>7</v>
      </c>
      <c r="IC745" t="s">
        <v>7</v>
      </c>
      <c r="ID745" t="s">
        <v>7</v>
      </c>
      <c r="IL745" t="s">
        <v>473</v>
      </c>
      <c r="IP745" t="s">
        <v>441</v>
      </c>
      <c r="IT745" t="s">
        <v>381</v>
      </c>
      <c r="IV745" t="s">
        <v>381</v>
      </c>
      <c r="IX745" t="s">
        <v>381</v>
      </c>
      <c r="IZ745" t="s">
        <v>9</v>
      </c>
      <c r="JB745" t="s">
        <v>11</v>
      </c>
      <c r="JD745" t="s">
        <v>9</v>
      </c>
      <c r="JF745" t="s">
        <v>446</v>
      </c>
      <c r="JG745" t="s">
        <v>410</v>
      </c>
      <c r="JH745" t="s">
        <v>410</v>
      </c>
      <c r="JL745" t="s">
        <v>361</v>
      </c>
      <c r="JM745" t="s">
        <v>370</v>
      </c>
      <c r="JN745" t="s">
        <v>361</v>
      </c>
      <c r="JO745" t="s">
        <v>361</v>
      </c>
      <c r="JP745" t="s">
        <v>361</v>
      </c>
      <c r="JQ745" t="s">
        <v>361</v>
      </c>
      <c r="JR745" t="s">
        <v>361</v>
      </c>
      <c r="JS745" t="s">
        <v>361</v>
      </c>
      <c r="JT745" t="s">
        <v>361</v>
      </c>
      <c r="JU745" t="s">
        <v>361</v>
      </c>
      <c r="JV745" t="s">
        <v>361</v>
      </c>
      <c r="JW745" t="s">
        <v>361</v>
      </c>
      <c r="JX745" t="s">
        <v>489</v>
      </c>
      <c r="JZ745" t="s">
        <v>412</v>
      </c>
      <c r="KB745" t="s">
        <v>8</v>
      </c>
    </row>
    <row r="746" spans="1:288" x14ac:dyDescent="0.3">
      <c r="A746">
        <v>745</v>
      </c>
      <c r="D746" s="45">
        <v>44756</v>
      </c>
      <c r="E746" s="46">
        <v>0.40277777777777773</v>
      </c>
      <c r="F746" t="s">
        <v>12</v>
      </c>
      <c r="G746" t="s">
        <v>13</v>
      </c>
      <c r="H746" t="s">
        <v>7</v>
      </c>
      <c r="L746" t="s">
        <v>362</v>
      </c>
      <c r="P746" t="s">
        <v>7</v>
      </c>
      <c r="Q746" t="s">
        <v>593</v>
      </c>
      <c r="V746" t="s">
        <v>401</v>
      </c>
      <c r="X746" t="s">
        <v>9</v>
      </c>
      <c r="Z746" t="s">
        <v>402</v>
      </c>
      <c r="AB746" t="s">
        <v>403</v>
      </c>
      <c r="AD746" t="s">
        <v>389</v>
      </c>
      <c r="AF746" t="s">
        <v>367</v>
      </c>
      <c r="AJ746" t="s">
        <v>367</v>
      </c>
      <c r="AN746" t="s">
        <v>7</v>
      </c>
      <c r="AP746" t="s">
        <v>367</v>
      </c>
      <c r="AR746" t="s">
        <v>7</v>
      </c>
      <c r="AT746" t="s">
        <v>368</v>
      </c>
      <c r="AV746" t="s">
        <v>361</v>
      </c>
      <c r="AW746" t="s">
        <v>361</v>
      </c>
      <c r="AX746" t="s">
        <v>361</v>
      </c>
      <c r="AY746" t="s">
        <v>361</v>
      </c>
      <c r="AZ746" t="s">
        <v>370</v>
      </c>
      <c r="BA746" t="s">
        <v>370</v>
      </c>
      <c r="BB746" t="s">
        <v>370</v>
      </c>
      <c r="BC746" t="s">
        <v>361</v>
      </c>
      <c r="BD746" t="s">
        <v>361</v>
      </c>
      <c r="BE746" t="s">
        <v>361</v>
      </c>
      <c r="BF746" t="s">
        <v>361</v>
      </c>
      <c r="BG746" t="s">
        <v>361</v>
      </c>
      <c r="BH746" t="s">
        <v>361</v>
      </c>
      <c r="BI746" t="s">
        <v>361</v>
      </c>
      <c r="BJ746" t="s">
        <v>361</v>
      </c>
      <c r="BK746" t="s">
        <v>361</v>
      </c>
      <c r="BL746" t="s">
        <v>361</v>
      </c>
      <c r="BM746" t="s">
        <v>361</v>
      </c>
      <c r="BP746" t="s">
        <v>361</v>
      </c>
      <c r="BQ746" t="s">
        <v>361</v>
      </c>
      <c r="BR746" t="s">
        <v>361</v>
      </c>
      <c r="BS746" t="s">
        <v>370</v>
      </c>
      <c r="BT746" t="s">
        <v>361</v>
      </c>
      <c r="BU746" t="s">
        <v>361</v>
      </c>
      <c r="BV746" t="s">
        <v>361</v>
      </c>
      <c r="BW746" t="s">
        <v>361</v>
      </c>
      <c r="BX746" t="s">
        <v>361</v>
      </c>
      <c r="BY746" t="s">
        <v>361</v>
      </c>
      <c r="BZ746" t="s">
        <v>361</v>
      </c>
      <c r="CA746" t="s">
        <v>361</v>
      </c>
      <c r="CB746" t="s">
        <v>361</v>
      </c>
      <c r="CC746" t="s">
        <v>361</v>
      </c>
      <c r="CF746" t="s">
        <v>361</v>
      </c>
      <c r="CG746" t="s">
        <v>361</v>
      </c>
      <c r="CH746" t="s">
        <v>361</v>
      </c>
      <c r="CI746" t="s">
        <v>370</v>
      </c>
      <c r="CJ746" t="s">
        <v>370</v>
      </c>
      <c r="CK746" t="s">
        <v>361</v>
      </c>
      <c r="CL746" t="s">
        <v>370</v>
      </c>
      <c r="CM746" t="s">
        <v>361</v>
      </c>
      <c r="CN746" t="s">
        <v>361</v>
      </c>
      <c r="CO746" t="s">
        <v>361</v>
      </c>
      <c r="CP746" t="s">
        <v>361</v>
      </c>
      <c r="CQ746" t="s">
        <v>361</v>
      </c>
      <c r="CR746" t="s">
        <v>361</v>
      </c>
      <c r="CS746" t="s">
        <v>361</v>
      </c>
      <c r="CT746" t="s">
        <v>361</v>
      </c>
      <c r="CU746" t="s">
        <v>361</v>
      </c>
      <c r="CV746" t="s">
        <v>361</v>
      </c>
      <c r="CW746" t="s">
        <v>361</v>
      </c>
      <c r="CX746" t="s">
        <v>361</v>
      </c>
      <c r="CY746" t="s">
        <v>361</v>
      </c>
      <c r="CZ746" t="s">
        <v>361</v>
      </c>
      <c r="DA746" t="s">
        <v>361</v>
      </c>
      <c r="DD746" t="s">
        <v>9</v>
      </c>
      <c r="DF746" t="s">
        <v>9</v>
      </c>
      <c r="DH746" t="s">
        <v>361</v>
      </c>
      <c r="DI746" t="s">
        <v>361</v>
      </c>
      <c r="DJ746" t="s">
        <v>361</v>
      </c>
      <c r="DK746" t="s">
        <v>361</v>
      </c>
      <c r="DL746" t="s">
        <v>361</v>
      </c>
      <c r="DM746" t="s">
        <v>361</v>
      </c>
      <c r="DN746" t="s">
        <v>361</v>
      </c>
      <c r="DO746" t="s">
        <v>361</v>
      </c>
      <c r="DP746" t="s">
        <v>361</v>
      </c>
      <c r="DQ746" t="s">
        <v>361</v>
      </c>
      <c r="DR746" t="s">
        <v>370</v>
      </c>
      <c r="DT746" t="s">
        <v>361</v>
      </c>
      <c r="DU746" t="s">
        <v>361</v>
      </c>
      <c r="DV746" t="s">
        <v>361</v>
      </c>
      <c r="DW746" t="s">
        <v>361</v>
      </c>
      <c r="DX746" t="s">
        <v>361</v>
      </c>
      <c r="DY746" t="s">
        <v>361</v>
      </c>
      <c r="DZ746" t="s">
        <v>361</v>
      </c>
      <c r="EA746" t="s">
        <v>361</v>
      </c>
      <c r="EB746" t="s">
        <v>361</v>
      </c>
      <c r="EC746" t="s">
        <v>361</v>
      </c>
      <c r="ED746" t="s">
        <v>361</v>
      </c>
      <c r="EH746" t="s">
        <v>7</v>
      </c>
      <c r="EJ746" t="s">
        <v>7</v>
      </c>
      <c r="EL746">
        <v>2</v>
      </c>
      <c r="EM746" t="s">
        <v>372</v>
      </c>
      <c r="EN746">
        <v>39</v>
      </c>
      <c r="EO746" t="s">
        <v>372</v>
      </c>
      <c r="EP746">
        <v>3</v>
      </c>
      <c r="FQ746" t="s">
        <v>392</v>
      </c>
      <c r="FR746" t="s">
        <v>406</v>
      </c>
      <c r="FV746" t="s">
        <v>406</v>
      </c>
      <c r="FZ746" t="s">
        <v>9</v>
      </c>
      <c r="GF746" t="s">
        <v>7</v>
      </c>
      <c r="GJ746" t="s">
        <v>425</v>
      </c>
      <c r="GP746">
        <v>12</v>
      </c>
      <c r="GR746" t="s">
        <v>376</v>
      </c>
      <c r="GT746" t="s">
        <v>377</v>
      </c>
      <c r="GX746" t="s">
        <v>378</v>
      </c>
      <c r="HB746" t="s">
        <v>9</v>
      </c>
      <c r="HD746" t="s">
        <v>9</v>
      </c>
      <c r="HF746" t="s">
        <v>7</v>
      </c>
      <c r="HG746" t="s">
        <v>9</v>
      </c>
      <c r="HH746" t="s">
        <v>7</v>
      </c>
      <c r="HI746" t="s">
        <v>7</v>
      </c>
      <c r="HJ746" t="s">
        <v>9</v>
      </c>
      <c r="HK746" t="s">
        <v>7</v>
      </c>
      <c r="HL746" t="s">
        <v>9</v>
      </c>
      <c r="HM746" t="s">
        <v>9</v>
      </c>
      <c r="HN746" t="s">
        <v>7</v>
      </c>
      <c r="HX746" t="s">
        <v>7</v>
      </c>
      <c r="HY746" t="s">
        <v>9</v>
      </c>
      <c r="HZ746" t="s">
        <v>7</v>
      </c>
      <c r="IA746" t="s">
        <v>7</v>
      </c>
      <c r="IB746" t="s">
        <v>7</v>
      </c>
      <c r="IC746" t="s">
        <v>9</v>
      </c>
      <c r="ID746" t="s">
        <v>7</v>
      </c>
      <c r="IL746" t="s">
        <v>407</v>
      </c>
      <c r="IP746" t="s">
        <v>457</v>
      </c>
      <c r="IT746" t="s">
        <v>445</v>
      </c>
      <c r="IV746" t="s">
        <v>445</v>
      </c>
      <c r="IX746" t="s">
        <v>445</v>
      </c>
      <c r="IZ746" t="s">
        <v>9</v>
      </c>
      <c r="JB746" t="s">
        <v>11</v>
      </c>
      <c r="JD746" t="s">
        <v>9</v>
      </c>
      <c r="JF746" t="s">
        <v>409</v>
      </c>
      <c r="JG746" t="s">
        <v>410</v>
      </c>
      <c r="JH746" t="s">
        <v>410</v>
      </c>
      <c r="JL746" t="s">
        <v>370</v>
      </c>
      <c r="JM746" t="s">
        <v>370</v>
      </c>
      <c r="JN746" t="s">
        <v>370</v>
      </c>
      <c r="JO746" t="s">
        <v>370</v>
      </c>
      <c r="JP746" t="s">
        <v>370</v>
      </c>
      <c r="JQ746" t="s">
        <v>361</v>
      </c>
      <c r="JR746" t="s">
        <v>361</v>
      </c>
      <c r="JS746" t="s">
        <v>361</v>
      </c>
      <c r="JT746" t="s">
        <v>361</v>
      </c>
      <c r="JU746" t="s">
        <v>361</v>
      </c>
      <c r="JV746" t="s">
        <v>361</v>
      </c>
      <c r="JW746" t="s">
        <v>361</v>
      </c>
      <c r="JX746" t="s">
        <v>411</v>
      </c>
      <c r="JZ746" t="s">
        <v>412</v>
      </c>
      <c r="KB746" t="s">
        <v>8</v>
      </c>
    </row>
    <row r="747" spans="1:288" x14ac:dyDescent="0.3">
      <c r="A747">
        <v>746</v>
      </c>
      <c r="D747" s="45">
        <v>44756</v>
      </c>
      <c r="E747" s="46">
        <v>0.48958333333333331</v>
      </c>
      <c r="F747" t="s">
        <v>73</v>
      </c>
      <c r="G747" t="s">
        <v>13</v>
      </c>
      <c r="H747" t="s">
        <v>7</v>
      </c>
      <c r="L747" t="s">
        <v>578</v>
      </c>
      <c r="P747" t="s">
        <v>9</v>
      </c>
      <c r="V747" t="s">
        <v>526</v>
      </c>
      <c r="Z747" t="s">
        <v>443</v>
      </c>
      <c r="AB747" t="s">
        <v>403</v>
      </c>
      <c r="AD747" t="s">
        <v>415</v>
      </c>
      <c r="AF747" t="s">
        <v>367</v>
      </c>
      <c r="AJ747" t="s">
        <v>367</v>
      </c>
      <c r="AN747" t="s">
        <v>9</v>
      </c>
      <c r="AP747" t="s">
        <v>424</v>
      </c>
      <c r="AR747" t="s">
        <v>7</v>
      </c>
      <c r="AT747" t="s">
        <v>9</v>
      </c>
      <c r="AV747" t="s">
        <v>361</v>
      </c>
      <c r="AW747" t="s">
        <v>370</v>
      </c>
      <c r="AX747" t="s">
        <v>361</v>
      </c>
      <c r="AY747" t="s">
        <v>361</v>
      </c>
      <c r="AZ747" t="s">
        <v>370</v>
      </c>
      <c r="BA747" t="s">
        <v>370</v>
      </c>
      <c r="BB747" t="s">
        <v>361</v>
      </c>
      <c r="BC747" t="s">
        <v>361</v>
      </c>
      <c r="BD747" t="s">
        <v>370</v>
      </c>
      <c r="BE747" t="s">
        <v>361</v>
      </c>
      <c r="BF747" t="s">
        <v>361</v>
      </c>
      <c r="BG747" t="s">
        <v>361</v>
      </c>
      <c r="BH747" t="s">
        <v>361</v>
      </c>
      <c r="BI747" t="s">
        <v>361</v>
      </c>
      <c r="BJ747" t="s">
        <v>361</v>
      </c>
      <c r="BK747" t="s">
        <v>361</v>
      </c>
      <c r="BL747" t="s">
        <v>361</v>
      </c>
      <c r="BM747" t="s">
        <v>361</v>
      </c>
      <c r="BN747" t="s">
        <v>492</v>
      </c>
      <c r="BP747" t="s">
        <v>361</v>
      </c>
      <c r="BQ747" t="s">
        <v>361</v>
      </c>
      <c r="BR747" t="s">
        <v>361</v>
      </c>
      <c r="BS747" t="s">
        <v>370</v>
      </c>
      <c r="BT747" t="s">
        <v>361</v>
      </c>
      <c r="BU747" t="s">
        <v>361</v>
      </c>
      <c r="BV747" t="s">
        <v>361</v>
      </c>
      <c r="BW747" t="s">
        <v>361</v>
      </c>
      <c r="BX747" t="s">
        <v>361</v>
      </c>
      <c r="BY747" t="s">
        <v>361</v>
      </c>
      <c r="BZ747" t="s">
        <v>361</v>
      </c>
      <c r="CA747" t="s">
        <v>361</v>
      </c>
      <c r="CB747" t="s">
        <v>361</v>
      </c>
      <c r="CC747" t="s">
        <v>361</v>
      </c>
      <c r="CF747" t="s">
        <v>361</v>
      </c>
      <c r="CG747" t="s">
        <v>361</v>
      </c>
      <c r="CH747" t="s">
        <v>370</v>
      </c>
      <c r="CI747" t="s">
        <v>370</v>
      </c>
      <c r="CJ747" t="s">
        <v>370</v>
      </c>
      <c r="CK747" t="s">
        <v>370</v>
      </c>
      <c r="CL747" t="s">
        <v>361</v>
      </c>
      <c r="CM747" t="s">
        <v>361</v>
      </c>
      <c r="CN747" t="s">
        <v>361</v>
      </c>
      <c r="CO747" t="s">
        <v>361</v>
      </c>
      <c r="CP747" t="s">
        <v>361</v>
      </c>
      <c r="CQ747" t="s">
        <v>361</v>
      </c>
      <c r="CR747" t="s">
        <v>361</v>
      </c>
      <c r="CS747" t="s">
        <v>361</v>
      </c>
      <c r="CT747" t="s">
        <v>361</v>
      </c>
      <c r="CU747" t="s">
        <v>361</v>
      </c>
      <c r="CV747" t="s">
        <v>361</v>
      </c>
      <c r="CW747" t="s">
        <v>361</v>
      </c>
      <c r="CX747" t="s">
        <v>361</v>
      </c>
      <c r="CY747" t="s">
        <v>361</v>
      </c>
      <c r="CZ747" t="s">
        <v>361</v>
      </c>
      <c r="DA747" t="s">
        <v>361</v>
      </c>
      <c r="DD747" t="s">
        <v>9</v>
      </c>
      <c r="DF747" t="s">
        <v>9</v>
      </c>
      <c r="DH747" t="s">
        <v>361</v>
      </c>
      <c r="DI747" t="s">
        <v>361</v>
      </c>
      <c r="DJ747" t="s">
        <v>361</v>
      </c>
      <c r="DK747" t="s">
        <v>361</v>
      </c>
      <c r="DL747" t="s">
        <v>361</v>
      </c>
      <c r="DM747" t="s">
        <v>361</v>
      </c>
      <c r="DN747" t="s">
        <v>361</v>
      </c>
      <c r="DO747" t="s">
        <v>361</v>
      </c>
      <c r="DP747" t="s">
        <v>361</v>
      </c>
      <c r="DQ747" t="s">
        <v>361</v>
      </c>
      <c r="DR747" t="s">
        <v>370</v>
      </c>
      <c r="DT747" t="s">
        <v>361</v>
      </c>
      <c r="DU747" t="s">
        <v>361</v>
      </c>
      <c r="DV747" t="s">
        <v>361</v>
      </c>
      <c r="DW747" t="s">
        <v>361</v>
      </c>
      <c r="DX747" t="s">
        <v>361</v>
      </c>
      <c r="DY747" t="s">
        <v>361</v>
      </c>
      <c r="DZ747" t="s">
        <v>361</v>
      </c>
      <c r="EA747" t="s">
        <v>361</v>
      </c>
      <c r="EB747" t="s">
        <v>361</v>
      </c>
      <c r="EC747" t="s">
        <v>361</v>
      </c>
      <c r="ED747" t="s">
        <v>361</v>
      </c>
      <c r="EH747" t="s">
        <v>7</v>
      </c>
      <c r="EJ747" t="s">
        <v>7</v>
      </c>
      <c r="EL747">
        <v>2</v>
      </c>
      <c r="EM747" t="s">
        <v>371</v>
      </c>
      <c r="EN747">
        <v>20</v>
      </c>
      <c r="EO747" t="s">
        <v>371</v>
      </c>
      <c r="EP747">
        <v>26</v>
      </c>
      <c r="FQ747" t="s">
        <v>373</v>
      </c>
      <c r="FR747" t="s">
        <v>374</v>
      </c>
      <c r="FV747" t="s">
        <v>449</v>
      </c>
      <c r="GF747" t="s">
        <v>7</v>
      </c>
      <c r="GJ747" t="s">
        <v>425</v>
      </c>
      <c r="GP747">
        <v>1</v>
      </c>
      <c r="GR747" t="s">
        <v>376</v>
      </c>
      <c r="GT747" t="s">
        <v>377</v>
      </c>
      <c r="GX747" t="s">
        <v>378</v>
      </c>
      <c r="HB747" t="s">
        <v>7</v>
      </c>
      <c r="HD747" t="s">
        <v>9</v>
      </c>
      <c r="HF747" t="s">
        <v>9</v>
      </c>
      <c r="HG747" t="s">
        <v>9</v>
      </c>
      <c r="HH747" t="s">
        <v>9</v>
      </c>
      <c r="HI747" t="s">
        <v>9</v>
      </c>
      <c r="HJ747" t="s">
        <v>9</v>
      </c>
      <c r="HK747" t="s">
        <v>9</v>
      </c>
      <c r="HL747" t="s">
        <v>9</v>
      </c>
      <c r="HM747" t="s">
        <v>9</v>
      </c>
      <c r="HN747" t="s">
        <v>9</v>
      </c>
      <c r="HX747" t="s">
        <v>9</v>
      </c>
      <c r="HY747" t="s">
        <v>9</v>
      </c>
      <c r="HZ747" t="s">
        <v>9</v>
      </c>
      <c r="IA747" t="s">
        <v>9</v>
      </c>
      <c r="IB747" t="s">
        <v>7</v>
      </c>
      <c r="IC747" t="s">
        <v>9</v>
      </c>
      <c r="ID747" t="s">
        <v>7</v>
      </c>
      <c r="IL747" t="s">
        <v>379</v>
      </c>
      <c r="IP747" t="s">
        <v>441</v>
      </c>
      <c r="IT747" t="s">
        <v>381</v>
      </c>
      <c r="IV747" t="s">
        <v>381</v>
      </c>
      <c r="IX747" t="s">
        <v>381</v>
      </c>
      <c r="IZ747" t="s">
        <v>7</v>
      </c>
      <c r="JL747" t="s">
        <v>361</v>
      </c>
      <c r="JM747" t="s">
        <v>361</v>
      </c>
      <c r="JN747" t="s">
        <v>361</v>
      </c>
      <c r="JO747" t="s">
        <v>361</v>
      </c>
      <c r="JP747" t="s">
        <v>361</v>
      </c>
      <c r="JQ747" t="s">
        <v>361</v>
      </c>
      <c r="JR747" t="s">
        <v>361</v>
      </c>
      <c r="JS747" t="s">
        <v>361</v>
      </c>
      <c r="JT747" t="s">
        <v>361</v>
      </c>
      <c r="JU747" t="s">
        <v>361</v>
      </c>
      <c r="JV747" t="s">
        <v>361</v>
      </c>
      <c r="JW747" t="s">
        <v>361</v>
      </c>
      <c r="KB747" t="s">
        <v>8</v>
      </c>
    </row>
    <row r="748" spans="1:288" x14ac:dyDescent="0.3">
      <c r="A748">
        <v>747</v>
      </c>
      <c r="D748" s="45">
        <v>44756</v>
      </c>
      <c r="E748" s="46">
        <v>0.41736111111111113</v>
      </c>
      <c r="F748" t="s">
        <v>73</v>
      </c>
      <c r="G748" t="s">
        <v>13</v>
      </c>
      <c r="H748" t="s">
        <v>7</v>
      </c>
      <c r="L748" t="s">
        <v>578</v>
      </c>
      <c r="P748" t="s">
        <v>9</v>
      </c>
      <c r="V748" t="s">
        <v>401</v>
      </c>
      <c r="X748" t="s">
        <v>7</v>
      </c>
      <c r="Z748" t="s">
        <v>364</v>
      </c>
      <c r="AB748" t="s">
        <v>365</v>
      </c>
      <c r="AD748" t="s">
        <v>506</v>
      </c>
      <c r="AF748" t="s">
        <v>367</v>
      </c>
      <c r="AJ748" t="s">
        <v>367</v>
      </c>
      <c r="AN748" t="s">
        <v>9</v>
      </c>
      <c r="AP748" t="s">
        <v>471</v>
      </c>
      <c r="AR748" t="s">
        <v>7</v>
      </c>
      <c r="AT748" t="s">
        <v>9</v>
      </c>
      <c r="AV748" t="s">
        <v>361</v>
      </c>
      <c r="AW748" t="s">
        <v>370</v>
      </c>
      <c r="AX748" t="s">
        <v>361</v>
      </c>
      <c r="AY748" t="s">
        <v>370</v>
      </c>
      <c r="AZ748" t="s">
        <v>370</v>
      </c>
      <c r="BA748" t="s">
        <v>370</v>
      </c>
      <c r="BB748" t="s">
        <v>361</v>
      </c>
      <c r="BC748" t="s">
        <v>361</v>
      </c>
      <c r="BD748" t="s">
        <v>361</v>
      </c>
      <c r="BE748" t="s">
        <v>361</v>
      </c>
      <c r="BF748" t="s">
        <v>361</v>
      </c>
      <c r="BG748" t="s">
        <v>361</v>
      </c>
      <c r="BH748" t="s">
        <v>361</v>
      </c>
      <c r="BI748" t="s">
        <v>361</v>
      </c>
      <c r="BJ748" t="s">
        <v>361</v>
      </c>
      <c r="BK748" t="s">
        <v>361</v>
      </c>
      <c r="BL748" t="s">
        <v>361</v>
      </c>
      <c r="BM748" t="s">
        <v>361</v>
      </c>
      <c r="BP748" t="s">
        <v>361</v>
      </c>
      <c r="BQ748" t="s">
        <v>370</v>
      </c>
      <c r="BR748" t="s">
        <v>361</v>
      </c>
      <c r="BS748" t="s">
        <v>370</v>
      </c>
      <c r="BT748" t="s">
        <v>370</v>
      </c>
      <c r="BU748" t="s">
        <v>361</v>
      </c>
      <c r="BV748" t="s">
        <v>361</v>
      </c>
      <c r="BW748" t="s">
        <v>361</v>
      </c>
      <c r="BX748" t="s">
        <v>361</v>
      </c>
      <c r="BY748" t="s">
        <v>361</v>
      </c>
      <c r="BZ748" t="s">
        <v>361</v>
      </c>
      <c r="CA748" t="s">
        <v>361</v>
      </c>
      <c r="CB748" t="s">
        <v>361</v>
      </c>
      <c r="CC748" t="s">
        <v>361</v>
      </c>
      <c r="CF748" t="s">
        <v>361</v>
      </c>
      <c r="CG748" t="s">
        <v>370</v>
      </c>
      <c r="CH748" t="s">
        <v>370</v>
      </c>
      <c r="CI748" t="s">
        <v>370</v>
      </c>
      <c r="CJ748" t="s">
        <v>370</v>
      </c>
      <c r="CK748" t="s">
        <v>370</v>
      </c>
      <c r="CL748" t="s">
        <v>370</v>
      </c>
      <c r="CM748" t="s">
        <v>370</v>
      </c>
      <c r="CN748" t="s">
        <v>361</v>
      </c>
      <c r="CO748" t="s">
        <v>361</v>
      </c>
      <c r="CP748" t="s">
        <v>361</v>
      </c>
      <c r="CQ748" t="s">
        <v>361</v>
      </c>
      <c r="CR748" t="s">
        <v>361</v>
      </c>
      <c r="CS748" t="s">
        <v>361</v>
      </c>
      <c r="CT748" t="s">
        <v>361</v>
      </c>
      <c r="CU748" t="s">
        <v>361</v>
      </c>
      <c r="CV748" t="s">
        <v>361</v>
      </c>
      <c r="CW748" t="s">
        <v>361</v>
      </c>
      <c r="CX748" t="s">
        <v>361</v>
      </c>
      <c r="CY748" t="s">
        <v>361</v>
      </c>
      <c r="CZ748" t="s">
        <v>361</v>
      </c>
      <c r="DA748" t="s">
        <v>361</v>
      </c>
      <c r="DD748" t="s">
        <v>9</v>
      </c>
      <c r="DF748" t="s">
        <v>9</v>
      </c>
      <c r="DH748" t="s">
        <v>361</v>
      </c>
      <c r="DI748" t="s">
        <v>361</v>
      </c>
      <c r="DJ748" t="s">
        <v>361</v>
      </c>
      <c r="DK748" t="s">
        <v>361</v>
      </c>
      <c r="DL748" t="s">
        <v>361</v>
      </c>
      <c r="DM748" t="s">
        <v>361</v>
      </c>
      <c r="DN748" t="s">
        <v>361</v>
      </c>
      <c r="DO748" t="s">
        <v>361</v>
      </c>
      <c r="DP748" t="s">
        <v>361</v>
      </c>
      <c r="DQ748" t="s">
        <v>361</v>
      </c>
      <c r="DR748" t="s">
        <v>370</v>
      </c>
      <c r="DT748" t="s">
        <v>361</v>
      </c>
      <c r="DU748" t="s">
        <v>361</v>
      </c>
      <c r="DV748" t="s">
        <v>361</v>
      </c>
      <c r="DW748" t="s">
        <v>361</v>
      </c>
      <c r="DX748" t="s">
        <v>361</v>
      </c>
      <c r="DY748" t="s">
        <v>361</v>
      </c>
      <c r="DZ748" t="s">
        <v>361</v>
      </c>
      <c r="EA748" t="s">
        <v>361</v>
      </c>
      <c r="EB748" t="s">
        <v>361</v>
      </c>
      <c r="EC748" t="s">
        <v>361</v>
      </c>
      <c r="ED748" t="s">
        <v>361</v>
      </c>
      <c r="EH748" t="s">
        <v>7</v>
      </c>
      <c r="EJ748" t="s">
        <v>7</v>
      </c>
      <c r="EL748">
        <v>1</v>
      </c>
      <c r="EM748" t="s">
        <v>372</v>
      </c>
      <c r="EN748">
        <v>35</v>
      </c>
      <c r="FQ748" t="s">
        <v>373</v>
      </c>
      <c r="FR748" t="s">
        <v>449</v>
      </c>
      <c r="FV748" t="s">
        <v>449</v>
      </c>
      <c r="GF748" t="s">
        <v>7</v>
      </c>
      <c r="GJ748" t="s">
        <v>425</v>
      </c>
      <c r="GP748">
        <v>1</v>
      </c>
      <c r="GR748" t="s">
        <v>376</v>
      </c>
      <c r="GT748" t="s">
        <v>377</v>
      </c>
      <c r="GX748" t="s">
        <v>378</v>
      </c>
      <c r="HB748" t="s">
        <v>7</v>
      </c>
      <c r="HD748" t="s">
        <v>9</v>
      </c>
      <c r="HF748" t="s">
        <v>9</v>
      </c>
      <c r="HG748" t="s">
        <v>9</v>
      </c>
      <c r="HH748" t="s">
        <v>9</v>
      </c>
      <c r="HI748" t="s">
        <v>9</v>
      </c>
      <c r="HJ748" t="s">
        <v>9</v>
      </c>
      <c r="HK748" t="s">
        <v>9</v>
      </c>
      <c r="HL748" t="s">
        <v>9</v>
      </c>
      <c r="HM748" t="s">
        <v>9</v>
      </c>
      <c r="HN748" t="s">
        <v>9</v>
      </c>
      <c r="HX748" t="s">
        <v>9</v>
      </c>
      <c r="HY748" t="s">
        <v>9</v>
      </c>
      <c r="HZ748" t="s">
        <v>7</v>
      </c>
      <c r="IA748" t="s">
        <v>9</v>
      </c>
      <c r="IB748" t="s">
        <v>7</v>
      </c>
      <c r="IC748" t="s">
        <v>9</v>
      </c>
      <c r="ID748" t="s">
        <v>7</v>
      </c>
      <c r="IL748" t="s">
        <v>379</v>
      </c>
      <c r="IP748" t="s">
        <v>441</v>
      </c>
      <c r="IT748" t="s">
        <v>381</v>
      </c>
      <c r="IV748" t="s">
        <v>381</v>
      </c>
      <c r="IX748" t="s">
        <v>381</v>
      </c>
      <c r="IZ748" t="s">
        <v>9</v>
      </c>
      <c r="JB748" t="s">
        <v>11</v>
      </c>
      <c r="JD748" t="s">
        <v>9</v>
      </c>
      <c r="JF748" t="s">
        <v>410</v>
      </c>
      <c r="JG748" t="s">
        <v>410</v>
      </c>
      <c r="JH748" t="s">
        <v>410</v>
      </c>
      <c r="JL748" t="s">
        <v>361</v>
      </c>
      <c r="JM748" t="s">
        <v>370</v>
      </c>
      <c r="JN748" t="s">
        <v>370</v>
      </c>
      <c r="JO748" t="s">
        <v>370</v>
      </c>
      <c r="JP748" t="s">
        <v>370</v>
      </c>
      <c r="JQ748" t="s">
        <v>361</v>
      </c>
      <c r="JR748" t="s">
        <v>361</v>
      </c>
      <c r="JS748" t="s">
        <v>361</v>
      </c>
      <c r="JT748" t="s">
        <v>361</v>
      </c>
      <c r="JU748" t="s">
        <v>361</v>
      </c>
      <c r="JV748" t="s">
        <v>361</v>
      </c>
      <c r="JW748" t="s">
        <v>361</v>
      </c>
      <c r="JX748" t="s">
        <v>489</v>
      </c>
      <c r="JZ748" t="s">
        <v>412</v>
      </c>
      <c r="KB748" t="s">
        <v>8</v>
      </c>
    </row>
    <row r="749" spans="1:288" x14ac:dyDescent="0.3">
      <c r="A749">
        <v>748</v>
      </c>
      <c r="D749" s="45">
        <v>44756</v>
      </c>
      <c r="E749" s="46">
        <v>0.4236111111111111</v>
      </c>
      <c r="F749" t="s">
        <v>75</v>
      </c>
      <c r="G749" t="s">
        <v>13</v>
      </c>
      <c r="H749" t="s">
        <v>7</v>
      </c>
      <c r="L749" t="s">
        <v>57</v>
      </c>
      <c r="M749" t="s">
        <v>687</v>
      </c>
      <c r="P749" t="s">
        <v>7</v>
      </c>
      <c r="Q749" t="s">
        <v>593</v>
      </c>
      <c r="V749" t="s">
        <v>401</v>
      </c>
      <c r="X749" t="s">
        <v>9</v>
      </c>
      <c r="Z749" t="s">
        <v>402</v>
      </c>
      <c r="AB749" t="s">
        <v>403</v>
      </c>
      <c r="AD749" t="s">
        <v>389</v>
      </c>
      <c r="AF749" t="s">
        <v>367</v>
      </c>
      <c r="AJ749" t="s">
        <v>367</v>
      </c>
      <c r="AN749" t="s">
        <v>7</v>
      </c>
      <c r="AP749" t="s">
        <v>367</v>
      </c>
      <c r="AR749" t="s">
        <v>7</v>
      </c>
      <c r="AT749" t="s">
        <v>368</v>
      </c>
      <c r="AV749" t="s">
        <v>370</v>
      </c>
      <c r="AW749" t="s">
        <v>361</v>
      </c>
      <c r="AX749" t="s">
        <v>361</v>
      </c>
      <c r="AY749" t="s">
        <v>361</v>
      </c>
      <c r="AZ749" t="s">
        <v>361</v>
      </c>
      <c r="BA749" t="s">
        <v>361</v>
      </c>
      <c r="BB749" t="s">
        <v>361</v>
      </c>
      <c r="BC749" t="s">
        <v>361</v>
      </c>
      <c r="BD749" t="s">
        <v>361</v>
      </c>
      <c r="BE749" t="s">
        <v>361</v>
      </c>
      <c r="BF749" t="s">
        <v>361</v>
      </c>
      <c r="BG749" t="s">
        <v>361</v>
      </c>
      <c r="BH749" t="s">
        <v>361</v>
      </c>
      <c r="BI749" t="s">
        <v>361</v>
      </c>
      <c r="BJ749" t="s">
        <v>361</v>
      </c>
      <c r="BK749" t="s">
        <v>361</v>
      </c>
      <c r="BL749" t="s">
        <v>361</v>
      </c>
      <c r="BM749" t="s">
        <v>361</v>
      </c>
      <c r="BP749" t="s">
        <v>370</v>
      </c>
      <c r="BQ749" t="s">
        <v>361</v>
      </c>
      <c r="BR749" t="s">
        <v>361</v>
      </c>
      <c r="BS749" t="s">
        <v>361</v>
      </c>
      <c r="BT749" t="s">
        <v>361</v>
      </c>
      <c r="BU749" t="s">
        <v>361</v>
      </c>
      <c r="BV749" t="s">
        <v>361</v>
      </c>
      <c r="BW749" t="s">
        <v>361</v>
      </c>
      <c r="BX749" t="s">
        <v>361</v>
      </c>
      <c r="BY749" t="s">
        <v>361</v>
      </c>
      <c r="BZ749" t="s">
        <v>361</v>
      </c>
      <c r="CA749" t="s">
        <v>361</v>
      </c>
      <c r="CB749" t="s">
        <v>361</v>
      </c>
      <c r="CC749" t="s">
        <v>361</v>
      </c>
      <c r="CF749" t="s">
        <v>370</v>
      </c>
      <c r="CG749" t="s">
        <v>361</v>
      </c>
      <c r="CH749" t="s">
        <v>361</v>
      </c>
      <c r="CI749" t="s">
        <v>361</v>
      </c>
      <c r="CJ749" t="s">
        <v>361</v>
      </c>
      <c r="CK749" t="s">
        <v>361</v>
      </c>
      <c r="CL749" t="s">
        <v>361</v>
      </c>
      <c r="CM749" t="s">
        <v>361</v>
      </c>
      <c r="CN749" t="s">
        <v>361</v>
      </c>
      <c r="CO749" t="s">
        <v>361</v>
      </c>
      <c r="CP749" t="s">
        <v>361</v>
      </c>
      <c r="CQ749" t="s">
        <v>361</v>
      </c>
      <c r="CR749" t="s">
        <v>361</v>
      </c>
      <c r="CS749" t="s">
        <v>361</v>
      </c>
      <c r="CT749" t="s">
        <v>361</v>
      </c>
      <c r="CU749" t="s">
        <v>361</v>
      </c>
      <c r="CV749" t="s">
        <v>361</v>
      </c>
      <c r="CW749" t="s">
        <v>361</v>
      </c>
      <c r="CX749" t="s">
        <v>361</v>
      </c>
      <c r="CY749" t="s">
        <v>361</v>
      </c>
      <c r="CZ749" t="s">
        <v>361</v>
      </c>
      <c r="DA749" t="s">
        <v>361</v>
      </c>
      <c r="DD749" t="s">
        <v>368</v>
      </c>
      <c r="DF749" t="s">
        <v>368</v>
      </c>
      <c r="DH749" t="s">
        <v>361</v>
      </c>
      <c r="DI749" t="s">
        <v>361</v>
      </c>
      <c r="DJ749" t="s">
        <v>361</v>
      </c>
      <c r="DK749" t="s">
        <v>361</v>
      </c>
      <c r="DL749" t="s">
        <v>361</v>
      </c>
      <c r="DM749" t="s">
        <v>361</v>
      </c>
      <c r="DN749" t="s">
        <v>361</v>
      </c>
      <c r="DO749" t="s">
        <v>361</v>
      </c>
      <c r="DP749" t="s">
        <v>361</v>
      </c>
      <c r="DQ749" t="s">
        <v>361</v>
      </c>
      <c r="DR749" t="s">
        <v>370</v>
      </c>
      <c r="DT749" t="s">
        <v>361</v>
      </c>
      <c r="DU749" t="s">
        <v>361</v>
      </c>
      <c r="DV749" t="s">
        <v>361</v>
      </c>
      <c r="DW749" t="s">
        <v>361</v>
      </c>
      <c r="DX749" t="s">
        <v>361</v>
      </c>
      <c r="DY749" t="s">
        <v>361</v>
      </c>
      <c r="DZ749" t="s">
        <v>361</v>
      </c>
      <c r="EA749" t="s">
        <v>361</v>
      </c>
      <c r="EB749" t="s">
        <v>361</v>
      </c>
      <c r="EC749" t="s">
        <v>361</v>
      </c>
      <c r="ED749" t="s">
        <v>361</v>
      </c>
      <c r="EH749" t="s">
        <v>7</v>
      </c>
      <c r="EJ749" t="s">
        <v>7</v>
      </c>
      <c r="EL749">
        <v>1</v>
      </c>
      <c r="EM749" t="s">
        <v>372</v>
      </c>
      <c r="EN749">
        <v>29</v>
      </c>
      <c r="FQ749" t="s">
        <v>373</v>
      </c>
      <c r="FR749" t="s">
        <v>476</v>
      </c>
      <c r="FV749" t="s">
        <v>476</v>
      </c>
      <c r="GF749" t="s">
        <v>7</v>
      </c>
      <c r="GJ749" t="s">
        <v>375</v>
      </c>
      <c r="GP749">
        <v>5</v>
      </c>
      <c r="GR749" t="s">
        <v>523</v>
      </c>
      <c r="GT749" t="s">
        <v>377</v>
      </c>
      <c r="GX749" t="s">
        <v>378</v>
      </c>
      <c r="HB749" t="s">
        <v>7</v>
      </c>
      <c r="HD749" t="s">
        <v>9</v>
      </c>
      <c r="HF749" t="s">
        <v>9</v>
      </c>
      <c r="HG749" t="s">
        <v>9</v>
      </c>
      <c r="HH749" t="s">
        <v>7</v>
      </c>
      <c r="HI749" t="s">
        <v>7</v>
      </c>
      <c r="HJ749" t="s">
        <v>9</v>
      </c>
      <c r="HK749" t="s">
        <v>7</v>
      </c>
      <c r="HL749" t="s">
        <v>7</v>
      </c>
      <c r="HM749" t="s">
        <v>9</v>
      </c>
      <c r="HN749" t="s">
        <v>7</v>
      </c>
      <c r="HX749" t="s">
        <v>7</v>
      </c>
      <c r="HY749" t="s">
        <v>9</v>
      </c>
      <c r="HZ749" t="s">
        <v>7</v>
      </c>
      <c r="IA749" t="s">
        <v>7</v>
      </c>
      <c r="IB749" t="s">
        <v>7</v>
      </c>
      <c r="IC749" t="s">
        <v>7</v>
      </c>
      <c r="ID749" t="s">
        <v>7</v>
      </c>
      <c r="IL749" t="s">
        <v>379</v>
      </c>
      <c r="IP749" t="s">
        <v>380</v>
      </c>
      <c r="IT749" t="s">
        <v>519</v>
      </c>
      <c r="IV749" t="s">
        <v>519</v>
      </c>
      <c r="IX749" t="s">
        <v>519</v>
      </c>
      <c r="IZ749" t="s">
        <v>7</v>
      </c>
      <c r="JL749" t="s">
        <v>361</v>
      </c>
      <c r="JM749" t="s">
        <v>361</v>
      </c>
      <c r="JN749" t="s">
        <v>361</v>
      </c>
      <c r="JO749" t="s">
        <v>361</v>
      </c>
      <c r="JP749" t="s">
        <v>361</v>
      </c>
      <c r="JQ749" t="s">
        <v>361</v>
      </c>
      <c r="JR749" t="s">
        <v>361</v>
      </c>
      <c r="JS749" t="s">
        <v>361</v>
      </c>
      <c r="JT749" t="s">
        <v>361</v>
      </c>
      <c r="JU749" t="s">
        <v>361</v>
      </c>
      <c r="JV749" t="s">
        <v>361</v>
      </c>
      <c r="JW749" t="s">
        <v>361</v>
      </c>
      <c r="KB749" t="s">
        <v>8</v>
      </c>
    </row>
    <row r="750" spans="1:288" x14ac:dyDescent="0.3">
      <c r="A750">
        <v>749</v>
      </c>
      <c r="AV750" t="s">
        <v>361</v>
      </c>
      <c r="AW750" t="s">
        <v>361</v>
      </c>
      <c r="AX750" t="s">
        <v>361</v>
      </c>
      <c r="AY750" t="s">
        <v>361</v>
      </c>
      <c r="AZ750" t="s">
        <v>361</v>
      </c>
      <c r="BA750" t="s">
        <v>361</v>
      </c>
      <c r="BB750" t="s">
        <v>361</v>
      </c>
      <c r="BC750" t="s">
        <v>361</v>
      </c>
      <c r="BD750" t="s">
        <v>361</v>
      </c>
      <c r="BE750" t="s">
        <v>361</v>
      </c>
      <c r="BF750" t="s">
        <v>361</v>
      </c>
      <c r="BG750" t="s">
        <v>361</v>
      </c>
      <c r="BH750" t="s">
        <v>361</v>
      </c>
      <c r="BI750" t="s">
        <v>361</v>
      </c>
      <c r="BJ750" t="s">
        <v>361</v>
      </c>
      <c r="BK750" t="s">
        <v>361</v>
      </c>
      <c r="BL750" t="s">
        <v>361</v>
      </c>
      <c r="BM750" t="s">
        <v>361</v>
      </c>
      <c r="BP750" t="s">
        <v>361</v>
      </c>
      <c r="BQ750" t="s">
        <v>361</v>
      </c>
      <c r="BR750" t="s">
        <v>361</v>
      </c>
      <c r="BS750" t="s">
        <v>361</v>
      </c>
      <c r="BT750" t="s">
        <v>361</v>
      </c>
      <c r="BU750" t="s">
        <v>361</v>
      </c>
      <c r="BV750" t="s">
        <v>361</v>
      </c>
      <c r="BW750" t="s">
        <v>361</v>
      </c>
      <c r="BX750" t="s">
        <v>361</v>
      </c>
      <c r="BY750" t="s">
        <v>361</v>
      </c>
      <c r="BZ750" t="s">
        <v>361</v>
      </c>
      <c r="CA750" t="s">
        <v>361</v>
      </c>
      <c r="CB750" t="s">
        <v>361</v>
      </c>
      <c r="CC750" t="s">
        <v>361</v>
      </c>
      <c r="CF750" t="s">
        <v>361</v>
      </c>
      <c r="CG750" t="s">
        <v>361</v>
      </c>
      <c r="CH750" t="s">
        <v>361</v>
      </c>
      <c r="CI750" t="s">
        <v>361</v>
      </c>
      <c r="CJ750" t="s">
        <v>361</v>
      </c>
      <c r="CK750" t="s">
        <v>361</v>
      </c>
      <c r="CL750" t="s">
        <v>361</v>
      </c>
      <c r="CM750" t="s">
        <v>361</v>
      </c>
      <c r="CN750" t="s">
        <v>361</v>
      </c>
      <c r="CO750" t="s">
        <v>361</v>
      </c>
      <c r="CP750" t="s">
        <v>361</v>
      </c>
      <c r="CQ750" t="s">
        <v>361</v>
      </c>
      <c r="CR750" t="s">
        <v>361</v>
      </c>
      <c r="CS750" t="s">
        <v>361</v>
      </c>
      <c r="CT750" t="s">
        <v>361</v>
      </c>
      <c r="CU750" t="s">
        <v>361</v>
      </c>
      <c r="CV750" t="s">
        <v>361</v>
      </c>
      <c r="CW750" t="s">
        <v>361</v>
      </c>
      <c r="CX750" t="s">
        <v>361</v>
      </c>
      <c r="CY750" t="s">
        <v>361</v>
      </c>
      <c r="CZ750" t="s">
        <v>361</v>
      </c>
      <c r="DA750" t="s">
        <v>361</v>
      </c>
      <c r="DH750" t="s">
        <v>361</v>
      </c>
      <c r="DI750" t="s">
        <v>361</v>
      </c>
      <c r="DJ750" t="s">
        <v>361</v>
      </c>
      <c r="DK750" t="s">
        <v>361</v>
      </c>
      <c r="DL750" t="s">
        <v>361</v>
      </c>
      <c r="DM750" t="s">
        <v>361</v>
      </c>
      <c r="DN750" t="s">
        <v>361</v>
      </c>
      <c r="DO750" t="s">
        <v>361</v>
      </c>
      <c r="DP750" t="s">
        <v>361</v>
      </c>
      <c r="DQ750" t="s">
        <v>361</v>
      </c>
      <c r="DR750" t="s">
        <v>361</v>
      </c>
      <c r="DT750" t="s">
        <v>361</v>
      </c>
      <c r="DU750" t="s">
        <v>361</v>
      </c>
      <c r="DV750" t="s">
        <v>361</v>
      </c>
      <c r="DW750" t="s">
        <v>361</v>
      </c>
      <c r="DX750" t="s">
        <v>361</v>
      </c>
      <c r="DY750" t="s">
        <v>361</v>
      </c>
      <c r="DZ750" t="s">
        <v>361</v>
      </c>
      <c r="EA750" t="s">
        <v>361</v>
      </c>
      <c r="EB750" t="s">
        <v>361</v>
      </c>
      <c r="EC750" t="s">
        <v>361</v>
      </c>
      <c r="ED750" t="s">
        <v>361</v>
      </c>
      <c r="JL750" t="s">
        <v>361</v>
      </c>
      <c r="JM750" t="s">
        <v>361</v>
      </c>
      <c r="JN750" t="s">
        <v>361</v>
      </c>
      <c r="JO750" t="s">
        <v>361</v>
      </c>
      <c r="JP750" t="s">
        <v>361</v>
      </c>
      <c r="JQ750" t="s">
        <v>361</v>
      </c>
      <c r="JR750" t="s">
        <v>361</v>
      </c>
      <c r="JS750" t="s">
        <v>361</v>
      </c>
      <c r="JT750" t="s">
        <v>361</v>
      </c>
      <c r="JU750" t="s">
        <v>361</v>
      </c>
      <c r="JV750" t="s">
        <v>361</v>
      </c>
      <c r="JW750" t="s">
        <v>361</v>
      </c>
      <c r="KB750" t="s">
        <v>59</v>
      </c>
    </row>
    <row r="751" spans="1:288" x14ac:dyDescent="0.3">
      <c r="A751">
        <v>750</v>
      </c>
      <c r="D751" s="45">
        <v>44756</v>
      </c>
      <c r="E751" s="46">
        <v>0.44444444444444442</v>
      </c>
      <c r="F751" t="s">
        <v>5</v>
      </c>
      <c r="G751" t="s">
        <v>13</v>
      </c>
      <c r="H751" t="s">
        <v>7</v>
      </c>
      <c r="L751" t="s">
        <v>578</v>
      </c>
      <c r="P751" t="s">
        <v>9</v>
      </c>
      <c r="V751" t="s">
        <v>401</v>
      </c>
      <c r="X751" t="s">
        <v>9</v>
      </c>
      <c r="Z751" t="s">
        <v>364</v>
      </c>
      <c r="AB751" t="s">
        <v>469</v>
      </c>
      <c r="AD751" t="s">
        <v>525</v>
      </c>
      <c r="AF751" t="s">
        <v>367</v>
      </c>
      <c r="AJ751" t="s">
        <v>367</v>
      </c>
      <c r="AN751" t="s">
        <v>7</v>
      </c>
      <c r="AP751" t="s">
        <v>369</v>
      </c>
      <c r="AR751" t="s">
        <v>7</v>
      </c>
      <c r="AT751" t="s">
        <v>7</v>
      </c>
      <c r="AV751" t="s">
        <v>361</v>
      </c>
      <c r="AW751" t="s">
        <v>361</v>
      </c>
      <c r="AX751" t="s">
        <v>361</v>
      </c>
      <c r="AY751" t="s">
        <v>370</v>
      </c>
      <c r="AZ751" t="s">
        <v>361</v>
      </c>
      <c r="BA751" t="s">
        <v>370</v>
      </c>
      <c r="BB751" t="s">
        <v>361</v>
      </c>
      <c r="BC751" t="s">
        <v>361</v>
      </c>
      <c r="BD751" t="s">
        <v>361</v>
      </c>
      <c r="BE751" t="s">
        <v>361</v>
      </c>
      <c r="BF751" t="s">
        <v>361</v>
      </c>
      <c r="BG751" t="s">
        <v>361</v>
      </c>
      <c r="BH751" t="s">
        <v>361</v>
      </c>
      <c r="BI751" t="s">
        <v>361</v>
      </c>
      <c r="BJ751" t="s">
        <v>361</v>
      </c>
      <c r="BK751" t="s">
        <v>361</v>
      </c>
      <c r="BL751" t="s">
        <v>361</v>
      </c>
      <c r="BM751" t="s">
        <v>361</v>
      </c>
      <c r="BP751" t="s">
        <v>361</v>
      </c>
      <c r="BQ751" t="s">
        <v>361</v>
      </c>
      <c r="BR751" t="s">
        <v>361</v>
      </c>
      <c r="BS751" t="s">
        <v>370</v>
      </c>
      <c r="BT751" t="s">
        <v>361</v>
      </c>
      <c r="BU751" t="s">
        <v>361</v>
      </c>
      <c r="BV751" t="s">
        <v>361</v>
      </c>
      <c r="BW751" t="s">
        <v>361</v>
      </c>
      <c r="BX751" t="s">
        <v>361</v>
      </c>
      <c r="BY751" t="s">
        <v>361</v>
      </c>
      <c r="BZ751" t="s">
        <v>361</v>
      </c>
      <c r="CA751" t="s">
        <v>361</v>
      </c>
      <c r="CB751" t="s">
        <v>361</v>
      </c>
      <c r="CC751" t="s">
        <v>361</v>
      </c>
      <c r="CF751" t="s">
        <v>361</v>
      </c>
      <c r="CG751" t="s">
        <v>361</v>
      </c>
      <c r="CH751" t="s">
        <v>370</v>
      </c>
      <c r="CI751" t="s">
        <v>370</v>
      </c>
      <c r="CJ751" t="s">
        <v>370</v>
      </c>
      <c r="CK751" t="s">
        <v>370</v>
      </c>
      <c r="CL751" t="s">
        <v>370</v>
      </c>
      <c r="CM751" t="s">
        <v>361</v>
      </c>
      <c r="CN751" t="s">
        <v>361</v>
      </c>
      <c r="CO751" t="s">
        <v>361</v>
      </c>
      <c r="CP751" t="s">
        <v>361</v>
      </c>
      <c r="CQ751" t="s">
        <v>361</v>
      </c>
      <c r="CR751" t="s">
        <v>361</v>
      </c>
      <c r="CS751" t="s">
        <v>361</v>
      </c>
      <c r="CT751" t="s">
        <v>361</v>
      </c>
      <c r="CU751" t="s">
        <v>361</v>
      </c>
      <c r="CV751" t="s">
        <v>361</v>
      </c>
      <c r="CW751" t="s">
        <v>361</v>
      </c>
      <c r="CX751" t="s">
        <v>361</v>
      </c>
      <c r="CY751" t="s">
        <v>361</v>
      </c>
      <c r="CZ751" t="s">
        <v>361</v>
      </c>
      <c r="DA751" t="s">
        <v>361</v>
      </c>
      <c r="DD751" t="s">
        <v>9</v>
      </c>
      <c r="DF751" t="s">
        <v>9</v>
      </c>
      <c r="DH751" t="s">
        <v>361</v>
      </c>
      <c r="DI751" t="s">
        <v>361</v>
      </c>
      <c r="DJ751" t="s">
        <v>361</v>
      </c>
      <c r="DK751" t="s">
        <v>361</v>
      </c>
      <c r="DL751" t="s">
        <v>361</v>
      </c>
      <c r="DM751" t="s">
        <v>361</v>
      </c>
      <c r="DN751" t="s">
        <v>361</v>
      </c>
      <c r="DO751" t="s">
        <v>361</v>
      </c>
      <c r="DP751" t="s">
        <v>361</v>
      </c>
      <c r="DQ751" t="s">
        <v>361</v>
      </c>
      <c r="DR751" t="s">
        <v>370</v>
      </c>
      <c r="DT751" t="s">
        <v>361</v>
      </c>
      <c r="DU751" t="s">
        <v>361</v>
      </c>
      <c r="DV751" t="s">
        <v>361</v>
      </c>
      <c r="DW751" t="s">
        <v>361</v>
      </c>
      <c r="DX751" t="s">
        <v>361</v>
      </c>
      <c r="DY751" t="s">
        <v>361</v>
      </c>
      <c r="DZ751" t="s">
        <v>361</v>
      </c>
      <c r="EA751" t="s">
        <v>361</v>
      </c>
      <c r="EB751" t="s">
        <v>361</v>
      </c>
      <c r="EC751" t="s">
        <v>361</v>
      </c>
      <c r="ED751" t="s">
        <v>361</v>
      </c>
      <c r="EH751" t="s">
        <v>7</v>
      </c>
      <c r="EJ751" t="s">
        <v>7</v>
      </c>
      <c r="EL751">
        <v>2</v>
      </c>
      <c r="EM751" t="s">
        <v>372</v>
      </c>
      <c r="EN751">
        <v>58</v>
      </c>
      <c r="EO751" t="s">
        <v>371</v>
      </c>
      <c r="EP751">
        <v>19</v>
      </c>
      <c r="FQ751" t="s">
        <v>373</v>
      </c>
      <c r="FR751" t="s">
        <v>449</v>
      </c>
      <c r="FV751" t="s">
        <v>449</v>
      </c>
      <c r="GF751" t="s">
        <v>7</v>
      </c>
      <c r="GJ751" t="s">
        <v>425</v>
      </c>
      <c r="GP751">
        <v>2</v>
      </c>
      <c r="GR751" t="s">
        <v>376</v>
      </c>
      <c r="GT751" t="s">
        <v>377</v>
      </c>
      <c r="GX751" t="s">
        <v>378</v>
      </c>
      <c r="HB751" t="s">
        <v>9</v>
      </c>
      <c r="HD751" t="s">
        <v>9</v>
      </c>
      <c r="HF751" t="s">
        <v>9</v>
      </c>
      <c r="HG751" t="s">
        <v>9</v>
      </c>
      <c r="HH751" t="s">
        <v>7</v>
      </c>
      <c r="HI751" t="s">
        <v>9</v>
      </c>
      <c r="HJ751" t="s">
        <v>9</v>
      </c>
      <c r="HK751" t="s">
        <v>7</v>
      </c>
      <c r="HL751" t="s">
        <v>9</v>
      </c>
      <c r="HM751" t="s">
        <v>9</v>
      </c>
      <c r="HN751" t="s">
        <v>9</v>
      </c>
      <c r="HX751" t="s">
        <v>9</v>
      </c>
      <c r="HY751" t="s">
        <v>9</v>
      </c>
      <c r="HZ751" t="s">
        <v>7</v>
      </c>
      <c r="IA751" t="s">
        <v>7</v>
      </c>
      <c r="IB751" t="s">
        <v>7</v>
      </c>
      <c r="IC751" t="s">
        <v>9</v>
      </c>
      <c r="ID751" t="s">
        <v>7</v>
      </c>
      <c r="IL751" t="s">
        <v>379</v>
      </c>
      <c r="IP751" t="s">
        <v>380</v>
      </c>
      <c r="IT751" t="s">
        <v>381</v>
      </c>
      <c r="IV751" t="s">
        <v>381</v>
      </c>
      <c r="IX751" t="s">
        <v>381</v>
      </c>
      <c r="IZ751" t="s">
        <v>9</v>
      </c>
      <c r="JB751" t="s">
        <v>11</v>
      </c>
      <c r="JD751" t="s">
        <v>9</v>
      </c>
      <c r="JF751" t="s">
        <v>409</v>
      </c>
      <c r="JG751" t="s">
        <v>410</v>
      </c>
      <c r="JH751" t="s">
        <v>410</v>
      </c>
      <c r="JL751" t="s">
        <v>370</v>
      </c>
      <c r="JM751" t="s">
        <v>370</v>
      </c>
      <c r="JN751" t="s">
        <v>370</v>
      </c>
      <c r="JO751" t="s">
        <v>370</v>
      </c>
      <c r="JP751" t="s">
        <v>370</v>
      </c>
      <c r="JQ751" t="s">
        <v>361</v>
      </c>
      <c r="JR751" t="s">
        <v>361</v>
      </c>
      <c r="JS751" t="s">
        <v>361</v>
      </c>
      <c r="JT751" t="s">
        <v>361</v>
      </c>
      <c r="JU751" t="s">
        <v>361</v>
      </c>
      <c r="JV751" t="s">
        <v>361</v>
      </c>
      <c r="JW751" t="s">
        <v>361</v>
      </c>
      <c r="JX751" t="s">
        <v>14</v>
      </c>
      <c r="JZ751" t="s">
        <v>412</v>
      </c>
      <c r="KB751" t="s">
        <v>8</v>
      </c>
    </row>
    <row r="752" spans="1:288" x14ac:dyDescent="0.3">
      <c r="A752">
        <v>751</v>
      </c>
      <c r="AV752" t="s">
        <v>361</v>
      </c>
      <c r="AW752" t="s">
        <v>361</v>
      </c>
      <c r="AX752" t="s">
        <v>361</v>
      </c>
      <c r="AY752" t="s">
        <v>361</v>
      </c>
      <c r="AZ752" t="s">
        <v>361</v>
      </c>
      <c r="BA752" t="s">
        <v>361</v>
      </c>
      <c r="BB752" t="s">
        <v>361</v>
      </c>
      <c r="BC752" t="s">
        <v>361</v>
      </c>
      <c r="BD752" t="s">
        <v>361</v>
      </c>
      <c r="BE752" t="s">
        <v>361</v>
      </c>
      <c r="BF752" t="s">
        <v>361</v>
      </c>
      <c r="BG752" t="s">
        <v>361</v>
      </c>
      <c r="BH752" t="s">
        <v>361</v>
      </c>
      <c r="BI752" t="s">
        <v>361</v>
      </c>
      <c r="BJ752" t="s">
        <v>361</v>
      </c>
      <c r="BK752" t="s">
        <v>361</v>
      </c>
      <c r="BL752" t="s">
        <v>361</v>
      </c>
      <c r="BM752" t="s">
        <v>361</v>
      </c>
      <c r="BP752" t="s">
        <v>361</v>
      </c>
      <c r="BQ752" t="s">
        <v>361</v>
      </c>
      <c r="BR752" t="s">
        <v>361</v>
      </c>
      <c r="BS752" t="s">
        <v>361</v>
      </c>
      <c r="BT752" t="s">
        <v>361</v>
      </c>
      <c r="BU752" t="s">
        <v>361</v>
      </c>
      <c r="BV752" t="s">
        <v>361</v>
      </c>
      <c r="BW752" t="s">
        <v>361</v>
      </c>
      <c r="BX752" t="s">
        <v>361</v>
      </c>
      <c r="BY752" t="s">
        <v>361</v>
      </c>
      <c r="BZ752" t="s">
        <v>361</v>
      </c>
      <c r="CA752" t="s">
        <v>361</v>
      </c>
      <c r="CB752" t="s">
        <v>361</v>
      </c>
      <c r="CC752" t="s">
        <v>361</v>
      </c>
      <c r="CF752" t="s">
        <v>361</v>
      </c>
      <c r="CG752" t="s">
        <v>361</v>
      </c>
      <c r="CH752" t="s">
        <v>361</v>
      </c>
      <c r="CI752" t="s">
        <v>361</v>
      </c>
      <c r="CJ752" t="s">
        <v>361</v>
      </c>
      <c r="CK752" t="s">
        <v>361</v>
      </c>
      <c r="CL752" t="s">
        <v>361</v>
      </c>
      <c r="CM752" t="s">
        <v>361</v>
      </c>
      <c r="CN752" t="s">
        <v>361</v>
      </c>
      <c r="CO752" t="s">
        <v>361</v>
      </c>
      <c r="CP752" t="s">
        <v>361</v>
      </c>
      <c r="CQ752" t="s">
        <v>361</v>
      </c>
      <c r="CR752" t="s">
        <v>361</v>
      </c>
      <c r="CS752" t="s">
        <v>361</v>
      </c>
      <c r="CT752" t="s">
        <v>361</v>
      </c>
      <c r="CU752" t="s">
        <v>361</v>
      </c>
      <c r="CV752" t="s">
        <v>361</v>
      </c>
      <c r="CW752" t="s">
        <v>361</v>
      </c>
      <c r="CX752" t="s">
        <v>361</v>
      </c>
      <c r="CY752" t="s">
        <v>361</v>
      </c>
      <c r="CZ752" t="s">
        <v>361</v>
      </c>
      <c r="DA752" t="s">
        <v>361</v>
      </c>
      <c r="DH752" t="s">
        <v>361</v>
      </c>
      <c r="DI752" t="s">
        <v>361</v>
      </c>
      <c r="DJ752" t="s">
        <v>361</v>
      </c>
      <c r="DK752" t="s">
        <v>361</v>
      </c>
      <c r="DL752" t="s">
        <v>361</v>
      </c>
      <c r="DM752" t="s">
        <v>361</v>
      </c>
      <c r="DN752" t="s">
        <v>361</v>
      </c>
      <c r="DO752" t="s">
        <v>361</v>
      </c>
      <c r="DP752" t="s">
        <v>361</v>
      </c>
      <c r="DQ752" t="s">
        <v>361</v>
      </c>
      <c r="DR752" t="s">
        <v>361</v>
      </c>
      <c r="DT752" t="s">
        <v>361</v>
      </c>
      <c r="DU752" t="s">
        <v>361</v>
      </c>
      <c r="DV752" t="s">
        <v>361</v>
      </c>
      <c r="DW752" t="s">
        <v>361</v>
      </c>
      <c r="DX752" t="s">
        <v>361</v>
      </c>
      <c r="DY752" t="s">
        <v>361</v>
      </c>
      <c r="DZ752" t="s">
        <v>361</v>
      </c>
      <c r="EA752" t="s">
        <v>361</v>
      </c>
      <c r="EB752" t="s">
        <v>361</v>
      </c>
      <c r="EC752" t="s">
        <v>361</v>
      </c>
      <c r="ED752" t="s">
        <v>361</v>
      </c>
      <c r="JL752" t="s">
        <v>361</v>
      </c>
      <c r="JM752" t="s">
        <v>361</v>
      </c>
      <c r="JN752" t="s">
        <v>361</v>
      </c>
      <c r="JO752" t="s">
        <v>361</v>
      </c>
      <c r="JP752" t="s">
        <v>361</v>
      </c>
      <c r="JQ752" t="s">
        <v>361</v>
      </c>
      <c r="JR752" t="s">
        <v>361</v>
      </c>
      <c r="JS752" t="s">
        <v>361</v>
      </c>
      <c r="JT752" t="s">
        <v>361</v>
      </c>
      <c r="JU752" t="s">
        <v>361</v>
      </c>
      <c r="JV752" t="s">
        <v>361</v>
      </c>
      <c r="JW752" t="s">
        <v>361</v>
      </c>
      <c r="KB752" t="s">
        <v>59</v>
      </c>
    </row>
    <row r="753" spans="1:288" x14ac:dyDescent="0.3">
      <c r="A753">
        <v>752</v>
      </c>
      <c r="D753" s="45">
        <v>44756</v>
      </c>
      <c r="E753" s="46">
        <v>0.4465277777777778</v>
      </c>
      <c r="F753" t="s">
        <v>27</v>
      </c>
      <c r="AV753" t="s">
        <v>361</v>
      </c>
      <c r="AW753" t="s">
        <v>361</v>
      </c>
      <c r="AX753" t="s">
        <v>361</v>
      </c>
      <c r="AY753" t="s">
        <v>361</v>
      </c>
      <c r="AZ753" t="s">
        <v>361</v>
      </c>
      <c r="BA753" t="s">
        <v>361</v>
      </c>
      <c r="BB753" t="s">
        <v>361</v>
      </c>
      <c r="BC753" t="s">
        <v>361</v>
      </c>
      <c r="BD753" t="s">
        <v>361</v>
      </c>
      <c r="BE753" t="s">
        <v>361</v>
      </c>
      <c r="BF753" t="s">
        <v>361</v>
      </c>
      <c r="BG753" t="s">
        <v>361</v>
      </c>
      <c r="BH753" t="s">
        <v>361</v>
      </c>
      <c r="BI753" t="s">
        <v>361</v>
      </c>
      <c r="BJ753" t="s">
        <v>361</v>
      </c>
      <c r="BK753" t="s">
        <v>361</v>
      </c>
      <c r="BL753" t="s">
        <v>361</v>
      </c>
      <c r="BM753" t="s">
        <v>361</v>
      </c>
      <c r="BP753" t="s">
        <v>361</v>
      </c>
      <c r="BQ753" t="s">
        <v>361</v>
      </c>
      <c r="BR753" t="s">
        <v>361</v>
      </c>
      <c r="BS753" t="s">
        <v>361</v>
      </c>
      <c r="BT753" t="s">
        <v>361</v>
      </c>
      <c r="BU753" t="s">
        <v>361</v>
      </c>
      <c r="BV753" t="s">
        <v>361</v>
      </c>
      <c r="BW753" t="s">
        <v>361</v>
      </c>
      <c r="BX753" t="s">
        <v>361</v>
      </c>
      <c r="BY753" t="s">
        <v>361</v>
      </c>
      <c r="BZ753" t="s">
        <v>361</v>
      </c>
      <c r="CA753" t="s">
        <v>361</v>
      </c>
      <c r="CB753" t="s">
        <v>361</v>
      </c>
      <c r="CC753" t="s">
        <v>361</v>
      </c>
      <c r="CF753" t="s">
        <v>361</v>
      </c>
      <c r="CG753" t="s">
        <v>361</v>
      </c>
      <c r="CH753" t="s">
        <v>361</v>
      </c>
      <c r="CI753" t="s">
        <v>361</v>
      </c>
      <c r="CJ753" t="s">
        <v>361</v>
      </c>
      <c r="CK753" t="s">
        <v>361</v>
      </c>
      <c r="CL753" t="s">
        <v>361</v>
      </c>
      <c r="CM753" t="s">
        <v>361</v>
      </c>
      <c r="CN753" t="s">
        <v>361</v>
      </c>
      <c r="CO753" t="s">
        <v>361</v>
      </c>
      <c r="CP753" t="s">
        <v>361</v>
      </c>
      <c r="CQ753" t="s">
        <v>361</v>
      </c>
      <c r="CR753" t="s">
        <v>361</v>
      </c>
      <c r="CS753" t="s">
        <v>361</v>
      </c>
      <c r="CT753" t="s">
        <v>361</v>
      </c>
      <c r="CU753" t="s">
        <v>361</v>
      </c>
      <c r="CV753" t="s">
        <v>361</v>
      </c>
      <c r="CW753" t="s">
        <v>361</v>
      </c>
      <c r="CX753" t="s">
        <v>361</v>
      </c>
      <c r="CY753" t="s">
        <v>361</v>
      </c>
      <c r="CZ753" t="s">
        <v>361</v>
      </c>
      <c r="DA753" t="s">
        <v>361</v>
      </c>
      <c r="DH753" t="s">
        <v>361</v>
      </c>
      <c r="DI753" t="s">
        <v>361</v>
      </c>
      <c r="DJ753" t="s">
        <v>361</v>
      </c>
      <c r="DK753" t="s">
        <v>361</v>
      </c>
      <c r="DL753" t="s">
        <v>361</v>
      </c>
      <c r="DM753" t="s">
        <v>361</v>
      </c>
      <c r="DN753" t="s">
        <v>361</v>
      </c>
      <c r="DO753" t="s">
        <v>361</v>
      </c>
      <c r="DP753" t="s">
        <v>361</v>
      </c>
      <c r="DQ753" t="s">
        <v>361</v>
      </c>
      <c r="DR753" t="s">
        <v>361</v>
      </c>
      <c r="DT753" t="s">
        <v>361</v>
      </c>
      <c r="DU753" t="s">
        <v>361</v>
      </c>
      <c r="DV753" t="s">
        <v>361</v>
      </c>
      <c r="DW753" t="s">
        <v>361</v>
      </c>
      <c r="DX753" t="s">
        <v>361</v>
      </c>
      <c r="DY753" t="s">
        <v>361</v>
      </c>
      <c r="DZ753" t="s">
        <v>361</v>
      </c>
      <c r="EA753" t="s">
        <v>361</v>
      </c>
      <c r="EB753" t="s">
        <v>361</v>
      </c>
      <c r="EC753" t="s">
        <v>361</v>
      </c>
      <c r="ED753" t="s">
        <v>361</v>
      </c>
      <c r="JL753" t="s">
        <v>361</v>
      </c>
      <c r="JM753" t="s">
        <v>361</v>
      </c>
      <c r="JN753" t="s">
        <v>361</v>
      </c>
      <c r="JO753" t="s">
        <v>361</v>
      </c>
      <c r="JP753" t="s">
        <v>361</v>
      </c>
      <c r="JQ753" t="s">
        <v>361</v>
      </c>
      <c r="JR753" t="s">
        <v>361</v>
      </c>
      <c r="JS753" t="s">
        <v>361</v>
      </c>
      <c r="JT753" t="s">
        <v>361</v>
      </c>
      <c r="JU753" t="s">
        <v>361</v>
      </c>
      <c r="JV753" t="s">
        <v>361</v>
      </c>
      <c r="JW753" t="s">
        <v>361</v>
      </c>
      <c r="KB753" t="s">
        <v>8</v>
      </c>
    </row>
    <row r="754" spans="1:288" x14ac:dyDescent="0.3">
      <c r="A754">
        <v>753</v>
      </c>
      <c r="D754" s="45">
        <v>44756</v>
      </c>
      <c r="E754" s="46">
        <v>0.4513888888888889</v>
      </c>
      <c r="F754" t="s">
        <v>74</v>
      </c>
      <c r="G754" t="s">
        <v>13</v>
      </c>
      <c r="H754" t="s">
        <v>7</v>
      </c>
      <c r="L754" t="s">
        <v>362</v>
      </c>
      <c r="P754" t="s">
        <v>9</v>
      </c>
      <c r="V754" t="s">
        <v>401</v>
      </c>
      <c r="X754" t="s">
        <v>9</v>
      </c>
      <c r="Z754" t="s">
        <v>402</v>
      </c>
      <c r="AB754" t="s">
        <v>403</v>
      </c>
      <c r="AD754" t="s">
        <v>415</v>
      </c>
      <c r="AF754" t="s">
        <v>437</v>
      </c>
      <c r="AH754" t="s">
        <v>584</v>
      </c>
      <c r="AJ754" t="s">
        <v>367</v>
      </c>
      <c r="AN754" t="s">
        <v>9</v>
      </c>
      <c r="AP754" t="s">
        <v>424</v>
      </c>
      <c r="AR754" t="s">
        <v>7</v>
      </c>
      <c r="AT754" t="s">
        <v>7</v>
      </c>
      <c r="AV754" t="s">
        <v>361</v>
      </c>
      <c r="AW754" t="s">
        <v>361</v>
      </c>
      <c r="AX754" t="s">
        <v>361</v>
      </c>
      <c r="AY754" t="s">
        <v>361</v>
      </c>
      <c r="AZ754" t="s">
        <v>361</v>
      </c>
      <c r="BA754" t="s">
        <v>370</v>
      </c>
      <c r="BB754" t="s">
        <v>361</v>
      </c>
      <c r="BC754" t="s">
        <v>361</v>
      </c>
      <c r="BD754" t="s">
        <v>370</v>
      </c>
      <c r="BE754" t="s">
        <v>361</v>
      </c>
      <c r="BF754" t="s">
        <v>361</v>
      </c>
      <c r="BG754" t="s">
        <v>361</v>
      </c>
      <c r="BH754" t="s">
        <v>361</v>
      </c>
      <c r="BI754" t="s">
        <v>361</v>
      </c>
      <c r="BJ754" t="s">
        <v>361</v>
      </c>
      <c r="BK754" t="s">
        <v>361</v>
      </c>
      <c r="BL754" t="s">
        <v>361</v>
      </c>
      <c r="BM754" t="s">
        <v>361</v>
      </c>
      <c r="BN754" t="s">
        <v>492</v>
      </c>
      <c r="BP754" t="s">
        <v>361</v>
      </c>
      <c r="BQ754" t="s">
        <v>361</v>
      </c>
      <c r="BR754" t="s">
        <v>361</v>
      </c>
      <c r="BS754" t="s">
        <v>370</v>
      </c>
      <c r="BT754" t="s">
        <v>361</v>
      </c>
      <c r="BU754" t="s">
        <v>361</v>
      </c>
      <c r="BV754" t="s">
        <v>361</v>
      </c>
      <c r="BW754" t="s">
        <v>361</v>
      </c>
      <c r="BX754" t="s">
        <v>361</v>
      </c>
      <c r="BY754" t="s">
        <v>361</v>
      </c>
      <c r="BZ754" t="s">
        <v>361</v>
      </c>
      <c r="CA754" t="s">
        <v>361</v>
      </c>
      <c r="CB754" t="s">
        <v>361</v>
      </c>
      <c r="CC754" t="s">
        <v>361</v>
      </c>
      <c r="CF754" t="s">
        <v>361</v>
      </c>
      <c r="CG754" t="s">
        <v>361</v>
      </c>
      <c r="CH754" t="s">
        <v>361</v>
      </c>
      <c r="CI754" t="s">
        <v>370</v>
      </c>
      <c r="CJ754" t="s">
        <v>361</v>
      </c>
      <c r="CK754" t="s">
        <v>361</v>
      </c>
      <c r="CL754" t="s">
        <v>361</v>
      </c>
      <c r="CM754" t="s">
        <v>361</v>
      </c>
      <c r="CN754" t="s">
        <v>361</v>
      </c>
      <c r="CO754" t="s">
        <v>370</v>
      </c>
      <c r="CP754" t="s">
        <v>361</v>
      </c>
      <c r="CQ754" t="s">
        <v>361</v>
      </c>
      <c r="CR754" t="s">
        <v>361</v>
      </c>
      <c r="CS754" t="s">
        <v>361</v>
      </c>
      <c r="CT754" t="s">
        <v>361</v>
      </c>
      <c r="CU754" t="s">
        <v>361</v>
      </c>
      <c r="CV754" t="s">
        <v>361</v>
      </c>
      <c r="CW754" t="s">
        <v>361</v>
      </c>
      <c r="CX754" t="s">
        <v>361</v>
      </c>
      <c r="CY754" t="s">
        <v>361</v>
      </c>
      <c r="CZ754" t="s">
        <v>361</v>
      </c>
      <c r="DA754" t="s">
        <v>361</v>
      </c>
      <c r="DD754" t="s">
        <v>9</v>
      </c>
      <c r="DF754" t="s">
        <v>9</v>
      </c>
      <c r="DH754" t="s">
        <v>361</v>
      </c>
      <c r="DI754" t="s">
        <v>361</v>
      </c>
      <c r="DJ754" t="s">
        <v>361</v>
      </c>
      <c r="DK754" t="s">
        <v>361</v>
      </c>
      <c r="DL754" t="s">
        <v>361</v>
      </c>
      <c r="DM754" t="s">
        <v>361</v>
      </c>
      <c r="DN754" t="s">
        <v>361</v>
      </c>
      <c r="DO754" t="s">
        <v>361</v>
      </c>
      <c r="DP754" t="s">
        <v>361</v>
      </c>
      <c r="DQ754" t="s">
        <v>361</v>
      </c>
      <c r="DR754" t="s">
        <v>370</v>
      </c>
      <c r="DT754" t="s">
        <v>361</v>
      </c>
      <c r="DU754" t="s">
        <v>361</v>
      </c>
      <c r="DV754" t="s">
        <v>361</v>
      </c>
      <c r="DW754" t="s">
        <v>361</v>
      </c>
      <c r="DX754" t="s">
        <v>361</v>
      </c>
      <c r="DY754" t="s">
        <v>361</v>
      </c>
      <c r="DZ754" t="s">
        <v>361</v>
      </c>
      <c r="EA754" t="s">
        <v>361</v>
      </c>
      <c r="EB754" t="s">
        <v>361</v>
      </c>
      <c r="EC754" t="s">
        <v>361</v>
      </c>
      <c r="ED754" t="s">
        <v>361</v>
      </c>
      <c r="EH754" t="s">
        <v>7</v>
      </c>
      <c r="EJ754" t="s">
        <v>7</v>
      </c>
      <c r="EL754">
        <v>5</v>
      </c>
      <c r="EM754" t="s">
        <v>371</v>
      </c>
      <c r="EN754">
        <v>32</v>
      </c>
      <c r="EO754" t="s">
        <v>371</v>
      </c>
      <c r="EP754">
        <v>25</v>
      </c>
      <c r="EQ754" t="s">
        <v>372</v>
      </c>
      <c r="ER754">
        <v>24</v>
      </c>
      <c r="ES754" t="s">
        <v>371</v>
      </c>
      <c r="ET754">
        <v>15</v>
      </c>
      <c r="EU754" t="s">
        <v>371</v>
      </c>
      <c r="EV754">
        <v>11</v>
      </c>
      <c r="FQ754" t="s">
        <v>373</v>
      </c>
      <c r="FR754" t="s">
        <v>406</v>
      </c>
      <c r="FV754" t="s">
        <v>406</v>
      </c>
      <c r="GF754" t="s">
        <v>7</v>
      </c>
      <c r="GJ754" t="s">
        <v>478</v>
      </c>
      <c r="GN754" t="s">
        <v>479</v>
      </c>
      <c r="GP754">
        <v>5</v>
      </c>
      <c r="GR754" t="s">
        <v>562</v>
      </c>
      <c r="GT754" t="s">
        <v>532</v>
      </c>
      <c r="GX754" t="s">
        <v>378</v>
      </c>
      <c r="HB754" t="s">
        <v>7</v>
      </c>
      <c r="HD754" t="s">
        <v>7</v>
      </c>
      <c r="HF754" t="s">
        <v>7</v>
      </c>
      <c r="HG754" t="s">
        <v>9</v>
      </c>
      <c r="HH754" t="s">
        <v>7</v>
      </c>
      <c r="HI754" t="s">
        <v>7</v>
      </c>
      <c r="HJ754" t="s">
        <v>9</v>
      </c>
      <c r="HK754" t="s">
        <v>7</v>
      </c>
      <c r="HL754" t="s">
        <v>9</v>
      </c>
      <c r="HM754" t="s">
        <v>9</v>
      </c>
      <c r="HN754" t="s">
        <v>7</v>
      </c>
      <c r="HX754" t="s">
        <v>7</v>
      </c>
      <c r="HY754" t="s">
        <v>9</v>
      </c>
      <c r="HZ754" t="s">
        <v>7</v>
      </c>
      <c r="IA754" t="s">
        <v>7</v>
      </c>
      <c r="IB754" t="s">
        <v>7</v>
      </c>
      <c r="IC754" t="s">
        <v>7</v>
      </c>
      <c r="ID754" t="s">
        <v>7</v>
      </c>
      <c r="IL754" t="s">
        <v>473</v>
      </c>
      <c r="IP754" t="s">
        <v>457</v>
      </c>
      <c r="IT754" t="s">
        <v>381</v>
      </c>
      <c r="IV754" t="s">
        <v>381</v>
      </c>
      <c r="IX754" t="s">
        <v>381</v>
      </c>
      <c r="IZ754" t="s">
        <v>7</v>
      </c>
      <c r="JL754" t="s">
        <v>361</v>
      </c>
      <c r="JM754" t="s">
        <v>361</v>
      </c>
      <c r="JN754" t="s">
        <v>361</v>
      </c>
      <c r="JO754" t="s">
        <v>361</v>
      </c>
      <c r="JP754" t="s">
        <v>361</v>
      </c>
      <c r="JQ754" t="s">
        <v>361</v>
      </c>
      <c r="JR754" t="s">
        <v>361</v>
      </c>
      <c r="JS754" t="s">
        <v>361</v>
      </c>
      <c r="JT754" t="s">
        <v>361</v>
      </c>
      <c r="JU754" t="s">
        <v>361</v>
      </c>
      <c r="JV754" t="s">
        <v>361</v>
      </c>
      <c r="JW754" t="s">
        <v>361</v>
      </c>
      <c r="KB754" t="s">
        <v>8</v>
      </c>
    </row>
    <row r="755" spans="1:288" x14ac:dyDescent="0.3">
      <c r="A755">
        <v>754</v>
      </c>
      <c r="D755" s="45">
        <v>44756</v>
      </c>
      <c r="E755" s="46">
        <v>0.46666666666666662</v>
      </c>
      <c r="F755" t="s">
        <v>75</v>
      </c>
      <c r="G755" t="s">
        <v>13</v>
      </c>
      <c r="H755" t="s">
        <v>7</v>
      </c>
      <c r="L755" t="s">
        <v>362</v>
      </c>
      <c r="P755" t="s">
        <v>9</v>
      </c>
      <c r="V755" t="s">
        <v>363</v>
      </c>
      <c r="Z755" t="s">
        <v>443</v>
      </c>
      <c r="AB755" t="s">
        <v>403</v>
      </c>
      <c r="AD755" t="s">
        <v>389</v>
      </c>
      <c r="AF755" t="s">
        <v>367</v>
      </c>
      <c r="AJ755" t="s">
        <v>367</v>
      </c>
      <c r="AN755" t="s">
        <v>368</v>
      </c>
      <c r="AP755" t="s">
        <v>424</v>
      </c>
      <c r="AR755" t="s">
        <v>7</v>
      </c>
      <c r="AT755" t="s">
        <v>368</v>
      </c>
      <c r="AV755" t="s">
        <v>361</v>
      </c>
      <c r="AW755" t="s">
        <v>370</v>
      </c>
      <c r="AX755" t="s">
        <v>361</v>
      </c>
      <c r="AY755" t="s">
        <v>370</v>
      </c>
      <c r="AZ755" t="s">
        <v>370</v>
      </c>
      <c r="BA755" t="s">
        <v>370</v>
      </c>
      <c r="BB755" t="s">
        <v>361</v>
      </c>
      <c r="BC755" t="s">
        <v>361</v>
      </c>
      <c r="BD755" t="s">
        <v>361</v>
      </c>
      <c r="BE755" t="s">
        <v>361</v>
      </c>
      <c r="BF755" t="s">
        <v>361</v>
      </c>
      <c r="BG755" t="s">
        <v>361</v>
      </c>
      <c r="BH755" t="s">
        <v>361</v>
      </c>
      <c r="BI755" t="s">
        <v>361</v>
      </c>
      <c r="BJ755" t="s">
        <v>361</v>
      </c>
      <c r="BK755" t="s">
        <v>361</v>
      </c>
      <c r="BL755" t="s">
        <v>361</v>
      </c>
      <c r="BM755" t="s">
        <v>361</v>
      </c>
      <c r="BP755" t="s">
        <v>361</v>
      </c>
      <c r="BQ755" t="s">
        <v>370</v>
      </c>
      <c r="BR755" t="s">
        <v>370</v>
      </c>
      <c r="BS755" t="s">
        <v>370</v>
      </c>
      <c r="BT755" t="s">
        <v>370</v>
      </c>
      <c r="BU755" t="s">
        <v>361</v>
      </c>
      <c r="BV755" t="s">
        <v>361</v>
      </c>
      <c r="BW755" t="s">
        <v>361</v>
      </c>
      <c r="BX755" t="s">
        <v>361</v>
      </c>
      <c r="BY755" t="s">
        <v>361</v>
      </c>
      <c r="BZ755" t="s">
        <v>361</v>
      </c>
      <c r="CA755" t="s">
        <v>361</v>
      </c>
      <c r="CB755" t="s">
        <v>361</v>
      </c>
      <c r="CC755" t="s">
        <v>361</v>
      </c>
      <c r="CF755" t="s">
        <v>361</v>
      </c>
      <c r="CG755" t="s">
        <v>370</v>
      </c>
      <c r="CH755" t="s">
        <v>361</v>
      </c>
      <c r="CI755" t="s">
        <v>370</v>
      </c>
      <c r="CJ755" t="s">
        <v>370</v>
      </c>
      <c r="CK755" t="s">
        <v>370</v>
      </c>
      <c r="CL755" t="s">
        <v>361</v>
      </c>
      <c r="CM755" t="s">
        <v>361</v>
      </c>
      <c r="CN755" t="s">
        <v>361</v>
      </c>
      <c r="CO755" t="s">
        <v>361</v>
      </c>
      <c r="CP755" t="s">
        <v>361</v>
      </c>
      <c r="CQ755" t="s">
        <v>361</v>
      </c>
      <c r="CR755" t="s">
        <v>361</v>
      </c>
      <c r="CS755" t="s">
        <v>361</v>
      </c>
      <c r="CT755" t="s">
        <v>361</v>
      </c>
      <c r="CU755" t="s">
        <v>361</v>
      </c>
      <c r="CV755" t="s">
        <v>361</v>
      </c>
      <c r="CW755" t="s">
        <v>361</v>
      </c>
      <c r="CX755" t="s">
        <v>361</v>
      </c>
      <c r="CY755" t="s">
        <v>361</v>
      </c>
      <c r="CZ755" t="s">
        <v>361</v>
      </c>
      <c r="DA755" t="s">
        <v>361</v>
      </c>
      <c r="DD755" t="s">
        <v>9</v>
      </c>
      <c r="DF755" t="s">
        <v>9</v>
      </c>
      <c r="DH755" t="s">
        <v>361</v>
      </c>
      <c r="DI755" t="s">
        <v>361</v>
      </c>
      <c r="DJ755" t="s">
        <v>361</v>
      </c>
      <c r="DK755" t="s">
        <v>361</v>
      </c>
      <c r="DL755" t="s">
        <v>361</v>
      </c>
      <c r="DM755" t="s">
        <v>361</v>
      </c>
      <c r="DN755" t="s">
        <v>361</v>
      </c>
      <c r="DO755" t="s">
        <v>361</v>
      </c>
      <c r="DP755" t="s">
        <v>361</v>
      </c>
      <c r="DQ755" t="s">
        <v>361</v>
      </c>
      <c r="DR755" t="s">
        <v>370</v>
      </c>
      <c r="DT755" t="s">
        <v>361</v>
      </c>
      <c r="DU755" t="s">
        <v>361</v>
      </c>
      <c r="DV755" t="s">
        <v>361</v>
      </c>
      <c r="DW755" t="s">
        <v>361</v>
      </c>
      <c r="DX755" t="s">
        <v>361</v>
      </c>
      <c r="DY755" t="s">
        <v>361</v>
      </c>
      <c r="DZ755" t="s">
        <v>361</v>
      </c>
      <c r="EA755" t="s">
        <v>361</v>
      </c>
      <c r="EB755" t="s">
        <v>361</v>
      </c>
      <c r="EC755" t="s">
        <v>361</v>
      </c>
      <c r="ED755" t="s">
        <v>361</v>
      </c>
      <c r="EH755" t="s">
        <v>7</v>
      </c>
      <c r="EJ755" t="s">
        <v>7</v>
      </c>
      <c r="EL755">
        <v>2</v>
      </c>
      <c r="EM755" t="s">
        <v>371</v>
      </c>
      <c r="EN755">
        <v>32</v>
      </c>
      <c r="EO755" t="s">
        <v>372</v>
      </c>
      <c r="EP755">
        <v>5</v>
      </c>
      <c r="FQ755" t="s">
        <v>373</v>
      </c>
      <c r="FR755" t="s">
        <v>449</v>
      </c>
      <c r="FV755" t="s">
        <v>449</v>
      </c>
      <c r="GF755" t="s">
        <v>7</v>
      </c>
      <c r="GJ755" t="s">
        <v>478</v>
      </c>
      <c r="GN755" t="s">
        <v>479</v>
      </c>
      <c r="GP755">
        <v>5</v>
      </c>
      <c r="GR755" t="s">
        <v>510</v>
      </c>
      <c r="GT755" t="s">
        <v>377</v>
      </c>
      <c r="GX755" t="s">
        <v>378</v>
      </c>
      <c r="HB755" t="s">
        <v>7</v>
      </c>
      <c r="HD755" t="s">
        <v>7</v>
      </c>
      <c r="HF755" t="s">
        <v>7</v>
      </c>
      <c r="HG755" t="s">
        <v>9</v>
      </c>
      <c r="HH755" t="s">
        <v>7</v>
      </c>
      <c r="HI755" t="s">
        <v>7</v>
      </c>
      <c r="HJ755" t="s">
        <v>7</v>
      </c>
      <c r="HK755" t="s">
        <v>7</v>
      </c>
      <c r="HL755" t="s">
        <v>7</v>
      </c>
      <c r="HM755" t="s">
        <v>7</v>
      </c>
      <c r="HN755" t="s">
        <v>7</v>
      </c>
      <c r="HX755" t="s">
        <v>7</v>
      </c>
      <c r="HY755" t="s">
        <v>9</v>
      </c>
      <c r="HZ755" t="s">
        <v>7</v>
      </c>
      <c r="IA755" t="s">
        <v>7</v>
      </c>
      <c r="IB755" t="s">
        <v>7</v>
      </c>
      <c r="IC755" t="s">
        <v>7</v>
      </c>
      <c r="ID755" t="s">
        <v>7</v>
      </c>
      <c r="IL755" t="s">
        <v>440</v>
      </c>
      <c r="IP755" t="s">
        <v>457</v>
      </c>
      <c r="IT755" t="s">
        <v>381</v>
      </c>
      <c r="IV755" t="s">
        <v>381</v>
      </c>
      <c r="IX755" t="s">
        <v>381</v>
      </c>
      <c r="IZ755" t="s">
        <v>9</v>
      </c>
      <c r="JB755" t="s">
        <v>11</v>
      </c>
      <c r="JD755" t="s">
        <v>9</v>
      </c>
      <c r="JF755" t="s">
        <v>410</v>
      </c>
      <c r="JG755" t="s">
        <v>410</v>
      </c>
      <c r="JH755" t="s">
        <v>410</v>
      </c>
      <c r="JL755" t="s">
        <v>370</v>
      </c>
      <c r="JM755" t="s">
        <v>370</v>
      </c>
      <c r="JN755" t="s">
        <v>370</v>
      </c>
      <c r="JO755" t="s">
        <v>370</v>
      </c>
      <c r="JP755" t="s">
        <v>361</v>
      </c>
      <c r="JQ755" t="s">
        <v>361</v>
      </c>
      <c r="JR755" t="s">
        <v>361</v>
      </c>
      <c r="JS755" t="s">
        <v>361</v>
      </c>
      <c r="JT755" t="s">
        <v>361</v>
      </c>
      <c r="JU755" t="s">
        <v>361</v>
      </c>
      <c r="JV755" t="s">
        <v>361</v>
      </c>
      <c r="JW755" t="s">
        <v>361</v>
      </c>
      <c r="JX755" t="s">
        <v>489</v>
      </c>
      <c r="JZ755" t="s">
        <v>412</v>
      </c>
      <c r="KB755" t="s">
        <v>8</v>
      </c>
    </row>
    <row r="756" spans="1:288" x14ac:dyDescent="0.3">
      <c r="A756">
        <v>755</v>
      </c>
      <c r="D756" s="45">
        <v>44756</v>
      </c>
      <c r="E756" s="46">
        <v>0.4777777777777778</v>
      </c>
      <c r="F756" t="s">
        <v>4</v>
      </c>
      <c r="G756" t="s">
        <v>13</v>
      </c>
      <c r="H756" t="s">
        <v>7</v>
      </c>
      <c r="L756" t="s">
        <v>578</v>
      </c>
      <c r="P756" t="s">
        <v>9</v>
      </c>
      <c r="V756" t="s">
        <v>526</v>
      </c>
      <c r="Z756" t="s">
        <v>443</v>
      </c>
      <c r="AB756" t="s">
        <v>403</v>
      </c>
      <c r="AD756" t="s">
        <v>389</v>
      </c>
      <c r="AF756" t="s">
        <v>367</v>
      </c>
      <c r="AJ756" t="s">
        <v>367</v>
      </c>
      <c r="AN756" t="s">
        <v>7</v>
      </c>
      <c r="AP756" t="s">
        <v>369</v>
      </c>
      <c r="AR756" t="s">
        <v>7</v>
      </c>
      <c r="AT756" t="s">
        <v>7</v>
      </c>
      <c r="AV756" t="s">
        <v>361</v>
      </c>
      <c r="AW756" t="s">
        <v>361</v>
      </c>
      <c r="AX756" t="s">
        <v>361</v>
      </c>
      <c r="AY756" t="s">
        <v>370</v>
      </c>
      <c r="AZ756" t="s">
        <v>370</v>
      </c>
      <c r="BA756" t="s">
        <v>370</v>
      </c>
      <c r="BB756" t="s">
        <v>370</v>
      </c>
      <c r="BC756" t="s">
        <v>361</v>
      </c>
      <c r="BD756" t="s">
        <v>361</v>
      </c>
      <c r="BE756" t="s">
        <v>361</v>
      </c>
      <c r="BF756" t="s">
        <v>361</v>
      </c>
      <c r="BG756" t="s">
        <v>361</v>
      </c>
      <c r="BH756" t="s">
        <v>361</v>
      </c>
      <c r="BI756" t="s">
        <v>361</v>
      </c>
      <c r="BJ756" t="s">
        <v>361</v>
      </c>
      <c r="BK756" t="s">
        <v>361</v>
      </c>
      <c r="BL756" t="s">
        <v>361</v>
      </c>
      <c r="BM756" t="s">
        <v>361</v>
      </c>
      <c r="BP756" t="s">
        <v>361</v>
      </c>
      <c r="BQ756" t="s">
        <v>370</v>
      </c>
      <c r="BR756" t="s">
        <v>361</v>
      </c>
      <c r="BS756" t="s">
        <v>370</v>
      </c>
      <c r="BT756" t="s">
        <v>361</v>
      </c>
      <c r="BU756" t="s">
        <v>361</v>
      </c>
      <c r="BV756" t="s">
        <v>361</v>
      </c>
      <c r="BW756" t="s">
        <v>361</v>
      </c>
      <c r="BX756" t="s">
        <v>361</v>
      </c>
      <c r="BY756" t="s">
        <v>361</v>
      </c>
      <c r="BZ756" t="s">
        <v>361</v>
      </c>
      <c r="CA756" t="s">
        <v>361</v>
      </c>
      <c r="CB756" t="s">
        <v>361</v>
      </c>
      <c r="CC756" t="s">
        <v>361</v>
      </c>
      <c r="CF756" t="s">
        <v>361</v>
      </c>
      <c r="CG756" t="s">
        <v>370</v>
      </c>
      <c r="CH756" t="s">
        <v>370</v>
      </c>
      <c r="CI756" t="s">
        <v>361</v>
      </c>
      <c r="CJ756" t="s">
        <v>370</v>
      </c>
      <c r="CK756" t="s">
        <v>370</v>
      </c>
      <c r="CL756" t="s">
        <v>361</v>
      </c>
      <c r="CM756" t="s">
        <v>361</v>
      </c>
      <c r="CN756" t="s">
        <v>361</v>
      </c>
      <c r="CO756" t="s">
        <v>361</v>
      </c>
      <c r="CP756" t="s">
        <v>361</v>
      </c>
      <c r="CQ756" t="s">
        <v>361</v>
      </c>
      <c r="CR756" t="s">
        <v>361</v>
      </c>
      <c r="CS756" t="s">
        <v>361</v>
      </c>
      <c r="CT756" t="s">
        <v>361</v>
      </c>
      <c r="CU756" t="s">
        <v>361</v>
      </c>
      <c r="CV756" t="s">
        <v>361</v>
      </c>
      <c r="CW756" t="s">
        <v>361</v>
      </c>
      <c r="CX756" t="s">
        <v>361</v>
      </c>
      <c r="CY756" t="s">
        <v>361</v>
      </c>
      <c r="CZ756" t="s">
        <v>361</v>
      </c>
      <c r="DA756" t="s">
        <v>361</v>
      </c>
      <c r="DD756" t="s">
        <v>9</v>
      </c>
      <c r="DF756" t="s">
        <v>9</v>
      </c>
      <c r="DH756" t="s">
        <v>361</v>
      </c>
      <c r="DI756" t="s">
        <v>361</v>
      </c>
      <c r="DJ756" t="s">
        <v>361</v>
      </c>
      <c r="DK756" t="s">
        <v>361</v>
      </c>
      <c r="DL756" t="s">
        <v>361</v>
      </c>
      <c r="DM756" t="s">
        <v>361</v>
      </c>
      <c r="DN756" t="s">
        <v>361</v>
      </c>
      <c r="DO756" t="s">
        <v>361</v>
      </c>
      <c r="DP756" t="s">
        <v>361</v>
      </c>
      <c r="DQ756" t="s">
        <v>361</v>
      </c>
      <c r="DR756" t="s">
        <v>370</v>
      </c>
      <c r="DT756" t="s">
        <v>361</v>
      </c>
      <c r="DU756" t="s">
        <v>361</v>
      </c>
      <c r="DV756" t="s">
        <v>361</v>
      </c>
      <c r="DW756" t="s">
        <v>361</v>
      </c>
      <c r="DX756" t="s">
        <v>361</v>
      </c>
      <c r="DY756" t="s">
        <v>361</v>
      </c>
      <c r="DZ756" t="s">
        <v>361</v>
      </c>
      <c r="EA756" t="s">
        <v>361</v>
      </c>
      <c r="EB756" t="s">
        <v>361</v>
      </c>
      <c r="EC756" t="s">
        <v>361</v>
      </c>
      <c r="ED756" t="s">
        <v>361</v>
      </c>
      <c r="EH756" t="s">
        <v>7</v>
      </c>
      <c r="EJ756" t="s">
        <v>7</v>
      </c>
      <c r="EL756">
        <v>1</v>
      </c>
      <c r="EM756" t="s">
        <v>371</v>
      </c>
      <c r="EN756">
        <v>10</v>
      </c>
      <c r="FQ756" t="s">
        <v>392</v>
      </c>
      <c r="FR756" t="s">
        <v>406</v>
      </c>
      <c r="FV756" t="s">
        <v>406</v>
      </c>
      <c r="FZ756" t="s">
        <v>9</v>
      </c>
      <c r="GF756" t="s">
        <v>7</v>
      </c>
      <c r="GJ756" t="s">
        <v>425</v>
      </c>
      <c r="GP756">
        <v>998</v>
      </c>
      <c r="GR756" t="s">
        <v>376</v>
      </c>
      <c r="GT756" t="s">
        <v>377</v>
      </c>
      <c r="GX756" t="s">
        <v>378</v>
      </c>
      <c r="HB756" t="s">
        <v>9</v>
      </c>
      <c r="HD756" t="s">
        <v>9</v>
      </c>
      <c r="HF756" t="s">
        <v>9</v>
      </c>
      <c r="HG756" t="s">
        <v>9</v>
      </c>
      <c r="HH756" t="s">
        <v>7</v>
      </c>
      <c r="HI756" t="s">
        <v>9</v>
      </c>
      <c r="HJ756" t="s">
        <v>9</v>
      </c>
      <c r="HK756" t="s">
        <v>9</v>
      </c>
      <c r="HL756" t="s">
        <v>9</v>
      </c>
      <c r="HM756" t="s">
        <v>9</v>
      </c>
      <c r="HN756" t="s">
        <v>9</v>
      </c>
      <c r="HX756" t="s">
        <v>9</v>
      </c>
      <c r="HY756" t="s">
        <v>7</v>
      </c>
      <c r="HZ756" t="s">
        <v>7</v>
      </c>
      <c r="IA756" t="s">
        <v>7</v>
      </c>
      <c r="IB756" t="s">
        <v>7</v>
      </c>
      <c r="IC756" t="s">
        <v>7</v>
      </c>
      <c r="ID756" t="s">
        <v>7</v>
      </c>
      <c r="IL756" t="s">
        <v>379</v>
      </c>
      <c r="IP756" t="s">
        <v>380</v>
      </c>
      <c r="IT756" t="s">
        <v>381</v>
      </c>
      <c r="IV756" t="s">
        <v>381</v>
      </c>
      <c r="IX756" t="s">
        <v>381</v>
      </c>
      <c r="IZ756" t="s">
        <v>9</v>
      </c>
      <c r="JB756" t="s">
        <v>11</v>
      </c>
      <c r="JD756" t="s">
        <v>9</v>
      </c>
      <c r="JF756" t="s">
        <v>446</v>
      </c>
      <c r="JG756" t="s">
        <v>410</v>
      </c>
      <c r="JH756" t="s">
        <v>410</v>
      </c>
      <c r="JL756" t="s">
        <v>370</v>
      </c>
      <c r="JM756" t="s">
        <v>370</v>
      </c>
      <c r="JN756" t="s">
        <v>370</v>
      </c>
      <c r="JO756" t="s">
        <v>370</v>
      </c>
      <c r="JP756" t="s">
        <v>370</v>
      </c>
      <c r="JQ756" t="s">
        <v>361</v>
      </c>
      <c r="JR756" t="s">
        <v>361</v>
      </c>
      <c r="JS756" t="s">
        <v>361</v>
      </c>
      <c r="JT756" t="s">
        <v>361</v>
      </c>
      <c r="JU756" t="s">
        <v>361</v>
      </c>
      <c r="JV756" t="s">
        <v>361</v>
      </c>
      <c r="JW756" t="s">
        <v>361</v>
      </c>
      <c r="JX756" t="s">
        <v>14</v>
      </c>
      <c r="JZ756" t="s">
        <v>412</v>
      </c>
      <c r="KB756" t="s">
        <v>8</v>
      </c>
    </row>
    <row r="757" spans="1:288" x14ac:dyDescent="0.3">
      <c r="A757">
        <v>756</v>
      </c>
      <c r="AV757" t="s">
        <v>361</v>
      </c>
      <c r="AW757" t="s">
        <v>361</v>
      </c>
      <c r="AX757" t="s">
        <v>361</v>
      </c>
      <c r="AY757" t="s">
        <v>361</v>
      </c>
      <c r="AZ757" t="s">
        <v>361</v>
      </c>
      <c r="BA757" t="s">
        <v>361</v>
      </c>
      <c r="BB757" t="s">
        <v>361</v>
      </c>
      <c r="BC757" t="s">
        <v>361</v>
      </c>
      <c r="BD757" t="s">
        <v>361</v>
      </c>
      <c r="BE757" t="s">
        <v>361</v>
      </c>
      <c r="BF757" t="s">
        <v>361</v>
      </c>
      <c r="BG757" t="s">
        <v>361</v>
      </c>
      <c r="BH757" t="s">
        <v>361</v>
      </c>
      <c r="BI757" t="s">
        <v>361</v>
      </c>
      <c r="BJ757" t="s">
        <v>361</v>
      </c>
      <c r="BK757" t="s">
        <v>361</v>
      </c>
      <c r="BL757" t="s">
        <v>361</v>
      </c>
      <c r="BM757" t="s">
        <v>361</v>
      </c>
      <c r="BP757" t="s">
        <v>361</v>
      </c>
      <c r="BQ757" t="s">
        <v>361</v>
      </c>
      <c r="BR757" t="s">
        <v>361</v>
      </c>
      <c r="BS757" t="s">
        <v>361</v>
      </c>
      <c r="BT757" t="s">
        <v>361</v>
      </c>
      <c r="BU757" t="s">
        <v>361</v>
      </c>
      <c r="BV757" t="s">
        <v>361</v>
      </c>
      <c r="BW757" t="s">
        <v>361</v>
      </c>
      <c r="BX757" t="s">
        <v>361</v>
      </c>
      <c r="BY757" t="s">
        <v>361</v>
      </c>
      <c r="BZ757" t="s">
        <v>361</v>
      </c>
      <c r="CA757" t="s">
        <v>361</v>
      </c>
      <c r="CB757" t="s">
        <v>361</v>
      </c>
      <c r="CC757" t="s">
        <v>361</v>
      </c>
      <c r="CF757" t="s">
        <v>361</v>
      </c>
      <c r="CG757" t="s">
        <v>361</v>
      </c>
      <c r="CH757" t="s">
        <v>361</v>
      </c>
      <c r="CI757" t="s">
        <v>361</v>
      </c>
      <c r="CJ757" t="s">
        <v>361</v>
      </c>
      <c r="CK757" t="s">
        <v>361</v>
      </c>
      <c r="CL757" t="s">
        <v>361</v>
      </c>
      <c r="CM757" t="s">
        <v>361</v>
      </c>
      <c r="CN757" t="s">
        <v>361</v>
      </c>
      <c r="CO757" t="s">
        <v>361</v>
      </c>
      <c r="CP757" t="s">
        <v>361</v>
      </c>
      <c r="CQ757" t="s">
        <v>361</v>
      </c>
      <c r="CR757" t="s">
        <v>361</v>
      </c>
      <c r="CS757" t="s">
        <v>361</v>
      </c>
      <c r="CT757" t="s">
        <v>361</v>
      </c>
      <c r="CU757" t="s">
        <v>361</v>
      </c>
      <c r="CV757" t="s">
        <v>361</v>
      </c>
      <c r="CW757" t="s">
        <v>361</v>
      </c>
      <c r="CX757" t="s">
        <v>361</v>
      </c>
      <c r="CY757" t="s">
        <v>361</v>
      </c>
      <c r="CZ757" t="s">
        <v>361</v>
      </c>
      <c r="DA757" t="s">
        <v>361</v>
      </c>
      <c r="DH757" t="s">
        <v>361</v>
      </c>
      <c r="DI757" t="s">
        <v>361</v>
      </c>
      <c r="DJ757" t="s">
        <v>361</v>
      </c>
      <c r="DK757" t="s">
        <v>361</v>
      </c>
      <c r="DL757" t="s">
        <v>361</v>
      </c>
      <c r="DM757" t="s">
        <v>361</v>
      </c>
      <c r="DN757" t="s">
        <v>361</v>
      </c>
      <c r="DO757" t="s">
        <v>361</v>
      </c>
      <c r="DP757" t="s">
        <v>361</v>
      </c>
      <c r="DQ757" t="s">
        <v>361</v>
      </c>
      <c r="DR757" t="s">
        <v>361</v>
      </c>
      <c r="DT757" t="s">
        <v>361</v>
      </c>
      <c r="DU757" t="s">
        <v>361</v>
      </c>
      <c r="DV757" t="s">
        <v>361</v>
      </c>
      <c r="DW757" t="s">
        <v>361</v>
      </c>
      <c r="DX757" t="s">
        <v>361</v>
      </c>
      <c r="DY757" t="s">
        <v>361</v>
      </c>
      <c r="DZ757" t="s">
        <v>361</v>
      </c>
      <c r="EA757" t="s">
        <v>361</v>
      </c>
      <c r="EB757" t="s">
        <v>361</v>
      </c>
      <c r="EC757" t="s">
        <v>361</v>
      </c>
      <c r="ED757" t="s">
        <v>361</v>
      </c>
      <c r="JL757" t="s">
        <v>361</v>
      </c>
      <c r="JM757" t="s">
        <v>361</v>
      </c>
      <c r="JN757" t="s">
        <v>361</v>
      </c>
      <c r="JO757" t="s">
        <v>361</v>
      </c>
      <c r="JP757" t="s">
        <v>361</v>
      </c>
      <c r="JQ757" t="s">
        <v>361</v>
      </c>
      <c r="JR757" t="s">
        <v>361</v>
      </c>
      <c r="JS757" t="s">
        <v>361</v>
      </c>
      <c r="JT757" t="s">
        <v>361</v>
      </c>
      <c r="JU757" t="s">
        <v>361</v>
      </c>
      <c r="JV757" t="s">
        <v>361</v>
      </c>
      <c r="JW757" t="s">
        <v>361</v>
      </c>
      <c r="KB757" t="s">
        <v>59</v>
      </c>
    </row>
    <row r="758" spans="1:288" x14ac:dyDescent="0.3">
      <c r="A758">
        <v>757</v>
      </c>
      <c r="AV758" t="s">
        <v>361</v>
      </c>
      <c r="AW758" t="s">
        <v>361</v>
      </c>
      <c r="AX758" t="s">
        <v>361</v>
      </c>
      <c r="AY758" t="s">
        <v>361</v>
      </c>
      <c r="AZ758" t="s">
        <v>361</v>
      </c>
      <c r="BA758" t="s">
        <v>361</v>
      </c>
      <c r="BB758" t="s">
        <v>361</v>
      </c>
      <c r="BC758" t="s">
        <v>361</v>
      </c>
      <c r="BD758" t="s">
        <v>361</v>
      </c>
      <c r="BE758" t="s">
        <v>361</v>
      </c>
      <c r="BF758" t="s">
        <v>361</v>
      </c>
      <c r="BG758" t="s">
        <v>361</v>
      </c>
      <c r="BH758" t="s">
        <v>361</v>
      </c>
      <c r="BI758" t="s">
        <v>361</v>
      </c>
      <c r="BJ758" t="s">
        <v>361</v>
      </c>
      <c r="BK758" t="s">
        <v>361</v>
      </c>
      <c r="BL758" t="s">
        <v>361</v>
      </c>
      <c r="BM758" t="s">
        <v>361</v>
      </c>
      <c r="BP758" t="s">
        <v>361</v>
      </c>
      <c r="BQ758" t="s">
        <v>361</v>
      </c>
      <c r="BR758" t="s">
        <v>361</v>
      </c>
      <c r="BS758" t="s">
        <v>361</v>
      </c>
      <c r="BT758" t="s">
        <v>361</v>
      </c>
      <c r="BU758" t="s">
        <v>361</v>
      </c>
      <c r="BV758" t="s">
        <v>361</v>
      </c>
      <c r="BW758" t="s">
        <v>361</v>
      </c>
      <c r="BX758" t="s">
        <v>361</v>
      </c>
      <c r="BY758" t="s">
        <v>361</v>
      </c>
      <c r="BZ758" t="s">
        <v>361</v>
      </c>
      <c r="CA758" t="s">
        <v>361</v>
      </c>
      <c r="CB758" t="s">
        <v>361</v>
      </c>
      <c r="CC758" t="s">
        <v>361</v>
      </c>
      <c r="CF758" t="s">
        <v>361</v>
      </c>
      <c r="CG758" t="s">
        <v>361</v>
      </c>
      <c r="CH758" t="s">
        <v>361</v>
      </c>
      <c r="CI758" t="s">
        <v>361</v>
      </c>
      <c r="CJ758" t="s">
        <v>361</v>
      </c>
      <c r="CK758" t="s">
        <v>361</v>
      </c>
      <c r="CL758" t="s">
        <v>361</v>
      </c>
      <c r="CM758" t="s">
        <v>361</v>
      </c>
      <c r="CN758" t="s">
        <v>361</v>
      </c>
      <c r="CO758" t="s">
        <v>361</v>
      </c>
      <c r="CP758" t="s">
        <v>361</v>
      </c>
      <c r="CQ758" t="s">
        <v>361</v>
      </c>
      <c r="CR758" t="s">
        <v>361</v>
      </c>
      <c r="CS758" t="s">
        <v>361</v>
      </c>
      <c r="CT758" t="s">
        <v>361</v>
      </c>
      <c r="CU758" t="s">
        <v>361</v>
      </c>
      <c r="CV758" t="s">
        <v>361</v>
      </c>
      <c r="CW758" t="s">
        <v>361</v>
      </c>
      <c r="CX758" t="s">
        <v>361</v>
      </c>
      <c r="CY758" t="s">
        <v>361</v>
      </c>
      <c r="CZ758" t="s">
        <v>361</v>
      </c>
      <c r="DA758" t="s">
        <v>361</v>
      </c>
      <c r="DH758" t="s">
        <v>361</v>
      </c>
      <c r="DI758" t="s">
        <v>361</v>
      </c>
      <c r="DJ758" t="s">
        <v>361</v>
      </c>
      <c r="DK758" t="s">
        <v>361</v>
      </c>
      <c r="DL758" t="s">
        <v>361</v>
      </c>
      <c r="DM758" t="s">
        <v>361</v>
      </c>
      <c r="DN758" t="s">
        <v>361</v>
      </c>
      <c r="DO758" t="s">
        <v>361</v>
      </c>
      <c r="DP758" t="s">
        <v>361</v>
      </c>
      <c r="DQ758" t="s">
        <v>361</v>
      </c>
      <c r="DR758" t="s">
        <v>361</v>
      </c>
      <c r="DT758" t="s">
        <v>361</v>
      </c>
      <c r="DU758" t="s">
        <v>361</v>
      </c>
      <c r="DV758" t="s">
        <v>361</v>
      </c>
      <c r="DW758" t="s">
        <v>361</v>
      </c>
      <c r="DX758" t="s">
        <v>361</v>
      </c>
      <c r="DY758" t="s">
        <v>361</v>
      </c>
      <c r="DZ758" t="s">
        <v>361</v>
      </c>
      <c r="EA758" t="s">
        <v>361</v>
      </c>
      <c r="EB758" t="s">
        <v>361</v>
      </c>
      <c r="EC758" t="s">
        <v>361</v>
      </c>
      <c r="ED758" t="s">
        <v>361</v>
      </c>
      <c r="JL758" t="s">
        <v>361</v>
      </c>
      <c r="JM758" t="s">
        <v>361</v>
      </c>
      <c r="JN758" t="s">
        <v>361</v>
      </c>
      <c r="JO758" t="s">
        <v>361</v>
      </c>
      <c r="JP758" t="s">
        <v>361</v>
      </c>
      <c r="JQ758" t="s">
        <v>361</v>
      </c>
      <c r="JR758" t="s">
        <v>361</v>
      </c>
      <c r="JS758" t="s">
        <v>361</v>
      </c>
      <c r="JT758" t="s">
        <v>361</v>
      </c>
      <c r="JU758" t="s">
        <v>361</v>
      </c>
      <c r="JV758" t="s">
        <v>361</v>
      </c>
      <c r="JW758" t="s">
        <v>361</v>
      </c>
      <c r="KB758" t="s">
        <v>59</v>
      </c>
    </row>
    <row r="759" spans="1:288" x14ac:dyDescent="0.3">
      <c r="A759">
        <v>758</v>
      </c>
      <c r="D759" s="45">
        <v>44756</v>
      </c>
      <c r="E759" s="46">
        <v>0.48194444444444445</v>
      </c>
      <c r="F759" t="s">
        <v>74</v>
      </c>
      <c r="G759" t="s">
        <v>13</v>
      </c>
      <c r="H759" t="s">
        <v>7</v>
      </c>
      <c r="L759" t="s">
        <v>362</v>
      </c>
      <c r="P759" t="s">
        <v>9</v>
      </c>
      <c r="V759" t="s">
        <v>363</v>
      </c>
      <c r="Z759" t="s">
        <v>364</v>
      </c>
      <c r="AB759" t="s">
        <v>403</v>
      </c>
      <c r="AD759" t="s">
        <v>366</v>
      </c>
      <c r="AF759" t="s">
        <v>367</v>
      </c>
      <c r="AJ759" t="s">
        <v>367</v>
      </c>
      <c r="AN759" t="s">
        <v>7</v>
      </c>
      <c r="AP759" t="s">
        <v>471</v>
      </c>
      <c r="AR759" t="s">
        <v>7</v>
      </c>
      <c r="AT759" t="s">
        <v>7</v>
      </c>
      <c r="AV759" t="s">
        <v>361</v>
      </c>
      <c r="AW759" t="s">
        <v>361</v>
      </c>
      <c r="AX759" t="s">
        <v>361</v>
      </c>
      <c r="AY759" t="s">
        <v>361</v>
      </c>
      <c r="AZ759" t="s">
        <v>370</v>
      </c>
      <c r="BA759" t="s">
        <v>370</v>
      </c>
      <c r="BB759" t="s">
        <v>361</v>
      </c>
      <c r="BC759" t="s">
        <v>361</v>
      </c>
      <c r="BD759" t="s">
        <v>361</v>
      </c>
      <c r="BE759" t="s">
        <v>361</v>
      </c>
      <c r="BF759" t="s">
        <v>361</v>
      </c>
      <c r="BG759" t="s">
        <v>361</v>
      </c>
      <c r="BH759" t="s">
        <v>361</v>
      </c>
      <c r="BI759" t="s">
        <v>361</v>
      </c>
      <c r="BJ759" t="s">
        <v>361</v>
      </c>
      <c r="BK759" t="s">
        <v>361</v>
      </c>
      <c r="BL759" t="s">
        <v>361</v>
      </c>
      <c r="BM759" t="s">
        <v>361</v>
      </c>
      <c r="BP759" t="s">
        <v>361</v>
      </c>
      <c r="BQ759" t="s">
        <v>361</v>
      </c>
      <c r="BR759" t="s">
        <v>361</v>
      </c>
      <c r="BS759" t="s">
        <v>370</v>
      </c>
      <c r="BT759" t="s">
        <v>361</v>
      </c>
      <c r="BU759" t="s">
        <v>361</v>
      </c>
      <c r="BV759" t="s">
        <v>361</v>
      </c>
      <c r="BW759" t="s">
        <v>361</v>
      </c>
      <c r="BX759" t="s">
        <v>361</v>
      </c>
      <c r="BY759" t="s">
        <v>361</v>
      </c>
      <c r="BZ759" t="s">
        <v>361</v>
      </c>
      <c r="CA759" t="s">
        <v>361</v>
      </c>
      <c r="CB759" t="s">
        <v>361</v>
      </c>
      <c r="CC759" t="s">
        <v>361</v>
      </c>
      <c r="CF759" t="s">
        <v>361</v>
      </c>
      <c r="CG759" t="s">
        <v>370</v>
      </c>
      <c r="CH759" t="s">
        <v>361</v>
      </c>
      <c r="CI759" t="s">
        <v>361</v>
      </c>
      <c r="CJ759" t="s">
        <v>361</v>
      </c>
      <c r="CK759" t="s">
        <v>370</v>
      </c>
      <c r="CL759" t="s">
        <v>361</v>
      </c>
      <c r="CM759" t="s">
        <v>370</v>
      </c>
      <c r="CN759" t="s">
        <v>361</v>
      </c>
      <c r="CO759" t="s">
        <v>361</v>
      </c>
      <c r="CP759" t="s">
        <v>361</v>
      </c>
      <c r="CQ759" t="s">
        <v>361</v>
      </c>
      <c r="CR759" t="s">
        <v>361</v>
      </c>
      <c r="CS759" t="s">
        <v>361</v>
      </c>
      <c r="CT759" t="s">
        <v>361</v>
      </c>
      <c r="CU759" t="s">
        <v>361</v>
      </c>
      <c r="CV759" t="s">
        <v>361</v>
      </c>
      <c r="CW759" t="s">
        <v>361</v>
      </c>
      <c r="CX759" t="s">
        <v>361</v>
      </c>
      <c r="CY759" t="s">
        <v>361</v>
      </c>
      <c r="CZ759" t="s">
        <v>361</v>
      </c>
      <c r="DA759" t="s">
        <v>361</v>
      </c>
      <c r="DD759" t="s">
        <v>9</v>
      </c>
      <c r="DF759" t="s">
        <v>9</v>
      </c>
      <c r="DH759" t="s">
        <v>361</v>
      </c>
      <c r="DI759" t="s">
        <v>361</v>
      </c>
      <c r="DJ759" t="s">
        <v>361</v>
      </c>
      <c r="DK759" t="s">
        <v>361</v>
      </c>
      <c r="DL759" t="s">
        <v>361</v>
      </c>
      <c r="DM759" t="s">
        <v>361</v>
      </c>
      <c r="DN759" t="s">
        <v>361</v>
      </c>
      <c r="DO759" t="s">
        <v>361</v>
      </c>
      <c r="DP759" t="s">
        <v>361</v>
      </c>
      <c r="DQ759" t="s">
        <v>361</v>
      </c>
      <c r="DR759" t="s">
        <v>370</v>
      </c>
      <c r="DT759" t="s">
        <v>361</v>
      </c>
      <c r="DU759" t="s">
        <v>361</v>
      </c>
      <c r="DV759" t="s">
        <v>361</v>
      </c>
      <c r="DW759" t="s">
        <v>361</v>
      </c>
      <c r="DX759" t="s">
        <v>361</v>
      </c>
      <c r="DY759" t="s">
        <v>361</v>
      </c>
      <c r="DZ759" t="s">
        <v>361</v>
      </c>
      <c r="EA759" t="s">
        <v>361</v>
      </c>
      <c r="EB759" t="s">
        <v>361</v>
      </c>
      <c r="EC759" t="s">
        <v>361</v>
      </c>
      <c r="ED759" t="s">
        <v>361</v>
      </c>
      <c r="EH759" t="s">
        <v>7</v>
      </c>
      <c r="EJ759" t="s">
        <v>7</v>
      </c>
      <c r="EL759">
        <v>0</v>
      </c>
      <c r="FQ759" t="s">
        <v>373</v>
      </c>
      <c r="FR759" t="s">
        <v>449</v>
      </c>
      <c r="FV759" t="s">
        <v>449</v>
      </c>
      <c r="GF759" t="s">
        <v>7</v>
      </c>
      <c r="GJ759" t="s">
        <v>478</v>
      </c>
      <c r="GN759" t="s">
        <v>479</v>
      </c>
      <c r="GP759">
        <v>2</v>
      </c>
      <c r="GR759" t="s">
        <v>562</v>
      </c>
      <c r="GT759" t="s">
        <v>532</v>
      </c>
      <c r="GX759" t="s">
        <v>378</v>
      </c>
      <c r="HB759" t="s">
        <v>9</v>
      </c>
      <c r="HD759" t="s">
        <v>7</v>
      </c>
      <c r="HF759" t="s">
        <v>9</v>
      </c>
      <c r="HG759" t="s">
        <v>9</v>
      </c>
      <c r="HH759" t="s">
        <v>7</v>
      </c>
      <c r="HI759" t="s">
        <v>7</v>
      </c>
      <c r="HJ759" t="s">
        <v>7</v>
      </c>
      <c r="HK759" t="s">
        <v>7</v>
      </c>
      <c r="HL759" t="s">
        <v>7</v>
      </c>
      <c r="HM759" t="s">
        <v>7</v>
      </c>
      <c r="HN759" t="s">
        <v>7</v>
      </c>
      <c r="HX759" t="s">
        <v>9</v>
      </c>
      <c r="HY759" t="s">
        <v>9</v>
      </c>
      <c r="HZ759" t="s">
        <v>7</v>
      </c>
      <c r="IA759" t="s">
        <v>7</v>
      </c>
      <c r="IB759" t="s">
        <v>7</v>
      </c>
      <c r="IC759" t="s">
        <v>7</v>
      </c>
      <c r="ID759" t="s">
        <v>7</v>
      </c>
      <c r="IL759" t="s">
        <v>473</v>
      </c>
      <c r="IP759" t="s">
        <v>457</v>
      </c>
      <c r="IT759" t="s">
        <v>381</v>
      </c>
      <c r="IV759" t="s">
        <v>381</v>
      </c>
      <c r="IX759" t="s">
        <v>381</v>
      </c>
      <c r="IZ759" t="s">
        <v>9</v>
      </c>
      <c r="JB759" t="s">
        <v>11</v>
      </c>
      <c r="JD759" t="s">
        <v>9</v>
      </c>
      <c r="JF759" t="s">
        <v>446</v>
      </c>
      <c r="JG759" t="s">
        <v>410</v>
      </c>
      <c r="JH759" t="s">
        <v>446</v>
      </c>
      <c r="JL759" t="s">
        <v>370</v>
      </c>
      <c r="JM759" t="s">
        <v>370</v>
      </c>
      <c r="JN759" t="s">
        <v>370</v>
      </c>
      <c r="JO759" t="s">
        <v>361</v>
      </c>
      <c r="JP759" t="s">
        <v>361</v>
      </c>
      <c r="JQ759" t="s">
        <v>361</v>
      </c>
      <c r="JR759" t="s">
        <v>361</v>
      </c>
      <c r="JS759" t="s">
        <v>361</v>
      </c>
      <c r="JT759" t="s">
        <v>361</v>
      </c>
      <c r="JU759" t="s">
        <v>361</v>
      </c>
      <c r="JV759" t="s">
        <v>361</v>
      </c>
      <c r="JW759" t="s">
        <v>361</v>
      </c>
      <c r="JX759" t="s">
        <v>411</v>
      </c>
      <c r="JZ759" t="s">
        <v>412</v>
      </c>
      <c r="KB759" t="s">
        <v>8</v>
      </c>
    </row>
    <row r="760" spans="1:288" x14ac:dyDescent="0.3">
      <c r="A760">
        <v>759</v>
      </c>
      <c r="AV760" t="s">
        <v>361</v>
      </c>
      <c r="AW760" t="s">
        <v>361</v>
      </c>
      <c r="AX760" t="s">
        <v>361</v>
      </c>
      <c r="AY760" t="s">
        <v>361</v>
      </c>
      <c r="AZ760" t="s">
        <v>361</v>
      </c>
      <c r="BA760" t="s">
        <v>361</v>
      </c>
      <c r="BB760" t="s">
        <v>361</v>
      </c>
      <c r="BC760" t="s">
        <v>361</v>
      </c>
      <c r="BD760" t="s">
        <v>361</v>
      </c>
      <c r="BE760" t="s">
        <v>361</v>
      </c>
      <c r="BF760" t="s">
        <v>361</v>
      </c>
      <c r="BG760" t="s">
        <v>361</v>
      </c>
      <c r="BH760" t="s">
        <v>361</v>
      </c>
      <c r="BI760" t="s">
        <v>361</v>
      </c>
      <c r="BJ760" t="s">
        <v>361</v>
      </c>
      <c r="BK760" t="s">
        <v>361</v>
      </c>
      <c r="BL760" t="s">
        <v>361</v>
      </c>
      <c r="BM760" t="s">
        <v>361</v>
      </c>
      <c r="BP760" t="s">
        <v>361</v>
      </c>
      <c r="BQ760" t="s">
        <v>361</v>
      </c>
      <c r="BR760" t="s">
        <v>361</v>
      </c>
      <c r="BS760" t="s">
        <v>361</v>
      </c>
      <c r="BT760" t="s">
        <v>361</v>
      </c>
      <c r="BU760" t="s">
        <v>361</v>
      </c>
      <c r="BV760" t="s">
        <v>361</v>
      </c>
      <c r="BW760" t="s">
        <v>361</v>
      </c>
      <c r="BX760" t="s">
        <v>361</v>
      </c>
      <c r="BY760" t="s">
        <v>361</v>
      </c>
      <c r="BZ760" t="s">
        <v>361</v>
      </c>
      <c r="CA760" t="s">
        <v>361</v>
      </c>
      <c r="CB760" t="s">
        <v>361</v>
      </c>
      <c r="CC760" t="s">
        <v>361</v>
      </c>
      <c r="CF760" t="s">
        <v>361</v>
      </c>
      <c r="CG760" t="s">
        <v>361</v>
      </c>
      <c r="CH760" t="s">
        <v>361</v>
      </c>
      <c r="CI760" t="s">
        <v>361</v>
      </c>
      <c r="CJ760" t="s">
        <v>361</v>
      </c>
      <c r="CK760" t="s">
        <v>361</v>
      </c>
      <c r="CL760" t="s">
        <v>361</v>
      </c>
      <c r="CM760" t="s">
        <v>361</v>
      </c>
      <c r="CN760" t="s">
        <v>361</v>
      </c>
      <c r="CO760" t="s">
        <v>361</v>
      </c>
      <c r="CP760" t="s">
        <v>361</v>
      </c>
      <c r="CQ760" t="s">
        <v>361</v>
      </c>
      <c r="CR760" t="s">
        <v>361</v>
      </c>
      <c r="CS760" t="s">
        <v>361</v>
      </c>
      <c r="CT760" t="s">
        <v>361</v>
      </c>
      <c r="CU760" t="s">
        <v>361</v>
      </c>
      <c r="CV760" t="s">
        <v>361</v>
      </c>
      <c r="CW760" t="s">
        <v>361</v>
      </c>
      <c r="CX760" t="s">
        <v>361</v>
      </c>
      <c r="CY760" t="s">
        <v>361</v>
      </c>
      <c r="CZ760" t="s">
        <v>361</v>
      </c>
      <c r="DA760" t="s">
        <v>361</v>
      </c>
      <c r="DH760" t="s">
        <v>361</v>
      </c>
      <c r="DI760" t="s">
        <v>361</v>
      </c>
      <c r="DJ760" t="s">
        <v>361</v>
      </c>
      <c r="DK760" t="s">
        <v>361</v>
      </c>
      <c r="DL760" t="s">
        <v>361</v>
      </c>
      <c r="DM760" t="s">
        <v>361</v>
      </c>
      <c r="DN760" t="s">
        <v>361</v>
      </c>
      <c r="DO760" t="s">
        <v>361</v>
      </c>
      <c r="DP760" t="s">
        <v>361</v>
      </c>
      <c r="DQ760" t="s">
        <v>361</v>
      </c>
      <c r="DR760" t="s">
        <v>361</v>
      </c>
      <c r="DT760" t="s">
        <v>361</v>
      </c>
      <c r="DU760" t="s">
        <v>361</v>
      </c>
      <c r="DV760" t="s">
        <v>361</v>
      </c>
      <c r="DW760" t="s">
        <v>361</v>
      </c>
      <c r="DX760" t="s">
        <v>361</v>
      </c>
      <c r="DY760" t="s">
        <v>361</v>
      </c>
      <c r="DZ760" t="s">
        <v>361</v>
      </c>
      <c r="EA760" t="s">
        <v>361</v>
      </c>
      <c r="EB760" t="s">
        <v>361</v>
      </c>
      <c r="EC760" t="s">
        <v>361</v>
      </c>
      <c r="ED760" t="s">
        <v>361</v>
      </c>
      <c r="JL760" t="s">
        <v>361</v>
      </c>
      <c r="JM760" t="s">
        <v>361</v>
      </c>
      <c r="JN760" t="s">
        <v>361</v>
      </c>
      <c r="JO760" t="s">
        <v>361</v>
      </c>
      <c r="JP760" t="s">
        <v>361</v>
      </c>
      <c r="JQ760" t="s">
        <v>361</v>
      </c>
      <c r="JR760" t="s">
        <v>361</v>
      </c>
      <c r="JS760" t="s">
        <v>361</v>
      </c>
      <c r="JT760" t="s">
        <v>361</v>
      </c>
      <c r="JU760" t="s">
        <v>361</v>
      </c>
      <c r="JV760" t="s">
        <v>361</v>
      </c>
      <c r="JW760" t="s">
        <v>361</v>
      </c>
      <c r="KB760" t="s">
        <v>59</v>
      </c>
    </row>
    <row r="761" spans="1:288" x14ac:dyDescent="0.3">
      <c r="A761">
        <v>760</v>
      </c>
      <c r="D761" s="45">
        <v>44756</v>
      </c>
      <c r="E761" s="46">
        <v>0.48819444444444443</v>
      </c>
      <c r="F761" t="s">
        <v>25</v>
      </c>
      <c r="G761" t="s">
        <v>13</v>
      </c>
      <c r="H761" t="s">
        <v>7</v>
      </c>
      <c r="L761" t="s">
        <v>578</v>
      </c>
      <c r="P761" t="s">
        <v>9</v>
      </c>
      <c r="V761" t="s">
        <v>401</v>
      </c>
      <c r="X761" t="s">
        <v>9</v>
      </c>
      <c r="Z761" t="s">
        <v>364</v>
      </c>
      <c r="AB761" t="s">
        <v>469</v>
      </c>
      <c r="AD761" t="s">
        <v>389</v>
      </c>
      <c r="AF761" t="s">
        <v>367</v>
      </c>
      <c r="AJ761" t="s">
        <v>470</v>
      </c>
      <c r="AL761" t="s">
        <v>706</v>
      </c>
      <c r="AN761" t="s">
        <v>368</v>
      </c>
      <c r="AP761" t="s">
        <v>369</v>
      </c>
      <c r="AR761" t="s">
        <v>9</v>
      </c>
      <c r="AT761" t="s">
        <v>368</v>
      </c>
      <c r="AV761" t="s">
        <v>361</v>
      </c>
      <c r="AW761" t="s">
        <v>361</v>
      </c>
      <c r="AX761" t="s">
        <v>361</v>
      </c>
      <c r="AY761" t="s">
        <v>361</v>
      </c>
      <c r="AZ761" t="s">
        <v>370</v>
      </c>
      <c r="BA761" t="s">
        <v>370</v>
      </c>
      <c r="BB761" t="s">
        <v>370</v>
      </c>
      <c r="BC761" t="s">
        <v>361</v>
      </c>
      <c r="BD761" t="s">
        <v>361</v>
      </c>
      <c r="BE761" t="s">
        <v>361</v>
      </c>
      <c r="BF761" t="s">
        <v>361</v>
      </c>
      <c r="BG761" t="s">
        <v>361</v>
      </c>
      <c r="BH761" t="s">
        <v>361</v>
      </c>
      <c r="BI761" t="s">
        <v>361</v>
      </c>
      <c r="BJ761" t="s">
        <v>361</v>
      </c>
      <c r="BK761" t="s">
        <v>361</v>
      </c>
      <c r="BL761" t="s">
        <v>361</v>
      </c>
      <c r="BM761" t="s">
        <v>361</v>
      </c>
      <c r="BP761" t="s">
        <v>361</v>
      </c>
      <c r="BQ761" t="s">
        <v>361</v>
      </c>
      <c r="BR761" t="s">
        <v>370</v>
      </c>
      <c r="BS761" t="s">
        <v>370</v>
      </c>
      <c r="BT761" t="s">
        <v>370</v>
      </c>
      <c r="BU761" t="s">
        <v>361</v>
      </c>
      <c r="BV761" t="s">
        <v>361</v>
      </c>
      <c r="BW761" t="s">
        <v>361</v>
      </c>
      <c r="BX761" t="s">
        <v>361</v>
      </c>
      <c r="BY761" t="s">
        <v>361</v>
      </c>
      <c r="BZ761" t="s">
        <v>361</v>
      </c>
      <c r="CA761" t="s">
        <v>361</v>
      </c>
      <c r="CB761" t="s">
        <v>361</v>
      </c>
      <c r="CC761" t="s">
        <v>361</v>
      </c>
      <c r="CF761" t="s">
        <v>361</v>
      </c>
      <c r="CG761" t="s">
        <v>370</v>
      </c>
      <c r="CH761" t="s">
        <v>370</v>
      </c>
      <c r="CI761" t="s">
        <v>370</v>
      </c>
      <c r="CJ761" t="s">
        <v>370</v>
      </c>
      <c r="CK761" t="s">
        <v>370</v>
      </c>
      <c r="CL761" t="s">
        <v>370</v>
      </c>
      <c r="CM761" t="s">
        <v>361</v>
      </c>
      <c r="CN761" t="s">
        <v>361</v>
      </c>
      <c r="CO761" t="s">
        <v>361</v>
      </c>
      <c r="CP761" t="s">
        <v>361</v>
      </c>
      <c r="CQ761" t="s">
        <v>361</v>
      </c>
      <c r="CR761" t="s">
        <v>361</v>
      </c>
      <c r="CS761" t="s">
        <v>361</v>
      </c>
      <c r="CT761" t="s">
        <v>361</v>
      </c>
      <c r="CU761" t="s">
        <v>361</v>
      </c>
      <c r="CV761" t="s">
        <v>361</v>
      </c>
      <c r="CW761" t="s">
        <v>361</v>
      </c>
      <c r="CX761" t="s">
        <v>361</v>
      </c>
      <c r="CY761" t="s">
        <v>361</v>
      </c>
      <c r="CZ761" t="s">
        <v>361</v>
      </c>
      <c r="DA761" t="s">
        <v>361</v>
      </c>
      <c r="DD761" t="s">
        <v>9</v>
      </c>
      <c r="DF761" t="s">
        <v>9</v>
      </c>
      <c r="DH761" t="s">
        <v>361</v>
      </c>
      <c r="DI761" t="s">
        <v>361</v>
      </c>
      <c r="DJ761" t="s">
        <v>361</v>
      </c>
      <c r="DK761" t="s">
        <v>361</v>
      </c>
      <c r="DL761" t="s">
        <v>361</v>
      </c>
      <c r="DM761" t="s">
        <v>361</v>
      </c>
      <c r="DN761" t="s">
        <v>361</v>
      </c>
      <c r="DO761" t="s">
        <v>361</v>
      </c>
      <c r="DP761" t="s">
        <v>361</v>
      </c>
      <c r="DQ761" t="s">
        <v>361</v>
      </c>
      <c r="DR761" t="s">
        <v>370</v>
      </c>
      <c r="DT761" t="s">
        <v>361</v>
      </c>
      <c r="DU761" t="s">
        <v>361</v>
      </c>
      <c r="DV761" t="s">
        <v>361</v>
      </c>
      <c r="DW761" t="s">
        <v>361</v>
      </c>
      <c r="DX761" t="s">
        <v>361</v>
      </c>
      <c r="DY761" t="s">
        <v>361</v>
      </c>
      <c r="DZ761" t="s">
        <v>361</v>
      </c>
      <c r="EA761" t="s">
        <v>361</v>
      </c>
      <c r="EB761" t="s">
        <v>361</v>
      </c>
      <c r="EC761" t="s">
        <v>361</v>
      </c>
      <c r="ED761" t="s">
        <v>361</v>
      </c>
      <c r="EH761" t="s">
        <v>7</v>
      </c>
      <c r="EJ761" t="s">
        <v>7</v>
      </c>
      <c r="EL761">
        <v>5</v>
      </c>
      <c r="EM761" t="s">
        <v>371</v>
      </c>
      <c r="EN761">
        <v>3</v>
      </c>
      <c r="EO761" t="s">
        <v>372</v>
      </c>
      <c r="EP761">
        <v>7</v>
      </c>
      <c r="EQ761" t="s">
        <v>371</v>
      </c>
      <c r="ER761">
        <v>19</v>
      </c>
      <c r="ES761" t="s">
        <v>372</v>
      </c>
      <c r="ET761">
        <v>13</v>
      </c>
      <c r="EU761" t="s">
        <v>371</v>
      </c>
      <c r="EV761">
        <v>50</v>
      </c>
      <c r="FQ761" t="s">
        <v>392</v>
      </c>
      <c r="FR761" t="s">
        <v>449</v>
      </c>
      <c r="FV761" t="s">
        <v>449</v>
      </c>
      <c r="FZ761" t="s">
        <v>9</v>
      </c>
      <c r="GF761" t="s">
        <v>7</v>
      </c>
      <c r="GJ761" t="s">
        <v>425</v>
      </c>
      <c r="GP761">
        <v>1</v>
      </c>
      <c r="GR761" t="s">
        <v>376</v>
      </c>
      <c r="GT761" t="s">
        <v>377</v>
      </c>
      <c r="GX761" t="s">
        <v>378</v>
      </c>
      <c r="HB761" t="s">
        <v>9</v>
      </c>
      <c r="HD761" t="s">
        <v>9</v>
      </c>
      <c r="HF761" t="s">
        <v>9</v>
      </c>
      <c r="HG761" t="s">
        <v>9</v>
      </c>
      <c r="HH761" t="s">
        <v>9</v>
      </c>
      <c r="HI761" t="s">
        <v>9</v>
      </c>
      <c r="HJ761" t="s">
        <v>9</v>
      </c>
      <c r="HK761" t="s">
        <v>9</v>
      </c>
      <c r="HL761" t="s">
        <v>9</v>
      </c>
      <c r="HM761" t="s">
        <v>9</v>
      </c>
      <c r="HN761" t="s">
        <v>9</v>
      </c>
      <c r="HX761" t="s">
        <v>9</v>
      </c>
      <c r="HY761" t="s">
        <v>9</v>
      </c>
      <c r="HZ761" t="s">
        <v>9</v>
      </c>
      <c r="IA761" t="s">
        <v>9</v>
      </c>
      <c r="IB761" t="s">
        <v>7</v>
      </c>
      <c r="IC761" t="s">
        <v>9</v>
      </c>
      <c r="ID761" t="s">
        <v>7</v>
      </c>
      <c r="IL761" t="s">
        <v>379</v>
      </c>
      <c r="IP761" t="s">
        <v>441</v>
      </c>
      <c r="IT761" t="s">
        <v>381</v>
      </c>
      <c r="IV761" t="s">
        <v>381</v>
      </c>
      <c r="IX761" t="s">
        <v>381</v>
      </c>
      <c r="IZ761" t="s">
        <v>9</v>
      </c>
      <c r="JB761" t="s">
        <v>11</v>
      </c>
      <c r="JD761" t="s">
        <v>9</v>
      </c>
      <c r="JF761" t="s">
        <v>409</v>
      </c>
      <c r="JG761" t="s">
        <v>410</v>
      </c>
      <c r="JH761" t="s">
        <v>410</v>
      </c>
      <c r="JL761" t="s">
        <v>370</v>
      </c>
      <c r="JM761" t="s">
        <v>370</v>
      </c>
      <c r="JN761" t="s">
        <v>361</v>
      </c>
      <c r="JO761" t="s">
        <v>370</v>
      </c>
      <c r="JP761" t="s">
        <v>370</v>
      </c>
      <c r="JQ761" t="s">
        <v>361</v>
      </c>
      <c r="JR761" t="s">
        <v>361</v>
      </c>
      <c r="JS761" t="s">
        <v>361</v>
      </c>
      <c r="JT761" t="s">
        <v>361</v>
      </c>
      <c r="JU761" t="s">
        <v>361</v>
      </c>
      <c r="JV761" t="s">
        <v>361</v>
      </c>
      <c r="JW761" t="s">
        <v>361</v>
      </c>
      <c r="JX761" t="s">
        <v>411</v>
      </c>
      <c r="JZ761" t="s">
        <v>412</v>
      </c>
      <c r="KB761" t="s">
        <v>8</v>
      </c>
    </row>
    <row r="762" spans="1:288" x14ac:dyDescent="0.3">
      <c r="D762" s="45"/>
      <c r="E762" s="46"/>
    </row>
    <row r="763" spans="1:288" x14ac:dyDescent="0.3">
      <c r="A763">
        <v>762</v>
      </c>
      <c r="AV763" t="s">
        <v>361</v>
      </c>
      <c r="AW763" t="s">
        <v>361</v>
      </c>
      <c r="AX763" t="s">
        <v>361</v>
      </c>
      <c r="AY763" t="s">
        <v>361</v>
      </c>
      <c r="AZ763" t="s">
        <v>361</v>
      </c>
      <c r="BA763" t="s">
        <v>361</v>
      </c>
      <c r="BB763" t="s">
        <v>361</v>
      </c>
      <c r="BC763" t="s">
        <v>361</v>
      </c>
      <c r="BD763" t="s">
        <v>361</v>
      </c>
      <c r="BE763" t="s">
        <v>361</v>
      </c>
      <c r="BF763" t="s">
        <v>361</v>
      </c>
      <c r="BG763" t="s">
        <v>361</v>
      </c>
      <c r="BH763" t="s">
        <v>361</v>
      </c>
      <c r="BI763" t="s">
        <v>361</v>
      </c>
      <c r="BJ763" t="s">
        <v>361</v>
      </c>
      <c r="BK763" t="s">
        <v>361</v>
      </c>
      <c r="BL763" t="s">
        <v>361</v>
      </c>
      <c r="BM763" t="s">
        <v>361</v>
      </c>
      <c r="BP763" t="s">
        <v>361</v>
      </c>
      <c r="BQ763" t="s">
        <v>361</v>
      </c>
      <c r="BR763" t="s">
        <v>361</v>
      </c>
      <c r="BS763" t="s">
        <v>361</v>
      </c>
      <c r="BT763" t="s">
        <v>361</v>
      </c>
      <c r="BU763" t="s">
        <v>361</v>
      </c>
      <c r="BV763" t="s">
        <v>361</v>
      </c>
      <c r="BW763" t="s">
        <v>361</v>
      </c>
      <c r="BX763" t="s">
        <v>361</v>
      </c>
      <c r="BY763" t="s">
        <v>361</v>
      </c>
      <c r="BZ763" t="s">
        <v>361</v>
      </c>
      <c r="CA763" t="s">
        <v>361</v>
      </c>
      <c r="CB763" t="s">
        <v>361</v>
      </c>
      <c r="CC763" t="s">
        <v>361</v>
      </c>
      <c r="CF763" t="s">
        <v>361</v>
      </c>
      <c r="CG763" t="s">
        <v>361</v>
      </c>
      <c r="CH763" t="s">
        <v>361</v>
      </c>
      <c r="CI763" t="s">
        <v>361</v>
      </c>
      <c r="CJ763" t="s">
        <v>361</v>
      </c>
      <c r="CK763" t="s">
        <v>361</v>
      </c>
      <c r="CL763" t="s">
        <v>361</v>
      </c>
      <c r="CM763" t="s">
        <v>361</v>
      </c>
      <c r="CN763" t="s">
        <v>361</v>
      </c>
      <c r="CO763" t="s">
        <v>361</v>
      </c>
      <c r="CP763" t="s">
        <v>361</v>
      </c>
      <c r="CQ763" t="s">
        <v>361</v>
      </c>
      <c r="CR763" t="s">
        <v>361</v>
      </c>
      <c r="CS763" t="s">
        <v>361</v>
      </c>
      <c r="CT763" t="s">
        <v>361</v>
      </c>
      <c r="CU763" t="s">
        <v>361</v>
      </c>
      <c r="CV763" t="s">
        <v>361</v>
      </c>
      <c r="CW763" t="s">
        <v>361</v>
      </c>
      <c r="CX763" t="s">
        <v>361</v>
      </c>
      <c r="CY763" t="s">
        <v>361</v>
      </c>
      <c r="CZ763" t="s">
        <v>361</v>
      </c>
      <c r="DA763" t="s">
        <v>361</v>
      </c>
      <c r="DH763" t="s">
        <v>361</v>
      </c>
      <c r="DI763" t="s">
        <v>361</v>
      </c>
      <c r="DJ763" t="s">
        <v>361</v>
      </c>
      <c r="DK763" t="s">
        <v>361</v>
      </c>
      <c r="DL763" t="s">
        <v>361</v>
      </c>
      <c r="DM763" t="s">
        <v>361</v>
      </c>
      <c r="DN763" t="s">
        <v>361</v>
      </c>
      <c r="DO763" t="s">
        <v>361</v>
      </c>
      <c r="DP763" t="s">
        <v>361</v>
      </c>
      <c r="DQ763" t="s">
        <v>361</v>
      </c>
      <c r="DR763" t="s">
        <v>361</v>
      </c>
      <c r="DT763" t="s">
        <v>361</v>
      </c>
      <c r="DU763" t="s">
        <v>361</v>
      </c>
      <c r="DV763" t="s">
        <v>361</v>
      </c>
      <c r="DW763" t="s">
        <v>361</v>
      </c>
      <c r="DX763" t="s">
        <v>361</v>
      </c>
      <c r="DY763" t="s">
        <v>361</v>
      </c>
      <c r="DZ763" t="s">
        <v>361</v>
      </c>
      <c r="EA763" t="s">
        <v>361</v>
      </c>
      <c r="EB763" t="s">
        <v>361</v>
      </c>
      <c r="EC763" t="s">
        <v>361</v>
      </c>
      <c r="ED763" t="s">
        <v>361</v>
      </c>
      <c r="JL763" t="s">
        <v>361</v>
      </c>
      <c r="JM763" t="s">
        <v>361</v>
      </c>
      <c r="JN763" t="s">
        <v>361</v>
      </c>
      <c r="JO763" t="s">
        <v>361</v>
      </c>
      <c r="JP763" t="s">
        <v>361</v>
      </c>
      <c r="JQ763" t="s">
        <v>361</v>
      </c>
      <c r="JR763" t="s">
        <v>361</v>
      </c>
      <c r="JS763" t="s">
        <v>361</v>
      </c>
      <c r="JT763" t="s">
        <v>361</v>
      </c>
      <c r="JU763" t="s">
        <v>361</v>
      </c>
      <c r="JV763" t="s">
        <v>361</v>
      </c>
      <c r="JW763" t="s">
        <v>361</v>
      </c>
      <c r="KB763" t="s">
        <v>59</v>
      </c>
    </row>
    <row r="764" spans="1:288" x14ac:dyDescent="0.3">
      <c r="A764">
        <v>763</v>
      </c>
      <c r="D764" s="45">
        <v>44756</v>
      </c>
      <c r="E764" s="46">
        <v>0.49236111111111108</v>
      </c>
      <c r="F764" t="s">
        <v>20</v>
      </c>
      <c r="G764" t="s">
        <v>13</v>
      </c>
      <c r="H764" t="s">
        <v>9</v>
      </c>
      <c r="J764" t="s">
        <v>442</v>
      </c>
      <c r="L764" t="s">
        <v>362</v>
      </c>
      <c r="P764" t="s">
        <v>9</v>
      </c>
      <c r="V764" t="s">
        <v>401</v>
      </c>
      <c r="X764" t="s">
        <v>9</v>
      </c>
      <c r="Z764" t="s">
        <v>402</v>
      </c>
      <c r="AB764" t="s">
        <v>403</v>
      </c>
      <c r="AD764" t="s">
        <v>389</v>
      </c>
      <c r="AF764" t="s">
        <v>470</v>
      </c>
      <c r="AH764" t="s">
        <v>14</v>
      </c>
      <c r="AI764" t="s">
        <v>709</v>
      </c>
      <c r="AJ764" t="s">
        <v>367</v>
      </c>
      <c r="AN764" t="s">
        <v>7</v>
      </c>
      <c r="AP764" t="s">
        <v>369</v>
      </c>
      <c r="AR764" t="s">
        <v>9</v>
      </c>
      <c r="AT764" t="s">
        <v>9</v>
      </c>
      <c r="AV764" t="s">
        <v>361</v>
      </c>
      <c r="AW764" t="s">
        <v>361</v>
      </c>
      <c r="AX764" t="s">
        <v>361</v>
      </c>
      <c r="AY764" t="s">
        <v>361</v>
      </c>
      <c r="AZ764" t="s">
        <v>370</v>
      </c>
      <c r="BA764" t="s">
        <v>370</v>
      </c>
      <c r="BB764" t="s">
        <v>370</v>
      </c>
      <c r="BC764" t="s">
        <v>361</v>
      </c>
      <c r="BD764" t="s">
        <v>361</v>
      </c>
      <c r="BE764" t="s">
        <v>361</v>
      </c>
      <c r="BF764" t="s">
        <v>361</v>
      </c>
      <c r="BG764" t="s">
        <v>361</v>
      </c>
      <c r="BH764" t="s">
        <v>361</v>
      </c>
      <c r="BI764" t="s">
        <v>361</v>
      </c>
      <c r="BJ764" t="s">
        <v>361</v>
      </c>
      <c r="BK764" t="s">
        <v>361</v>
      </c>
      <c r="BL764" t="s">
        <v>361</v>
      </c>
      <c r="BM764" t="s">
        <v>361</v>
      </c>
      <c r="BP764" t="s">
        <v>361</v>
      </c>
      <c r="BQ764" t="s">
        <v>361</v>
      </c>
      <c r="BR764" t="s">
        <v>361</v>
      </c>
      <c r="BS764" t="s">
        <v>370</v>
      </c>
      <c r="BT764" t="s">
        <v>361</v>
      </c>
      <c r="BU764" t="s">
        <v>361</v>
      </c>
      <c r="BV764" t="s">
        <v>361</v>
      </c>
      <c r="BW764" t="s">
        <v>361</v>
      </c>
      <c r="BX764" t="s">
        <v>361</v>
      </c>
      <c r="BY764" t="s">
        <v>361</v>
      </c>
      <c r="BZ764" t="s">
        <v>361</v>
      </c>
      <c r="CA764" t="s">
        <v>361</v>
      </c>
      <c r="CB764" t="s">
        <v>361</v>
      </c>
      <c r="CC764" t="s">
        <v>361</v>
      </c>
      <c r="CF764" t="s">
        <v>361</v>
      </c>
      <c r="CG764" t="s">
        <v>370</v>
      </c>
      <c r="CH764" t="s">
        <v>361</v>
      </c>
      <c r="CI764" t="s">
        <v>370</v>
      </c>
      <c r="CJ764" t="s">
        <v>370</v>
      </c>
      <c r="CK764" t="s">
        <v>370</v>
      </c>
      <c r="CL764" t="s">
        <v>370</v>
      </c>
      <c r="CM764" t="s">
        <v>361</v>
      </c>
      <c r="CN764" t="s">
        <v>370</v>
      </c>
      <c r="CO764" t="s">
        <v>361</v>
      </c>
      <c r="CP764" t="s">
        <v>361</v>
      </c>
      <c r="CQ764" t="s">
        <v>361</v>
      </c>
      <c r="CR764" t="s">
        <v>361</v>
      </c>
      <c r="CS764" t="s">
        <v>361</v>
      </c>
      <c r="CT764" t="s">
        <v>361</v>
      </c>
      <c r="CU764" t="s">
        <v>361</v>
      </c>
      <c r="CV764" t="s">
        <v>361</v>
      </c>
      <c r="CW764" t="s">
        <v>361</v>
      </c>
      <c r="CX764" t="s">
        <v>361</v>
      </c>
      <c r="CY764" t="s">
        <v>361</v>
      </c>
      <c r="CZ764" t="s">
        <v>361</v>
      </c>
      <c r="DA764" t="s">
        <v>361</v>
      </c>
      <c r="DD764" t="s">
        <v>9</v>
      </c>
      <c r="DF764" t="s">
        <v>9</v>
      </c>
      <c r="DH764" t="s">
        <v>361</v>
      </c>
      <c r="DI764" t="s">
        <v>361</v>
      </c>
      <c r="DJ764" t="s">
        <v>361</v>
      </c>
      <c r="DK764" t="s">
        <v>361</v>
      </c>
      <c r="DL764" t="s">
        <v>361</v>
      </c>
      <c r="DM764" t="s">
        <v>361</v>
      </c>
      <c r="DN764" t="s">
        <v>361</v>
      </c>
      <c r="DO764" t="s">
        <v>361</v>
      </c>
      <c r="DP764" t="s">
        <v>361</v>
      </c>
      <c r="DQ764" t="s">
        <v>361</v>
      </c>
      <c r="DR764" t="s">
        <v>370</v>
      </c>
      <c r="DT764" t="s">
        <v>361</v>
      </c>
      <c r="DU764" t="s">
        <v>361</v>
      </c>
      <c r="DV764" t="s">
        <v>361</v>
      </c>
      <c r="DW764" t="s">
        <v>361</v>
      </c>
      <c r="DX764" t="s">
        <v>361</v>
      </c>
      <c r="DY764" t="s">
        <v>361</v>
      </c>
      <c r="DZ764" t="s">
        <v>361</v>
      </c>
      <c r="EA764" t="s">
        <v>361</v>
      </c>
      <c r="EB764" t="s">
        <v>361</v>
      </c>
      <c r="EC764" t="s">
        <v>361</v>
      </c>
      <c r="ED764" t="s">
        <v>361</v>
      </c>
      <c r="EH764" t="s">
        <v>7</v>
      </c>
      <c r="EJ764" t="s">
        <v>7</v>
      </c>
      <c r="EL764">
        <v>4</v>
      </c>
      <c r="EM764" t="s">
        <v>371</v>
      </c>
      <c r="EN764">
        <v>30</v>
      </c>
      <c r="EO764" t="s">
        <v>371</v>
      </c>
      <c r="EP764">
        <v>10</v>
      </c>
      <c r="EQ764" t="s">
        <v>371</v>
      </c>
      <c r="ER764">
        <v>6</v>
      </c>
      <c r="ES764" t="s">
        <v>372</v>
      </c>
      <c r="ET764">
        <v>65</v>
      </c>
      <c r="FQ764" t="s">
        <v>392</v>
      </c>
      <c r="FR764" t="s">
        <v>406</v>
      </c>
      <c r="FV764" t="s">
        <v>449</v>
      </c>
      <c r="FZ764" t="s">
        <v>9</v>
      </c>
      <c r="GF764" t="s">
        <v>7</v>
      </c>
      <c r="GJ764" t="s">
        <v>375</v>
      </c>
      <c r="GP764">
        <v>2</v>
      </c>
      <c r="GR764" t="s">
        <v>376</v>
      </c>
      <c r="GT764" t="s">
        <v>377</v>
      </c>
      <c r="GX764" t="s">
        <v>378</v>
      </c>
      <c r="HB764" t="s">
        <v>9</v>
      </c>
      <c r="HD764" t="s">
        <v>9</v>
      </c>
      <c r="HF764" t="s">
        <v>9</v>
      </c>
      <c r="HG764" t="s">
        <v>9</v>
      </c>
      <c r="HH764" t="s">
        <v>7</v>
      </c>
      <c r="HI764" t="s">
        <v>7</v>
      </c>
      <c r="HJ764" t="s">
        <v>9</v>
      </c>
      <c r="HK764" t="s">
        <v>7</v>
      </c>
      <c r="HL764" t="s">
        <v>9</v>
      </c>
      <c r="HM764" t="s">
        <v>9</v>
      </c>
      <c r="HN764" t="s">
        <v>9</v>
      </c>
      <c r="HX764" t="s">
        <v>9</v>
      </c>
      <c r="HY764" t="s">
        <v>9</v>
      </c>
      <c r="HZ764" t="s">
        <v>9</v>
      </c>
      <c r="IA764" t="s">
        <v>7</v>
      </c>
      <c r="IB764" t="s">
        <v>7</v>
      </c>
      <c r="IC764" t="s">
        <v>7</v>
      </c>
      <c r="ID764" t="s">
        <v>7</v>
      </c>
      <c r="IL764" t="s">
        <v>379</v>
      </c>
      <c r="IP764" t="s">
        <v>380</v>
      </c>
      <c r="IT764" t="s">
        <v>381</v>
      </c>
      <c r="IV764" t="s">
        <v>381</v>
      </c>
      <c r="IX764" t="s">
        <v>381</v>
      </c>
      <c r="IZ764" t="s">
        <v>9</v>
      </c>
      <c r="JB764" t="s">
        <v>11</v>
      </c>
      <c r="JD764" t="s">
        <v>9</v>
      </c>
      <c r="JF764" t="s">
        <v>446</v>
      </c>
      <c r="JG764" t="s">
        <v>410</v>
      </c>
      <c r="JH764" t="s">
        <v>410</v>
      </c>
      <c r="JL764" t="s">
        <v>361</v>
      </c>
      <c r="JM764" t="s">
        <v>370</v>
      </c>
      <c r="JN764" t="s">
        <v>361</v>
      </c>
      <c r="JO764" t="s">
        <v>370</v>
      </c>
      <c r="JP764" t="s">
        <v>370</v>
      </c>
      <c r="JQ764" t="s">
        <v>361</v>
      </c>
      <c r="JR764" t="s">
        <v>361</v>
      </c>
      <c r="JS764" t="s">
        <v>361</v>
      </c>
      <c r="JT764" t="s">
        <v>361</v>
      </c>
      <c r="JU764" t="s">
        <v>361</v>
      </c>
      <c r="JV764" t="s">
        <v>361</v>
      </c>
      <c r="JW764" t="s">
        <v>361</v>
      </c>
      <c r="JX764" t="s">
        <v>411</v>
      </c>
      <c r="JZ764" t="s">
        <v>412</v>
      </c>
      <c r="KB764" t="s">
        <v>8</v>
      </c>
    </row>
    <row r="765" spans="1:288" x14ac:dyDescent="0.3">
      <c r="A765">
        <v>764</v>
      </c>
      <c r="D765" s="45">
        <v>44756</v>
      </c>
      <c r="E765" s="46">
        <v>0.49374999999999997</v>
      </c>
      <c r="F765" t="s">
        <v>61</v>
      </c>
      <c r="G765" t="s">
        <v>382</v>
      </c>
      <c r="I765" t="s">
        <v>383</v>
      </c>
      <c r="N765" t="s">
        <v>384</v>
      </c>
      <c r="S765" t="s">
        <v>385</v>
      </c>
      <c r="W765" t="s">
        <v>413</v>
      </c>
      <c r="AA765" t="s">
        <v>387</v>
      </c>
      <c r="AC765" t="s">
        <v>388</v>
      </c>
      <c r="AE765" t="s">
        <v>525</v>
      </c>
      <c r="AG765" t="s">
        <v>390</v>
      </c>
      <c r="AK765" t="s">
        <v>383</v>
      </c>
      <c r="AO765" t="s">
        <v>383</v>
      </c>
      <c r="AQ765" t="s">
        <v>418</v>
      </c>
      <c r="AS765" t="s">
        <v>385</v>
      </c>
      <c r="AU765" t="s">
        <v>385</v>
      </c>
      <c r="AV765" t="s">
        <v>361</v>
      </c>
      <c r="AW765" t="s">
        <v>361</v>
      </c>
      <c r="AX765" t="s">
        <v>361</v>
      </c>
      <c r="AY765" t="s">
        <v>361</v>
      </c>
      <c r="AZ765" t="s">
        <v>361</v>
      </c>
      <c r="BA765" t="s">
        <v>361</v>
      </c>
      <c r="BB765" t="s">
        <v>361</v>
      </c>
      <c r="BC765" t="s">
        <v>361</v>
      </c>
      <c r="BD765" t="s">
        <v>361</v>
      </c>
      <c r="BE765" t="s">
        <v>361</v>
      </c>
      <c r="BF765" t="s">
        <v>361</v>
      </c>
      <c r="BG765" t="s">
        <v>361</v>
      </c>
      <c r="BH765" t="s">
        <v>370</v>
      </c>
      <c r="BI765" t="s">
        <v>370</v>
      </c>
      <c r="BJ765" t="s">
        <v>370</v>
      </c>
      <c r="BK765" t="s">
        <v>370</v>
      </c>
      <c r="BL765" t="s">
        <v>361</v>
      </c>
      <c r="BM765" t="s">
        <v>361</v>
      </c>
      <c r="BP765" t="s">
        <v>361</v>
      </c>
      <c r="BQ765" t="s">
        <v>361</v>
      </c>
      <c r="BR765" t="s">
        <v>361</v>
      </c>
      <c r="BS765" t="s">
        <v>361</v>
      </c>
      <c r="BT765" t="s">
        <v>361</v>
      </c>
      <c r="BU765" t="s">
        <v>361</v>
      </c>
      <c r="BV765" t="s">
        <v>361</v>
      </c>
      <c r="BW765" t="s">
        <v>361</v>
      </c>
      <c r="BX765" t="s">
        <v>361</v>
      </c>
      <c r="BY765" t="s">
        <v>370</v>
      </c>
      <c r="BZ765" t="s">
        <v>361</v>
      </c>
      <c r="CA765" t="s">
        <v>361</v>
      </c>
      <c r="CB765" t="s">
        <v>361</v>
      </c>
      <c r="CC765" t="s">
        <v>361</v>
      </c>
      <c r="CF765" t="s">
        <v>361</v>
      </c>
      <c r="CG765" t="s">
        <v>361</v>
      </c>
      <c r="CH765" t="s">
        <v>361</v>
      </c>
      <c r="CI765" t="s">
        <v>361</v>
      </c>
      <c r="CJ765" t="s">
        <v>361</v>
      </c>
      <c r="CK765" t="s">
        <v>361</v>
      </c>
      <c r="CL765" t="s">
        <v>361</v>
      </c>
      <c r="CM765" t="s">
        <v>361</v>
      </c>
      <c r="CN765" t="s">
        <v>361</v>
      </c>
      <c r="CO765" t="s">
        <v>361</v>
      </c>
      <c r="CP765" t="s">
        <v>361</v>
      </c>
      <c r="CQ765" t="s">
        <v>361</v>
      </c>
      <c r="CR765" t="s">
        <v>361</v>
      </c>
      <c r="CS765" t="s">
        <v>370</v>
      </c>
      <c r="CT765" t="s">
        <v>370</v>
      </c>
      <c r="CU765" t="s">
        <v>370</v>
      </c>
      <c r="CV765" t="s">
        <v>361</v>
      </c>
      <c r="CW765" t="s">
        <v>361</v>
      </c>
      <c r="CX765" t="s">
        <v>361</v>
      </c>
      <c r="CY765" t="s">
        <v>361</v>
      </c>
      <c r="CZ765" t="s">
        <v>361</v>
      </c>
      <c r="DA765" t="s">
        <v>361</v>
      </c>
      <c r="DE765" t="s">
        <v>385</v>
      </c>
      <c r="DG765" t="s">
        <v>385</v>
      </c>
      <c r="DH765" t="s">
        <v>361</v>
      </c>
      <c r="DI765" t="s">
        <v>361</v>
      </c>
      <c r="DJ765" t="s">
        <v>361</v>
      </c>
      <c r="DK765" t="s">
        <v>361</v>
      </c>
      <c r="DL765" t="s">
        <v>361</v>
      </c>
      <c r="DM765" t="s">
        <v>361</v>
      </c>
      <c r="DN765" t="s">
        <v>361</v>
      </c>
      <c r="DO765" t="s">
        <v>361</v>
      </c>
      <c r="DP765" t="s">
        <v>361</v>
      </c>
      <c r="DQ765" t="s">
        <v>361</v>
      </c>
      <c r="DR765" t="s">
        <v>361</v>
      </c>
      <c r="DT765" t="s">
        <v>361</v>
      </c>
      <c r="DU765" t="s">
        <v>361</v>
      </c>
      <c r="DV765" t="s">
        <v>361</v>
      </c>
      <c r="DW765" t="s">
        <v>361</v>
      </c>
      <c r="DX765" t="s">
        <v>361</v>
      </c>
      <c r="DY765" t="s">
        <v>361</v>
      </c>
      <c r="DZ765" t="s">
        <v>361</v>
      </c>
      <c r="EA765" t="s">
        <v>361</v>
      </c>
      <c r="EB765" t="s">
        <v>361</v>
      </c>
      <c r="EC765" t="s">
        <v>361</v>
      </c>
      <c r="ED765" t="s">
        <v>370</v>
      </c>
      <c r="EI765" t="s">
        <v>385</v>
      </c>
      <c r="EK765" t="s">
        <v>385</v>
      </c>
      <c r="EL765">
        <v>3</v>
      </c>
      <c r="EM765" t="s">
        <v>372</v>
      </c>
      <c r="EN765">
        <v>17</v>
      </c>
      <c r="EO765" t="s">
        <v>372</v>
      </c>
      <c r="EP765">
        <v>47</v>
      </c>
      <c r="EQ765" t="s">
        <v>372</v>
      </c>
      <c r="ER765">
        <v>25</v>
      </c>
      <c r="FQ765" t="s">
        <v>373</v>
      </c>
      <c r="FS765" t="s">
        <v>387</v>
      </c>
      <c r="FW765" t="s">
        <v>387</v>
      </c>
      <c r="GG765" t="s">
        <v>383</v>
      </c>
      <c r="GK765" t="s">
        <v>394</v>
      </c>
      <c r="GQ765">
        <v>1</v>
      </c>
      <c r="GS765" t="s">
        <v>395</v>
      </c>
      <c r="GU765" t="s">
        <v>396</v>
      </c>
      <c r="GY765" t="s">
        <v>397</v>
      </c>
      <c r="HC765" t="s">
        <v>385</v>
      </c>
      <c r="HE765" t="s">
        <v>385</v>
      </c>
      <c r="HO765" t="s">
        <v>385</v>
      </c>
      <c r="HP765" t="s">
        <v>385</v>
      </c>
      <c r="HQ765" t="s">
        <v>383</v>
      </c>
      <c r="HR765" t="s">
        <v>383</v>
      </c>
      <c r="HS765" t="s">
        <v>383</v>
      </c>
      <c r="HT765" t="s">
        <v>383</v>
      </c>
      <c r="HU765" t="s">
        <v>385</v>
      </c>
      <c r="HV765" t="s">
        <v>385</v>
      </c>
      <c r="HW765" t="s">
        <v>383</v>
      </c>
      <c r="IE765" t="s">
        <v>385</v>
      </c>
      <c r="IF765" t="s">
        <v>385</v>
      </c>
      <c r="IG765" t="s">
        <v>383</v>
      </c>
      <c r="IH765" t="s">
        <v>383</v>
      </c>
      <c r="II765" t="s">
        <v>383</v>
      </c>
      <c r="IJ765" t="s">
        <v>383</v>
      </c>
      <c r="IK765" t="s">
        <v>383</v>
      </c>
      <c r="IM765" t="s">
        <v>421</v>
      </c>
      <c r="IQ765" t="s">
        <v>380</v>
      </c>
      <c r="IU765" t="s">
        <v>399</v>
      </c>
      <c r="IW765" t="s">
        <v>399</v>
      </c>
      <c r="IY765" t="s">
        <v>399</v>
      </c>
      <c r="JA765" t="s">
        <v>385</v>
      </c>
      <c r="JC765" t="s">
        <v>430</v>
      </c>
      <c r="JE765" t="s">
        <v>385</v>
      </c>
      <c r="JI765" t="s">
        <v>496</v>
      </c>
      <c r="JJ765" t="s">
        <v>431</v>
      </c>
      <c r="JK765" t="s">
        <v>431</v>
      </c>
      <c r="JL765" t="s">
        <v>361</v>
      </c>
      <c r="JM765" t="s">
        <v>361</v>
      </c>
      <c r="JN765" t="s">
        <v>361</v>
      </c>
      <c r="JO765" t="s">
        <v>361</v>
      </c>
      <c r="JP765" t="s">
        <v>361</v>
      </c>
      <c r="JQ765" t="s">
        <v>361</v>
      </c>
      <c r="JR765" t="s">
        <v>370</v>
      </c>
      <c r="JS765" t="s">
        <v>370</v>
      </c>
      <c r="JT765" t="s">
        <v>361</v>
      </c>
      <c r="JU765" t="s">
        <v>370</v>
      </c>
      <c r="JV765" t="s">
        <v>361</v>
      </c>
      <c r="JW765" t="s">
        <v>361</v>
      </c>
      <c r="JY765" t="s">
        <v>489</v>
      </c>
      <c r="KA765" t="s">
        <v>433</v>
      </c>
      <c r="KB765" t="s">
        <v>8</v>
      </c>
    </row>
    <row r="766" spans="1:288" x14ac:dyDescent="0.3">
      <c r="A766">
        <v>765</v>
      </c>
      <c r="AV766" t="s">
        <v>361</v>
      </c>
      <c r="AW766" t="s">
        <v>361</v>
      </c>
      <c r="AX766" t="s">
        <v>361</v>
      </c>
      <c r="AY766" t="s">
        <v>361</v>
      </c>
      <c r="AZ766" t="s">
        <v>361</v>
      </c>
      <c r="BA766" t="s">
        <v>361</v>
      </c>
      <c r="BB766" t="s">
        <v>361</v>
      </c>
      <c r="BC766" t="s">
        <v>361</v>
      </c>
      <c r="BD766" t="s">
        <v>361</v>
      </c>
      <c r="BE766" t="s">
        <v>361</v>
      </c>
      <c r="BF766" t="s">
        <v>361</v>
      </c>
      <c r="BG766" t="s">
        <v>361</v>
      </c>
      <c r="BH766" t="s">
        <v>361</v>
      </c>
      <c r="BI766" t="s">
        <v>361</v>
      </c>
      <c r="BJ766" t="s">
        <v>361</v>
      </c>
      <c r="BK766" t="s">
        <v>361</v>
      </c>
      <c r="BL766" t="s">
        <v>361</v>
      </c>
      <c r="BM766" t="s">
        <v>361</v>
      </c>
      <c r="BP766" t="s">
        <v>361</v>
      </c>
      <c r="BQ766" t="s">
        <v>361</v>
      </c>
      <c r="BR766" t="s">
        <v>361</v>
      </c>
      <c r="BS766" t="s">
        <v>361</v>
      </c>
      <c r="BT766" t="s">
        <v>361</v>
      </c>
      <c r="BU766" t="s">
        <v>361</v>
      </c>
      <c r="BV766" t="s">
        <v>361</v>
      </c>
      <c r="BW766" t="s">
        <v>361</v>
      </c>
      <c r="BX766" t="s">
        <v>361</v>
      </c>
      <c r="BY766" t="s">
        <v>361</v>
      </c>
      <c r="BZ766" t="s">
        <v>361</v>
      </c>
      <c r="CA766" t="s">
        <v>361</v>
      </c>
      <c r="CB766" t="s">
        <v>361</v>
      </c>
      <c r="CC766" t="s">
        <v>361</v>
      </c>
      <c r="CF766" t="s">
        <v>361</v>
      </c>
      <c r="CG766" t="s">
        <v>361</v>
      </c>
      <c r="CH766" t="s">
        <v>361</v>
      </c>
      <c r="CI766" t="s">
        <v>361</v>
      </c>
      <c r="CJ766" t="s">
        <v>361</v>
      </c>
      <c r="CK766" t="s">
        <v>361</v>
      </c>
      <c r="CL766" t="s">
        <v>361</v>
      </c>
      <c r="CM766" t="s">
        <v>361</v>
      </c>
      <c r="CN766" t="s">
        <v>361</v>
      </c>
      <c r="CO766" t="s">
        <v>361</v>
      </c>
      <c r="CP766" t="s">
        <v>361</v>
      </c>
      <c r="CQ766" t="s">
        <v>361</v>
      </c>
      <c r="CR766" t="s">
        <v>361</v>
      </c>
      <c r="CS766" t="s">
        <v>361</v>
      </c>
      <c r="CT766" t="s">
        <v>361</v>
      </c>
      <c r="CU766" t="s">
        <v>361</v>
      </c>
      <c r="CV766" t="s">
        <v>361</v>
      </c>
      <c r="CW766" t="s">
        <v>361</v>
      </c>
      <c r="CX766" t="s">
        <v>361</v>
      </c>
      <c r="CY766" t="s">
        <v>361</v>
      </c>
      <c r="CZ766" t="s">
        <v>361</v>
      </c>
      <c r="DA766" t="s">
        <v>361</v>
      </c>
      <c r="DH766" t="s">
        <v>361</v>
      </c>
      <c r="DI766" t="s">
        <v>361</v>
      </c>
      <c r="DJ766" t="s">
        <v>361</v>
      </c>
      <c r="DK766" t="s">
        <v>361</v>
      </c>
      <c r="DL766" t="s">
        <v>361</v>
      </c>
      <c r="DM766" t="s">
        <v>361</v>
      </c>
      <c r="DN766" t="s">
        <v>361</v>
      </c>
      <c r="DO766" t="s">
        <v>361</v>
      </c>
      <c r="DP766" t="s">
        <v>361</v>
      </c>
      <c r="DQ766" t="s">
        <v>361</v>
      </c>
      <c r="DR766" t="s">
        <v>361</v>
      </c>
      <c r="DT766" t="s">
        <v>361</v>
      </c>
      <c r="DU766" t="s">
        <v>361</v>
      </c>
      <c r="DV766" t="s">
        <v>361</v>
      </c>
      <c r="DW766" t="s">
        <v>361</v>
      </c>
      <c r="DX766" t="s">
        <v>361</v>
      </c>
      <c r="DY766" t="s">
        <v>361</v>
      </c>
      <c r="DZ766" t="s">
        <v>361</v>
      </c>
      <c r="EA766" t="s">
        <v>361</v>
      </c>
      <c r="EB766" t="s">
        <v>361</v>
      </c>
      <c r="EC766" t="s">
        <v>361</v>
      </c>
      <c r="ED766" t="s">
        <v>361</v>
      </c>
      <c r="JL766" t="s">
        <v>361</v>
      </c>
      <c r="JM766" t="s">
        <v>361</v>
      </c>
      <c r="JN766" t="s">
        <v>361</v>
      </c>
      <c r="JO766" t="s">
        <v>361</v>
      </c>
      <c r="JP766" t="s">
        <v>361</v>
      </c>
      <c r="JQ766" t="s">
        <v>361</v>
      </c>
      <c r="JR766" t="s">
        <v>361</v>
      </c>
      <c r="JS766" t="s">
        <v>361</v>
      </c>
      <c r="JT766" t="s">
        <v>361</v>
      </c>
      <c r="JU766" t="s">
        <v>361</v>
      </c>
      <c r="JV766" t="s">
        <v>361</v>
      </c>
      <c r="JW766" t="s">
        <v>361</v>
      </c>
      <c r="KB766" t="s">
        <v>59</v>
      </c>
    </row>
    <row r="767" spans="1:288" x14ac:dyDescent="0.3">
      <c r="A767">
        <v>766</v>
      </c>
      <c r="D767" s="45">
        <v>44756</v>
      </c>
      <c r="E767" s="46">
        <v>0.50555555555555554</v>
      </c>
      <c r="F767" t="s">
        <v>16</v>
      </c>
      <c r="G767" t="s">
        <v>382</v>
      </c>
      <c r="I767" t="s">
        <v>383</v>
      </c>
      <c r="N767" t="s">
        <v>384</v>
      </c>
      <c r="S767" t="s">
        <v>385</v>
      </c>
      <c r="W767" t="s">
        <v>386</v>
      </c>
      <c r="Y767" t="s">
        <v>385</v>
      </c>
      <c r="AA767" t="s">
        <v>414</v>
      </c>
      <c r="AC767" t="s">
        <v>447</v>
      </c>
      <c r="AE767" t="s">
        <v>423</v>
      </c>
      <c r="AG767" t="s">
        <v>545</v>
      </c>
      <c r="AH767" t="s">
        <v>14</v>
      </c>
      <c r="AI767" t="s">
        <v>710</v>
      </c>
      <c r="AK767" t="s">
        <v>383</v>
      </c>
      <c r="AO767" t="s">
        <v>385</v>
      </c>
      <c r="AQ767" t="s">
        <v>418</v>
      </c>
      <c r="AS767" t="s">
        <v>385</v>
      </c>
      <c r="AU767" t="s">
        <v>385</v>
      </c>
      <c r="AV767" t="s">
        <v>361</v>
      </c>
      <c r="AW767" t="s">
        <v>361</v>
      </c>
      <c r="AX767" t="s">
        <v>361</v>
      </c>
      <c r="AY767" t="s">
        <v>361</v>
      </c>
      <c r="AZ767" t="s">
        <v>361</v>
      </c>
      <c r="BA767" t="s">
        <v>361</v>
      </c>
      <c r="BB767" t="s">
        <v>361</v>
      </c>
      <c r="BC767" t="s">
        <v>361</v>
      </c>
      <c r="BD767" t="s">
        <v>361</v>
      </c>
      <c r="BE767" t="s">
        <v>361</v>
      </c>
      <c r="BF767" t="s">
        <v>361</v>
      </c>
      <c r="BG767" t="s">
        <v>361</v>
      </c>
      <c r="BH767" t="s">
        <v>370</v>
      </c>
      <c r="BI767" t="s">
        <v>361</v>
      </c>
      <c r="BJ767" t="s">
        <v>361</v>
      </c>
      <c r="BK767" t="s">
        <v>361</v>
      </c>
      <c r="BL767" t="s">
        <v>361</v>
      </c>
      <c r="BM767" t="s">
        <v>361</v>
      </c>
      <c r="BP767" t="s">
        <v>361</v>
      </c>
      <c r="BQ767" t="s">
        <v>361</v>
      </c>
      <c r="BR767" t="s">
        <v>361</v>
      </c>
      <c r="BS767" t="s">
        <v>361</v>
      </c>
      <c r="BT767" t="s">
        <v>361</v>
      </c>
      <c r="BU767" t="s">
        <v>361</v>
      </c>
      <c r="BV767" t="s">
        <v>361</v>
      </c>
      <c r="BW767" t="s">
        <v>361</v>
      </c>
      <c r="BX767" t="s">
        <v>361</v>
      </c>
      <c r="BY767" t="s">
        <v>361</v>
      </c>
      <c r="BZ767" t="s">
        <v>370</v>
      </c>
      <c r="CA767" t="s">
        <v>361</v>
      </c>
      <c r="CB767" t="s">
        <v>361</v>
      </c>
      <c r="CC767" t="s">
        <v>361</v>
      </c>
      <c r="CF767" t="s">
        <v>361</v>
      </c>
      <c r="CG767" t="s">
        <v>361</v>
      </c>
      <c r="CH767" t="s">
        <v>361</v>
      </c>
      <c r="CI767" t="s">
        <v>361</v>
      </c>
      <c r="CJ767" t="s">
        <v>361</v>
      </c>
      <c r="CK767" t="s">
        <v>361</v>
      </c>
      <c r="CL767" t="s">
        <v>361</v>
      </c>
      <c r="CM767" t="s">
        <v>361</v>
      </c>
      <c r="CN767" t="s">
        <v>361</v>
      </c>
      <c r="CO767" t="s">
        <v>361</v>
      </c>
      <c r="CP767" t="s">
        <v>361</v>
      </c>
      <c r="CQ767" t="s">
        <v>361</v>
      </c>
      <c r="CR767" t="s">
        <v>361</v>
      </c>
      <c r="CS767" t="s">
        <v>361</v>
      </c>
      <c r="CT767" t="s">
        <v>370</v>
      </c>
      <c r="CU767" t="s">
        <v>361</v>
      </c>
      <c r="CV767" t="s">
        <v>361</v>
      </c>
      <c r="CW767" t="s">
        <v>361</v>
      </c>
      <c r="CX767" t="s">
        <v>361</v>
      </c>
      <c r="CY767" t="s">
        <v>361</v>
      </c>
      <c r="CZ767" t="s">
        <v>361</v>
      </c>
      <c r="DA767" t="s">
        <v>361</v>
      </c>
      <c r="DE767" t="s">
        <v>385</v>
      </c>
      <c r="DG767" t="s">
        <v>383</v>
      </c>
      <c r="DH767" t="s">
        <v>361</v>
      </c>
      <c r="DI767" t="s">
        <v>361</v>
      </c>
      <c r="DJ767" t="s">
        <v>361</v>
      </c>
      <c r="DK767" t="s">
        <v>361</v>
      </c>
      <c r="DL767" t="s">
        <v>361</v>
      </c>
      <c r="DM767" t="s">
        <v>361</v>
      </c>
      <c r="DN767" t="s">
        <v>361</v>
      </c>
      <c r="DO767" t="s">
        <v>361</v>
      </c>
      <c r="DP767" t="s">
        <v>361</v>
      </c>
      <c r="DQ767" t="s">
        <v>361</v>
      </c>
      <c r="DR767" t="s">
        <v>361</v>
      </c>
      <c r="DT767" t="s">
        <v>361</v>
      </c>
      <c r="DU767" t="s">
        <v>361</v>
      </c>
      <c r="DV767" t="s">
        <v>361</v>
      </c>
      <c r="DW767" t="s">
        <v>361</v>
      </c>
      <c r="DX767" t="s">
        <v>361</v>
      </c>
      <c r="DY767" t="s">
        <v>361</v>
      </c>
      <c r="DZ767" t="s">
        <v>361</v>
      </c>
      <c r="EA767" t="s">
        <v>361</v>
      </c>
      <c r="EB767" t="s">
        <v>361</v>
      </c>
      <c r="EC767" t="s">
        <v>361</v>
      </c>
      <c r="ED767" t="s">
        <v>370</v>
      </c>
      <c r="EI767" t="s">
        <v>383</v>
      </c>
      <c r="EK767" t="s">
        <v>383</v>
      </c>
      <c r="EL767">
        <v>1</v>
      </c>
      <c r="EM767" t="s">
        <v>371</v>
      </c>
      <c r="EN767">
        <v>54</v>
      </c>
      <c r="FQ767" t="s">
        <v>392</v>
      </c>
      <c r="FS767" t="s">
        <v>463</v>
      </c>
      <c r="FU767" t="s">
        <v>483</v>
      </c>
      <c r="FW767" t="s">
        <v>448</v>
      </c>
      <c r="GA767" t="s">
        <v>385</v>
      </c>
      <c r="GG767" t="s">
        <v>383</v>
      </c>
      <c r="GK767" t="s">
        <v>428</v>
      </c>
      <c r="GO767" t="s">
        <v>429</v>
      </c>
      <c r="GQ767">
        <v>20</v>
      </c>
      <c r="GS767" t="s">
        <v>395</v>
      </c>
      <c r="GU767" t="s">
        <v>396</v>
      </c>
      <c r="GY767" t="s">
        <v>397</v>
      </c>
      <c r="HC767" t="s">
        <v>383</v>
      </c>
      <c r="HE767" t="s">
        <v>385</v>
      </c>
      <c r="HO767" t="s">
        <v>385</v>
      </c>
      <c r="HP767" t="s">
        <v>385</v>
      </c>
      <c r="HQ767" t="s">
        <v>383</v>
      </c>
      <c r="HR767" t="s">
        <v>383</v>
      </c>
      <c r="HS767" t="s">
        <v>383</v>
      </c>
      <c r="HT767" t="s">
        <v>383</v>
      </c>
      <c r="HU767" t="s">
        <v>383</v>
      </c>
      <c r="HV767" t="s">
        <v>385</v>
      </c>
      <c r="HW767" t="s">
        <v>383</v>
      </c>
      <c r="IE767" t="s">
        <v>385</v>
      </c>
      <c r="IF767" t="s">
        <v>385</v>
      </c>
      <c r="IG767" t="s">
        <v>383</v>
      </c>
      <c r="IH767" t="s">
        <v>383</v>
      </c>
      <c r="II767" t="s">
        <v>383</v>
      </c>
      <c r="IJ767" t="s">
        <v>383</v>
      </c>
      <c r="IK767" t="s">
        <v>383</v>
      </c>
      <c r="IM767" t="s">
        <v>453</v>
      </c>
      <c r="IQ767" t="s">
        <v>422</v>
      </c>
      <c r="IU767" t="s">
        <v>400</v>
      </c>
      <c r="IW767" t="s">
        <v>400</v>
      </c>
      <c r="IY767" t="s">
        <v>400</v>
      </c>
      <c r="JA767" t="s">
        <v>383</v>
      </c>
      <c r="JL767" t="s">
        <v>361</v>
      </c>
      <c r="JM767" t="s">
        <v>361</v>
      </c>
      <c r="JN767" t="s">
        <v>361</v>
      </c>
      <c r="JO767" t="s">
        <v>361</v>
      </c>
      <c r="JP767" t="s">
        <v>361</v>
      </c>
      <c r="JQ767" t="s">
        <v>361</v>
      </c>
      <c r="JR767" t="s">
        <v>361</v>
      </c>
      <c r="JS767" t="s">
        <v>361</v>
      </c>
      <c r="JT767" t="s">
        <v>361</v>
      </c>
      <c r="JU767" t="s">
        <v>361</v>
      </c>
      <c r="JV767" t="s">
        <v>361</v>
      </c>
      <c r="JW767" t="s">
        <v>361</v>
      </c>
      <c r="KB767" t="s">
        <v>8</v>
      </c>
    </row>
    <row r="768" spans="1:288" x14ac:dyDescent="0.3">
      <c r="A768">
        <v>767</v>
      </c>
      <c r="AV768" t="s">
        <v>361</v>
      </c>
      <c r="AW768" t="s">
        <v>361</v>
      </c>
      <c r="AX768" t="s">
        <v>361</v>
      </c>
      <c r="AY768" t="s">
        <v>361</v>
      </c>
      <c r="AZ768" t="s">
        <v>361</v>
      </c>
      <c r="BA768" t="s">
        <v>361</v>
      </c>
      <c r="BB768" t="s">
        <v>361</v>
      </c>
      <c r="BC768" t="s">
        <v>361</v>
      </c>
      <c r="BD768" t="s">
        <v>361</v>
      </c>
      <c r="BE768" t="s">
        <v>361</v>
      </c>
      <c r="BF768" t="s">
        <v>361</v>
      </c>
      <c r="BG768" t="s">
        <v>361</v>
      </c>
      <c r="BH768" t="s">
        <v>361</v>
      </c>
      <c r="BI768" t="s">
        <v>361</v>
      </c>
      <c r="BJ768" t="s">
        <v>361</v>
      </c>
      <c r="BK768" t="s">
        <v>361</v>
      </c>
      <c r="BL768" t="s">
        <v>361</v>
      </c>
      <c r="BM768" t="s">
        <v>361</v>
      </c>
      <c r="BP768" t="s">
        <v>361</v>
      </c>
      <c r="BQ768" t="s">
        <v>361</v>
      </c>
      <c r="BR768" t="s">
        <v>361</v>
      </c>
      <c r="BS768" t="s">
        <v>361</v>
      </c>
      <c r="BT768" t="s">
        <v>361</v>
      </c>
      <c r="BU768" t="s">
        <v>361</v>
      </c>
      <c r="BV768" t="s">
        <v>361</v>
      </c>
      <c r="BW768" t="s">
        <v>361</v>
      </c>
      <c r="BX768" t="s">
        <v>361</v>
      </c>
      <c r="BY768" t="s">
        <v>361</v>
      </c>
      <c r="BZ768" t="s">
        <v>361</v>
      </c>
      <c r="CA768" t="s">
        <v>361</v>
      </c>
      <c r="CB768" t="s">
        <v>361</v>
      </c>
      <c r="CC768" t="s">
        <v>361</v>
      </c>
      <c r="CF768" t="s">
        <v>361</v>
      </c>
      <c r="CG768" t="s">
        <v>361</v>
      </c>
      <c r="CH768" t="s">
        <v>361</v>
      </c>
      <c r="CI768" t="s">
        <v>361</v>
      </c>
      <c r="CJ768" t="s">
        <v>361</v>
      </c>
      <c r="CK768" t="s">
        <v>361</v>
      </c>
      <c r="CL768" t="s">
        <v>361</v>
      </c>
      <c r="CM768" t="s">
        <v>361</v>
      </c>
      <c r="CN768" t="s">
        <v>361</v>
      </c>
      <c r="CO768" t="s">
        <v>361</v>
      </c>
      <c r="CP768" t="s">
        <v>361</v>
      </c>
      <c r="CQ768" t="s">
        <v>361</v>
      </c>
      <c r="CR768" t="s">
        <v>361</v>
      </c>
      <c r="CS768" t="s">
        <v>361</v>
      </c>
      <c r="CT768" t="s">
        <v>361</v>
      </c>
      <c r="CU768" t="s">
        <v>361</v>
      </c>
      <c r="CV768" t="s">
        <v>361</v>
      </c>
      <c r="CW768" t="s">
        <v>361</v>
      </c>
      <c r="CX768" t="s">
        <v>361</v>
      </c>
      <c r="CY768" t="s">
        <v>361</v>
      </c>
      <c r="CZ768" t="s">
        <v>361</v>
      </c>
      <c r="DA768" t="s">
        <v>361</v>
      </c>
      <c r="DH768" t="s">
        <v>361</v>
      </c>
      <c r="DI768" t="s">
        <v>361</v>
      </c>
      <c r="DJ768" t="s">
        <v>361</v>
      </c>
      <c r="DK768" t="s">
        <v>361</v>
      </c>
      <c r="DL768" t="s">
        <v>361</v>
      </c>
      <c r="DM768" t="s">
        <v>361</v>
      </c>
      <c r="DN768" t="s">
        <v>361</v>
      </c>
      <c r="DO768" t="s">
        <v>361</v>
      </c>
      <c r="DP768" t="s">
        <v>361</v>
      </c>
      <c r="DQ768" t="s">
        <v>361</v>
      </c>
      <c r="DR768" t="s">
        <v>361</v>
      </c>
      <c r="DT768" t="s">
        <v>361</v>
      </c>
      <c r="DU768" t="s">
        <v>361</v>
      </c>
      <c r="DV768" t="s">
        <v>361</v>
      </c>
      <c r="DW768" t="s">
        <v>361</v>
      </c>
      <c r="DX768" t="s">
        <v>361</v>
      </c>
      <c r="DY768" t="s">
        <v>361</v>
      </c>
      <c r="DZ768" t="s">
        <v>361</v>
      </c>
      <c r="EA768" t="s">
        <v>361</v>
      </c>
      <c r="EB768" t="s">
        <v>361</v>
      </c>
      <c r="EC768" t="s">
        <v>361</v>
      </c>
      <c r="ED768" t="s">
        <v>361</v>
      </c>
      <c r="JL768" t="s">
        <v>361</v>
      </c>
      <c r="JM768" t="s">
        <v>361</v>
      </c>
      <c r="JN768" t="s">
        <v>361</v>
      </c>
      <c r="JO768" t="s">
        <v>361</v>
      </c>
      <c r="JP768" t="s">
        <v>361</v>
      </c>
      <c r="JQ768" t="s">
        <v>361</v>
      </c>
      <c r="JR768" t="s">
        <v>361</v>
      </c>
      <c r="JS768" t="s">
        <v>361</v>
      </c>
      <c r="JT768" t="s">
        <v>361</v>
      </c>
      <c r="JU768" t="s">
        <v>361</v>
      </c>
      <c r="JV768" t="s">
        <v>361</v>
      </c>
      <c r="JW768" t="s">
        <v>361</v>
      </c>
      <c r="KB768" t="s">
        <v>59</v>
      </c>
    </row>
    <row r="769" spans="1:288" x14ac:dyDescent="0.3">
      <c r="A769">
        <v>768</v>
      </c>
      <c r="D769" s="45">
        <v>44756</v>
      </c>
      <c r="E769" s="46">
        <v>0.50486111111111109</v>
      </c>
      <c r="F769" t="s">
        <v>4</v>
      </c>
      <c r="G769" t="s">
        <v>13</v>
      </c>
      <c r="H769" t="s">
        <v>7</v>
      </c>
      <c r="L769" t="s">
        <v>578</v>
      </c>
      <c r="P769" t="s">
        <v>9</v>
      </c>
      <c r="V769" t="s">
        <v>363</v>
      </c>
      <c r="Z769" t="s">
        <v>443</v>
      </c>
      <c r="AB769" t="s">
        <v>365</v>
      </c>
      <c r="AD769" t="s">
        <v>415</v>
      </c>
      <c r="AF769" t="s">
        <v>367</v>
      </c>
      <c r="AJ769" t="s">
        <v>367</v>
      </c>
      <c r="AN769" t="s">
        <v>368</v>
      </c>
      <c r="AP769" t="s">
        <v>471</v>
      </c>
      <c r="AR769" t="s">
        <v>7</v>
      </c>
      <c r="AT769" t="s">
        <v>368</v>
      </c>
      <c r="AV769" t="s">
        <v>361</v>
      </c>
      <c r="AW769" t="s">
        <v>361</v>
      </c>
      <c r="AX769" t="s">
        <v>361</v>
      </c>
      <c r="AY769" t="s">
        <v>361</v>
      </c>
      <c r="AZ769" t="s">
        <v>370</v>
      </c>
      <c r="BA769" t="s">
        <v>370</v>
      </c>
      <c r="BB769" t="s">
        <v>370</v>
      </c>
      <c r="BC769" t="s">
        <v>370</v>
      </c>
      <c r="BD769" t="s">
        <v>361</v>
      </c>
      <c r="BE769" t="s">
        <v>361</v>
      </c>
      <c r="BF769" t="s">
        <v>361</v>
      </c>
      <c r="BG769" t="s">
        <v>361</v>
      </c>
      <c r="BH769" t="s">
        <v>361</v>
      </c>
      <c r="BI769" t="s">
        <v>361</v>
      </c>
      <c r="BJ769" t="s">
        <v>361</v>
      </c>
      <c r="BK769" t="s">
        <v>361</v>
      </c>
      <c r="BL769" t="s">
        <v>361</v>
      </c>
      <c r="BM769" t="s">
        <v>361</v>
      </c>
      <c r="BP769" t="s">
        <v>361</v>
      </c>
      <c r="BQ769" t="s">
        <v>361</v>
      </c>
      <c r="BR769" t="s">
        <v>370</v>
      </c>
      <c r="BS769" t="s">
        <v>370</v>
      </c>
      <c r="BT769" t="s">
        <v>370</v>
      </c>
      <c r="BU769" t="s">
        <v>361</v>
      </c>
      <c r="BV769" t="s">
        <v>361</v>
      </c>
      <c r="BW769" t="s">
        <v>361</v>
      </c>
      <c r="BX769" t="s">
        <v>361</v>
      </c>
      <c r="BY769" t="s">
        <v>361</v>
      </c>
      <c r="BZ769" t="s">
        <v>361</v>
      </c>
      <c r="CA769" t="s">
        <v>361</v>
      </c>
      <c r="CB769" t="s">
        <v>361</v>
      </c>
      <c r="CC769" t="s">
        <v>361</v>
      </c>
      <c r="CF769" t="s">
        <v>361</v>
      </c>
      <c r="CG769" t="s">
        <v>361</v>
      </c>
      <c r="CH769" t="s">
        <v>361</v>
      </c>
      <c r="CI769" t="s">
        <v>370</v>
      </c>
      <c r="CJ769" t="s">
        <v>370</v>
      </c>
      <c r="CK769" t="s">
        <v>370</v>
      </c>
      <c r="CL769" t="s">
        <v>370</v>
      </c>
      <c r="CM769" t="s">
        <v>370</v>
      </c>
      <c r="CN769" t="s">
        <v>370</v>
      </c>
      <c r="CO769" t="s">
        <v>361</v>
      </c>
      <c r="CP769" t="s">
        <v>361</v>
      </c>
      <c r="CQ769" t="s">
        <v>361</v>
      </c>
      <c r="CR769" t="s">
        <v>361</v>
      </c>
      <c r="CS769" t="s">
        <v>361</v>
      </c>
      <c r="CT769" t="s">
        <v>361</v>
      </c>
      <c r="CU769" t="s">
        <v>361</v>
      </c>
      <c r="CV769" t="s">
        <v>361</v>
      </c>
      <c r="CW769" t="s">
        <v>361</v>
      </c>
      <c r="CX769" t="s">
        <v>361</v>
      </c>
      <c r="CY769" t="s">
        <v>361</v>
      </c>
      <c r="CZ769" t="s">
        <v>361</v>
      </c>
      <c r="DA769" t="s">
        <v>361</v>
      </c>
      <c r="DD769" t="s">
        <v>9</v>
      </c>
      <c r="DF769" t="s">
        <v>9</v>
      </c>
      <c r="DH769" t="s">
        <v>361</v>
      </c>
      <c r="DI769" t="s">
        <v>361</v>
      </c>
      <c r="DJ769" t="s">
        <v>361</v>
      </c>
      <c r="DK769" t="s">
        <v>361</v>
      </c>
      <c r="DL769" t="s">
        <v>361</v>
      </c>
      <c r="DM769" t="s">
        <v>361</v>
      </c>
      <c r="DN769" t="s">
        <v>361</v>
      </c>
      <c r="DO769" t="s">
        <v>361</v>
      </c>
      <c r="DP769" t="s">
        <v>361</v>
      </c>
      <c r="DQ769" t="s">
        <v>361</v>
      </c>
      <c r="DR769" t="s">
        <v>370</v>
      </c>
      <c r="DT769" t="s">
        <v>361</v>
      </c>
      <c r="DU769" t="s">
        <v>361</v>
      </c>
      <c r="DV769" t="s">
        <v>361</v>
      </c>
      <c r="DW769" t="s">
        <v>361</v>
      </c>
      <c r="DX769" t="s">
        <v>361</v>
      </c>
      <c r="DY769" t="s">
        <v>361</v>
      </c>
      <c r="DZ769" t="s">
        <v>361</v>
      </c>
      <c r="EA769" t="s">
        <v>361</v>
      </c>
      <c r="EB769" t="s">
        <v>361</v>
      </c>
      <c r="EC769" t="s">
        <v>361</v>
      </c>
      <c r="ED769" t="s">
        <v>361</v>
      </c>
      <c r="EH769" t="s">
        <v>7</v>
      </c>
      <c r="EJ769" t="s">
        <v>7</v>
      </c>
      <c r="EL769">
        <v>0</v>
      </c>
      <c r="FQ769" t="s">
        <v>373</v>
      </c>
      <c r="FR769" t="s">
        <v>374</v>
      </c>
      <c r="FV769" t="s">
        <v>374</v>
      </c>
      <c r="GF769" t="s">
        <v>7</v>
      </c>
      <c r="GJ769" t="s">
        <v>425</v>
      </c>
      <c r="GP769">
        <v>1</v>
      </c>
      <c r="GR769" t="s">
        <v>376</v>
      </c>
      <c r="GT769" t="s">
        <v>377</v>
      </c>
      <c r="GX769" t="s">
        <v>378</v>
      </c>
      <c r="HB769" t="s">
        <v>7</v>
      </c>
      <c r="HD769" t="s">
        <v>9</v>
      </c>
      <c r="HF769" t="s">
        <v>9</v>
      </c>
      <c r="HG769" t="s">
        <v>9</v>
      </c>
      <c r="HH769" t="s">
        <v>9</v>
      </c>
      <c r="HI769" t="s">
        <v>9</v>
      </c>
      <c r="HJ769" t="s">
        <v>9</v>
      </c>
      <c r="HK769" t="s">
        <v>9</v>
      </c>
      <c r="HL769" t="s">
        <v>9</v>
      </c>
      <c r="HM769" t="s">
        <v>9</v>
      </c>
      <c r="HN769" t="s">
        <v>9</v>
      </c>
      <c r="HX769" t="s">
        <v>9</v>
      </c>
      <c r="HY769" t="s">
        <v>9</v>
      </c>
      <c r="HZ769" t="s">
        <v>7</v>
      </c>
      <c r="IA769" t="s">
        <v>7</v>
      </c>
      <c r="IB769" t="s">
        <v>9</v>
      </c>
      <c r="IC769" t="s">
        <v>9</v>
      </c>
      <c r="ID769" t="s">
        <v>7</v>
      </c>
      <c r="IL769" t="s">
        <v>379</v>
      </c>
      <c r="IP769" t="s">
        <v>441</v>
      </c>
      <c r="IT769" t="s">
        <v>381</v>
      </c>
      <c r="IV769" t="s">
        <v>381</v>
      </c>
      <c r="IX769" t="s">
        <v>381</v>
      </c>
      <c r="IZ769" t="s">
        <v>9</v>
      </c>
      <c r="JB769" t="s">
        <v>11</v>
      </c>
      <c r="JD769" t="s">
        <v>9</v>
      </c>
      <c r="JF769" t="s">
        <v>446</v>
      </c>
      <c r="JG769" t="s">
        <v>410</v>
      </c>
      <c r="JH769" t="s">
        <v>446</v>
      </c>
      <c r="JL769" t="s">
        <v>370</v>
      </c>
      <c r="JM769" t="s">
        <v>370</v>
      </c>
      <c r="JN769" t="s">
        <v>370</v>
      </c>
      <c r="JO769" t="s">
        <v>370</v>
      </c>
      <c r="JP769" t="s">
        <v>370</v>
      </c>
      <c r="JQ769" t="s">
        <v>370</v>
      </c>
      <c r="JR769" t="s">
        <v>361</v>
      </c>
      <c r="JS769" t="s">
        <v>361</v>
      </c>
      <c r="JT769" t="s">
        <v>361</v>
      </c>
      <c r="JU769" t="s">
        <v>361</v>
      </c>
      <c r="JV769" t="s">
        <v>361</v>
      </c>
      <c r="JW769" t="s">
        <v>361</v>
      </c>
      <c r="JX769" t="s">
        <v>14</v>
      </c>
      <c r="JZ769" t="s">
        <v>412</v>
      </c>
      <c r="KB769" t="s">
        <v>8</v>
      </c>
    </row>
    <row r="770" spans="1:288" x14ac:dyDescent="0.3">
      <c r="A770">
        <v>769</v>
      </c>
      <c r="D770" s="45">
        <v>44756</v>
      </c>
      <c r="E770" s="46">
        <v>0.50694444444444442</v>
      </c>
      <c r="F770" t="s">
        <v>22</v>
      </c>
      <c r="G770" t="s">
        <v>382</v>
      </c>
      <c r="I770" t="s">
        <v>383</v>
      </c>
      <c r="N770" t="s">
        <v>384</v>
      </c>
      <c r="S770" t="s">
        <v>385</v>
      </c>
      <c r="W770" t="s">
        <v>451</v>
      </c>
      <c r="AA770" t="s">
        <v>414</v>
      </c>
      <c r="AC770" t="s">
        <v>388</v>
      </c>
      <c r="AE770" t="s">
        <v>423</v>
      </c>
      <c r="AG770" t="s">
        <v>390</v>
      </c>
      <c r="AK770" t="s">
        <v>383</v>
      </c>
      <c r="AO770" t="s">
        <v>436</v>
      </c>
      <c r="AQ770" t="s">
        <v>391</v>
      </c>
      <c r="AS770" t="s">
        <v>385</v>
      </c>
      <c r="AU770" t="s">
        <v>436</v>
      </c>
      <c r="AV770" t="s">
        <v>361</v>
      </c>
      <c r="AW770" t="s">
        <v>361</v>
      </c>
      <c r="AX770" t="s">
        <v>361</v>
      </c>
      <c r="AY770" t="s">
        <v>361</v>
      </c>
      <c r="AZ770" t="s">
        <v>361</v>
      </c>
      <c r="BA770" t="s">
        <v>361</v>
      </c>
      <c r="BB770" t="s">
        <v>361</v>
      </c>
      <c r="BC770" t="s">
        <v>361</v>
      </c>
      <c r="BD770" t="s">
        <v>361</v>
      </c>
      <c r="BE770" t="s">
        <v>370</v>
      </c>
      <c r="BF770" t="s">
        <v>361</v>
      </c>
      <c r="BG770" t="s">
        <v>361</v>
      </c>
      <c r="BH770" t="s">
        <v>361</v>
      </c>
      <c r="BI770" t="s">
        <v>361</v>
      </c>
      <c r="BJ770" t="s">
        <v>361</v>
      </c>
      <c r="BK770" t="s">
        <v>361</v>
      </c>
      <c r="BL770" t="s">
        <v>361</v>
      </c>
      <c r="BM770" t="s">
        <v>361</v>
      </c>
      <c r="BP770" t="s">
        <v>361</v>
      </c>
      <c r="BQ770" t="s">
        <v>361</v>
      </c>
      <c r="BR770" t="s">
        <v>361</v>
      </c>
      <c r="BS770" t="s">
        <v>361</v>
      </c>
      <c r="BT770" t="s">
        <v>361</v>
      </c>
      <c r="BU770" t="s">
        <v>361</v>
      </c>
      <c r="BV770" t="s">
        <v>361</v>
      </c>
      <c r="BW770" t="s">
        <v>361</v>
      </c>
      <c r="BX770" t="s">
        <v>361</v>
      </c>
      <c r="BY770" t="s">
        <v>361</v>
      </c>
      <c r="BZ770" t="s">
        <v>370</v>
      </c>
      <c r="CA770" t="s">
        <v>361</v>
      </c>
      <c r="CB770" t="s">
        <v>361</v>
      </c>
      <c r="CC770" t="s">
        <v>361</v>
      </c>
      <c r="CF770" t="s">
        <v>361</v>
      </c>
      <c r="CG770" t="s">
        <v>361</v>
      </c>
      <c r="CH770" t="s">
        <v>361</v>
      </c>
      <c r="CI770" t="s">
        <v>361</v>
      </c>
      <c r="CJ770" t="s">
        <v>361</v>
      </c>
      <c r="CK770" t="s">
        <v>361</v>
      </c>
      <c r="CL770" t="s">
        <v>361</v>
      </c>
      <c r="CM770" t="s">
        <v>361</v>
      </c>
      <c r="CN770" t="s">
        <v>361</v>
      </c>
      <c r="CO770" t="s">
        <v>361</v>
      </c>
      <c r="CP770" t="s">
        <v>361</v>
      </c>
      <c r="CQ770" t="s">
        <v>361</v>
      </c>
      <c r="CR770" t="s">
        <v>361</v>
      </c>
      <c r="CS770" t="s">
        <v>361</v>
      </c>
      <c r="CT770" t="s">
        <v>370</v>
      </c>
      <c r="CU770" t="s">
        <v>361</v>
      </c>
      <c r="CV770" t="s">
        <v>370</v>
      </c>
      <c r="CW770" t="s">
        <v>361</v>
      </c>
      <c r="CX770" t="s">
        <v>361</v>
      </c>
      <c r="CY770" t="s">
        <v>361</v>
      </c>
      <c r="CZ770" t="s">
        <v>361</v>
      </c>
      <c r="DA770" t="s">
        <v>361</v>
      </c>
      <c r="DE770" t="s">
        <v>385</v>
      </c>
      <c r="DG770" t="s">
        <v>436</v>
      </c>
      <c r="DH770" t="s">
        <v>361</v>
      </c>
      <c r="DI770" t="s">
        <v>361</v>
      </c>
      <c r="DJ770" t="s">
        <v>361</v>
      </c>
      <c r="DK770" t="s">
        <v>361</v>
      </c>
      <c r="DL770" t="s">
        <v>361</v>
      </c>
      <c r="DM770" t="s">
        <v>361</v>
      </c>
      <c r="DN770" t="s">
        <v>361</v>
      </c>
      <c r="DO770" t="s">
        <v>361</v>
      </c>
      <c r="DP770" t="s">
        <v>361</v>
      </c>
      <c r="DQ770" t="s">
        <v>361</v>
      </c>
      <c r="DR770" t="s">
        <v>361</v>
      </c>
      <c r="DT770" t="s">
        <v>361</v>
      </c>
      <c r="DU770" t="s">
        <v>361</v>
      </c>
      <c r="DV770" t="s">
        <v>361</v>
      </c>
      <c r="DW770" t="s">
        <v>361</v>
      </c>
      <c r="DX770" t="s">
        <v>361</v>
      </c>
      <c r="DY770" t="s">
        <v>361</v>
      </c>
      <c r="DZ770" t="s">
        <v>361</v>
      </c>
      <c r="EA770" t="s">
        <v>361</v>
      </c>
      <c r="EB770" t="s">
        <v>361</v>
      </c>
      <c r="EC770" t="s">
        <v>361</v>
      </c>
      <c r="ED770" t="s">
        <v>370</v>
      </c>
      <c r="EI770" t="s">
        <v>383</v>
      </c>
      <c r="EK770" t="s">
        <v>383</v>
      </c>
      <c r="EL770">
        <v>0</v>
      </c>
      <c r="FQ770" t="s">
        <v>373</v>
      </c>
      <c r="FS770" t="s">
        <v>463</v>
      </c>
      <c r="FU770" t="s">
        <v>464</v>
      </c>
      <c r="FW770" t="s">
        <v>463</v>
      </c>
      <c r="FY770" t="s">
        <v>464</v>
      </c>
      <c r="GG770" t="s">
        <v>383</v>
      </c>
      <c r="GK770" t="s">
        <v>428</v>
      </c>
      <c r="GO770" t="s">
        <v>429</v>
      </c>
      <c r="GQ770">
        <v>8</v>
      </c>
      <c r="GS770" t="s">
        <v>395</v>
      </c>
      <c r="GU770" t="s">
        <v>396</v>
      </c>
      <c r="GY770" t="s">
        <v>397</v>
      </c>
      <c r="HC770" t="s">
        <v>383</v>
      </c>
      <c r="HE770" t="s">
        <v>385</v>
      </c>
      <c r="HO770" t="s">
        <v>385</v>
      </c>
      <c r="HP770" t="s">
        <v>385</v>
      </c>
      <c r="HQ770" t="s">
        <v>383</v>
      </c>
      <c r="HR770" t="s">
        <v>383</v>
      </c>
      <c r="HS770" t="s">
        <v>383</v>
      </c>
      <c r="HT770" t="s">
        <v>383</v>
      </c>
      <c r="HU770" t="s">
        <v>383</v>
      </c>
      <c r="HV770" t="s">
        <v>383</v>
      </c>
      <c r="HW770" t="s">
        <v>383</v>
      </c>
      <c r="IE770" t="s">
        <v>383</v>
      </c>
      <c r="IF770" t="s">
        <v>385</v>
      </c>
      <c r="IG770" t="s">
        <v>383</v>
      </c>
      <c r="IH770" t="s">
        <v>383</v>
      </c>
      <c r="II770" t="s">
        <v>383</v>
      </c>
      <c r="IJ770" t="s">
        <v>383</v>
      </c>
      <c r="IK770" t="s">
        <v>383</v>
      </c>
      <c r="IM770" t="s">
        <v>398</v>
      </c>
      <c r="IQ770" t="s">
        <v>422</v>
      </c>
      <c r="IU770" t="s">
        <v>399</v>
      </c>
      <c r="IW770" t="s">
        <v>399</v>
      </c>
      <c r="IY770" t="s">
        <v>399</v>
      </c>
      <c r="JA770" t="s">
        <v>383</v>
      </c>
      <c r="JL770" t="s">
        <v>361</v>
      </c>
      <c r="JM770" t="s">
        <v>361</v>
      </c>
      <c r="JN770" t="s">
        <v>361</v>
      </c>
      <c r="JO770" t="s">
        <v>361</v>
      </c>
      <c r="JP770" t="s">
        <v>361</v>
      </c>
      <c r="JQ770" t="s">
        <v>361</v>
      </c>
      <c r="JR770" t="s">
        <v>361</v>
      </c>
      <c r="JS770" t="s">
        <v>361</v>
      </c>
      <c r="JT770" t="s">
        <v>361</v>
      </c>
      <c r="JU770" t="s">
        <v>361</v>
      </c>
      <c r="JV770" t="s">
        <v>361</v>
      </c>
      <c r="JW770" t="s">
        <v>361</v>
      </c>
      <c r="KB770" t="s">
        <v>8</v>
      </c>
    </row>
    <row r="771" spans="1:288" x14ac:dyDescent="0.3">
      <c r="A771">
        <v>770</v>
      </c>
      <c r="AV771" t="s">
        <v>361</v>
      </c>
      <c r="AW771" t="s">
        <v>361</v>
      </c>
      <c r="AX771" t="s">
        <v>361</v>
      </c>
      <c r="AY771" t="s">
        <v>361</v>
      </c>
      <c r="AZ771" t="s">
        <v>361</v>
      </c>
      <c r="BA771" t="s">
        <v>361</v>
      </c>
      <c r="BB771" t="s">
        <v>361</v>
      </c>
      <c r="BC771" t="s">
        <v>361</v>
      </c>
      <c r="BD771" t="s">
        <v>361</v>
      </c>
      <c r="BE771" t="s">
        <v>361</v>
      </c>
      <c r="BF771" t="s">
        <v>361</v>
      </c>
      <c r="BG771" t="s">
        <v>361</v>
      </c>
      <c r="BH771" t="s">
        <v>361</v>
      </c>
      <c r="BI771" t="s">
        <v>361</v>
      </c>
      <c r="BJ771" t="s">
        <v>361</v>
      </c>
      <c r="BK771" t="s">
        <v>361</v>
      </c>
      <c r="BL771" t="s">
        <v>361</v>
      </c>
      <c r="BM771" t="s">
        <v>361</v>
      </c>
      <c r="BP771" t="s">
        <v>361</v>
      </c>
      <c r="BQ771" t="s">
        <v>361</v>
      </c>
      <c r="BR771" t="s">
        <v>361</v>
      </c>
      <c r="BS771" t="s">
        <v>361</v>
      </c>
      <c r="BT771" t="s">
        <v>361</v>
      </c>
      <c r="BU771" t="s">
        <v>361</v>
      </c>
      <c r="BV771" t="s">
        <v>361</v>
      </c>
      <c r="BW771" t="s">
        <v>361</v>
      </c>
      <c r="BX771" t="s">
        <v>361</v>
      </c>
      <c r="BY771" t="s">
        <v>361</v>
      </c>
      <c r="BZ771" t="s">
        <v>361</v>
      </c>
      <c r="CA771" t="s">
        <v>361</v>
      </c>
      <c r="CB771" t="s">
        <v>361</v>
      </c>
      <c r="CC771" t="s">
        <v>361</v>
      </c>
      <c r="CF771" t="s">
        <v>361</v>
      </c>
      <c r="CG771" t="s">
        <v>361</v>
      </c>
      <c r="CH771" t="s">
        <v>361</v>
      </c>
      <c r="CI771" t="s">
        <v>361</v>
      </c>
      <c r="CJ771" t="s">
        <v>361</v>
      </c>
      <c r="CK771" t="s">
        <v>361</v>
      </c>
      <c r="CL771" t="s">
        <v>361</v>
      </c>
      <c r="CM771" t="s">
        <v>361</v>
      </c>
      <c r="CN771" t="s">
        <v>361</v>
      </c>
      <c r="CO771" t="s">
        <v>361</v>
      </c>
      <c r="CP771" t="s">
        <v>361</v>
      </c>
      <c r="CQ771" t="s">
        <v>361</v>
      </c>
      <c r="CR771" t="s">
        <v>361</v>
      </c>
      <c r="CS771" t="s">
        <v>361</v>
      </c>
      <c r="CT771" t="s">
        <v>361</v>
      </c>
      <c r="CU771" t="s">
        <v>361</v>
      </c>
      <c r="CV771" t="s">
        <v>361</v>
      </c>
      <c r="CW771" t="s">
        <v>361</v>
      </c>
      <c r="CX771" t="s">
        <v>361</v>
      </c>
      <c r="CY771" t="s">
        <v>361</v>
      </c>
      <c r="CZ771" t="s">
        <v>361</v>
      </c>
      <c r="DA771" t="s">
        <v>361</v>
      </c>
      <c r="DH771" t="s">
        <v>361</v>
      </c>
      <c r="DI771" t="s">
        <v>361</v>
      </c>
      <c r="DJ771" t="s">
        <v>361</v>
      </c>
      <c r="DK771" t="s">
        <v>361</v>
      </c>
      <c r="DL771" t="s">
        <v>361</v>
      </c>
      <c r="DM771" t="s">
        <v>361</v>
      </c>
      <c r="DN771" t="s">
        <v>361</v>
      </c>
      <c r="DO771" t="s">
        <v>361</v>
      </c>
      <c r="DP771" t="s">
        <v>361</v>
      </c>
      <c r="DQ771" t="s">
        <v>361</v>
      </c>
      <c r="DR771" t="s">
        <v>361</v>
      </c>
      <c r="DT771" t="s">
        <v>361</v>
      </c>
      <c r="DU771" t="s">
        <v>361</v>
      </c>
      <c r="DV771" t="s">
        <v>361</v>
      </c>
      <c r="DW771" t="s">
        <v>361</v>
      </c>
      <c r="DX771" t="s">
        <v>361</v>
      </c>
      <c r="DY771" t="s">
        <v>361</v>
      </c>
      <c r="DZ771" t="s">
        <v>361</v>
      </c>
      <c r="EA771" t="s">
        <v>361</v>
      </c>
      <c r="EB771" t="s">
        <v>361</v>
      </c>
      <c r="EC771" t="s">
        <v>361</v>
      </c>
      <c r="ED771" t="s">
        <v>361</v>
      </c>
      <c r="JL771" t="s">
        <v>361</v>
      </c>
      <c r="JM771" t="s">
        <v>361</v>
      </c>
      <c r="JN771" t="s">
        <v>361</v>
      </c>
      <c r="JO771" t="s">
        <v>361</v>
      </c>
      <c r="JP771" t="s">
        <v>361</v>
      </c>
      <c r="JQ771" t="s">
        <v>361</v>
      </c>
      <c r="JR771" t="s">
        <v>361</v>
      </c>
      <c r="JS771" t="s">
        <v>361</v>
      </c>
      <c r="JT771" t="s">
        <v>361</v>
      </c>
      <c r="JU771" t="s">
        <v>361</v>
      </c>
      <c r="JV771" t="s">
        <v>361</v>
      </c>
      <c r="JW771" t="s">
        <v>361</v>
      </c>
      <c r="KB771" t="s">
        <v>59</v>
      </c>
    </row>
    <row r="772" spans="1:288" x14ac:dyDescent="0.3">
      <c r="A772">
        <v>771</v>
      </c>
      <c r="D772" s="45">
        <v>44756</v>
      </c>
      <c r="E772" s="46">
        <v>0.51388888888888895</v>
      </c>
      <c r="F772" t="s">
        <v>18</v>
      </c>
      <c r="G772" t="s">
        <v>382</v>
      </c>
      <c r="I772" t="s">
        <v>383</v>
      </c>
      <c r="N772" t="s">
        <v>711</v>
      </c>
      <c r="S772" t="s">
        <v>385</v>
      </c>
      <c r="W772" t="s">
        <v>386</v>
      </c>
      <c r="Y772" t="s">
        <v>383</v>
      </c>
      <c r="AA772" t="s">
        <v>414</v>
      </c>
      <c r="AC772" t="s">
        <v>388</v>
      </c>
      <c r="AE772" t="s">
        <v>423</v>
      </c>
      <c r="AG772" t="s">
        <v>390</v>
      </c>
      <c r="AK772" t="s">
        <v>383</v>
      </c>
      <c r="AO772" t="s">
        <v>383</v>
      </c>
      <c r="AQ772" t="s">
        <v>460</v>
      </c>
      <c r="AS772" t="s">
        <v>383</v>
      </c>
      <c r="AU772" t="s">
        <v>383</v>
      </c>
      <c r="AV772" t="s">
        <v>361</v>
      </c>
      <c r="AW772" t="s">
        <v>361</v>
      </c>
      <c r="AX772" t="s">
        <v>361</v>
      </c>
      <c r="AY772" t="s">
        <v>361</v>
      </c>
      <c r="AZ772" t="s">
        <v>361</v>
      </c>
      <c r="BA772" t="s">
        <v>361</v>
      </c>
      <c r="BB772" t="s">
        <v>361</v>
      </c>
      <c r="BC772" t="s">
        <v>361</v>
      </c>
      <c r="BD772" t="s">
        <v>361</v>
      </c>
      <c r="BE772" t="s">
        <v>361</v>
      </c>
      <c r="BF772" t="s">
        <v>361</v>
      </c>
      <c r="BG772" t="s">
        <v>361</v>
      </c>
      <c r="BH772" t="s">
        <v>361</v>
      </c>
      <c r="BI772" t="s">
        <v>370</v>
      </c>
      <c r="BJ772" t="s">
        <v>361</v>
      </c>
      <c r="BK772" t="s">
        <v>370</v>
      </c>
      <c r="BL772" t="s">
        <v>361</v>
      </c>
      <c r="BM772" t="s">
        <v>370</v>
      </c>
      <c r="BO772" t="s">
        <v>712</v>
      </c>
      <c r="BP772" t="s">
        <v>361</v>
      </c>
      <c r="BQ772" t="s">
        <v>361</v>
      </c>
      <c r="BR772" t="s">
        <v>361</v>
      </c>
      <c r="BS772" t="s">
        <v>361</v>
      </c>
      <c r="BT772" t="s">
        <v>361</v>
      </c>
      <c r="BU772" t="s">
        <v>361</v>
      </c>
      <c r="BV772" t="s">
        <v>361</v>
      </c>
      <c r="BW772" t="s">
        <v>361</v>
      </c>
      <c r="BX772" t="s">
        <v>370</v>
      </c>
      <c r="BY772" t="s">
        <v>370</v>
      </c>
      <c r="BZ772" t="s">
        <v>370</v>
      </c>
      <c r="CA772" t="s">
        <v>370</v>
      </c>
      <c r="CB772" t="s">
        <v>361</v>
      </c>
      <c r="CC772" t="s">
        <v>361</v>
      </c>
      <c r="CF772" t="s">
        <v>361</v>
      </c>
      <c r="CG772" t="s">
        <v>361</v>
      </c>
      <c r="CH772" t="s">
        <v>361</v>
      </c>
      <c r="CI772" t="s">
        <v>361</v>
      </c>
      <c r="CJ772" t="s">
        <v>361</v>
      </c>
      <c r="CK772" t="s">
        <v>361</v>
      </c>
      <c r="CL772" t="s">
        <v>361</v>
      </c>
      <c r="CM772" t="s">
        <v>361</v>
      </c>
      <c r="CN772" t="s">
        <v>361</v>
      </c>
      <c r="CO772" t="s">
        <v>361</v>
      </c>
      <c r="CP772" t="s">
        <v>361</v>
      </c>
      <c r="CQ772" t="s">
        <v>361</v>
      </c>
      <c r="CR772" t="s">
        <v>361</v>
      </c>
      <c r="CS772" t="s">
        <v>370</v>
      </c>
      <c r="CT772" t="s">
        <v>370</v>
      </c>
      <c r="CU772" t="s">
        <v>370</v>
      </c>
      <c r="CV772" t="s">
        <v>361</v>
      </c>
      <c r="CW772" t="s">
        <v>370</v>
      </c>
      <c r="CX772" t="s">
        <v>361</v>
      </c>
      <c r="CY772" t="s">
        <v>361</v>
      </c>
      <c r="CZ772" t="s">
        <v>361</v>
      </c>
      <c r="DA772" t="s">
        <v>361</v>
      </c>
      <c r="DE772" t="s">
        <v>385</v>
      </c>
      <c r="DG772" t="s">
        <v>385</v>
      </c>
      <c r="DH772" t="s">
        <v>361</v>
      </c>
      <c r="DI772" t="s">
        <v>361</v>
      </c>
      <c r="DJ772" t="s">
        <v>361</v>
      </c>
      <c r="DK772" t="s">
        <v>361</v>
      </c>
      <c r="DL772" t="s">
        <v>361</v>
      </c>
      <c r="DM772" t="s">
        <v>361</v>
      </c>
      <c r="DN772" t="s">
        <v>361</v>
      </c>
      <c r="DO772" t="s">
        <v>361</v>
      </c>
      <c r="DP772" t="s">
        <v>361</v>
      </c>
      <c r="DQ772" t="s">
        <v>361</v>
      </c>
      <c r="DR772" t="s">
        <v>361</v>
      </c>
      <c r="DT772" t="s">
        <v>361</v>
      </c>
      <c r="DU772" t="s">
        <v>361</v>
      </c>
      <c r="DV772" t="s">
        <v>361</v>
      </c>
      <c r="DW772" t="s">
        <v>361</v>
      </c>
      <c r="DX772" t="s">
        <v>361</v>
      </c>
      <c r="DY772" t="s">
        <v>361</v>
      </c>
      <c r="DZ772" t="s">
        <v>361</v>
      </c>
      <c r="EA772" t="s">
        <v>361</v>
      </c>
      <c r="EB772" t="s">
        <v>361</v>
      </c>
      <c r="EC772" t="s">
        <v>361</v>
      </c>
      <c r="ED772" t="s">
        <v>370</v>
      </c>
      <c r="EI772" t="s">
        <v>383</v>
      </c>
      <c r="EK772" t="s">
        <v>383</v>
      </c>
      <c r="EL772">
        <v>2</v>
      </c>
      <c r="EM772" t="s">
        <v>371</v>
      </c>
      <c r="EN772">
        <v>9</v>
      </c>
      <c r="EO772" t="s">
        <v>371</v>
      </c>
      <c r="EP772">
        <v>7</v>
      </c>
      <c r="FQ772" t="s">
        <v>392</v>
      </c>
      <c r="FS772" t="s">
        <v>467</v>
      </c>
      <c r="FW772" t="s">
        <v>463</v>
      </c>
      <c r="FY772" t="s">
        <v>499</v>
      </c>
      <c r="GA772" t="s">
        <v>385</v>
      </c>
      <c r="GG772" t="s">
        <v>383</v>
      </c>
      <c r="GK772" t="s">
        <v>517</v>
      </c>
      <c r="GQ772">
        <v>5</v>
      </c>
      <c r="GS772" t="s">
        <v>602</v>
      </c>
      <c r="GU772" t="s">
        <v>396</v>
      </c>
      <c r="GY772" t="s">
        <v>397</v>
      </c>
      <c r="HC772" t="s">
        <v>383</v>
      </c>
      <c r="HE772" t="s">
        <v>385</v>
      </c>
      <c r="HO772" t="s">
        <v>385</v>
      </c>
      <c r="HP772" t="s">
        <v>385</v>
      </c>
      <c r="HQ772" t="s">
        <v>383</v>
      </c>
      <c r="HR772" t="s">
        <v>383</v>
      </c>
      <c r="HS772" t="s">
        <v>385</v>
      </c>
      <c r="HT772" t="s">
        <v>383</v>
      </c>
      <c r="HU772" t="s">
        <v>385</v>
      </c>
      <c r="HV772" t="s">
        <v>385</v>
      </c>
      <c r="HW772" t="s">
        <v>385</v>
      </c>
      <c r="IE772" t="s">
        <v>383</v>
      </c>
      <c r="IF772" t="s">
        <v>385</v>
      </c>
      <c r="IG772" t="s">
        <v>383</v>
      </c>
      <c r="IH772" t="s">
        <v>383</v>
      </c>
      <c r="II772" t="s">
        <v>383</v>
      </c>
      <c r="IJ772" t="s">
        <v>383</v>
      </c>
      <c r="IK772" t="s">
        <v>383</v>
      </c>
      <c r="IM772" t="s">
        <v>398</v>
      </c>
      <c r="IQ772" t="s">
        <v>422</v>
      </c>
      <c r="IU772" t="s">
        <v>399</v>
      </c>
      <c r="IW772" t="s">
        <v>399</v>
      </c>
      <c r="IY772" t="s">
        <v>399</v>
      </c>
      <c r="JA772" t="s">
        <v>383</v>
      </c>
      <c r="JL772" t="s">
        <v>361</v>
      </c>
      <c r="JM772" t="s">
        <v>361</v>
      </c>
      <c r="JN772" t="s">
        <v>361</v>
      </c>
      <c r="JO772" t="s">
        <v>361</v>
      </c>
      <c r="JP772" t="s">
        <v>361</v>
      </c>
      <c r="JQ772" t="s">
        <v>361</v>
      </c>
      <c r="JR772" t="s">
        <v>361</v>
      </c>
      <c r="JS772" t="s">
        <v>361</v>
      </c>
      <c r="JT772" t="s">
        <v>361</v>
      </c>
      <c r="JU772" t="s">
        <v>361</v>
      </c>
      <c r="JV772" t="s">
        <v>361</v>
      </c>
      <c r="JW772" t="s">
        <v>361</v>
      </c>
      <c r="KB772" t="s">
        <v>8</v>
      </c>
    </row>
    <row r="773" spans="1:288" x14ac:dyDescent="0.3">
      <c r="A773">
        <v>772</v>
      </c>
      <c r="D773" s="45">
        <v>44756</v>
      </c>
      <c r="E773" s="46">
        <v>0.51041666666666663</v>
      </c>
      <c r="F773" t="s">
        <v>74</v>
      </c>
      <c r="G773" t="s">
        <v>13</v>
      </c>
      <c r="H773" t="s">
        <v>7</v>
      </c>
      <c r="L773" t="s">
        <v>362</v>
      </c>
      <c r="P773" t="s">
        <v>9</v>
      </c>
      <c r="V773" t="s">
        <v>363</v>
      </c>
      <c r="Z773" t="s">
        <v>443</v>
      </c>
      <c r="AB773" t="s">
        <v>469</v>
      </c>
      <c r="AD773" t="s">
        <v>389</v>
      </c>
      <c r="AF773" t="s">
        <v>367</v>
      </c>
      <c r="AJ773" t="s">
        <v>367</v>
      </c>
      <c r="AN773" t="s">
        <v>7</v>
      </c>
      <c r="AP773" t="s">
        <v>471</v>
      </c>
      <c r="AR773" t="s">
        <v>9</v>
      </c>
      <c r="AT773" t="s">
        <v>9</v>
      </c>
      <c r="AV773" t="s">
        <v>361</v>
      </c>
      <c r="AW773" t="s">
        <v>361</v>
      </c>
      <c r="AX773" t="s">
        <v>361</v>
      </c>
      <c r="AY773" t="s">
        <v>361</v>
      </c>
      <c r="AZ773" t="s">
        <v>361</v>
      </c>
      <c r="BA773" t="s">
        <v>361</v>
      </c>
      <c r="BB773" t="s">
        <v>370</v>
      </c>
      <c r="BC773" t="s">
        <v>370</v>
      </c>
      <c r="BD773" t="s">
        <v>361</v>
      </c>
      <c r="BE773" t="s">
        <v>361</v>
      </c>
      <c r="BF773" t="s">
        <v>361</v>
      </c>
      <c r="BG773" t="s">
        <v>361</v>
      </c>
      <c r="BH773" t="s">
        <v>361</v>
      </c>
      <c r="BI773" t="s">
        <v>361</v>
      </c>
      <c r="BJ773" t="s">
        <v>361</v>
      </c>
      <c r="BK773" t="s">
        <v>361</v>
      </c>
      <c r="BL773" t="s">
        <v>361</v>
      </c>
      <c r="BM773" t="s">
        <v>361</v>
      </c>
      <c r="BP773" t="s">
        <v>361</v>
      </c>
      <c r="BQ773" t="s">
        <v>361</v>
      </c>
      <c r="BR773" t="s">
        <v>361</v>
      </c>
      <c r="BS773" t="s">
        <v>370</v>
      </c>
      <c r="BT773" t="s">
        <v>361</v>
      </c>
      <c r="BU773" t="s">
        <v>361</v>
      </c>
      <c r="BV773" t="s">
        <v>361</v>
      </c>
      <c r="BW773" t="s">
        <v>361</v>
      </c>
      <c r="BX773" t="s">
        <v>361</v>
      </c>
      <c r="BY773" t="s">
        <v>361</v>
      </c>
      <c r="BZ773" t="s">
        <v>361</v>
      </c>
      <c r="CA773" t="s">
        <v>361</v>
      </c>
      <c r="CB773" t="s">
        <v>361</v>
      </c>
      <c r="CC773" t="s">
        <v>361</v>
      </c>
      <c r="CF773" t="s">
        <v>361</v>
      </c>
      <c r="CG773" t="s">
        <v>370</v>
      </c>
      <c r="CH773" t="s">
        <v>361</v>
      </c>
      <c r="CI773" t="s">
        <v>370</v>
      </c>
      <c r="CJ773" t="s">
        <v>361</v>
      </c>
      <c r="CK773" t="s">
        <v>361</v>
      </c>
      <c r="CL773" t="s">
        <v>361</v>
      </c>
      <c r="CM773" t="s">
        <v>361</v>
      </c>
      <c r="CN773" t="s">
        <v>361</v>
      </c>
      <c r="CO773" t="s">
        <v>361</v>
      </c>
      <c r="CP773" t="s">
        <v>361</v>
      </c>
      <c r="CQ773" t="s">
        <v>361</v>
      </c>
      <c r="CR773" t="s">
        <v>361</v>
      </c>
      <c r="CS773" t="s">
        <v>361</v>
      </c>
      <c r="CT773" t="s">
        <v>361</v>
      </c>
      <c r="CU773" t="s">
        <v>361</v>
      </c>
      <c r="CV773" t="s">
        <v>361</v>
      </c>
      <c r="CW773" t="s">
        <v>361</v>
      </c>
      <c r="CX773" t="s">
        <v>361</v>
      </c>
      <c r="CY773" t="s">
        <v>361</v>
      </c>
      <c r="CZ773" t="s">
        <v>361</v>
      </c>
      <c r="DA773" t="s">
        <v>361</v>
      </c>
      <c r="DD773" t="s">
        <v>9</v>
      </c>
      <c r="DF773" t="s">
        <v>9</v>
      </c>
      <c r="DH773" t="s">
        <v>361</v>
      </c>
      <c r="DI773" t="s">
        <v>361</v>
      </c>
      <c r="DJ773" t="s">
        <v>361</v>
      </c>
      <c r="DK773" t="s">
        <v>361</v>
      </c>
      <c r="DL773" t="s">
        <v>361</v>
      </c>
      <c r="DM773" t="s">
        <v>361</v>
      </c>
      <c r="DN773" t="s">
        <v>361</v>
      </c>
      <c r="DO773" t="s">
        <v>361</v>
      </c>
      <c r="DP773" t="s">
        <v>361</v>
      </c>
      <c r="DQ773" t="s">
        <v>361</v>
      </c>
      <c r="DR773" t="s">
        <v>370</v>
      </c>
      <c r="DT773" t="s">
        <v>361</v>
      </c>
      <c r="DU773" t="s">
        <v>361</v>
      </c>
      <c r="DV773" t="s">
        <v>361</v>
      </c>
      <c r="DW773" t="s">
        <v>361</v>
      </c>
      <c r="DX773" t="s">
        <v>361</v>
      </c>
      <c r="DY773" t="s">
        <v>361</v>
      </c>
      <c r="DZ773" t="s">
        <v>361</v>
      </c>
      <c r="EA773" t="s">
        <v>361</v>
      </c>
      <c r="EB773" t="s">
        <v>361</v>
      </c>
      <c r="EC773" t="s">
        <v>361</v>
      </c>
      <c r="ED773" t="s">
        <v>361</v>
      </c>
      <c r="EH773" t="s">
        <v>7</v>
      </c>
      <c r="EJ773" t="s">
        <v>7</v>
      </c>
      <c r="EL773">
        <v>0</v>
      </c>
      <c r="FQ773" t="s">
        <v>373</v>
      </c>
      <c r="FR773" t="s">
        <v>374</v>
      </c>
      <c r="FV773" t="s">
        <v>374</v>
      </c>
      <c r="GF773" t="s">
        <v>7</v>
      </c>
      <c r="GJ773" t="s">
        <v>425</v>
      </c>
      <c r="GP773">
        <v>1</v>
      </c>
      <c r="GR773" t="s">
        <v>376</v>
      </c>
      <c r="GT773" t="s">
        <v>377</v>
      </c>
      <c r="GX773" t="s">
        <v>378</v>
      </c>
      <c r="HB773" t="s">
        <v>7</v>
      </c>
      <c r="HD773" t="s">
        <v>7</v>
      </c>
      <c r="HF773" t="s">
        <v>9</v>
      </c>
      <c r="HG773" t="s">
        <v>9</v>
      </c>
      <c r="HH773" t="s">
        <v>7</v>
      </c>
      <c r="HI773" t="s">
        <v>7</v>
      </c>
      <c r="HJ773" t="s">
        <v>9</v>
      </c>
      <c r="HK773" t="s">
        <v>9</v>
      </c>
      <c r="HL773" t="s">
        <v>9</v>
      </c>
      <c r="HM773" t="s">
        <v>9</v>
      </c>
      <c r="HN773" t="s">
        <v>9</v>
      </c>
      <c r="HX773" t="s">
        <v>9</v>
      </c>
      <c r="HY773" t="s">
        <v>9</v>
      </c>
      <c r="HZ773" t="s">
        <v>7</v>
      </c>
      <c r="IA773" t="s">
        <v>7</v>
      </c>
      <c r="IB773" t="s">
        <v>7</v>
      </c>
      <c r="IC773" t="s">
        <v>7</v>
      </c>
      <c r="ID773" t="s">
        <v>7</v>
      </c>
      <c r="IL773" t="s">
        <v>473</v>
      </c>
      <c r="IP773" t="s">
        <v>441</v>
      </c>
      <c r="IT773" t="s">
        <v>381</v>
      </c>
      <c r="IV773" t="s">
        <v>381</v>
      </c>
      <c r="IX773" t="s">
        <v>381</v>
      </c>
      <c r="IZ773" t="s">
        <v>9</v>
      </c>
      <c r="JB773" t="s">
        <v>11</v>
      </c>
      <c r="JD773" t="s">
        <v>9</v>
      </c>
      <c r="JF773" t="s">
        <v>410</v>
      </c>
      <c r="JG773" t="s">
        <v>410</v>
      </c>
      <c r="JH773" t="s">
        <v>410</v>
      </c>
      <c r="JL773" t="s">
        <v>370</v>
      </c>
      <c r="JM773" t="s">
        <v>370</v>
      </c>
      <c r="JN773" t="s">
        <v>370</v>
      </c>
      <c r="JO773" t="s">
        <v>370</v>
      </c>
      <c r="JP773" t="s">
        <v>361</v>
      </c>
      <c r="JQ773" t="s">
        <v>361</v>
      </c>
      <c r="JR773" t="s">
        <v>361</v>
      </c>
      <c r="JS773" t="s">
        <v>361</v>
      </c>
      <c r="JT773" t="s">
        <v>361</v>
      </c>
      <c r="JU773" t="s">
        <v>361</v>
      </c>
      <c r="JV773" t="s">
        <v>361</v>
      </c>
      <c r="JW773" t="s">
        <v>361</v>
      </c>
      <c r="JX773" t="s">
        <v>411</v>
      </c>
      <c r="JZ773" t="s">
        <v>412</v>
      </c>
      <c r="KB773" t="s">
        <v>8</v>
      </c>
    </row>
    <row r="774" spans="1:288" x14ac:dyDescent="0.3">
      <c r="A774">
        <v>773</v>
      </c>
      <c r="AV774" t="s">
        <v>361</v>
      </c>
      <c r="AW774" t="s">
        <v>361</v>
      </c>
      <c r="AX774" t="s">
        <v>361</v>
      </c>
      <c r="AY774" t="s">
        <v>361</v>
      </c>
      <c r="AZ774" t="s">
        <v>361</v>
      </c>
      <c r="BA774" t="s">
        <v>361</v>
      </c>
      <c r="BB774" t="s">
        <v>361</v>
      </c>
      <c r="BC774" t="s">
        <v>361</v>
      </c>
      <c r="BD774" t="s">
        <v>361</v>
      </c>
      <c r="BE774" t="s">
        <v>361</v>
      </c>
      <c r="BF774" t="s">
        <v>361</v>
      </c>
      <c r="BG774" t="s">
        <v>361</v>
      </c>
      <c r="BH774" t="s">
        <v>361</v>
      </c>
      <c r="BI774" t="s">
        <v>361</v>
      </c>
      <c r="BJ774" t="s">
        <v>361</v>
      </c>
      <c r="BK774" t="s">
        <v>361</v>
      </c>
      <c r="BL774" t="s">
        <v>361</v>
      </c>
      <c r="BM774" t="s">
        <v>361</v>
      </c>
      <c r="BP774" t="s">
        <v>361</v>
      </c>
      <c r="BQ774" t="s">
        <v>361</v>
      </c>
      <c r="BR774" t="s">
        <v>361</v>
      </c>
      <c r="BS774" t="s">
        <v>361</v>
      </c>
      <c r="BT774" t="s">
        <v>361</v>
      </c>
      <c r="BU774" t="s">
        <v>361</v>
      </c>
      <c r="BV774" t="s">
        <v>361</v>
      </c>
      <c r="BW774" t="s">
        <v>361</v>
      </c>
      <c r="BX774" t="s">
        <v>361</v>
      </c>
      <c r="BY774" t="s">
        <v>361</v>
      </c>
      <c r="BZ774" t="s">
        <v>361</v>
      </c>
      <c r="CA774" t="s">
        <v>361</v>
      </c>
      <c r="CB774" t="s">
        <v>361</v>
      </c>
      <c r="CC774" t="s">
        <v>361</v>
      </c>
      <c r="CF774" t="s">
        <v>361</v>
      </c>
      <c r="CG774" t="s">
        <v>361</v>
      </c>
      <c r="CH774" t="s">
        <v>361</v>
      </c>
      <c r="CI774" t="s">
        <v>361</v>
      </c>
      <c r="CJ774" t="s">
        <v>361</v>
      </c>
      <c r="CK774" t="s">
        <v>361</v>
      </c>
      <c r="CL774" t="s">
        <v>361</v>
      </c>
      <c r="CM774" t="s">
        <v>361</v>
      </c>
      <c r="CN774" t="s">
        <v>361</v>
      </c>
      <c r="CO774" t="s">
        <v>361</v>
      </c>
      <c r="CP774" t="s">
        <v>361</v>
      </c>
      <c r="CQ774" t="s">
        <v>361</v>
      </c>
      <c r="CR774" t="s">
        <v>361</v>
      </c>
      <c r="CS774" t="s">
        <v>361</v>
      </c>
      <c r="CT774" t="s">
        <v>361</v>
      </c>
      <c r="CU774" t="s">
        <v>361</v>
      </c>
      <c r="CV774" t="s">
        <v>361</v>
      </c>
      <c r="CW774" t="s">
        <v>361</v>
      </c>
      <c r="CX774" t="s">
        <v>361</v>
      </c>
      <c r="CY774" t="s">
        <v>361</v>
      </c>
      <c r="CZ774" t="s">
        <v>361</v>
      </c>
      <c r="DA774" t="s">
        <v>361</v>
      </c>
      <c r="DH774" t="s">
        <v>361</v>
      </c>
      <c r="DI774" t="s">
        <v>361</v>
      </c>
      <c r="DJ774" t="s">
        <v>361</v>
      </c>
      <c r="DK774" t="s">
        <v>361</v>
      </c>
      <c r="DL774" t="s">
        <v>361</v>
      </c>
      <c r="DM774" t="s">
        <v>361</v>
      </c>
      <c r="DN774" t="s">
        <v>361</v>
      </c>
      <c r="DO774" t="s">
        <v>361</v>
      </c>
      <c r="DP774" t="s">
        <v>361</v>
      </c>
      <c r="DQ774" t="s">
        <v>361</v>
      </c>
      <c r="DR774" t="s">
        <v>361</v>
      </c>
      <c r="DT774" t="s">
        <v>361</v>
      </c>
      <c r="DU774" t="s">
        <v>361</v>
      </c>
      <c r="DV774" t="s">
        <v>361</v>
      </c>
      <c r="DW774" t="s">
        <v>361</v>
      </c>
      <c r="DX774" t="s">
        <v>361</v>
      </c>
      <c r="DY774" t="s">
        <v>361</v>
      </c>
      <c r="DZ774" t="s">
        <v>361</v>
      </c>
      <c r="EA774" t="s">
        <v>361</v>
      </c>
      <c r="EB774" t="s">
        <v>361</v>
      </c>
      <c r="EC774" t="s">
        <v>361</v>
      </c>
      <c r="ED774" t="s">
        <v>361</v>
      </c>
      <c r="JL774" t="s">
        <v>361</v>
      </c>
      <c r="JM774" t="s">
        <v>361</v>
      </c>
      <c r="JN774" t="s">
        <v>361</v>
      </c>
      <c r="JO774" t="s">
        <v>361</v>
      </c>
      <c r="JP774" t="s">
        <v>361</v>
      </c>
      <c r="JQ774" t="s">
        <v>361</v>
      </c>
      <c r="JR774" t="s">
        <v>361</v>
      </c>
      <c r="JS774" t="s">
        <v>361</v>
      </c>
      <c r="JT774" t="s">
        <v>361</v>
      </c>
      <c r="JU774" t="s">
        <v>361</v>
      </c>
      <c r="JV774" t="s">
        <v>361</v>
      </c>
      <c r="JW774" t="s">
        <v>361</v>
      </c>
      <c r="KB774" t="s">
        <v>59</v>
      </c>
    </row>
    <row r="775" spans="1:288" x14ac:dyDescent="0.3">
      <c r="A775">
        <v>774</v>
      </c>
      <c r="D775" s="45">
        <v>44756</v>
      </c>
      <c r="E775" s="46">
        <v>0.52638888888888891</v>
      </c>
      <c r="F775" t="s">
        <v>75</v>
      </c>
      <c r="G775" t="s">
        <v>13</v>
      </c>
      <c r="H775" t="s">
        <v>7</v>
      </c>
      <c r="L775" t="s">
        <v>362</v>
      </c>
      <c r="P775" t="s">
        <v>7</v>
      </c>
      <c r="Q775" t="s">
        <v>593</v>
      </c>
      <c r="V775" t="s">
        <v>401</v>
      </c>
      <c r="X775" t="s">
        <v>9</v>
      </c>
      <c r="Z775" t="s">
        <v>402</v>
      </c>
      <c r="AB775" t="s">
        <v>403</v>
      </c>
      <c r="AD775" t="s">
        <v>389</v>
      </c>
      <c r="AF775" t="s">
        <v>367</v>
      </c>
      <c r="AJ775" t="s">
        <v>367</v>
      </c>
      <c r="AN775" t="s">
        <v>368</v>
      </c>
      <c r="AP775" t="s">
        <v>367</v>
      </c>
      <c r="AR775" t="s">
        <v>7</v>
      </c>
      <c r="AT775" t="s">
        <v>368</v>
      </c>
      <c r="AV775" t="s">
        <v>361</v>
      </c>
      <c r="AW775" t="s">
        <v>370</v>
      </c>
      <c r="AX775" t="s">
        <v>361</v>
      </c>
      <c r="AY775" t="s">
        <v>361</v>
      </c>
      <c r="AZ775" t="s">
        <v>370</v>
      </c>
      <c r="BA775" t="s">
        <v>370</v>
      </c>
      <c r="BB775" t="s">
        <v>361</v>
      </c>
      <c r="BC775" t="s">
        <v>361</v>
      </c>
      <c r="BD775" t="s">
        <v>361</v>
      </c>
      <c r="BE775" t="s">
        <v>361</v>
      </c>
      <c r="BF775" t="s">
        <v>361</v>
      </c>
      <c r="BG775" t="s">
        <v>361</v>
      </c>
      <c r="BH775" t="s">
        <v>361</v>
      </c>
      <c r="BI775" t="s">
        <v>361</v>
      </c>
      <c r="BJ775" t="s">
        <v>361</v>
      </c>
      <c r="BK775" t="s">
        <v>361</v>
      </c>
      <c r="BL775" t="s">
        <v>361</v>
      </c>
      <c r="BM775" t="s">
        <v>361</v>
      </c>
      <c r="BP775" t="s">
        <v>361</v>
      </c>
      <c r="BQ775" t="s">
        <v>370</v>
      </c>
      <c r="BR775" t="s">
        <v>370</v>
      </c>
      <c r="BS775" t="s">
        <v>370</v>
      </c>
      <c r="BT775" t="s">
        <v>361</v>
      </c>
      <c r="BU775" t="s">
        <v>361</v>
      </c>
      <c r="BV775" t="s">
        <v>361</v>
      </c>
      <c r="BW775" t="s">
        <v>361</v>
      </c>
      <c r="BX775" t="s">
        <v>361</v>
      </c>
      <c r="BY775" t="s">
        <v>361</v>
      </c>
      <c r="BZ775" t="s">
        <v>361</v>
      </c>
      <c r="CA775" t="s">
        <v>361</v>
      </c>
      <c r="CB775" t="s">
        <v>361</v>
      </c>
      <c r="CC775" t="s">
        <v>361</v>
      </c>
      <c r="CF775" t="s">
        <v>361</v>
      </c>
      <c r="CG775" t="s">
        <v>370</v>
      </c>
      <c r="CH775" t="s">
        <v>361</v>
      </c>
      <c r="CI775" t="s">
        <v>370</v>
      </c>
      <c r="CJ775" t="s">
        <v>361</v>
      </c>
      <c r="CK775" t="s">
        <v>370</v>
      </c>
      <c r="CL775" t="s">
        <v>370</v>
      </c>
      <c r="CM775" t="s">
        <v>370</v>
      </c>
      <c r="CN775" t="s">
        <v>361</v>
      </c>
      <c r="CO775" t="s">
        <v>370</v>
      </c>
      <c r="CP775" t="s">
        <v>361</v>
      </c>
      <c r="CQ775" t="s">
        <v>361</v>
      </c>
      <c r="CR775" t="s">
        <v>361</v>
      </c>
      <c r="CS775" t="s">
        <v>361</v>
      </c>
      <c r="CT775" t="s">
        <v>361</v>
      </c>
      <c r="CU775" t="s">
        <v>361</v>
      </c>
      <c r="CV775" t="s">
        <v>361</v>
      </c>
      <c r="CW775" t="s">
        <v>361</v>
      </c>
      <c r="CX775" t="s">
        <v>361</v>
      </c>
      <c r="CY775" t="s">
        <v>361</v>
      </c>
      <c r="CZ775" t="s">
        <v>361</v>
      </c>
      <c r="DA775" t="s">
        <v>361</v>
      </c>
      <c r="DD775" t="s">
        <v>9</v>
      </c>
      <c r="DF775" t="s">
        <v>368</v>
      </c>
      <c r="DH775" t="s">
        <v>361</v>
      </c>
      <c r="DI775" t="s">
        <v>361</v>
      </c>
      <c r="DJ775" t="s">
        <v>361</v>
      </c>
      <c r="DK775" t="s">
        <v>361</v>
      </c>
      <c r="DL775" t="s">
        <v>361</v>
      </c>
      <c r="DM775" t="s">
        <v>361</v>
      </c>
      <c r="DN775" t="s">
        <v>361</v>
      </c>
      <c r="DO775" t="s">
        <v>361</v>
      </c>
      <c r="DP775" t="s">
        <v>361</v>
      </c>
      <c r="DQ775" t="s">
        <v>361</v>
      </c>
      <c r="DR775" t="s">
        <v>370</v>
      </c>
      <c r="DT775" t="s">
        <v>361</v>
      </c>
      <c r="DU775" t="s">
        <v>361</v>
      </c>
      <c r="DV775" t="s">
        <v>361</v>
      </c>
      <c r="DW775" t="s">
        <v>361</v>
      </c>
      <c r="DX775" t="s">
        <v>361</v>
      </c>
      <c r="DY775" t="s">
        <v>361</v>
      </c>
      <c r="DZ775" t="s">
        <v>361</v>
      </c>
      <c r="EA775" t="s">
        <v>361</v>
      </c>
      <c r="EB775" t="s">
        <v>361</v>
      </c>
      <c r="EC775" t="s">
        <v>361</v>
      </c>
      <c r="ED775" t="s">
        <v>361</v>
      </c>
      <c r="EH775" t="s">
        <v>7</v>
      </c>
      <c r="EJ775" t="s">
        <v>7</v>
      </c>
      <c r="EL775">
        <v>2</v>
      </c>
      <c r="EM775" t="s">
        <v>372</v>
      </c>
      <c r="EN775">
        <v>35</v>
      </c>
      <c r="EO775" t="s">
        <v>371</v>
      </c>
      <c r="EP775">
        <v>2</v>
      </c>
      <c r="FQ775" t="s">
        <v>373</v>
      </c>
      <c r="FR775" t="s">
        <v>476</v>
      </c>
      <c r="FV775" t="s">
        <v>476</v>
      </c>
      <c r="GF775" t="s">
        <v>7</v>
      </c>
      <c r="GJ775" t="s">
        <v>425</v>
      </c>
      <c r="GP775">
        <v>3</v>
      </c>
      <c r="GR775" t="s">
        <v>538</v>
      </c>
      <c r="GT775" t="s">
        <v>532</v>
      </c>
      <c r="GX775" t="s">
        <v>378</v>
      </c>
      <c r="HB775" t="s">
        <v>7</v>
      </c>
      <c r="HD775" t="s">
        <v>9</v>
      </c>
      <c r="HF775" t="s">
        <v>7</v>
      </c>
      <c r="HG775" t="s">
        <v>9</v>
      </c>
      <c r="HH775" t="s">
        <v>7</v>
      </c>
      <c r="HI775" t="s">
        <v>7</v>
      </c>
      <c r="HJ775" t="s">
        <v>9</v>
      </c>
      <c r="HK775" t="s">
        <v>7</v>
      </c>
      <c r="HL775" t="s">
        <v>7</v>
      </c>
      <c r="HM775" t="s">
        <v>7</v>
      </c>
      <c r="HN775" t="s">
        <v>7</v>
      </c>
      <c r="HX775" t="s">
        <v>7</v>
      </c>
      <c r="HY775" t="s">
        <v>9</v>
      </c>
      <c r="HZ775" t="s">
        <v>7</v>
      </c>
      <c r="IA775" t="s">
        <v>7</v>
      </c>
      <c r="IB775" t="s">
        <v>7</v>
      </c>
      <c r="IC775" t="s">
        <v>7</v>
      </c>
      <c r="ID775" t="s">
        <v>7</v>
      </c>
      <c r="IL775" t="s">
        <v>473</v>
      </c>
      <c r="IP775" t="s">
        <v>457</v>
      </c>
      <c r="IT775" t="s">
        <v>519</v>
      </c>
      <c r="IV775" t="s">
        <v>519</v>
      </c>
      <c r="IX775" t="s">
        <v>519</v>
      </c>
      <c r="IZ775" t="s">
        <v>7</v>
      </c>
      <c r="JL775" t="s">
        <v>361</v>
      </c>
      <c r="JM775" t="s">
        <v>361</v>
      </c>
      <c r="JN775" t="s">
        <v>361</v>
      </c>
      <c r="JO775" t="s">
        <v>361</v>
      </c>
      <c r="JP775" t="s">
        <v>361</v>
      </c>
      <c r="JQ775" t="s">
        <v>361</v>
      </c>
      <c r="JR775" t="s">
        <v>361</v>
      </c>
      <c r="JS775" t="s">
        <v>361</v>
      </c>
      <c r="JT775" t="s">
        <v>361</v>
      </c>
      <c r="JU775" t="s">
        <v>361</v>
      </c>
      <c r="JV775" t="s">
        <v>361</v>
      </c>
      <c r="JW775" t="s">
        <v>361</v>
      </c>
      <c r="KB775" t="s">
        <v>8</v>
      </c>
    </row>
    <row r="776" spans="1:288" x14ac:dyDescent="0.3">
      <c r="A776">
        <v>775</v>
      </c>
      <c r="AV776" t="s">
        <v>361</v>
      </c>
      <c r="AW776" t="s">
        <v>361</v>
      </c>
      <c r="AX776" t="s">
        <v>361</v>
      </c>
      <c r="AY776" t="s">
        <v>361</v>
      </c>
      <c r="AZ776" t="s">
        <v>361</v>
      </c>
      <c r="BA776" t="s">
        <v>361</v>
      </c>
      <c r="BB776" t="s">
        <v>361</v>
      </c>
      <c r="BC776" t="s">
        <v>361</v>
      </c>
      <c r="BD776" t="s">
        <v>361</v>
      </c>
      <c r="BE776" t="s">
        <v>361</v>
      </c>
      <c r="BF776" t="s">
        <v>361</v>
      </c>
      <c r="BG776" t="s">
        <v>361</v>
      </c>
      <c r="BH776" t="s">
        <v>361</v>
      </c>
      <c r="BI776" t="s">
        <v>361</v>
      </c>
      <c r="BJ776" t="s">
        <v>361</v>
      </c>
      <c r="BK776" t="s">
        <v>361</v>
      </c>
      <c r="BL776" t="s">
        <v>361</v>
      </c>
      <c r="BM776" t="s">
        <v>361</v>
      </c>
      <c r="BP776" t="s">
        <v>361</v>
      </c>
      <c r="BQ776" t="s">
        <v>361</v>
      </c>
      <c r="BR776" t="s">
        <v>361</v>
      </c>
      <c r="BS776" t="s">
        <v>361</v>
      </c>
      <c r="BT776" t="s">
        <v>361</v>
      </c>
      <c r="BU776" t="s">
        <v>361</v>
      </c>
      <c r="BV776" t="s">
        <v>361</v>
      </c>
      <c r="BW776" t="s">
        <v>361</v>
      </c>
      <c r="BX776" t="s">
        <v>361</v>
      </c>
      <c r="BY776" t="s">
        <v>361</v>
      </c>
      <c r="BZ776" t="s">
        <v>361</v>
      </c>
      <c r="CA776" t="s">
        <v>361</v>
      </c>
      <c r="CB776" t="s">
        <v>361</v>
      </c>
      <c r="CC776" t="s">
        <v>361</v>
      </c>
      <c r="CF776" t="s">
        <v>361</v>
      </c>
      <c r="CG776" t="s">
        <v>361</v>
      </c>
      <c r="CH776" t="s">
        <v>361</v>
      </c>
      <c r="CI776" t="s">
        <v>361</v>
      </c>
      <c r="CJ776" t="s">
        <v>361</v>
      </c>
      <c r="CK776" t="s">
        <v>361</v>
      </c>
      <c r="CL776" t="s">
        <v>361</v>
      </c>
      <c r="CM776" t="s">
        <v>361</v>
      </c>
      <c r="CN776" t="s">
        <v>361</v>
      </c>
      <c r="CO776" t="s">
        <v>361</v>
      </c>
      <c r="CP776" t="s">
        <v>361</v>
      </c>
      <c r="CQ776" t="s">
        <v>361</v>
      </c>
      <c r="CR776" t="s">
        <v>361</v>
      </c>
      <c r="CS776" t="s">
        <v>361</v>
      </c>
      <c r="CT776" t="s">
        <v>361</v>
      </c>
      <c r="CU776" t="s">
        <v>361</v>
      </c>
      <c r="CV776" t="s">
        <v>361</v>
      </c>
      <c r="CW776" t="s">
        <v>361</v>
      </c>
      <c r="CX776" t="s">
        <v>361</v>
      </c>
      <c r="CY776" t="s">
        <v>361</v>
      </c>
      <c r="CZ776" t="s">
        <v>361</v>
      </c>
      <c r="DA776" t="s">
        <v>361</v>
      </c>
      <c r="DH776" t="s">
        <v>361</v>
      </c>
      <c r="DI776" t="s">
        <v>361</v>
      </c>
      <c r="DJ776" t="s">
        <v>361</v>
      </c>
      <c r="DK776" t="s">
        <v>361</v>
      </c>
      <c r="DL776" t="s">
        <v>361</v>
      </c>
      <c r="DM776" t="s">
        <v>361</v>
      </c>
      <c r="DN776" t="s">
        <v>361</v>
      </c>
      <c r="DO776" t="s">
        <v>361</v>
      </c>
      <c r="DP776" t="s">
        <v>361</v>
      </c>
      <c r="DQ776" t="s">
        <v>361</v>
      </c>
      <c r="DR776" t="s">
        <v>361</v>
      </c>
      <c r="DT776" t="s">
        <v>361</v>
      </c>
      <c r="DU776" t="s">
        <v>361</v>
      </c>
      <c r="DV776" t="s">
        <v>361</v>
      </c>
      <c r="DW776" t="s">
        <v>361</v>
      </c>
      <c r="DX776" t="s">
        <v>361</v>
      </c>
      <c r="DY776" t="s">
        <v>361</v>
      </c>
      <c r="DZ776" t="s">
        <v>361</v>
      </c>
      <c r="EA776" t="s">
        <v>361</v>
      </c>
      <c r="EB776" t="s">
        <v>361</v>
      </c>
      <c r="EC776" t="s">
        <v>361</v>
      </c>
      <c r="ED776" t="s">
        <v>361</v>
      </c>
      <c r="JL776" t="s">
        <v>361</v>
      </c>
      <c r="JM776" t="s">
        <v>361</v>
      </c>
      <c r="JN776" t="s">
        <v>361</v>
      </c>
      <c r="JO776" t="s">
        <v>361</v>
      </c>
      <c r="JP776" t="s">
        <v>361</v>
      </c>
      <c r="JQ776" t="s">
        <v>361</v>
      </c>
      <c r="JR776" t="s">
        <v>361</v>
      </c>
      <c r="JS776" t="s">
        <v>361</v>
      </c>
      <c r="JT776" t="s">
        <v>361</v>
      </c>
      <c r="JU776" t="s">
        <v>361</v>
      </c>
      <c r="JV776" t="s">
        <v>361</v>
      </c>
      <c r="JW776" t="s">
        <v>361</v>
      </c>
      <c r="KB776" t="s">
        <v>59</v>
      </c>
    </row>
    <row r="777" spans="1:288" x14ac:dyDescent="0.3">
      <c r="A777">
        <v>776</v>
      </c>
      <c r="D777" s="45">
        <v>44756</v>
      </c>
      <c r="E777" s="46">
        <v>0.52847222222222223</v>
      </c>
      <c r="F777" t="s">
        <v>24</v>
      </c>
      <c r="G777" t="s">
        <v>13</v>
      </c>
      <c r="H777" t="s">
        <v>7</v>
      </c>
      <c r="L777" t="s">
        <v>362</v>
      </c>
      <c r="P777" t="s">
        <v>9</v>
      </c>
      <c r="V777" t="s">
        <v>363</v>
      </c>
      <c r="Z777" t="s">
        <v>364</v>
      </c>
      <c r="AB777" t="s">
        <v>403</v>
      </c>
      <c r="AD777" t="s">
        <v>366</v>
      </c>
      <c r="AF777" t="s">
        <v>367</v>
      </c>
      <c r="AJ777" t="s">
        <v>367</v>
      </c>
      <c r="AN777" t="s">
        <v>9</v>
      </c>
      <c r="AP777" t="s">
        <v>471</v>
      </c>
      <c r="AR777" t="s">
        <v>7</v>
      </c>
      <c r="AT777" t="s">
        <v>7</v>
      </c>
      <c r="AV777" t="s">
        <v>370</v>
      </c>
      <c r="AW777" t="s">
        <v>361</v>
      </c>
      <c r="AX777" t="s">
        <v>361</v>
      </c>
      <c r="AY777" t="s">
        <v>361</v>
      </c>
      <c r="AZ777" t="s">
        <v>361</v>
      </c>
      <c r="BA777" t="s">
        <v>361</v>
      </c>
      <c r="BB777" t="s">
        <v>361</v>
      </c>
      <c r="BC777" t="s">
        <v>361</v>
      </c>
      <c r="BD777" t="s">
        <v>361</v>
      </c>
      <c r="BE777" t="s">
        <v>361</v>
      </c>
      <c r="BF777" t="s">
        <v>361</v>
      </c>
      <c r="BG777" t="s">
        <v>361</v>
      </c>
      <c r="BH777" t="s">
        <v>361</v>
      </c>
      <c r="BI777" t="s">
        <v>361</v>
      </c>
      <c r="BJ777" t="s">
        <v>361</v>
      </c>
      <c r="BK777" t="s">
        <v>361</v>
      </c>
      <c r="BL777" t="s">
        <v>361</v>
      </c>
      <c r="BM777" t="s">
        <v>361</v>
      </c>
      <c r="BP777" t="s">
        <v>361</v>
      </c>
      <c r="BQ777" t="s">
        <v>361</v>
      </c>
      <c r="BR777" t="s">
        <v>361</v>
      </c>
      <c r="BS777" t="s">
        <v>370</v>
      </c>
      <c r="BT777" t="s">
        <v>361</v>
      </c>
      <c r="BU777" t="s">
        <v>361</v>
      </c>
      <c r="BV777" t="s">
        <v>361</v>
      </c>
      <c r="BW777" t="s">
        <v>361</v>
      </c>
      <c r="BX777" t="s">
        <v>361</v>
      </c>
      <c r="BY777" t="s">
        <v>361</v>
      </c>
      <c r="BZ777" t="s">
        <v>361</v>
      </c>
      <c r="CA777" t="s">
        <v>361</v>
      </c>
      <c r="CB777" t="s">
        <v>361</v>
      </c>
      <c r="CC777" t="s">
        <v>361</v>
      </c>
      <c r="CF777" t="s">
        <v>361</v>
      </c>
      <c r="CG777" t="s">
        <v>361</v>
      </c>
      <c r="CH777" t="s">
        <v>370</v>
      </c>
      <c r="CI777" t="s">
        <v>370</v>
      </c>
      <c r="CJ777" t="s">
        <v>370</v>
      </c>
      <c r="CK777" t="s">
        <v>361</v>
      </c>
      <c r="CL777" t="s">
        <v>370</v>
      </c>
      <c r="CM777" t="s">
        <v>361</v>
      </c>
      <c r="CN777" t="s">
        <v>361</v>
      </c>
      <c r="CO777" t="s">
        <v>361</v>
      </c>
      <c r="CP777" t="s">
        <v>361</v>
      </c>
      <c r="CQ777" t="s">
        <v>361</v>
      </c>
      <c r="CR777" t="s">
        <v>361</v>
      </c>
      <c r="CS777" t="s">
        <v>361</v>
      </c>
      <c r="CT777" t="s">
        <v>361</v>
      </c>
      <c r="CU777" t="s">
        <v>361</v>
      </c>
      <c r="CV777" t="s">
        <v>361</v>
      </c>
      <c r="CW777" t="s">
        <v>361</v>
      </c>
      <c r="CX777" t="s">
        <v>361</v>
      </c>
      <c r="CY777" t="s">
        <v>361</v>
      </c>
      <c r="CZ777" t="s">
        <v>361</v>
      </c>
      <c r="DA777" t="s">
        <v>361</v>
      </c>
      <c r="DD777" t="s">
        <v>9</v>
      </c>
      <c r="DF777" t="s">
        <v>9</v>
      </c>
      <c r="DH777" t="s">
        <v>361</v>
      </c>
      <c r="DI777" t="s">
        <v>361</v>
      </c>
      <c r="DJ777" t="s">
        <v>361</v>
      </c>
      <c r="DK777" t="s">
        <v>361</v>
      </c>
      <c r="DL777" t="s">
        <v>361</v>
      </c>
      <c r="DM777" t="s">
        <v>361</v>
      </c>
      <c r="DN777" t="s">
        <v>361</v>
      </c>
      <c r="DO777" t="s">
        <v>361</v>
      </c>
      <c r="DP777" t="s">
        <v>361</v>
      </c>
      <c r="DQ777" t="s">
        <v>361</v>
      </c>
      <c r="DR777" t="s">
        <v>370</v>
      </c>
      <c r="DT777" t="s">
        <v>361</v>
      </c>
      <c r="DU777" t="s">
        <v>361</v>
      </c>
      <c r="DV777" t="s">
        <v>361</v>
      </c>
      <c r="DW777" t="s">
        <v>361</v>
      </c>
      <c r="DX777" t="s">
        <v>361</v>
      </c>
      <c r="DY777" t="s">
        <v>361</v>
      </c>
      <c r="DZ777" t="s">
        <v>361</v>
      </c>
      <c r="EA777" t="s">
        <v>361</v>
      </c>
      <c r="EB777" t="s">
        <v>361</v>
      </c>
      <c r="EC777" t="s">
        <v>361</v>
      </c>
      <c r="ED777" t="s">
        <v>361</v>
      </c>
      <c r="EH777" t="s">
        <v>7</v>
      </c>
      <c r="EJ777" t="s">
        <v>7</v>
      </c>
      <c r="EL777">
        <v>2</v>
      </c>
      <c r="EM777" t="s">
        <v>371</v>
      </c>
      <c r="EN777">
        <v>14</v>
      </c>
      <c r="EO777" t="s">
        <v>371</v>
      </c>
      <c r="EP777">
        <v>18</v>
      </c>
      <c r="FQ777" t="s">
        <v>373</v>
      </c>
      <c r="FR777" t="s">
        <v>449</v>
      </c>
      <c r="FV777" t="s">
        <v>449</v>
      </c>
      <c r="GF777" t="s">
        <v>7</v>
      </c>
      <c r="GJ777" t="s">
        <v>425</v>
      </c>
      <c r="GP777">
        <v>1</v>
      </c>
      <c r="GR777" t="s">
        <v>376</v>
      </c>
      <c r="GT777" t="s">
        <v>377</v>
      </c>
      <c r="GX777" t="s">
        <v>378</v>
      </c>
      <c r="HB777" t="s">
        <v>9</v>
      </c>
      <c r="HD777" t="s">
        <v>9</v>
      </c>
      <c r="HF777" t="s">
        <v>9</v>
      </c>
      <c r="HG777" t="s">
        <v>9</v>
      </c>
      <c r="HH777" t="s">
        <v>7</v>
      </c>
      <c r="HI777" t="s">
        <v>9</v>
      </c>
      <c r="HJ777" t="s">
        <v>9</v>
      </c>
      <c r="HK777" t="s">
        <v>7</v>
      </c>
      <c r="HL777" t="s">
        <v>9</v>
      </c>
      <c r="HM777" t="s">
        <v>9</v>
      </c>
      <c r="HN777" t="s">
        <v>9</v>
      </c>
      <c r="HX777" t="s">
        <v>9</v>
      </c>
      <c r="HY777" t="s">
        <v>9</v>
      </c>
      <c r="HZ777" t="s">
        <v>7</v>
      </c>
      <c r="IA777" t="s">
        <v>7</v>
      </c>
      <c r="IB777" t="s">
        <v>7</v>
      </c>
      <c r="IC777" t="s">
        <v>7</v>
      </c>
      <c r="ID777" t="s">
        <v>7</v>
      </c>
      <c r="IL777" t="s">
        <v>379</v>
      </c>
      <c r="IP777" t="s">
        <v>380</v>
      </c>
      <c r="IT777" t="s">
        <v>381</v>
      </c>
      <c r="IV777" t="s">
        <v>381</v>
      </c>
      <c r="IX777" t="s">
        <v>381</v>
      </c>
      <c r="IZ777" t="s">
        <v>9</v>
      </c>
      <c r="JB777" t="s">
        <v>11</v>
      </c>
      <c r="JD777" t="s">
        <v>9</v>
      </c>
      <c r="JF777" t="s">
        <v>409</v>
      </c>
      <c r="JG777" t="s">
        <v>410</v>
      </c>
      <c r="JH777" t="s">
        <v>410</v>
      </c>
      <c r="JL777" t="s">
        <v>370</v>
      </c>
      <c r="JM777" t="s">
        <v>370</v>
      </c>
      <c r="JN777" t="s">
        <v>361</v>
      </c>
      <c r="JO777" t="s">
        <v>370</v>
      </c>
      <c r="JP777" t="s">
        <v>370</v>
      </c>
      <c r="JQ777" t="s">
        <v>361</v>
      </c>
      <c r="JR777" t="s">
        <v>361</v>
      </c>
      <c r="JS777" t="s">
        <v>361</v>
      </c>
      <c r="JT777" t="s">
        <v>361</v>
      </c>
      <c r="JU777" t="s">
        <v>361</v>
      </c>
      <c r="JV777" t="s">
        <v>361</v>
      </c>
      <c r="JW777" t="s">
        <v>361</v>
      </c>
      <c r="JX777" t="s">
        <v>411</v>
      </c>
      <c r="JZ777" t="s">
        <v>412</v>
      </c>
      <c r="KB777" t="s">
        <v>8</v>
      </c>
    </row>
    <row r="778" spans="1:288" x14ac:dyDescent="0.3">
      <c r="A778">
        <v>777</v>
      </c>
      <c r="D778" s="45">
        <v>44756</v>
      </c>
      <c r="E778" s="46">
        <v>0.53194444444444444</v>
      </c>
      <c r="F778" t="s">
        <v>61</v>
      </c>
      <c r="G778" t="s">
        <v>13</v>
      </c>
      <c r="H778" t="s">
        <v>7</v>
      </c>
      <c r="L778" t="s">
        <v>362</v>
      </c>
      <c r="P778" t="s">
        <v>9</v>
      </c>
      <c r="V778" t="s">
        <v>401</v>
      </c>
      <c r="X778" t="s">
        <v>9</v>
      </c>
      <c r="Z778" t="s">
        <v>364</v>
      </c>
      <c r="AB778" t="s">
        <v>403</v>
      </c>
      <c r="AD778" t="s">
        <v>366</v>
      </c>
      <c r="AF778" t="s">
        <v>367</v>
      </c>
      <c r="AJ778" t="s">
        <v>367</v>
      </c>
      <c r="AN778" t="s">
        <v>9</v>
      </c>
      <c r="AP778" t="s">
        <v>367</v>
      </c>
      <c r="AR778" t="s">
        <v>9</v>
      </c>
      <c r="AT778" t="s">
        <v>9</v>
      </c>
      <c r="AV778" t="s">
        <v>361</v>
      </c>
      <c r="AW778" t="s">
        <v>361</v>
      </c>
      <c r="AX778" t="s">
        <v>361</v>
      </c>
      <c r="AY778" t="s">
        <v>370</v>
      </c>
      <c r="AZ778" t="s">
        <v>370</v>
      </c>
      <c r="BA778" t="s">
        <v>370</v>
      </c>
      <c r="BB778" t="s">
        <v>361</v>
      </c>
      <c r="BC778" t="s">
        <v>361</v>
      </c>
      <c r="BD778" t="s">
        <v>361</v>
      </c>
      <c r="BE778" t="s">
        <v>361</v>
      </c>
      <c r="BF778" t="s">
        <v>361</v>
      </c>
      <c r="BG778" t="s">
        <v>361</v>
      </c>
      <c r="BH778" t="s">
        <v>361</v>
      </c>
      <c r="BI778" t="s">
        <v>361</v>
      </c>
      <c r="BJ778" t="s">
        <v>361</v>
      </c>
      <c r="BK778" t="s">
        <v>361</v>
      </c>
      <c r="BL778" t="s">
        <v>361</v>
      </c>
      <c r="BM778" t="s">
        <v>361</v>
      </c>
      <c r="BP778" t="s">
        <v>361</v>
      </c>
      <c r="BQ778" t="s">
        <v>361</v>
      </c>
      <c r="BR778" t="s">
        <v>361</v>
      </c>
      <c r="BS778" t="s">
        <v>370</v>
      </c>
      <c r="BT778" t="s">
        <v>361</v>
      </c>
      <c r="BU778" t="s">
        <v>361</v>
      </c>
      <c r="BV778" t="s">
        <v>361</v>
      </c>
      <c r="BW778" t="s">
        <v>361</v>
      </c>
      <c r="BX778" t="s">
        <v>361</v>
      </c>
      <c r="BY778" t="s">
        <v>361</v>
      </c>
      <c r="BZ778" t="s">
        <v>361</v>
      </c>
      <c r="CA778" t="s">
        <v>361</v>
      </c>
      <c r="CB778" t="s">
        <v>361</v>
      </c>
      <c r="CC778" t="s">
        <v>361</v>
      </c>
      <c r="CF778" t="s">
        <v>361</v>
      </c>
      <c r="CG778" t="s">
        <v>370</v>
      </c>
      <c r="CH778" t="s">
        <v>370</v>
      </c>
      <c r="CI778" t="s">
        <v>361</v>
      </c>
      <c r="CJ778" t="s">
        <v>361</v>
      </c>
      <c r="CK778" t="s">
        <v>361</v>
      </c>
      <c r="CL778" t="s">
        <v>361</v>
      </c>
      <c r="CM778" t="s">
        <v>361</v>
      </c>
      <c r="CN778" t="s">
        <v>361</v>
      </c>
      <c r="CO778" t="s">
        <v>361</v>
      </c>
      <c r="CP778" t="s">
        <v>361</v>
      </c>
      <c r="CQ778" t="s">
        <v>361</v>
      </c>
      <c r="CR778" t="s">
        <v>361</v>
      </c>
      <c r="CS778" t="s">
        <v>361</v>
      </c>
      <c r="CT778" t="s">
        <v>361</v>
      </c>
      <c r="CU778" t="s">
        <v>361</v>
      </c>
      <c r="CV778" t="s">
        <v>361</v>
      </c>
      <c r="CW778" t="s">
        <v>361</v>
      </c>
      <c r="CX778" t="s">
        <v>361</v>
      </c>
      <c r="CY778" t="s">
        <v>361</v>
      </c>
      <c r="CZ778" t="s">
        <v>361</v>
      </c>
      <c r="DA778" t="s">
        <v>361</v>
      </c>
      <c r="DD778" t="s">
        <v>9</v>
      </c>
      <c r="DF778" t="s">
        <v>9</v>
      </c>
      <c r="DH778" t="s">
        <v>361</v>
      </c>
      <c r="DI778" t="s">
        <v>361</v>
      </c>
      <c r="DJ778" t="s">
        <v>361</v>
      </c>
      <c r="DK778" t="s">
        <v>361</v>
      </c>
      <c r="DL778" t="s">
        <v>361</v>
      </c>
      <c r="DM778" t="s">
        <v>361</v>
      </c>
      <c r="DN778" t="s">
        <v>361</v>
      </c>
      <c r="DO778" t="s">
        <v>361</v>
      </c>
      <c r="DP778" t="s">
        <v>361</v>
      </c>
      <c r="DQ778" t="s">
        <v>361</v>
      </c>
      <c r="DR778" t="s">
        <v>370</v>
      </c>
      <c r="DT778" t="s">
        <v>361</v>
      </c>
      <c r="DU778" t="s">
        <v>361</v>
      </c>
      <c r="DV778" t="s">
        <v>361</v>
      </c>
      <c r="DW778" t="s">
        <v>361</v>
      </c>
      <c r="DX778" t="s">
        <v>361</v>
      </c>
      <c r="DY778" t="s">
        <v>361</v>
      </c>
      <c r="DZ778" t="s">
        <v>361</v>
      </c>
      <c r="EA778" t="s">
        <v>361</v>
      </c>
      <c r="EB778" t="s">
        <v>361</v>
      </c>
      <c r="EC778" t="s">
        <v>361</v>
      </c>
      <c r="ED778" t="s">
        <v>361</v>
      </c>
      <c r="EH778" t="s">
        <v>9</v>
      </c>
      <c r="EJ778" t="s">
        <v>9</v>
      </c>
      <c r="EL778">
        <v>3</v>
      </c>
      <c r="EM778" t="s">
        <v>372</v>
      </c>
      <c r="EN778">
        <v>45</v>
      </c>
      <c r="EO778" t="s">
        <v>371</v>
      </c>
      <c r="EP778">
        <v>30</v>
      </c>
      <c r="EQ778" t="s">
        <v>372</v>
      </c>
      <c r="ER778">
        <v>7</v>
      </c>
      <c r="FQ778" t="s">
        <v>392</v>
      </c>
      <c r="FR778" t="s">
        <v>449</v>
      </c>
      <c r="FV778" t="s">
        <v>449</v>
      </c>
      <c r="FZ778" t="s">
        <v>9</v>
      </c>
      <c r="GF778" t="s">
        <v>9</v>
      </c>
      <c r="GH778">
        <v>1</v>
      </c>
      <c r="GJ778" t="s">
        <v>425</v>
      </c>
      <c r="GP778">
        <v>1</v>
      </c>
      <c r="GR778" t="s">
        <v>376</v>
      </c>
      <c r="GT778" t="s">
        <v>377</v>
      </c>
      <c r="GX778" t="s">
        <v>378</v>
      </c>
      <c r="HB778" t="s">
        <v>9</v>
      </c>
      <c r="HD778" t="s">
        <v>9</v>
      </c>
      <c r="HF778" t="s">
        <v>9</v>
      </c>
      <c r="HG778" t="s">
        <v>9</v>
      </c>
      <c r="HH778" t="s">
        <v>7</v>
      </c>
      <c r="HI778" t="s">
        <v>7</v>
      </c>
      <c r="HJ778" t="s">
        <v>9</v>
      </c>
      <c r="HK778" t="s">
        <v>7</v>
      </c>
      <c r="HL778" t="s">
        <v>9</v>
      </c>
      <c r="HM778" t="s">
        <v>9</v>
      </c>
      <c r="HN778" t="s">
        <v>9</v>
      </c>
      <c r="HX778" t="s">
        <v>9</v>
      </c>
      <c r="HY778" t="s">
        <v>9</v>
      </c>
      <c r="HZ778" t="s">
        <v>7</v>
      </c>
      <c r="IA778" t="s">
        <v>7</v>
      </c>
      <c r="IB778" t="s">
        <v>7</v>
      </c>
      <c r="IC778" t="s">
        <v>7</v>
      </c>
      <c r="ID778" t="s">
        <v>7</v>
      </c>
      <c r="IL778" t="s">
        <v>379</v>
      </c>
      <c r="IP778" t="s">
        <v>380</v>
      </c>
      <c r="IT778" t="s">
        <v>381</v>
      </c>
      <c r="IV778" t="s">
        <v>381</v>
      </c>
      <c r="IX778" t="s">
        <v>381</v>
      </c>
      <c r="IZ778" t="s">
        <v>9</v>
      </c>
      <c r="JB778" t="s">
        <v>11</v>
      </c>
      <c r="JD778" t="s">
        <v>9</v>
      </c>
      <c r="JF778" t="s">
        <v>446</v>
      </c>
      <c r="JG778" t="s">
        <v>410</v>
      </c>
      <c r="JH778" t="s">
        <v>410</v>
      </c>
      <c r="JL778" t="s">
        <v>370</v>
      </c>
      <c r="JM778" t="s">
        <v>361</v>
      </c>
      <c r="JN778" t="s">
        <v>370</v>
      </c>
      <c r="JO778" t="s">
        <v>361</v>
      </c>
      <c r="JP778" t="s">
        <v>361</v>
      </c>
      <c r="JQ778" t="s">
        <v>361</v>
      </c>
      <c r="JR778" t="s">
        <v>361</v>
      </c>
      <c r="JS778" t="s">
        <v>361</v>
      </c>
      <c r="JT778" t="s">
        <v>361</v>
      </c>
      <c r="JU778" t="s">
        <v>361</v>
      </c>
      <c r="JV778" t="s">
        <v>361</v>
      </c>
      <c r="JW778" t="s">
        <v>361</v>
      </c>
      <c r="JX778" t="s">
        <v>411</v>
      </c>
      <c r="JZ778" t="s">
        <v>412</v>
      </c>
      <c r="KB778" t="s">
        <v>8</v>
      </c>
    </row>
    <row r="779" spans="1:288" x14ac:dyDescent="0.3">
      <c r="A779">
        <v>778</v>
      </c>
      <c r="D779" s="45">
        <v>44756</v>
      </c>
      <c r="E779" s="46">
        <v>0.54652777777777783</v>
      </c>
      <c r="F779" t="s">
        <v>74</v>
      </c>
      <c r="G779" t="s">
        <v>13</v>
      </c>
      <c r="H779" t="s">
        <v>7</v>
      </c>
      <c r="L779" t="s">
        <v>578</v>
      </c>
      <c r="P779" t="s">
        <v>9</v>
      </c>
      <c r="V779" t="s">
        <v>401</v>
      </c>
      <c r="X779" t="s">
        <v>9</v>
      </c>
      <c r="Z779" t="s">
        <v>443</v>
      </c>
      <c r="AB779" t="s">
        <v>365</v>
      </c>
      <c r="AD779" t="s">
        <v>415</v>
      </c>
      <c r="AF779" t="s">
        <v>367</v>
      </c>
      <c r="AJ779" t="s">
        <v>367</v>
      </c>
      <c r="AN779" t="s">
        <v>7</v>
      </c>
      <c r="AP779" t="s">
        <v>367</v>
      </c>
      <c r="AR779" t="s">
        <v>7</v>
      </c>
      <c r="AT779" t="s">
        <v>7</v>
      </c>
      <c r="AV779" t="s">
        <v>361</v>
      </c>
      <c r="AW779" t="s">
        <v>361</v>
      </c>
      <c r="AX779" t="s">
        <v>361</v>
      </c>
      <c r="AY779" t="s">
        <v>361</v>
      </c>
      <c r="AZ779" t="s">
        <v>370</v>
      </c>
      <c r="BA779" t="s">
        <v>370</v>
      </c>
      <c r="BB779" t="s">
        <v>361</v>
      </c>
      <c r="BC779" t="s">
        <v>361</v>
      </c>
      <c r="BD779" t="s">
        <v>361</v>
      </c>
      <c r="BE779" t="s">
        <v>361</v>
      </c>
      <c r="BF779" t="s">
        <v>361</v>
      </c>
      <c r="BG779" t="s">
        <v>361</v>
      </c>
      <c r="BH779" t="s">
        <v>361</v>
      </c>
      <c r="BI779" t="s">
        <v>361</v>
      </c>
      <c r="BJ779" t="s">
        <v>361</v>
      </c>
      <c r="BK779" t="s">
        <v>361</v>
      </c>
      <c r="BL779" t="s">
        <v>361</v>
      </c>
      <c r="BM779" t="s">
        <v>361</v>
      </c>
      <c r="BP779" t="s">
        <v>361</v>
      </c>
      <c r="BQ779" t="s">
        <v>361</v>
      </c>
      <c r="BR779" t="s">
        <v>361</v>
      </c>
      <c r="BS779" t="s">
        <v>370</v>
      </c>
      <c r="BT779" t="s">
        <v>361</v>
      </c>
      <c r="BU779" t="s">
        <v>361</v>
      </c>
      <c r="BV779" t="s">
        <v>370</v>
      </c>
      <c r="BW779" t="s">
        <v>361</v>
      </c>
      <c r="BX779" t="s">
        <v>361</v>
      </c>
      <c r="BY779" t="s">
        <v>361</v>
      </c>
      <c r="BZ779" t="s">
        <v>361</v>
      </c>
      <c r="CA779" t="s">
        <v>361</v>
      </c>
      <c r="CB779" t="s">
        <v>361</v>
      </c>
      <c r="CC779" t="s">
        <v>361</v>
      </c>
      <c r="CD779" t="s">
        <v>713</v>
      </c>
      <c r="CF779" t="s">
        <v>361</v>
      </c>
      <c r="CG779" t="s">
        <v>361</v>
      </c>
      <c r="CH779" t="s">
        <v>370</v>
      </c>
      <c r="CI779" t="s">
        <v>370</v>
      </c>
      <c r="CJ779" t="s">
        <v>370</v>
      </c>
      <c r="CK779" t="s">
        <v>361</v>
      </c>
      <c r="CL779" t="s">
        <v>370</v>
      </c>
      <c r="CM779" t="s">
        <v>361</v>
      </c>
      <c r="CN779" t="s">
        <v>361</v>
      </c>
      <c r="CO779" t="s">
        <v>361</v>
      </c>
      <c r="CP779" t="s">
        <v>361</v>
      </c>
      <c r="CQ779" t="s">
        <v>361</v>
      </c>
      <c r="CR779" t="s">
        <v>361</v>
      </c>
      <c r="CS779" t="s">
        <v>361</v>
      </c>
      <c r="CT779" t="s">
        <v>361</v>
      </c>
      <c r="CU779" t="s">
        <v>361</v>
      </c>
      <c r="CV779" t="s">
        <v>361</v>
      </c>
      <c r="CW779" t="s">
        <v>361</v>
      </c>
      <c r="CX779" t="s">
        <v>361</v>
      </c>
      <c r="CY779" t="s">
        <v>361</v>
      </c>
      <c r="CZ779" t="s">
        <v>361</v>
      </c>
      <c r="DA779" t="s">
        <v>361</v>
      </c>
      <c r="DD779" t="s">
        <v>9</v>
      </c>
      <c r="DF779" t="s">
        <v>9</v>
      </c>
      <c r="DH779" t="s">
        <v>361</v>
      </c>
      <c r="DI779" t="s">
        <v>361</v>
      </c>
      <c r="DJ779" t="s">
        <v>361</v>
      </c>
      <c r="DK779" t="s">
        <v>361</v>
      </c>
      <c r="DL779" t="s">
        <v>361</v>
      </c>
      <c r="DM779" t="s">
        <v>361</v>
      </c>
      <c r="DN779" t="s">
        <v>361</v>
      </c>
      <c r="DO779" t="s">
        <v>361</v>
      </c>
      <c r="DP779" t="s">
        <v>361</v>
      </c>
      <c r="DQ779" t="s">
        <v>361</v>
      </c>
      <c r="DR779" t="s">
        <v>370</v>
      </c>
      <c r="DT779" t="s">
        <v>361</v>
      </c>
      <c r="DU779" t="s">
        <v>361</v>
      </c>
      <c r="DV779" t="s">
        <v>361</v>
      </c>
      <c r="DW779" t="s">
        <v>361</v>
      </c>
      <c r="DX779" t="s">
        <v>361</v>
      </c>
      <c r="DY779" t="s">
        <v>361</v>
      </c>
      <c r="DZ779" t="s">
        <v>361</v>
      </c>
      <c r="EA779" t="s">
        <v>361</v>
      </c>
      <c r="EB779" t="s">
        <v>361</v>
      </c>
      <c r="EC779" t="s">
        <v>361</v>
      </c>
      <c r="ED779" t="s">
        <v>361</v>
      </c>
      <c r="EH779" t="s">
        <v>7</v>
      </c>
      <c r="EJ779" t="s">
        <v>7</v>
      </c>
      <c r="EL779">
        <v>4</v>
      </c>
      <c r="EM779" t="s">
        <v>371</v>
      </c>
      <c r="EN779">
        <v>47</v>
      </c>
      <c r="EO779" t="s">
        <v>371</v>
      </c>
      <c r="EP779">
        <v>17</v>
      </c>
      <c r="EQ779" t="s">
        <v>371</v>
      </c>
      <c r="ER779">
        <v>12</v>
      </c>
      <c r="ES779" t="s">
        <v>371</v>
      </c>
      <c r="ET779">
        <v>7</v>
      </c>
      <c r="FQ779" t="s">
        <v>392</v>
      </c>
      <c r="FR779" t="s">
        <v>406</v>
      </c>
      <c r="FV779" t="s">
        <v>406</v>
      </c>
      <c r="FZ779" t="s">
        <v>9</v>
      </c>
      <c r="GF779" t="s">
        <v>7</v>
      </c>
      <c r="GJ779" t="s">
        <v>425</v>
      </c>
      <c r="GP779">
        <v>2</v>
      </c>
      <c r="GR779" t="s">
        <v>376</v>
      </c>
      <c r="GT779" t="s">
        <v>377</v>
      </c>
      <c r="GX779" t="s">
        <v>378</v>
      </c>
      <c r="HB779" t="s">
        <v>7</v>
      </c>
      <c r="HD779" t="s">
        <v>7</v>
      </c>
      <c r="HF779" t="s">
        <v>9</v>
      </c>
      <c r="HG779" t="s">
        <v>9</v>
      </c>
      <c r="HH779" t="s">
        <v>7</v>
      </c>
      <c r="HI779" t="s">
        <v>7</v>
      </c>
      <c r="HJ779" t="s">
        <v>7</v>
      </c>
      <c r="HK779" t="s">
        <v>7</v>
      </c>
      <c r="HL779" t="s">
        <v>7</v>
      </c>
      <c r="HM779" t="s">
        <v>9</v>
      </c>
      <c r="HN779" t="s">
        <v>9</v>
      </c>
      <c r="HX779" t="s">
        <v>9</v>
      </c>
      <c r="HY779" t="s">
        <v>9</v>
      </c>
      <c r="HZ779" t="s">
        <v>7</v>
      </c>
      <c r="IA779" t="s">
        <v>7</v>
      </c>
      <c r="IB779" t="s">
        <v>7</v>
      </c>
      <c r="IC779" t="s">
        <v>7</v>
      </c>
      <c r="ID779" t="s">
        <v>7</v>
      </c>
      <c r="IL779" t="s">
        <v>473</v>
      </c>
      <c r="IP779" t="s">
        <v>441</v>
      </c>
      <c r="IT779" t="s">
        <v>381</v>
      </c>
      <c r="IV779" t="s">
        <v>381</v>
      </c>
      <c r="IX779" t="s">
        <v>381</v>
      </c>
      <c r="IZ779" t="s">
        <v>7</v>
      </c>
      <c r="JL779" t="s">
        <v>361</v>
      </c>
      <c r="JM779" t="s">
        <v>361</v>
      </c>
      <c r="JN779" t="s">
        <v>361</v>
      </c>
      <c r="JO779" t="s">
        <v>361</v>
      </c>
      <c r="JP779" t="s">
        <v>361</v>
      </c>
      <c r="JQ779" t="s">
        <v>361</v>
      </c>
      <c r="JR779" t="s">
        <v>361</v>
      </c>
      <c r="JS779" t="s">
        <v>361</v>
      </c>
      <c r="JT779" t="s">
        <v>361</v>
      </c>
      <c r="JU779" t="s">
        <v>361</v>
      </c>
      <c r="JV779" t="s">
        <v>361</v>
      </c>
      <c r="JW779" t="s">
        <v>361</v>
      </c>
      <c r="KB779" t="s">
        <v>8</v>
      </c>
    </row>
    <row r="780" spans="1:288" x14ac:dyDescent="0.3">
      <c r="A780">
        <v>779</v>
      </c>
      <c r="D780" s="45">
        <v>44756</v>
      </c>
      <c r="E780" s="46">
        <v>0.54722222222222217</v>
      </c>
      <c r="F780" t="s">
        <v>23</v>
      </c>
      <c r="G780" t="s">
        <v>13</v>
      </c>
      <c r="H780" t="s">
        <v>7</v>
      </c>
      <c r="L780" t="s">
        <v>578</v>
      </c>
      <c r="P780" t="s">
        <v>9</v>
      </c>
      <c r="V780" t="s">
        <v>401</v>
      </c>
      <c r="X780" t="s">
        <v>9</v>
      </c>
      <c r="Z780" t="s">
        <v>402</v>
      </c>
      <c r="AB780" t="s">
        <v>403</v>
      </c>
      <c r="AD780" t="s">
        <v>525</v>
      </c>
      <c r="AF780" t="s">
        <v>437</v>
      </c>
      <c r="AH780" t="s">
        <v>706</v>
      </c>
      <c r="AJ780" t="s">
        <v>470</v>
      </c>
      <c r="AL780" t="s">
        <v>706</v>
      </c>
      <c r="AN780" t="s">
        <v>9</v>
      </c>
      <c r="AP780" t="s">
        <v>471</v>
      </c>
      <c r="AR780" t="s">
        <v>7</v>
      </c>
      <c r="AT780" t="s">
        <v>9</v>
      </c>
      <c r="AV780" t="s">
        <v>361</v>
      </c>
      <c r="AW780" t="s">
        <v>361</v>
      </c>
      <c r="AX780" t="s">
        <v>361</v>
      </c>
      <c r="AY780" t="s">
        <v>361</v>
      </c>
      <c r="AZ780" t="s">
        <v>370</v>
      </c>
      <c r="BA780" t="s">
        <v>370</v>
      </c>
      <c r="BB780" t="s">
        <v>370</v>
      </c>
      <c r="BC780" t="s">
        <v>370</v>
      </c>
      <c r="BD780" t="s">
        <v>361</v>
      </c>
      <c r="BE780" t="s">
        <v>361</v>
      </c>
      <c r="BF780" t="s">
        <v>361</v>
      </c>
      <c r="BG780" t="s">
        <v>361</v>
      </c>
      <c r="BH780" t="s">
        <v>361</v>
      </c>
      <c r="BI780" t="s">
        <v>361</v>
      </c>
      <c r="BJ780" t="s">
        <v>361</v>
      </c>
      <c r="BK780" t="s">
        <v>361</v>
      </c>
      <c r="BL780" t="s">
        <v>361</v>
      </c>
      <c r="BM780" t="s">
        <v>361</v>
      </c>
      <c r="BP780" t="s">
        <v>361</v>
      </c>
      <c r="BQ780" t="s">
        <v>361</v>
      </c>
      <c r="BR780" t="s">
        <v>370</v>
      </c>
      <c r="BS780" t="s">
        <v>370</v>
      </c>
      <c r="BT780" t="s">
        <v>370</v>
      </c>
      <c r="BU780" t="s">
        <v>361</v>
      </c>
      <c r="BV780" t="s">
        <v>361</v>
      </c>
      <c r="BW780" t="s">
        <v>361</v>
      </c>
      <c r="BX780" t="s">
        <v>361</v>
      </c>
      <c r="BY780" t="s">
        <v>361</v>
      </c>
      <c r="BZ780" t="s">
        <v>361</v>
      </c>
      <c r="CA780" t="s">
        <v>361</v>
      </c>
      <c r="CB780" t="s">
        <v>361</v>
      </c>
      <c r="CC780" t="s">
        <v>361</v>
      </c>
      <c r="CF780" t="s">
        <v>361</v>
      </c>
      <c r="CG780" t="s">
        <v>370</v>
      </c>
      <c r="CH780" t="s">
        <v>370</v>
      </c>
      <c r="CI780" t="s">
        <v>361</v>
      </c>
      <c r="CJ780" t="s">
        <v>361</v>
      </c>
      <c r="CK780" t="s">
        <v>361</v>
      </c>
      <c r="CL780" t="s">
        <v>361</v>
      </c>
      <c r="CM780" t="s">
        <v>361</v>
      </c>
      <c r="CN780" t="s">
        <v>361</v>
      </c>
      <c r="CO780" t="s">
        <v>361</v>
      </c>
      <c r="CP780" t="s">
        <v>361</v>
      </c>
      <c r="CQ780" t="s">
        <v>361</v>
      </c>
      <c r="CR780" t="s">
        <v>361</v>
      </c>
      <c r="CS780" t="s">
        <v>361</v>
      </c>
      <c r="CT780" t="s">
        <v>361</v>
      </c>
      <c r="CU780" t="s">
        <v>361</v>
      </c>
      <c r="CV780" t="s">
        <v>361</v>
      </c>
      <c r="CW780" t="s">
        <v>361</v>
      </c>
      <c r="CX780" t="s">
        <v>361</v>
      </c>
      <c r="CY780" t="s">
        <v>361</v>
      </c>
      <c r="CZ780" t="s">
        <v>361</v>
      </c>
      <c r="DA780" t="s">
        <v>361</v>
      </c>
      <c r="DD780" t="s">
        <v>9</v>
      </c>
      <c r="DF780" t="s">
        <v>9</v>
      </c>
      <c r="DH780" t="s">
        <v>361</v>
      </c>
      <c r="DI780" t="s">
        <v>361</v>
      </c>
      <c r="DJ780" t="s">
        <v>361</v>
      </c>
      <c r="DK780" t="s">
        <v>361</v>
      </c>
      <c r="DL780" t="s">
        <v>361</v>
      </c>
      <c r="DM780" t="s">
        <v>361</v>
      </c>
      <c r="DN780" t="s">
        <v>361</v>
      </c>
      <c r="DO780" t="s">
        <v>361</v>
      </c>
      <c r="DP780" t="s">
        <v>361</v>
      </c>
      <c r="DQ780" t="s">
        <v>361</v>
      </c>
      <c r="DR780" t="s">
        <v>370</v>
      </c>
      <c r="DT780" t="s">
        <v>361</v>
      </c>
      <c r="DU780" t="s">
        <v>361</v>
      </c>
      <c r="DV780" t="s">
        <v>361</v>
      </c>
      <c r="DW780" t="s">
        <v>361</v>
      </c>
      <c r="DX780" t="s">
        <v>361</v>
      </c>
      <c r="DY780" t="s">
        <v>361</v>
      </c>
      <c r="DZ780" t="s">
        <v>361</v>
      </c>
      <c r="EA780" t="s">
        <v>361</v>
      </c>
      <c r="EB780" t="s">
        <v>361</v>
      </c>
      <c r="EC780" t="s">
        <v>361</v>
      </c>
      <c r="ED780" t="s">
        <v>361</v>
      </c>
      <c r="EH780" t="s">
        <v>7</v>
      </c>
      <c r="EJ780" t="s">
        <v>7</v>
      </c>
      <c r="EL780">
        <v>2</v>
      </c>
      <c r="EM780" t="s">
        <v>371</v>
      </c>
      <c r="EN780">
        <v>32</v>
      </c>
      <c r="EO780" t="s">
        <v>371</v>
      </c>
      <c r="EP780">
        <v>49</v>
      </c>
      <c r="FR780" t="s">
        <v>406</v>
      </c>
      <c r="FV780" t="s">
        <v>449</v>
      </c>
      <c r="GF780" t="s">
        <v>7</v>
      </c>
      <c r="GJ780" t="s">
        <v>425</v>
      </c>
      <c r="GP780">
        <v>1</v>
      </c>
      <c r="GR780" t="s">
        <v>376</v>
      </c>
      <c r="GT780" t="s">
        <v>377</v>
      </c>
      <c r="GX780" t="s">
        <v>378</v>
      </c>
      <c r="HB780" t="s">
        <v>9</v>
      </c>
      <c r="HD780" t="s">
        <v>9</v>
      </c>
      <c r="HF780" t="s">
        <v>9</v>
      </c>
      <c r="HG780" t="s">
        <v>9</v>
      </c>
      <c r="HH780" t="s">
        <v>7</v>
      </c>
      <c r="HI780" t="s">
        <v>9</v>
      </c>
      <c r="HJ780" t="s">
        <v>9</v>
      </c>
      <c r="HK780" t="s">
        <v>7</v>
      </c>
      <c r="HL780" t="s">
        <v>9</v>
      </c>
      <c r="HM780" t="s">
        <v>9</v>
      </c>
      <c r="HN780" t="s">
        <v>9</v>
      </c>
      <c r="HX780" t="s">
        <v>9</v>
      </c>
      <c r="HY780" t="s">
        <v>7</v>
      </c>
      <c r="HZ780" t="s">
        <v>7</v>
      </c>
      <c r="IA780" t="s">
        <v>7</v>
      </c>
      <c r="IB780" t="s">
        <v>7</v>
      </c>
      <c r="IC780" t="s">
        <v>9</v>
      </c>
      <c r="ID780" t="s">
        <v>7</v>
      </c>
      <c r="IL780" t="s">
        <v>379</v>
      </c>
      <c r="IP780" t="s">
        <v>441</v>
      </c>
      <c r="IT780" t="s">
        <v>381</v>
      </c>
      <c r="IV780" t="s">
        <v>381</v>
      </c>
      <c r="IX780" t="s">
        <v>381</v>
      </c>
      <c r="IZ780" t="s">
        <v>9</v>
      </c>
      <c r="JB780" t="s">
        <v>11</v>
      </c>
      <c r="JD780" t="s">
        <v>9</v>
      </c>
      <c r="JF780" t="s">
        <v>410</v>
      </c>
      <c r="JG780" t="s">
        <v>446</v>
      </c>
      <c r="JH780" t="s">
        <v>410</v>
      </c>
      <c r="JL780" t="s">
        <v>361</v>
      </c>
      <c r="JM780" t="s">
        <v>370</v>
      </c>
      <c r="JN780" t="s">
        <v>361</v>
      </c>
      <c r="JO780" t="s">
        <v>361</v>
      </c>
      <c r="JP780" t="s">
        <v>361</v>
      </c>
      <c r="JQ780" t="s">
        <v>361</v>
      </c>
      <c r="JR780" t="s">
        <v>361</v>
      </c>
      <c r="JS780" t="s">
        <v>361</v>
      </c>
      <c r="JT780" t="s">
        <v>361</v>
      </c>
      <c r="JU780" t="s">
        <v>361</v>
      </c>
      <c r="JV780" t="s">
        <v>361</v>
      </c>
      <c r="JW780" t="s">
        <v>361</v>
      </c>
      <c r="JX780" t="s">
        <v>489</v>
      </c>
      <c r="JZ780" t="s">
        <v>412</v>
      </c>
      <c r="KB780" t="s">
        <v>8</v>
      </c>
    </row>
    <row r="781" spans="1:288" x14ac:dyDescent="0.3">
      <c r="A781">
        <v>780</v>
      </c>
      <c r="AV781" t="s">
        <v>361</v>
      </c>
      <c r="AW781" t="s">
        <v>361</v>
      </c>
      <c r="AX781" t="s">
        <v>361</v>
      </c>
      <c r="AY781" t="s">
        <v>361</v>
      </c>
      <c r="AZ781" t="s">
        <v>361</v>
      </c>
      <c r="BA781" t="s">
        <v>361</v>
      </c>
      <c r="BB781" t="s">
        <v>361</v>
      </c>
      <c r="BC781" t="s">
        <v>361</v>
      </c>
      <c r="BD781" t="s">
        <v>361</v>
      </c>
      <c r="BE781" t="s">
        <v>361</v>
      </c>
      <c r="BF781" t="s">
        <v>361</v>
      </c>
      <c r="BG781" t="s">
        <v>361</v>
      </c>
      <c r="BH781" t="s">
        <v>361</v>
      </c>
      <c r="BI781" t="s">
        <v>361</v>
      </c>
      <c r="BJ781" t="s">
        <v>361</v>
      </c>
      <c r="BK781" t="s">
        <v>361</v>
      </c>
      <c r="BL781" t="s">
        <v>361</v>
      </c>
      <c r="BM781" t="s">
        <v>361</v>
      </c>
      <c r="BP781" t="s">
        <v>361</v>
      </c>
      <c r="BQ781" t="s">
        <v>361</v>
      </c>
      <c r="BR781" t="s">
        <v>361</v>
      </c>
      <c r="BS781" t="s">
        <v>361</v>
      </c>
      <c r="BT781" t="s">
        <v>361</v>
      </c>
      <c r="BU781" t="s">
        <v>361</v>
      </c>
      <c r="BV781" t="s">
        <v>361</v>
      </c>
      <c r="BW781" t="s">
        <v>361</v>
      </c>
      <c r="BX781" t="s">
        <v>361</v>
      </c>
      <c r="BY781" t="s">
        <v>361</v>
      </c>
      <c r="BZ781" t="s">
        <v>361</v>
      </c>
      <c r="CA781" t="s">
        <v>361</v>
      </c>
      <c r="CB781" t="s">
        <v>361</v>
      </c>
      <c r="CC781" t="s">
        <v>361</v>
      </c>
      <c r="CF781" t="s">
        <v>361</v>
      </c>
      <c r="CG781" t="s">
        <v>361</v>
      </c>
      <c r="CH781" t="s">
        <v>361</v>
      </c>
      <c r="CI781" t="s">
        <v>361</v>
      </c>
      <c r="CJ781" t="s">
        <v>361</v>
      </c>
      <c r="CK781" t="s">
        <v>361</v>
      </c>
      <c r="CL781" t="s">
        <v>361</v>
      </c>
      <c r="CM781" t="s">
        <v>361</v>
      </c>
      <c r="CN781" t="s">
        <v>361</v>
      </c>
      <c r="CO781" t="s">
        <v>361</v>
      </c>
      <c r="CP781" t="s">
        <v>361</v>
      </c>
      <c r="CQ781" t="s">
        <v>361</v>
      </c>
      <c r="CR781" t="s">
        <v>361</v>
      </c>
      <c r="CS781" t="s">
        <v>361</v>
      </c>
      <c r="CT781" t="s">
        <v>361</v>
      </c>
      <c r="CU781" t="s">
        <v>361</v>
      </c>
      <c r="CV781" t="s">
        <v>361</v>
      </c>
      <c r="CW781" t="s">
        <v>361</v>
      </c>
      <c r="CX781" t="s">
        <v>361</v>
      </c>
      <c r="CY781" t="s">
        <v>361</v>
      </c>
      <c r="CZ781" t="s">
        <v>361</v>
      </c>
      <c r="DA781" t="s">
        <v>361</v>
      </c>
      <c r="DH781" t="s">
        <v>361</v>
      </c>
      <c r="DI781" t="s">
        <v>361</v>
      </c>
      <c r="DJ781" t="s">
        <v>361</v>
      </c>
      <c r="DK781" t="s">
        <v>361</v>
      </c>
      <c r="DL781" t="s">
        <v>361</v>
      </c>
      <c r="DM781" t="s">
        <v>361</v>
      </c>
      <c r="DN781" t="s">
        <v>361</v>
      </c>
      <c r="DO781" t="s">
        <v>361</v>
      </c>
      <c r="DP781" t="s">
        <v>361</v>
      </c>
      <c r="DQ781" t="s">
        <v>361</v>
      </c>
      <c r="DR781" t="s">
        <v>361</v>
      </c>
      <c r="DT781" t="s">
        <v>361</v>
      </c>
      <c r="DU781" t="s">
        <v>361</v>
      </c>
      <c r="DV781" t="s">
        <v>361</v>
      </c>
      <c r="DW781" t="s">
        <v>361</v>
      </c>
      <c r="DX781" t="s">
        <v>361</v>
      </c>
      <c r="DY781" t="s">
        <v>361</v>
      </c>
      <c r="DZ781" t="s">
        <v>361</v>
      </c>
      <c r="EA781" t="s">
        <v>361</v>
      </c>
      <c r="EB781" t="s">
        <v>361</v>
      </c>
      <c r="EC781" t="s">
        <v>361</v>
      </c>
      <c r="ED781" t="s">
        <v>361</v>
      </c>
      <c r="JL781" t="s">
        <v>361</v>
      </c>
      <c r="JM781" t="s">
        <v>361</v>
      </c>
      <c r="JN781" t="s">
        <v>361</v>
      </c>
      <c r="JO781" t="s">
        <v>361</v>
      </c>
      <c r="JP781" t="s">
        <v>361</v>
      </c>
      <c r="JQ781" t="s">
        <v>361</v>
      </c>
      <c r="JR781" t="s">
        <v>361</v>
      </c>
      <c r="JS781" t="s">
        <v>361</v>
      </c>
      <c r="JT781" t="s">
        <v>361</v>
      </c>
      <c r="JU781" t="s">
        <v>361</v>
      </c>
      <c r="JV781" t="s">
        <v>361</v>
      </c>
      <c r="JW781" t="s">
        <v>361</v>
      </c>
      <c r="KB781" t="s">
        <v>59</v>
      </c>
    </row>
    <row r="782" spans="1:288" x14ac:dyDescent="0.3">
      <c r="A782">
        <v>781</v>
      </c>
      <c r="D782" s="45">
        <v>44756</v>
      </c>
      <c r="E782" s="46">
        <v>0.55208333333333337</v>
      </c>
      <c r="F782" t="s">
        <v>22</v>
      </c>
      <c r="G782" t="s">
        <v>13</v>
      </c>
      <c r="H782" t="s">
        <v>7</v>
      </c>
      <c r="L782" t="s">
        <v>362</v>
      </c>
      <c r="P782" t="s">
        <v>9</v>
      </c>
      <c r="V782" t="s">
        <v>363</v>
      </c>
      <c r="Z782" t="s">
        <v>443</v>
      </c>
      <c r="AB782" t="s">
        <v>475</v>
      </c>
      <c r="AD782" t="s">
        <v>366</v>
      </c>
      <c r="AF782" t="s">
        <v>367</v>
      </c>
      <c r="AJ782" t="s">
        <v>367</v>
      </c>
      <c r="AN782" t="s">
        <v>7</v>
      </c>
      <c r="AP782" t="s">
        <v>471</v>
      </c>
      <c r="AR782" t="s">
        <v>9</v>
      </c>
      <c r="AT782" t="s">
        <v>368</v>
      </c>
      <c r="AV782" t="s">
        <v>361</v>
      </c>
      <c r="AW782" t="s">
        <v>361</v>
      </c>
      <c r="AX782" t="s">
        <v>361</v>
      </c>
      <c r="AY782" t="s">
        <v>361</v>
      </c>
      <c r="AZ782" t="s">
        <v>361</v>
      </c>
      <c r="BA782" t="s">
        <v>361</v>
      </c>
      <c r="BB782" t="s">
        <v>361</v>
      </c>
      <c r="BC782" t="s">
        <v>361</v>
      </c>
      <c r="BD782" t="s">
        <v>361</v>
      </c>
      <c r="BE782" t="s">
        <v>361</v>
      </c>
      <c r="BF782" t="s">
        <v>361</v>
      </c>
      <c r="BG782" t="s">
        <v>361</v>
      </c>
      <c r="BH782" t="s">
        <v>361</v>
      </c>
      <c r="BI782" t="s">
        <v>361</v>
      </c>
      <c r="BJ782" t="s">
        <v>361</v>
      </c>
      <c r="BK782" t="s">
        <v>361</v>
      </c>
      <c r="BL782" t="s">
        <v>361</v>
      </c>
      <c r="BM782" t="s">
        <v>361</v>
      </c>
      <c r="BP782" t="s">
        <v>361</v>
      </c>
      <c r="BQ782" t="s">
        <v>361</v>
      </c>
      <c r="BR782" t="s">
        <v>361</v>
      </c>
      <c r="BS782" t="s">
        <v>361</v>
      </c>
      <c r="BT782" t="s">
        <v>361</v>
      </c>
      <c r="BU782" t="s">
        <v>361</v>
      </c>
      <c r="BV782" t="s">
        <v>361</v>
      </c>
      <c r="BW782" t="s">
        <v>361</v>
      </c>
      <c r="BX782" t="s">
        <v>361</v>
      </c>
      <c r="BY782" t="s">
        <v>361</v>
      </c>
      <c r="BZ782" t="s">
        <v>361</v>
      </c>
      <c r="CA782" t="s">
        <v>361</v>
      </c>
      <c r="CB782" t="s">
        <v>361</v>
      </c>
      <c r="CC782" t="s">
        <v>361</v>
      </c>
      <c r="CF782" t="s">
        <v>361</v>
      </c>
      <c r="CG782" t="s">
        <v>361</v>
      </c>
      <c r="CH782" t="s">
        <v>361</v>
      </c>
      <c r="CI782" t="s">
        <v>361</v>
      </c>
      <c r="CJ782" t="s">
        <v>361</v>
      </c>
      <c r="CK782" t="s">
        <v>361</v>
      </c>
      <c r="CL782" t="s">
        <v>361</v>
      </c>
      <c r="CM782" t="s">
        <v>361</v>
      </c>
      <c r="CN782" t="s">
        <v>361</v>
      </c>
      <c r="CO782" t="s">
        <v>361</v>
      </c>
      <c r="CP782" t="s">
        <v>361</v>
      </c>
      <c r="CQ782" t="s">
        <v>361</v>
      </c>
      <c r="CR782" t="s">
        <v>361</v>
      </c>
      <c r="CS782" t="s">
        <v>361</v>
      </c>
      <c r="CT782" t="s">
        <v>361</v>
      </c>
      <c r="CU782" t="s">
        <v>361</v>
      </c>
      <c r="CV782" t="s">
        <v>361</v>
      </c>
      <c r="CW782" t="s">
        <v>361</v>
      </c>
      <c r="CX782" t="s">
        <v>361</v>
      </c>
      <c r="CY782" t="s">
        <v>361</v>
      </c>
      <c r="CZ782" t="s">
        <v>361</v>
      </c>
      <c r="DA782" t="s">
        <v>361</v>
      </c>
      <c r="DD782" t="s">
        <v>9</v>
      </c>
      <c r="DF782" t="s">
        <v>9</v>
      </c>
      <c r="DH782" t="s">
        <v>361</v>
      </c>
      <c r="DI782" t="s">
        <v>361</v>
      </c>
      <c r="DJ782" t="s">
        <v>361</v>
      </c>
      <c r="DK782" t="s">
        <v>361</v>
      </c>
      <c r="DL782" t="s">
        <v>361</v>
      </c>
      <c r="DM782" t="s">
        <v>361</v>
      </c>
      <c r="DN782" t="s">
        <v>361</v>
      </c>
      <c r="DO782" t="s">
        <v>361</v>
      </c>
      <c r="DP782" t="s">
        <v>361</v>
      </c>
      <c r="DQ782" t="s">
        <v>361</v>
      </c>
      <c r="DR782" t="s">
        <v>361</v>
      </c>
      <c r="DT782" t="s">
        <v>361</v>
      </c>
      <c r="DU782" t="s">
        <v>361</v>
      </c>
      <c r="DV782" t="s">
        <v>361</v>
      </c>
      <c r="DW782" t="s">
        <v>361</v>
      </c>
      <c r="DX782" t="s">
        <v>361</v>
      </c>
      <c r="DY782" t="s">
        <v>361</v>
      </c>
      <c r="DZ782" t="s">
        <v>361</v>
      </c>
      <c r="EA782" t="s">
        <v>361</v>
      </c>
      <c r="EB782" t="s">
        <v>361</v>
      </c>
      <c r="EC782" t="s">
        <v>361</v>
      </c>
      <c r="ED782" t="s">
        <v>361</v>
      </c>
      <c r="EH782" t="s">
        <v>7</v>
      </c>
      <c r="EJ782" t="s">
        <v>7</v>
      </c>
      <c r="EL782">
        <v>0</v>
      </c>
      <c r="FQ782" t="s">
        <v>373</v>
      </c>
      <c r="FR782" t="s">
        <v>374</v>
      </c>
      <c r="FV782" t="s">
        <v>374</v>
      </c>
      <c r="GF782" t="s">
        <v>7</v>
      </c>
      <c r="GJ782" t="s">
        <v>573</v>
      </c>
      <c r="GP782">
        <v>10</v>
      </c>
      <c r="GR782" t="s">
        <v>376</v>
      </c>
      <c r="GT782" t="s">
        <v>377</v>
      </c>
      <c r="GX782" t="s">
        <v>378</v>
      </c>
      <c r="HB782" t="s">
        <v>7</v>
      </c>
      <c r="HD782" t="s">
        <v>9</v>
      </c>
      <c r="HF782" t="s">
        <v>9</v>
      </c>
      <c r="HG782" t="s">
        <v>9</v>
      </c>
      <c r="HH782" t="s">
        <v>7</v>
      </c>
      <c r="HI782" t="s">
        <v>9</v>
      </c>
      <c r="HJ782" t="s">
        <v>9</v>
      </c>
      <c r="HK782" t="s">
        <v>7</v>
      </c>
      <c r="HL782" t="s">
        <v>7</v>
      </c>
      <c r="HM782" t="s">
        <v>9</v>
      </c>
      <c r="HN782" t="s">
        <v>7</v>
      </c>
      <c r="HX782" t="s">
        <v>7</v>
      </c>
      <c r="HY782" t="s">
        <v>7</v>
      </c>
      <c r="HZ782" t="s">
        <v>7</v>
      </c>
      <c r="IA782" t="s">
        <v>7</v>
      </c>
      <c r="IB782" t="s">
        <v>7</v>
      </c>
      <c r="IC782" t="s">
        <v>7</v>
      </c>
      <c r="ID782" t="s">
        <v>7</v>
      </c>
      <c r="IL782" t="s">
        <v>440</v>
      </c>
      <c r="IP782" t="s">
        <v>14</v>
      </c>
      <c r="IR782" t="s">
        <v>408</v>
      </c>
      <c r="IT782" t="s">
        <v>381</v>
      </c>
      <c r="IV782" t="s">
        <v>381</v>
      </c>
      <c r="IX782" t="s">
        <v>381</v>
      </c>
      <c r="IZ782" t="s">
        <v>9</v>
      </c>
      <c r="JB782" t="s">
        <v>11</v>
      </c>
      <c r="JD782" t="s">
        <v>9</v>
      </c>
      <c r="JF782" t="s">
        <v>410</v>
      </c>
      <c r="JG782" t="s">
        <v>410</v>
      </c>
      <c r="JH782" t="s">
        <v>410</v>
      </c>
      <c r="JL782" t="s">
        <v>361</v>
      </c>
      <c r="JM782" t="s">
        <v>361</v>
      </c>
      <c r="JN782" t="s">
        <v>361</v>
      </c>
      <c r="JO782" t="s">
        <v>361</v>
      </c>
      <c r="JP782" t="s">
        <v>361</v>
      </c>
      <c r="JQ782" t="s">
        <v>361</v>
      </c>
      <c r="JR782" t="s">
        <v>361</v>
      </c>
      <c r="JS782" t="s">
        <v>361</v>
      </c>
      <c r="JT782" t="s">
        <v>361</v>
      </c>
      <c r="JU782" t="s">
        <v>361</v>
      </c>
      <c r="JV782" t="s">
        <v>361</v>
      </c>
      <c r="JW782" t="s">
        <v>361</v>
      </c>
      <c r="JX782" t="s">
        <v>411</v>
      </c>
      <c r="JZ782" t="s">
        <v>412</v>
      </c>
      <c r="KB782" t="s">
        <v>8</v>
      </c>
    </row>
    <row r="783" spans="1:288" x14ac:dyDescent="0.3">
      <c r="A783">
        <v>782</v>
      </c>
      <c r="AV783" t="s">
        <v>361</v>
      </c>
      <c r="AW783" t="s">
        <v>361</v>
      </c>
      <c r="AX783" t="s">
        <v>361</v>
      </c>
      <c r="AY783" t="s">
        <v>361</v>
      </c>
      <c r="AZ783" t="s">
        <v>361</v>
      </c>
      <c r="BA783" t="s">
        <v>361</v>
      </c>
      <c r="BB783" t="s">
        <v>361</v>
      </c>
      <c r="BC783" t="s">
        <v>361</v>
      </c>
      <c r="BD783" t="s">
        <v>361</v>
      </c>
      <c r="BE783" t="s">
        <v>361</v>
      </c>
      <c r="BF783" t="s">
        <v>361</v>
      </c>
      <c r="BG783" t="s">
        <v>361</v>
      </c>
      <c r="BH783" t="s">
        <v>361</v>
      </c>
      <c r="BI783" t="s">
        <v>361</v>
      </c>
      <c r="BJ783" t="s">
        <v>361</v>
      </c>
      <c r="BK783" t="s">
        <v>361</v>
      </c>
      <c r="BL783" t="s">
        <v>361</v>
      </c>
      <c r="BM783" t="s">
        <v>361</v>
      </c>
      <c r="BP783" t="s">
        <v>361</v>
      </c>
      <c r="BQ783" t="s">
        <v>361</v>
      </c>
      <c r="BR783" t="s">
        <v>361</v>
      </c>
      <c r="BS783" t="s">
        <v>361</v>
      </c>
      <c r="BT783" t="s">
        <v>361</v>
      </c>
      <c r="BU783" t="s">
        <v>361</v>
      </c>
      <c r="BV783" t="s">
        <v>361</v>
      </c>
      <c r="BW783" t="s">
        <v>361</v>
      </c>
      <c r="BX783" t="s">
        <v>361</v>
      </c>
      <c r="BY783" t="s">
        <v>361</v>
      </c>
      <c r="BZ783" t="s">
        <v>361</v>
      </c>
      <c r="CA783" t="s">
        <v>361</v>
      </c>
      <c r="CB783" t="s">
        <v>361</v>
      </c>
      <c r="CC783" t="s">
        <v>361</v>
      </c>
      <c r="CF783" t="s">
        <v>361</v>
      </c>
      <c r="CG783" t="s">
        <v>361</v>
      </c>
      <c r="CH783" t="s">
        <v>361</v>
      </c>
      <c r="CI783" t="s">
        <v>361</v>
      </c>
      <c r="CJ783" t="s">
        <v>361</v>
      </c>
      <c r="CK783" t="s">
        <v>361</v>
      </c>
      <c r="CL783" t="s">
        <v>361</v>
      </c>
      <c r="CM783" t="s">
        <v>361</v>
      </c>
      <c r="CN783" t="s">
        <v>361</v>
      </c>
      <c r="CO783" t="s">
        <v>361</v>
      </c>
      <c r="CP783" t="s">
        <v>361</v>
      </c>
      <c r="CQ783" t="s">
        <v>361</v>
      </c>
      <c r="CR783" t="s">
        <v>361</v>
      </c>
      <c r="CS783" t="s">
        <v>361</v>
      </c>
      <c r="CT783" t="s">
        <v>361</v>
      </c>
      <c r="CU783" t="s">
        <v>361</v>
      </c>
      <c r="CV783" t="s">
        <v>361</v>
      </c>
      <c r="CW783" t="s">
        <v>361</v>
      </c>
      <c r="CX783" t="s">
        <v>361</v>
      </c>
      <c r="CY783" t="s">
        <v>361</v>
      </c>
      <c r="CZ783" t="s">
        <v>361</v>
      </c>
      <c r="DA783" t="s">
        <v>361</v>
      </c>
      <c r="DH783" t="s">
        <v>361</v>
      </c>
      <c r="DI783" t="s">
        <v>361</v>
      </c>
      <c r="DJ783" t="s">
        <v>361</v>
      </c>
      <c r="DK783" t="s">
        <v>361</v>
      </c>
      <c r="DL783" t="s">
        <v>361</v>
      </c>
      <c r="DM783" t="s">
        <v>361</v>
      </c>
      <c r="DN783" t="s">
        <v>361</v>
      </c>
      <c r="DO783" t="s">
        <v>361</v>
      </c>
      <c r="DP783" t="s">
        <v>361</v>
      </c>
      <c r="DQ783" t="s">
        <v>361</v>
      </c>
      <c r="DR783" t="s">
        <v>361</v>
      </c>
      <c r="DT783" t="s">
        <v>361</v>
      </c>
      <c r="DU783" t="s">
        <v>361</v>
      </c>
      <c r="DV783" t="s">
        <v>361</v>
      </c>
      <c r="DW783" t="s">
        <v>361</v>
      </c>
      <c r="DX783" t="s">
        <v>361</v>
      </c>
      <c r="DY783" t="s">
        <v>361</v>
      </c>
      <c r="DZ783" t="s">
        <v>361</v>
      </c>
      <c r="EA783" t="s">
        <v>361</v>
      </c>
      <c r="EB783" t="s">
        <v>361</v>
      </c>
      <c r="EC783" t="s">
        <v>361</v>
      </c>
      <c r="ED783" t="s">
        <v>361</v>
      </c>
      <c r="JL783" t="s">
        <v>361</v>
      </c>
      <c r="JM783" t="s">
        <v>361</v>
      </c>
      <c r="JN783" t="s">
        <v>361</v>
      </c>
      <c r="JO783" t="s">
        <v>361</v>
      </c>
      <c r="JP783" t="s">
        <v>361</v>
      </c>
      <c r="JQ783" t="s">
        <v>361</v>
      </c>
      <c r="JR783" t="s">
        <v>361</v>
      </c>
      <c r="JS783" t="s">
        <v>361</v>
      </c>
      <c r="JT783" t="s">
        <v>361</v>
      </c>
      <c r="JU783" t="s">
        <v>361</v>
      </c>
      <c r="JV783" t="s">
        <v>361</v>
      </c>
      <c r="JW783" t="s">
        <v>361</v>
      </c>
      <c r="KB783" t="s">
        <v>59</v>
      </c>
    </row>
    <row r="784" spans="1:288" x14ac:dyDescent="0.3">
      <c r="A784">
        <v>783</v>
      </c>
      <c r="D784" s="45">
        <v>44756</v>
      </c>
      <c r="E784" s="46">
        <v>0.55208333333333337</v>
      </c>
      <c r="F784" t="s">
        <v>21</v>
      </c>
      <c r="G784" t="s">
        <v>382</v>
      </c>
      <c r="I784" t="s">
        <v>383</v>
      </c>
      <c r="N784" t="s">
        <v>384</v>
      </c>
      <c r="S784" t="s">
        <v>385</v>
      </c>
      <c r="W784" t="s">
        <v>413</v>
      </c>
      <c r="AA784" t="s">
        <v>414</v>
      </c>
      <c r="AC784" t="s">
        <v>388</v>
      </c>
      <c r="AE784" t="s">
        <v>389</v>
      </c>
      <c r="AG784" t="s">
        <v>458</v>
      </c>
      <c r="AH784" t="s">
        <v>662</v>
      </c>
      <c r="AK784" t="s">
        <v>416</v>
      </c>
      <c r="AL784" t="s">
        <v>662</v>
      </c>
      <c r="AO784" t="s">
        <v>383</v>
      </c>
      <c r="AQ784" t="s">
        <v>391</v>
      </c>
      <c r="AS784" t="s">
        <v>383</v>
      </c>
      <c r="AU784" t="s">
        <v>383</v>
      </c>
      <c r="AV784" t="s">
        <v>361</v>
      </c>
      <c r="AW784" t="s">
        <v>361</v>
      </c>
      <c r="AX784" t="s">
        <v>361</v>
      </c>
      <c r="AY784" t="s">
        <v>361</v>
      </c>
      <c r="AZ784" t="s">
        <v>361</v>
      </c>
      <c r="BA784" t="s">
        <v>361</v>
      </c>
      <c r="BB784" t="s">
        <v>361</v>
      </c>
      <c r="BC784" t="s">
        <v>361</v>
      </c>
      <c r="BD784" t="s">
        <v>361</v>
      </c>
      <c r="BE784" t="s">
        <v>361</v>
      </c>
      <c r="BF784" t="s">
        <v>370</v>
      </c>
      <c r="BG784" t="s">
        <v>361</v>
      </c>
      <c r="BH784" t="s">
        <v>361</v>
      </c>
      <c r="BI784" t="s">
        <v>370</v>
      </c>
      <c r="BJ784" t="s">
        <v>361</v>
      </c>
      <c r="BK784" t="s">
        <v>361</v>
      </c>
      <c r="BL784" t="s">
        <v>370</v>
      </c>
      <c r="BM784" t="s">
        <v>361</v>
      </c>
      <c r="BP784" t="s">
        <v>361</v>
      </c>
      <c r="BQ784" t="s">
        <v>361</v>
      </c>
      <c r="BR784" t="s">
        <v>361</v>
      </c>
      <c r="BS784" t="s">
        <v>361</v>
      </c>
      <c r="BT784" t="s">
        <v>361</v>
      </c>
      <c r="BU784" t="s">
        <v>361</v>
      </c>
      <c r="BV784" t="s">
        <v>361</v>
      </c>
      <c r="BW784" t="s">
        <v>361</v>
      </c>
      <c r="BX784" t="s">
        <v>361</v>
      </c>
      <c r="BY784" t="s">
        <v>361</v>
      </c>
      <c r="BZ784" t="s">
        <v>370</v>
      </c>
      <c r="CA784" t="s">
        <v>361</v>
      </c>
      <c r="CB784" t="s">
        <v>361</v>
      </c>
      <c r="CC784" t="s">
        <v>361</v>
      </c>
      <c r="CF784" t="s">
        <v>361</v>
      </c>
      <c r="CG784" t="s">
        <v>361</v>
      </c>
      <c r="CH784" t="s">
        <v>361</v>
      </c>
      <c r="CI784" t="s">
        <v>361</v>
      </c>
      <c r="CJ784" t="s">
        <v>361</v>
      </c>
      <c r="CK784" t="s">
        <v>361</v>
      </c>
      <c r="CL784" t="s">
        <v>361</v>
      </c>
      <c r="CM784" t="s">
        <v>361</v>
      </c>
      <c r="CN784" t="s">
        <v>361</v>
      </c>
      <c r="CO784" t="s">
        <v>361</v>
      </c>
      <c r="CP784" t="s">
        <v>361</v>
      </c>
      <c r="CQ784" t="s">
        <v>361</v>
      </c>
      <c r="CR784" t="s">
        <v>361</v>
      </c>
      <c r="CS784" t="s">
        <v>370</v>
      </c>
      <c r="CT784" t="s">
        <v>370</v>
      </c>
      <c r="CU784" t="s">
        <v>361</v>
      </c>
      <c r="CV784" t="s">
        <v>370</v>
      </c>
      <c r="CW784" t="s">
        <v>361</v>
      </c>
      <c r="CX784" t="s">
        <v>361</v>
      </c>
      <c r="CY784" t="s">
        <v>370</v>
      </c>
      <c r="CZ784" t="s">
        <v>361</v>
      </c>
      <c r="DA784" t="s">
        <v>361</v>
      </c>
      <c r="DE784" t="s">
        <v>385</v>
      </c>
      <c r="DG784" t="s">
        <v>436</v>
      </c>
      <c r="DH784" t="s">
        <v>361</v>
      </c>
      <c r="DI784" t="s">
        <v>361</v>
      </c>
      <c r="DJ784" t="s">
        <v>361</v>
      </c>
      <c r="DK784" t="s">
        <v>361</v>
      </c>
      <c r="DL784" t="s">
        <v>361</v>
      </c>
      <c r="DM784" t="s">
        <v>361</v>
      </c>
      <c r="DN784" t="s">
        <v>361</v>
      </c>
      <c r="DO784" t="s">
        <v>361</v>
      </c>
      <c r="DP784" t="s">
        <v>361</v>
      </c>
      <c r="DQ784" t="s">
        <v>361</v>
      </c>
      <c r="DR784" t="s">
        <v>361</v>
      </c>
      <c r="DT784" t="s">
        <v>361</v>
      </c>
      <c r="DU784" t="s">
        <v>361</v>
      </c>
      <c r="DV784" t="s">
        <v>361</v>
      </c>
      <c r="DW784" t="s">
        <v>361</v>
      </c>
      <c r="DX784" t="s">
        <v>361</v>
      </c>
      <c r="DY784" t="s">
        <v>361</v>
      </c>
      <c r="DZ784" t="s">
        <v>361</v>
      </c>
      <c r="EA784" t="s">
        <v>361</v>
      </c>
      <c r="EB784" t="s">
        <v>361</v>
      </c>
      <c r="EC784" t="s">
        <v>361</v>
      </c>
      <c r="ED784" t="s">
        <v>370</v>
      </c>
      <c r="EI784" t="s">
        <v>383</v>
      </c>
      <c r="EK784" t="s">
        <v>383</v>
      </c>
      <c r="EL784">
        <v>3</v>
      </c>
      <c r="EM784" t="s">
        <v>372</v>
      </c>
      <c r="EN784">
        <v>18</v>
      </c>
      <c r="EO784" t="s">
        <v>372</v>
      </c>
      <c r="EP784">
        <v>18</v>
      </c>
      <c r="EQ784" t="s">
        <v>371</v>
      </c>
      <c r="ER784">
        <v>1</v>
      </c>
      <c r="FQ784" t="s">
        <v>373</v>
      </c>
      <c r="FS784" t="s">
        <v>463</v>
      </c>
      <c r="FU784" t="s">
        <v>464</v>
      </c>
      <c r="FW784" t="s">
        <v>463</v>
      </c>
      <c r="FY784" t="s">
        <v>464</v>
      </c>
      <c r="GG784" t="s">
        <v>383</v>
      </c>
      <c r="GK784" t="s">
        <v>394</v>
      </c>
      <c r="GQ784">
        <v>3</v>
      </c>
      <c r="GS784" t="s">
        <v>420</v>
      </c>
      <c r="GU784" t="s">
        <v>396</v>
      </c>
      <c r="GY784" t="s">
        <v>397</v>
      </c>
      <c r="HC784" t="s">
        <v>385</v>
      </c>
      <c r="HE784" t="s">
        <v>385</v>
      </c>
      <c r="HO784" t="s">
        <v>383</v>
      </c>
      <c r="HP784" t="s">
        <v>385</v>
      </c>
      <c r="HQ784" t="s">
        <v>383</v>
      </c>
      <c r="HR784" t="s">
        <v>383</v>
      </c>
      <c r="HS784" t="s">
        <v>385</v>
      </c>
      <c r="HT784" t="s">
        <v>383</v>
      </c>
      <c r="HU784" t="s">
        <v>385</v>
      </c>
      <c r="HV784" t="s">
        <v>383</v>
      </c>
      <c r="HW784" t="s">
        <v>383</v>
      </c>
      <c r="IE784" t="s">
        <v>385</v>
      </c>
      <c r="IF784" t="s">
        <v>385</v>
      </c>
      <c r="IG784" t="s">
        <v>383</v>
      </c>
      <c r="IH784" t="s">
        <v>383</v>
      </c>
      <c r="II784" t="s">
        <v>383</v>
      </c>
      <c r="IJ784" t="s">
        <v>383</v>
      </c>
      <c r="IK784" t="s">
        <v>383</v>
      </c>
      <c r="IM784" t="s">
        <v>421</v>
      </c>
      <c r="IQ784" t="s">
        <v>504</v>
      </c>
      <c r="IU784" t="s">
        <v>399</v>
      </c>
      <c r="IW784" t="s">
        <v>399</v>
      </c>
      <c r="IY784" t="s">
        <v>399</v>
      </c>
      <c r="JA784" t="s">
        <v>383</v>
      </c>
      <c r="JL784" t="s">
        <v>361</v>
      </c>
      <c r="JM784" t="s">
        <v>361</v>
      </c>
      <c r="JN784" t="s">
        <v>361</v>
      </c>
      <c r="JO784" t="s">
        <v>361</v>
      </c>
      <c r="JP784" t="s">
        <v>361</v>
      </c>
      <c r="JQ784" t="s">
        <v>361</v>
      </c>
      <c r="JR784" t="s">
        <v>361</v>
      </c>
      <c r="JS784" t="s">
        <v>361</v>
      </c>
      <c r="JT784" t="s">
        <v>361</v>
      </c>
      <c r="JU784" t="s">
        <v>361</v>
      </c>
      <c r="JV784" t="s">
        <v>361</v>
      </c>
      <c r="JW784" t="s">
        <v>361</v>
      </c>
      <c r="KB784" t="s">
        <v>8</v>
      </c>
    </row>
    <row r="785" spans="1:288" x14ac:dyDescent="0.3">
      <c r="D785" s="45"/>
      <c r="E785" s="46"/>
    </row>
    <row r="786" spans="1:288" x14ac:dyDescent="0.3">
      <c r="A786">
        <v>785</v>
      </c>
      <c r="D786" s="45">
        <v>44756</v>
      </c>
      <c r="E786" s="46">
        <v>0.55555555555555558</v>
      </c>
      <c r="F786" t="s">
        <v>5</v>
      </c>
      <c r="G786" t="s">
        <v>13</v>
      </c>
      <c r="H786" t="s">
        <v>7</v>
      </c>
      <c r="L786" t="s">
        <v>578</v>
      </c>
      <c r="P786" t="s">
        <v>9</v>
      </c>
      <c r="V786" t="s">
        <v>485</v>
      </c>
      <c r="Z786" t="s">
        <v>402</v>
      </c>
      <c r="AB786" t="s">
        <v>403</v>
      </c>
      <c r="AD786" t="s">
        <v>415</v>
      </c>
      <c r="AF786" t="s">
        <v>367</v>
      </c>
      <c r="AJ786" t="s">
        <v>367</v>
      </c>
      <c r="AN786" t="s">
        <v>7</v>
      </c>
      <c r="AP786" t="s">
        <v>369</v>
      </c>
      <c r="AR786" t="s">
        <v>7</v>
      </c>
      <c r="AT786" t="s">
        <v>368</v>
      </c>
      <c r="AV786" t="s">
        <v>361</v>
      </c>
      <c r="AW786" t="s">
        <v>361</v>
      </c>
      <c r="AX786" t="s">
        <v>361</v>
      </c>
      <c r="AY786" t="s">
        <v>361</v>
      </c>
      <c r="AZ786" t="s">
        <v>370</v>
      </c>
      <c r="BA786" t="s">
        <v>370</v>
      </c>
      <c r="BB786" t="s">
        <v>361</v>
      </c>
      <c r="BC786" t="s">
        <v>361</v>
      </c>
      <c r="BD786" t="s">
        <v>361</v>
      </c>
      <c r="BE786" t="s">
        <v>361</v>
      </c>
      <c r="BF786" t="s">
        <v>361</v>
      </c>
      <c r="BG786" t="s">
        <v>361</v>
      </c>
      <c r="BH786" t="s">
        <v>361</v>
      </c>
      <c r="BI786" t="s">
        <v>361</v>
      </c>
      <c r="BJ786" t="s">
        <v>361</v>
      </c>
      <c r="BK786" t="s">
        <v>361</v>
      </c>
      <c r="BL786" t="s">
        <v>361</v>
      </c>
      <c r="BM786" t="s">
        <v>361</v>
      </c>
      <c r="BP786" t="s">
        <v>361</v>
      </c>
      <c r="BQ786" t="s">
        <v>361</v>
      </c>
      <c r="BR786" t="s">
        <v>361</v>
      </c>
      <c r="BS786" t="s">
        <v>370</v>
      </c>
      <c r="BT786" t="s">
        <v>361</v>
      </c>
      <c r="BU786" t="s">
        <v>361</v>
      </c>
      <c r="BV786" t="s">
        <v>361</v>
      </c>
      <c r="BW786" t="s">
        <v>361</v>
      </c>
      <c r="BX786" t="s">
        <v>361</v>
      </c>
      <c r="BY786" t="s">
        <v>361</v>
      </c>
      <c r="BZ786" t="s">
        <v>361</v>
      </c>
      <c r="CA786" t="s">
        <v>361</v>
      </c>
      <c r="CB786" t="s">
        <v>361</v>
      </c>
      <c r="CC786" t="s">
        <v>361</v>
      </c>
      <c r="CF786" t="s">
        <v>361</v>
      </c>
      <c r="CG786" t="s">
        <v>361</v>
      </c>
      <c r="CH786" t="s">
        <v>361</v>
      </c>
      <c r="CI786" t="s">
        <v>361</v>
      </c>
      <c r="CJ786" t="s">
        <v>361</v>
      </c>
      <c r="CK786" t="s">
        <v>370</v>
      </c>
      <c r="CL786" t="s">
        <v>361</v>
      </c>
      <c r="CM786" t="s">
        <v>361</v>
      </c>
      <c r="CN786" t="s">
        <v>361</v>
      </c>
      <c r="CO786" t="s">
        <v>361</v>
      </c>
      <c r="CP786" t="s">
        <v>361</v>
      </c>
      <c r="CQ786" t="s">
        <v>361</v>
      </c>
      <c r="CR786" t="s">
        <v>361</v>
      </c>
      <c r="CS786" t="s">
        <v>361</v>
      </c>
      <c r="CT786" t="s">
        <v>361</v>
      </c>
      <c r="CU786" t="s">
        <v>361</v>
      </c>
      <c r="CV786" t="s">
        <v>361</v>
      </c>
      <c r="CW786" t="s">
        <v>361</v>
      </c>
      <c r="CX786" t="s">
        <v>361</v>
      </c>
      <c r="CY786" t="s">
        <v>361</v>
      </c>
      <c r="CZ786" t="s">
        <v>361</v>
      </c>
      <c r="DA786" t="s">
        <v>361</v>
      </c>
      <c r="DD786" t="s">
        <v>9</v>
      </c>
      <c r="DF786" t="s">
        <v>9</v>
      </c>
      <c r="DH786" t="s">
        <v>361</v>
      </c>
      <c r="DI786" t="s">
        <v>361</v>
      </c>
      <c r="DJ786" t="s">
        <v>361</v>
      </c>
      <c r="DK786" t="s">
        <v>361</v>
      </c>
      <c r="DL786" t="s">
        <v>361</v>
      </c>
      <c r="DM786" t="s">
        <v>361</v>
      </c>
      <c r="DN786" t="s">
        <v>361</v>
      </c>
      <c r="DO786" t="s">
        <v>361</v>
      </c>
      <c r="DP786" t="s">
        <v>361</v>
      </c>
      <c r="DQ786" t="s">
        <v>361</v>
      </c>
      <c r="DR786" t="s">
        <v>370</v>
      </c>
      <c r="DT786" t="s">
        <v>361</v>
      </c>
      <c r="DU786" t="s">
        <v>361</v>
      </c>
      <c r="DV786" t="s">
        <v>361</v>
      </c>
      <c r="DW786" t="s">
        <v>361</v>
      </c>
      <c r="DX786" t="s">
        <v>361</v>
      </c>
      <c r="DY786" t="s">
        <v>361</v>
      </c>
      <c r="DZ786" t="s">
        <v>361</v>
      </c>
      <c r="EA786" t="s">
        <v>361</v>
      </c>
      <c r="EB786" t="s">
        <v>361</v>
      </c>
      <c r="EC786" t="s">
        <v>361</v>
      </c>
      <c r="ED786" t="s">
        <v>361</v>
      </c>
      <c r="EH786" t="s">
        <v>7</v>
      </c>
      <c r="EJ786" t="s">
        <v>7</v>
      </c>
      <c r="EL786">
        <v>4</v>
      </c>
      <c r="EM786" t="s">
        <v>371</v>
      </c>
      <c r="EN786">
        <v>35</v>
      </c>
      <c r="EO786" t="s">
        <v>371</v>
      </c>
      <c r="EP786">
        <v>25</v>
      </c>
      <c r="EQ786" t="s">
        <v>372</v>
      </c>
      <c r="ER786">
        <v>13</v>
      </c>
      <c r="ES786" t="s">
        <v>371</v>
      </c>
      <c r="ET786">
        <v>7</v>
      </c>
      <c r="FQ786" t="s">
        <v>392</v>
      </c>
      <c r="FR786" t="s">
        <v>406</v>
      </c>
      <c r="FV786" t="s">
        <v>406</v>
      </c>
      <c r="FZ786" t="s">
        <v>9</v>
      </c>
      <c r="GF786" t="s">
        <v>7</v>
      </c>
      <c r="GJ786" t="s">
        <v>425</v>
      </c>
      <c r="GP786">
        <v>3</v>
      </c>
      <c r="GR786" t="s">
        <v>376</v>
      </c>
      <c r="GT786" t="s">
        <v>377</v>
      </c>
      <c r="GX786" t="s">
        <v>378</v>
      </c>
      <c r="HB786" t="s">
        <v>9</v>
      </c>
      <c r="HD786" t="s">
        <v>9</v>
      </c>
      <c r="HF786" t="s">
        <v>9</v>
      </c>
      <c r="HG786" t="s">
        <v>9</v>
      </c>
      <c r="HH786" t="s">
        <v>7</v>
      </c>
      <c r="HI786" t="s">
        <v>9</v>
      </c>
      <c r="HJ786" t="s">
        <v>9</v>
      </c>
      <c r="HK786" t="s">
        <v>7</v>
      </c>
      <c r="HL786" t="s">
        <v>9</v>
      </c>
      <c r="HM786" t="s">
        <v>9</v>
      </c>
      <c r="HN786" t="s">
        <v>9</v>
      </c>
      <c r="HX786" t="s">
        <v>9</v>
      </c>
      <c r="HY786" t="s">
        <v>9</v>
      </c>
      <c r="HZ786" t="s">
        <v>7</v>
      </c>
      <c r="IA786" t="s">
        <v>7</v>
      </c>
      <c r="IB786" t="s">
        <v>7</v>
      </c>
      <c r="IC786" t="s">
        <v>9</v>
      </c>
      <c r="ID786" t="s">
        <v>7</v>
      </c>
      <c r="IL786" t="s">
        <v>379</v>
      </c>
      <c r="IP786" t="s">
        <v>380</v>
      </c>
      <c r="IT786" t="s">
        <v>381</v>
      </c>
      <c r="IV786" t="s">
        <v>381</v>
      </c>
      <c r="IX786" t="s">
        <v>381</v>
      </c>
      <c r="IZ786" t="s">
        <v>7</v>
      </c>
      <c r="JL786" t="s">
        <v>361</v>
      </c>
      <c r="JM786" t="s">
        <v>361</v>
      </c>
      <c r="JN786" t="s">
        <v>361</v>
      </c>
      <c r="JO786" t="s">
        <v>361</v>
      </c>
      <c r="JP786" t="s">
        <v>361</v>
      </c>
      <c r="JQ786" t="s">
        <v>361</v>
      </c>
      <c r="JR786" t="s">
        <v>361</v>
      </c>
      <c r="JS786" t="s">
        <v>361</v>
      </c>
      <c r="JT786" t="s">
        <v>361</v>
      </c>
      <c r="JU786" t="s">
        <v>361</v>
      </c>
      <c r="JV786" t="s">
        <v>361</v>
      </c>
      <c r="JW786" t="s">
        <v>361</v>
      </c>
      <c r="KB786" t="s">
        <v>8</v>
      </c>
    </row>
    <row r="787" spans="1:288" x14ac:dyDescent="0.3">
      <c r="A787">
        <v>786</v>
      </c>
      <c r="D787" s="45">
        <v>44756</v>
      </c>
      <c r="E787" s="46">
        <v>0.55694444444444446</v>
      </c>
      <c r="F787" t="s">
        <v>16</v>
      </c>
      <c r="G787" t="s">
        <v>382</v>
      </c>
      <c r="I787" t="s">
        <v>383</v>
      </c>
      <c r="N787" t="s">
        <v>384</v>
      </c>
      <c r="S787" t="s">
        <v>385</v>
      </c>
      <c r="W787" t="s">
        <v>413</v>
      </c>
      <c r="AA787" t="s">
        <v>414</v>
      </c>
      <c r="AC787" t="s">
        <v>388</v>
      </c>
      <c r="AE787" t="s">
        <v>423</v>
      </c>
      <c r="AG787" t="s">
        <v>390</v>
      </c>
      <c r="AK787" t="s">
        <v>502</v>
      </c>
      <c r="AL787" t="s">
        <v>14</v>
      </c>
      <c r="AM787" t="s">
        <v>714</v>
      </c>
      <c r="AO787" t="s">
        <v>385</v>
      </c>
      <c r="AQ787" t="s">
        <v>418</v>
      </c>
      <c r="AS787" t="s">
        <v>383</v>
      </c>
      <c r="AU787" t="s">
        <v>436</v>
      </c>
      <c r="AV787" t="s">
        <v>361</v>
      </c>
      <c r="AW787" t="s">
        <v>361</v>
      </c>
      <c r="AX787" t="s">
        <v>361</v>
      </c>
      <c r="AY787" t="s">
        <v>361</v>
      </c>
      <c r="AZ787" t="s">
        <v>361</v>
      </c>
      <c r="BA787" t="s">
        <v>361</v>
      </c>
      <c r="BB787" t="s">
        <v>361</v>
      </c>
      <c r="BC787" t="s">
        <v>361</v>
      </c>
      <c r="BD787" t="s">
        <v>361</v>
      </c>
      <c r="BE787" t="s">
        <v>361</v>
      </c>
      <c r="BF787" t="s">
        <v>361</v>
      </c>
      <c r="BG787" t="s">
        <v>361</v>
      </c>
      <c r="BH787" t="s">
        <v>361</v>
      </c>
      <c r="BI787" t="s">
        <v>370</v>
      </c>
      <c r="BJ787" t="s">
        <v>370</v>
      </c>
      <c r="BK787" t="s">
        <v>361</v>
      </c>
      <c r="BL787" t="s">
        <v>361</v>
      </c>
      <c r="BM787" t="s">
        <v>361</v>
      </c>
      <c r="BP787" t="s">
        <v>361</v>
      </c>
      <c r="BQ787" t="s">
        <v>361</v>
      </c>
      <c r="BR787" t="s">
        <v>361</v>
      </c>
      <c r="BS787" t="s">
        <v>361</v>
      </c>
      <c r="BT787" t="s">
        <v>361</v>
      </c>
      <c r="BU787" t="s">
        <v>361</v>
      </c>
      <c r="BV787" t="s">
        <v>361</v>
      </c>
      <c r="BW787" t="s">
        <v>361</v>
      </c>
      <c r="BX787" t="s">
        <v>361</v>
      </c>
      <c r="BY787" t="s">
        <v>361</v>
      </c>
      <c r="BZ787" t="s">
        <v>361</v>
      </c>
      <c r="CA787" t="s">
        <v>370</v>
      </c>
      <c r="CB787" t="s">
        <v>361</v>
      </c>
      <c r="CC787" t="s">
        <v>361</v>
      </c>
      <c r="CF787" t="s">
        <v>361</v>
      </c>
      <c r="CG787" t="s">
        <v>361</v>
      </c>
      <c r="CH787" t="s">
        <v>361</v>
      </c>
      <c r="CI787" t="s">
        <v>361</v>
      </c>
      <c r="CJ787" t="s">
        <v>361</v>
      </c>
      <c r="CK787" t="s">
        <v>361</v>
      </c>
      <c r="CL787" t="s">
        <v>361</v>
      </c>
      <c r="CM787" t="s">
        <v>361</v>
      </c>
      <c r="CN787" t="s">
        <v>361</v>
      </c>
      <c r="CO787" t="s">
        <v>361</v>
      </c>
      <c r="CP787" t="s">
        <v>361</v>
      </c>
      <c r="CQ787" t="s">
        <v>361</v>
      </c>
      <c r="CR787" t="s">
        <v>370</v>
      </c>
      <c r="CS787" t="s">
        <v>361</v>
      </c>
      <c r="CT787" t="s">
        <v>361</v>
      </c>
      <c r="CU787" t="s">
        <v>361</v>
      </c>
      <c r="CV787" t="s">
        <v>361</v>
      </c>
      <c r="CW787" t="s">
        <v>370</v>
      </c>
      <c r="CX787" t="s">
        <v>361</v>
      </c>
      <c r="CY787" t="s">
        <v>361</v>
      </c>
      <c r="CZ787" t="s">
        <v>361</v>
      </c>
      <c r="DA787" t="s">
        <v>361</v>
      </c>
      <c r="DE787" t="s">
        <v>385</v>
      </c>
      <c r="DG787" t="s">
        <v>385</v>
      </c>
      <c r="DH787" t="s">
        <v>361</v>
      </c>
      <c r="DI787" t="s">
        <v>361</v>
      </c>
      <c r="DJ787" t="s">
        <v>361</v>
      </c>
      <c r="DK787" t="s">
        <v>361</v>
      </c>
      <c r="DL787" t="s">
        <v>361</v>
      </c>
      <c r="DM787" t="s">
        <v>361</v>
      </c>
      <c r="DN787" t="s">
        <v>361</v>
      </c>
      <c r="DO787" t="s">
        <v>361</v>
      </c>
      <c r="DP787" t="s">
        <v>361</v>
      </c>
      <c r="DQ787" t="s">
        <v>361</v>
      </c>
      <c r="DR787" t="s">
        <v>361</v>
      </c>
      <c r="DT787" t="s">
        <v>361</v>
      </c>
      <c r="DU787" t="s">
        <v>361</v>
      </c>
      <c r="DV787" t="s">
        <v>361</v>
      </c>
      <c r="DW787" t="s">
        <v>361</v>
      </c>
      <c r="DX787" t="s">
        <v>361</v>
      </c>
      <c r="DY787" t="s">
        <v>361</v>
      </c>
      <c r="DZ787" t="s">
        <v>361</v>
      </c>
      <c r="EA787" t="s">
        <v>361</v>
      </c>
      <c r="EB787" t="s">
        <v>361</v>
      </c>
      <c r="EC787" t="s">
        <v>361</v>
      </c>
      <c r="ED787" t="s">
        <v>370</v>
      </c>
      <c r="EI787" t="s">
        <v>383</v>
      </c>
      <c r="EK787" t="s">
        <v>383</v>
      </c>
      <c r="EL787">
        <v>2</v>
      </c>
      <c r="EM787" t="s">
        <v>371</v>
      </c>
      <c r="EN787">
        <v>27</v>
      </c>
      <c r="EO787" t="s">
        <v>372</v>
      </c>
      <c r="EP787">
        <v>10</v>
      </c>
      <c r="FQ787" t="s">
        <v>392</v>
      </c>
      <c r="FS787" t="s">
        <v>463</v>
      </c>
      <c r="FU787" t="s">
        <v>503</v>
      </c>
      <c r="FW787" t="s">
        <v>419</v>
      </c>
      <c r="GA787" t="s">
        <v>385</v>
      </c>
      <c r="GG787" t="s">
        <v>383</v>
      </c>
      <c r="GK787" t="s">
        <v>428</v>
      </c>
      <c r="GO787" t="s">
        <v>429</v>
      </c>
      <c r="GQ787">
        <v>15</v>
      </c>
      <c r="GS787" t="s">
        <v>395</v>
      </c>
      <c r="GU787" t="s">
        <v>396</v>
      </c>
      <c r="GY787" t="s">
        <v>397</v>
      </c>
      <c r="HC787" t="s">
        <v>383</v>
      </c>
      <c r="HE787" t="s">
        <v>385</v>
      </c>
      <c r="HO787" t="s">
        <v>385</v>
      </c>
      <c r="HP787" t="s">
        <v>385</v>
      </c>
      <c r="HQ787" t="s">
        <v>383</v>
      </c>
      <c r="HR787" t="s">
        <v>383</v>
      </c>
      <c r="HS787" t="s">
        <v>385</v>
      </c>
      <c r="HT787" t="s">
        <v>383</v>
      </c>
      <c r="HU787" t="s">
        <v>385</v>
      </c>
      <c r="HV787" t="s">
        <v>385</v>
      </c>
      <c r="HW787" t="s">
        <v>383</v>
      </c>
      <c r="IE787" t="s">
        <v>385</v>
      </c>
      <c r="IF787" t="s">
        <v>385</v>
      </c>
      <c r="IG787" t="s">
        <v>383</v>
      </c>
      <c r="IH787" t="s">
        <v>383</v>
      </c>
      <c r="II787" t="s">
        <v>383</v>
      </c>
      <c r="IJ787" t="s">
        <v>383</v>
      </c>
      <c r="IK787" t="s">
        <v>383</v>
      </c>
      <c r="IM787" t="s">
        <v>453</v>
      </c>
      <c r="IQ787" t="s">
        <v>422</v>
      </c>
      <c r="IU787" t="s">
        <v>399</v>
      </c>
      <c r="IW787" t="s">
        <v>399</v>
      </c>
      <c r="IY787" t="s">
        <v>399</v>
      </c>
      <c r="JA787" t="s">
        <v>385</v>
      </c>
      <c r="JC787" t="s">
        <v>430</v>
      </c>
      <c r="JE787" t="s">
        <v>385</v>
      </c>
      <c r="JI787" t="s">
        <v>432</v>
      </c>
      <c r="JJ787" t="s">
        <v>431</v>
      </c>
      <c r="JK787" t="s">
        <v>431</v>
      </c>
      <c r="JL787" t="s">
        <v>361</v>
      </c>
      <c r="JM787" t="s">
        <v>361</v>
      </c>
      <c r="JN787" t="s">
        <v>361</v>
      </c>
      <c r="JO787" t="s">
        <v>361</v>
      </c>
      <c r="JP787" t="s">
        <v>361</v>
      </c>
      <c r="JQ787" t="s">
        <v>361</v>
      </c>
      <c r="JR787" t="s">
        <v>370</v>
      </c>
      <c r="JS787" t="s">
        <v>370</v>
      </c>
      <c r="JT787" t="s">
        <v>370</v>
      </c>
      <c r="JU787" t="s">
        <v>370</v>
      </c>
      <c r="JV787" t="s">
        <v>370</v>
      </c>
      <c r="JW787" t="s">
        <v>361</v>
      </c>
      <c r="JY787" t="s">
        <v>14</v>
      </c>
      <c r="KA787" t="s">
        <v>433</v>
      </c>
      <c r="KB787" t="s">
        <v>8</v>
      </c>
    </row>
    <row r="788" spans="1:288" x14ac:dyDescent="0.3">
      <c r="A788">
        <v>787</v>
      </c>
      <c r="AV788" t="s">
        <v>361</v>
      </c>
      <c r="AW788" t="s">
        <v>361</v>
      </c>
      <c r="AX788" t="s">
        <v>361</v>
      </c>
      <c r="AY788" t="s">
        <v>361</v>
      </c>
      <c r="AZ788" t="s">
        <v>361</v>
      </c>
      <c r="BA788" t="s">
        <v>361</v>
      </c>
      <c r="BB788" t="s">
        <v>361</v>
      </c>
      <c r="BC788" t="s">
        <v>361</v>
      </c>
      <c r="BD788" t="s">
        <v>361</v>
      </c>
      <c r="BE788" t="s">
        <v>361</v>
      </c>
      <c r="BF788" t="s">
        <v>361</v>
      </c>
      <c r="BG788" t="s">
        <v>361</v>
      </c>
      <c r="BH788" t="s">
        <v>361</v>
      </c>
      <c r="BI788" t="s">
        <v>361</v>
      </c>
      <c r="BJ788" t="s">
        <v>361</v>
      </c>
      <c r="BK788" t="s">
        <v>361</v>
      </c>
      <c r="BL788" t="s">
        <v>361</v>
      </c>
      <c r="BM788" t="s">
        <v>361</v>
      </c>
      <c r="BP788" t="s">
        <v>361</v>
      </c>
      <c r="BQ788" t="s">
        <v>361</v>
      </c>
      <c r="BR788" t="s">
        <v>361</v>
      </c>
      <c r="BS788" t="s">
        <v>361</v>
      </c>
      <c r="BT788" t="s">
        <v>361</v>
      </c>
      <c r="BU788" t="s">
        <v>361</v>
      </c>
      <c r="BV788" t="s">
        <v>361</v>
      </c>
      <c r="BW788" t="s">
        <v>361</v>
      </c>
      <c r="BX788" t="s">
        <v>361</v>
      </c>
      <c r="BY788" t="s">
        <v>361</v>
      </c>
      <c r="BZ788" t="s">
        <v>361</v>
      </c>
      <c r="CA788" t="s">
        <v>361</v>
      </c>
      <c r="CB788" t="s">
        <v>361</v>
      </c>
      <c r="CC788" t="s">
        <v>361</v>
      </c>
      <c r="CF788" t="s">
        <v>361</v>
      </c>
      <c r="CG788" t="s">
        <v>361</v>
      </c>
      <c r="CH788" t="s">
        <v>361</v>
      </c>
      <c r="CI788" t="s">
        <v>361</v>
      </c>
      <c r="CJ788" t="s">
        <v>361</v>
      </c>
      <c r="CK788" t="s">
        <v>361</v>
      </c>
      <c r="CL788" t="s">
        <v>361</v>
      </c>
      <c r="CM788" t="s">
        <v>361</v>
      </c>
      <c r="CN788" t="s">
        <v>361</v>
      </c>
      <c r="CO788" t="s">
        <v>361</v>
      </c>
      <c r="CP788" t="s">
        <v>361</v>
      </c>
      <c r="CQ788" t="s">
        <v>361</v>
      </c>
      <c r="CR788" t="s">
        <v>361</v>
      </c>
      <c r="CS788" t="s">
        <v>361</v>
      </c>
      <c r="CT788" t="s">
        <v>361</v>
      </c>
      <c r="CU788" t="s">
        <v>361</v>
      </c>
      <c r="CV788" t="s">
        <v>361</v>
      </c>
      <c r="CW788" t="s">
        <v>361</v>
      </c>
      <c r="CX788" t="s">
        <v>361</v>
      </c>
      <c r="CY788" t="s">
        <v>361</v>
      </c>
      <c r="CZ788" t="s">
        <v>361</v>
      </c>
      <c r="DA788" t="s">
        <v>361</v>
      </c>
      <c r="DH788" t="s">
        <v>361</v>
      </c>
      <c r="DI788" t="s">
        <v>361</v>
      </c>
      <c r="DJ788" t="s">
        <v>361</v>
      </c>
      <c r="DK788" t="s">
        <v>361</v>
      </c>
      <c r="DL788" t="s">
        <v>361</v>
      </c>
      <c r="DM788" t="s">
        <v>361</v>
      </c>
      <c r="DN788" t="s">
        <v>361</v>
      </c>
      <c r="DO788" t="s">
        <v>361</v>
      </c>
      <c r="DP788" t="s">
        <v>361</v>
      </c>
      <c r="DQ788" t="s">
        <v>361</v>
      </c>
      <c r="DR788" t="s">
        <v>361</v>
      </c>
      <c r="DT788" t="s">
        <v>361</v>
      </c>
      <c r="DU788" t="s">
        <v>361</v>
      </c>
      <c r="DV788" t="s">
        <v>361</v>
      </c>
      <c r="DW788" t="s">
        <v>361</v>
      </c>
      <c r="DX788" t="s">
        <v>361</v>
      </c>
      <c r="DY788" t="s">
        <v>361</v>
      </c>
      <c r="DZ788" t="s">
        <v>361</v>
      </c>
      <c r="EA788" t="s">
        <v>361</v>
      </c>
      <c r="EB788" t="s">
        <v>361</v>
      </c>
      <c r="EC788" t="s">
        <v>361</v>
      </c>
      <c r="ED788" t="s">
        <v>361</v>
      </c>
      <c r="JL788" t="s">
        <v>361</v>
      </c>
      <c r="JM788" t="s">
        <v>361</v>
      </c>
      <c r="JN788" t="s">
        <v>361</v>
      </c>
      <c r="JO788" t="s">
        <v>361</v>
      </c>
      <c r="JP788" t="s">
        <v>361</v>
      </c>
      <c r="JQ788" t="s">
        <v>361</v>
      </c>
      <c r="JR788" t="s">
        <v>361</v>
      </c>
      <c r="JS788" t="s">
        <v>361</v>
      </c>
      <c r="JT788" t="s">
        <v>361</v>
      </c>
      <c r="JU788" t="s">
        <v>361</v>
      </c>
      <c r="JV788" t="s">
        <v>361</v>
      </c>
      <c r="JW788" t="s">
        <v>361</v>
      </c>
      <c r="KB788" t="s">
        <v>59</v>
      </c>
    </row>
    <row r="789" spans="1:288" x14ac:dyDescent="0.3">
      <c r="A789">
        <v>788</v>
      </c>
      <c r="AV789" t="s">
        <v>361</v>
      </c>
      <c r="AW789" t="s">
        <v>361</v>
      </c>
      <c r="AX789" t="s">
        <v>361</v>
      </c>
      <c r="AY789" t="s">
        <v>361</v>
      </c>
      <c r="AZ789" t="s">
        <v>361</v>
      </c>
      <c r="BA789" t="s">
        <v>361</v>
      </c>
      <c r="BB789" t="s">
        <v>361</v>
      </c>
      <c r="BC789" t="s">
        <v>361</v>
      </c>
      <c r="BD789" t="s">
        <v>361</v>
      </c>
      <c r="BE789" t="s">
        <v>361</v>
      </c>
      <c r="BF789" t="s">
        <v>361</v>
      </c>
      <c r="BG789" t="s">
        <v>361</v>
      </c>
      <c r="BH789" t="s">
        <v>361</v>
      </c>
      <c r="BI789" t="s">
        <v>361</v>
      </c>
      <c r="BJ789" t="s">
        <v>361</v>
      </c>
      <c r="BK789" t="s">
        <v>361</v>
      </c>
      <c r="BL789" t="s">
        <v>361</v>
      </c>
      <c r="BM789" t="s">
        <v>361</v>
      </c>
      <c r="BP789" t="s">
        <v>361</v>
      </c>
      <c r="BQ789" t="s">
        <v>361</v>
      </c>
      <c r="BR789" t="s">
        <v>361</v>
      </c>
      <c r="BS789" t="s">
        <v>361</v>
      </c>
      <c r="BT789" t="s">
        <v>361</v>
      </c>
      <c r="BU789" t="s">
        <v>361</v>
      </c>
      <c r="BV789" t="s">
        <v>361</v>
      </c>
      <c r="BW789" t="s">
        <v>361</v>
      </c>
      <c r="BX789" t="s">
        <v>361</v>
      </c>
      <c r="BY789" t="s">
        <v>361</v>
      </c>
      <c r="BZ789" t="s">
        <v>361</v>
      </c>
      <c r="CA789" t="s">
        <v>361</v>
      </c>
      <c r="CB789" t="s">
        <v>361</v>
      </c>
      <c r="CC789" t="s">
        <v>361</v>
      </c>
      <c r="CF789" t="s">
        <v>361</v>
      </c>
      <c r="CG789" t="s">
        <v>361</v>
      </c>
      <c r="CH789" t="s">
        <v>361</v>
      </c>
      <c r="CI789" t="s">
        <v>361</v>
      </c>
      <c r="CJ789" t="s">
        <v>361</v>
      </c>
      <c r="CK789" t="s">
        <v>361</v>
      </c>
      <c r="CL789" t="s">
        <v>361</v>
      </c>
      <c r="CM789" t="s">
        <v>361</v>
      </c>
      <c r="CN789" t="s">
        <v>361</v>
      </c>
      <c r="CO789" t="s">
        <v>361</v>
      </c>
      <c r="CP789" t="s">
        <v>361</v>
      </c>
      <c r="CQ789" t="s">
        <v>361</v>
      </c>
      <c r="CR789" t="s">
        <v>361</v>
      </c>
      <c r="CS789" t="s">
        <v>361</v>
      </c>
      <c r="CT789" t="s">
        <v>361</v>
      </c>
      <c r="CU789" t="s">
        <v>361</v>
      </c>
      <c r="CV789" t="s">
        <v>361</v>
      </c>
      <c r="CW789" t="s">
        <v>361</v>
      </c>
      <c r="CX789" t="s">
        <v>361</v>
      </c>
      <c r="CY789" t="s">
        <v>361</v>
      </c>
      <c r="CZ789" t="s">
        <v>361</v>
      </c>
      <c r="DA789" t="s">
        <v>361</v>
      </c>
      <c r="DH789" t="s">
        <v>361</v>
      </c>
      <c r="DI789" t="s">
        <v>361</v>
      </c>
      <c r="DJ789" t="s">
        <v>361</v>
      </c>
      <c r="DK789" t="s">
        <v>361</v>
      </c>
      <c r="DL789" t="s">
        <v>361</v>
      </c>
      <c r="DM789" t="s">
        <v>361</v>
      </c>
      <c r="DN789" t="s">
        <v>361</v>
      </c>
      <c r="DO789" t="s">
        <v>361</v>
      </c>
      <c r="DP789" t="s">
        <v>361</v>
      </c>
      <c r="DQ789" t="s">
        <v>361</v>
      </c>
      <c r="DR789" t="s">
        <v>361</v>
      </c>
      <c r="DT789" t="s">
        <v>361</v>
      </c>
      <c r="DU789" t="s">
        <v>361</v>
      </c>
      <c r="DV789" t="s">
        <v>361</v>
      </c>
      <c r="DW789" t="s">
        <v>361</v>
      </c>
      <c r="DX789" t="s">
        <v>361</v>
      </c>
      <c r="DY789" t="s">
        <v>361</v>
      </c>
      <c r="DZ789" t="s">
        <v>361</v>
      </c>
      <c r="EA789" t="s">
        <v>361</v>
      </c>
      <c r="EB789" t="s">
        <v>361</v>
      </c>
      <c r="EC789" t="s">
        <v>361</v>
      </c>
      <c r="ED789" t="s">
        <v>361</v>
      </c>
      <c r="JL789" t="s">
        <v>361</v>
      </c>
      <c r="JM789" t="s">
        <v>361</v>
      </c>
      <c r="JN789" t="s">
        <v>361</v>
      </c>
      <c r="JO789" t="s">
        <v>361</v>
      </c>
      <c r="JP789" t="s">
        <v>361</v>
      </c>
      <c r="JQ789" t="s">
        <v>361</v>
      </c>
      <c r="JR789" t="s">
        <v>361</v>
      </c>
      <c r="JS789" t="s">
        <v>361</v>
      </c>
      <c r="JT789" t="s">
        <v>361</v>
      </c>
      <c r="JU789" t="s">
        <v>361</v>
      </c>
      <c r="JV789" t="s">
        <v>361</v>
      </c>
      <c r="JW789" t="s">
        <v>361</v>
      </c>
      <c r="KB789" t="s">
        <v>59</v>
      </c>
    </row>
    <row r="790" spans="1:288" x14ac:dyDescent="0.3">
      <c r="A790">
        <v>789</v>
      </c>
      <c r="AV790" t="s">
        <v>361</v>
      </c>
      <c r="AW790" t="s">
        <v>361</v>
      </c>
      <c r="AX790" t="s">
        <v>361</v>
      </c>
      <c r="AY790" t="s">
        <v>361</v>
      </c>
      <c r="AZ790" t="s">
        <v>361</v>
      </c>
      <c r="BA790" t="s">
        <v>361</v>
      </c>
      <c r="BB790" t="s">
        <v>361</v>
      </c>
      <c r="BC790" t="s">
        <v>361</v>
      </c>
      <c r="BD790" t="s">
        <v>361</v>
      </c>
      <c r="BE790" t="s">
        <v>361</v>
      </c>
      <c r="BF790" t="s">
        <v>361</v>
      </c>
      <c r="BG790" t="s">
        <v>361</v>
      </c>
      <c r="BH790" t="s">
        <v>361</v>
      </c>
      <c r="BI790" t="s">
        <v>361</v>
      </c>
      <c r="BJ790" t="s">
        <v>361</v>
      </c>
      <c r="BK790" t="s">
        <v>361</v>
      </c>
      <c r="BL790" t="s">
        <v>361</v>
      </c>
      <c r="BM790" t="s">
        <v>361</v>
      </c>
      <c r="BP790" t="s">
        <v>361</v>
      </c>
      <c r="BQ790" t="s">
        <v>361</v>
      </c>
      <c r="BR790" t="s">
        <v>361</v>
      </c>
      <c r="BS790" t="s">
        <v>361</v>
      </c>
      <c r="BT790" t="s">
        <v>361</v>
      </c>
      <c r="BU790" t="s">
        <v>361</v>
      </c>
      <c r="BV790" t="s">
        <v>361</v>
      </c>
      <c r="BW790" t="s">
        <v>361</v>
      </c>
      <c r="BX790" t="s">
        <v>361</v>
      </c>
      <c r="BY790" t="s">
        <v>361</v>
      </c>
      <c r="BZ790" t="s">
        <v>361</v>
      </c>
      <c r="CA790" t="s">
        <v>361</v>
      </c>
      <c r="CB790" t="s">
        <v>361</v>
      </c>
      <c r="CC790" t="s">
        <v>361</v>
      </c>
      <c r="CF790" t="s">
        <v>361</v>
      </c>
      <c r="CG790" t="s">
        <v>361</v>
      </c>
      <c r="CH790" t="s">
        <v>361</v>
      </c>
      <c r="CI790" t="s">
        <v>361</v>
      </c>
      <c r="CJ790" t="s">
        <v>361</v>
      </c>
      <c r="CK790" t="s">
        <v>361</v>
      </c>
      <c r="CL790" t="s">
        <v>361</v>
      </c>
      <c r="CM790" t="s">
        <v>361</v>
      </c>
      <c r="CN790" t="s">
        <v>361</v>
      </c>
      <c r="CO790" t="s">
        <v>361</v>
      </c>
      <c r="CP790" t="s">
        <v>361</v>
      </c>
      <c r="CQ790" t="s">
        <v>361</v>
      </c>
      <c r="CR790" t="s">
        <v>361</v>
      </c>
      <c r="CS790" t="s">
        <v>361</v>
      </c>
      <c r="CT790" t="s">
        <v>361</v>
      </c>
      <c r="CU790" t="s">
        <v>361</v>
      </c>
      <c r="CV790" t="s">
        <v>361</v>
      </c>
      <c r="CW790" t="s">
        <v>361</v>
      </c>
      <c r="CX790" t="s">
        <v>361</v>
      </c>
      <c r="CY790" t="s">
        <v>361</v>
      </c>
      <c r="CZ790" t="s">
        <v>361</v>
      </c>
      <c r="DA790" t="s">
        <v>361</v>
      </c>
      <c r="DH790" t="s">
        <v>361</v>
      </c>
      <c r="DI790" t="s">
        <v>361</v>
      </c>
      <c r="DJ790" t="s">
        <v>361</v>
      </c>
      <c r="DK790" t="s">
        <v>361</v>
      </c>
      <c r="DL790" t="s">
        <v>361</v>
      </c>
      <c r="DM790" t="s">
        <v>361</v>
      </c>
      <c r="DN790" t="s">
        <v>361</v>
      </c>
      <c r="DO790" t="s">
        <v>361</v>
      </c>
      <c r="DP790" t="s">
        <v>361</v>
      </c>
      <c r="DQ790" t="s">
        <v>361</v>
      </c>
      <c r="DR790" t="s">
        <v>361</v>
      </c>
      <c r="DT790" t="s">
        <v>361</v>
      </c>
      <c r="DU790" t="s">
        <v>361</v>
      </c>
      <c r="DV790" t="s">
        <v>361</v>
      </c>
      <c r="DW790" t="s">
        <v>361</v>
      </c>
      <c r="DX790" t="s">
        <v>361</v>
      </c>
      <c r="DY790" t="s">
        <v>361</v>
      </c>
      <c r="DZ790" t="s">
        <v>361</v>
      </c>
      <c r="EA790" t="s">
        <v>361</v>
      </c>
      <c r="EB790" t="s">
        <v>361</v>
      </c>
      <c r="EC790" t="s">
        <v>361</v>
      </c>
      <c r="ED790" t="s">
        <v>361</v>
      </c>
      <c r="JL790" t="s">
        <v>361</v>
      </c>
      <c r="JM790" t="s">
        <v>361</v>
      </c>
      <c r="JN790" t="s">
        <v>361</v>
      </c>
      <c r="JO790" t="s">
        <v>361</v>
      </c>
      <c r="JP790" t="s">
        <v>361</v>
      </c>
      <c r="JQ790" t="s">
        <v>361</v>
      </c>
      <c r="JR790" t="s">
        <v>361</v>
      </c>
      <c r="JS790" t="s">
        <v>361</v>
      </c>
      <c r="JT790" t="s">
        <v>361</v>
      </c>
      <c r="JU790" t="s">
        <v>361</v>
      </c>
      <c r="JV790" t="s">
        <v>361</v>
      </c>
      <c r="JW790" t="s">
        <v>361</v>
      </c>
      <c r="KB790" t="s">
        <v>59</v>
      </c>
    </row>
    <row r="791" spans="1:288" x14ac:dyDescent="0.3">
      <c r="A791">
        <v>790</v>
      </c>
      <c r="D791" s="45">
        <v>44756</v>
      </c>
      <c r="E791" s="46">
        <v>0.57291666666666663</v>
      </c>
      <c r="F791" t="s">
        <v>12</v>
      </c>
      <c r="G791" t="s">
        <v>382</v>
      </c>
      <c r="I791" t="s">
        <v>383</v>
      </c>
      <c r="N791" t="s">
        <v>384</v>
      </c>
      <c r="S791" t="s">
        <v>385</v>
      </c>
      <c r="W791" t="s">
        <v>413</v>
      </c>
      <c r="AA791" t="s">
        <v>414</v>
      </c>
      <c r="AC791" t="s">
        <v>388</v>
      </c>
      <c r="AE791" t="s">
        <v>389</v>
      </c>
      <c r="AG791" t="s">
        <v>390</v>
      </c>
      <c r="AK791" t="s">
        <v>383</v>
      </c>
      <c r="AO791" t="s">
        <v>383</v>
      </c>
      <c r="AQ791" t="s">
        <v>418</v>
      </c>
      <c r="AS791" t="s">
        <v>383</v>
      </c>
      <c r="AU791" t="s">
        <v>383</v>
      </c>
      <c r="AV791" t="s">
        <v>361</v>
      </c>
      <c r="AW791" t="s">
        <v>361</v>
      </c>
      <c r="AX791" t="s">
        <v>361</v>
      </c>
      <c r="AY791" t="s">
        <v>361</v>
      </c>
      <c r="AZ791" t="s">
        <v>361</v>
      </c>
      <c r="BA791" t="s">
        <v>361</v>
      </c>
      <c r="BB791" t="s">
        <v>361</v>
      </c>
      <c r="BC791" t="s">
        <v>361</v>
      </c>
      <c r="BD791" t="s">
        <v>361</v>
      </c>
      <c r="BE791" t="s">
        <v>361</v>
      </c>
      <c r="BF791" t="s">
        <v>361</v>
      </c>
      <c r="BG791" t="s">
        <v>361</v>
      </c>
      <c r="BH791" t="s">
        <v>370</v>
      </c>
      <c r="BI791" t="s">
        <v>361</v>
      </c>
      <c r="BJ791" t="s">
        <v>361</v>
      </c>
      <c r="BK791" t="s">
        <v>370</v>
      </c>
      <c r="BL791" t="s">
        <v>361</v>
      </c>
      <c r="BM791" t="s">
        <v>361</v>
      </c>
      <c r="BP791" t="s">
        <v>361</v>
      </c>
      <c r="BQ791" t="s">
        <v>361</v>
      </c>
      <c r="BR791" t="s">
        <v>361</v>
      </c>
      <c r="BS791" t="s">
        <v>361</v>
      </c>
      <c r="BT791" t="s">
        <v>361</v>
      </c>
      <c r="BU791" t="s">
        <v>361</v>
      </c>
      <c r="BV791" t="s">
        <v>361</v>
      </c>
      <c r="BW791" t="s">
        <v>361</v>
      </c>
      <c r="BX791" t="s">
        <v>361</v>
      </c>
      <c r="BY791" t="s">
        <v>361</v>
      </c>
      <c r="BZ791" t="s">
        <v>370</v>
      </c>
      <c r="CA791" t="s">
        <v>361</v>
      </c>
      <c r="CB791" t="s">
        <v>361</v>
      </c>
      <c r="CC791" t="s">
        <v>361</v>
      </c>
      <c r="CF791" t="s">
        <v>361</v>
      </c>
      <c r="CG791" t="s">
        <v>361</v>
      </c>
      <c r="CH791" t="s">
        <v>361</v>
      </c>
      <c r="CI791" t="s">
        <v>361</v>
      </c>
      <c r="CJ791" t="s">
        <v>361</v>
      </c>
      <c r="CK791" t="s">
        <v>361</v>
      </c>
      <c r="CL791" t="s">
        <v>361</v>
      </c>
      <c r="CM791" t="s">
        <v>361</v>
      </c>
      <c r="CN791" t="s">
        <v>361</v>
      </c>
      <c r="CO791" t="s">
        <v>361</v>
      </c>
      <c r="CP791" t="s">
        <v>361</v>
      </c>
      <c r="CQ791" t="s">
        <v>361</v>
      </c>
      <c r="CR791" t="s">
        <v>361</v>
      </c>
      <c r="CS791" t="s">
        <v>361</v>
      </c>
      <c r="CT791" t="s">
        <v>361</v>
      </c>
      <c r="CU791" t="s">
        <v>361</v>
      </c>
      <c r="CV791" t="s">
        <v>361</v>
      </c>
      <c r="CW791" t="s">
        <v>370</v>
      </c>
      <c r="CX791" t="s">
        <v>361</v>
      </c>
      <c r="CY791" t="s">
        <v>370</v>
      </c>
      <c r="CZ791" t="s">
        <v>361</v>
      </c>
      <c r="DA791" t="s">
        <v>361</v>
      </c>
      <c r="DE791" t="s">
        <v>385</v>
      </c>
      <c r="DG791" t="s">
        <v>385</v>
      </c>
      <c r="DH791" t="s">
        <v>361</v>
      </c>
      <c r="DI791" t="s">
        <v>361</v>
      </c>
      <c r="DJ791" t="s">
        <v>361</v>
      </c>
      <c r="DK791" t="s">
        <v>361</v>
      </c>
      <c r="DL791" t="s">
        <v>361</v>
      </c>
      <c r="DM791" t="s">
        <v>361</v>
      </c>
      <c r="DN791" t="s">
        <v>361</v>
      </c>
      <c r="DO791" t="s">
        <v>361</v>
      </c>
      <c r="DP791" t="s">
        <v>361</v>
      </c>
      <c r="DQ791" t="s">
        <v>361</v>
      </c>
      <c r="DR791" t="s">
        <v>361</v>
      </c>
      <c r="DT791" t="s">
        <v>361</v>
      </c>
      <c r="DU791" t="s">
        <v>361</v>
      </c>
      <c r="DV791" t="s">
        <v>361</v>
      </c>
      <c r="DW791" t="s">
        <v>361</v>
      </c>
      <c r="DX791" t="s">
        <v>361</v>
      </c>
      <c r="DY791" t="s">
        <v>361</v>
      </c>
      <c r="DZ791" t="s">
        <v>361</v>
      </c>
      <c r="EA791" t="s">
        <v>361</v>
      </c>
      <c r="EB791" t="s">
        <v>361</v>
      </c>
      <c r="EC791" t="s">
        <v>361</v>
      </c>
      <c r="ED791" t="s">
        <v>370</v>
      </c>
      <c r="EI791" t="s">
        <v>383</v>
      </c>
      <c r="EK791" t="s">
        <v>383</v>
      </c>
      <c r="EL791">
        <v>1</v>
      </c>
      <c r="EM791" t="s">
        <v>372</v>
      </c>
      <c r="EN791">
        <v>55</v>
      </c>
      <c r="FQ791" t="s">
        <v>373</v>
      </c>
      <c r="FS791" t="s">
        <v>419</v>
      </c>
      <c r="FW791" t="s">
        <v>419</v>
      </c>
      <c r="GG791" t="s">
        <v>383</v>
      </c>
      <c r="GK791" t="s">
        <v>394</v>
      </c>
      <c r="GQ791">
        <v>5</v>
      </c>
      <c r="GS791" t="s">
        <v>395</v>
      </c>
      <c r="GU791" t="s">
        <v>396</v>
      </c>
      <c r="GY791" t="s">
        <v>397</v>
      </c>
      <c r="HC791" t="s">
        <v>385</v>
      </c>
      <c r="HE791" t="s">
        <v>385</v>
      </c>
      <c r="HO791" t="s">
        <v>383</v>
      </c>
      <c r="HP791" t="s">
        <v>385</v>
      </c>
      <c r="HQ791" t="s">
        <v>383</v>
      </c>
      <c r="HR791" t="s">
        <v>383</v>
      </c>
      <c r="HS791" t="s">
        <v>385</v>
      </c>
      <c r="HT791" t="s">
        <v>383</v>
      </c>
      <c r="HU791" t="s">
        <v>385</v>
      </c>
      <c r="HV791" t="s">
        <v>385</v>
      </c>
      <c r="HW791" t="s">
        <v>383</v>
      </c>
      <c r="IE791" t="s">
        <v>385</v>
      </c>
      <c r="IF791" t="s">
        <v>385</v>
      </c>
      <c r="IG791" t="s">
        <v>383</v>
      </c>
      <c r="IH791" t="s">
        <v>383</v>
      </c>
      <c r="II791" t="s">
        <v>383</v>
      </c>
      <c r="IJ791" t="s">
        <v>383</v>
      </c>
      <c r="IK791" t="s">
        <v>383</v>
      </c>
      <c r="IM791" t="s">
        <v>421</v>
      </c>
      <c r="IQ791" t="s">
        <v>422</v>
      </c>
      <c r="IU791" t="s">
        <v>399</v>
      </c>
      <c r="IW791" t="s">
        <v>399</v>
      </c>
      <c r="IY791" t="s">
        <v>399</v>
      </c>
      <c r="JA791" t="s">
        <v>383</v>
      </c>
      <c r="JL791" t="s">
        <v>361</v>
      </c>
      <c r="JM791" t="s">
        <v>361</v>
      </c>
      <c r="JN791" t="s">
        <v>361</v>
      </c>
      <c r="JO791" t="s">
        <v>361</v>
      </c>
      <c r="JP791" t="s">
        <v>361</v>
      </c>
      <c r="JQ791" t="s">
        <v>361</v>
      </c>
      <c r="JR791" t="s">
        <v>361</v>
      </c>
      <c r="JS791" t="s">
        <v>361</v>
      </c>
      <c r="JT791" t="s">
        <v>361</v>
      </c>
      <c r="JU791" t="s">
        <v>361</v>
      </c>
      <c r="JV791" t="s">
        <v>361</v>
      </c>
      <c r="JW791" t="s">
        <v>361</v>
      </c>
      <c r="KB791" t="s">
        <v>8</v>
      </c>
    </row>
    <row r="792" spans="1:288" x14ac:dyDescent="0.3">
      <c r="A792">
        <v>791</v>
      </c>
      <c r="D792" s="45">
        <v>44756</v>
      </c>
      <c r="E792" s="46">
        <v>0.56666666666666665</v>
      </c>
      <c r="F792" t="s">
        <v>18</v>
      </c>
      <c r="G792" t="s">
        <v>13</v>
      </c>
      <c r="H792" t="s">
        <v>7</v>
      </c>
      <c r="L792" t="s">
        <v>362</v>
      </c>
      <c r="P792" t="s">
        <v>9</v>
      </c>
      <c r="V792" t="s">
        <v>401</v>
      </c>
      <c r="X792" t="s">
        <v>7</v>
      </c>
      <c r="Z792" t="s">
        <v>443</v>
      </c>
      <c r="AB792" t="s">
        <v>403</v>
      </c>
      <c r="AD792" t="s">
        <v>389</v>
      </c>
      <c r="AF792" t="s">
        <v>367</v>
      </c>
      <c r="AJ792" t="s">
        <v>367</v>
      </c>
      <c r="AN792" t="s">
        <v>9</v>
      </c>
      <c r="AP792" t="s">
        <v>424</v>
      </c>
      <c r="AR792" t="s">
        <v>9</v>
      </c>
      <c r="AT792" t="s">
        <v>9</v>
      </c>
      <c r="AV792" t="s">
        <v>361</v>
      </c>
      <c r="AW792" t="s">
        <v>361</v>
      </c>
      <c r="AX792" t="s">
        <v>361</v>
      </c>
      <c r="AY792" t="s">
        <v>361</v>
      </c>
      <c r="AZ792" t="s">
        <v>361</v>
      </c>
      <c r="BA792" t="s">
        <v>370</v>
      </c>
      <c r="BB792" t="s">
        <v>361</v>
      </c>
      <c r="BC792" t="s">
        <v>361</v>
      </c>
      <c r="BD792" t="s">
        <v>361</v>
      </c>
      <c r="BE792" t="s">
        <v>361</v>
      </c>
      <c r="BF792" t="s">
        <v>361</v>
      </c>
      <c r="BG792" t="s">
        <v>361</v>
      </c>
      <c r="BH792" t="s">
        <v>361</v>
      </c>
      <c r="BI792" t="s">
        <v>361</v>
      </c>
      <c r="BJ792" t="s">
        <v>361</v>
      </c>
      <c r="BK792" t="s">
        <v>361</v>
      </c>
      <c r="BL792" t="s">
        <v>361</v>
      </c>
      <c r="BM792" t="s">
        <v>361</v>
      </c>
      <c r="BP792" t="s">
        <v>361</v>
      </c>
      <c r="BQ792" t="s">
        <v>361</v>
      </c>
      <c r="BR792" t="s">
        <v>361</v>
      </c>
      <c r="BS792" t="s">
        <v>370</v>
      </c>
      <c r="BT792" t="s">
        <v>361</v>
      </c>
      <c r="BU792" t="s">
        <v>361</v>
      </c>
      <c r="BV792" t="s">
        <v>361</v>
      </c>
      <c r="BW792" t="s">
        <v>361</v>
      </c>
      <c r="BX792" t="s">
        <v>361</v>
      </c>
      <c r="BY792" t="s">
        <v>361</v>
      </c>
      <c r="BZ792" t="s">
        <v>361</v>
      </c>
      <c r="CA792" t="s">
        <v>361</v>
      </c>
      <c r="CB792" t="s">
        <v>361</v>
      </c>
      <c r="CC792" t="s">
        <v>361</v>
      </c>
      <c r="CF792" t="s">
        <v>361</v>
      </c>
      <c r="CG792" t="s">
        <v>361</v>
      </c>
      <c r="CH792" t="s">
        <v>361</v>
      </c>
      <c r="CI792" t="s">
        <v>361</v>
      </c>
      <c r="CJ792" t="s">
        <v>370</v>
      </c>
      <c r="CK792" t="s">
        <v>361</v>
      </c>
      <c r="CL792" t="s">
        <v>361</v>
      </c>
      <c r="CM792" t="s">
        <v>370</v>
      </c>
      <c r="CN792" t="s">
        <v>361</v>
      </c>
      <c r="CO792" t="s">
        <v>361</v>
      </c>
      <c r="CP792" t="s">
        <v>361</v>
      </c>
      <c r="CQ792" t="s">
        <v>361</v>
      </c>
      <c r="CR792" t="s">
        <v>361</v>
      </c>
      <c r="CS792" t="s">
        <v>361</v>
      </c>
      <c r="CT792" t="s">
        <v>361</v>
      </c>
      <c r="CU792" t="s">
        <v>361</v>
      </c>
      <c r="CV792" t="s">
        <v>361</v>
      </c>
      <c r="CW792" t="s">
        <v>361</v>
      </c>
      <c r="CX792" t="s">
        <v>361</v>
      </c>
      <c r="CY792" t="s">
        <v>361</v>
      </c>
      <c r="CZ792" t="s">
        <v>361</v>
      </c>
      <c r="DA792" t="s">
        <v>361</v>
      </c>
      <c r="DD792" t="s">
        <v>9</v>
      </c>
      <c r="DF792" t="s">
        <v>368</v>
      </c>
      <c r="DH792" t="s">
        <v>361</v>
      </c>
      <c r="DI792" t="s">
        <v>361</v>
      </c>
      <c r="DJ792" t="s">
        <v>361</v>
      </c>
      <c r="DK792" t="s">
        <v>361</v>
      </c>
      <c r="DL792" t="s">
        <v>361</v>
      </c>
      <c r="DM792" t="s">
        <v>361</v>
      </c>
      <c r="DN792" t="s">
        <v>361</v>
      </c>
      <c r="DO792" t="s">
        <v>361</v>
      </c>
      <c r="DP792" t="s">
        <v>361</v>
      </c>
      <c r="DQ792" t="s">
        <v>361</v>
      </c>
      <c r="DR792" t="s">
        <v>370</v>
      </c>
      <c r="DT792" t="s">
        <v>361</v>
      </c>
      <c r="DU792" t="s">
        <v>361</v>
      </c>
      <c r="DV792" t="s">
        <v>361</v>
      </c>
      <c r="DW792" t="s">
        <v>361</v>
      </c>
      <c r="DX792" t="s">
        <v>361</v>
      </c>
      <c r="DY792" t="s">
        <v>361</v>
      </c>
      <c r="DZ792" t="s">
        <v>361</v>
      </c>
      <c r="EA792" t="s">
        <v>361</v>
      </c>
      <c r="EB792" t="s">
        <v>361</v>
      </c>
      <c r="EC792" t="s">
        <v>361</v>
      </c>
      <c r="ED792" t="s">
        <v>361</v>
      </c>
      <c r="EH792" t="s">
        <v>7</v>
      </c>
      <c r="EJ792" t="s">
        <v>7</v>
      </c>
      <c r="EL792">
        <v>4</v>
      </c>
      <c r="EM792" t="s">
        <v>371</v>
      </c>
      <c r="EN792">
        <v>39</v>
      </c>
      <c r="EO792" t="s">
        <v>371</v>
      </c>
      <c r="EP792">
        <v>11</v>
      </c>
      <c r="EQ792" t="s">
        <v>372</v>
      </c>
      <c r="ER792">
        <v>9</v>
      </c>
      <c r="ES792" t="s">
        <v>372</v>
      </c>
      <c r="ET792">
        <v>7</v>
      </c>
      <c r="FQ792" t="s">
        <v>392</v>
      </c>
      <c r="FR792" t="s">
        <v>374</v>
      </c>
      <c r="FV792" t="s">
        <v>406</v>
      </c>
      <c r="FZ792" t="s">
        <v>9</v>
      </c>
      <c r="GF792" t="s">
        <v>7</v>
      </c>
      <c r="GJ792" t="s">
        <v>375</v>
      </c>
      <c r="GP792">
        <v>2</v>
      </c>
      <c r="GR792" t="s">
        <v>606</v>
      </c>
      <c r="GT792" t="s">
        <v>377</v>
      </c>
      <c r="GX792" t="s">
        <v>378</v>
      </c>
      <c r="HB792" t="s">
        <v>9</v>
      </c>
      <c r="HD792" t="s">
        <v>9</v>
      </c>
      <c r="HF792" t="s">
        <v>9</v>
      </c>
      <c r="HG792" t="s">
        <v>9</v>
      </c>
      <c r="HH792" t="s">
        <v>7</v>
      </c>
      <c r="HI792" t="s">
        <v>7</v>
      </c>
      <c r="HJ792" t="s">
        <v>9</v>
      </c>
      <c r="HK792" t="s">
        <v>7</v>
      </c>
      <c r="HL792" t="s">
        <v>9</v>
      </c>
      <c r="HM792" t="s">
        <v>9</v>
      </c>
      <c r="HN792" t="s">
        <v>9</v>
      </c>
      <c r="HX792" t="s">
        <v>7</v>
      </c>
      <c r="HY792" t="s">
        <v>9</v>
      </c>
      <c r="HZ792" t="s">
        <v>7</v>
      </c>
      <c r="IA792" t="s">
        <v>7</v>
      </c>
      <c r="IB792" t="s">
        <v>7</v>
      </c>
      <c r="IC792" t="s">
        <v>7</v>
      </c>
      <c r="ID792" t="s">
        <v>7</v>
      </c>
      <c r="IL792" t="s">
        <v>379</v>
      </c>
      <c r="IP792" t="s">
        <v>457</v>
      </c>
      <c r="IT792" t="s">
        <v>445</v>
      </c>
      <c r="IV792" t="s">
        <v>445</v>
      </c>
      <c r="IX792" t="s">
        <v>445</v>
      </c>
      <c r="IZ792" t="s">
        <v>9</v>
      </c>
      <c r="JB792" t="s">
        <v>11</v>
      </c>
      <c r="JD792" t="s">
        <v>9</v>
      </c>
      <c r="JF792" t="s">
        <v>410</v>
      </c>
      <c r="JG792" t="s">
        <v>410</v>
      </c>
      <c r="JH792" t="s">
        <v>410</v>
      </c>
      <c r="JL792" t="s">
        <v>361</v>
      </c>
      <c r="JM792" t="s">
        <v>370</v>
      </c>
      <c r="JN792" t="s">
        <v>361</v>
      </c>
      <c r="JO792" t="s">
        <v>361</v>
      </c>
      <c r="JP792" t="s">
        <v>361</v>
      </c>
      <c r="JQ792" t="s">
        <v>361</v>
      </c>
      <c r="JR792" t="s">
        <v>361</v>
      </c>
      <c r="JS792" t="s">
        <v>361</v>
      </c>
      <c r="JT792" t="s">
        <v>361</v>
      </c>
      <c r="JU792" t="s">
        <v>361</v>
      </c>
      <c r="JV792" t="s">
        <v>361</v>
      </c>
      <c r="JW792" t="s">
        <v>361</v>
      </c>
      <c r="JX792" t="s">
        <v>411</v>
      </c>
      <c r="JZ792" t="s">
        <v>412</v>
      </c>
      <c r="KB792" t="s">
        <v>8</v>
      </c>
    </row>
    <row r="793" spans="1:288" x14ac:dyDescent="0.3">
      <c r="A793">
        <v>792</v>
      </c>
      <c r="D793" s="45">
        <v>44756</v>
      </c>
      <c r="E793" s="46">
        <v>0.56944444444444442</v>
      </c>
      <c r="F793" t="s">
        <v>24</v>
      </c>
      <c r="G793" t="s">
        <v>13</v>
      </c>
      <c r="H793" t="s">
        <v>7</v>
      </c>
      <c r="L793" t="s">
        <v>362</v>
      </c>
      <c r="P793" t="s">
        <v>9</v>
      </c>
      <c r="V793" t="s">
        <v>401</v>
      </c>
      <c r="X793" t="s">
        <v>9</v>
      </c>
      <c r="Z793" t="s">
        <v>443</v>
      </c>
      <c r="AB793" t="s">
        <v>469</v>
      </c>
      <c r="AD793" t="s">
        <v>389</v>
      </c>
      <c r="AF793" t="s">
        <v>367</v>
      </c>
      <c r="AJ793" t="s">
        <v>367</v>
      </c>
      <c r="AN793" t="s">
        <v>7</v>
      </c>
      <c r="AP793" t="s">
        <v>369</v>
      </c>
      <c r="AR793" t="s">
        <v>7</v>
      </c>
      <c r="AT793" t="s">
        <v>7</v>
      </c>
      <c r="AV793" t="s">
        <v>361</v>
      </c>
      <c r="AW793" t="s">
        <v>361</v>
      </c>
      <c r="AX793" t="s">
        <v>361</v>
      </c>
      <c r="AY793" t="s">
        <v>370</v>
      </c>
      <c r="AZ793" t="s">
        <v>370</v>
      </c>
      <c r="BA793" t="s">
        <v>370</v>
      </c>
      <c r="BB793" t="s">
        <v>361</v>
      </c>
      <c r="BC793" t="s">
        <v>361</v>
      </c>
      <c r="BD793" t="s">
        <v>361</v>
      </c>
      <c r="BE793" t="s">
        <v>361</v>
      </c>
      <c r="BF793" t="s">
        <v>361</v>
      </c>
      <c r="BG793" t="s">
        <v>361</v>
      </c>
      <c r="BH793" t="s">
        <v>361</v>
      </c>
      <c r="BI793" t="s">
        <v>361</v>
      </c>
      <c r="BJ793" t="s">
        <v>361</v>
      </c>
      <c r="BK793" t="s">
        <v>361</v>
      </c>
      <c r="BL793" t="s">
        <v>361</v>
      </c>
      <c r="BM793" t="s">
        <v>361</v>
      </c>
      <c r="BP793" t="s">
        <v>361</v>
      </c>
      <c r="BQ793" t="s">
        <v>361</v>
      </c>
      <c r="BR793" t="s">
        <v>361</v>
      </c>
      <c r="BS793" t="s">
        <v>370</v>
      </c>
      <c r="BT793" t="s">
        <v>370</v>
      </c>
      <c r="BU793" t="s">
        <v>361</v>
      </c>
      <c r="BV793" t="s">
        <v>361</v>
      </c>
      <c r="BW793" t="s">
        <v>361</v>
      </c>
      <c r="BX793" t="s">
        <v>361</v>
      </c>
      <c r="BY793" t="s">
        <v>361</v>
      </c>
      <c r="BZ793" t="s">
        <v>361</v>
      </c>
      <c r="CA793" t="s">
        <v>361</v>
      </c>
      <c r="CB793" t="s">
        <v>361</v>
      </c>
      <c r="CC793" t="s">
        <v>361</v>
      </c>
      <c r="CF793" t="s">
        <v>361</v>
      </c>
      <c r="CG793" t="s">
        <v>370</v>
      </c>
      <c r="CH793" t="s">
        <v>361</v>
      </c>
      <c r="CI793" t="s">
        <v>370</v>
      </c>
      <c r="CJ793" t="s">
        <v>361</v>
      </c>
      <c r="CK793" t="s">
        <v>361</v>
      </c>
      <c r="CL793" t="s">
        <v>370</v>
      </c>
      <c r="CM793" t="s">
        <v>361</v>
      </c>
      <c r="CN793" t="s">
        <v>361</v>
      </c>
      <c r="CO793" t="s">
        <v>361</v>
      </c>
      <c r="CP793" t="s">
        <v>361</v>
      </c>
      <c r="CQ793" t="s">
        <v>361</v>
      </c>
      <c r="CR793" t="s">
        <v>361</v>
      </c>
      <c r="CS793" t="s">
        <v>361</v>
      </c>
      <c r="CT793" t="s">
        <v>361</v>
      </c>
      <c r="CU793" t="s">
        <v>361</v>
      </c>
      <c r="CV793" t="s">
        <v>361</v>
      </c>
      <c r="CW793" t="s">
        <v>361</v>
      </c>
      <c r="CX793" t="s">
        <v>361</v>
      </c>
      <c r="CY793" t="s">
        <v>361</v>
      </c>
      <c r="CZ793" t="s">
        <v>361</v>
      </c>
      <c r="DA793" t="s">
        <v>361</v>
      </c>
      <c r="DD793" t="s">
        <v>9</v>
      </c>
      <c r="DF793" t="s">
        <v>9</v>
      </c>
      <c r="DH793" t="s">
        <v>361</v>
      </c>
      <c r="DI793" t="s">
        <v>361</v>
      </c>
      <c r="DJ793" t="s">
        <v>361</v>
      </c>
      <c r="DK793" t="s">
        <v>361</v>
      </c>
      <c r="DL793" t="s">
        <v>361</v>
      </c>
      <c r="DM793" t="s">
        <v>361</v>
      </c>
      <c r="DN793" t="s">
        <v>361</v>
      </c>
      <c r="DO793" t="s">
        <v>361</v>
      </c>
      <c r="DP793" t="s">
        <v>361</v>
      </c>
      <c r="DQ793" t="s">
        <v>361</v>
      </c>
      <c r="DR793" t="s">
        <v>370</v>
      </c>
      <c r="DT793" t="s">
        <v>361</v>
      </c>
      <c r="DU793" t="s">
        <v>361</v>
      </c>
      <c r="DV793" t="s">
        <v>361</v>
      </c>
      <c r="DW793" t="s">
        <v>361</v>
      </c>
      <c r="DX793" t="s">
        <v>361</v>
      </c>
      <c r="DY793" t="s">
        <v>361</v>
      </c>
      <c r="DZ793" t="s">
        <v>361</v>
      </c>
      <c r="EA793" t="s">
        <v>361</v>
      </c>
      <c r="EB793" t="s">
        <v>361</v>
      </c>
      <c r="EC793" t="s">
        <v>361</v>
      </c>
      <c r="ED793" t="s">
        <v>361</v>
      </c>
      <c r="EH793" t="s">
        <v>7</v>
      </c>
      <c r="EJ793" t="s">
        <v>7</v>
      </c>
      <c r="EL793">
        <v>2</v>
      </c>
      <c r="EM793" t="s">
        <v>371</v>
      </c>
      <c r="EN793">
        <v>34</v>
      </c>
      <c r="EO793" t="s">
        <v>372</v>
      </c>
      <c r="EP793">
        <v>8</v>
      </c>
      <c r="FQ793" t="s">
        <v>392</v>
      </c>
      <c r="FR793" t="s">
        <v>374</v>
      </c>
      <c r="FV793" t="s">
        <v>374</v>
      </c>
      <c r="FZ793" t="s">
        <v>9</v>
      </c>
      <c r="GF793" t="s">
        <v>7</v>
      </c>
      <c r="GJ793" t="s">
        <v>425</v>
      </c>
      <c r="GP793">
        <v>1</v>
      </c>
      <c r="GR793" t="s">
        <v>376</v>
      </c>
      <c r="GT793" t="s">
        <v>377</v>
      </c>
      <c r="GX793" t="s">
        <v>378</v>
      </c>
      <c r="HB793" t="s">
        <v>9</v>
      </c>
      <c r="HD793" t="s">
        <v>9</v>
      </c>
      <c r="HF793" t="s">
        <v>9</v>
      </c>
      <c r="HG793" t="s">
        <v>9</v>
      </c>
      <c r="HH793" t="s">
        <v>7</v>
      </c>
      <c r="HI793" t="s">
        <v>7</v>
      </c>
      <c r="HJ793" t="s">
        <v>9</v>
      </c>
      <c r="HK793" t="s">
        <v>7</v>
      </c>
      <c r="HL793" t="s">
        <v>9</v>
      </c>
      <c r="HM793" t="s">
        <v>9</v>
      </c>
      <c r="HN793" t="s">
        <v>9</v>
      </c>
      <c r="HX793" t="s">
        <v>9</v>
      </c>
      <c r="HY793" t="s">
        <v>9</v>
      </c>
      <c r="HZ793" t="s">
        <v>7</v>
      </c>
      <c r="IA793" t="s">
        <v>7</v>
      </c>
      <c r="IB793" t="s">
        <v>7</v>
      </c>
      <c r="IC793" t="s">
        <v>7</v>
      </c>
      <c r="ID793" t="s">
        <v>7</v>
      </c>
      <c r="IL793" t="s">
        <v>379</v>
      </c>
      <c r="IP793" t="s">
        <v>380</v>
      </c>
      <c r="IT793" t="s">
        <v>445</v>
      </c>
      <c r="IV793" t="s">
        <v>445</v>
      </c>
      <c r="IX793" t="s">
        <v>445</v>
      </c>
      <c r="IZ793" t="s">
        <v>9</v>
      </c>
      <c r="JB793" t="s">
        <v>11</v>
      </c>
      <c r="JD793" t="s">
        <v>9</v>
      </c>
      <c r="JF793" t="s">
        <v>410</v>
      </c>
      <c r="JG793" t="s">
        <v>446</v>
      </c>
      <c r="JH793" t="s">
        <v>410</v>
      </c>
      <c r="JL793" t="s">
        <v>361</v>
      </c>
      <c r="JM793" t="s">
        <v>370</v>
      </c>
      <c r="JN793" t="s">
        <v>370</v>
      </c>
      <c r="JO793" t="s">
        <v>370</v>
      </c>
      <c r="JP793" t="s">
        <v>370</v>
      </c>
      <c r="JQ793" t="s">
        <v>361</v>
      </c>
      <c r="JR793" t="s">
        <v>361</v>
      </c>
      <c r="JS793" t="s">
        <v>361</v>
      </c>
      <c r="JT793" t="s">
        <v>361</v>
      </c>
      <c r="JU793" t="s">
        <v>361</v>
      </c>
      <c r="JV793" t="s">
        <v>361</v>
      </c>
      <c r="JW793" t="s">
        <v>361</v>
      </c>
      <c r="JX793" t="s">
        <v>489</v>
      </c>
      <c r="JZ793" t="s">
        <v>412</v>
      </c>
      <c r="KB793" t="s">
        <v>8</v>
      </c>
    </row>
    <row r="794" spans="1:288" x14ac:dyDescent="0.3">
      <c r="A794">
        <v>793</v>
      </c>
      <c r="AV794" t="s">
        <v>361</v>
      </c>
      <c r="AW794" t="s">
        <v>361</v>
      </c>
      <c r="AX794" t="s">
        <v>361</v>
      </c>
      <c r="AY794" t="s">
        <v>361</v>
      </c>
      <c r="AZ794" t="s">
        <v>361</v>
      </c>
      <c r="BA794" t="s">
        <v>361</v>
      </c>
      <c r="BB794" t="s">
        <v>361</v>
      </c>
      <c r="BC794" t="s">
        <v>361</v>
      </c>
      <c r="BD794" t="s">
        <v>361</v>
      </c>
      <c r="BE794" t="s">
        <v>361</v>
      </c>
      <c r="BF794" t="s">
        <v>361</v>
      </c>
      <c r="BG794" t="s">
        <v>361</v>
      </c>
      <c r="BH794" t="s">
        <v>361</v>
      </c>
      <c r="BI794" t="s">
        <v>361</v>
      </c>
      <c r="BJ794" t="s">
        <v>361</v>
      </c>
      <c r="BK794" t="s">
        <v>361</v>
      </c>
      <c r="BL794" t="s">
        <v>361</v>
      </c>
      <c r="BM794" t="s">
        <v>361</v>
      </c>
      <c r="BP794" t="s">
        <v>361</v>
      </c>
      <c r="BQ794" t="s">
        <v>361</v>
      </c>
      <c r="BR794" t="s">
        <v>361</v>
      </c>
      <c r="BS794" t="s">
        <v>361</v>
      </c>
      <c r="BT794" t="s">
        <v>361</v>
      </c>
      <c r="BU794" t="s">
        <v>361</v>
      </c>
      <c r="BV794" t="s">
        <v>361</v>
      </c>
      <c r="BW794" t="s">
        <v>361</v>
      </c>
      <c r="BX794" t="s">
        <v>361</v>
      </c>
      <c r="BY794" t="s">
        <v>361</v>
      </c>
      <c r="BZ794" t="s">
        <v>361</v>
      </c>
      <c r="CA794" t="s">
        <v>361</v>
      </c>
      <c r="CB794" t="s">
        <v>361</v>
      </c>
      <c r="CC794" t="s">
        <v>361</v>
      </c>
      <c r="CF794" t="s">
        <v>361</v>
      </c>
      <c r="CG794" t="s">
        <v>361</v>
      </c>
      <c r="CH794" t="s">
        <v>361</v>
      </c>
      <c r="CI794" t="s">
        <v>361</v>
      </c>
      <c r="CJ794" t="s">
        <v>361</v>
      </c>
      <c r="CK794" t="s">
        <v>361</v>
      </c>
      <c r="CL794" t="s">
        <v>361</v>
      </c>
      <c r="CM794" t="s">
        <v>361</v>
      </c>
      <c r="CN794" t="s">
        <v>361</v>
      </c>
      <c r="CO794" t="s">
        <v>361</v>
      </c>
      <c r="CP794" t="s">
        <v>361</v>
      </c>
      <c r="CQ794" t="s">
        <v>361</v>
      </c>
      <c r="CR794" t="s">
        <v>361</v>
      </c>
      <c r="CS794" t="s">
        <v>361</v>
      </c>
      <c r="CT794" t="s">
        <v>361</v>
      </c>
      <c r="CU794" t="s">
        <v>361</v>
      </c>
      <c r="CV794" t="s">
        <v>361</v>
      </c>
      <c r="CW794" t="s">
        <v>361</v>
      </c>
      <c r="CX794" t="s">
        <v>361</v>
      </c>
      <c r="CY794" t="s">
        <v>361</v>
      </c>
      <c r="CZ794" t="s">
        <v>361</v>
      </c>
      <c r="DA794" t="s">
        <v>361</v>
      </c>
      <c r="DH794" t="s">
        <v>361</v>
      </c>
      <c r="DI794" t="s">
        <v>361</v>
      </c>
      <c r="DJ794" t="s">
        <v>361</v>
      </c>
      <c r="DK794" t="s">
        <v>361</v>
      </c>
      <c r="DL794" t="s">
        <v>361</v>
      </c>
      <c r="DM794" t="s">
        <v>361</v>
      </c>
      <c r="DN794" t="s">
        <v>361</v>
      </c>
      <c r="DO794" t="s">
        <v>361</v>
      </c>
      <c r="DP794" t="s">
        <v>361</v>
      </c>
      <c r="DQ794" t="s">
        <v>361</v>
      </c>
      <c r="DR794" t="s">
        <v>361</v>
      </c>
      <c r="DT794" t="s">
        <v>361</v>
      </c>
      <c r="DU794" t="s">
        <v>361</v>
      </c>
      <c r="DV794" t="s">
        <v>361</v>
      </c>
      <c r="DW794" t="s">
        <v>361</v>
      </c>
      <c r="DX794" t="s">
        <v>361</v>
      </c>
      <c r="DY794" t="s">
        <v>361</v>
      </c>
      <c r="DZ794" t="s">
        <v>361</v>
      </c>
      <c r="EA794" t="s">
        <v>361</v>
      </c>
      <c r="EB794" t="s">
        <v>361</v>
      </c>
      <c r="EC794" t="s">
        <v>361</v>
      </c>
      <c r="ED794" t="s">
        <v>361</v>
      </c>
      <c r="JL794" t="s">
        <v>361</v>
      </c>
      <c r="JM794" t="s">
        <v>361</v>
      </c>
      <c r="JN794" t="s">
        <v>361</v>
      </c>
      <c r="JO794" t="s">
        <v>361</v>
      </c>
      <c r="JP794" t="s">
        <v>361</v>
      </c>
      <c r="JQ794" t="s">
        <v>361</v>
      </c>
      <c r="JR794" t="s">
        <v>361</v>
      </c>
      <c r="JS794" t="s">
        <v>361</v>
      </c>
      <c r="JT794" t="s">
        <v>361</v>
      </c>
      <c r="JU794" t="s">
        <v>361</v>
      </c>
      <c r="JV794" t="s">
        <v>361</v>
      </c>
      <c r="JW794" t="s">
        <v>361</v>
      </c>
      <c r="KB794" t="s">
        <v>59</v>
      </c>
    </row>
    <row r="795" spans="1:288" x14ac:dyDescent="0.3">
      <c r="A795">
        <v>794</v>
      </c>
      <c r="AV795" t="s">
        <v>361</v>
      </c>
      <c r="AW795" t="s">
        <v>361</v>
      </c>
      <c r="AX795" t="s">
        <v>361</v>
      </c>
      <c r="AY795" t="s">
        <v>361</v>
      </c>
      <c r="AZ795" t="s">
        <v>361</v>
      </c>
      <c r="BA795" t="s">
        <v>361</v>
      </c>
      <c r="BB795" t="s">
        <v>361</v>
      </c>
      <c r="BC795" t="s">
        <v>361</v>
      </c>
      <c r="BD795" t="s">
        <v>361</v>
      </c>
      <c r="BE795" t="s">
        <v>361</v>
      </c>
      <c r="BF795" t="s">
        <v>361</v>
      </c>
      <c r="BG795" t="s">
        <v>361</v>
      </c>
      <c r="BH795" t="s">
        <v>361</v>
      </c>
      <c r="BI795" t="s">
        <v>361</v>
      </c>
      <c r="BJ795" t="s">
        <v>361</v>
      </c>
      <c r="BK795" t="s">
        <v>361</v>
      </c>
      <c r="BL795" t="s">
        <v>361</v>
      </c>
      <c r="BM795" t="s">
        <v>361</v>
      </c>
      <c r="BP795" t="s">
        <v>361</v>
      </c>
      <c r="BQ795" t="s">
        <v>361</v>
      </c>
      <c r="BR795" t="s">
        <v>361</v>
      </c>
      <c r="BS795" t="s">
        <v>361</v>
      </c>
      <c r="BT795" t="s">
        <v>361</v>
      </c>
      <c r="BU795" t="s">
        <v>361</v>
      </c>
      <c r="BV795" t="s">
        <v>361</v>
      </c>
      <c r="BW795" t="s">
        <v>361</v>
      </c>
      <c r="BX795" t="s">
        <v>361</v>
      </c>
      <c r="BY795" t="s">
        <v>361</v>
      </c>
      <c r="BZ795" t="s">
        <v>361</v>
      </c>
      <c r="CA795" t="s">
        <v>361</v>
      </c>
      <c r="CB795" t="s">
        <v>361</v>
      </c>
      <c r="CC795" t="s">
        <v>361</v>
      </c>
      <c r="CF795" t="s">
        <v>361</v>
      </c>
      <c r="CG795" t="s">
        <v>361</v>
      </c>
      <c r="CH795" t="s">
        <v>361</v>
      </c>
      <c r="CI795" t="s">
        <v>361</v>
      </c>
      <c r="CJ795" t="s">
        <v>361</v>
      </c>
      <c r="CK795" t="s">
        <v>361</v>
      </c>
      <c r="CL795" t="s">
        <v>361</v>
      </c>
      <c r="CM795" t="s">
        <v>361</v>
      </c>
      <c r="CN795" t="s">
        <v>361</v>
      </c>
      <c r="CO795" t="s">
        <v>361</v>
      </c>
      <c r="CP795" t="s">
        <v>361</v>
      </c>
      <c r="CQ795" t="s">
        <v>361</v>
      </c>
      <c r="CR795" t="s">
        <v>361</v>
      </c>
      <c r="CS795" t="s">
        <v>361</v>
      </c>
      <c r="CT795" t="s">
        <v>361</v>
      </c>
      <c r="CU795" t="s">
        <v>361</v>
      </c>
      <c r="CV795" t="s">
        <v>361</v>
      </c>
      <c r="CW795" t="s">
        <v>361</v>
      </c>
      <c r="CX795" t="s">
        <v>361</v>
      </c>
      <c r="CY795" t="s">
        <v>361</v>
      </c>
      <c r="CZ795" t="s">
        <v>361</v>
      </c>
      <c r="DA795" t="s">
        <v>361</v>
      </c>
      <c r="DH795" t="s">
        <v>361</v>
      </c>
      <c r="DI795" t="s">
        <v>361</v>
      </c>
      <c r="DJ795" t="s">
        <v>361</v>
      </c>
      <c r="DK795" t="s">
        <v>361</v>
      </c>
      <c r="DL795" t="s">
        <v>361</v>
      </c>
      <c r="DM795" t="s">
        <v>361</v>
      </c>
      <c r="DN795" t="s">
        <v>361</v>
      </c>
      <c r="DO795" t="s">
        <v>361</v>
      </c>
      <c r="DP795" t="s">
        <v>361</v>
      </c>
      <c r="DQ795" t="s">
        <v>361</v>
      </c>
      <c r="DR795" t="s">
        <v>361</v>
      </c>
      <c r="DT795" t="s">
        <v>361</v>
      </c>
      <c r="DU795" t="s">
        <v>361</v>
      </c>
      <c r="DV795" t="s">
        <v>361</v>
      </c>
      <c r="DW795" t="s">
        <v>361</v>
      </c>
      <c r="DX795" t="s">
        <v>361</v>
      </c>
      <c r="DY795" t="s">
        <v>361</v>
      </c>
      <c r="DZ795" t="s">
        <v>361</v>
      </c>
      <c r="EA795" t="s">
        <v>361</v>
      </c>
      <c r="EB795" t="s">
        <v>361</v>
      </c>
      <c r="EC795" t="s">
        <v>361</v>
      </c>
      <c r="ED795" t="s">
        <v>361</v>
      </c>
      <c r="JL795" t="s">
        <v>361</v>
      </c>
      <c r="JM795" t="s">
        <v>361</v>
      </c>
      <c r="JN795" t="s">
        <v>361</v>
      </c>
      <c r="JO795" t="s">
        <v>361</v>
      </c>
      <c r="JP795" t="s">
        <v>361</v>
      </c>
      <c r="JQ795" t="s">
        <v>361</v>
      </c>
      <c r="JR795" t="s">
        <v>361</v>
      </c>
      <c r="JS795" t="s">
        <v>361</v>
      </c>
      <c r="JT795" t="s">
        <v>361</v>
      </c>
      <c r="JU795" t="s">
        <v>361</v>
      </c>
      <c r="JV795" t="s">
        <v>361</v>
      </c>
      <c r="JW795" t="s">
        <v>361</v>
      </c>
      <c r="KB795" t="s">
        <v>59</v>
      </c>
    </row>
    <row r="796" spans="1:288" x14ac:dyDescent="0.3">
      <c r="D796" s="45"/>
      <c r="E796" s="46"/>
    </row>
    <row r="797" spans="1:288" x14ac:dyDescent="0.3">
      <c r="A797">
        <v>796</v>
      </c>
      <c r="AV797" t="s">
        <v>361</v>
      </c>
      <c r="AW797" t="s">
        <v>361</v>
      </c>
      <c r="AX797" t="s">
        <v>361</v>
      </c>
      <c r="AY797" t="s">
        <v>361</v>
      </c>
      <c r="AZ797" t="s">
        <v>361</v>
      </c>
      <c r="BA797" t="s">
        <v>361</v>
      </c>
      <c r="BB797" t="s">
        <v>361</v>
      </c>
      <c r="BC797" t="s">
        <v>361</v>
      </c>
      <c r="BD797" t="s">
        <v>361</v>
      </c>
      <c r="BE797" t="s">
        <v>361</v>
      </c>
      <c r="BF797" t="s">
        <v>361</v>
      </c>
      <c r="BG797" t="s">
        <v>361</v>
      </c>
      <c r="BH797" t="s">
        <v>361</v>
      </c>
      <c r="BI797" t="s">
        <v>361</v>
      </c>
      <c r="BJ797" t="s">
        <v>361</v>
      </c>
      <c r="BK797" t="s">
        <v>361</v>
      </c>
      <c r="BL797" t="s">
        <v>361</v>
      </c>
      <c r="BM797" t="s">
        <v>361</v>
      </c>
      <c r="BP797" t="s">
        <v>361</v>
      </c>
      <c r="BQ797" t="s">
        <v>361</v>
      </c>
      <c r="BR797" t="s">
        <v>361</v>
      </c>
      <c r="BS797" t="s">
        <v>361</v>
      </c>
      <c r="BT797" t="s">
        <v>361</v>
      </c>
      <c r="BU797" t="s">
        <v>361</v>
      </c>
      <c r="BV797" t="s">
        <v>361</v>
      </c>
      <c r="BW797" t="s">
        <v>361</v>
      </c>
      <c r="BX797" t="s">
        <v>361</v>
      </c>
      <c r="BY797" t="s">
        <v>361</v>
      </c>
      <c r="BZ797" t="s">
        <v>361</v>
      </c>
      <c r="CA797" t="s">
        <v>361</v>
      </c>
      <c r="CB797" t="s">
        <v>361</v>
      </c>
      <c r="CC797" t="s">
        <v>361</v>
      </c>
      <c r="CF797" t="s">
        <v>361</v>
      </c>
      <c r="CG797" t="s">
        <v>361</v>
      </c>
      <c r="CH797" t="s">
        <v>361</v>
      </c>
      <c r="CI797" t="s">
        <v>361</v>
      </c>
      <c r="CJ797" t="s">
        <v>361</v>
      </c>
      <c r="CK797" t="s">
        <v>361</v>
      </c>
      <c r="CL797" t="s">
        <v>361</v>
      </c>
      <c r="CM797" t="s">
        <v>361</v>
      </c>
      <c r="CN797" t="s">
        <v>361</v>
      </c>
      <c r="CO797" t="s">
        <v>361</v>
      </c>
      <c r="CP797" t="s">
        <v>361</v>
      </c>
      <c r="CQ797" t="s">
        <v>361</v>
      </c>
      <c r="CR797" t="s">
        <v>361</v>
      </c>
      <c r="CS797" t="s">
        <v>361</v>
      </c>
      <c r="CT797" t="s">
        <v>361</v>
      </c>
      <c r="CU797" t="s">
        <v>361</v>
      </c>
      <c r="CV797" t="s">
        <v>361</v>
      </c>
      <c r="CW797" t="s">
        <v>361</v>
      </c>
      <c r="CX797" t="s">
        <v>361</v>
      </c>
      <c r="CY797" t="s">
        <v>361</v>
      </c>
      <c r="CZ797" t="s">
        <v>361</v>
      </c>
      <c r="DA797" t="s">
        <v>361</v>
      </c>
      <c r="DH797" t="s">
        <v>361</v>
      </c>
      <c r="DI797" t="s">
        <v>361</v>
      </c>
      <c r="DJ797" t="s">
        <v>361</v>
      </c>
      <c r="DK797" t="s">
        <v>361</v>
      </c>
      <c r="DL797" t="s">
        <v>361</v>
      </c>
      <c r="DM797" t="s">
        <v>361</v>
      </c>
      <c r="DN797" t="s">
        <v>361</v>
      </c>
      <c r="DO797" t="s">
        <v>361</v>
      </c>
      <c r="DP797" t="s">
        <v>361</v>
      </c>
      <c r="DQ797" t="s">
        <v>361</v>
      </c>
      <c r="DR797" t="s">
        <v>361</v>
      </c>
      <c r="DT797" t="s">
        <v>361</v>
      </c>
      <c r="DU797" t="s">
        <v>361</v>
      </c>
      <c r="DV797" t="s">
        <v>361</v>
      </c>
      <c r="DW797" t="s">
        <v>361</v>
      </c>
      <c r="DX797" t="s">
        <v>361</v>
      </c>
      <c r="DY797" t="s">
        <v>361</v>
      </c>
      <c r="DZ797" t="s">
        <v>361</v>
      </c>
      <c r="EA797" t="s">
        <v>361</v>
      </c>
      <c r="EB797" t="s">
        <v>361</v>
      </c>
      <c r="EC797" t="s">
        <v>361</v>
      </c>
      <c r="ED797" t="s">
        <v>361</v>
      </c>
      <c r="JL797" t="s">
        <v>361</v>
      </c>
      <c r="JM797" t="s">
        <v>361</v>
      </c>
      <c r="JN797" t="s">
        <v>361</v>
      </c>
      <c r="JO797" t="s">
        <v>361</v>
      </c>
      <c r="JP797" t="s">
        <v>361</v>
      </c>
      <c r="JQ797" t="s">
        <v>361</v>
      </c>
      <c r="JR797" t="s">
        <v>361</v>
      </c>
      <c r="JS797" t="s">
        <v>361</v>
      </c>
      <c r="JT797" t="s">
        <v>361</v>
      </c>
      <c r="JU797" t="s">
        <v>361</v>
      </c>
      <c r="JV797" t="s">
        <v>361</v>
      </c>
      <c r="JW797" t="s">
        <v>361</v>
      </c>
      <c r="KB797" t="s">
        <v>59</v>
      </c>
    </row>
    <row r="798" spans="1:288" x14ac:dyDescent="0.3">
      <c r="A798">
        <v>797</v>
      </c>
      <c r="D798" s="45">
        <v>44756</v>
      </c>
      <c r="E798" s="46">
        <v>0.58680555555555558</v>
      </c>
      <c r="F798" t="s">
        <v>4</v>
      </c>
      <c r="G798" t="s">
        <v>13</v>
      </c>
      <c r="H798" t="s">
        <v>7</v>
      </c>
      <c r="L798" t="s">
        <v>578</v>
      </c>
      <c r="P798" t="s">
        <v>9</v>
      </c>
      <c r="V798" t="s">
        <v>526</v>
      </c>
      <c r="Z798" t="s">
        <v>402</v>
      </c>
      <c r="AB798" t="s">
        <v>469</v>
      </c>
      <c r="AD798" t="s">
        <v>389</v>
      </c>
      <c r="AF798" t="s">
        <v>367</v>
      </c>
      <c r="AJ798" t="s">
        <v>367</v>
      </c>
      <c r="AN798" t="s">
        <v>7</v>
      </c>
      <c r="AP798" t="s">
        <v>424</v>
      </c>
      <c r="AR798" t="s">
        <v>7</v>
      </c>
      <c r="AT798" t="s">
        <v>368</v>
      </c>
      <c r="AV798" t="s">
        <v>361</v>
      </c>
      <c r="AW798" t="s">
        <v>361</v>
      </c>
      <c r="AX798" t="s">
        <v>361</v>
      </c>
      <c r="AY798" t="s">
        <v>361</v>
      </c>
      <c r="AZ798" t="s">
        <v>370</v>
      </c>
      <c r="BA798" t="s">
        <v>370</v>
      </c>
      <c r="BB798" t="s">
        <v>370</v>
      </c>
      <c r="BC798" t="s">
        <v>370</v>
      </c>
      <c r="BD798" t="s">
        <v>361</v>
      </c>
      <c r="BE798" t="s">
        <v>361</v>
      </c>
      <c r="BF798" t="s">
        <v>361</v>
      </c>
      <c r="BG798" t="s">
        <v>361</v>
      </c>
      <c r="BH798" t="s">
        <v>361</v>
      </c>
      <c r="BI798" t="s">
        <v>361</v>
      </c>
      <c r="BJ798" t="s">
        <v>361</v>
      </c>
      <c r="BK798" t="s">
        <v>361</v>
      </c>
      <c r="BL798" t="s">
        <v>361</v>
      </c>
      <c r="BM798" t="s">
        <v>361</v>
      </c>
      <c r="BP798" t="s">
        <v>361</v>
      </c>
      <c r="BQ798" t="s">
        <v>361</v>
      </c>
      <c r="BR798" t="s">
        <v>370</v>
      </c>
      <c r="BS798" t="s">
        <v>370</v>
      </c>
      <c r="BT798" t="s">
        <v>370</v>
      </c>
      <c r="BU798" t="s">
        <v>361</v>
      </c>
      <c r="BV798" t="s">
        <v>361</v>
      </c>
      <c r="BW798" t="s">
        <v>361</v>
      </c>
      <c r="BX798" t="s">
        <v>361</v>
      </c>
      <c r="BY798" t="s">
        <v>361</v>
      </c>
      <c r="BZ798" t="s">
        <v>361</v>
      </c>
      <c r="CA798" t="s">
        <v>361</v>
      </c>
      <c r="CB798" t="s">
        <v>361</v>
      </c>
      <c r="CC798" t="s">
        <v>361</v>
      </c>
      <c r="CF798" t="s">
        <v>361</v>
      </c>
      <c r="CG798" t="s">
        <v>361</v>
      </c>
      <c r="CH798" t="s">
        <v>370</v>
      </c>
      <c r="CI798" t="s">
        <v>370</v>
      </c>
      <c r="CJ798" t="s">
        <v>370</v>
      </c>
      <c r="CK798" t="s">
        <v>370</v>
      </c>
      <c r="CL798" t="s">
        <v>361</v>
      </c>
      <c r="CM798" t="s">
        <v>361</v>
      </c>
      <c r="CN798" t="s">
        <v>361</v>
      </c>
      <c r="CO798" t="s">
        <v>361</v>
      </c>
      <c r="CP798" t="s">
        <v>361</v>
      </c>
      <c r="CQ798" t="s">
        <v>361</v>
      </c>
      <c r="CR798" t="s">
        <v>361</v>
      </c>
      <c r="CS798" t="s">
        <v>361</v>
      </c>
      <c r="CT798" t="s">
        <v>361</v>
      </c>
      <c r="CU798" t="s">
        <v>361</v>
      </c>
      <c r="CV798" t="s">
        <v>361</v>
      </c>
      <c r="CW798" t="s">
        <v>361</v>
      </c>
      <c r="CX798" t="s">
        <v>361</v>
      </c>
      <c r="CY798" t="s">
        <v>361</v>
      </c>
      <c r="CZ798" t="s">
        <v>361</v>
      </c>
      <c r="DA798" t="s">
        <v>361</v>
      </c>
      <c r="DD798" t="s">
        <v>9</v>
      </c>
      <c r="DF798" t="s">
        <v>9</v>
      </c>
      <c r="DH798" t="s">
        <v>361</v>
      </c>
      <c r="DI798" t="s">
        <v>361</v>
      </c>
      <c r="DJ798" t="s">
        <v>361</v>
      </c>
      <c r="DK798" t="s">
        <v>361</v>
      </c>
      <c r="DL798" t="s">
        <v>361</v>
      </c>
      <c r="DM798" t="s">
        <v>361</v>
      </c>
      <c r="DN798" t="s">
        <v>361</v>
      </c>
      <c r="DO798" t="s">
        <v>361</v>
      </c>
      <c r="DP798" t="s">
        <v>361</v>
      </c>
      <c r="DQ798" t="s">
        <v>361</v>
      </c>
      <c r="DR798" t="s">
        <v>370</v>
      </c>
      <c r="DT798" t="s">
        <v>361</v>
      </c>
      <c r="DU798" t="s">
        <v>361</v>
      </c>
      <c r="DV798" t="s">
        <v>361</v>
      </c>
      <c r="DW798" t="s">
        <v>361</v>
      </c>
      <c r="DX798" t="s">
        <v>361</v>
      </c>
      <c r="DY798" t="s">
        <v>361</v>
      </c>
      <c r="DZ798" t="s">
        <v>361</v>
      </c>
      <c r="EA798" t="s">
        <v>361</v>
      </c>
      <c r="EB798" t="s">
        <v>361</v>
      </c>
      <c r="EC798" t="s">
        <v>361</v>
      </c>
      <c r="ED798" t="s">
        <v>361</v>
      </c>
      <c r="EH798" t="s">
        <v>9</v>
      </c>
      <c r="EJ798" t="s">
        <v>7</v>
      </c>
      <c r="EL798">
        <v>1</v>
      </c>
      <c r="EM798" t="s">
        <v>371</v>
      </c>
      <c r="EN798">
        <v>50</v>
      </c>
      <c r="FQ798" t="s">
        <v>373</v>
      </c>
      <c r="FR798" t="s">
        <v>406</v>
      </c>
      <c r="FV798" t="s">
        <v>374</v>
      </c>
      <c r="GF798" t="s">
        <v>7</v>
      </c>
      <c r="GJ798" t="s">
        <v>425</v>
      </c>
      <c r="GP798">
        <v>1</v>
      </c>
      <c r="GR798" t="s">
        <v>376</v>
      </c>
      <c r="GT798" t="s">
        <v>377</v>
      </c>
      <c r="GX798" t="s">
        <v>378</v>
      </c>
      <c r="HB798" t="s">
        <v>9</v>
      </c>
      <c r="HD798" t="s">
        <v>9</v>
      </c>
      <c r="HF798" t="s">
        <v>9</v>
      </c>
      <c r="HG798" t="s">
        <v>9</v>
      </c>
      <c r="HH798" t="s">
        <v>7</v>
      </c>
      <c r="HI798" t="s">
        <v>9</v>
      </c>
      <c r="HJ798" t="s">
        <v>9</v>
      </c>
      <c r="HK798" t="s">
        <v>7</v>
      </c>
      <c r="HL798" t="s">
        <v>9</v>
      </c>
      <c r="HM798" t="s">
        <v>9</v>
      </c>
      <c r="HN798" t="s">
        <v>9</v>
      </c>
      <c r="HX798" t="s">
        <v>9</v>
      </c>
      <c r="HY798" t="s">
        <v>9</v>
      </c>
      <c r="HZ798" t="s">
        <v>7</v>
      </c>
      <c r="IA798" t="s">
        <v>7</v>
      </c>
      <c r="IB798" t="s">
        <v>7</v>
      </c>
      <c r="IC798" t="s">
        <v>7</v>
      </c>
      <c r="ID798" t="s">
        <v>7</v>
      </c>
      <c r="IL798" t="s">
        <v>379</v>
      </c>
      <c r="IP798" t="s">
        <v>14</v>
      </c>
      <c r="IR798" t="s">
        <v>530</v>
      </c>
      <c r="IT798" t="s">
        <v>381</v>
      </c>
      <c r="IV798" t="s">
        <v>381</v>
      </c>
      <c r="IX798" t="s">
        <v>381</v>
      </c>
      <c r="IZ798" t="s">
        <v>9</v>
      </c>
      <c r="JB798" t="s">
        <v>11</v>
      </c>
      <c r="JD798" t="s">
        <v>9</v>
      </c>
      <c r="JF798" t="s">
        <v>410</v>
      </c>
      <c r="JG798" t="s">
        <v>446</v>
      </c>
      <c r="JH798" t="s">
        <v>410</v>
      </c>
      <c r="JL798" t="s">
        <v>370</v>
      </c>
      <c r="JM798" t="s">
        <v>370</v>
      </c>
      <c r="JN798" t="s">
        <v>370</v>
      </c>
      <c r="JO798" t="s">
        <v>370</v>
      </c>
      <c r="JP798" t="s">
        <v>370</v>
      </c>
      <c r="JQ798" t="s">
        <v>370</v>
      </c>
      <c r="JR798" t="s">
        <v>361</v>
      </c>
      <c r="JS798" t="s">
        <v>361</v>
      </c>
      <c r="JT798" t="s">
        <v>361</v>
      </c>
      <c r="JU798" t="s">
        <v>361</v>
      </c>
      <c r="JV798" t="s">
        <v>361</v>
      </c>
      <c r="JW798" t="s">
        <v>361</v>
      </c>
      <c r="JX798" t="s">
        <v>14</v>
      </c>
      <c r="JZ798" t="s">
        <v>412</v>
      </c>
      <c r="KB798" t="s">
        <v>8</v>
      </c>
    </row>
    <row r="799" spans="1:288" x14ac:dyDescent="0.3">
      <c r="A799">
        <v>798</v>
      </c>
      <c r="D799" s="45">
        <v>44756</v>
      </c>
      <c r="E799" s="46">
        <v>0.59583333333333333</v>
      </c>
      <c r="F799" t="s">
        <v>26</v>
      </c>
      <c r="G799" t="s">
        <v>382</v>
      </c>
      <c r="I799" t="s">
        <v>383</v>
      </c>
      <c r="N799" t="s">
        <v>384</v>
      </c>
      <c r="S799" t="s">
        <v>385</v>
      </c>
      <c r="W799" t="s">
        <v>413</v>
      </c>
      <c r="AA799" t="s">
        <v>414</v>
      </c>
      <c r="AC799" t="s">
        <v>388</v>
      </c>
      <c r="AE799" t="s">
        <v>435</v>
      </c>
      <c r="AG799" t="s">
        <v>390</v>
      </c>
      <c r="AK799" t="s">
        <v>416</v>
      </c>
      <c r="AL799" t="s">
        <v>601</v>
      </c>
      <c r="AO799" t="s">
        <v>385</v>
      </c>
      <c r="AQ799" t="s">
        <v>460</v>
      </c>
      <c r="AS799" t="s">
        <v>383</v>
      </c>
      <c r="AU799" t="s">
        <v>383</v>
      </c>
      <c r="AV799" t="s">
        <v>361</v>
      </c>
      <c r="AW799" t="s">
        <v>361</v>
      </c>
      <c r="AX799" t="s">
        <v>361</v>
      </c>
      <c r="AY799" t="s">
        <v>361</v>
      </c>
      <c r="AZ799" t="s">
        <v>361</v>
      </c>
      <c r="BA799" t="s">
        <v>361</v>
      </c>
      <c r="BB799" t="s">
        <v>361</v>
      </c>
      <c r="BC799" t="s">
        <v>361</v>
      </c>
      <c r="BD799" t="s">
        <v>361</v>
      </c>
      <c r="BE799" t="s">
        <v>361</v>
      </c>
      <c r="BF799" t="s">
        <v>361</v>
      </c>
      <c r="BG799" t="s">
        <v>361</v>
      </c>
      <c r="BH799" t="s">
        <v>361</v>
      </c>
      <c r="BI799" t="s">
        <v>370</v>
      </c>
      <c r="BJ799" t="s">
        <v>361</v>
      </c>
      <c r="BK799" t="s">
        <v>370</v>
      </c>
      <c r="BL799" t="s">
        <v>361</v>
      </c>
      <c r="BM799" t="s">
        <v>361</v>
      </c>
      <c r="BP799" t="s">
        <v>361</v>
      </c>
      <c r="BQ799" t="s">
        <v>361</v>
      </c>
      <c r="BR799" t="s">
        <v>361</v>
      </c>
      <c r="BS799" t="s">
        <v>361</v>
      </c>
      <c r="BT799" t="s">
        <v>361</v>
      </c>
      <c r="BU799" t="s">
        <v>361</v>
      </c>
      <c r="BV799" t="s">
        <v>361</v>
      </c>
      <c r="BW799" t="s">
        <v>361</v>
      </c>
      <c r="BX799" t="s">
        <v>361</v>
      </c>
      <c r="BY799" t="s">
        <v>361</v>
      </c>
      <c r="BZ799" t="s">
        <v>370</v>
      </c>
      <c r="CA799" t="s">
        <v>361</v>
      </c>
      <c r="CB799" t="s">
        <v>361</v>
      </c>
      <c r="CC799" t="s">
        <v>361</v>
      </c>
      <c r="CF799" t="s">
        <v>361</v>
      </c>
      <c r="CG799" t="s">
        <v>361</v>
      </c>
      <c r="CH799" t="s">
        <v>361</v>
      </c>
      <c r="CI799" t="s">
        <v>361</v>
      </c>
      <c r="CJ799" t="s">
        <v>361</v>
      </c>
      <c r="CK799" t="s">
        <v>361</v>
      </c>
      <c r="CL799" t="s">
        <v>361</v>
      </c>
      <c r="CM799" t="s">
        <v>361</v>
      </c>
      <c r="CN799" t="s">
        <v>361</v>
      </c>
      <c r="CO799" t="s">
        <v>361</v>
      </c>
      <c r="CP799" t="s">
        <v>361</v>
      </c>
      <c r="CQ799" t="s">
        <v>361</v>
      </c>
      <c r="CR799" t="s">
        <v>361</v>
      </c>
      <c r="CS799" t="s">
        <v>361</v>
      </c>
      <c r="CT799" t="s">
        <v>361</v>
      </c>
      <c r="CU799" t="s">
        <v>370</v>
      </c>
      <c r="CV799" t="s">
        <v>361</v>
      </c>
      <c r="CW799" t="s">
        <v>361</v>
      </c>
      <c r="CX799" t="s">
        <v>361</v>
      </c>
      <c r="CY799" t="s">
        <v>361</v>
      </c>
      <c r="CZ799" t="s">
        <v>361</v>
      </c>
      <c r="DA799" t="s">
        <v>361</v>
      </c>
      <c r="DE799" t="s">
        <v>385</v>
      </c>
      <c r="DG799" t="s">
        <v>385</v>
      </c>
      <c r="DH799" t="s">
        <v>361</v>
      </c>
      <c r="DI799" t="s">
        <v>361</v>
      </c>
      <c r="DJ799" t="s">
        <v>361</v>
      </c>
      <c r="DK799" t="s">
        <v>361</v>
      </c>
      <c r="DL799" t="s">
        <v>361</v>
      </c>
      <c r="DM799" t="s">
        <v>361</v>
      </c>
      <c r="DN799" t="s">
        <v>361</v>
      </c>
      <c r="DO799" t="s">
        <v>361</v>
      </c>
      <c r="DP799" t="s">
        <v>361</v>
      </c>
      <c r="DQ799" t="s">
        <v>361</v>
      </c>
      <c r="DR799" t="s">
        <v>361</v>
      </c>
      <c r="DT799" t="s">
        <v>361</v>
      </c>
      <c r="DU799" t="s">
        <v>361</v>
      </c>
      <c r="DV799" t="s">
        <v>361</v>
      </c>
      <c r="DW799" t="s">
        <v>361</v>
      </c>
      <c r="DX799" t="s">
        <v>361</v>
      </c>
      <c r="DY799" t="s">
        <v>361</v>
      </c>
      <c r="DZ799" t="s">
        <v>361</v>
      </c>
      <c r="EA799" t="s">
        <v>361</v>
      </c>
      <c r="EB799" t="s">
        <v>361</v>
      </c>
      <c r="EC799" t="s">
        <v>361</v>
      </c>
      <c r="ED799" t="s">
        <v>370</v>
      </c>
      <c r="EI799" t="s">
        <v>383</v>
      </c>
      <c r="EK799" t="s">
        <v>383</v>
      </c>
      <c r="EL799">
        <v>0</v>
      </c>
      <c r="FQ799" t="s">
        <v>373</v>
      </c>
      <c r="FS799" t="s">
        <v>467</v>
      </c>
      <c r="FW799" t="s">
        <v>518</v>
      </c>
      <c r="GG799" t="s">
        <v>383</v>
      </c>
      <c r="GK799" t="s">
        <v>394</v>
      </c>
      <c r="GQ799">
        <v>60</v>
      </c>
      <c r="GS799" t="s">
        <v>395</v>
      </c>
      <c r="GU799" t="s">
        <v>396</v>
      </c>
      <c r="GY799" t="s">
        <v>397</v>
      </c>
      <c r="HC799" t="s">
        <v>383</v>
      </c>
      <c r="HE799" t="s">
        <v>385</v>
      </c>
      <c r="HO799" t="s">
        <v>385</v>
      </c>
      <c r="HP799" t="s">
        <v>383</v>
      </c>
      <c r="HQ799" t="s">
        <v>383</v>
      </c>
      <c r="HR799" t="s">
        <v>383</v>
      </c>
      <c r="HS799" t="s">
        <v>383</v>
      </c>
      <c r="HT799" t="s">
        <v>383</v>
      </c>
      <c r="HU799" t="s">
        <v>383</v>
      </c>
      <c r="HV799" t="s">
        <v>385</v>
      </c>
      <c r="HW799" t="s">
        <v>383</v>
      </c>
      <c r="IE799" t="s">
        <v>383</v>
      </c>
      <c r="IF799" t="s">
        <v>385</v>
      </c>
      <c r="IG799" t="s">
        <v>383</v>
      </c>
      <c r="IH799" t="s">
        <v>383</v>
      </c>
      <c r="II799" t="s">
        <v>383</v>
      </c>
      <c r="IJ799" t="s">
        <v>383</v>
      </c>
      <c r="IK799" t="s">
        <v>383</v>
      </c>
      <c r="IM799" t="s">
        <v>421</v>
      </c>
      <c r="IQ799" t="s">
        <v>422</v>
      </c>
      <c r="IU799" t="s">
        <v>399</v>
      </c>
      <c r="IW799" t="s">
        <v>399</v>
      </c>
      <c r="IY799" t="s">
        <v>399</v>
      </c>
      <c r="JA799" t="s">
        <v>383</v>
      </c>
      <c r="JL799" t="s">
        <v>361</v>
      </c>
      <c r="JM799" t="s">
        <v>361</v>
      </c>
      <c r="JN799" t="s">
        <v>361</v>
      </c>
      <c r="JO799" t="s">
        <v>361</v>
      </c>
      <c r="JP799" t="s">
        <v>361</v>
      </c>
      <c r="JQ799" t="s">
        <v>361</v>
      </c>
      <c r="JR799" t="s">
        <v>361</v>
      </c>
      <c r="JS799" t="s">
        <v>361</v>
      </c>
      <c r="JT799" t="s">
        <v>361</v>
      </c>
      <c r="JU799" t="s">
        <v>361</v>
      </c>
      <c r="JV799" t="s">
        <v>361</v>
      </c>
      <c r="JW799" t="s">
        <v>361</v>
      </c>
      <c r="KB799" t="s">
        <v>8</v>
      </c>
    </row>
    <row r="800" spans="1:288" x14ac:dyDescent="0.3">
      <c r="A800">
        <v>799</v>
      </c>
      <c r="D800" s="45">
        <v>44756</v>
      </c>
      <c r="E800" s="46">
        <v>0.61736111111111114</v>
      </c>
      <c r="F800" t="s">
        <v>62</v>
      </c>
      <c r="G800" t="s">
        <v>382</v>
      </c>
      <c r="I800" t="s">
        <v>383</v>
      </c>
      <c r="N800" t="s">
        <v>384</v>
      </c>
      <c r="S800" t="s">
        <v>385</v>
      </c>
      <c r="W800" t="s">
        <v>386</v>
      </c>
      <c r="Y800" t="s">
        <v>383</v>
      </c>
      <c r="AA800" t="s">
        <v>414</v>
      </c>
      <c r="AC800" t="s">
        <v>388</v>
      </c>
      <c r="AE800" t="s">
        <v>423</v>
      </c>
      <c r="AG800" t="s">
        <v>390</v>
      </c>
      <c r="AK800" t="s">
        <v>416</v>
      </c>
      <c r="AL800" t="s">
        <v>662</v>
      </c>
      <c r="AO800" t="s">
        <v>383</v>
      </c>
      <c r="AQ800" t="s">
        <v>460</v>
      </c>
      <c r="AS800" t="s">
        <v>383</v>
      </c>
      <c r="AU800" t="s">
        <v>383</v>
      </c>
      <c r="AV800" t="s">
        <v>361</v>
      </c>
      <c r="AW800" t="s">
        <v>361</v>
      </c>
      <c r="AX800" t="s">
        <v>361</v>
      </c>
      <c r="AY800" t="s">
        <v>361</v>
      </c>
      <c r="AZ800" t="s">
        <v>361</v>
      </c>
      <c r="BA800" t="s">
        <v>361</v>
      </c>
      <c r="BB800" t="s">
        <v>361</v>
      </c>
      <c r="BC800" t="s">
        <v>361</v>
      </c>
      <c r="BD800" t="s">
        <v>361</v>
      </c>
      <c r="BE800" t="s">
        <v>361</v>
      </c>
      <c r="BF800" t="s">
        <v>361</v>
      </c>
      <c r="BG800" t="s">
        <v>361</v>
      </c>
      <c r="BH800" t="s">
        <v>361</v>
      </c>
      <c r="BI800" t="s">
        <v>370</v>
      </c>
      <c r="BJ800" t="s">
        <v>361</v>
      </c>
      <c r="BK800" t="s">
        <v>361</v>
      </c>
      <c r="BL800" t="s">
        <v>361</v>
      </c>
      <c r="BM800" t="s">
        <v>361</v>
      </c>
      <c r="BP800" t="s">
        <v>361</v>
      </c>
      <c r="BQ800" t="s">
        <v>361</v>
      </c>
      <c r="BR800" t="s">
        <v>361</v>
      </c>
      <c r="BS800" t="s">
        <v>361</v>
      </c>
      <c r="BT800" t="s">
        <v>361</v>
      </c>
      <c r="BU800" t="s">
        <v>361</v>
      </c>
      <c r="BV800" t="s">
        <v>361</v>
      </c>
      <c r="BW800" t="s">
        <v>361</v>
      </c>
      <c r="BX800" t="s">
        <v>361</v>
      </c>
      <c r="BY800" t="s">
        <v>361</v>
      </c>
      <c r="BZ800" t="s">
        <v>370</v>
      </c>
      <c r="CA800" t="s">
        <v>361</v>
      </c>
      <c r="CB800" t="s">
        <v>361</v>
      </c>
      <c r="CC800" t="s">
        <v>361</v>
      </c>
      <c r="CF800" t="s">
        <v>361</v>
      </c>
      <c r="CG800" t="s">
        <v>361</v>
      </c>
      <c r="CH800" t="s">
        <v>361</v>
      </c>
      <c r="CI800" t="s">
        <v>361</v>
      </c>
      <c r="CJ800" t="s">
        <v>361</v>
      </c>
      <c r="CK800" t="s">
        <v>361</v>
      </c>
      <c r="CL800" t="s">
        <v>361</v>
      </c>
      <c r="CM800" t="s">
        <v>361</v>
      </c>
      <c r="CN800" t="s">
        <v>361</v>
      </c>
      <c r="CO800" t="s">
        <v>361</v>
      </c>
      <c r="CP800" t="s">
        <v>361</v>
      </c>
      <c r="CQ800" t="s">
        <v>361</v>
      </c>
      <c r="CR800" t="s">
        <v>361</v>
      </c>
      <c r="CS800" t="s">
        <v>361</v>
      </c>
      <c r="CT800" t="s">
        <v>370</v>
      </c>
      <c r="CU800" t="s">
        <v>370</v>
      </c>
      <c r="CV800" t="s">
        <v>361</v>
      </c>
      <c r="CW800" t="s">
        <v>361</v>
      </c>
      <c r="CX800" t="s">
        <v>361</v>
      </c>
      <c r="CY800" t="s">
        <v>361</v>
      </c>
      <c r="CZ800" t="s">
        <v>361</v>
      </c>
      <c r="DA800" t="s">
        <v>361</v>
      </c>
      <c r="DE800" t="s">
        <v>385</v>
      </c>
      <c r="DG800" t="s">
        <v>385</v>
      </c>
      <c r="DH800" t="s">
        <v>361</v>
      </c>
      <c r="DI800" t="s">
        <v>361</v>
      </c>
      <c r="DJ800" t="s">
        <v>361</v>
      </c>
      <c r="DK800" t="s">
        <v>361</v>
      </c>
      <c r="DL800" t="s">
        <v>361</v>
      </c>
      <c r="DM800" t="s">
        <v>361</v>
      </c>
      <c r="DN800" t="s">
        <v>361</v>
      </c>
      <c r="DO800" t="s">
        <v>361</v>
      </c>
      <c r="DP800" t="s">
        <v>361</v>
      </c>
      <c r="DQ800" t="s">
        <v>361</v>
      </c>
      <c r="DR800" t="s">
        <v>361</v>
      </c>
      <c r="DT800" t="s">
        <v>361</v>
      </c>
      <c r="DU800" t="s">
        <v>361</v>
      </c>
      <c r="DV800" t="s">
        <v>361</v>
      </c>
      <c r="DW800" t="s">
        <v>361</v>
      </c>
      <c r="DX800" t="s">
        <v>361</v>
      </c>
      <c r="DY800" t="s">
        <v>361</v>
      </c>
      <c r="DZ800" t="s">
        <v>361</v>
      </c>
      <c r="EA800" t="s">
        <v>361</v>
      </c>
      <c r="EB800" t="s">
        <v>361</v>
      </c>
      <c r="EC800" t="s">
        <v>361</v>
      </c>
      <c r="ED800" t="s">
        <v>370</v>
      </c>
      <c r="EI800" t="s">
        <v>383</v>
      </c>
      <c r="EK800" t="s">
        <v>383</v>
      </c>
      <c r="EL800">
        <v>11</v>
      </c>
      <c r="EM800" t="s">
        <v>372</v>
      </c>
      <c r="EN800">
        <v>47</v>
      </c>
      <c r="EO800" t="s">
        <v>371</v>
      </c>
      <c r="EP800">
        <v>44</v>
      </c>
      <c r="EQ800" t="s">
        <v>372</v>
      </c>
      <c r="ER800">
        <v>32</v>
      </c>
      <c r="ES800" t="s">
        <v>371</v>
      </c>
      <c r="ET800">
        <v>24</v>
      </c>
      <c r="EU800" t="s">
        <v>372</v>
      </c>
      <c r="EV800">
        <v>10</v>
      </c>
      <c r="EW800" t="s">
        <v>372</v>
      </c>
      <c r="EX800">
        <v>16</v>
      </c>
      <c r="EY800" t="s">
        <v>372</v>
      </c>
      <c r="EZ800">
        <v>13</v>
      </c>
      <c r="FA800" t="s">
        <v>371</v>
      </c>
      <c r="FB800">
        <v>6</v>
      </c>
      <c r="FC800" t="s">
        <v>372</v>
      </c>
      <c r="FD800">
        <v>4</v>
      </c>
      <c r="FE800" t="s">
        <v>372</v>
      </c>
      <c r="FF800">
        <v>2</v>
      </c>
      <c r="FG800" t="s">
        <v>372</v>
      </c>
      <c r="FH800">
        <v>73</v>
      </c>
      <c r="FQ800" t="s">
        <v>392</v>
      </c>
      <c r="FS800" t="s">
        <v>463</v>
      </c>
      <c r="FU800" t="s">
        <v>480</v>
      </c>
      <c r="FW800" t="s">
        <v>463</v>
      </c>
      <c r="FY800" t="s">
        <v>503</v>
      </c>
      <c r="GA800" t="s">
        <v>385</v>
      </c>
      <c r="GG800" t="s">
        <v>383</v>
      </c>
      <c r="GK800" t="s">
        <v>394</v>
      </c>
      <c r="GQ800">
        <v>2</v>
      </c>
      <c r="GS800" t="s">
        <v>420</v>
      </c>
      <c r="GU800" t="s">
        <v>396</v>
      </c>
      <c r="GY800" t="s">
        <v>397</v>
      </c>
      <c r="HC800" t="s">
        <v>385</v>
      </c>
      <c r="HE800" t="s">
        <v>383</v>
      </c>
      <c r="HO800" t="s">
        <v>385</v>
      </c>
      <c r="HP800" t="s">
        <v>385</v>
      </c>
      <c r="HQ800" t="s">
        <v>383</v>
      </c>
      <c r="HR800" t="s">
        <v>383</v>
      </c>
      <c r="HS800" t="s">
        <v>385</v>
      </c>
      <c r="HT800" t="s">
        <v>383</v>
      </c>
      <c r="HU800" t="s">
        <v>383</v>
      </c>
      <c r="HV800" t="s">
        <v>383</v>
      </c>
      <c r="HW800" t="s">
        <v>383</v>
      </c>
      <c r="IE800" t="s">
        <v>385</v>
      </c>
      <c r="IF800" t="s">
        <v>385</v>
      </c>
      <c r="IG800" t="s">
        <v>383</v>
      </c>
      <c r="IH800" t="s">
        <v>383</v>
      </c>
      <c r="II800" t="s">
        <v>383</v>
      </c>
      <c r="IJ800" t="s">
        <v>383</v>
      </c>
      <c r="IK800" t="s">
        <v>383</v>
      </c>
      <c r="IM800" t="s">
        <v>453</v>
      </c>
      <c r="IQ800" t="s">
        <v>422</v>
      </c>
      <c r="IU800" t="s">
        <v>399</v>
      </c>
      <c r="IW800" t="s">
        <v>399</v>
      </c>
      <c r="IY800" t="s">
        <v>399</v>
      </c>
      <c r="JA800" t="s">
        <v>383</v>
      </c>
      <c r="JL800" t="s">
        <v>361</v>
      </c>
      <c r="JM800" t="s">
        <v>361</v>
      </c>
      <c r="JN800" t="s">
        <v>361</v>
      </c>
      <c r="JO800" t="s">
        <v>361</v>
      </c>
      <c r="JP800" t="s">
        <v>361</v>
      </c>
      <c r="JQ800" t="s">
        <v>361</v>
      </c>
      <c r="JR800" t="s">
        <v>361</v>
      </c>
      <c r="JS800" t="s">
        <v>361</v>
      </c>
      <c r="JT800" t="s">
        <v>361</v>
      </c>
      <c r="JU800" t="s">
        <v>361</v>
      </c>
      <c r="JV800" t="s">
        <v>361</v>
      </c>
      <c r="JW800" t="s">
        <v>361</v>
      </c>
      <c r="KB800" t="s">
        <v>8</v>
      </c>
    </row>
    <row r="801" spans="1:288" x14ac:dyDescent="0.3">
      <c r="A801">
        <v>800</v>
      </c>
      <c r="D801" s="45">
        <v>44756</v>
      </c>
      <c r="E801" s="46">
        <v>0.60555555555555551</v>
      </c>
      <c r="F801" t="s">
        <v>22</v>
      </c>
      <c r="G801" t="s">
        <v>13</v>
      </c>
      <c r="H801" t="s">
        <v>7</v>
      </c>
      <c r="L801" t="s">
        <v>362</v>
      </c>
      <c r="P801" t="s">
        <v>9</v>
      </c>
      <c r="V801" t="s">
        <v>487</v>
      </c>
      <c r="X801" t="s">
        <v>7</v>
      </c>
      <c r="Z801" t="s">
        <v>443</v>
      </c>
      <c r="AB801" t="s">
        <v>403</v>
      </c>
      <c r="AD801" t="s">
        <v>366</v>
      </c>
      <c r="AF801" t="s">
        <v>367</v>
      </c>
      <c r="AJ801" t="s">
        <v>367</v>
      </c>
      <c r="AN801" t="s">
        <v>7</v>
      </c>
      <c r="AP801" t="s">
        <v>471</v>
      </c>
      <c r="AR801" t="s">
        <v>7</v>
      </c>
      <c r="AT801" t="s">
        <v>7</v>
      </c>
      <c r="AV801" t="s">
        <v>361</v>
      </c>
      <c r="AW801" t="s">
        <v>361</v>
      </c>
      <c r="AX801" t="s">
        <v>361</v>
      </c>
      <c r="AY801" t="s">
        <v>370</v>
      </c>
      <c r="AZ801" t="s">
        <v>370</v>
      </c>
      <c r="BA801" t="s">
        <v>370</v>
      </c>
      <c r="BB801" t="s">
        <v>361</v>
      </c>
      <c r="BC801" t="s">
        <v>361</v>
      </c>
      <c r="BD801" t="s">
        <v>361</v>
      </c>
      <c r="BE801" t="s">
        <v>361</v>
      </c>
      <c r="BF801" t="s">
        <v>361</v>
      </c>
      <c r="BG801" t="s">
        <v>361</v>
      </c>
      <c r="BH801" t="s">
        <v>361</v>
      </c>
      <c r="BI801" t="s">
        <v>361</v>
      </c>
      <c r="BJ801" t="s">
        <v>361</v>
      </c>
      <c r="BK801" t="s">
        <v>361</v>
      </c>
      <c r="BL801" t="s">
        <v>361</v>
      </c>
      <c r="BM801" t="s">
        <v>361</v>
      </c>
      <c r="BP801" t="s">
        <v>361</v>
      </c>
      <c r="BQ801" t="s">
        <v>361</v>
      </c>
      <c r="BR801" t="s">
        <v>370</v>
      </c>
      <c r="BS801" t="s">
        <v>370</v>
      </c>
      <c r="BT801" t="s">
        <v>370</v>
      </c>
      <c r="BU801" t="s">
        <v>361</v>
      </c>
      <c r="BV801" t="s">
        <v>361</v>
      </c>
      <c r="BW801" t="s">
        <v>361</v>
      </c>
      <c r="BX801" t="s">
        <v>361</v>
      </c>
      <c r="BY801" t="s">
        <v>361</v>
      </c>
      <c r="BZ801" t="s">
        <v>361</v>
      </c>
      <c r="CA801" t="s">
        <v>361</v>
      </c>
      <c r="CB801" t="s">
        <v>361</v>
      </c>
      <c r="CC801" t="s">
        <v>361</v>
      </c>
      <c r="CF801" t="s">
        <v>361</v>
      </c>
      <c r="CG801" t="s">
        <v>370</v>
      </c>
      <c r="CH801" t="s">
        <v>370</v>
      </c>
      <c r="CI801" t="s">
        <v>370</v>
      </c>
      <c r="CJ801" t="s">
        <v>370</v>
      </c>
      <c r="CK801" t="s">
        <v>370</v>
      </c>
      <c r="CL801" t="s">
        <v>361</v>
      </c>
      <c r="CM801" t="s">
        <v>361</v>
      </c>
      <c r="CN801" t="s">
        <v>361</v>
      </c>
      <c r="CO801" t="s">
        <v>361</v>
      </c>
      <c r="CP801" t="s">
        <v>361</v>
      </c>
      <c r="CQ801" t="s">
        <v>361</v>
      </c>
      <c r="CR801" t="s">
        <v>361</v>
      </c>
      <c r="CS801" t="s">
        <v>361</v>
      </c>
      <c r="CT801" t="s">
        <v>361</v>
      </c>
      <c r="CU801" t="s">
        <v>361</v>
      </c>
      <c r="CV801" t="s">
        <v>361</v>
      </c>
      <c r="CW801" t="s">
        <v>361</v>
      </c>
      <c r="CX801" t="s">
        <v>361</v>
      </c>
      <c r="CY801" t="s">
        <v>361</v>
      </c>
      <c r="CZ801" t="s">
        <v>361</v>
      </c>
      <c r="DA801" t="s">
        <v>361</v>
      </c>
      <c r="DD801" t="s">
        <v>9</v>
      </c>
      <c r="DF801" t="s">
        <v>9</v>
      </c>
      <c r="DH801" t="s">
        <v>361</v>
      </c>
      <c r="DI801" t="s">
        <v>361</v>
      </c>
      <c r="DJ801" t="s">
        <v>361</v>
      </c>
      <c r="DK801" t="s">
        <v>361</v>
      </c>
      <c r="DL801" t="s">
        <v>361</v>
      </c>
      <c r="DM801" t="s">
        <v>361</v>
      </c>
      <c r="DN801" t="s">
        <v>361</v>
      </c>
      <c r="DO801" t="s">
        <v>361</v>
      </c>
      <c r="DP801" t="s">
        <v>361</v>
      </c>
      <c r="DQ801" t="s">
        <v>361</v>
      </c>
      <c r="DR801" t="s">
        <v>370</v>
      </c>
      <c r="DT801" t="s">
        <v>361</v>
      </c>
      <c r="DU801" t="s">
        <v>361</v>
      </c>
      <c r="DV801" t="s">
        <v>361</v>
      </c>
      <c r="DW801" t="s">
        <v>361</v>
      </c>
      <c r="DX801" t="s">
        <v>361</v>
      </c>
      <c r="DY801" t="s">
        <v>361</v>
      </c>
      <c r="DZ801" t="s">
        <v>361</v>
      </c>
      <c r="EA801" t="s">
        <v>361</v>
      </c>
      <c r="EB801" t="s">
        <v>361</v>
      </c>
      <c r="EC801" t="s">
        <v>361</v>
      </c>
      <c r="ED801" t="s">
        <v>361</v>
      </c>
      <c r="EH801" t="s">
        <v>7</v>
      </c>
      <c r="EJ801" t="s">
        <v>7</v>
      </c>
      <c r="EL801">
        <v>1</v>
      </c>
      <c r="EM801" t="s">
        <v>371</v>
      </c>
      <c r="EN801">
        <v>2</v>
      </c>
      <c r="FQ801" t="s">
        <v>373</v>
      </c>
      <c r="FR801" t="s">
        <v>374</v>
      </c>
      <c r="FV801" t="s">
        <v>374</v>
      </c>
      <c r="GF801" t="s">
        <v>7</v>
      </c>
      <c r="GJ801" t="s">
        <v>478</v>
      </c>
      <c r="GN801" t="s">
        <v>479</v>
      </c>
      <c r="GP801">
        <v>10</v>
      </c>
      <c r="GR801" t="s">
        <v>376</v>
      </c>
      <c r="GT801" t="s">
        <v>377</v>
      </c>
      <c r="GX801" t="s">
        <v>378</v>
      </c>
      <c r="HB801" t="s">
        <v>7</v>
      </c>
      <c r="HD801" t="s">
        <v>9</v>
      </c>
      <c r="HF801" t="s">
        <v>9</v>
      </c>
      <c r="HG801" t="s">
        <v>9</v>
      </c>
      <c r="HH801" t="s">
        <v>7</v>
      </c>
      <c r="HI801" t="s">
        <v>7</v>
      </c>
      <c r="HJ801" t="s">
        <v>9</v>
      </c>
      <c r="HK801" t="s">
        <v>7</v>
      </c>
      <c r="HL801" t="s">
        <v>9</v>
      </c>
      <c r="HM801" t="s">
        <v>7</v>
      </c>
      <c r="HN801" t="s">
        <v>7</v>
      </c>
      <c r="HX801" t="s">
        <v>9</v>
      </c>
      <c r="HY801" t="s">
        <v>9</v>
      </c>
      <c r="HZ801" t="s">
        <v>7</v>
      </c>
      <c r="IA801" t="s">
        <v>7</v>
      </c>
      <c r="IB801" t="s">
        <v>7</v>
      </c>
      <c r="IC801" t="s">
        <v>7</v>
      </c>
      <c r="ID801" t="s">
        <v>7</v>
      </c>
      <c r="IL801" t="s">
        <v>440</v>
      </c>
      <c r="IP801" t="s">
        <v>14</v>
      </c>
      <c r="IR801" t="s">
        <v>408</v>
      </c>
      <c r="IT801" t="s">
        <v>381</v>
      </c>
      <c r="IV801" t="s">
        <v>381</v>
      </c>
      <c r="IX801" t="s">
        <v>381</v>
      </c>
      <c r="IZ801" t="s">
        <v>9</v>
      </c>
      <c r="JB801" t="s">
        <v>11</v>
      </c>
      <c r="JD801" t="s">
        <v>9</v>
      </c>
      <c r="JF801" t="s">
        <v>410</v>
      </c>
      <c r="JG801" t="s">
        <v>410</v>
      </c>
      <c r="JH801" t="s">
        <v>410</v>
      </c>
      <c r="JL801" t="s">
        <v>370</v>
      </c>
      <c r="JM801" t="s">
        <v>370</v>
      </c>
      <c r="JN801" t="s">
        <v>370</v>
      </c>
      <c r="JO801" t="s">
        <v>370</v>
      </c>
      <c r="JP801" t="s">
        <v>370</v>
      </c>
      <c r="JQ801" t="s">
        <v>361</v>
      </c>
      <c r="JR801" t="s">
        <v>361</v>
      </c>
      <c r="JS801" t="s">
        <v>361</v>
      </c>
      <c r="JT801" t="s">
        <v>361</v>
      </c>
      <c r="JU801" t="s">
        <v>361</v>
      </c>
      <c r="JV801" t="s">
        <v>361</v>
      </c>
      <c r="JW801" t="s">
        <v>361</v>
      </c>
      <c r="JX801" t="s">
        <v>14</v>
      </c>
      <c r="JZ801" t="s">
        <v>412</v>
      </c>
      <c r="KB801" t="s">
        <v>8</v>
      </c>
    </row>
    <row r="802" spans="1:288" x14ac:dyDescent="0.3">
      <c r="A802">
        <v>801</v>
      </c>
      <c r="D802" s="45">
        <v>44756</v>
      </c>
      <c r="E802" s="46">
        <v>0.61597222222222225</v>
      </c>
      <c r="F802" t="s">
        <v>4</v>
      </c>
      <c r="G802" t="s">
        <v>13</v>
      </c>
      <c r="H802" t="s">
        <v>7</v>
      </c>
      <c r="L802" t="s">
        <v>578</v>
      </c>
      <c r="P802" t="s">
        <v>9</v>
      </c>
      <c r="V802" t="s">
        <v>363</v>
      </c>
      <c r="Z802" t="s">
        <v>443</v>
      </c>
      <c r="AB802" t="s">
        <v>403</v>
      </c>
      <c r="AD802" t="s">
        <v>389</v>
      </c>
      <c r="AF802" t="s">
        <v>367</v>
      </c>
      <c r="AJ802" t="s">
        <v>367</v>
      </c>
      <c r="AN802" t="s">
        <v>368</v>
      </c>
      <c r="AP802" t="s">
        <v>367</v>
      </c>
      <c r="AR802" t="s">
        <v>7</v>
      </c>
      <c r="AT802" t="s">
        <v>368</v>
      </c>
      <c r="AV802" t="s">
        <v>361</v>
      </c>
      <c r="AW802" t="s">
        <v>361</v>
      </c>
      <c r="AX802" t="s">
        <v>361</v>
      </c>
      <c r="AY802" t="s">
        <v>361</v>
      </c>
      <c r="AZ802" t="s">
        <v>370</v>
      </c>
      <c r="BA802" t="s">
        <v>370</v>
      </c>
      <c r="BB802" t="s">
        <v>370</v>
      </c>
      <c r="BC802" t="s">
        <v>370</v>
      </c>
      <c r="BD802" t="s">
        <v>361</v>
      </c>
      <c r="BE802" t="s">
        <v>361</v>
      </c>
      <c r="BF802" t="s">
        <v>361</v>
      </c>
      <c r="BG802" t="s">
        <v>361</v>
      </c>
      <c r="BH802" t="s">
        <v>361</v>
      </c>
      <c r="BI802" t="s">
        <v>361</v>
      </c>
      <c r="BJ802" t="s">
        <v>361</v>
      </c>
      <c r="BK802" t="s">
        <v>361</v>
      </c>
      <c r="BL802" t="s">
        <v>361</v>
      </c>
      <c r="BM802" t="s">
        <v>361</v>
      </c>
      <c r="BP802" t="s">
        <v>361</v>
      </c>
      <c r="BQ802" t="s">
        <v>361</v>
      </c>
      <c r="BR802" t="s">
        <v>370</v>
      </c>
      <c r="BS802" t="s">
        <v>370</v>
      </c>
      <c r="BT802" t="s">
        <v>370</v>
      </c>
      <c r="BU802" t="s">
        <v>361</v>
      </c>
      <c r="BV802" t="s">
        <v>361</v>
      </c>
      <c r="BW802" t="s">
        <v>361</v>
      </c>
      <c r="BX802" t="s">
        <v>361</v>
      </c>
      <c r="BY802" t="s">
        <v>361</v>
      </c>
      <c r="BZ802" t="s">
        <v>361</v>
      </c>
      <c r="CA802" t="s">
        <v>361</v>
      </c>
      <c r="CB802" t="s">
        <v>361</v>
      </c>
      <c r="CC802" t="s">
        <v>361</v>
      </c>
      <c r="CF802" t="s">
        <v>361</v>
      </c>
      <c r="CG802" t="s">
        <v>361</v>
      </c>
      <c r="CH802" t="s">
        <v>370</v>
      </c>
      <c r="CI802" t="s">
        <v>370</v>
      </c>
      <c r="CJ802" t="s">
        <v>370</v>
      </c>
      <c r="CK802" t="s">
        <v>370</v>
      </c>
      <c r="CL802" t="s">
        <v>370</v>
      </c>
      <c r="CM802" t="s">
        <v>370</v>
      </c>
      <c r="CN802" t="s">
        <v>370</v>
      </c>
      <c r="CO802" t="s">
        <v>370</v>
      </c>
      <c r="CP802" t="s">
        <v>361</v>
      </c>
      <c r="CQ802" t="s">
        <v>361</v>
      </c>
      <c r="CR802" t="s">
        <v>361</v>
      </c>
      <c r="CS802" t="s">
        <v>361</v>
      </c>
      <c r="CT802" t="s">
        <v>361</v>
      </c>
      <c r="CU802" t="s">
        <v>361</v>
      </c>
      <c r="CV802" t="s">
        <v>361</v>
      </c>
      <c r="CW802" t="s">
        <v>361</v>
      </c>
      <c r="CX802" t="s">
        <v>361</v>
      </c>
      <c r="CY802" t="s">
        <v>361</v>
      </c>
      <c r="CZ802" t="s">
        <v>361</v>
      </c>
      <c r="DA802" t="s">
        <v>361</v>
      </c>
      <c r="DD802" t="s">
        <v>9</v>
      </c>
      <c r="DF802" t="s">
        <v>9</v>
      </c>
      <c r="DH802" t="s">
        <v>361</v>
      </c>
      <c r="DI802" t="s">
        <v>361</v>
      </c>
      <c r="DJ802" t="s">
        <v>361</v>
      </c>
      <c r="DK802" t="s">
        <v>361</v>
      </c>
      <c r="DL802" t="s">
        <v>361</v>
      </c>
      <c r="DM802" t="s">
        <v>361</v>
      </c>
      <c r="DN802" t="s">
        <v>361</v>
      </c>
      <c r="DO802" t="s">
        <v>361</v>
      </c>
      <c r="DP802" t="s">
        <v>361</v>
      </c>
      <c r="DQ802" t="s">
        <v>361</v>
      </c>
      <c r="DR802" t="s">
        <v>370</v>
      </c>
      <c r="DT802" t="s">
        <v>361</v>
      </c>
      <c r="DU802" t="s">
        <v>361</v>
      </c>
      <c r="DV802" t="s">
        <v>361</v>
      </c>
      <c r="DW802" t="s">
        <v>361</v>
      </c>
      <c r="DX802" t="s">
        <v>361</v>
      </c>
      <c r="DY802" t="s">
        <v>361</v>
      </c>
      <c r="DZ802" t="s">
        <v>361</v>
      </c>
      <c r="EA802" t="s">
        <v>361</v>
      </c>
      <c r="EB802" t="s">
        <v>361</v>
      </c>
      <c r="EC802" t="s">
        <v>361</v>
      </c>
      <c r="ED802" t="s">
        <v>361</v>
      </c>
      <c r="EH802" t="s">
        <v>7</v>
      </c>
      <c r="EJ802" t="s">
        <v>9</v>
      </c>
      <c r="EL802">
        <v>1</v>
      </c>
      <c r="EM802" t="s">
        <v>371</v>
      </c>
      <c r="EN802">
        <v>21</v>
      </c>
      <c r="FQ802" t="s">
        <v>373</v>
      </c>
      <c r="FR802" t="s">
        <v>374</v>
      </c>
      <c r="FV802" t="s">
        <v>449</v>
      </c>
      <c r="GF802" t="s">
        <v>7</v>
      </c>
      <c r="GJ802" t="s">
        <v>425</v>
      </c>
      <c r="GP802">
        <v>1</v>
      </c>
      <c r="GR802" t="s">
        <v>376</v>
      </c>
      <c r="GT802" t="s">
        <v>377</v>
      </c>
      <c r="GX802" t="s">
        <v>378</v>
      </c>
      <c r="HB802" t="s">
        <v>9</v>
      </c>
      <c r="HD802" t="s">
        <v>9</v>
      </c>
      <c r="HF802" t="s">
        <v>9</v>
      </c>
      <c r="HG802" t="s">
        <v>9</v>
      </c>
      <c r="HH802" t="s">
        <v>9</v>
      </c>
      <c r="HI802" t="s">
        <v>9</v>
      </c>
      <c r="HJ802" t="s">
        <v>9</v>
      </c>
      <c r="HK802" t="s">
        <v>7</v>
      </c>
      <c r="HL802" t="s">
        <v>9</v>
      </c>
      <c r="HM802" t="s">
        <v>9</v>
      </c>
      <c r="HN802" t="s">
        <v>9</v>
      </c>
      <c r="HX802" t="s">
        <v>9</v>
      </c>
      <c r="HY802" t="s">
        <v>9</v>
      </c>
      <c r="HZ802" t="s">
        <v>7</v>
      </c>
      <c r="IA802" t="s">
        <v>7</v>
      </c>
      <c r="IB802" t="s">
        <v>7</v>
      </c>
      <c r="IC802" t="s">
        <v>7</v>
      </c>
      <c r="ID802" t="s">
        <v>7</v>
      </c>
      <c r="IL802" t="s">
        <v>473</v>
      </c>
      <c r="IP802" t="s">
        <v>441</v>
      </c>
      <c r="IT802" t="s">
        <v>381</v>
      </c>
      <c r="IV802" t="s">
        <v>381</v>
      </c>
      <c r="IX802" t="s">
        <v>381</v>
      </c>
      <c r="IZ802" t="s">
        <v>9</v>
      </c>
      <c r="JB802" t="s">
        <v>11</v>
      </c>
      <c r="JD802" t="s">
        <v>9</v>
      </c>
      <c r="JF802" t="s">
        <v>446</v>
      </c>
      <c r="JG802" t="s">
        <v>446</v>
      </c>
      <c r="JH802" t="s">
        <v>446</v>
      </c>
      <c r="JL802" t="s">
        <v>370</v>
      </c>
      <c r="JM802" t="s">
        <v>370</v>
      </c>
      <c r="JN802" t="s">
        <v>370</v>
      </c>
      <c r="JO802" t="s">
        <v>370</v>
      </c>
      <c r="JP802" t="s">
        <v>370</v>
      </c>
      <c r="JQ802" t="s">
        <v>370</v>
      </c>
      <c r="JR802" t="s">
        <v>361</v>
      </c>
      <c r="JS802" t="s">
        <v>361</v>
      </c>
      <c r="JT802" t="s">
        <v>361</v>
      </c>
      <c r="JU802" t="s">
        <v>361</v>
      </c>
      <c r="JV802" t="s">
        <v>361</v>
      </c>
      <c r="JW802" t="s">
        <v>361</v>
      </c>
      <c r="JX802" t="s">
        <v>14</v>
      </c>
      <c r="JZ802" t="s">
        <v>412</v>
      </c>
      <c r="KB802" t="s">
        <v>8</v>
      </c>
    </row>
    <row r="803" spans="1:288" x14ac:dyDescent="0.3">
      <c r="A803">
        <v>802</v>
      </c>
      <c r="AV803" t="s">
        <v>361</v>
      </c>
      <c r="AW803" t="s">
        <v>361</v>
      </c>
      <c r="AX803" t="s">
        <v>361</v>
      </c>
      <c r="AY803" t="s">
        <v>361</v>
      </c>
      <c r="AZ803" t="s">
        <v>361</v>
      </c>
      <c r="BA803" t="s">
        <v>361</v>
      </c>
      <c r="BB803" t="s">
        <v>361</v>
      </c>
      <c r="BC803" t="s">
        <v>361</v>
      </c>
      <c r="BD803" t="s">
        <v>361</v>
      </c>
      <c r="BE803" t="s">
        <v>361</v>
      </c>
      <c r="BF803" t="s">
        <v>361</v>
      </c>
      <c r="BG803" t="s">
        <v>361</v>
      </c>
      <c r="BH803" t="s">
        <v>361</v>
      </c>
      <c r="BI803" t="s">
        <v>361</v>
      </c>
      <c r="BJ803" t="s">
        <v>361</v>
      </c>
      <c r="BK803" t="s">
        <v>361</v>
      </c>
      <c r="BL803" t="s">
        <v>361</v>
      </c>
      <c r="BM803" t="s">
        <v>361</v>
      </c>
      <c r="BP803" t="s">
        <v>361</v>
      </c>
      <c r="BQ803" t="s">
        <v>361</v>
      </c>
      <c r="BR803" t="s">
        <v>361</v>
      </c>
      <c r="BS803" t="s">
        <v>361</v>
      </c>
      <c r="BT803" t="s">
        <v>361</v>
      </c>
      <c r="BU803" t="s">
        <v>361</v>
      </c>
      <c r="BV803" t="s">
        <v>361</v>
      </c>
      <c r="BW803" t="s">
        <v>361</v>
      </c>
      <c r="BX803" t="s">
        <v>361</v>
      </c>
      <c r="BY803" t="s">
        <v>361</v>
      </c>
      <c r="BZ803" t="s">
        <v>361</v>
      </c>
      <c r="CA803" t="s">
        <v>361</v>
      </c>
      <c r="CB803" t="s">
        <v>361</v>
      </c>
      <c r="CC803" t="s">
        <v>361</v>
      </c>
      <c r="CF803" t="s">
        <v>361</v>
      </c>
      <c r="CG803" t="s">
        <v>361</v>
      </c>
      <c r="CH803" t="s">
        <v>361</v>
      </c>
      <c r="CI803" t="s">
        <v>361</v>
      </c>
      <c r="CJ803" t="s">
        <v>361</v>
      </c>
      <c r="CK803" t="s">
        <v>361</v>
      </c>
      <c r="CL803" t="s">
        <v>361</v>
      </c>
      <c r="CM803" t="s">
        <v>361</v>
      </c>
      <c r="CN803" t="s">
        <v>361</v>
      </c>
      <c r="CO803" t="s">
        <v>361</v>
      </c>
      <c r="CP803" t="s">
        <v>361</v>
      </c>
      <c r="CQ803" t="s">
        <v>361</v>
      </c>
      <c r="CR803" t="s">
        <v>361</v>
      </c>
      <c r="CS803" t="s">
        <v>361</v>
      </c>
      <c r="CT803" t="s">
        <v>361</v>
      </c>
      <c r="CU803" t="s">
        <v>361</v>
      </c>
      <c r="CV803" t="s">
        <v>361</v>
      </c>
      <c r="CW803" t="s">
        <v>361</v>
      </c>
      <c r="CX803" t="s">
        <v>361</v>
      </c>
      <c r="CY803" t="s">
        <v>361</v>
      </c>
      <c r="CZ803" t="s">
        <v>361</v>
      </c>
      <c r="DA803" t="s">
        <v>361</v>
      </c>
      <c r="DH803" t="s">
        <v>361</v>
      </c>
      <c r="DI803" t="s">
        <v>361</v>
      </c>
      <c r="DJ803" t="s">
        <v>361</v>
      </c>
      <c r="DK803" t="s">
        <v>361</v>
      </c>
      <c r="DL803" t="s">
        <v>361</v>
      </c>
      <c r="DM803" t="s">
        <v>361</v>
      </c>
      <c r="DN803" t="s">
        <v>361</v>
      </c>
      <c r="DO803" t="s">
        <v>361</v>
      </c>
      <c r="DP803" t="s">
        <v>361</v>
      </c>
      <c r="DQ803" t="s">
        <v>361</v>
      </c>
      <c r="DR803" t="s">
        <v>361</v>
      </c>
      <c r="DT803" t="s">
        <v>361</v>
      </c>
      <c r="DU803" t="s">
        <v>361</v>
      </c>
      <c r="DV803" t="s">
        <v>361</v>
      </c>
      <c r="DW803" t="s">
        <v>361</v>
      </c>
      <c r="DX803" t="s">
        <v>361</v>
      </c>
      <c r="DY803" t="s">
        <v>361</v>
      </c>
      <c r="DZ803" t="s">
        <v>361</v>
      </c>
      <c r="EA803" t="s">
        <v>361</v>
      </c>
      <c r="EB803" t="s">
        <v>361</v>
      </c>
      <c r="EC803" t="s">
        <v>361</v>
      </c>
      <c r="ED803" t="s">
        <v>361</v>
      </c>
      <c r="JL803" t="s">
        <v>361</v>
      </c>
      <c r="JM803" t="s">
        <v>361</v>
      </c>
      <c r="JN803" t="s">
        <v>361</v>
      </c>
      <c r="JO803" t="s">
        <v>361</v>
      </c>
      <c r="JP803" t="s">
        <v>361</v>
      </c>
      <c r="JQ803" t="s">
        <v>361</v>
      </c>
      <c r="JR803" t="s">
        <v>361</v>
      </c>
      <c r="JS803" t="s">
        <v>361</v>
      </c>
      <c r="JT803" t="s">
        <v>361</v>
      </c>
      <c r="JU803" t="s">
        <v>361</v>
      </c>
      <c r="JV803" t="s">
        <v>361</v>
      </c>
      <c r="JW803" t="s">
        <v>361</v>
      </c>
      <c r="KB803" t="s">
        <v>59</v>
      </c>
    </row>
    <row r="804" spans="1:288" x14ac:dyDescent="0.3">
      <c r="A804">
        <v>803</v>
      </c>
      <c r="AV804" t="s">
        <v>361</v>
      </c>
      <c r="AW804" t="s">
        <v>361</v>
      </c>
      <c r="AX804" t="s">
        <v>361</v>
      </c>
      <c r="AY804" t="s">
        <v>361</v>
      </c>
      <c r="AZ804" t="s">
        <v>361</v>
      </c>
      <c r="BA804" t="s">
        <v>361</v>
      </c>
      <c r="BB804" t="s">
        <v>361</v>
      </c>
      <c r="BC804" t="s">
        <v>361</v>
      </c>
      <c r="BD804" t="s">
        <v>361</v>
      </c>
      <c r="BE804" t="s">
        <v>361</v>
      </c>
      <c r="BF804" t="s">
        <v>361</v>
      </c>
      <c r="BG804" t="s">
        <v>361</v>
      </c>
      <c r="BH804" t="s">
        <v>361</v>
      </c>
      <c r="BI804" t="s">
        <v>361</v>
      </c>
      <c r="BJ804" t="s">
        <v>361</v>
      </c>
      <c r="BK804" t="s">
        <v>361</v>
      </c>
      <c r="BL804" t="s">
        <v>361</v>
      </c>
      <c r="BM804" t="s">
        <v>361</v>
      </c>
      <c r="BP804" t="s">
        <v>361</v>
      </c>
      <c r="BQ804" t="s">
        <v>361</v>
      </c>
      <c r="BR804" t="s">
        <v>361</v>
      </c>
      <c r="BS804" t="s">
        <v>361</v>
      </c>
      <c r="BT804" t="s">
        <v>361</v>
      </c>
      <c r="BU804" t="s">
        <v>361</v>
      </c>
      <c r="BV804" t="s">
        <v>361</v>
      </c>
      <c r="BW804" t="s">
        <v>361</v>
      </c>
      <c r="BX804" t="s">
        <v>361</v>
      </c>
      <c r="BY804" t="s">
        <v>361</v>
      </c>
      <c r="BZ804" t="s">
        <v>361</v>
      </c>
      <c r="CA804" t="s">
        <v>361</v>
      </c>
      <c r="CB804" t="s">
        <v>361</v>
      </c>
      <c r="CC804" t="s">
        <v>361</v>
      </c>
      <c r="CF804" t="s">
        <v>361</v>
      </c>
      <c r="CG804" t="s">
        <v>361</v>
      </c>
      <c r="CH804" t="s">
        <v>361</v>
      </c>
      <c r="CI804" t="s">
        <v>361</v>
      </c>
      <c r="CJ804" t="s">
        <v>361</v>
      </c>
      <c r="CK804" t="s">
        <v>361</v>
      </c>
      <c r="CL804" t="s">
        <v>361</v>
      </c>
      <c r="CM804" t="s">
        <v>361</v>
      </c>
      <c r="CN804" t="s">
        <v>361</v>
      </c>
      <c r="CO804" t="s">
        <v>361</v>
      </c>
      <c r="CP804" t="s">
        <v>361</v>
      </c>
      <c r="CQ804" t="s">
        <v>361</v>
      </c>
      <c r="CR804" t="s">
        <v>361</v>
      </c>
      <c r="CS804" t="s">
        <v>361</v>
      </c>
      <c r="CT804" t="s">
        <v>361</v>
      </c>
      <c r="CU804" t="s">
        <v>361</v>
      </c>
      <c r="CV804" t="s">
        <v>361</v>
      </c>
      <c r="CW804" t="s">
        <v>361</v>
      </c>
      <c r="CX804" t="s">
        <v>361</v>
      </c>
      <c r="CY804" t="s">
        <v>361</v>
      </c>
      <c r="CZ804" t="s">
        <v>361</v>
      </c>
      <c r="DA804" t="s">
        <v>361</v>
      </c>
      <c r="DH804" t="s">
        <v>361</v>
      </c>
      <c r="DI804" t="s">
        <v>361</v>
      </c>
      <c r="DJ804" t="s">
        <v>361</v>
      </c>
      <c r="DK804" t="s">
        <v>361</v>
      </c>
      <c r="DL804" t="s">
        <v>361</v>
      </c>
      <c r="DM804" t="s">
        <v>361</v>
      </c>
      <c r="DN804" t="s">
        <v>361</v>
      </c>
      <c r="DO804" t="s">
        <v>361</v>
      </c>
      <c r="DP804" t="s">
        <v>361</v>
      </c>
      <c r="DQ804" t="s">
        <v>361</v>
      </c>
      <c r="DR804" t="s">
        <v>361</v>
      </c>
      <c r="DT804" t="s">
        <v>361</v>
      </c>
      <c r="DU804" t="s">
        <v>361</v>
      </c>
      <c r="DV804" t="s">
        <v>361</v>
      </c>
      <c r="DW804" t="s">
        <v>361</v>
      </c>
      <c r="DX804" t="s">
        <v>361</v>
      </c>
      <c r="DY804" t="s">
        <v>361</v>
      </c>
      <c r="DZ804" t="s">
        <v>361</v>
      </c>
      <c r="EA804" t="s">
        <v>361</v>
      </c>
      <c r="EB804" t="s">
        <v>361</v>
      </c>
      <c r="EC804" t="s">
        <v>361</v>
      </c>
      <c r="ED804" t="s">
        <v>361</v>
      </c>
      <c r="JL804" t="s">
        <v>361</v>
      </c>
      <c r="JM804" t="s">
        <v>361</v>
      </c>
      <c r="JN804" t="s">
        <v>361</v>
      </c>
      <c r="JO804" t="s">
        <v>361</v>
      </c>
      <c r="JP804" t="s">
        <v>361</v>
      </c>
      <c r="JQ804" t="s">
        <v>361</v>
      </c>
      <c r="JR804" t="s">
        <v>361</v>
      </c>
      <c r="JS804" t="s">
        <v>361</v>
      </c>
      <c r="JT804" t="s">
        <v>361</v>
      </c>
      <c r="JU804" t="s">
        <v>361</v>
      </c>
      <c r="JV804" t="s">
        <v>361</v>
      </c>
      <c r="JW804" t="s">
        <v>361</v>
      </c>
      <c r="KB804" t="s">
        <v>59</v>
      </c>
    </row>
    <row r="805" spans="1:288" x14ac:dyDescent="0.3">
      <c r="A805">
        <v>804</v>
      </c>
      <c r="D805" s="45">
        <v>44756</v>
      </c>
      <c r="E805" s="46">
        <v>0.62847222222222221</v>
      </c>
      <c r="F805" t="s">
        <v>18</v>
      </c>
      <c r="G805" t="s">
        <v>13</v>
      </c>
      <c r="H805" t="s">
        <v>7</v>
      </c>
      <c r="L805" t="s">
        <v>362</v>
      </c>
      <c r="P805" t="s">
        <v>9</v>
      </c>
      <c r="V805" t="s">
        <v>363</v>
      </c>
      <c r="Z805" t="s">
        <v>402</v>
      </c>
      <c r="AB805" t="s">
        <v>403</v>
      </c>
      <c r="AD805" t="s">
        <v>366</v>
      </c>
      <c r="AF805" t="s">
        <v>367</v>
      </c>
      <c r="AJ805" t="s">
        <v>367</v>
      </c>
      <c r="AN805" t="s">
        <v>7</v>
      </c>
      <c r="AP805" t="s">
        <v>471</v>
      </c>
      <c r="AR805" t="s">
        <v>7</v>
      </c>
      <c r="AT805" t="s">
        <v>7</v>
      </c>
      <c r="AV805" t="s">
        <v>361</v>
      </c>
      <c r="AW805" t="s">
        <v>370</v>
      </c>
      <c r="AX805" t="s">
        <v>361</v>
      </c>
      <c r="AY805" t="s">
        <v>361</v>
      </c>
      <c r="AZ805" t="s">
        <v>361</v>
      </c>
      <c r="BA805" t="s">
        <v>370</v>
      </c>
      <c r="BB805" t="s">
        <v>361</v>
      </c>
      <c r="BC805" t="s">
        <v>361</v>
      </c>
      <c r="BD805" t="s">
        <v>361</v>
      </c>
      <c r="BE805" t="s">
        <v>361</v>
      </c>
      <c r="BF805" t="s">
        <v>361</v>
      </c>
      <c r="BG805" t="s">
        <v>361</v>
      </c>
      <c r="BH805" t="s">
        <v>361</v>
      </c>
      <c r="BI805" t="s">
        <v>361</v>
      </c>
      <c r="BJ805" t="s">
        <v>361</v>
      </c>
      <c r="BK805" t="s">
        <v>361</v>
      </c>
      <c r="BL805" t="s">
        <v>361</v>
      </c>
      <c r="BM805" t="s">
        <v>361</v>
      </c>
      <c r="BP805" t="s">
        <v>361</v>
      </c>
      <c r="BQ805" t="s">
        <v>361</v>
      </c>
      <c r="BR805" t="s">
        <v>370</v>
      </c>
      <c r="BS805" t="s">
        <v>370</v>
      </c>
      <c r="BT805" t="s">
        <v>361</v>
      </c>
      <c r="BU805" t="s">
        <v>361</v>
      </c>
      <c r="BV805" t="s">
        <v>361</v>
      </c>
      <c r="BW805" t="s">
        <v>361</v>
      </c>
      <c r="BX805" t="s">
        <v>361</v>
      </c>
      <c r="BY805" t="s">
        <v>361</v>
      </c>
      <c r="BZ805" t="s">
        <v>361</v>
      </c>
      <c r="CA805" t="s">
        <v>361</v>
      </c>
      <c r="CB805" t="s">
        <v>361</v>
      </c>
      <c r="CC805" t="s">
        <v>361</v>
      </c>
      <c r="CF805" t="s">
        <v>361</v>
      </c>
      <c r="CG805" t="s">
        <v>370</v>
      </c>
      <c r="CH805" t="s">
        <v>370</v>
      </c>
      <c r="CI805" t="s">
        <v>370</v>
      </c>
      <c r="CJ805" t="s">
        <v>370</v>
      </c>
      <c r="CK805" t="s">
        <v>361</v>
      </c>
      <c r="CL805" t="s">
        <v>370</v>
      </c>
      <c r="CM805" t="s">
        <v>361</v>
      </c>
      <c r="CN805" t="s">
        <v>361</v>
      </c>
      <c r="CO805" t="s">
        <v>370</v>
      </c>
      <c r="CP805" t="s">
        <v>361</v>
      </c>
      <c r="CQ805" t="s">
        <v>361</v>
      </c>
      <c r="CR805" t="s">
        <v>361</v>
      </c>
      <c r="CS805" t="s">
        <v>361</v>
      </c>
      <c r="CT805" t="s">
        <v>361</v>
      </c>
      <c r="CU805" t="s">
        <v>361</v>
      </c>
      <c r="CV805" t="s">
        <v>361</v>
      </c>
      <c r="CW805" t="s">
        <v>361</v>
      </c>
      <c r="CX805" t="s">
        <v>361</v>
      </c>
      <c r="CY805" t="s">
        <v>361</v>
      </c>
      <c r="CZ805" t="s">
        <v>361</v>
      </c>
      <c r="DA805" t="s">
        <v>361</v>
      </c>
      <c r="DD805" t="s">
        <v>9</v>
      </c>
      <c r="DF805" t="s">
        <v>7</v>
      </c>
      <c r="DH805" t="s">
        <v>370</v>
      </c>
      <c r="DI805" t="s">
        <v>361</v>
      </c>
      <c r="DJ805" t="s">
        <v>361</v>
      </c>
      <c r="DK805" t="s">
        <v>361</v>
      </c>
      <c r="DL805" t="s">
        <v>361</v>
      </c>
      <c r="DM805" t="s">
        <v>361</v>
      </c>
      <c r="DN805" t="s">
        <v>370</v>
      </c>
      <c r="DO805" t="s">
        <v>361</v>
      </c>
      <c r="DP805" t="s">
        <v>361</v>
      </c>
      <c r="DQ805" t="s">
        <v>361</v>
      </c>
      <c r="DR805" t="s">
        <v>361</v>
      </c>
      <c r="DT805" t="s">
        <v>361</v>
      </c>
      <c r="DU805" t="s">
        <v>361</v>
      </c>
      <c r="DV805" t="s">
        <v>361</v>
      </c>
      <c r="DW805" t="s">
        <v>361</v>
      </c>
      <c r="DX805" t="s">
        <v>361</v>
      </c>
      <c r="DY805" t="s">
        <v>361</v>
      </c>
      <c r="DZ805" t="s">
        <v>361</v>
      </c>
      <c r="EA805" t="s">
        <v>361</v>
      </c>
      <c r="EB805" t="s">
        <v>361</v>
      </c>
      <c r="EC805" t="s">
        <v>361</v>
      </c>
      <c r="ED805" t="s">
        <v>361</v>
      </c>
      <c r="EF805" t="s">
        <v>7</v>
      </c>
      <c r="EH805" t="s">
        <v>7</v>
      </c>
      <c r="EJ805" t="s">
        <v>7</v>
      </c>
      <c r="EL805">
        <v>0</v>
      </c>
      <c r="FQ805" t="s">
        <v>373</v>
      </c>
      <c r="FR805" t="s">
        <v>406</v>
      </c>
      <c r="FV805" t="s">
        <v>406</v>
      </c>
      <c r="GF805" t="s">
        <v>7</v>
      </c>
      <c r="GJ805" t="s">
        <v>375</v>
      </c>
      <c r="GP805">
        <v>2</v>
      </c>
      <c r="GR805" t="s">
        <v>606</v>
      </c>
      <c r="GT805" t="s">
        <v>377</v>
      </c>
      <c r="GX805" t="s">
        <v>378</v>
      </c>
      <c r="HB805" t="s">
        <v>9</v>
      </c>
      <c r="HD805" t="s">
        <v>9</v>
      </c>
      <c r="HF805" t="s">
        <v>9</v>
      </c>
      <c r="HG805" t="s">
        <v>9</v>
      </c>
      <c r="HH805" t="s">
        <v>7</v>
      </c>
      <c r="HI805" t="s">
        <v>7</v>
      </c>
      <c r="HJ805" t="s">
        <v>9</v>
      </c>
      <c r="HK805" t="s">
        <v>7</v>
      </c>
      <c r="HL805" t="s">
        <v>9</v>
      </c>
      <c r="HM805" t="s">
        <v>9</v>
      </c>
      <c r="HN805" t="s">
        <v>9</v>
      </c>
      <c r="HX805" t="s">
        <v>7</v>
      </c>
      <c r="HY805" t="s">
        <v>9</v>
      </c>
      <c r="HZ805" t="s">
        <v>7</v>
      </c>
      <c r="IA805" t="s">
        <v>7</v>
      </c>
      <c r="IB805" t="s">
        <v>7</v>
      </c>
      <c r="IC805" t="s">
        <v>7</v>
      </c>
      <c r="ID805" t="s">
        <v>7</v>
      </c>
      <c r="IL805" t="s">
        <v>379</v>
      </c>
      <c r="IP805" t="s">
        <v>457</v>
      </c>
      <c r="IT805" t="s">
        <v>381</v>
      </c>
      <c r="IV805" t="s">
        <v>381</v>
      </c>
      <c r="IX805" t="s">
        <v>381</v>
      </c>
      <c r="IZ805" t="s">
        <v>7</v>
      </c>
      <c r="JL805" t="s">
        <v>361</v>
      </c>
      <c r="JM805" t="s">
        <v>361</v>
      </c>
      <c r="JN805" t="s">
        <v>361</v>
      </c>
      <c r="JO805" t="s">
        <v>361</v>
      </c>
      <c r="JP805" t="s">
        <v>361</v>
      </c>
      <c r="JQ805" t="s">
        <v>361</v>
      </c>
      <c r="JR805" t="s">
        <v>361</v>
      </c>
      <c r="JS805" t="s">
        <v>361</v>
      </c>
      <c r="JT805" t="s">
        <v>361</v>
      </c>
      <c r="JU805" t="s">
        <v>361</v>
      </c>
      <c r="JV805" t="s">
        <v>361</v>
      </c>
      <c r="JW805" t="s">
        <v>361</v>
      </c>
      <c r="KB805" t="s">
        <v>8</v>
      </c>
    </row>
    <row r="806" spans="1:288" x14ac:dyDescent="0.3">
      <c r="D806" s="45"/>
      <c r="E806" s="46"/>
    </row>
    <row r="807" spans="1:288" x14ac:dyDescent="0.3">
      <c r="A807">
        <v>806</v>
      </c>
      <c r="AV807" t="s">
        <v>361</v>
      </c>
      <c r="AW807" t="s">
        <v>361</v>
      </c>
      <c r="AX807" t="s">
        <v>361</v>
      </c>
      <c r="AY807" t="s">
        <v>361</v>
      </c>
      <c r="AZ807" t="s">
        <v>361</v>
      </c>
      <c r="BA807" t="s">
        <v>361</v>
      </c>
      <c r="BB807" t="s">
        <v>361</v>
      </c>
      <c r="BC807" t="s">
        <v>361</v>
      </c>
      <c r="BD807" t="s">
        <v>361</v>
      </c>
      <c r="BE807" t="s">
        <v>361</v>
      </c>
      <c r="BF807" t="s">
        <v>361</v>
      </c>
      <c r="BG807" t="s">
        <v>361</v>
      </c>
      <c r="BH807" t="s">
        <v>361</v>
      </c>
      <c r="BI807" t="s">
        <v>361</v>
      </c>
      <c r="BJ807" t="s">
        <v>361</v>
      </c>
      <c r="BK807" t="s">
        <v>361</v>
      </c>
      <c r="BL807" t="s">
        <v>361</v>
      </c>
      <c r="BM807" t="s">
        <v>361</v>
      </c>
      <c r="BP807" t="s">
        <v>361</v>
      </c>
      <c r="BQ807" t="s">
        <v>361</v>
      </c>
      <c r="BR807" t="s">
        <v>361</v>
      </c>
      <c r="BS807" t="s">
        <v>361</v>
      </c>
      <c r="BT807" t="s">
        <v>361</v>
      </c>
      <c r="BU807" t="s">
        <v>361</v>
      </c>
      <c r="BV807" t="s">
        <v>361</v>
      </c>
      <c r="BW807" t="s">
        <v>361</v>
      </c>
      <c r="BX807" t="s">
        <v>361</v>
      </c>
      <c r="BY807" t="s">
        <v>361</v>
      </c>
      <c r="BZ807" t="s">
        <v>361</v>
      </c>
      <c r="CA807" t="s">
        <v>361</v>
      </c>
      <c r="CB807" t="s">
        <v>361</v>
      </c>
      <c r="CC807" t="s">
        <v>361</v>
      </c>
      <c r="CF807" t="s">
        <v>361</v>
      </c>
      <c r="CG807" t="s">
        <v>361</v>
      </c>
      <c r="CH807" t="s">
        <v>361</v>
      </c>
      <c r="CI807" t="s">
        <v>361</v>
      </c>
      <c r="CJ807" t="s">
        <v>361</v>
      </c>
      <c r="CK807" t="s">
        <v>361</v>
      </c>
      <c r="CL807" t="s">
        <v>361</v>
      </c>
      <c r="CM807" t="s">
        <v>361</v>
      </c>
      <c r="CN807" t="s">
        <v>361</v>
      </c>
      <c r="CO807" t="s">
        <v>361</v>
      </c>
      <c r="CP807" t="s">
        <v>361</v>
      </c>
      <c r="CQ807" t="s">
        <v>361</v>
      </c>
      <c r="CR807" t="s">
        <v>361</v>
      </c>
      <c r="CS807" t="s">
        <v>361</v>
      </c>
      <c r="CT807" t="s">
        <v>361</v>
      </c>
      <c r="CU807" t="s">
        <v>361</v>
      </c>
      <c r="CV807" t="s">
        <v>361</v>
      </c>
      <c r="CW807" t="s">
        <v>361</v>
      </c>
      <c r="CX807" t="s">
        <v>361</v>
      </c>
      <c r="CY807" t="s">
        <v>361</v>
      </c>
      <c r="CZ807" t="s">
        <v>361</v>
      </c>
      <c r="DA807" t="s">
        <v>361</v>
      </c>
      <c r="DH807" t="s">
        <v>361</v>
      </c>
      <c r="DI807" t="s">
        <v>361</v>
      </c>
      <c r="DJ807" t="s">
        <v>361</v>
      </c>
      <c r="DK807" t="s">
        <v>361</v>
      </c>
      <c r="DL807" t="s">
        <v>361</v>
      </c>
      <c r="DM807" t="s">
        <v>361</v>
      </c>
      <c r="DN807" t="s">
        <v>361</v>
      </c>
      <c r="DO807" t="s">
        <v>361</v>
      </c>
      <c r="DP807" t="s">
        <v>361</v>
      </c>
      <c r="DQ807" t="s">
        <v>361</v>
      </c>
      <c r="DR807" t="s">
        <v>361</v>
      </c>
      <c r="DT807" t="s">
        <v>361</v>
      </c>
      <c r="DU807" t="s">
        <v>361</v>
      </c>
      <c r="DV807" t="s">
        <v>361</v>
      </c>
      <c r="DW807" t="s">
        <v>361</v>
      </c>
      <c r="DX807" t="s">
        <v>361</v>
      </c>
      <c r="DY807" t="s">
        <v>361</v>
      </c>
      <c r="DZ807" t="s">
        <v>361</v>
      </c>
      <c r="EA807" t="s">
        <v>361</v>
      </c>
      <c r="EB807" t="s">
        <v>361</v>
      </c>
      <c r="EC807" t="s">
        <v>361</v>
      </c>
      <c r="ED807" t="s">
        <v>361</v>
      </c>
      <c r="JL807" t="s">
        <v>361</v>
      </c>
      <c r="JM807" t="s">
        <v>361</v>
      </c>
      <c r="JN807" t="s">
        <v>361</v>
      </c>
      <c r="JO807" t="s">
        <v>361</v>
      </c>
      <c r="JP807" t="s">
        <v>361</v>
      </c>
      <c r="JQ807" t="s">
        <v>361</v>
      </c>
      <c r="JR807" t="s">
        <v>361</v>
      </c>
      <c r="JS807" t="s">
        <v>361</v>
      </c>
      <c r="JT807" t="s">
        <v>361</v>
      </c>
      <c r="JU807" t="s">
        <v>361</v>
      </c>
      <c r="JV807" t="s">
        <v>361</v>
      </c>
      <c r="JW807" t="s">
        <v>361</v>
      </c>
      <c r="KB807" t="s">
        <v>59</v>
      </c>
    </row>
    <row r="808" spans="1:288" x14ac:dyDescent="0.3">
      <c r="A808">
        <v>807</v>
      </c>
      <c r="AV808" t="s">
        <v>361</v>
      </c>
      <c r="AW808" t="s">
        <v>361</v>
      </c>
      <c r="AX808" t="s">
        <v>361</v>
      </c>
      <c r="AY808" t="s">
        <v>361</v>
      </c>
      <c r="AZ808" t="s">
        <v>361</v>
      </c>
      <c r="BA808" t="s">
        <v>361</v>
      </c>
      <c r="BB808" t="s">
        <v>361</v>
      </c>
      <c r="BC808" t="s">
        <v>361</v>
      </c>
      <c r="BD808" t="s">
        <v>361</v>
      </c>
      <c r="BE808" t="s">
        <v>361</v>
      </c>
      <c r="BF808" t="s">
        <v>361</v>
      </c>
      <c r="BG808" t="s">
        <v>361</v>
      </c>
      <c r="BH808" t="s">
        <v>361</v>
      </c>
      <c r="BI808" t="s">
        <v>361</v>
      </c>
      <c r="BJ808" t="s">
        <v>361</v>
      </c>
      <c r="BK808" t="s">
        <v>361</v>
      </c>
      <c r="BL808" t="s">
        <v>361</v>
      </c>
      <c r="BM808" t="s">
        <v>361</v>
      </c>
      <c r="BP808" t="s">
        <v>361</v>
      </c>
      <c r="BQ808" t="s">
        <v>361</v>
      </c>
      <c r="BR808" t="s">
        <v>361</v>
      </c>
      <c r="BS808" t="s">
        <v>361</v>
      </c>
      <c r="BT808" t="s">
        <v>361</v>
      </c>
      <c r="BU808" t="s">
        <v>361</v>
      </c>
      <c r="BV808" t="s">
        <v>361</v>
      </c>
      <c r="BW808" t="s">
        <v>361</v>
      </c>
      <c r="BX808" t="s">
        <v>361</v>
      </c>
      <c r="BY808" t="s">
        <v>361</v>
      </c>
      <c r="BZ808" t="s">
        <v>361</v>
      </c>
      <c r="CA808" t="s">
        <v>361</v>
      </c>
      <c r="CB808" t="s">
        <v>361</v>
      </c>
      <c r="CC808" t="s">
        <v>361</v>
      </c>
      <c r="CF808" t="s">
        <v>361</v>
      </c>
      <c r="CG808" t="s">
        <v>361</v>
      </c>
      <c r="CH808" t="s">
        <v>361</v>
      </c>
      <c r="CI808" t="s">
        <v>361</v>
      </c>
      <c r="CJ808" t="s">
        <v>361</v>
      </c>
      <c r="CK808" t="s">
        <v>361</v>
      </c>
      <c r="CL808" t="s">
        <v>361</v>
      </c>
      <c r="CM808" t="s">
        <v>361</v>
      </c>
      <c r="CN808" t="s">
        <v>361</v>
      </c>
      <c r="CO808" t="s">
        <v>361</v>
      </c>
      <c r="CP808" t="s">
        <v>361</v>
      </c>
      <c r="CQ808" t="s">
        <v>361</v>
      </c>
      <c r="CR808" t="s">
        <v>361</v>
      </c>
      <c r="CS808" t="s">
        <v>361</v>
      </c>
      <c r="CT808" t="s">
        <v>361</v>
      </c>
      <c r="CU808" t="s">
        <v>361</v>
      </c>
      <c r="CV808" t="s">
        <v>361</v>
      </c>
      <c r="CW808" t="s">
        <v>361</v>
      </c>
      <c r="CX808" t="s">
        <v>361</v>
      </c>
      <c r="CY808" t="s">
        <v>361</v>
      </c>
      <c r="CZ808" t="s">
        <v>361</v>
      </c>
      <c r="DA808" t="s">
        <v>361</v>
      </c>
      <c r="DH808" t="s">
        <v>361</v>
      </c>
      <c r="DI808" t="s">
        <v>361</v>
      </c>
      <c r="DJ808" t="s">
        <v>361</v>
      </c>
      <c r="DK808" t="s">
        <v>361</v>
      </c>
      <c r="DL808" t="s">
        <v>361</v>
      </c>
      <c r="DM808" t="s">
        <v>361</v>
      </c>
      <c r="DN808" t="s">
        <v>361</v>
      </c>
      <c r="DO808" t="s">
        <v>361</v>
      </c>
      <c r="DP808" t="s">
        <v>361</v>
      </c>
      <c r="DQ808" t="s">
        <v>361</v>
      </c>
      <c r="DR808" t="s">
        <v>361</v>
      </c>
      <c r="DT808" t="s">
        <v>361</v>
      </c>
      <c r="DU808" t="s">
        <v>361</v>
      </c>
      <c r="DV808" t="s">
        <v>361</v>
      </c>
      <c r="DW808" t="s">
        <v>361</v>
      </c>
      <c r="DX808" t="s">
        <v>361</v>
      </c>
      <c r="DY808" t="s">
        <v>361</v>
      </c>
      <c r="DZ808" t="s">
        <v>361</v>
      </c>
      <c r="EA808" t="s">
        <v>361</v>
      </c>
      <c r="EB808" t="s">
        <v>361</v>
      </c>
      <c r="EC808" t="s">
        <v>361</v>
      </c>
      <c r="ED808" t="s">
        <v>361</v>
      </c>
      <c r="JL808" t="s">
        <v>361</v>
      </c>
      <c r="JM808" t="s">
        <v>361</v>
      </c>
      <c r="JN808" t="s">
        <v>361</v>
      </c>
      <c r="JO808" t="s">
        <v>361</v>
      </c>
      <c r="JP808" t="s">
        <v>361</v>
      </c>
      <c r="JQ808" t="s">
        <v>361</v>
      </c>
      <c r="JR808" t="s">
        <v>361</v>
      </c>
      <c r="JS808" t="s">
        <v>361</v>
      </c>
      <c r="JT808" t="s">
        <v>361</v>
      </c>
      <c r="JU808" t="s">
        <v>361</v>
      </c>
      <c r="JV808" t="s">
        <v>361</v>
      </c>
      <c r="JW808" t="s">
        <v>361</v>
      </c>
      <c r="KB808" t="s">
        <v>59</v>
      </c>
    </row>
    <row r="809" spans="1:288" x14ac:dyDescent="0.3">
      <c r="D809" s="45"/>
      <c r="E809" s="46"/>
    </row>
    <row r="810" spans="1:288" x14ac:dyDescent="0.3">
      <c r="D810" s="45"/>
      <c r="E810" s="46"/>
    </row>
    <row r="811" spans="1:288" x14ac:dyDescent="0.3">
      <c r="D811" s="45"/>
      <c r="E811" s="46"/>
    </row>
    <row r="812" spans="1:288" x14ac:dyDescent="0.3">
      <c r="A812">
        <v>811</v>
      </c>
      <c r="AV812" t="s">
        <v>361</v>
      </c>
      <c r="AW812" t="s">
        <v>361</v>
      </c>
      <c r="AX812" t="s">
        <v>361</v>
      </c>
      <c r="AY812" t="s">
        <v>361</v>
      </c>
      <c r="AZ812" t="s">
        <v>361</v>
      </c>
      <c r="BA812" t="s">
        <v>361</v>
      </c>
      <c r="BB812" t="s">
        <v>361</v>
      </c>
      <c r="BC812" t="s">
        <v>361</v>
      </c>
      <c r="BD812" t="s">
        <v>361</v>
      </c>
      <c r="BE812" t="s">
        <v>361</v>
      </c>
      <c r="BF812" t="s">
        <v>361</v>
      </c>
      <c r="BG812" t="s">
        <v>361</v>
      </c>
      <c r="BH812" t="s">
        <v>361</v>
      </c>
      <c r="BI812" t="s">
        <v>361</v>
      </c>
      <c r="BJ812" t="s">
        <v>361</v>
      </c>
      <c r="BK812" t="s">
        <v>361</v>
      </c>
      <c r="BL812" t="s">
        <v>361</v>
      </c>
      <c r="BM812" t="s">
        <v>361</v>
      </c>
      <c r="BP812" t="s">
        <v>361</v>
      </c>
      <c r="BQ812" t="s">
        <v>361</v>
      </c>
      <c r="BR812" t="s">
        <v>361</v>
      </c>
      <c r="BS812" t="s">
        <v>361</v>
      </c>
      <c r="BT812" t="s">
        <v>361</v>
      </c>
      <c r="BU812" t="s">
        <v>361</v>
      </c>
      <c r="BV812" t="s">
        <v>361</v>
      </c>
      <c r="BW812" t="s">
        <v>361</v>
      </c>
      <c r="BX812" t="s">
        <v>361</v>
      </c>
      <c r="BY812" t="s">
        <v>361</v>
      </c>
      <c r="BZ812" t="s">
        <v>361</v>
      </c>
      <c r="CA812" t="s">
        <v>361</v>
      </c>
      <c r="CB812" t="s">
        <v>361</v>
      </c>
      <c r="CC812" t="s">
        <v>361</v>
      </c>
      <c r="CF812" t="s">
        <v>361</v>
      </c>
      <c r="CG812" t="s">
        <v>361</v>
      </c>
      <c r="CH812" t="s">
        <v>361</v>
      </c>
      <c r="CI812" t="s">
        <v>361</v>
      </c>
      <c r="CJ812" t="s">
        <v>361</v>
      </c>
      <c r="CK812" t="s">
        <v>361</v>
      </c>
      <c r="CL812" t="s">
        <v>361</v>
      </c>
      <c r="CM812" t="s">
        <v>361</v>
      </c>
      <c r="CN812" t="s">
        <v>361</v>
      </c>
      <c r="CO812" t="s">
        <v>361</v>
      </c>
      <c r="CP812" t="s">
        <v>361</v>
      </c>
      <c r="CQ812" t="s">
        <v>361</v>
      </c>
      <c r="CR812" t="s">
        <v>361</v>
      </c>
      <c r="CS812" t="s">
        <v>361</v>
      </c>
      <c r="CT812" t="s">
        <v>361</v>
      </c>
      <c r="CU812" t="s">
        <v>361</v>
      </c>
      <c r="CV812" t="s">
        <v>361</v>
      </c>
      <c r="CW812" t="s">
        <v>361</v>
      </c>
      <c r="CX812" t="s">
        <v>361</v>
      </c>
      <c r="CY812" t="s">
        <v>361</v>
      </c>
      <c r="CZ812" t="s">
        <v>361</v>
      </c>
      <c r="DA812" t="s">
        <v>361</v>
      </c>
      <c r="DH812" t="s">
        <v>361</v>
      </c>
      <c r="DI812" t="s">
        <v>361</v>
      </c>
      <c r="DJ812" t="s">
        <v>361</v>
      </c>
      <c r="DK812" t="s">
        <v>361</v>
      </c>
      <c r="DL812" t="s">
        <v>361</v>
      </c>
      <c r="DM812" t="s">
        <v>361</v>
      </c>
      <c r="DN812" t="s">
        <v>361</v>
      </c>
      <c r="DO812" t="s">
        <v>361</v>
      </c>
      <c r="DP812" t="s">
        <v>361</v>
      </c>
      <c r="DQ812" t="s">
        <v>361</v>
      </c>
      <c r="DR812" t="s">
        <v>361</v>
      </c>
      <c r="DT812" t="s">
        <v>361</v>
      </c>
      <c r="DU812" t="s">
        <v>361</v>
      </c>
      <c r="DV812" t="s">
        <v>361</v>
      </c>
      <c r="DW812" t="s">
        <v>361</v>
      </c>
      <c r="DX812" t="s">
        <v>361</v>
      </c>
      <c r="DY812" t="s">
        <v>361</v>
      </c>
      <c r="DZ812" t="s">
        <v>361</v>
      </c>
      <c r="EA812" t="s">
        <v>361</v>
      </c>
      <c r="EB812" t="s">
        <v>361</v>
      </c>
      <c r="EC812" t="s">
        <v>361</v>
      </c>
      <c r="ED812" t="s">
        <v>361</v>
      </c>
      <c r="JL812" t="s">
        <v>361</v>
      </c>
      <c r="JM812" t="s">
        <v>361</v>
      </c>
      <c r="JN812" t="s">
        <v>361</v>
      </c>
      <c r="JO812" t="s">
        <v>361</v>
      </c>
      <c r="JP812" t="s">
        <v>361</v>
      </c>
      <c r="JQ812" t="s">
        <v>361</v>
      </c>
      <c r="JR812" t="s">
        <v>361</v>
      </c>
      <c r="JS812" t="s">
        <v>361</v>
      </c>
      <c r="JT812" t="s">
        <v>361</v>
      </c>
      <c r="JU812" t="s">
        <v>361</v>
      </c>
      <c r="JV812" t="s">
        <v>361</v>
      </c>
      <c r="JW812" t="s">
        <v>361</v>
      </c>
      <c r="KB812" t="s">
        <v>59</v>
      </c>
    </row>
    <row r="813" spans="1:288" x14ac:dyDescent="0.3">
      <c r="D813" s="45"/>
      <c r="E813" s="46"/>
    </row>
    <row r="814" spans="1:288" x14ac:dyDescent="0.3">
      <c r="D814" s="45"/>
      <c r="E814" s="46"/>
    </row>
    <row r="815" spans="1:288" x14ac:dyDescent="0.3">
      <c r="A815">
        <v>814</v>
      </c>
      <c r="AV815" t="s">
        <v>361</v>
      </c>
      <c r="AW815" t="s">
        <v>361</v>
      </c>
      <c r="AX815" t="s">
        <v>361</v>
      </c>
      <c r="AY815" t="s">
        <v>361</v>
      </c>
      <c r="AZ815" t="s">
        <v>361</v>
      </c>
      <c r="BA815" t="s">
        <v>361</v>
      </c>
      <c r="BB815" t="s">
        <v>361</v>
      </c>
      <c r="BC815" t="s">
        <v>361</v>
      </c>
      <c r="BD815" t="s">
        <v>361</v>
      </c>
      <c r="BE815" t="s">
        <v>361</v>
      </c>
      <c r="BF815" t="s">
        <v>361</v>
      </c>
      <c r="BG815" t="s">
        <v>361</v>
      </c>
      <c r="BH815" t="s">
        <v>361</v>
      </c>
      <c r="BI815" t="s">
        <v>361</v>
      </c>
      <c r="BJ815" t="s">
        <v>361</v>
      </c>
      <c r="BK815" t="s">
        <v>361</v>
      </c>
      <c r="BL815" t="s">
        <v>361</v>
      </c>
      <c r="BM815" t="s">
        <v>361</v>
      </c>
      <c r="BP815" t="s">
        <v>361</v>
      </c>
      <c r="BQ815" t="s">
        <v>361</v>
      </c>
      <c r="BR815" t="s">
        <v>361</v>
      </c>
      <c r="BS815" t="s">
        <v>361</v>
      </c>
      <c r="BT815" t="s">
        <v>361</v>
      </c>
      <c r="BU815" t="s">
        <v>361</v>
      </c>
      <c r="BV815" t="s">
        <v>361</v>
      </c>
      <c r="BW815" t="s">
        <v>361</v>
      </c>
      <c r="BX815" t="s">
        <v>361</v>
      </c>
      <c r="BY815" t="s">
        <v>361</v>
      </c>
      <c r="BZ815" t="s">
        <v>361</v>
      </c>
      <c r="CA815" t="s">
        <v>361</v>
      </c>
      <c r="CB815" t="s">
        <v>361</v>
      </c>
      <c r="CC815" t="s">
        <v>361</v>
      </c>
      <c r="CF815" t="s">
        <v>361</v>
      </c>
      <c r="CG815" t="s">
        <v>361</v>
      </c>
      <c r="CH815" t="s">
        <v>361</v>
      </c>
      <c r="CI815" t="s">
        <v>361</v>
      </c>
      <c r="CJ815" t="s">
        <v>361</v>
      </c>
      <c r="CK815" t="s">
        <v>361</v>
      </c>
      <c r="CL815" t="s">
        <v>361</v>
      </c>
      <c r="CM815" t="s">
        <v>361</v>
      </c>
      <c r="CN815" t="s">
        <v>361</v>
      </c>
      <c r="CO815" t="s">
        <v>361</v>
      </c>
      <c r="CP815" t="s">
        <v>361</v>
      </c>
      <c r="CQ815" t="s">
        <v>361</v>
      </c>
      <c r="CR815" t="s">
        <v>361</v>
      </c>
      <c r="CS815" t="s">
        <v>361</v>
      </c>
      <c r="CT815" t="s">
        <v>361</v>
      </c>
      <c r="CU815" t="s">
        <v>361</v>
      </c>
      <c r="CV815" t="s">
        <v>361</v>
      </c>
      <c r="CW815" t="s">
        <v>361</v>
      </c>
      <c r="CX815" t="s">
        <v>361</v>
      </c>
      <c r="CY815" t="s">
        <v>361</v>
      </c>
      <c r="CZ815" t="s">
        <v>361</v>
      </c>
      <c r="DA815" t="s">
        <v>361</v>
      </c>
      <c r="DH815" t="s">
        <v>361</v>
      </c>
      <c r="DI815" t="s">
        <v>361</v>
      </c>
      <c r="DJ815" t="s">
        <v>361</v>
      </c>
      <c r="DK815" t="s">
        <v>361</v>
      </c>
      <c r="DL815" t="s">
        <v>361</v>
      </c>
      <c r="DM815" t="s">
        <v>361</v>
      </c>
      <c r="DN815" t="s">
        <v>361</v>
      </c>
      <c r="DO815" t="s">
        <v>361</v>
      </c>
      <c r="DP815" t="s">
        <v>361</v>
      </c>
      <c r="DQ815" t="s">
        <v>361</v>
      </c>
      <c r="DR815" t="s">
        <v>361</v>
      </c>
      <c r="DT815" t="s">
        <v>361</v>
      </c>
      <c r="DU815" t="s">
        <v>361</v>
      </c>
      <c r="DV815" t="s">
        <v>361</v>
      </c>
      <c r="DW815" t="s">
        <v>361</v>
      </c>
      <c r="DX815" t="s">
        <v>361</v>
      </c>
      <c r="DY815" t="s">
        <v>361</v>
      </c>
      <c r="DZ815" t="s">
        <v>361</v>
      </c>
      <c r="EA815" t="s">
        <v>361</v>
      </c>
      <c r="EB815" t="s">
        <v>361</v>
      </c>
      <c r="EC815" t="s">
        <v>361</v>
      </c>
      <c r="ED815" t="s">
        <v>361</v>
      </c>
      <c r="JL815" t="s">
        <v>361</v>
      </c>
      <c r="JM815" t="s">
        <v>361</v>
      </c>
      <c r="JN815" t="s">
        <v>361</v>
      </c>
      <c r="JO815" t="s">
        <v>361</v>
      </c>
      <c r="JP815" t="s">
        <v>361</v>
      </c>
      <c r="JQ815" t="s">
        <v>361</v>
      </c>
      <c r="JR815" t="s">
        <v>361</v>
      </c>
      <c r="JS815" t="s">
        <v>361</v>
      </c>
      <c r="JT815" t="s">
        <v>361</v>
      </c>
      <c r="JU815" t="s">
        <v>361</v>
      </c>
      <c r="JV815" t="s">
        <v>361</v>
      </c>
      <c r="JW815" t="s">
        <v>361</v>
      </c>
      <c r="KB815" t="s">
        <v>59</v>
      </c>
    </row>
    <row r="816" spans="1:288" x14ac:dyDescent="0.3">
      <c r="A816">
        <v>815</v>
      </c>
      <c r="AV816" t="s">
        <v>361</v>
      </c>
      <c r="AW816" t="s">
        <v>361</v>
      </c>
      <c r="AX816" t="s">
        <v>361</v>
      </c>
      <c r="AY816" t="s">
        <v>361</v>
      </c>
      <c r="AZ816" t="s">
        <v>361</v>
      </c>
      <c r="BA816" t="s">
        <v>361</v>
      </c>
      <c r="BB816" t="s">
        <v>361</v>
      </c>
      <c r="BC816" t="s">
        <v>361</v>
      </c>
      <c r="BD816" t="s">
        <v>361</v>
      </c>
      <c r="BE816" t="s">
        <v>361</v>
      </c>
      <c r="BF816" t="s">
        <v>361</v>
      </c>
      <c r="BG816" t="s">
        <v>361</v>
      </c>
      <c r="BH816" t="s">
        <v>361</v>
      </c>
      <c r="BI816" t="s">
        <v>361</v>
      </c>
      <c r="BJ816" t="s">
        <v>361</v>
      </c>
      <c r="BK816" t="s">
        <v>361</v>
      </c>
      <c r="BL816" t="s">
        <v>361</v>
      </c>
      <c r="BM816" t="s">
        <v>361</v>
      </c>
      <c r="BP816" t="s">
        <v>361</v>
      </c>
      <c r="BQ816" t="s">
        <v>361</v>
      </c>
      <c r="BR816" t="s">
        <v>361</v>
      </c>
      <c r="BS816" t="s">
        <v>361</v>
      </c>
      <c r="BT816" t="s">
        <v>361</v>
      </c>
      <c r="BU816" t="s">
        <v>361</v>
      </c>
      <c r="BV816" t="s">
        <v>361</v>
      </c>
      <c r="BW816" t="s">
        <v>361</v>
      </c>
      <c r="BX816" t="s">
        <v>361</v>
      </c>
      <c r="BY816" t="s">
        <v>361</v>
      </c>
      <c r="BZ816" t="s">
        <v>361</v>
      </c>
      <c r="CA816" t="s">
        <v>361</v>
      </c>
      <c r="CB816" t="s">
        <v>361</v>
      </c>
      <c r="CC816" t="s">
        <v>361</v>
      </c>
      <c r="CF816" t="s">
        <v>361</v>
      </c>
      <c r="CG816" t="s">
        <v>361</v>
      </c>
      <c r="CH816" t="s">
        <v>361</v>
      </c>
      <c r="CI816" t="s">
        <v>361</v>
      </c>
      <c r="CJ816" t="s">
        <v>361</v>
      </c>
      <c r="CK816" t="s">
        <v>361</v>
      </c>
      <c r="CL816" t="s">
        <v>361</v>
      </c>
      <c r="CM816" t="s">
        <v>361</v>
      </c>
      <c r="CN816" t="s">
        <v>361</v>
      </c>
      <c r="CO816" t="s">
        <v>361</v>
      </c>
      <c r="CP816" t="s">
        <v>361</v>
      </c>
      <c r="CQ816" t="s">
        <v>361</v>
      </c>
      <c r="CR816" t="s">
        <v>361</v>
      </c>
      <c r="CS816" t="s">
        <v>361</v>
      </c>
      <c r="CT816" t="s">
        <v>361</v>
      </c>
      <c r="CU816" t="s">
        <v>361</v>
      </c>
      <c r="CV816" t="s">
        <v>361</v>
      </c>
      <c r="CW816" t="s">
        <v>361</v>
      </c>
      <c r="CX816" t="s">
        <v>361</v>
      </c>
      <c r="CY816" t="s">
        <v>361</v>
      </c>
      <c r="CZ816" t="s">
        <v>361</v>
      </c>
      <c r="DA816" t="s">
        <v>361</v>
      </c>
      <c r="DH816" t="s">
        <v>361</v>
      </c>
      <c r="DI816" t="s">
        <v>361</v>
      </c>
      <c r="DJ816" t="s">
        <v>361</v>
      </c>
      <c r="DK816" t="s">
        <v>361</v>
      </c>
      <c r="DL816" t="s">
        <v>361</v>
      </c>
      <c r="DM816" t="s">
        <v>361</v>
      </c>
      <c r="DN816" t="s">
        <v>361</v>
      </c>
      <c r="DO816" t="s">
        <v>361</v>
      </c>
      <c r="DP816" t="s">
        <v>361</v>
      </c>
      <c r="DQ816" t="s">
        <v>361</v>
      </c>
      <c r="DR816" t="s">
        <v>361</v>
      </c>
      <c r="DT816" t="s">
        <v>361</v>
      </c>
      <c r="DU816" t="s">
        <v>361</v>
      </c>
      <c r="DV816" t="s">
        <v>361</v>
      </c>
      <c r="DW816" t="s">
        <v>361</v>
      </c>
      <c r="DX816" t="s">
        <v>361</v>
      </c>
      <c r="DY816" t="s">
        <v>361</v>
      </c>
      <c r="DZ816" t="s">
        <v>361</v>
      </c>
      <c r="EA816" t="s">
        <v>361</v>
      </c>
      <c r="EB816" t="s">
        <v>361</v>
      </c>
      <c r="EC816" t="s">
        <v>361</v>
      </c>
      <c r="ED816" t="s">
        <v>361</v>
      </c>
      <c r="JL816" t="s">
        <v>361</v>
      </c>
      <c r="JM816" t="s">
        <v>361</v>
      </c>
      <c r="JN816" t="s">
        <v>361</v>
      </c>
      <c r="JO816" t="s">
        <v>361</v>
      </c>
      <c r="JP816" t="s">
        <v>361</v>
      </c>
      <c r="JQ816" t="s">
        <v>361</v>
      </c>
      <c r="JR816" t="s">
        <v>361</v>
      </c>
      <c r="JS816" t="s">
        <v>361</v>
      </c>
      <c r="JT816" t="s">
        <v>361</v>
      </c>
      <c r="JU816" t="s">
        <v>361</v>
      </c>
      <c r="JV816" t="s">
        <v>361</v>
      </c>
      <c r="JW816" t="s">
        <v>361</v>
      </c>
      <c r="KB816" t="s">
        <v>59</v>
      </c>
    </row>
    <row r="817" spans="1:288" x14ac:dyDescent="0.3">
      <c r="A817">
        <v>816</v>
      </c>
      <c r="AV817" t="s">
        <v>361</v>
      </c>
      <c r="AW817" t="s">
        <v>361</v>
      </c>
      <c r="AX817" t="s">
        <v>361</v>
      </c>
      <c r="AY817" t="s">
        <v>361</v>
      </c>
      <c r="AZ817" t="s">
        <v>361</v>
      </c>
      <c r="BA817" t="s">
        <v>361</v>
      </c>
      <c r="BB817" t="s">
        <v>361</v>
      </c>
      <c r="BC817" t="s">
        <v>361</v>
      </c>
      <c r="BD817" t="s">
        <v>361</v>
      </c>
      <c r="BE817" t="s">
        <v>361</v>
      </c>
      <c r="BF817" t="s">
        <v>361</v>
      </c>
      <c r="BG817" t="s">
        <v>361</v>
      </c>
      <c r="BH817" t="s">
        <v>361</v>
      </c>
      <c r="BI817" t="s">
        <v>361</v>
      </c>
      <c r="BJ817" t="s">
        <v>361</v>
      </c>
      <c r="BK817" t="s">
        <v>361</v>
      </c>
      <c r="BL817" t="s">
        <v>361</v>
      </c>
      <c r="BM817" t="s">
        <v>361</v>
      </c>
      <c r="BP817" t="s">
        <v>361</v>
      </c>
      <c r="BQ817" t="s">
        <v>361</v>
      </c>
      <c r="BR817" t="s">
        <v>361</v>
      </c>
      <c r="BS817" t="s">
        <v>361</v>
      </c>
      <c r="BT817" t="s">
        <v>361</v>
      </c>
      <c r="BU817" t="s">
        <v>361</v>
      </c>
      <c r="BV817" t="s">
        <v>361</v>
      </c>
      <c r="BW817" t="s">
        <v>361</v>
      </c>
      <c r="BX817" t="s">
        <v>361</v>
      </c>
      <c r="BY817" t="s">
        <v>361</v>
      </c>
      <c r="BZ817" t="s">
        <v>361</v>
      </c>
      <c r="CA817" t="s">
        <v>361</v>
      </c>
      <c r="CB817" t="s">
        <v>361</v>
      </c>
      <c r="CC817" t="s">
        <v>361</v>
      </c>
      <c r="CF817" t="s">
        <v>361</v>
      </c>
      <c r="CG817" t="s">
        <v>361</v>
      </c>
      <c r="CH817" t="s">
        <v>361</v>
      </c>
      <c r="CI817" t="s">
        <v>361</v>
      </c>
      <c r="CJ817" t="s">
        <v>361</v>
      </c>
      <c r="CK817" t="s">
        <v>361</v>
      </c>
      <c r="CL817" t="s">
        <v>361</v>
      </c>
      <c r="CM817" t="s">
        <v>361</v>
      </c>
      <c r="CN817" t="s">
        <v>361</v>
      </c>
      <c r="CO817" t="s">
        <v>361</v>
      </c>
      <c r="CP817" t="s">
        <v>361</v>
      </c>
      <c r="CQ817" t="s">
        <v>361</v>
      </c>
      <c r="CR817" t="s">
        <v>361</v>
      </c>
      <c r="CS817" t="s">
        <v>361</v>
      </c>
      <c r="CT817" t="s">
        <v>361</v>
      </c>
      <c r="CU817" t="s">
        <v>361</v>
      </c>
      <c r="CV817" t="s">
        <v>361</v>
      </c>
      <c r="CW817" t="s">
        <v>361</v>
      </c>
      <c r="CX817" t="s">
        <v>361</v>
      </c>
      <c r="CY817" t="s">
        <v>361</v>
      </c>
      <c r="CZ817" t="s">
        <v>361</v>
      </c>
      <c r="DA817" t="s">
        <v>361</v>
      </c>
      <c r="DH817" t="s">
        <v>361</v>
      </c>
      <c r="DI817" t="s">
        <v>361</v>
      </c>
      <c r="DJ817" t="s">
        <v>361</v>
      </c>
      <c r="DK817" t="s">
        <v>361</v>
      </c>
      <c r="DL817" t="s">
        <v>361</v>
      </c>
      <c r="DM817" t="s">
        <v>361</v>
      </c>
      <c r="DN817" t="s">
        <v>361</v>
      </c>
      <c r="DO817" t="s">
        <v>361</v>
      </c>
      <c r="DP817" t="s">
        <v>361</v>
      </c>
      <c r="DQ817" t="s">
        <v>361</v>
      </c>
      <c r="DR817" t="s">
        <v>361</v>
      </c>
      <c r="DT817" t="s">
        <v>361</v>
      </c>
      <c r="DU817" t="s">
        <v>361</v>
      </c>
      <c r="DV817" t="s">
        <v>361</v>
      </c>
      <c r="DW817" t="s">
        <v>361</v>
      </c>
      <c r="DX817" t="s">
        <v>361</v>
      </c>
      <c r="DY817" t="s">
        <v>361</v>
      </c>
      <c r="DZ817" t="s">
        <v>361</v>
      </c>
      <c r="EA817" t="s">
        <v>361</v>
      </c>
      <c r="EB817" t="s">
        <v>361</v>
      </c>
      <c r="EC817" t="s">
        <v>361</v>
      </c>
      <c r="ED817" t="s">
        <v>361</v>
      </c>
      <c r="JL817" t="s">
        <v>361</v>
      </c>
      <c r="JM817" t="s">
        <v>361</v>
      </c>
      <c r="JN817" t="s">
        <v>361</v>
      </c>
      <c r="JO817" t="s">
        <v>361</v>
      </c>
      <c r="JP817" t="s">
        <v>361</v>
      </c>
      <c r="JQ817" t="s">
        <v>361</v>
      </c>
      <c r="JR817" t="s">
        <v>361</v>
      </c>
      <c r="JS817" t="s">
        <v>361</v>
      </c>
      <c r="JT817" t="s">
        <v>361</v>
      </c>
      <c r="JU817" t="s">
        <v>361</v>
      </c>
      <c r="JV817" t="s">
        <v>361</v>
      </c>
      <c r="JW817" t="s">
        <v>361</v>
      </c>
      <c r="KB817" t="s">
        <v>59</v>
      </c>
    </row>
    <row r="818" spans="1:288" x14ac:dyDescent="0.3">
      <c r="A818">
        <v>817</v>
      </c>
      <c r="AV818" t="s">
        <v>361</v>
      </c>
      <c r="AW818" t="s">
        <v>361</v>
      </c>
      <c r="AX818" t="s">
        <v>361</v>
      </c>
      <c r="AY818" t="s">
        <v>361</v>
      </c>
      <c r="AZ818" t="s">
        <v>361</v>
      </c>
      <c r="BA818" t="s">
        <v>361</v>
      </c>
      <c r="BB818" t="s">
        <v>361</v>
      </c>
      <c r="BC818" t="s">
        <v>361</v>
      </c>
      <c r="BD818" t="s">
        <v>361</v>
      </c>
      <c r="BE818" t="s">
        <v>361</v>
      </c>
      <c r="BF818" t="s">
        <v>361</v>
      </c>
      <c r="BG818" t="s">
        <v>361</v>
      </c>
      <c r="BH818" t="s">
        <v>361</v>
      </c>
      <c r="BI818" t="s">
        <v>361</v>
      </c>
      <c r="BJ818" t="s">
        <v>361</v>
      </c>
      <c r="BK818" t="s">
        <v>361</v>
      </c>
      <c r="BL818" t="s">
        <v>361</v>
      </c>
      <c r="BM818" t="s">
        <v>361</v>
      </c>
      <c r="BP818" t="s">
        <v>361</v>
      </c>
      <c r="BQ818" t="s">
        <v>361</v>
      </c>
      <c r="BR818" t="s">
        <v>361</v>
      </c>
      <c r="BS818" t="s">
        <v>361</v>
      </c>
      <c r="BT818" t="s">
        <v>361</v>
      </c>
      <c r="BU818" t="s">
        <v>361</v>
      </c>
      <c r="BV818" t="s">
        <v>361</v>
      </c>
      <c r="BW818" t="s">
        <v>361</v>
      </c>
      <c r="BX818" t="s">
        <v>361</v>
      </c>
      <c r="BY818" t="s">
        <v>361</v>
      </c>
      <c r="BZ818" t="s">
        <v>361</v>
      </c>
      <c r="CA818" t="s">
        <v>361</v>
      </c>
      <c r="CB818" t="s">
        <v>361</v>
      </c>
      <c r="CC818" t="s">
        <v>361</v>
      </c>
      <c r="CF818" t="s">
        <v>361</v>
      </c>
      <c r="CG818" t="s">
        <v>361</v>
      </c>
      <c r="CH818" t="s">
        <v>361</v>
      </c>
      <c r="CI818" t="s">
        <v>361</v>
      </c>
      <c r="CJ818" t="s">
        <v>361</v>
      </c>
      <c r="CK818" t="s">
        <v>361</v>
      </c>
      <c r="CL818" t="s">
        <v>361</v>
      </c>
      <c r="CM818" t="s">
        <v>361</v>
      </c>
      <c r="CN818" t="s">
        <v>361</v>
      </c>
      <c r="CO818" t="s">
        <v>361</v>
      </c>
      <c r="CP818" t="s">
        <v>361</v>
      </c>
      <c r="CQ818" t="s">
        <v>361</v>
      </c>
      <c r="CR818" t="s">
        <v>361</v>
      </c>
      <c r="CS818" t="s">
        <v>361</v>
      </c>
      <c r="CT818" t="s">
        <v>361</v>
      </c>
      <c r="CU818" t="s">
        <v>361</v>
      </c>
      <c r="CV818" t="s">
        <v>361</v>
      </c>
      <c r="CW818" t="s">
        <v>361</v>
      </c>
      <c r="CX818" t="s">
        <v>361</v>
      </c>
      <c r="CY818" t="s">
        <v>361</v>
      </c>
      <c r="CZ818" t="s">
        <v>361</v>
      </c>
      <c r="DA818" t="s">
        <v>361</v>
      </c>
      <c r="DH818" t="s">
        <v>361</v>
      </c>
      <c r="DI818" t="s">
        <v>361</v>
      </c>
      <c r="DJ818" t="s">
        <v>361</v>
      </c>
      <c r="DK818" t="s">
        <v>361</v>
      </c>
      <c r="DL818" t="s">
        <v>361</v>
      </c>
      <c r="DM818" t="s">
        <v>361</v>
      </c>
      <c r="DN818" t="s">
        <v>361</v>
      </c>
      <c r="DO818" t="s">
        <v>361</v>
      </c>
      <c r="DP818" t="s">
        <v>361</v>
      </c>
      <c r="DQ818" t="s">
        <v>361</v>
      </c>
      <c r="DR818" t="s">
        <v>361</v>
      </c>
      <c r="DT818" t="s">
        <v>361</v>
      </c>
      <c r="DU818" t="s">
        <v>361</v>
      </c>
      <c r="DV818" t="s">
        <v>361</v>
      </c>
      <c r="DW818" t="s">
        <v>361</v>
      </c>
      <c r="DX818" t="s">
        <v>361</v>
      </c>
      <c r="DY818" t="s">
        <v>361</v>
      </c>
      <c r="DZ818" t="s">
        <v>361</v>
      </c>
      <c r="EA818" t="s">
        <v>361</v>
      </c>
      <c r="EB818" t="s">
        <v>361</v>
      </c>
      <c r="EC818" t="s">
        <v>361</v>
      </c>
      <c r="ED818" t="s">
        <v>361</v>
      </c>
      <c r="JL818" t="s">
        <v>361</v>
      </c>
      <c r="JM818" t="s">
        <v>361</v>
      </c>
      <c r="JN818" t="s">
        <v>361</v>
      </c>
      <c r="JO818" t="s">
        <v>361</v>
      </c>
      <c r="JP818" t="s">
        <v>361</v>
      </c>
      <c r="JQ818" t="s">
        <v>361</v>
      </c>
      <c r="JR818" t="s">
        <v>361</v>
      </c>
      <c r="JS818" t="s">
        <v>361</v>
      </c>
      <c r="JT818" t="s">
        <v>361</v>
      </c>
      <c r="JU818" t="s">
        <v>361</v>
      </c>
      <c r="JV818" t="s">
        <v>361</v>
      </c>
      <c r="JW818" t="s">
        <v>361</v>
      </c>
      <c r="KB818" t="s">
        <v>59</v>
      </c>
    </row>
    <row r="819" spans="1:288" x14ac:dyDescent="0.3">
      <c r="D819" s="45"/>
      <c r="E819" s="46"/>
    </row>
    <row r="820" spans="1:288" x14ac:dyDescent="0.3">
      <c r="A820">
        <v>819</v>
      </c>
      <c r="AV820" t="s">
        <v>361</v>
      </c>
      <c r="AW820" t="s">
        <v>361</v>
      </c>
      <c r="AX820" t="s">
        <v>361</v>
      </c>
      <c r="AY820" t="s">
        <v>361</v>
      </c>
      <c r="AZ820" t="s">
        <v>361</v>
      </c>
      <c r="BA820" t="s">
        <v>361</v>
      </c>
      <c r="BB820" t="s">
        <v>361</v>
      </c>
      <c r="BC820" t="s">
        <v>361</v>
      </c>
      <c r="BD820" t="s">
        <v>361</v>
      </c>
      <c r="BE820" t="s">
        <v>361</v>
      </c>
      <c r="BF820" t="s">
        <v>361</v>
      </c>
      <c r="BG820" t="s">
        <v>361</v>
      </c>
      <c r="BH820" t="s">
        <v>361</v>
      </c>
      <c r="BI820" t="s">
        <v>361</v>
      </c>
      <c r="BJ820" t="s">
        <v>361</v>
      </c>
      <c r="BK820" t="s">
        <v>361</v>
      </c>
      <c r="BL820" t="s">
        <v>361</v>
      </c>
      <c r="BM820" t="s">
        <v>361</v>
      </c>
      <c r="BP820" t="s">
        <v>361</v>
      </c>
      <c r="BQ820" t="s">
        <v>361</v>
      </c>
      <c r="BR820" t="s">
        <v>361</v>
      </c>
      <c r="BS820" t="s">
        <v>361</v>
      </c>
      <c r="BT820" t="s">
        <v>361</v>
      </c>
      <c r="BU820" t="s">
        <v>361</v>
      </c>
      <c r="BV820" t="s">
        <v>361</v>
      </c>
      <c r="BW820" t="s">
        <v>361</v>
      </c>
      <c r="BX820" t="s">
        <v>361</v>
      </c>
      <c r="BY820" t="s">
        <v>361</v>
      </c>
      <c r="BZ820" t="s">
        <v>361</v>
      </c>
      <c r="CA820" t="s">
        <v>361</v>
      </c>
      <c r="CB820" t="s">
        <v>361</v>
      </c>
      <c r="CC820" t="s">
        <v>361</v>
      </c>
      <c r="CF820" t="s">
        <v>361</v>
      </c>
      <c r="CG820" t="s">
        <v>361</v>
      </c>
      <c r="CH820" t="s">
        <v>361</v>
      </c>
      <c r="CI820" t="s">
        <v>361</v>
      </c>
      <c r="CJ820" t="s">
        <v>361</v>
      </c>
      <c r="CK820" t="s">
        <v>361</v>
      </c>
      <c r="CL820" t="s">
        <v>361</v>
      </c>
      <c r="CM820" t="s">
        <v>361</v>
      </c>
      <c r="CN820" t="s">
        <v>361</v>
      </c>
      <c r="CO820" t="s">
        <v>361</v>
      </c>
      <c r="CP820" t="s">
        <v>361</v>
      </c>
      <c r="CQ820" t="s">
        <v>361</v>
      </c>
      <c r="CR820" t="s">
        <v>361</v>
      </c>
      <c r="CS820" t="s">
        <v>361</v>
      </c>
      <c r="CT820" t="s">
        <v>361</v>
      </c>
      <c r="CU820" t="s">
        <v>361</v>
      </c>
      <c r="CV820" t="s">
        <v>361</v>
      </c>
      <c r="CW820" t="s">
        <v>361</v>
      </c>
      <c r="CX820" t="s">
        <v>361</v>
      </c>
      <c r="CY820" t="s">
        <v>361</v>
      </c>
      <c r="CZ820" t="s">
        <v>361</v>
      </c>
      <c r="DA820" t="s">
        <v>361</v>
      </c>
      <c r="DH820" t="s">
        <v>361</v>
      </c>
      <c r="DI820" t="s">
        <v>361</v>
      </c>
      <c r="DJ820" t="s">
        <v>361</v>
      </c>
      <c r="DK820" t="s">
        <v>361</v>
      </c>
      <c r="DL820" t="s">
        <v>361</v>
      </c>
      <c r="DM820" t="s">
        <v>361</v>
      </c>
      <c r="DN820" t="s">
        <v>361</v>
      </c>
      <c r="DO820" t="s">
        <v>361</v>
      </c>
      <c r="DP820" t="s">
        <v>361</v>
      </c>
      <c r="DQ820" t="s">
        <v>361</v>
      </c>
      <c r="DR820" t="s">
        <v>361</v>
      </c>
      <c r="DT820" t="s">
        <v>361</v>
      </c>
      <c r="DU820" t="s">
        <v>361</v>
      </c>
      <c r="DV820" t="s">
        <v>361</v>
      </c>
      <c r="DW820" t="s">
        <v>361</v>
      </c>
      <c r="DX820" t="s">
        <v>361</v>
      </c>
      <c r="DY820" t="s">
        <v>361</v>
      </c>
      <c r="DZ820" t="s">
        <v>361</v>
      </c>
      <c r="EA820" t="s">
        <v>361</v>
      </c>
      <c r="EB820" t="s">
        <v>361</v>
      </c>
      <c r="EC820" t="s">
        <v>361</v>
      </c>
      <c r="ED820" t="s">
        <v>361</v>
      </c>
      <c r="JL820" t="s">
        <v>361</v>
      </c>
      <c r="JM820" t="s">
        <v>361</v>
      </c>
      <c r="JN820" t="s">
        <v>361</v>
      </c>
      <c r="JO820" t="s">
        <v>361</v>
      </c>
      <c r="JP820" t="s">
        <v>361</v>
      </c>
      <c r="JQ820" t="s">
        <v>361</v>
      </c>
      <c r="JR820" t="s">
        <v>361</v>
      </c>
      <c r="JS820" t="s">
        <v>361</v>
      </c>
      <c r="JT820" t="s">
        <v>361</v>
      </c>
      <c r="JU820" t="s">
        <v>361</v>
      </c>
      <c r="JV820" t="s">
        <v>361</v>
      </c>
      <c r="JW820" t="s">
        <v>361</v>
      </c>
      <c r="KB820" t="s">
        <v>59</v>
      </c>
    </row>
    <row r="821" spans="1:288" x14ac:dyDescent="0.3">
      <c r="A821">
        <v>820</v>
      </c>
      <c r="AV821" t="s">
        <v>361</v>
      </c>
      <c r="AW821" t="s">
        <v>361</v>
      </c>
      <c r="AX821" t="s">
        <v>361</v>
      </c>
      <c r="AY821" t="s">
        <v>361</v>
      </c>
      <c r="AZ821" t="s">
        <v>361</v>
      </c>
      <c r="BA821" t="s">
        <v>361</v>
      </c>
      <c r="BB821" t="s">
        <v>361</v>
      </c>
      <c r="BC821" t="s">
        <v>361</v>
      </c>
      <c r="BD821" t="s">
        <v>361</v>
      </c>
      <c r="BE821" t="s">
        <v>361</v>
      </c>
      <c r="BF821" t="s">
        <v>361</v>
      </c>
      <c r="BG821" t="s">
        <v>361</v>
      </c>
      <c r="BH821" t="s">
        <v>361</v>
      </c>
      <c r="BI821" t="s">
        <v>361</v>
      </c>
      <c r="BJ821" t="s">
        <v>361</v>
      </c>
      <c r="BK821" t="s">
        <v>361</v>
      </c>
      <c r="BL821" t="s">
        <v>361</v>
      </c>
      <c r="BM821" t="s">
        <v>361</v>
      </c>
      <c r="BP821" t="s">
        <v>361</v>
      </c>
      <c r="BQ821" t="s">
        <v>361</v>
      </c>
      <c r="BR821" t="s">
        <v>361</v>
      </c>
      <c r="BS821" t="s">
        <v>361</v>
      </c>
      <c r="BT821" t="s">
        <v>361</v>
      </c>
      <c r="BU821" t="s">
        <v>361</v>
      </c>
      <c r="BV821" t="s">
        <v>361</v>
      </c>
      <c r="BW821" t="s">
        <v>361</v>
      </c>
      <c r="BX821" t="s">
        <v>361</v>
      </c>
      <c r="BY821" t="s">
        <v>361</v>
      </c>
      <c r="BZ821" t="s">
        <v>361</v>
      </c>
      <c r="CA821" t="s">
        <v>361</v>
      </c>
      <c r="CB821" t="s">
        <v>361</v>
      </c>
      <c r="CC821" t="s">
        <v>361</v>
      </c>
      <c r="CF821" t="s">
        <v>361</v>
      </c>
      <c r="CG821" t="s">
        <v>361</v>
      </c>
      <c r="CH821" t="s">
        <v>361</v>
      </c>
      <c r="CI821" t="s">
        <v>361</v>
      </c>
      <c r="CJ821" t="s">
        <v>361</v>
      </c>
      <c r="CK821" t="s">
        <v>361</v>
      </c>
      <c r="CL821" t="s">
        <v>361</v>
      </c>
      <c r="CM821" t="s">
        <v>361</v>
      </c>
      <c r="CN821" t="s">
        <v>361</v>
      </c>
      <c r="CO821" t="s">
        <v>361</v>
      </c>
      <c r="CP821" t="s">
        <v>361</v>
      </c>
      <c r="CQ821" t="s">
        <v>361</v>
      </c>
      <c r="CR821" t="s">
        <v>361</v>
      </c>
      <c r="CS821" t="s">
        <v>361</v>
      </c>
      <c r="CT821" t="s">
        <v>361</v>
      </c>
      <c r="CU821" t="s">
        <v>361</v>
      </c>
      <c r="CV821" t="s">
        <v>361</v>
      </c>
      <c r="CW821" t="s">
        <v>361</v>
      </c>
      <c r="CX821" t="s">
        <v>361</v>
      </c>
      <c r="CY821" t="s">
        <v>361</v>
      </c>
      <c r="CZ821" t="s">
        <v>361</v>
      </c>
      <c r="DA821" t="s">
        <v>361</v>
      </c>
      <c r="DH821" t="s">
        <v>361</v>
      </c>
      <c r="DI821" t="s">
        <v>361</v>
      </c>
      <c r="DJ821" t="s">
        <v>361</v>
      </c>
      <c r="DK821" t="s">
        <v>361</v>
      </c>
      <c r="DL821" t="s">
        <v>361</v>
      </c>
      <c r="DM821" t="s">
        <v>361</v>
      </c>
      <c r="DN821" t="s">
        <v>361</v>
      </c>
      <c r="DO821" t="s">
        <v>361</v>
      </c>
      <c r="DP821" t="s">
        <v>361</v>
      </c>
      <c r="DQ821" t="s">
        <v>361</v>
      </c>
      <c r="DR821" t="s">
        <v>361</v>
      </c>
      <c r="DT821" t="s">
        <v>361</v>
      </c>
      <c r="DU821" t="s">
        <v>361</v>
      </c>
      <c r="DV821" t="s">
        <v>361</v>
      </c>
      <c r="DW821" t="s">
        <v>361</v>
      </c>
      <c r="DX821" t="s">
        <v>361</v>
      </c>
      <c r="DY821" t="s">
        <v>361</v>
      </c>
      <c r="DZ821" t="s">
        <v>361</v>
      </c>
      <c r="EA821" t="s">
        <v>361</v>
      </c>
      <c r="EB821" t="s">
        <v>361</v>
      </c>
      <c r="EC821" t="s">
        <v>361</v>
      </c>
      <c r="ED821" t="s">
        <v>361</v>
      </c>
      <c r="JL821" t="s">
        <v>361</v>
      </c>
      <c r="JM821" t="s">
        <v>361</v>
      </c>
      <c r="JN821" t="s">
        <v>361</v>
      </c>
      <c r="JO821" t="s">
        <v>361</v>
      </c>
      <c r="JP821" t="s">
        <v>361</v>
      </c>
      <c r="JQ821" t="s">
        <v>361</v>
      </c>
      <c r="JR821" t="s">
        <v>361</v>
      </c>
      <c r="JS821" t="s">
        <v>361</v>
      </c>
      <c r="JT821" t="s">
        <v>361</v>
      </c>
      <c r="JU821" t="s">
        <v>361</v>
      </c>
      <c r="JV821" t="s">
        <v>361</v>
      </c>
      <c r="JW821" t="s">
        <v>361</v>
      </c>
      <c r="KB821" t="s">
        <v>59</v>
      </c>
    </row>
    <row r="822" spans="1:288" x14ac:dyDescent="0.3">
      <c r="D822" s="45"/>
      <c r="E822" s="46"/>
    </row>
    <row r="823" spans="1:288" x14ac:dyDescent="0.3">
      <c r="A823">
        <v>822</v>
      </c>
      <c r="AV823" t="s">
        <v>361</v>
      </c>
      <c r="AW823" t="s">
        <v>361</v>
      </c>
      <c r="AX823" t="s">
        <v>361</v>
      </c>
      <c r="AY823" t="s">
        <v>361</v>
      </c>
      <c r="AZ823" t="s">
        <v>361</v>
      </c>
      <c r="BA823" t="s">
        <v>361</v>
      </c>
      <c r="BB823" t="s">
        <v>361</v>
      </c>
      <c r="BC823" t="s">
        <v>361</v>
      </c>
      <c r="BD823" t="s">
        <v>361</v>
      </c>
      <c r="BE823" t="s">
        <v>361</v>
      </c>
      <c r="BF823" t="s">
        <v>361</v>
      </c>
      <c r="BG823" t="s">
        <v>361</v>
      </c>
      <c r="BH823" t="s">
        <v>361</v>
      </c>
      <c r="BI823" t="s">
        <v>361</v>
      </c>
      <c r="BJ823" t="s">
        <v>361</v>
      </c>
      <c r="BK823" t="s">
        <v>361</v>
      </c>
      <c r="BL823" t="s">
        <v>361</v>
      </c>
      <c r="BM823" t="s">
        <v>361</v>
      </c>
      <c r="BP823" t="s">
        <v>361</v>
      </c>
      <c r="BQ823" t="s">
        <v>361</v>
      </c>
      <c r="BR823" t="s">
        <v>361</v>
      </c>
      <c r="BS823" t="s">
        <v>361</v>
      </c>
      <c r="BT823" t="s">
        <v>361</v>
      </c>
      <c r="BU823" t="s">
        <v>361</v>
      </c>
      <c r="BV823" t="s">
        <v>361</v>
      </c>
      <c r="BW823" t="s">
        <v>361</v>
      </c>
      <c r="BX823" t="s">
        <v>361</v>
      </c>
      <c r="BY823" t="s">
        <v>361</v>
      </c>
      <c r="BZ823" t="s">
        <v>361</v>
      </c>
      <c r="CA823" t="s">
        <v>361</v>
      </c>
      <c r="CB823" t="s">
        <v>361</v>
      </c>
      <c r="CC823" t="s">
        <v>361</v>
      </c>
      <c r="CF823" t="s">
        <v>361</v>
      </c>
      <c r="CG823" t="s">
        <v>361</v>
      </c>
      <c r="CH823" t="s">
        <v>361</v>
      </c>
      <c r="CI823" t="s">
        <v>361</v>
      </c>
      <c r="CJ823" t="s">
        <v>361</v>
      </c>
      <c r="CK823" t="s">
        <v>361</v>
      </c>
      <c r="CL823" t="s">
        <v>361</v>
      </c>
      <c r="CM823" t="s">
        <v>361</v>
      </c>
      <c r="CN823" t="s">
        <v>361</v>
      </c>
      <c r="CO823" t="s">
        <v>361</v>
      </c>
      <c r="CP823" t="s">
        <v>361</v>
      </c>
      <c r="CQ823" t="s">
        <v>361</v>
      </c>
      <c r="CR823" t="s">
        <v>361</v>
      </c>
      <c r="CS823" t="s">
        <v>361</v>
      </c>
      <c r="CT823" t="s">
        <v>361</v>
      </c>
      <c r="CU823" t="s">
        <v>361</v>
      </c>
      <c r="CV823" t="s">
        <v>361</v>
      </c>
      <c r="CW823" t="s">
        <v>361</v>
      </c>
      <c r="CX823" t="s">
        <v>361</v>
      </c>
      <c r="CY823" t="s">
        <v>361</v>
      </c>
      <c r="CZ823" t="s">
        <v>361</v>
      </c>
      <c r="DA823" t="s">
        <v>361</v>
      </c>
      <c r="DH823" t="s">
        <v>361</v>
      </c>
      <c r="DI823" t="s">
        <v>361</v>
      </c>
      <c r="DJ823" t="s">
        <v>361</v>
      </c>
      <c r="DK823" t="s">
        <v>361</v>
      </c>
      <c r="DL823" t="s">
        <v>361</v>
      </c>
      <c r="DM823" t="s">
        <v>361</v>
      </c>
      <c r="DN823" t="s">
        <v>361</v>
      </c>
      <c r="DO823" t="s">
        <v>361</v>
      </c>
      <c r="DP823" t="s">
        <v>361</v>
      </c>
      <c r="DQ823" t="s">
        <v>361</v>
      </c>
      <c r="DR823" t="s">
        <v>361</v>
      </c>
      <c r="DT823" t="s">
        <v>361</v>
      </c>
      <c r="DU823" t="s">
        <v>361</v>
      </c>
      <c r="DV823" t="s">
        <v>361</v>
      </c>
      <c r="DW823" t="s">
        <v>361</v>
      </c>
      <c r="DX823" t="s">
        <v>361</v>
      </c>
      <c r="DY823" t="s">
        <v>361</v>
      </c>
      <c r="DZ823" t="s">
        <v>361</v>
      </c>
      <c r="EA823" t="s">
        <v>361</v>
      </c>
      <c r="EB823" t="s">
        <v>361</v>
      </c>
      <c r="EC823" t="s">
        <v>361</v>
      </c>
      <c r="ED823" t="s">
        <v>361</v>
      </c>
      <c r="JL823" t="s">
        <v>361</v>
      </c>
      <c r="JM823" t="s">
        <v>361</v>
      </c>
      <c r="JN823" t="s">
        <v>361</v>
      </c>
      <c r="JO823" t="s">
        <v>361</v>
      </c>
      <c r="JP823" t="s">
        <v>361</v>
      </c>
      <c r="JQ823" t="s">
        <v>361</v>
      </c>
      <c r="JR823" t="s">
        <v>361</v>
      </c>
      <c r="JS823" t="s">
        <v>361</v>
      </c>
      <c r="JT823" t="s">
        <v>361</v>
      </c>
      <c r="JU823" t="s">
        <v>361</v>
      </c>
      <c r="JV823" t="s">
        <v>361</v>
      </c>
      <c r="JW823" t="s">
        <v>361</v>
      </c>
      <c r="KB823" t="s">
        <v>59</v>
      </c>
    </row>
    <row r="824" spans="1:288" x14ac:dyDescent="0.3">
      <c r="A824">
        <v>823</v>
      </c>
      <c r="AV824" t="s">
        <v>361</v>
      </c>
      <c r="AW824" t="s">
        <v>361</v>
      </c>
      <c r="AX824" t="s">
        <v>361</v>
      </c>
      <c r="AY824" t="s">
        <v>361</v>
      </c>
      <c r="AZ824" t="s">
        <v>361</v>
      </c>
      <c r="BA824" t="s">
        <v>361</v>
      </c>
      <c r="BB824" t="s">
        <v>361</v>
      </c>
      <c r="BC824" t="s">
        <v>361</v>
      </c>
      <c r="BD824" t="s">
        <v>361</v>
      </c>
      <c r="BE824" t="s">
        <v>361</v>
      </c>
      <c r="BF824" t="s">
        <v>361</v>
      </c>
      <c r="BG824" t="s">
        <v>361</v>
      </c>
      <c r="BH824" t="s">
        <v>361</v>
      </c>
      <c r="BI824" t="s">
        <v>361</v>
      </c>
      <c r="BJ824" t="s">
        <v>361</v>
      </c>
      <c r="BK824" t="s">
        <v>361</v>
      </c>
      <c r="BL824" t="s">
        <v>361</v>
      </c>
      <c r="BM824" t="s">
        <v>361</v>
      </c>
      <c r="BP824" t="s">
        <v>361</v>
      </c>
      <c r="BQ824" t="s">
        <v>361</v>
      </c>
      <c r="BR824" t="s">
        <v>361</v>
      </c>
      <c r="BS824" t="s">
        <v>361</v>
      </c>
      <c r="BT824" t="s">
        <v>361</v>
      </c>
      <c r="BU824" t="s">
        <v>361</v>
      </c>
      <c r="BV824" t="s">
        <v>361</v>
      </c>
      <c r="BW824" t="s">
        <v>361</v>
      </c>
      <c r="BX824" t="s">
        <v>361</v>
      </c>
      <c r="BY824" t="s">
        <v>361</v>
      </c>
      <c r="BZ824" t="s">
        <v>361</v>
      </c>
      <c r="CA824" t="s">
        <v>361</v>
      </c>
      <c r="CB824" t="s">
        <v>361</v>
      </c>
      <c r="CC824" t="s">
        <v>361</v>
      </c>
      <c r="CF824" t="s">
        <v>361</v>
      </c>
      <c r="CG824" t="s">
        <v>361</v>
      </c>
      <c r="CH824" t="s">
        <v>361</v>
      </c>
      <c r="CI824" t="s">
        <v>361</v>
      </c>
      <c r="CJ824" t="s">
        <v>361</v>
      </c>
      <c r="CK824" t="s">
        <v>361</v>
      </c>
      <c r="CL824" t="s">
        <v>361</v>
      </c>
      <c r="CM824" t="s">
        <v>361</v>
      </c>
      <c r="CN824" t="s">
        <v>361</v>
      </c>
      <c r="CO824" t="s">
        <v>361</v>
      </c>
      <c r="CP824" t="s">
        <v>361</v>
      </c>
      <c r="CQ824" t="s">
        <v>361</v>
      </c>
      <c r="CR824" t="s">
        <v>361</v>
      </c>
      <c r="CS824" t="s">
        <v>361</v>
      </c>
      <c r="CT824" t="s">
        <v>361</v>
      </c>
      <c r="CU824" t="s">
        <v>361</v>
      </c>
      <c r="CV824" t="s">
        <v>361</v>
      </c>
      <c r="CW824" t="s">
        <v>361</v>
      </c>
      <c r="CX824" t="s">
        <v>361</v>
      </c>
      <c r="CY824" t="s">
        <v>361</v>
      </c>
      <c r="CZ824" t="s">
        <v>361</v>
      </c>
      <c r="DA824" t="s">
        <v>361</v>
      </c>
      <c r="DH824" t="s">
        <v>361</v>
      </c>
      <c r="DI824" t="s">
        <v>361</v>
      </c>
      <c r="DJ824" t="s">
        <v>361</v>
      </c>
      <c r="DK824" t="s">
        <v>361</v>
      </c>
      <c r="DL824" t="s">
        <v>361</v>
      </c>
      <c r="DM824" t="s">
        <v>361</v>
      </c>
      <c r="DN824" t="s">
        <v>361</v>
      </c>
      <c r="DO824" t="s">
        <v>361</v>
      </c>
      <c r="DP824" t="s">
        <v>361</v>
      </c>
      <c r="DQ824" t="s">
        <v>361</v>
      </c>
      <c r="DR824" t="s">
        <v>361</v>
      </c>
      <c r="DT824" t="s">
        <v>361</v>
      </c>
      <c r="DU824" t="s">
        <v>361</v>
      </c>
      <c r="DV824" t="s">
        <v>361</v>
      </c>
      <c r="DW824" t="s">
        <v>361</v>
      </c>
      <c r="DX824" t="s">
        <v>361</v>
      </c>
      <c r="DY824" t="s">
        <v>361</v>
      </c>
      <c r="DZ824" t="s">
        <v>361</v>
      </c>
      <c r="EA824" t="s">
        <v>361</v>
      </c>
      <c r="EB824" t="s">
        <v>361</v>
      </c>
      <c r="EC824" t="s">
        <v>361</v>
      </c>
      <c r="ED824" t="s">
        <v>361</v>
      </c>
      <c r="JL824" t="s">
        <v>361</v>
      </c>
      <c r="JM824" t="s">
        <v>361</v>
      </c>
      <c r="JN824" t="s">
        <v>361</v>
      </c>
      <c r="JO824" t="s">
        <v>361</v>
      </c>
      <c r="JP824" t="s">
        <v>361</v>
      </c>
      <c r="JQ824" t="s">
        <v>361</v>
      </c>
      <c r="JR824" t="s">
        <v>361</v>
      </c>
      <c r="JS824" t="s">
        <v>361</v>
      </c>
      <c r="JT824" t="s">
        <v>361</v>
      </c>
      <c r="JU824" t="s">
        <v>361</v>
      </c>
      <c r="JV824" t="s">
        <v>361</v>
      </c>
      <c r="JW824" t="s">
        <v>361</v>
      </c>
      <c r="KB824" t="s">
        <v>59</v>
      </c>
    </row>
    <row r="825" spans="1:288" x14ac:dyDescent="0.3">
      <c r="D825" s="45"/>
      <c r="E825" s="46"/>
    </row>
    <row r="826" spans="1:288" x14ac:dyDescent="0.3">
      <c r="D826" s="45"/>
      <c r="E826" s="46"/>
    </row>
    <row r="827" spans="1:288" x14ac:dyDescent="0.3">
      <c r="D827" s="45"/>
      <c r="E827" s="46"/>
    </row>
    <row r="828" spans="1:288" x14ac:dyDescent="0.3">
      <c r="A828">
        <v>827</v>
      </c>
      <c r="AV828" t="s">
        <v>361</v>
      </c>
      <c r="AW828" t="s">
        <v>361</v>
      </c>
      <c r="AX828" t="s">
        <v>361</v>
      </c>
      <c r="AY828" t="s">
        <v>361</v>
      </c>
      <c r="AZ828" t="s">
        <v>361</v>
      </c>
      <c r="BA828" t="s">
        <v>361</v>
      </c>
      <c r="BB828" t="s">
        <v>361</v>
      </c>
      <c r="BC828" t="s">
        <v>361</v>
      </c>
      <c r="BD828" t="s">
        <v>361</v>
      </c>
      <c r="BE828" t="s">
        <v>361</v>
      </c>
      <c r="BF828" t="s">
        <v>361</v>
      </c>
      <c r="BG828" t="s">
        <v>361</v>
      </c>
      <c r="BH828" t="s">
        <v>361</v>
      </c>
      <c r="BI828" t="s">
        <v>361</v>
      </c>
      <c r="BJ828" t="s">
        <v>361</v>
      </c>
      <c r="BK828" t="s">
        <v>361</v>
      </c>
      <c r="BL828" t="s">
        <v>361</v>
      </c>
      <c r="BM828" t="s">
        <v>361</v>
      </c>
      <c r="BP828" t="s">
        <v>361</v>
      </c>
      <c r="BQ828" t="s">
        <v>361</v>
      </c>
      <c r="BR828" t="s">
        <v>361</v>
      </c>
      <c r="BS828" t="s">
        <v>361</v>
      </c>
      <c r="BT828" t="s">
        <v>361</v>
      </c>
      <c r="BU828" t="s">
        <v>361</v>
      </c>
      <c r="BV828" t="s">
        <v>361</v>
      </c>
      <c r="BW828" t="s">
        <v>361</v>
      </c>
      <c r="BX828" t="s">
        <v>361</v>
      </c>
      <c r="BY828" t="s">
        <v>361</v>
      </c>
      <c r="BZ828" t="s">
        <v>361</v>
      </c>
      <c r="CA828" t="s">
        <v>361</v>
      </c>
      <c r="CB828" t="s">
        <v>361</v>
      </c>
      <c r="CC828" t="s">
        <v>361</v>
      </c>
      <c r="CF828" t="s">
        <v>361</v>
      </c>
      <c r="CG828" t="s">
        <v>361</v>
      </c>
      <c r="CH828" t="s">
        <v>361</v>
      </c>
      <c r="CI828" t="s">
        <v>361</v>
      </c>
      <c r="CJ828" t="s">
        <v>361</v>
      </c>
      <c r="CK828" t="s">
        <v>361</v>
      </c>
      <c r="CL828" t="s">
        <v>361</v>
      </c>
      <c r="CM828" t="s">
        <v>361</v>
      </c>
      <c r="CN828" t="s">
        <v>361</v>
      </c>
      <c r="CO828" t="s">
        <v>361</v>
      </c>
      <c r="CP828" t="s">
        <v>361</v>
      </c>
      <c r="CQ828" t="s">
        <v>361</v>
      </c>
      <c r="CR828" t="s">
        <v>361</v>
      </c>
      <c r="CS828" t="s">
        <v>361</v>
      </c>
      <c r="CT828" t="s">
        <v>361</v>
      </c>
      <c r="CU828" t="s">
        <v>361</v>
      </c>
      <c r="CV828" t="s">
        <v>361</v>
      </c>
      <c r="CW828" t="s">
        <v>361</v>
      </c>
      <c r="CX828" t="s">
        <v>361</v>
      </c>
      <c r="CY828" t="s">
        <v>361</v>
      </c>
      <c r="CZ828" t="s">
        <v>361</v>
      </c>
      <c r="DA828" t="s">
        <v>361</v>
      </c>
      <c r="DH828" t="s">
        <v>361</v>
      </c>
      <c r="DI828" t="s">
        <v>361</v>
      </c>
      <c r="DJ828" t="s">
        <v>361</v>
      </c>
      <c r="DK828" t="s">
        <v>361</v>
      </c>
      <c r="DL828" t="s">
        <v>361</v>
      </c>
      <c r="DM828" t="s">
        <v>361</v>
      </c>
      <c r="DN828" t="s">
        <v>361</v>
      </c>
      <c r="DO828" t="s">
        <v>361</v>
      </c>
      <c r="DP828" t="s">
        <v>361</v>
      </c>
      <c r="DQ828" t="s">
        <v>361</v>
      </c>
      <c r="DR828" t="s">
        <v>361</v>
      </c>
      <c r="DT828" t="s">
        <v>361</v>
      </c>
      <c r="DU828" t="s">
        <v>361</v>
      </c>
      <c r="DV828" t="s">
        <v>361</v>
      </c>
      <c r="DW828" t="s">
        <v>361</v>
      </c>
      <c r="DX828" t="s">
        <v>361</v>
      </c>
      <c r="DY828" t="s">
        <v>361</v>
      </c>
      <c r="DZ828" t="s">
        <v>361</v>
      </c>
      <c r="EA828" t="s">
        <v>361</v>
      </c>
      <c r="EB828" t="s">
        <v>361</v>
      </c>
      <c r="EC828" t="s">
        <v>361</v>
      </c>
      <c r="ED828" t="s">
        <v>361</v>
      </c>
      <c r="JL828" t="s">
        <v>361</v>
      </c>
      <c r="JM828" t="s">
        <v>361</v>
      </c>
      <c r="JN828" t="s">
        <v>361</v>
      </c>
      <c r="JO828" t="s">
        <v>361</v>
      </c>
      <c r="JP828" t="s">
        <v>361</v>
      </c>
      <c r="JQ828" t="s">
        <v>361</v>
      </c>
      <c r="JR828" t="s">
        <v>361</v>
      </c>
      <c r="JS828" t="s">
        <v>361</v>
      </c>
      <c r="JT828" t="s">
        <v>361</v>
      </c>
      <c r="JU828" t="s">
        <v>361</v>
      </c>
      <c r="JV828" t="s">
        <v>361</v>
      </c>
      <c r="JW828" t="s">
        <v>361</v>
      </c>
      <c r="KB828" t="s">
        <v>59</v>
      </c>
    </row>
    <row r="829" spans="1:288" x14ac:dyDescent="0.3">
      <c r="D829" s="45"/>
      <c r="E829" s="46"/>
    </row>
    <row r="830" spans="1:288" x14ac:dyDescent="0.3">
      <c r="A830">
        <v>829</v>
      </c>
      <c r="AV830" t="s">
        <v>361</v>
      </c>
      <c r="AW830" t="s">
        <v>361</v>
      </c>
      <c r="AX830" t="s">
        <v>361</v>
      </c>
      <c r="AY830" t="s">
        <v>361</v>
      </c>
      <c r="AZ830" t="s">
        <v>361</v>
      </c>
      <c r="BA830" t="s">
        <v>361</v>
      </c>
      <c r="BB830" t="s">
        <v>361</v>
      </c>
      <c r="BC830" t="s">
        <v>361</v>
      </c>
      <c r="BD830" t="s">
        <v>361</v>
      </c>
      <c r="BE830" t="s">
        <v>361</v>
      </c>
      <c r="BF830" t="s">
        <v>361</v>
      </c>
      <c r="BG830" t="s">
        <v>361</v>
      </c>
      <c r="BH830" t="s">
        <v>361</v>
      </c>
      <c r="BI830" t="s">
        <v>361</v>
      </c>
      <c r="BJ830" t="s">
        <v>361</v>
      </c>
      <c r="BK830" t="s">
        <v>361</v>
      </c>
      <c r="BL830" t="s">
        <v>361</v>
      </c>
      <c r="BM830" t="s">
        <v>361</v>
      </c>
      <c r="BP830" t="s">
        <v>361</v>
      </c>
      <c r="BQ830" t="s">
        <v>361</v>
      </c>
      <c r="BR830" t="s">
        <v>361</v>
      </c>
      <c r="BS830" t="s">
        <v>361</v>
      </c>
      <c r="BT830" t="s">
        <v>361</v>
      </c>
      <c r="BU830" t="s">
        <v>361</v>
      </c>
      <c r="BV830" t="s">
        <v>361</v>
      </c>
      <c r="BW830" t="s">
        <v>361</v>
      </c>
      <c r="BX830" t="s">
        <v>361</v>
      </c>
      <c r="BY830" t="s">
        <v>361</v>
      </c>
      <c r="BZ830" t="s">
        <v>361</v>
      </c>
      <c r="CA830" t="s">
        <v>361</v>
      </c>
      <c r="CB830" t="s">
        <v>361</v>
      </c>
      <c r="CC830" t="s">
        <v>361</v>
      </c>
      <c r="CF830" t="s">
        <v>361</v>
      </c>
      <c r="CG830" t="s">
        <v>361</v>
      </c>
      <c r="CH830" t="s">
        <v>361</v>
      </c>
      <c r="CI830" t="s">
        <v>361</v>
      </c>
      <c r="CJ830" t="s">
        <v>361</v>
      </c>
      <c r="CK830" t="s">
        <v>361</v>
      </c>
      <c r="CL830" t="s">
        <v>361</v>
      </c>
      <c r="CM830" t="s">
        <v>361</v>
      </c>
      <c r="CN830" t="s">
        <v>361</v>
      </c>
      <c r="CO830" t="s">
        <v>361</v>
      </c>
      <c r="CP830" t="s">
        <v>361</v>
      </c>
      <c r="CQ830" t="s">
        <v>361</v>
      </c>
      <c r="CR830" t="s">
        <v>361</v>
      </c>
      <c r="CS830" t="s">
        <v>361</v>
      </c>
      <c r="CT830" t="s">
        <v>361</v>
      </c>
      <c r="CU830" t="s">
        <v>361</v>
      </c>
      <c r="CV830" t="s">
        <v>361</v>
      </c>
      <c r="CW830" t="s">
        <v>361</v>
      </c>
      <c r="CX830" t="s">
        <v>361</v>
      </c>
      <c r="CY830" t="s">
        <v>361</v>
      </c>
      <c r="CZ830" t="s">
        <v>361</v>
      </c>
      <c r="DA830" t="s">
        <v>361</v>
      </c>
      <c r="DH830" t="s">
        <v>361</v>
      </c>
      <c r="DI830" t="s">
        <v>361</v>
      </c>
      <c r="DJ830" t="s">
        <v>361</v>
      </c>
      <c r="DK830" t="s">
        <v>361</v>
      </c>
      <c r="DL830" t="s">
        <v>361</v>
      </c>
      <c r="DM830" t="s">
        <v>361</v>
      </c>
      <c r="DN830" t="s">
        <v>361</v>
      </c>
      <c r="DO830" t="s">
        <v>361</v>
      </c>
      <c r="DP830" t="s">
        <v>361</v>
      </c>
      <c r="DQ830" t="s">
        <v>361</v>
      </c>
      <c r="DR830" t="s">
        <v>361</v>
      </c>
      <c r="DT830" t="s">
        <v>361</v>
      </c>
      <c r="DU830" t="s">
        <v>361</v>
      </c>
      <c r="DV830" t="s">
        <v>361</v>
      </c>
      <c r="DW830" t="s">
        <v>361</v>
      </c>
      <c r="DX830" t="s">
        <v>361</v>
      </c>
      <c r="DY830" t="s">
        <v>361</v>
      </c>
      <c r="DZ830" t="s">
        <v>361</v>
      </c>
      <c r="EA830" t="s">
        <v>361</v>
      </c>
      <c r="EB830" t="s">
        <v>361</v>
      </c>
      <c r="EC830" t="s">
        <v>361</v>
      </c>
      <c r="ED830" t="s">
        <v>361</v>
      </c>
      <c r="JL830" t="s">
        <v>361</v>
      </c>
      <c r="JM830" t="s">
        <v>361</v>
      </c>
      <c r="JN830" t="s">
        <v>361</v>
      </c>
      <c r="JO830" t="s">
        <v>361</v>
      </c>
      <c r="JP830" t="s">
        <v>361</v>
      </c>
      <c r="JQ830" t="s">
        <v>361</v>
      </c>
      <c r="JR830" t="s">
        <v>361</v>
      </c>
      <c r="JS830" t="s">
        <v>361</v>
      </c>
      <c r="JT830" t="s">
        <v>361</v>
      </c>
      <c r="JU830" t="s">
        <v>361</v>
      </c>
      <c r="JV830" t="s">
        <v>361</v>
      </c>
      <c r="JW830" t="s">
        <v>361</v>
      </c>
      <c r="KB830" t="s">
        <v>59</v>
      </c>
    </row>
    <row r="831" spans="1:288" x14ac:dyDescent="0.3">
      <c r="D831" s="45"/>
      <c r="E831" s="46"/>
    </row>
    <row r="832" spans="1:288" x14ac:dyDescent="0.3">
      <c r="D832" s="45"/>
      <c r="E832" s="46"/>
    </row>
    <row r="833" spans="1:288" x14ac:dyDescent="0.3">
      <c r="A833">
        <v>832</v>
      </c>
      <c r="AV833" t="s">
        <v>361</v>
      </c>
      <c r="AW833" t="s">
        <v>361</v>
      </c>
      <c r="AX833" t="s">
        <v>361</v>
      </c>
      <c r="AY833" t="s">
        <v>361</v>
      </c>
      <c r="AZ833" t="s">
        <v>361</v>
      </c>
      <c r="BA833" t="s">
        <v>361</v>
      </c>
      <c r="BB833" t="s">
        <v>361</v>
      </c>
      <c r="BC833" t="s">
        <v>361</v>
      </c>
      <c r="BD833" t="s">
        <v>361</v>
      </c>
      <c r="BE833" t="s">
        <v>361</v>
      </c>
      <c r="BF833" t="s">
        <v>361</v>
      </c>
      <c r="BG833" t="s">
        <v>361</v>
      </c>
      <c r="BH833" t="s">
        <v>361</v>
      </c>
      <c r="BI833" t="s">
        <v>361</v>
      </c>
      <c r="BJ833" t="s">
        <v>361</v>
      </c>
      <c r="BK833" t="s">
        <v>361</v>
      </c>
      <c r="BL833" t="s">
        <v>361</v>
      </c>
      <c r="BM833" t="s">
        <v>361</v>
      </c>
      <c r="BP833" t="s">
        <v>361</v>
      </c>
      <c r="BQ833" t="s">
        <v>361</v>
      </c>
      <c r="BR833" t="s">
        <v>361</v>
      </c>
      <c r="BS833" t="s">
        <v>361</v>
      </c>
      <c r="BT833" t="s">
        <v>361</v>
      </c>
      <c r="BU833" t="s">
        <v>361</v>
      </c>
      <c r="BV833" t="s">
        <v>361</v>
      </c>
      <c r="BW833" t="s">
        <v>361</v>
      </c>
      <c r="BX833" t="s">
        <v>361</v>
      </c>
      <c r="BY833" t="s">
        <v>361</v>
      </c>
      <c r="BZ833" t="s">
        <v>361</v>
      </c>
      <c r="CA833" t="s">
        <v>361</v>
      </c>
      <c r="CB833" t="s">
        <v>361</v>
      </c>
      <c r="CC833" t="s">
        <v>361</v>
      </c>
      <c r="CF833" t="s">
        <v>361</v>
      </c>
      <c r="CG833" t="s">
        <v>361</v>
      </c>
      <c r="CH833" t="s">
        <v>361</v>
      </c>
      <c r="CI833" t="s">
        <v>361</v>
      </c>
      <c r="CJ833" t="s">
        <v>361</v>
      </c>
      <c r="CK833" t="s">
        <v>361</v>
      </c>
      <c r="CL833" t="s">
        <v>361</v>
      </c>
      <c r="CM833" t="s">
        <v>361</v>
      </c>
      <c r="CN833" t="s">
        <v>361</v>
      </c>
      <c r="CO833" t="s">
        <v>361</v>
      </c>
      <c r="CP833" t="s">
        <v>361</v>
      </c>
      <c r="CQ833" t="s">
        <v>361</v>
      </c>
      <c r="CR833" t="s">
        <v>361</v>
      </c>
      <c r="CS833" t="s">
        <v>361</v>
      </c>
      <c r="CT833" t="s">
        <v>361</v>
      </c>
      <c r="CU833" t="s">
        <v>361</v>
      </c>
      <c r="CV833" t="s">
        <v>361</v>
      </c>
      <c r="CW833" t="s">
        <v>361</v>
      </c>
      <c r="CX833" t="s">
        <v>361</v>
      </c>
      <c r="CY833" t="s">
        <v>361</v>
      </c>
      <c r="CZ833" t="s">
        <v>361</v>
      </c>
      <c r="DA833" t="s">
        <v>361</v>
      </c>
      <c r="DH833" t="s">
        <v>361</v>
      </c>
      <c r="DI833" t="s">
        <v>361</v>
      </c>
      <c r="DJ833" t="s">
        <v>361</v>
      </c>
      <c r="DK833" t="s">
        <v>361</v>
      </c>
      <c r="DL833" t="s">
        <v>361</v>
      </c>
      <c r="DM833" t="s">
        <v>361</v>
      </c>
      <c r="DN833" t="s">
        <v>361</v>
      </c>
      <c r="DO833" t="s">
        <v>361</v>
      </c>
      <c r="DP833" t="s">
        <v>361</v>
      </c>
      <c r="DQ833" t="s">
        <v>361</v>
      </c>
      <c r="DR833" t="s">
        <v>361</v>
      </c>
      <c r="DT833" t="s">
        <v>361</v>
      </c>
      <c r="DU833" t="s">
        <v>361</v>
      </c>
      <c r="DV833" t="s">
        <v>361</v>
      </c>
      <c r="DW833" t="s">
        <v>361</v>
      </c>
      <c r="DX833" t="s">
        <v>361</v>
      </c>
      <c r="DY833" t="s">
        <v>361</v>
      </c>
      <c r="DZ833" t="s">
        <v>361</v>
      </c>
      <c r="EA833" t="s">
        <v>361</v>
      </c>
      <c r="EB833" t="s">
        <v>361</v>
      </c>
      <c r="EC833" t="s">
        <v>361</v>
      </c>
      <c r="ED833" t="s">
        <v>361</v>
      </c>
      <c r="JL833" t="s">
        <v>361</v>
      </c>
      <c r="JM833" t="s">
        <v>361</v>
      </c>
      <c r="JN833" t="s">
        <v>361</v>
      </c>
      <c r="JO833" t="s">
        <v>361</v>
      </c>
      <c r="JP833" t="s">
        <v>361</v>
      </c>
      <c r="JQ833" t="s">
        <v>361</v>
      </c>
      <c r="JR833" t="s">
        <v>361</v>
      </c>
      <c r="JS833" t="s">
        <v>361</v>
      </c>
      <c r="JT833" t="s">
        <v>361</v>
      </c>
      <c r="JU833" t="s">
        <v>361</v>
      </c>
      <c r="JV833" t="s">
        <v>361</v>
      </c>
      <c r="JW833" t="s">
        <v>361</v>
      </c>
      <c r="KB833" t="s">
        <v>59</v>
      </c>
    </row>
    <row r="834" spans="1:288" x14ac:dyDescent="0.3">
      <c r="A834">
        <v>833</v>
      </c>
      <c r="AV834" t="s">
        <v>361</v>
      </c>
      <c r="AW834" t="s">
        <v>361</v>
      </c>
      <c r="AX834" t="s">
        <v>361</v>
      </c>
      <c r="AY834" t="s">
        <v>361</v>
      </c>
      <c r="AZ834" t="s">
        <v>361</v>
      </c>
      <c r="BA834" t="s">
        <v>361</v>
      </c>
      <c r="BB834" t="s">
        <v>361</v>
      </c>
      <c r="BC834" t="s">
        <v>361</v>
      </c>
      <c r="BD834" t="s">
        <v>361</v>
      </c>
      <c r="BE834" t="s">
        <v>361</v>
      </c>
      <c r="BF834" t="s">
        <v>361</v>
      </c>
      <c r="BG834" t="s">
        <v>361</v>
      </c>
      <c r="BH834" t="s">
        <v>361</v>
      </c>
      <c r="BI834" t="s">
        <v>361</v>
      </c>
      <c r="BJ834" t="s">
        <v>361</v>
      </c>
      <c r="BK834" t="s">
        <v>361</v>
      </c>
      <c r="BL834" t="s">
        <v>361</v>
      </c>
      <c r="BM834" t="s">
        <v>361</v>
      </c>
      <c r="BP834" t="s">
        <v>361</v>
      </c>
      <c r="BQ834" t="s">
        <v>361</v>
      </c>
      <c r="BR834" t="s">
        <v>361</v>
      </c>
      <c r="BS834" t="s">
        <v>361</v>
      </c>
      <c r="BT834" t="s">
        <v>361</v>
      </c>
      <c r="BU834" t="s">
        <v>361</v>
      </c>
      <c r="BV834" t="s">
        <v>361</v>
      </c>
      <c r="BW834" t="s">
        <v>361</v>
      </c>
      <c r="BX834" t="s">
        <v>361</v>
      </c>
      <c r="BY834" t="s">
        <v>361</v>
      </c>
      <c r="BZ834" t="s">
        <v>361</v>
      </c>
      <c r="CA834" t="s">
        <v>361</v>
      </c>
      <c r="CB834" t="s">
        <v>361</v>
      </c>
      <c r="CC834" t="s">
        <v>361</v>
      </c>
      <c r="CF834" t="s">
        <v>361</v>
      </c>
      <c r="CG834" t="s">
        <v>361</v>
      </c>
      <c r="CH834" t="s">
        <v>361</v>
      </c>
      <c r="CI834" t="s">
        <v>361</v>
      </c>
      <c r="CJ834" t="s">
        <v>361</v>
      </c>
      <c r="CK834" t="s">
        <v>361</v>
      </c>
      <c r="CL834" t="s">
        <v>361</v>
      </c>
      <c r="CM834" t="s">
        <v>361</v>
      </c>
      <c r="CN834" t="s">
        <v>361</v>
      </c>
      <c r="CO834" t="s">
        <v>361</v>
      </c>
      <c r="CP834" t="s">
        <v>361</v>
      </c>
      <c r="CQ834" t="s">
        <v>361</v>
      </c>
      <c r="CR834" t="s">
        <v>361</v>
      </c>
      <c r="CS834" t="s">
        <v>361</v>
      </c>
      <c r="CT834" t="s">
        <v>361</v>
      </c>
      <c r="CU834" t="s">
        <v>361</v>
      </c>
      <c r="CV834" t="s">
        <v>361</v>
      </c>
      <c r="CW834" t="s">
        <v>361</v>
      </c>
      <c r="CX834" t="s">
        <v>361</v>
      </c>
      <c r="CY834" t="s">
        <v>361</v>
      </c>
      <c r="CZ834" t="s">
        <v>361</v>
      </c>
      <c r="DA834" t="s">
        <v>361</v>
      </c>
      <c r="DH834" t="s">
        <v>361</v>
      </c>
      <c r="DI834" t="s">
        <v>361</v>
      </c>
      <c r="DJ834" t="s">
        <v>361</v>
      </c>
      <c r="DK834" t="s">
        <v>361</v>
      </c>
      <c r="DL834" t="s">
        <v>361</v>
      </c>
      <c r="DM834" t="s">
        <v>361</v>
      </c>
      <c r="DN834" t="s">
        <v>361</v>
      </c>
      <c r="DO834" t="s">
        <v>361</v>
      </c>
      <c r="DP834" t="s">
        <v>361</v>
      </c>
      <c r="DQ834" t="s">
        <v>361</v>
      </c>
      <c r="DR834" t="s">
        <v>361</v>
      </c>
      <c r="DT834" t="s">
        <v>361</v>
      </c>
      <c r="DU834" t="s">
        <v>361</v>
      </c>
      <c r="DV834" t="s">
        <v>361</v>
      </c>
      <c r="DW834" t="s">
        <v>361</v>
      </c>
      <c r="DX834" t="s">
        <v>361</v>
      </c>
      <c r="DY834" t="s">
        <v>361</v>
      </c>
      <c r="DZ834" t="s">
        <v>361</v>
      </c>
      <c r="EA834" t="s">
        <v>361</v>
      </c>
      <c r="EB834" t="s">
        <v>361</v>
      </c>
      <c r="EC834" t="s">
        <v>361</v>
      </c>
      <c r="ED834" t="s">
        <v>361</v>
      </c>
      <c r="JL834" t="s">
        <v>361</v>
      </c>
      <c r="JM834" t="s">
        <v>361</v>
      </c>
      <c r="JN834" t="s">
        <v>361</v>
      </c>
      <c r="JO834" t="s">
        <v>361</v>
      </c>
      <c r="JP834" t="s">
        <v>361</v>
      </c>
      <c r="JQ834" t="s">
        <v>361</v>
      </c>
      <c r="JR834" t="s">
        <v>361</v>
      </c>
      <c r="JS834" t="s">
        <v>361</v>
      </c>
      <c r="JT834" t="s">
        <v>361</v>
      </c>
      <c r="JU834" t="s">
        <v>361</v>
      </c>
      <c r="JV834" t="s">
        <v>361</v>
      </c>
      <c r="JW834" t="s">
        <v>361</v>
      </c>
      <c r="KB834" t="s">
        <v>59</v>
      </c>
    </row>
    <row r="835" spans="1:288" x14ac:dyDescent="0.3">
      <c r="A835">
        <v>834</v>
      </c>
      <c r="AV835" t="s">
        <v>361</v>
      </c>
      <c r="AW835" t="s">
        <v>361</v>
      </c>
      <c r="AX835" t="s">
        <v>361</v>
      </c>
      <c r="AY835" t="s">
        <v>361</v>
      </c>
      <c r="AZ835" t="s">
        <v>361</v>
      </c>
      <c r="BA835" t="s">
        <v>361</v>
      </c>
      <c r="BB835" t="s">
        <v>361</v>
      </c>
      <c r="BC835" t="s">
        <v>361</v>
      </c>
      <c r="BD835" t="s">
        <v>361</v>
      </c>
      <c r="BE835" t="s">
        <v>361</v>
      </c>
      <c r="BF835" t="s">
        <v>361</v>
      </c>
      <c r="BG835" t="s">
        <v>361</v>
      </c>
      <c r="BH835" t="s">
        <v>361</v>
      </c>
      <c r="BI835" t="s">
        <v>361</v>
      </c>
      <c r="BJ835" t="s">
        <v>361</v>
      </c>
      <c r="BK835" t="s">
        <v>361</v>
      </c>
      <c r="BL835" t="s">
        <v>361</v>
      </c>
      <c r="BM835" t="s">
        <v>361</v>
      </c>
      <c r="BP835" t="s">
        <v>361</v>
      </c>
      <c r="BQ835" t="s">
        <v>361</v>
      </c>
      <c r="BR835" t="s">
        <v>361</v>
      </c>
      <c r="BS835" t="s">
        <v>361</v>
      </c>
      <c r="BT835" t="s">
        <v>361</v>
      </c>
      <c r="BU835" t="s">
        <v>361</v>
      </c>
      <c r="BV835" t="s">
        <v>361</v>
      </c>
      <c r="BW835" t="s">
        <v>361</v>
      </c>
      <c r="BX835" t="s">
        <v>361</v>
      </c>
      <c r="BY835" t="s">
        <v>361</v>
      </c>
      <c r="BZ835" t="s">
        <v>361</v>
      </c>
      <c r="CA835" t="s">
        <v>361</v>
      </c>
      <c r="CB835" t="s">
        <v>361</v>
      </c>
      <c r="CC835" t="s">
        <v>361</v>
      </c>
      <c r="CF835" t="s">
        <v>361</v>
      </c>
      <c r="CG835" t="s">
        <v>361</v>
      </c>
      <c r="CH835" t="s">
        <v>361</v>
      </c>
      <c r="CI835" t="s">
        <v>361</v>
      </c>
      <c r="CJ835" t="s">
        <v>361</v>
      </c>
      <c r="CK835" t="s">
        <v>361</v>
      </c>
      <c r="CL835" t="s">
        <v>361</v>
      </c>
      <c r="CM835" t="s">
        <v>361</v>
      </c>
      <c r="CN835" t="s">
        <v>361</v>
      </c>
      <c r="CO835" t="s">
        <v>361</v>
      </c>
      <c r="CP835" t="s">
        <v>361</v>
      </c>
      <c r="CQ835" t="s">
        <v>361</v>
      </c>
      <c r="CR835" t="s">
        <v>361</v>
      </c>
      <c r="CS835" t="s">
        <v>361</v>
      </c>
      <c r="CT835" t="s">
        <v>361</v>
      </c>
      <c r="CU835" t="s">
        <v>361</v>
      </c>
      <c r="CV835" t="s">
        <v>361</v>
      </c>
      <c r="CW835" t="s">
        <v>361</v>
      </c>
      <c r="CX835" t="s">
        <v>361</v>
      </c>
      <c r="CY835" t="s">
        <v>361</v>
      </c>
      <c r="CZ835" t="s">
        <v>361</v>
      </c>
      <c r="DA835" t="s">
        <v>361</v>
      </c>
      <c r="DH835" t="s">
        <v>361</v>
      </c>
      <c r="DI835" t="s">
        <v>361</v>
      </c>
      <c r="DJ835" t="s">
        <v>361</v>
      </c>
      <c r="DK835" t="s">
        <v>361</v>
      </c>
      <c r="DL835" t="s">
        <v>361</v>
      </c>
      <c r="DM835" t="s">
        <v>361</v>
      </c>
      <c r="DN835" t="s">
        <v>361</v>
      </c>
      <c r="DO835" t="s">
        <v>361</v>
      </c>
      <c r="DP835" t="s">
        <v>361</v>
      </c>
      <c r="DQ835" t="s">
        <v>361</v>
      </c>
      <c r="DR835" t="s">
        <v>361</v>
      </c>
      <c r="DT835" t="s">
        <v>361</v>
      </c>
      <c r="DU835" t="s">
        <v>361</v>
      </c>
      <c r="DV835" t="s">
        <v>361</v>
      </c>
      <c r="DW835" t="s">
        <v>361</v>
      </c>
      <c r="DX835" t="s">
        <v>361</v>
      </c>
      <c r="DY835" t="s">
        <v>361</v>
      </c>
      <c r="DZ835" t="s">
        <v>361</v>
      </c>
      <c r="EA835" t="s">
        <v>361</v>
      </c>
      <c r="EB835" t="s">
        <v>361</v>
      </c>
      <c r="EC835" t="s">
        <v>361</v>
      </c>
      <c r="ED835" t="s">
        <v>361</v>
      </c>
      <c r="JL835" t="s">
        <v>361</v>
      </c>
      <c r="JM835" t="s">
        <v>361</v>
      </c>
      <c r="JN835" t="s">
        <v>361</v>
      </c>
      <c r="JO835" t="s">
        <v>361</v>
      </c>
      <c r="JP835" t="s">
        <v>361</v>
      </c>
      <c r="JQ835" t="s">
        <v>361</v>
      </c>
      <c r="JR835" t="s">
        <v>361</v>
      </c>
      <c r="JS835" t="s">
        <v>361</v>
      </c>
      <c r="JT835" t="s">
        <v>361</v>
      </c>
      <c r="JU835" t="s">
        <v>361</v>
      </c>
      <c r="JV835" t="s">
        <v>361</v>
      </c>
      <c r="JW835" t="s">
        <v>361</v>
      </c>
      <c r="KB835" t="s">
        <v>59</v>
      </c>
    </row>
  </sheetData>
  <autoFilter ref="A1:KB835" xr:uid="{00000000-0009-0000-0000-000003000000}"/>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D73B9B-A515-4D42-8AC7-BFCAFE83D770}">
  <dimension ref="J5:N39"/>
  <sheetViews>
    <sheetView showGridLines="0" topLeftCell="E1" zoomScaleNormal="100" workbookViewId="0">
      <selection activeCell="M15" sqref="M15"/>
    </sheetView>
  </sheetViews>
  <sheetFormatPr defaultRowHeight="14.4" x14ac:dyDescent="0.3"/>
  <cols>
    <col min="5" max="5" width="21.5546875" customWidth="1"/>
    <col min="10" max="10" width="28" customWidth="1"/>
    <col min="11" max="11" width="23.33203125" customWidth="1"/>
    <col min="14" max="14" width="40.109375" customWidth="1"/>
  </cols>
  <sheetData>
    <row r="5" spans="10:14" x14ac:dyDescent="0.3">
      <c r="J5" s="223" t="s">
        <v>915</v>
      </c>
      <c r="K5" s="223"/>
    </row>
    <row r="6" spans="10:14" x14ac:dyDescent="0.3">
      <c r="J6" s="221" t="str">
        <f>" "&amp;'Aim 1 - Index Patients'!C5&amp;"("&amp;TEXT('Aim 1 - Index Patients'!D5,"0%")&amp;")"</f>
        <v xml:space="preserve"> 2(67%)</v>
      </c>
      <c r="K6" s="221"/>
      <c r="N6" t="str">
        <f>"Not Eligible = "&amp;'Aim 1 - Index Patients'!C7&amp;"("&amp;TEXT('Aim 1 - Index Patients'!D7,"0%")&amp;")"</f>
        <v>Not Eligible = 1(50%)</v>
      </c>
    </row>
    <row r="7" spans="10:14" x14ac:dyDescent="0.3">
      <c r="J7" s="97"/>
      <c r="K7" s="97"/>
      <c r="N7" t="str">
        <f>"   Age &lt;18 years = "&amp;'Aim 1 - Index Patients'!C8&amp;"("&amp;TEXT('Aim 1 - Index Patients'!D8,"0%")&amp;")"</f>
        <v xml:space="preserve">   Age &lt;18 years = 1(100%)</v>
      </c>
    </row>
    <row r="8" spans="10:14" x14ac:dyDescent="0.3">
      <c r="N8" t="str">
        <f>"   Lives outside study communities = "&amp;'Aim 1 - Index Patients'!C9&amp;"("&amp;TEXT('Aim 1 - Index Patients'!D9,"0%")&amp;")"</f>
        <v xml:space="preserve">   Lives outside study communities = 1(100%)</v>
      </c>
    </row>
    <row r="9" spans="10:14" x14ac:dyDescent="0.3">
      <c r="N9" t="str">
        <f>"   Not Pulmonary TB Positive = "&amp;'Aim 1 - Index Patients'!C10&amp;"("&amp;TEXT('Aim 1 - Index Patients'!D10,"0%")&amp;")"</f>
        <v xml:space="preserve">   Not Pulmonary TB Positive = 1(100%)</v>
      </c>
    </row>
    <row r="10" spans="10:14" x14ac:dyDescent="0.3">
      <c r="N10" t="str">
        <f>"   Not fluent in Xhosa or English = "&amp;'Aim 1 - Index Patients'!C11&amp;"("&amp;TEXT('Aim 1 - Index Patients'!D11,"0%")&amp;")"</f>
        <v xml:space="preserve">   Not fluent in Xhosa or English = 1(100%)</v>
      </c>
    </row>
    <row r="11" spans="10:14" x14ac:dyDescent="0.3">
      <c r="N11" t="str">
        <f>"   No household contacts = "&amp;'Aim 1 - Index Patients'!C12&amp;"("&amp;TEXT('Aim 1 - Index Patients'!D12,"0%")&amp;")"</f>
        <v xml:space="preserve">   No household contacts = 1(100%)</v>
      </c>
    </row>
    <row r="12" spans="10:14" x14ac:dyDescent="0.3">
      <c r="J12" s="223" t="s">
        <v>916</v>
      </c>
      <c r="K12" s="223"/>
      <c r="N12" t="str">
        <f>"   Enrolled on other Cohort / HHC = "&amp;'Aim 1 - Index Patients'!C13&amp;"("&amp;TEXT('Aim 1 - Index Patients'!D13,"0%")&amp;")"</f>
        <v xml:space="preserve">   Enrolled on other Cohort / HHC = 1(100%)</v>
      </c>
    </row>
    <row r="13" spans="10:14" x14ac:dyDescent="0.3">
      <c r="J13" s="221" t="str">
        <f>""&amp;'Aim 1 - Index Patients'!C6&amp;"("&amp;TEXT('Aim 1 - Index Patients'!D6,"0%")&amp;")"</f>
        <v>1(50%)</v>
      </c>
      <c r="K13" s="221"/>
    </row>
    <row r="17" spans="10:14" x14ac:dyDescent="0.3">
      <c r="J17" s="223" t="s">
        <v>917</v>
      </c>
      <c r="K17" s="223"/>
    </row>
    <row r="18" spans="10:14" x14ac:dyDescent="0.3">
      <c r="J18" s="221" t="str">
        <f>""&amp;'Aim 1 - Index Patients'!C19&amp;"("&amp;TEXT('Aim 1 - Index Patients'!D19,"0%")&amp;")"</f>
        <v>1(100%)</v>
      </c>
      <c r="K18" s="221"/>
    </row>
    <row r="22" spans="10:14" x14ac:dyDescent="0.3">
      <c r="J22" s="222" t="s">
        <v>918</v>
      </c>
      <c r="K22" s="222"/>
    </row>
    <row r="23" spans="10:14" x14ac:dyDescent="0.3">
      <c r="J23" s="97" t="s">
        <v>919</v>
      </c>
      <c r="K23" s="97" t="s">
        <v>920</v>
      </c>
    </row>
    <row r="24" spans="10:14" x14ac:dyDescent="0.3">
      <c r="J24" s="97" t="e">
        <f>" "&amp;'Aim 1 - Household Contacts'!#REF!&amp;"("&amp;TEXT('Aim 1 - Household Contacts'!#REF!,"0%")&amp;")"</f>
        <v>#REF!</v>
      </c>
      <c r="K24" s="97" t="str">
        <f>""&amp;'Aim 1 - Household Contacts'!C27&amp;"("&amp;TEXT('Aim 1 - Household Contacts'!D27,"0%")&amp;")"</f>
        <v>0(0%)</v>
      </c>
      <c r="N24" t="str">
        <f>"Not Eligible =  "&amp;'Aim 1 - Household Contacts'!C36&amp;"("&amp;TEXT('Aim 1 - Household Contacts'!D36,"0%")&amp;")"</f>
        <v>Not Eligible =  0(-)</v>
      </c>
    </row>
    <row r="25" spans="10:14" x14ac:dyDescent="0.3">
      <c r="N25" t="str">
        <f>"  On Treatment =  "&amp;'Aim 1 - Household Contacts'!C37&amp;"("&amp;TEXT('Aim 1 - Household Contacts'!D37,"0%")&amp;")"</f>
        <v xml:space="preserve">  On Treatment =  0(-)</v>
      </c>
    </row>
    <row r="26" spans="10:14" x14ac:dyDescent="0.3">
      <c r="N26" t="str">
        <f>"  Visited clinic before HHCI =  "&amp;'Aim 1 - Household Contacts'!C38&amp;"("&amp;TEXT('Aim 1 - Household Contacts'!D38,"0%")&amp;")"</f>
        <v xml:space="preserve">  Visited clinic before HHCI =  0(-)</v>
      </c>
    </row>
    <row r="27" spans="10:14" x14ac:dyDescent="0.3">
      <c r="N27" t="str">
        <f>"  TB asymptomatic =  "&amp;'Aim 1 - Household Contacts'!C39&amp;"("&amp;TEXT('Aim 1 - Household Contacts'!D39,"0%")&amp;")"</f>
        <v xml:space="preserve">  TB asymptomatic =  0(-)</v>
      </c>
    </row>
    <row r="28" spans="10:14" x14ac:dyDescent="0.3">
      <c r="N28" t="str">
        <f>"  Not Interested  =  "&amp;'Aim 1 - Household Contacts'!C40&amp;"("&amp;TEXT('Aim 1 - Household Contacts'!D40,"0%")&amp;")"</f>
        <v xml:space="preserve">  Not Interested  =  0(-)</v>
      </c>
    </row>
    <row r="29" spans="10:14" x14ac:dyDescent="0.3">
      <c r="N29" t="str">
        <f>"  Not fluent in Xhosa or English  =  "&amp;'Aim 1 - Household Contacts'!C41&amp;"("&amp;TEXT('Aim 1 - Household Contacts'!D41,"0%")&amp;")"</f>
        <v xml:space="preserve">  Not fluent in Xhosa or English  =  0(-)</v>
      </c>
    </row>
    <row r="30" spans="10:14" x14ac:dyDescent="0.3">
      <c r="N30" t="str">
        <f>"  &lt;18 Years Old  =  "&amp;'Aim 1 - Household Contacts'!C42&amp;"("&amp;TEXT('Aim 1 - Household Contacts'!D42,"0%")&amp;")"</f>
        <v xml:space="preserve">  &lt;18 Years Old  =  0(-)</v>
      </c>
    </row>
    <row r="31" spans="10:14" x14ac:dyDescent="0.3">
      <c r="J31" s="222" t="s">
        <v>921</v>
      </c>
      <c r="K31" s="222"/>
    </row>
    <row r="32" spans="10:14" x14ac:dyDescent="0.3">
      <c r="J32" s="97" t="s">
        <v>922</v>
      </c>
      <c r="K32" s="97" t="s">
        <v>923</v>
      </c>
    </row>
    <row r="33" spans="10:11" x14ac:dyDescent="0.3">
      <c r="K33" s="97" t="str">
        <f>" "&amp;'Aim 1 - Household Contacts'!C43&amp;"("&amp;TEXT('Aim 1 - Household Contacts'!D43,"0%")&amp;")"</f>
        <v xml:space="preserve"> 0(-)</v>
      </c>
    </row>
    <row r="37" spans="10:11" x14ac:dyDescent="0.3">
      <c r="J37" s="222" t="s">
        <v>924</v>
      </c>
      <c r="K37" s="222"/>
    </row>
    <row r="38" spans="10:11" x14ac:dyDescent="0.3">
      <c r="J38" s="97" t="s">
        <v>880</v>
      </c>
      <c r="K38" s="97" t="s">
        <v>923</v>
      </c>
    </row>
    <row r="39" spans="10:11" x14ac:dyDescent="0.3">
      <c r="K39" s="97" t="str">
        <f>" "&amp;'Aim 1 - Household Contacts'!C44&amp;"("&amp;TEXT('Aim 1 - Household Contacts'!D44,"0%")&amp;")"</f>
        <v xml:space="preserve"> 0(-)</v>
      </c>
    </row>
  </sheetData>
  <mergeCells count="9">
    <mergeCell ref="J18:K18"/>
    <mergeCell ref="J31:K31"/>
    <mergeCell ref="J37:K37"/>
    <mergeCell ref="J22:K22"/>
    <mergeCell ref="J5:K5"/>
    <mergeCell ref="J6:K6"/>
    <mergeCell ref="J12:K12"/>
    <mergeCell ref="J13:K13"/>
    <mergeCell ref="J17:K17"/>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21586F-A962-4E98-BFC8-A5862E014B3F}">
  <sheetPr>
    <pageSetUpPr fitToPage="1"/>
  </sheetPr>
  <dimension ref="A1:AD85"/>
  <sheetViews>
    <sheetView showGridLines="0" topLeftCell="A14" zoomScaleNormal="100" workbookViewId="0">
      <selection activeCell="C26" sqref="C26"/>
    </sheetView>
  </sheetViews>
  <sheetFormatPr defaultRowHeight="14.4" x14ac:dyDescent="0.3"/>
  <cols>
    <col min="1" max="1" width="6.44140625" style="191" customWidth="1"/>
    <col min="2" max="2" width="35.44140625" style="191" customWidth="1"/>
    <col min="3" max="3" width="4" style="191" customWidth="1"/>
    <col min="4" max="5" width="15.21875" style="191" customWidth="1" collapsed="1"/>
    <col min="6" max="6" width="3.77734375" style="191" customWidth="1"/>
    <col min="7" max="7" width="32.21875" style="191" customWidth="1" collapsed="1"/>
    <col min="8" max="8" width="4.44140625" customWidth="1"/>
    <col min="28" max="28" width="16.44140625" customWidth="1"/>
  </cols>
  <sheetData>
    <row r="1" spans="2:11" x14ac:dyDescent="0.3">
      <c r="B1" s="191" t="s">
        <v>1001</v>
      </c>
      <c r="C1" s="208" t="str">
        <f>""&amp;'Aim 1 - Index Patients'!C4</f>
        <v>3</v>
      </c>
      <c r="H1" s="152"/>
      <c r="I1" s="152"/>
      <c r="J1" s="152"/>
      <c r="K1" s="152"/>
    </row>
    <row r="2" spans="2:11" x14ac:dyDescent="0.3">
      <c r="B2" s="191" t="s">
        <v>915</v>
      </c>
      <c r="C2" s="208" t="str">
        <f>""&amp;'Aim 1 - Index Patients'!C5&amp;"("&amp;TEXT('Aim 1 - Index Patients'!D5,"0%")&amp;")"</f>
        <v>2(67%)</v>
      </c>
      <c r="H2" s="152"/>
      <c r="I2" s="152"/>
      <c r="J2" s="152"/>
      <c r="K2" s="152"/>
    </row>
    <row r="3" spans="2:11" x14ac:dyDescent="0.3">
      <c r="B3" s="191" t="s">
        <v>916</v>
      </c>
      <c r="C3" s="208" t="str">
        <f>""&amp;'Aim 1 - Index Patients'!C6&amp;"("&amp;TEXT('Aim 1 - Index Patients'!D6,"0%")&amp;")"</f>
        <v>1(50%)</v>
      </c>
      <c r="D3" s="191" t="str">
        <f>"Not Eligible (excl. &lt;18) = "&amp;'Aim 1 - Index Patients'!C14&amp;"("&amp;TEXT('Aim 1 - Index Patients'!D14,"0%")&amp;")"&amp;CHAR(10)&amp;"     Lives outside study communities = "&amp;'Aim 1 - Index Patients'!C9&amp;"("&amp;TEXT('Aim 1 - Index Patients'!D9,"0%")&amp;")"&amp;CHAR(10)&amp;"     Not Pulmonary TB Positive = "&amp;'Aim 1 - Index Patients'!C10&amp;"("&amp;TEXT('Aim 1 - Index Patients'!D10,"0%")&amp;")"&amp;CHAR(10)&amp;"     Not fluent in Xhosa or English = "&amp;'Aim 1 - Index Patients'!C11&amp;"("&amp;TEXT('Aim 1 - Index Patients'!D11,"0%")&amp;")"&amp;CHAR(10)&amp;"     No household contacts = "&amp;'Aim 1 - Index Patients'!C12&amp;"("&amp;TEXT('Aim 1 - Index Patients'!D12,"0%")&amp;")"&amp;CHAR(10)&amp;"     Enrolled on other Cohort / HHC = "&amp;'Aim 1 - Index Patients'!C13&amp;"("&amp;TEXT('Aim 1 - Index Patients'!D13,"0%")&amp;")"&amp;CHAR(10)</f>
        <v xml:space="preserve">Not Eligible (excl. &lt;18) = 0(-)
     Lives outside study communities = 1(100%)
     Not Pulmonary TB Positive = 1(100%)
     Not fluent in Xhosa or English = 1(100%)
     No household contacts = 1(100%)
     Enrolled on other Cohort / HHC = 1(100%)
</v>
      </c>
      <c r="E3" s="191" t="str">
        <f>"Age &lt;18 years = "&amp;'Aim 1 - Index Patients'!C8&amp;"("&amp;TEXT('Aim 1 - Index Patients'!D8,"0%")&amp;")"</f>
        <v>Age &lt;18 years = 1(100%)</v>
      </c>
      <c r="H3" s="152"/>
      <c r="I3" s="152"/>
      <c r="J3" s="152"/>
      <c r="K3" s="152"/>
    </row>
    <row r="4" spans="2:11" x14ac:dyDescent="0.3">
      <c r="B4" s="191" t="s">
        <v>966</v>
      </c>
      <c r="C4" s="208" t="str">
        <f>""&amp;'Aim 1 - Index Patients'!C8&amp;"("&amp;TEXT('Aim 1 - Index Patients'!D8,"0%")&amp;")"</f>
        <v>1(100%)</v>
      </c>
      <c r="H4" s="152"/>
      <c r="I4" s="152"/>
      <c r="J4" s="152"/>
      <c r="K4" s="152"/>
    </row>
    <row r="5" spans="2:11" x14ac:dyDescent="0.3">
      <c r="B5" s="191" t="s">
        <v>925</v>
      </c>
      <c r="C5" s="208" t="str">
        <f>""&amp;'Aim 1 - Index Patients'!D33&amp;"("&amp;TEXT('Aim 1 - Index Patients'!E33,"0%")&amp;")"</f>
        <v>0(-)</v>
      </c>
      <c r="H5" s="152"/>
      <c r="I5" s="152"/>
      <c r="J5" s="152"/>
      <c r="K5" s="152"/>
    </row>
    <row r="6" spans="2:11" x14ac:dyDescent="0.3">
      <c r="B6" s="191" t="s">
        <v>926</v>
      </c>
      <c r="C6" s="208" t="str">
        <f>""&amp;'Aim 1 - Index Patients'!D42&amp;"("&amp;TEXT('Aim 1 - Index Patients'!E42,"0%")&amp;")"</f>
        <v>0(-)</v>
      </c>
      <c r="D6" s="191" t="str">
        <f>"Not Enrolled = "&amp;'Aim 1 - Index Patients'!C27&amp;"("&amp;TEXT('Aim 1 - Index Patients'!D27,"0%")&amp;")"&amp;CHAR(10)&amp;
"     Cannot Comprehend = "&amp;'Aim 1 - Index Patients'!C20&amp;"("&amp;TEXT('Aim 1 - Index Patients'!D20,"0%")&amp;")"&amp;CHAR(10)&amp;
"     Refused to participate = "&amp;'Aim 1 - Index Patients'!C21&amp;"("&amp;TEXT('Aim 1 - Index Patients'!D21,"0%")&amp;")"</f>
        <v>Not Enrolled = 2(0%)
     Cannot Comprehend = 1(100%)
     Refused to participate = 1(100%)</v>
      </c>
      <c r="H6" s="152"/>
      <c r="I6" s="152"/>
      <c r="J6" s="152"/>
      <c r="K6" s="152"/>
    </row>
    <row r="7" spans="2:11" x14ac:dyDescent="0.3">
      <c r="B7" s="191" t="s">
        <v>927</v>
      </c>
      <c r="C7" s="208" t="str">
        <f>""&amp;'Aim 1 - Index Patients'!D43&amp;"("&amp;TEXT('Aim 1 - Index Patients'!E43,"0%")&amp;")"</f>
        <v>0(-)</v>
      </c>
      <c r="H7" s="152"/>
      <c r="I7" s="152"/>
      <c r="J7" s="152"/>
      <c r="K7" s="152"/>
    </row>
    <row r="8" spans="2:11" x14ac:dyDescent="0.3">
      <c r="B8" s="191" t="s">
        <v>928</v>
      </c>
      <c r="C8" s="208" t="str">
        <f>""&amp;'Aim 1 - Index Patients'!D34&amp;"("&amp;TEXT('Aim 1 - Index Patients'!E34,"0%")&amp;")"</f>
        <v>0(-)</v>
      </c>
      <c r="D8" s="200" t="str">
        <f>"Excluded:"&amp;CHAR(10)&amp;"Caregiver Not Present = "&amp;'Aim 1 - Index Patients'!D32&amp;"("&amp;TEXT('Aim 1 - Index Patients'!E32,"0%")&amp;")"&amp;CHAR(10)&amp;
"Caregiver Permission Not Granted = "&amp;'Aim 1 - Index Patients'!D35&amp;"("&amp;TEXT('Aim 1 - Index Patients'!E35,"0%")&amp;")"&amp;CHAR(10)</f>
        <v xml:space="preserve">Excluded:
Caregiver Not Present = 0(-)
Caregiver Permission Not Granted = 0(-)
</v>
      </c>
      <c r="E8" s="200"/>
      <c r="H8" s="152"/>
      <c r="I8" s="152"/>
      <c r="J8" s="152"/>
      <c r="K8" s="152"/>
    </row>
    <row r="9" spans="2:11" x14ac:dyDescent="0.3">
      <c r="B9" s="191" t="s">
        <v>919</v>
      </c>
      <c r="C9" s="208" t="str">
        <f>""&amp;'Aim 1 - Household Contacts'!C6</f>
        <v>0</v>
      </c>
      <c r="D9" s="192" t="str">
        <f>"Pending Household Visits = "&amp;'Aim 1 - Household Contacts'!C13&amp;"("&amp;TEXT('Aim 1 - Household Contacts'!D13,"0%")&amp;")"</f>
        <v>Pending Household Visits = 0(-)</v>
      </c>
      <c r="E9" s="192"/>
      <c r="H9" s="152"/>
      <c r="I9" s="152"/>
      <c r="J9" s="152"/>
      <c r="K9" s="152"/>
    </row>
    <row r="10" spans="2:11" x14ac:dyDescent="0.3">
      <c r="B10" s="191" t="s">
        <v>920</v>
      </c>
      <c r="C10" s="208" t="str">
        <f>""&amp;'Aim 1 - Household Contacts'!C27</f>
        <v>0</v>
      </c>
      <c r="D10" s="192" t="str">
        <f>"HHCs listed at:"&amp;CHAR(10)&amp;"Clinic = "&amp;'Aim 1 - Household Contacts'!C32&amp;"("&amp;TEXT('Aim 1 - Household Contacts'!D32,"0%")&amp;")"&amp;CHAR(10)&amp;
"Household = "&amp;'Aim 1 - Household Contacts'!C33&amp;"("&amp;TEXT('Aim 1 - Household Contacts'!D33,"0%")&amp;")"&amp;CHAR(10)</f>
        <v xml:space="preserve">HHCs listed at:
Clinic = 0(-)
Household = 0(-)
</v>
      </c>
      <c r="E10" s="192"/>
      <c r="H10" s="152"/>
      <c r="I10" s="152"/>
      <c r="J10" s="152"/>
      <c r="K10" s="152"/>
    </row>
    <row r="11" spans="2:11" x14ac:dyDescent="0.3">
      <c r="B11" s="191" t="s">
        <v>929</v>
      </c>
      <c r="C11" s="191" t="str">
        <f>""&amp;'Aim 1 - Household Contacts'!C8&amp;"("&amp;TEXT('Aim 1 - Household Contacts'!D8,"0%")&amp;")"</f>
        <v>0(-)</v>
      </c>
      <c r="D11" s="192" t="str">
        <f>"Not Eligible =  "&amp;'Aim 1 - Household Contacts'!C36&amp;"("&amp;TEXT('Aim 1 - Household Contacts'!D36,"0%")&amp;")"&amp;CHAR(10)&amp;
"     &lt;18 Years Old =  "&amp;'Aim 1 - Household Contacts'!C29&amp;"("&amp;TEXT('Aim 1 - Household Contacts'!D29,"0%")&amp;")"&amp;CHAR(10)&amp;
"     On Treatment =  "&amp;'Aim 1 - Household Contacts'!C37&amp;"("&amp;TEXT('Aim 1 - Household Contacts'!D37,"0%")&amp;")"&amp;CHAR(10)&amp;
"     Visited clinic before HHCI =  "&amp;'Aim 1 - Household Contacts'!C38&amp;"("&amp;TEXT('Aim 1 - Household Contacts'!D38,"0%")&amp;")"&amp;CHAR(10)&amp;
"     TB asymptomatic =  "&amp;'Aim 1 - Household Contacts'!C39&amp;"("&amp;TEXT('Aim 1 - Household Contacts'!D39,"0%")&amp;")"&amp;CHAR(10)&amp;
"     Not Interested  =  "&amp;'Aim 1 - Household Contacts'!C40&amp;"("&amp;TEXT('Aim 1 - Household Contacts'!D40,"0%")&amp;")"&amp;CHAR(10)&amp;
"     Not fluent in Xhosa or English  =  "&amp;'Aim 1 - Household Contacts'!C41&amp;"("&amp;TEXT('Aim 1 - Household Contacts'!D41,"0%")&amp;")"&amp;CHAR(10)&amp;
"     &lt;18 Years Old  =  "&amp;'Aim 1 - Household Contacts'!C42&amp;"("&amp;TEXT('Aim 1 - Household Contacts'!D42,"0%")&amp;")"</f>
        <v>Not Eligible =  0(-)
     &lt;18 Years Old =  0(-)
     On Treatment =  0(-)
     Visited clinic before HHCI =  0(-)
     TB asymptomatic =  0(-)
     Not Interested  =  0(-)
     Not fluent in Xhosa or English  =  0(-)
     &lt;18 Years Old  =  0(-)</v>
      </c>
      <c r="E11" s="192"/>
      <c r="H11" s="152"/>
      <c r="I11" s="152"/>
      <c r="J11" s="152"/>
      <c r="K11" s="152"/>
    </row>
    <row r="12" spans="2:11" x14ac:dyDescent="0.3">
      <c r="B12" s="191" t="s">
        <v>930</v>
      </c>
      <c r="C12" s="191" t="str">
        <f>""&amp;'Aim 1 - Household Contacts'!C35&amp;"("&amp;TEXT('Aim 1 - Household Contacts'!D35,"0%")&amp;")"</f>
        <v>0(-)</v>
      </c>
      <c r="H12" s="152"/>
      <c r="I12" s="152"/>
      <c r="J12" s="152"/>
      <c r="K12" s="152"/>
    </row>
    <row r="13" spans="2:11" x14ac:dyDescent="0.3">
      <c r="B13" s="191" t="s">
        <v>932</v>
      </c>
      <c r="C13" s="191" t="str">
        <f>""&amp;'Aim 1 - Household Contacts'!C17&amp;"("&amp;TEXT('Aim 1 - Household Contacts'!D17,"0%")&amp;")"</f>
        <v>0(-)</v>
      </c>
      <c r="D13" s="191" t="str">
        <f>"Not Presented = "&amp;'Aim 1 - Index Patients'!C64&amp;"("&amp;TEXT('Aim 1 - Index Patients'!D64,"0%")&amp;")"&amp;CHAR(10)&amp;
"Not Outcome Yet = "&amp;'Aim 1 - Index Patients'!C65&amp;"("&amp;TEXT('Aim 1 - Index Patients'!D65,"0%")&amp;")"&amp;CHAR(10)</f>
        <v xml:space="preserve">Not Presented = (0%)
Not Outcome Yet = (0%)
</v>
      </c>
      <c r="H13" s="152"/>
      <c r="I13" s="152"/>
      <c r="J13" s="152"/>
      <c r="K13" s="152"/>
    </row>
    <row r="14" spans="2:11" x14ac:dyDescent="0.3">
      <c r="B14" s="191" t="s">
        <v>933</v>
      </c>
      <c r="C14" s="191" t="str">
        <f>""&amp;'Aim 1 - Household Contacts'!C43&amp;"("&amp;TEXT('Aim 1 - Household Contacts'!D43,"0%")&amp;")"</f>
        <v>0(-)</v>
      </c>
      <c r="H14" s="152"/>
      <c r="I14" s="152"/>
      <c r="J14" s="152"/>
      <c r="K14" s="152"/>
    </row>
    <row r="15" spans="2:11" x14ac:dyDescent="0.3">
      <c r="B15" s="191" t="s">
        <v>931</v>
      </c>
      <c r="C15" s="191" t="str">
        <f>""&amp;'Aim 1 - Household Contacts'!C17&amp;"("&amp;TEXT('Aim 1 - Household Contacts'!D17,"0%")&amp;")"</f>
        <v>0(-)</v>
      </c>
      <c r="D15" s="191" t="str">
        <f>"Cannot Comprehend = "&amp;'Aim 1 - Index Patients'!C20&amp;"("&amp;TEXT('Aim 1 - Index Patients'!D20,"0%")&amp;")"</f>
        <v>Cannot Comprehend = 1(100%)</v>
      </c>
      <c r="H15" s="152"/>
      <c r="I15" s="152"/>
      <c r="J15" s="152"/>
      <c r="K15" s="152"/>
    </row>
    <row r="16" spans="2:11" x14ac:dyDescent="0.3">
      <c r="B16" s="191" t="s">
        <v>934</v>
      </c>
      <c r="C16" s="191" t="str">
        <f>""&amp;'Aim 1 - Household Contacts'!C44&amp;"("&amp;TEXT('Aim 1 - Household Contacts'!D44,"0%")&amp;")"</f>
        <v>0(-)</v>
      </c>
      <c r="H16" s="152"/>
      <c r="I16" s="152"/>
      <c r="J16" s="152"/>
      <c r="K16" s="152"/>
    </row>
    <row r="17" spans="2:11" x14ac:dyDescent="0.3">
      <c r="B17" s="191" t="s">
        <v>967</v>
      </c>
      <c r="C17" s="191" t="str">
        <f>""&amp;'Aim 1 - Household Contacts'!C52&amp;"("&amp;TEXT('Aim 1 - Household Contacts'!D52,"0%")&amp;")"</f>
        <v>0(-)</v>
      </c>
      <c r="H17" s="152"/>
      <c r="I17" s="152"/>
      <c r="J17" s="152"/>
      <c r="K17" s="152"/>
    </row>
    <row r="18" spans="2:11" x14ac:dyDescent="0.3">
      <c r="B18" s="191" t="s">
        <v>980</v>
      </c>
      <c r="C18" s="191" t="str">
        <f>""&amp;'Aim 1 - Household Contacts'!F59&amp;"("&amp;TEXT('Aim 1 - Household Contacts'!G59,"0%")&amp;")"</f>
        <v>0(-)</v>
      </c>
      <c r="H18" s="152"/>
      <c r="I18" s="152"/>
      <c r="J18" s="152"/>
      <c r="K18" s="152"/>
    </row>
    <row r="19" spans="2:11" x14ac:dyDescent="0.3">
      <c r="B19" s="191" t="s">
        <v>968</v>
      </c>
      <c r="C19" s="191" t="str">
        <f>""&amp;'Aim 1 - Household Contacts'!F60&amp;"("&amp;TEXT('Aim 1 - Household Contacts'!G60,"0%")&amp;")"</f>
        <v>0(-)</v>
      </c>
      <c r="H19" s="152"/>
      <c r="I19" s="152"/>
      <c r="J19" s="152"/>
      <c r="K19" s="152"/>
    </row>
    <row r="20" spans="2:11" x14ac:dyDescent="0.3">
      <c r="B20" s="191" t="s">
        <v>985</v>
      </c>
      <c r="C20" s="191" t="str">
        <f>"Did not provide sputum"&amp;"(N="&amp;'Aim 1 - Household Contacts'!F61&amp;"("&amp;TEXT('Aim 1 - Household Contacts'!G61,"0%")&amp;"))"</f>
        <v>Did not provide sputum(N=0(-))</v>
      </c>
      <c r="H20" s="152"/>
      <c r="I20" s="152"/>
      <c r="J20" s="152"/>
      <c r="K20" s="152"/>
    </row>
    <row r="21" spans="2:11" x14ac:dyDescent="0.3">
      <c r="B21" s="191" t="s">
        <v>969</v>
      </c>
      <c r="C21" s="191" t="str">
        <f>""&amp;B21&amp;CHAR(10)&amp;"(N="&amp;'Aim 1 - Household Contacts'!F62&amp;")"</f>
        <v xml:space="preserve">    Provided sputum
(N=0)</v>
      </c>
      <c r="D21" s="191" t="str">
        <f>"Did not present = "&amp;'Aim 1 - Household Contacts'!C68&amp;"("&amp;TEXT('Aim 1 - Household Contacts'!D68,"0%")&amp;")"</f>
        <v>Did not present = 0(-)</v>
      </c>
      <c r="H21" s="152"/>
      <c r="I21" s="152"/>
      <c r="J21" s="152"/>
      <c r="K21" s="152"/>
    </row>
    <row r="22" spans="2:11" x14ac:dyDescent="0.3">
      <c r="B22" s="191" t="s">
        <v>970</v>
      </c>
      <c r="C22" s="191" t="str">
        <f>""&amp;'Aim 1 - Household Contacts'!F63&amp;"("&amp;TEXT('Aim 1 - Household Contacts'!G63,"0%")&amp;")"</f>
        <v>0(-)</v>
      </c>
      <c r="H22" s="152"/>
      <c r="I22" s="152"/>
      <c r="J22" s="152"/>
      <c r="K22" s="152"/>
    </row>
    <row r="23" spans="2:11" x14ac:dyDescent="0.3">
      <c r="B23" s="191" t="s">
        <v>971</v>
      </c>
      <c r="C23" s="191" t="str">
        <f>""&amp;'Aim 1 - Household Contacts'!F64&amp;"("&amp;TEXT('Aim 1 - Household Contacts'!G64,"0%")&amp;")"</f>
        <v>0(-)</v>
      </c>
      <c r="H23" s="152"/>
      <c r="I23" s="152"/>
      <c r="J23" s="152"/>
      <c r="K23" s="152"/>
    </row>
    <row r="24" spans="2:11" x14ac:dyDescent="0.3">
      <c r="B24" s="191" t="s">
        <v>972</v>
      </c>
      <c r="C24" s="191" t="str">
        <f>""&amp;'Aim 1 - Household Contacts'!F65&amp;"("&amp;TEXT('Aim 1 - Household Contacts'!G65,"0%")&amp;")"</f>
        <v>0(-)</v>
      </c>
      <c r="H24" s="152"/>
      <c r="I24" s="152"/>
      <c r="J24" s="152"/>
      <c r="K24" s="152"/>
    </row>
    <row r="25" spans="2:11" x14ac:dyDescent="0.3">
      <c r="B25" s="191" t="s">
        <v>973</v>
      </c>
      <c r="C25" s="191" t="str">
        <f>""&amp;'Aim 1 - Household Contacts'!L59&amp;"("&amp;TEXT('Aim 1 - Household Contacts'!M59,"0%")&amp;")"</f>
        <v>45(-)</v>
      </c>
      <c r="H25" s="152"/>
      <c r="I25" s="152"/>
      <c r="J25" s="152"/>
      <c r="K25" s="152"/>
    </row>
    <row r="26" spans="2:11" x14ac:dyDescent="0.3">
      <c r="B26" s="191" t="s">
        <v>981</v>
      </c>
      <c r="C26" s="191" t="str">
        <f>""&amp;'Aim 1 - Household Contacts'!C53&amp;"("&amp;TEXT('Aim 1 - Household Contacts'!D53,"0%")&amp;")"</f>
        <v>0(-)</v>
      </c>
      <c r="D26" s="191" t="str">
        <f>"Not Outcome Yet = "&amp;'Aim 1 - Household Contacts'!L79&amp;"("&amp;TEXT('Aim 1 - Household Contacts'!M79,"0%")&amp;")"</f>
        <v>Not Outcome Yet = 0(-)</v>
      </c>
      <c r="H26" s="152"/>
      <c r="I26" s="152"/>
      <c r="J26" s="152"/>
      <c r="K26" s="152"/>
    </row>
    <row r="27" spans="2:11" x14ac:dyDescent="0.3">
      <c r="B27" s="209" t="s">
        <v>994</v>
      </c>
      <c r="C27" s="191" t="str">
        <f>""&amp;'Aim 1 - Household Contacts'!C67&amp;"("&amp;TEXT('Aim 1 - Household Contacts'!D67,"0%")&amp;")"</f>
        <v>0(-)</v>
      </c>
      <c r="H27" s="152"/>
      <c r="I27" s="152"/>
      <c r="J27" s="152"/>
      <c r="K27" s="152"/>
    </row>
    <row r="28" spans="2:11" x14ac:dyDescent="0.3">
      <c r="B28" s="191" t="s">
        <v>974</v>
      </c>
      <c r="C28" s="191" t="str">
        <f>""&amp;'Aim 1 - Household Contacts'!C68&amp;"("&amp;TEXT('Aim 1 - Household Contacts'!D68,"0%")&amp;")"</f>
        <v>0(-)</v>
      </c>
      <c r="D28" s="191" t="str">
        <f>"Did not present = "&amp;'Aim 1 - Household Contacts'!C68&amp;"("&amp;TEXT('Aim 1 - Household Contacts'!D68,"0%")&amp;")"</f>
        <v>Did not present = 0(-)</v>
      </c>
      <c r="H28" s="152"/>
      <c r="I28" s="152"/>
      <c r="J28" s="152"/>
      <c r="K28" s="152"/>
    </row>
    <row r="29" spans="2:11" x14ac:dyDescent="0.3">
      <c r="B29" s="191" t="s">
        <v>968</v>
      </c>
      <c r="C29" s="191" t="str">
        <f>""&amp;'Aim 1 - Household Contacts'!C69&amp;"("&amp;TEXT('Aim 1 - Household Contacts'!D69,"0%")&amp;")"</f>
        <v>0(-)</v>
      </c>
      <c r="D29" s="191" t="str">
        <f>"Presented (N="&amp;'Aim 1 - Household Contacts'!C69&amp;"("&amp;TEXT('Aim 1 - Household Contacts'!D69,"0%")&amp;"))"</f>
        <v>Presented (N=0(-))</v>
      </c>
      <c r="H29" s="152"/>
      <c r="I29" s="152"/>
      <c r="J29" s="152"/>
      <c r="K29" s="152"/>
    </row>
    <row r="30" spans="2:11" x14ac:dyDescent="0.3">
      <c r="B30" s="191" t="s">
        <v>975</v>
      </c>
      <c r="C30" s="191" t="str">
        <f>""&amp;'Aim 1 - Household Contacts'!C70&amp;"("&amp;TEXT('Aim 1 - Household Contacts'!D70,"0%")&amp;")"</f>
        <v>0(-)</v>
      </c>
      <c r="H30" s="152"/>
      <c r="I30" s="152"/>
      <c r="J30" s="152"/>
      <c r="K30" s="152"/>
    </row>
    <row r="31" spans="2:11" x14ac:dyDescent="0.3">
      <c r="B31" s="191" t="s">
        <v>976</v>
      </c>
      <c r="C31" s="191" t="str">
        <f>""&amp;'Aim 1 - Household Contacts'!C71&amp;"("&amp;TEXT('Aim 1 - Household Contacts'!D71,"0%")&amp;")"</f>
        <v>0(-)</v>
      </c>
      <c r="F31" s="192"/>
      <c r="G31" s="192"/>
      <c r="H31" s="152"/>
      <c r="I31" s="152"/>
      <c r="J31" s="152"/>
      <c r="K31" s="152"/>
    </row>
    <row r="32" spans="2:11" x14ac:dyDescent="0.3">
      <c r="B32" s="191" t="s">
        <v>977</v>
      </c>
      <c r="C32" s="191" t="str">
        <f>""&amp;'Aim 1 - Household Contacts'!C72&amp;"("&amp;TEXT('Aim 1 - Household Contacts'!D72,"0%")&amp;")"</f>
        <v>0(-)</v>
      </c>
      <c r="F32" s="192"/>
      <c r="G32" s="192"/>
      <c r="H32" s="152"/>
      <c r="I32" s="152"/>
      <c r="J32" s="152"/>
      <c r="K32" s="152"/>
    </row>
    <row r="33" spans="2:12" x14ac:dyDescent="0.3">
      <c r="B33" s="191" t="s">
        <v>985</v>
      </c>
      <c r="C33" s="191" t="str">
        <f>"Did not provide sputum"&amp;"(N="&amp;'Aim 1 - Household Contacts'!C73&amp;"("&amp;TEXT('Aim 1 - Household Contacts'!D73,"0%")&amp;"))"</f>
        <v>Did not provide sputum(N=0(-))</v>
      </c>
      <c r="F33" s="192"/>
      <c r="G33" s="192"/>
      <c r="H33" s="152"/>
      <c r="I33" s="152"/>
      <c r="J33" s="152"/>
      <c r="K33" s="152"/>
    </row>
    <row r="34" spans="2:12" x14ac:dyDescent="0.3">
      <c r="B34" s="191" t="s">
        <v>969</v>
      </c>
      <c r="C34" s="191" t="str">
        <f>""&amp;B34&amp;CHAR(10)&amp;"(N="&amp;'Aim 1 - Household Contacts'!C74&amp;")"</f>
        <v xml:space="preserve">    Provided sputum
(N=0)</v>
      </c>
      <c r="D34" s="191" t="str">
        <f>"Missing Data = "&amp;'Aim 1 - Household Contacts'!C67&amp;"("&amp;TEXT('Aim 1 - Household Contacts'!D67,"0%")&amp;")"</f>
        <v>Missing Data = 0(-)</v>
      </c>
      <c r="F34" s="192"/>
      <c r="G34" s="192"/>
      <c r="H34" s="152"/>
      <c r="I34" s="152"/>
      <c r="J34" s="152"/>
      <c r="K34" s="152"/>
    </row>
    <row r="35" spans="2:12" x14ac:dyDescent="0.3">
      <c r="B35" s="191" t="s">
        <v>970</v>
      </c>
      <c r="C35" s="191" t="str">
        <f>""&amp;'Aim 1 - Household Contacts'!C75&amp;"("&amp;TEXT('Aim 1 - Household Contacts'!D75,"0%")&amp;")"</f>
        <v>0(-)</v>
      </c>
      <c r="F35" s="192"/>
      <c r="G35" s="192"/>
      <c r="H35" s="152"/>
      <c r="I35" s="152"/>
      <c r="J35" s="152"/>
      <c r="K35" s="152"/>
    </row>
    <row r="36" spans="2:12" x14ac:dyDescent="0.3">
      <c r="B36" s="191" t="s">
        <v>971</v>
      </c>
      <c r="C36" s="191" t="str">
        <f>""&amp;'Aim 1 - Household Contacts'!C76&amp;"("&amp;TEXT('Aim 1 - Household Contacts'!D76,"0%")&amp;")"</f>
        <v>0(-)</v>
      </c>
      <c r="F36" s="192"/>
      <c r="G36" s="192"/>
      <c r="H36" s="152"/>
      <c r="I36" s="152"/>
      <c r="J36" s="152"/>
      <c r="K36" s="152"/>
    </row>
    <row r="37" spans="2:12" x14ac:dyDescent="0.3">
      <c r="B37" s="191" t="s">
        <v>978</v>
      </c>
      <c r="C37" s="191" t="str">
        <f>""&amp;'Aim 1 - Household Contacts'!C77&amp;"("&amp;TEXT('Aim 1 - Household Contacts'!D77,"0%")&amp;")"</f>
        <v>0(-)</v>
      </c>
      <c r="F37" s="192"/>
      <c r="G37" s="192"/>
      <c r="H37" s="152"/>
      <c r="I37" s="152"/>
      <c r="J37" s="152"/>
      <c r="K37" s="152"/>
    </row>
    <row r="38" spans="2:12" x14ac:dyDescent="0.3">
      <c r="B38" s="191" t="s">
        <v>981</v>
      </c>
      <c r="F38" s="192"/>
      <c r="G38" s="192"/>
      <c r="H38" s="152"/>
      <c r="I38" s="152"/>
      <c r="J38" s="152"/>
      <c r="K38" s="152"/>
      <c r="L38" s="151"/>
    </row>
    <row r="39" spans="2:12" x14ac:dyDescent="0.3">
      <c r="B39" s="209" t="s">
        <v>993</v>
      </c>
      <c r="C39" s="191" t="str">
        <f>""&amp;'Aim 1 - Household Contacts'!F67&amp;"("&amp;TEXT('Aim 1 - Household Contacts'!G67,"0%")&amp;")"</f>
        <v>0(-)</v>
      </c>
      <c r="F39" s="192"/>
      <c r="G39" s="192"/>
      <c r="H39" s="152"/>
      <c r="I39" s="152"/>
      <c r="J39" s="152"/>
      <c r="K39" s="152"/>
      <c r="L39" s="151"/>
    </row>
    <row r="40" spans="2:12" x14ac:dyDescent="0.3">
      <c r="B40" s="191" t="s">
        <v>974</v>
      </c>
      <c r="C40" s="191" t="str">
        <f>""&amp;'Aim 1 - Household Contacts'!F68&amp;"("&amp;TEXT('Aim 1 - Household Contacts'!G68,"0%")&amp;")"</f>
        <v>0(-)</v>
      </c>
      <c r="D40" s="191" t="str">
        <f>"Did not presented = "&amp;'Aim 1 - Household Contacts'!F68&amp;"("&amp;TEXT('Aim 1 - Household Contacts'!G68,"0%")&amp;")"</f>
        <v>Did not presented = 0(-)</v>
      </c>
      <c r="F40" s="192"/>
      <c r="G40" s="192"/>
      <c r="H40" s="152"/>
      <c r="I40" s="152"/>
      <c r="J40" s="152"/>
      <c r="K40" s="152"/>
      <c r="L40" s="151"/>
    </row>
    <row r="41" spans="2:12" x14ac:dyDescent="0.3">
      <c r="B41" s="191" t="s">
        <v>968</v>
      </c>
      <c r="C41" s="191" t="str">
        <f>""&amp;'Aim 1 - Household Contacts'!F69&amp;"("&amp;TEXT('Aim 1 - Household Contacts'!G69,"0%")&amp;")"</f>
        <v>0(-)</v>
      </c>
      <c r="D41" s="191" t="str">
        <f>"Presented (N="&amp;'Aim 1 - Household Contacts'!F69&amp;"("&amp;TEXT('Aim 1 - Household Contacts'!G69,"0%")&amp;"))"</f>
        <v>Presented (N=0(-))</v>
      </c>
      <c r="F41" s="192"/>
      <c r="H41" s="152"/>
      <c r="I41" s="152"/>
      <c r="J41" s="152"/>
      <c r="K41" s="152"/>
      <c r="L41" s="151"/>
    </row>
    <row r="42" spans="2:12" x14ac:dyDescent="0.3">
      <c r="B42" s="191" t="s">
        <v>975</v>
      </c>
      <c r="C42" s="191" t="str">
        <f>""&amp;'Aim 1 - Household Contacts'!F70&amp;"("&amp;TEXT('Aim 1 - Household Contacts'!G70,"0%")&amp;")"</f>
        <v>0(-)</v>
      </c>
      <c r="F42" s="192"/>
      <c r="H42" s="152"/>
      <c r="I42" s="152"/>
      <c r="J42" s="152"/>
      <c r="K42" s="152"/>
      <c r="L42" s="151"/>
    </row>
    <row r="43" spans="2:12" x14ac:dyDescent="0.3">
      <c r="B43" s="191" t="s">
        <v>976</v>
      </c>
      <c r="C43" s="191" t="str">
        <f>""&amp;'Aim 1 - Household Contacts'!F71&amp;"("&amp;TEXT('Aim 1 - Household Contacts'!G71,"0%")&amp;")"</f>
        <v>0(-)</v>
      </c>
      <c r="F43" s="192"/>
      <c r="H43" s="152"/>
      <c r="I43" s="152"/>
      <c r="J43" s="152"/>
      <c r="K43" s="152"/>
      <c r="L43" s="151"/>
    </row>
    <row r="44" spans="2:12" x14ac:dyDescent="0.3">
      <c r="B44" s="191" t="s">
        <v>977</v>
      </c>
      <c r="C44" s="191" t="str">
        <f>""&amp;'Aim 1 - Household Contacts'!F72&amp;"("&amp;TEXT('Aim 1 - Household Contacts'!G72,"0%")&amp;")"</f>
        <v>0(-)</v>
      </c>
      <c r="F44" s="192"/>
      <c r="H44" s="152"/>
      <c r="I44" s="152"/>
      <c r="J44" s="152"/>
      <c r="K44" s="152"/>
      <c r="L44" s="151"/>
    </row>
    <row r="45" spans="2:12" x14ac:dyDescent="0.3">
      <c r="B45" s="191" t="s">
        <v>985</v>
      </c>
      <c r="C45" s="191" t="str">
        <f>"Did not provide sputum"&amp;"(N="&amp;'Aim 1 - Household Contacts'!F73&amp;"("&amp;TEXT('Aim 1 - Household Contacts'!G73,"0%")&amp;"))"</f>
        <v>Did not provide sputum(N=0(-))</v>
      </c>
      <c r="F45" s="192"/>
      <c r="H45" s="152"/>
      <c r="I45" s="152"/>
      <c r="J45" s="152"/>
      <c r="K45" s="152"/>
      <c r="L45" s="151"/>
    </row>
    <row r="46" spans="2:12" x14ac:dyDescent="0.3">
      <c r="B46" s="191" t="s">
        <v>969</v>
      </c>
      <c r="C46" s="191" t="str">
        <f>""&amp;B46&amp;CHAR(10)&amp;"(N="&amp;'Aim 1 - Household Contacts'!F74&amp;")"</f>
        <v xml:space="preserve">    Provided sputum
(N=0)</v>
      </c>
      <c r="F46" s="192"/>
      <c r="H46" s="152"/>
      <c r="I46" s="152"/>
      <c r="J46" s="152"/>
      <c r="K46" s="152"/>
    </row>
    <row r="47" spans="2:12" x14ac:dyDescent="0.3">
      <c r="B47" s="191" t="s">
        <v>970</v>
      </c>
      <c r="C47" s="191" t="str">
        <f>""&amp;'Aim 1 - Household Contacts'!F75&amp;"("&amp;TEXT('Aim 1 - Household Contacts'!G75,"0%")&amp;")"</f>
        <v>0(-)</v>
      </c>
      <c r="F47" s="192"/>
      <c r="H47" s="152"/>
      <c r="I47" s="152"/>
      <c r="J47" s="152"/>
      <c r="K47" s="152"/>
    </row>
    <row r="48" spans="2:12" x14ac:dyDescent="0.3">
      <c r="B48" s="191" t="s">
        <v>971</v>
      </c>
      <c r="C48" s="191" t="str">
        <f>""&amp;'Aim 1 - Household Contacts'!F76&amp;"("&amp;TEXT('Aim 1 - Household Contacts'!G76,"0%")&amp;")"</f>
        <v>0(-)</v>
      </c>
      <c r="F48" s="192"/>
      <c r="G48" s="192"/>
      <c r="H48" s="152"/>
      <c r="I48" s="152"/>
      <c r="J48" s="152"/>
      <c r="K48" s="152"/>
    </row>
    <row r="49" spans="2:11" x14ac:dyDescent="0.3">
      <c r="B49" s="191" t="s">
        <v>978</v>
      </c>
      <c r="C49" s="191" t="str">
        <f>""&amp;'Aim 1 - Household Contacts'!F77&amp;"("&amp;TEXT('Aim 1 - Household Contacts'!G77,"0%")&amp;")"</f>
        <v>0(-)</v>
      </c>
      <c r="F49" s="192"/>
      <c r="G49" s="192"/>
      <c r="H49" s="152"/>
      <c r="I49" s="152"/>
      <c r="J49" s="152"/>
      <c r="K49" s="152"/>
    </row>
    <row r="50" spans="2:11" x14ac:dyDescent="0.3">
      <c r="B50" s="191" t="s">
        <v>979</v>
      </c>
      <c r="C50" s="191" t="str">
        <f>""&amp;'Aim 1 - Household Contacts'!C75&amp;"("&amp;TEXT('Aim 1 - Household Contacts'!D75,"0%")&amp;")"</f>
        <v>0(-)</v>
      </c>
      <c r="F50" s="192"/>
      <c r="G50" s="192"/>
      <c r="H50" s="152"/>
      <c r="I50" s="152"/>
      <c r="J50" s="152"/>
      <c r="K50" s="152"/>
    </row>
    <row r="51" spans="2:11" x14ac:dyDescent="0.3">
      <c r="B51" s="209" t="s">
        <v>983</v>
      </c>
      <c r="C51" s="191" t="str">
        <f>""&amp;'Aim 1 - Household Contacts'!I67&amp;"("&amp;TEXT('Aim 1 - Household Contacts'!J67,"0%")&amp;")"</f>
        <v>0(-)</v>
      </c>
      <c r="F51" s="192"/>
      <c r="G51" s="192"/>
      <c r="H51" s="152"/>
      <c r="I51" s="152"/>
      <c r="J51" s="152"/>
      <c r="K51" s="152"/>
    </row>
    <row r="52" spans="2:11" x14ac:dyDescent="0.3">
      <c r="B52" s="191" t="s">
        <v>974</v>
      </c>
      <c r="C52" s="191" t="str">
        <f>""&amp;'Aim 1 - Household Contacts'!I68&amp;"("&amp;TEXT('Aim 1 - Household Contacts'!J68,"0%")&amp;")"</f>
        <v>0(-)</v>
      </c>
      <c r="D52" s="191" t="str">
        <f>"Did not present ="&amp;'Aim 1 - Household Contacts'!I68&amp;"("&amp;TEXT('Aim 1 - Household Contacts'!J68,"0%")&amp;")"</f>
        <v>Did not present =0(-)</v>
      </c>
      <c r="F52" s="192"/>
      <c r="G52" s="192"/>
      <c r="H52" s="152"/>
      <c r="I52" s="152"/>
      <c r="J52" s="152"/>
      <c r="K52" s="152"/>
    </row>
    <row r="53" spans="2:11" x14ac:dyDescent="0.3">
      <c r="B53" s="191" t="s">
        <v>968</v>
      </c>
      <c r="C53" s="191" t="str">
        <f>""&amp;'Aim 1 - Household Contacts'!I69&amp;"("&amp;TEXT('Aim 1 - Household Contacts'!J69,"0%")&amp;")"</f>
        <v>0(-)</v>
      </c>
      <c r="D53" s="191" t="str">
        <f>"Presented (N="&amp;'Aim 1 - Household Contacts'!I69&amp;"("&amp;TEXT('Aim 1 - Household Contacts'!J69,"0%")&amp;"))"</f>
        <v>Presented (N=0(-))</v>
      </c>
      <c r="F53" s="192"/>
      <c r="G53" s="192"/>
      <c r="H53" s="152"/>
      <c r="I53" s="152"/>
      <c r="J53" s="152"/>
      <c r="K53" s="152"/>
    </row>
    <row r="54" spans="2:11" x14ac:dyDescent="0.3">
      <c r="B54" s="191" t="s">
        <v>975</v>
      </c>
      <c r="C54" s="191" t="str">
        <f>""&amp;'Aim 1 - Household Contacts'!I70&amp;"("&amp;TEXT('Aim 1 - Household Contacts'!J70,"0%")&amp;")"</f>
        <v>0(-)</v>
      </c>
      <c r="F54" s="192"/>
      <c r="G54" s="192"/>
      <c r="H54" s="152"/>
      <c r="I54" s="152"/>
      <c r="J54" s="152"/>
      <c r="K54" s="152"/>
    </row>
    <row r="55" spans="2:11" x14ac:dyDescent="0.3">
      <c r="B55" s="191" t="s">
        <v>976</v>
      </c>
      <c r="C55" s="191" t="str">
        <f>""&amp;'Aim 1 - Household Contacts'!I71&amp;"("&amp;TEXT('Aim 1 - Household Contacts'!J71,"0%")&amp;")"</f>
        <v>0(-)</v>
      </c>
      <c r="F55" s="192"/>
      <c r="G55" s="192"/>
      <c r="H55" s="152"/>
      <c r="I55" s="152"/>
      <c r="J55" s="152"/>
      <c r="K55" s="152"/>
    </row>
    <row r="56" spans="2:11" x14ac:dyDescent="0.3">
      <c r="B56" s="191" t="s">
        <v>977</v>
      </c>
      <c r="C56" s="191" t="str">
        <f>""&amp;'Aim 1 - Household Contacts'!I72&amp;"("&amp;TEXT('Aim 1 - Household Contacts'!J72,"0%")&amp;")"</f>
        <v>0(-)</v>
      </c>
      <c r="F56" s="192"/>
      <c r="G56" s="192"/>
      <c r="H56" s="152"/>
      <c r="I56" s="152"/>
      <c r="J56" s="152"/>
      <c r="K56" s="152"/>
    </row>
    <row r="57" spans="2:11" x14ac:dyDescent="0.3">
      <c r="B57" s="191" t="s">
        <v>985</v>
      </c>
      <c r="C57" s="191" t="str">
        <f>"Did not provide sputum"&amp;"(N="&amp;'Aim 1 - Household Contacts'!I73&amp;"("&amp;TEXT('Aim 1 - Household Contacts'!J73,"0%")&amp;"))"</f>
        <v>Did not provide sputum(N=0(-))</v>
      </c>
      <c r="F57" s="192"/>
      <c r="G57" s="192"/>
      <c r="H57" s="152"/>
      <c r="I57" s="152"/>
      <c r="J57" s="152"/>
      <c r="K57" s="152"/>
    </row>
    <row r="58" spans="2:11" x14ac:dyDescent="0.3">
      <c r="B58" s="191" t="s">
        <v>969</v>
      </c>
      <c r="C58" s="191" t="str">
        <f>""&amp;B58&amp;CHAR(10)&amp;"(N="&amp;'Aim 1 - Household Contacts'!I74&amp;")"</f>
        <v xml:space="preserve">    Provided sputum
(N=0)</v>
      </c>
      <c r="F58" s="192"/>
      <c r="G58" s="192"/>
      <c r="H58" s="152"/>
      <c r="I58" s="152"/>
      <c r="J58" s="152"/>
      <c r="K58" s="152"/>
    </row>
    <row r="59" spans="2:11" x14ac:dyDescent="0.3">
      <c r="B59" s="191" t="s">
        <v>970</v>
      </c>
      <c r="C59" s="191" t="str">
        <f>""&amp;'Aim 1 - Household Contacts'!I75&amp;"("&amp;TEXT('Aim 1 - Household Contacts'!J75,"0%")&amp;")"</f>
        <v>0(-)</v>
      </c>
      <c r="F59" s="192"/>
      <c r="G59" s="192"/>
      <c r="H59" s="152"/>
      <c r="I59" s="152"/>
      <c r="J59" s="152"/>
      <c r="K59" s="152"/>
    </row>
    <row r="60" spans="2:11" x14ac:dyDescent="0.3">
      <c r="B60" s="191" t="s">
        <v>971</v>
      </c>
      <c r="C60" s="191" t="str">
        <f>""&amp;'Aim 1 - Household Contacts'!I76&amp;"("&amp;TEXT('Aim 1 - Household Contacts'!J76,"0%")&amp;")"</f>
        <v>0(-)</v>
      </c>
      <c r="F60" s="192"/>
      <c r="G60" s="192"/>
      <c r="H60" s="152"/>
      <c r="I60" s="152"/>
      <c r="J60" s="152"/>
      <c r="K60" s="152"/>
    </row>
    <row r="61" spans="2:11" x14ac:dyDescent="0.3">
      <c r="B61" s="191" t="s">
        <v>978</v>
      </c>
      <c r="C61" s="191" t="str">
        <f>""&amp;'Aim 1 - Household Contacts'!I77&amp;"("&amp;TEXT('Aim 1 - Household Contacts'!J77,"0%")&amp;")"</f>
        <v>0(-)</v>
      </c>
    </row>
    <row r="78" spans="28:30" x14ac:dyDescent="0.3">
      <c r="AB78" s="203" t="s">
        <v>754</v>
      </c>
      <c r="AC78" s="204" t="s">
        <v>28</v>
      </c>
      <c r="AD78" s="204" t="s">
        <v>29</v>
      </c>
    </row>
    <row r="79" spans="28:30" x14ac:dyDescent="0.3">
      <c r="AB79" s="202" t="s">
        <v>995</v>
      </c>
      <c r="AC79" s="205">
        <f>'Aim 1 - Household Contacts'!C68+'Aim 1 - Household Contacts'!F68+'Aim 1 - Household Contacts'!I68</f>
        <v>0</v>
      </c>
      <c r="AD79" s="207" t="e">
        <f>AC79/SUM(AC79:AC81)</f>
        <v>#DIV/0!</v>
      </c>
    </row>
    <row r="80" spans="28:30" x14ac:dyDescent="0.3">
      <c r="AB80" s="202" t="s">
        <v>996</v>
      </c>
      <c r="AC80" s="206">
        <f>'Aim 1 - Household Contacts'!C71+'Aim 1 - Household Contacts'!F71+'Aim 1 - Household Contacts'!I71</f>
        <v>0</v>
      </c>
      <c r="AD80" s="207" t="e">
        <f>AC80/SUM(AC79:AC81)</f>
        <v>#DIV/0!</v>
      </c>
    </row>
    <row r="81" spans="26:30" x14ac:dyDescent="0.3">
      <c r="AB81" s="202" t="s">
        <v>997</v>
      </c>
      <c r="AC81" s="206">
        <f>'Aim 1 - Household Contacts'!F60+'Aim 1 - Household Contacts'!F70+'Aim 1 - Household Contacts'!I70</f>
        <v>0</v>
      </c>
      <c r="AD81" s="207" t="e">
        <f>AC81/SUM(AC79:AC81)</f>
        <v>#DIV/0!</v>
      </c>
    </row>
    <row r="82" spans="26:30" x14ac:dyDescent="0.3">
      <c r="AB82" s="202" t="s">
        <v>998</v>
      </c>
      <c r="AC82" s="205">
        <f>'Aim 1 - Household Contacts'!C72</f>
        <v>0</v>
      </c>
      <c r="AD82" s="207" t="e">
        <f>AC82/SUM(AC79:AC82)</f>
        <v>#DIV/0!</v>
      </c>
    </row>
    <row r="83" spans="26:30" x14ac:dyDescent="0.3">
      <c r="AB83" s="202" t="s">
        <v>999</v>
      </c>
      <c r="AC83" s="205">
        <f>SUM(AC79:AC82)</f>
        <v>0</v>
      </c>
      <c r="AD83" s="205"/>
    </row>
    <row r="85" spans="26:30" x14ac:dyDescent="0.3">
      <c r="Z85" s="219" t="str">
        <f>_xlfn.CONCAT("*Discordant = ", 'Aim 1 - Household Contacts'!I78)</f>
        <v>*Discordant = 0</v>
      </c>
    </row>
  </sheetData>
  <pageMargins left="0.7" right="0.7" top="0.75" bottom="0.75" header="0.3" footer="0.3"/>
  <pageSetup scale="90" fitToWidth="0"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43746B-7D62-4CA0-8959-CEF75457E790}">
  <sheetPr>
    <pageSetUpPr fitToPage="1"/>
  </sheetPr>
  <dimension ref="A1:Z79"/>
  <sheetViews>
    <sheetView showGridLines="0" topLeftCell="G51" zoomScale="108" zoomScaleNormal="100" workbookViewId="0">
      <selection activeCell="A41" sqref="A1:E1048576"/>
    </sheetView>
  </sheetViews>
  <sheetFormatPr defaultRowHeight="14.4" x14ac:dyDescent="0.3"/>
  <cols>
    <col min="1" max="1" width="6.44140625" style="191" customWidth="1"/>
    <col min="2" max="2" width="35.44140625" style="191" customWidth="1"/>
    <col min="3" max="3" width="4" style="191" customWidth="1"/>
    <col min="4" max="5" width="15.21875" style="191" customWidth="1" collapsed="1"/>
    <col min="6" max="6" width="3.77734375" style="152" customWidth="1"/>
    <col min="7" max="7" width="32.21875" style="152" customWidth="1" collapsed="1"/>
    <col min="8" max="8" width="4.44140625" customWidth="1"/>
  </cols>
  <sheetData>
    <row r="1" spans="2:11" x14ac:dyDescent="0.3">
      <c r="H1" s="152"/>
      <c r="I1" s="152"/>
      <c r="J1" s="152"/>
      <c r="K1" s="152"/>
    </row>
    <row r="2" spans="2:11" x14ac:dyDescent="0.3">
      <c r="B2" s="165" t="s">
        <v>915</v>
      </c>
      <c r="C2" s="198" t="str">
        <f>""&amp;'Aim 1 - Newly Initiated IPs'!C4</f>
        <v>0</v>
      </c>
      <c r="D2" s="165"/>
      <c r="H2" s="152"/>
      <c r="I2" s="152"/>
      <c r="J2" s="152"/>
      <c r="K2" s="152"/>
    </row>
    <row r="3" spans="2:11" x14ac:dyDescent="0.3">
      <c r="B3" s="165" t="s">
        <v>916</v>
      </c>
      <c r="C3" s="198" t="str">
        <f>""&amp;'Aim 1 - Newly Initiated IPs'!C5&amp;"("&amp;TEXT('Aim 1 - Newly Initiated IPs'!D5,"0%")&amp;")"</f>
        <v>0(-)</v>
      </c>
      <c r="D3" s="165" t="str">
        <f>"Not Eligible (excl. &lt;18) = "&amp;'Aim 1 - Newly Initiated IPs'!T13&amp;"("&amp;TEXT('Aim 1 - Newly Initiated IPs'!U13,"0%")&amp;")"&amp;CHAR(10)&amp;"     Lives outside study communities = "&amp;'Aim 1 - Newly Initiated IPs'!T8&amp;"("&amp;TEXT('Aim 1 - Newly Initiated IPs'!U8,"0%")&amp;")"&amp;CHAR(10)&amp;"     Not Pulmonary TB Positive = "&amp;'Aim 1 - Newly Initiated IPs'!C9&amp;"("&amp;TEXT('Aim 1 - Newly Initiated IPs'!D9,"0%")&amp;")"&amp;CHAR(10)&amp;"     Not fluent in Xhosa or English = "&amp;'Aim 1 - Newly Initiated IPs'!C10&amp;"("&amp;TEXT('Aim 1 - Newly Initiated IPs'!D10,"0%")&amp;")"&amp;CHAR(10)&amp;"     No household contacts = "&amp;'Aim 1 - Newly Initiated IPs'!C11&amp;"("&amp;TEXT('Aim 1 - Newly Initiated IPs'!D11,"0%")&amp;")"&amp;CHAR(10)&amp;"     Enrolled on other Cohort / HHC = "&amp;'Aim 1 - Newly Initiated IPs'!C12&amp;"("&amp;TEXT('Aim 1 - Newly Initiated IPs'!D12,"0%")&amp;")"&amp;CHAR(10)</f>
        <v xml:space="preserve">Not Eligible (excl. &lt;18) = (0%)
     Lives outside study communities = (0%)
     Not Pulmonary TB Positive = 0(-)
     Not fluent in Xhosa or English = 0(-)
     No household contacts = 0(-)
     Enrolled on other Cohort / HHC = 0(-)
</v>
      </c>
      <c r="E3" s="191" t="str">
        <f>"Age &lt;18 years = "&amp;'Aim 1 - Index Patients'!C8&amp;"("&amp;TEXT('Aim 1 - Index Patients'!D8,"0%")&amp;")"</f>
        <v>Age &lt;18 years = 1(100%)</v>
      </c>
      <c r="H3" s="152"/>
      <c r="I3" s="152"/>
      <c r="J3" s="152"/>
      <c r="K3" s="152"/>
    </row>
    <row r="4" spans="2:11" x14ac:dyDescent="0.3">
      <c r="B4" s="165" t="s">
        <v>966</v>
      </c>
      <c r="C4" s="198" t="str">
        <f>""&amp;'Aim 1 - Newly Initiated IPs'!C7&amp;"("&amp;TEXT('Aim 1 - Newly Initiated IPs'!D7,"0%")&amp;")"</f>
        <v>0(-)</v>
      </c>
      <c r="D4" s="165"/>
      <c r="H4" s="152"/>
      <c r="I4" s="152"/>
      <c r="J4" s="152"/>
      <c r="K4" s="152"/>
    </row>
    <row r="5" spans="2:11" x14ac:dyDescent="0.3">
      <c r="B5" s="165" t="s">
        <v>925</v>
      </c>
      <c r="C5" s="198" t="str">
        <f>""&amp;'Aim 1 - Newly Initiated IPs'!D32&amp;"("&amp;TEXT('Aim 1 - Newly Initiated IPs'!E32,"0%")&amp;")"</f>
        <v>(0%)</v>
      </c>
      <c r="D5" s="165"/>
      <c r="H5" s="152"/>
      <c r="I5" s="152"/>
      <c r="J5" s="152"/>
      <c r="K5" s="152"/>
    </row>
    <row r="6" spans="2:11" x14ac:dyDescent="0.3">
      <c r="B6" s="165" t="s">
        <v>926</v>
      </c>
      <c r="C6" s="198" t="str">
        <f>""&amp;'Aim 1 - Newly Initiated IPs'!D31&amp;"("&amp;TEXT('Aim 1 - Newly Initiated IPs'!E31,"0%")&amp;")"</f>
        <v>0(-)</v>
      </c>
      <c r="D6" s="165" t="str">
        <f>"Not Enrolled = "&amp;'Aim 1 - Newly Initiated IPs'!C26&amp;"("&amp;TEXT('Aim 1 - Newly Initiated IPs'!D26,"0%")&amp;")"&amp;CHAR(10)&amp;
"     Cannot Comprehend = "&amp;'Aim 1 - Newly Initiated IPs'!C19&amp;"("&amp;TEXT('Aim 1 - Newly Initiated IPs'!D19,"0%")&amp;")"&amp;CHAR(10)&amp;
"     Refused to participate = "&amp;'Aim 1 - Newly Initiated IPs'!C20&amp;"("&amp;TEXT('Aim 1 - Newly Initiated IPs'!D20,"0%")&amp;")"</f>
        <v>Not Enrolled = (0%)
     Cannot Comprehend = 0(-)
     Refused to participate = 0(-)</v>
      </c>
      <c r="H6" s="152"/>
      <c r="I6" s="152"/>
      <c r="J6" s="152"/>
      <c r="K6" s="152"/>
    </row>
    <row r="7" spans="2:11" x14ac:dyDescent="0.3">
      <c r="B7" s="165" t="s">
        <v>927</v>
      </c>
      <c r="C7" s="198" t="str">
        <f>""&amp;'Aim 1 - Newly Initiated IPs'!D42&amp;"("&amp;TEXT('Aim 1 - Newly Initiated IPs'!E42,"0%")&amp;")"</f>
        <v>0(0%)</v>
      </c>
      <c r="D7" s="165"/>
      <c r="H7" s="152"/>
      <c r="I7" s="152"/>
      <c r="J7" s="152"/>
      <c r="K7" s="152"/>
    </row>
    <row r="8" spans="2:11" x14ac:dyDescent="0.3">
      <c r="B8" s="165" t="s">
        <v>928</v>
      </c>
      <c r="C8" s="198" t="str">
        <f>""&amp;'Aim 1 - Index Patients'!L34&amp;"("&amp;TEXT('Aim 1 - Index Patients'!M34,"0%")&amp;")"</f>
        <v>0(-)</v>
      </c>
      <c r="D8" s="199" t="str">
        <f>"Excluded:"&amp;CHAR(10)&amp;"Caregiver Not Present = "&amp;'Aim 1 - Newly Initiated IPs'!D31&amp;"("&amp;TEXT('Aim 1 - Newly Initiated IPs'!E31,"0%")&amp;")"&amp;CHAR(10)&amp;
"Caregiver Permission Not Granted = "&amp;'Aim 1 - Newly Initiated IPs'!D34&amp;"("&amp;TEXT('Aim 1 - Newly Initiated IPs'!E34,"0%")&amp;")"&amp;CHAR(10)</f>
        <v xml:space="preserve">Excluded:
Caregiver Not Present = 0(-)
Caregiver Permission Not Granted = (0%)
</v>
      </c>
      <c r="E8" s="200"/>
      <c r="H8" s="152"/>
      <c r="I8" s="152"/>
      <c r="J8" s="152"/>
      <c r="K8" s="152"/>
    </row>
    <row r="9" spans="2:11" x14ac:dyDescent="0.3">
      <c r="B9" s="165" t="s">
        <v>919</v>
      </c>
      <c r="C9" s="198" t="str">
        <f>""&amp;'Aim 1 - Household Contacts'!P6</f>
        <v>0</v>
      </c>
      <c r="D9" s="201" t="str">
        <f>"Pending Household Visits = "&amp;'Aim 1 - Household Contacts'!P13&amp;"("&amp;TEXT('Aim 1 - Household Contacts'!Q13,"0%")&amp;")"</f>
        <v>Pending Household Visits = 0(-)</v>
      </c>
      <c r="E9" s="192"/>
      <c r="H9" s="152"/>
      <c r="I9" s="152"/>
      <c r="J9" s="152"/>
      <c r="K9" s="152"/>
    </row>
    <row r="10" spans="2:11" x14ac:dyDescent="0.3">
      <c r="B10" s="165" t="s">
        <v>920</v>
      </c>
      <c r="C10" s="198" t="str">
        <f>""&amp;'Aim 1 - Household Contacts'!P27</f>
        <v>0</v>
      </c>
      <c r="D10" s="201" t="str">
        <f>"HHCs listed at:"&amp;CHAR(10)&amp;"Clinic = "&amp;'Aim 1 - Household Contacts'!P32&amp;"("&amp;TEXT('Aim 1 - Household Contacts'!Q32,"0%")&amp;")"&amp;CHAR(10)&amp;
"Household = "&amp;'Aim 1 - Household Contacts'!P33&amp;"("&amp;TEXT('Aim 1 - Household Contacts'!Q33,"0%")&amp;")"&amp;CHAR(10)</f>
        <v xml:space="preserve">HHCs listed at:
Clinic = 0(-)
Household = 0(-)
</v>
      </c>
      <c r="E10" s="192"/>
      <c r="H10" s="152"/>
      <c r="I10" s="152"/>
      <c r="J10" s="152"/>
      <c r="K10" s="152"/>
    </row>
    <row r="11" spans="2:11" x14ac:dyDescent="0.3">
      <c r="B11" s="165" t="s">
        <v>929</v>
      </c>
      <c r="C11" s="165" t="str">
        <f>""&amp;'Aim 1 - Household Contacts'!P8&amp;"("&amp;TEXT('Aim 1 - Household Contacts'!Q8,"0%")&amp;")"</f>
        <v>0(-)</v>
      </c>
      <c r="D11" s="201" t="str">
        <f>"Not Eligible =  "&amp;'Aim 1 - Household Contacts'!P36&amp;"("&amp;TEXT('Aim 1 - Household Contacts'!Q36,"0%")&amp;")"&amp;CHAR(10)&amp;
"     &lt;18 Years Old =  "&amp;'Aim 1 - Household Contacts'!P29&amp;"("&amp;TEXT('Aim 1 - Household Contacts'!Q29,"0%")&amp;")"&amp;CHAR(10)&amp;
"     On Treatment =  "&amp;'Aim 1 - Household Contacts'!P37&amp;"("&amp;TEXT('Aim 1 - Household Contacts'!Q37,"0%")&amp;")"&amp;CHAR(10)&amp;
"     Visited clinic before HHCI =  "&amp;'Aim 1 - Household Contacts'!P38&amp;"("&amp;TEXT('Aim 1 - Household Contacts'!Q38,"0%")&amp;")"&amp;CHAR(10)&amp;
"     TB asymptomatic =  "&amp;'Aim 1 - Household Contacts'!P39&amp;"("&amp;TEXT('Aim 1 - Household Contacts'!Q39,"0%")&amp;")"&amp;CHAR(10)&amp;
"     Not Interested  =  "&amp;'Aim 1 - Household Contacts'!P40&amp;"("&amp;TEXT('Aim 1 - Household Contacts'!Q40,"0%")&amp;")"&amp;CHAR(10)&amp;
"     Not fluent in Xhosa or English  =  "&amp;'Aim 1 - Household Contacts'!P41&amp;"("&amp;TEXT('Aim 1 - Household Contacts'!Q41,"0%")&amp;")"&amp;CHAR(10)&amp;
"     &lt;18 Years Old  =  "&amp;'Aim 1 - Household Contacts'!P42&amp;"("&amp;TEXT('Aim 1 - Household Contacts'!Q42,"0%")&amp;")"</f>
        <v>Not Eligible =  0(-)
     &lt;18 Years Old =  0(-)
     On Treatment =  0(-)
     Visited clinic before HHCI =  0(-)
     TB asymptomatic =  0(-)
     Not Interested  =  0(-)
     Not fluent in Xhosa or English  =  0(-)
     &lt;18 Years Old  =  0(-)</v>
      </c>
      <c r="E11" s="192"/>
      <c r="H11" s="152"/>
      <c r="I11" s="152"/>
      <c r="J11" s="152"/>
      <c r="K11" s="152"/>
    </row>
    <row r="12" spans="2:11" x14ac:dyDescent="0.3">
      <c r="B12" s="165" t="s">
        <v>930</v>
      </c>
      <c r="C12" s="165" t="str">
        <f>""&amp;'Aim 1 - Household Contacts'!P35&amp;"("&amp;TEXT('Aim 1 - Household Contacts'!Q35,"0%")&amp;")"</f>
        <v>0(-)</v>
      </c>
      <c r="D12" s="165"/>
      <c r="H12" s="152"/>
      <c r="I12" s="152"/>
      <c r="J12" s="152"/>
      <c r="K12" s="152"/>
    </row>
    <row r="13" spans="2:11" x14ac:dyDescent="0.3">
      <c r="B13" s="165" t="s">
        <v>932</v>
      </c>
      <c r="C13" s="165" t="str">
        <f>""&amp;'Aim 1 - Household Contacts'!P17&amp;"("&amp;TEXT('Aim 1 - Household Contacts'!Q17,"0%")&amp;")"</f>
        <v>0(-)</v>
      </c>
      <c r="D13" s="165" t="str">
        <f>"Not Presented = "&amp;'Aim 1 - Index Patients'!X64&amp;"("&amp;TEXT('Aim 1 - Index Patients'!Y64,"0%")&amp;")"&amp;CHAR(10)&amp;
"Not Outcome Yet = "&amp;'Aim 1 - Index Patients'!X65&amp;"("&amp;TEXT('Aim 1 - Index Patients'!Y65,"0%")&amp;")"&amp;CHAR(10)</f>
        <v xml:space="preserve">Not Presented = (0%)
Not Outcome Yet = (0%)
</v>
      </c>
      <c r="H13" s="152"/>
      <c r="I13" s="152"/>
      <c r="J13" s="152"/>
      <c r="K13" s="152"/>
    </row>
    <row r="14" spans="2:11" x14ac:dyDescent="0.3">
      <c r="B14" s="165" t="s">
        <v>933</v>
      </c>
      <c r="C14" s="165" t="str">
        <f>""&amp;'Aim 1 - Household Contacts'!P43&amp;"("&amp;TEXT('Aim 1 - Household Contacts'!Q43,"0%")&amp;")"</f>
        <v>0(-)</v>
      </c>
      <c r="D14" s="165"/>
      <c r="H14" s="152"/>
      <c r="I14" s="152"/>
      <c r="J14" s="152"/>
      <c r="K14" s="152"/>
    </row>
    <row r="15" spans="2:11" x14ac:dyDescent="0.3">
      <c r="B15" s="165" t="s">
        <v>931</v>
      </c>
      <c r="C15" s="165" t="str">
        <f>""&amp;'Aim 1 - Household Contacts'!P17&amp;"("&amp;TEXT('Aim 1 - Household Contacts'!Q17,"0%")&amp;")"</f>
        <v>0(-)</v>
      </c>
      <c r="D15" s="165" t="str">
        <f>"Cannot Comprehend = "&amp;'Aim 1 - Index Patients'!X20&amp;"("&amp;TEXT('Aim 1 - Index Patients'!Y20,"0%")&amp;")"</f>
        <v>Cannot Comprehend = (0%)</v>
      </c>
      <c r="H15" s="152"/>
      <c r="I15" s="152"/>
      <c r="J15" s="152"/>
      <c r="K15" s="152"/>
    </row>
    <row r="16" spans="2:11" x14ac:dyDescent="0.3">
      <c r="B16" s="165" t="s">
        <v>934</v>
      </c>
      <c r="C16" s="165" t="str">
        <f>""&amp;'Aim 1 - Household Contacts'!P44&amp;"("&amp;TEXT('Aim 1 - Household Contacts'!Q44,"0%")&amp;")"</f>
        <v>0(-)</v>
      </c>
      <c r="D16" s="165"/>
      <c r="H16" s="152"/>
      <c r="I16" s="152"/>
      <c r="J16" s="152"/>
      <c r="K16" s="152"/>
    </row>
    <row r="17" spans="2:11" x14ac:dyDescent="0.3">
      <c r="B17" s="165" t="s">
        <v>967</v>
      </c>
      <c r="C17" s="165" t="str">
        <f>""&amp;'Aim 1 - Household Contacts'!P52&amp;"("&amp;TEXT('Aim 1 - Household Contacts'!Q52,"0%")&amp;")"</f>
        <v>0(-)</v>
      </c>
      <c r="D17" s="165"/>
      <c r="H17" s="152"/>
      <c r="I17" s="152"/>
      <c r="J17" s="152"/>
      <c r="K17" s="152"/>
    </row>
    <row r="18" spans="2:11" x14ac:dyDescent="0.3">
      <c r="B18" s="165" t="s">
        <v>980</v>
      </c>
      <c r="C18" s="165" t="str">
        <f>""&amp;'Aim 1 - Household Contacts'!S59&amp;"("&amp;TEXT('Aim 1 - Household Contacts'!T59,"0%")&amp;")"</f>
        <v>0(-)</v>
      </c>
      <c r="D18" s="165"/>
      <c r="H18" s="152"/>
      <c r="I18" s="152"/>
      <c r="J18" s="152"/>
      <c r="K18" s="152"/>
    </row>
    <row r="19" spans="2:11" x14ac:dyDescent="0.3">
      <c r="B19" s="165" t="s">
        <v>968</v>
      </c>
      <c r="C19" s="165" t="str">
        <f>""&amp;'Aim 1 - Household Contacts'!S60&amp;"("&amp;TEXT('Aim 1 - Household Contacts'!T60,"0%")&amp;")"</f>
        <v>0(-)</v>
      </c>
      <c r="D19" s="165"/>
      <c r="H19" s="152"/>
      <c r="I19" s="152"/>
      <c r="J19" s="152"/>
      <c r="K19" s="152"/>
    </row>
    <row r="20" spans="2:11" x14ac:dyDescent="0.3">
      <c r="B20" s="165" t="s">
        <v>985</v>
      </c>
      <c r="C20" s="165" t="str">
        <f>"Did not provide sputum"&amp;"(N="&amp;'Aim 1 - Household Contacts'!S61&amp;"("&amp;TEXT('Aim 1 - Household Contacts'!T61,"0%")&amp;"))"</f>
        <v>Did not provide sputum(N=0(-))</v>
      </c>
      <c r="D20" s="165"/>
      <c r="H20" s="152"/>
      <c r="I20" s="152"/>
      <c r="J20" s="152"/>
      <c r="K20" s="152"/>
    </row>
    <row r="21" spans="2:11" x14ac:dyDescent="0.3">
      <c r="B21" s="165" t="s">
        <v>969</v>
      </c>
      <c r="C21" s="165" t="str">
        <f>""&amp;B21&amp;CHAR(10)&amp;"(N="&amp;'Aim 1 - Household Contacts'!S62&amp;")"</f>
        <v xml:space="preserve">    Provided sputum
(N=0)</v>
      </c>
      <c r="D21" s="165" t="str">
        <f>"Did not present = "&amp;'Aim 1 - Household Contacts'!P68&amp;"("&amp;TEXT('Aim 1 - Household Contacts'!Q68,"0%")&amp;")"</f>
        <v>Did not present = 0(-)</v>
      </c>
      <c r="H21" s="152"/>
      <c r="I21" s="152"/>
      <c r="J21" s="152"/>
      <c r="K21" s="152"/>
    </row>
    <row r="22" spans="2:11" x14ac:dyDescent="0.3">
      <c r="B22" s="165" t="s">
        <v>970</v>
      </c>
      <c r="C22" s="165" t="str">
        <f>""&amp;'Aim 1 - Household Contacts'!S63&amp;"("&amp;TEXT('Aim 1 - Household Contacts'!T63,"0%")&amp;")"</f>
        <v>0(-)</v>
      </c>
      <c r="D22" s="165"/>
      <c r="H22" s="152"/>
      <c r="I22" s="152"/>
      <c r="J22" s="152"/>
      <c r="K22" s="152"/>
    </row>
    <row r="23" spans="2:11" x14ac:dyDescent="0.3">
      <c r="B23" s="165" t="s">
        <v>971</v>
      </c>
      <c r="C23" s="165" t="str">
        <f>""&amp;'Aim 1 - Household Contacts'!S64&amp;"("&amp;TEXT('Aim 1 - Household Contacts'!T64,"0%")&amp;")"</f>
        <v>0(-)</v>
      </c>
      <c r="D23" s="165"/>
      <c r="H23" s="152"/>
      <c r="I23" s="152"/>
      <c r="J23" s="152"/>
      <c r="K23" s="152"/>
    </row>
    <row r="24" spans="2:11" x14ac:dyDescent="0.3">
      <c r="B24" s="165" t="s">
        <v>972</v>
      </c>
      <c r="C24" s="165" t="str">
        <f>""&amp;'Aim 1 - Household Contacts'!S65&amp;"("&amp;TEXT('Aim 1 - Household Contacts'!T65,"0%")&amp;")"</f>
        <v>0(-)</v>
      </c>
      <c r="D24" s="165"/>
      <c r="H24" s="152"/>
      <c r="I24" s="152"/>
      <c r="J24" s="152"/>
      <c r="K24" s="152"/>
    </row>
    <row r="25" spans="2:11" x14ac:dyDescent="0.3">
      <c r="B25" s="165" t="s">
        <v>973</v>
      </c>
      <c r="C25" s="165" t="str">
        <f>""&amp;'Aim 1 - Household Contacts'!Y59&amp;"("&amp;TEXT('Aim 1 - Household Contacts'!Z59,"0%")&amp;")"</f>
        <v>45(-)</v>
      </c>
      <c r="D25" s="165"/>
      <c r="H25" s="152"/>
      <c r="I25" s="152"/>
      <c r="J25" s="152"/>
      <c r="K25" s="152"/>
    </row>
    <row r="26" spans="2:11" x14ac:dyDescent="0.3">
      <c r="B26" s="165" t="s">
        <v>981</v>
      </c>
      <c r="C26" s="165" t="str">
        <f>""&amp;'Aim 1 - Household Contacts'!P53&amp;"("&amp;TEXT('Aim 1 - Household Contacts'!Q53,"0%")&amp;")"</f>
        <v>0(-)</v>
      </c>
      <c r="D26" s="165" t="str">
        <f>"Not Outcome Yet = "&amp;'Aim 1 - Household Contacts'!Y79&amp;"("&amp;TEXT('Aim 1 - Household Contacts'!Z79,"0%")&amp;")"</f>
        <v>Not Outcome Yet = 0(-)</v>
      </c>
      <c r="H26" s="152"/>
      <c r="I26" s="152"/>
      <c r="J26" s="152"/>
      <c r="K26" s="152"/>
    </row>
    <row r="27" spans="2:11" x14ac:dyDescent="0.3">
      <c r="B27" s="165" t="s">
        <v>980</v>
      </c>
      <c r="C27" s="165" t="str">
        <f>""&amp;'Aim 1 - Household Contacts'!P67&amp;"("&amp;TEXT('Aim 1 - Household Contacts'!Q67,"0%")&amp;")"</f>
        <v>0(-)</v>
      </c>
      <c r="D27" s="165"/>
      <c r="H27" s="152"/>
      <c r="I27" s="152"/>
      <c r="J27" s="152"/>
      <c r="K27" s="152"/>
    </row>
    <row r="28" spans="2:11" x14ac:dyDescent="0.3">
      <c r="B28" s="165" t="s">
        <v>974</v>
      </c>
      <c r="C28" s="165" t="str">
        <f>""&amp;'Aim 1 - Household Contacts'!P68&amp;"("&amp;TEXT('Aim 1 - Household Contacts'!Q68,"0%")&amp;")"</f>
        <v>0(-)</v>
      </c>
      <c r="D28" s="165" t="str">
        <f>"Did not present = "&amp;'Aim 1 - Household Contacts'!P68&amp;"("&amp;TEXT('Aim 1 - Household Contacts'!Q68,"0%")&amp;")"</f>
        <v>Did not present = 0(-)</v>
      </c>
      <c r="H28" s="152"/>
      <c r="I28" s="152"/>
      <c r="J28" s="152"/>
      <c r="K28" s="152"/>
    </row>
    <row r="29" spans="2:11" x14ac:dyDescent="0.3">
      <c r="B29" s="165" t="s">
        <v>968</v>
      </c>
      <c r="C29" s="165" t="str">
        <f>""&amp;'Aim 1 - Household Contacts'!P69&amp;"("&amp;TEXT('Aim 1 - Household Contacts'!Q69,"0%")&amp;")"</f>
        <v>0(-)</v>
      </c>
      <c r="D29" s="165" t="str">
        <f>"Presented (N="&amp;'Aim 1 - Household Contacts'!P69&amp;"("&amp;TEXT('Aim 1 - Household Contacts'!Q69,"0%")&amp;"))"</f>
        <v>Presented (N=0(-))</v>
      </c>
      <c r="H29" s="152"/>
      <c r="I29" s="152"/>
      <c r="J29" s="152"/>
      <c r="K29" s="152"/>
    </row>
    <row r="30" spans="2:11" x14ac:dyDescent="0.3">
      <c r="B30" s="165" t="s">
        <v>975</v>
      </c>
      <c r="C30" s="165" t="str">
        <f>""&amp;'Aim 1 - Household Contacts'!P70&amp;"("&amp;TEXT('Aim 1 - Household Contacts'!Q70,"0%")&amp;")"</f>
        <v>0(-)</v>
      </c>
      <c r="D30" s="165"/>
      <c r="H30" s="152"/>
      <c r="I30" s="152"/>
      <c r="J30" s="152"/>
      <c r="K30" s="152"/>
    </row>
    <row r="31" spans="2:11" x14ac:dyDescent="0.3">
      <c r="B31" s="165" t="s">
        <v>976</v>
      </c>
      <c r="C31" s="165" t="str">
        <f>""&amp;'Aim 1 - Household Contacts'!P71&amp;"("&amp;TEXT('Aim 1 - Household Contacts'!Q71,"0%")&amp;")"</f>
        <v>0(-)</v>
      </c>
      <c r="D31" s="165"/>
      <c r="F31" s="197"/>
      <c r="G31" s="197"/>
      <c r="H31" s="152"/>
      <c r="I31" s="152"/>
      <c r="J31" s="152"/>
      <c r="K31" s="152"/>
    </row>
    <row r="32" spans="2:11" x14ac:dyDescent="0.3">
      <c r="B32" s="165" t="s">
        <v>977</v>
      </c>
      <c r="C32" s="165" t="str">
        <f>""&amp;'Aim 1 - Household Contacts'!P72&amp;"("&amp;TEXT('Aim 1 - Household Contacts'!Q72,"0%")&amp;")"</f>
        <v>0(-)</v>
      </c>
      <c r="D32" s="165"/>
      <c r="F32" s="197"/>
      <c r="G32" s="197"/>
      <c r="H32" s="152"/>
      <c r="I32" s="152"/>
      <c r="J32" s="152"/>
      <c r="K32" s="152"/>
    </row>
    <row r="33" spans="2:12" x14ac:dyDescent="0.3">
      <c r="B33" s="165" t="s">
        <v>985</v>
      </c>
      <c r="C33" s="165" t="str">
        <f>"Did not provide sputum"&amp;"(N="&amp;'Aim 1 - Household Contacts'!P73&amp;"("&amp;TEXT('Aim 1 - Household Contacts'!Q73,"0%")&amp;"))"</f>
        <v>Did not provide sputum(N=0(-))</v>
      </c>
      <c r="D33" s="165"/>
      <c r="F33" s="197"/>
      <c r="G33" s="197"/>
      <c r="H33" s="152"/>
      <c r="I33" s="152"/>
      <c r="J33" s="152"/>
      <c r="K33" s="152"/>
    </row>
    <row r="34" spans="2:12" x14ac:dyDescent="0.3">
      <c r="B34" s="165" t="s">
        <v>969</v>
      </c>
      <c r="C34" s="165" t="str">
        <f>""&amp;B34&amp;CHAR(10)&amp;"(N="&amp;'Aim 1 - Household Contacts'!P74&amp;")"</f>
        <v xml:space="preserve">    Provided sputum
(N=0)</v>
      </c>
      <c r="D34" s="165" t="str">
        <f>"Missing Data = "&amp;'Aim 1 - Household Contacts'!P67&amp;"("&amp;TEXT('Aim 1 - Household Contacts'!Q67,"0%")&amp;")"</f>
        <v>Missing Data = 0(-)</v>
      </c>
      <c r="F34" s="197"/>
      <c r="G34" s="197"/>
      <c r="H34" s="152"/>
      <c r="I34" s="152"/>
      <c r="J34" s="152"/>
      <c r="K34" s="152"/>
    </row>
    <row r="35" spans="2:12" x14ac:dyDescent="0.3">
      <c r="B35" s="165" t="s">
        <v>970</v>
      </c>
      <c r="C35" s="165" t="str">
        <f>""&amp;'Aim 1 - Household Contacts'!P75&amp;"("&amp;TEXT('Aim 1 - Household Contacts'!Q75,"0%")&amp;")"</f>
        <v>0(-)</v>
      </c>
      <c r="D35" s="165"/>
      <c r="F35" s="197"/>
      <c r="G35" s="197"/>
      <c r="H35" s="152"/>
      <c r="I35" s="152"/>
      <c r="J35" s="152"/>
      <c r="K35" s="152"/>
    </row>
    <row r="36" spans="2:12" x14ac:dyDescent="0.3">
      <c r="B36" s="165" t="s">
        <v>971</v>
      </c>
      <c r="C36" s="165" t="str">
        <f>""&amp;'Aim 1 - Household Contacts'!P76&amp;"("&amp;TEXT('Aim 1 - Household Contacts'!Q76,"0%")&amp;")"</f>
        <v>0(-)</v>
      </c>
      <c r="D36" s="165"/>
      <c r="F36" s="197"/>
      <c r="G36" s="197"/>
      <c r="H36" s="152"/>
      <c r="I36" s="152"/>
      <c r="J36" s="152"/>
      <c r="K36" s="152"/>
    </row>
    <row r="37" spans="2:12" x14ac:dyDescent="0.3">
      <c r="B37" s="165" t="s">
        <v>978</v>
      </c>
      <c r="C37" s="165" t="str">
        <f>""&amp;'Aim 1 - Household Contacts'!P77&amp;"("&amp;TEXT('Aim 1 - Household Contacts'!Q77,"0%")&amp;")"</f>
        <v>0(-)</v>
      </c>
      <c r="D37" s="165"/>
      <c r="F37" s="197"/>
      <c r="G37" s="197"/>
      <c r="H37" s="152"/>
      <c r="I37" s="152"/>
      <c r="J37" s="152"/>
      <c r="K37" s="152"/>
    </row>
    <row r="38" spans="2:12" x14ac:dyDescent="0.3">
      <c r="B38" s="165" t="s">
        <v>981</v>
      </c>
      <c r="C38" s="165"/>
      <c r="D38" s="165"/>
      <c r="F38" s="197"/>
      <c r="G38" s="197"/>
      <c r="H38" s="152"/>
      <c r="I38" s="152"/>
      <c r="J38" s="152"/>
      <c r="K38" s="152"/>
      <c r="L38" s="151"/>
    </row>
    <row r="39" spans="2:12" x14ac:dyDescent="0.3">
      <c r="B39" s="165" t="s">
        <v>982</v>
      </c>
      <c r="C39" s="165" t="str">
        <f>""&amp;'Aim 1 - Household Contacts'!S67&amp;"("&amp;TEXT('Aim 1 - Household Contacts'!T67,"0%")&amp;")"</f>
        <v>0(-)</v>
      </c>
      <c r="D39" s="165"/>
      <c r="F39" s="197"/>
      <c r="G39" s="197"/>
      <c r="H39" s="152"/>
      <c r="I39" s="152"/>
      <c r="J39" s="152"/>
      <c r="K39" s="152"/>
      <c r="L39" s="151"/>
    </row>
    <row r="40" spans="2:12" x14ac:dyDescent="0.3">
      <c r="B40" s="165" t="s">
        <v>974</v>
      </c>
      <c r="C40" s="165" t="str">
        <f>""&amp;'Aim 1 - Household Contacts'!S68&amp;"("&amp;TEXT('Aim 1 - Household Contacts'!T68,"0%")&amp;")"</f>
        <v>0(-)</v>
      </c>
      <c r="D40" s="165" t="str">
        <f>"Did not present = "&amp;'Aim 1 - Household Contacts'!S68&amp;"("&amp;TEXT('Aim 1 - Household Contacts'!T68,"0%")&amp;")"</f>
        <v>Did not present = 0(-)</v>
      </c>
      <c r="F40" s="197"/>
      <c r="H40" s="152"/>
      <c r="I40" s="152"/>
      <c r="J40" s="152"/>
      <c r="K40" s="152"/>
      <c r="L40" s="151"/>
    </row>
    <row r="41" spans="2:12" x14ac:dyDescent="0.3">
      <c r="B41" s="165" t="s">
        <v>968</v>
      </c>
      <c r="C41" s="165" t="str">
        <f>""&amp;'Aim 1 - Household Contacts'!S69&amp;"("&amp;TEXT('Aim 1 - Household Contacts'!T69,"0%")&amp;")"</f>
        <v>0(-)</v>
      </c>
      <c r="D41" s="165" t="str">
        <f>"Presented (N="&amp;'Aim 1 - Household Contacts'!S69&amp;"("&amp;TEXT('Aim 1 - Household Contacts'!T69,"0%")&amp;"))"</f>
        <v>Presented (N=0(-))</v>
      </c>
      <c r="F41" s="197"/>
      <c r="H41" s="152"/>
      <c r="I41" s="152"/>
      <c r="J41" s="152"/>
      <c r="K41" s="152"/>
      <c r="L41" s="151"/>
    </row>
    <row r="42" spans="2:12" x14ac:dyDescent="0.3">
      <c r="B42" s="165" t="s">
        <v>975</v>
      </c>
      <c r="C42" s="165" t="str">
        <f>""&amp;'Aim 1 - Household Contacts'!S70&amp;"("&amp;TEXT('Aim 1 - Household Contacts'!T70,"0%")&amp;")"</f>
        <v>0(-)</v>
      </c>
      <c r="D42" s="165"/>
      <c r="F42" s="197"/>
      <c r="H42" s="152"/>
      <c r="I42" s="152"/>
      <c r="J42" s="152"/>
      <c r="K42" s="152"/>
      <c r="L42" s="151"/>
    </row>
    <row r="43" spans="2:12" x14ac:dyDescent="0.3">
      <c r="B43" s="165" t="s">
        <v>976</v>
      </c>
      <c r="C43" s="165" t="str">
        <f>""&amp;'Aim 1 - Household Contacts'!S71&amp;"("&amp;TEXT('Aim 1 - Household Contacts'!T71,"0%")&amp;")"</f>
        <v>0(-)</v>
      </c>
      <c r="D43" s="165"/>
      <c r="F43" s="197"/>
      <c r="H43" s="152"/>
      <c r="I43" s="152"/>
      <c r="J43" s="152"/>
      <c r="K43" s="152"/>
      <c r="L43" s="151"/>
    </row>
    <row r="44" spans="2:12" x14ac:dyDescent="0.3">
      <c r="B44" s="165" t="s">
        <v>977</v>
      </c>
      <c r="C44" s="165" t="str">
        <f>""&amp;'Aim 1 - Household Contacts'!S72&amp;"("&amp;TEXT('Aim 1 - Household Contacts'!T72,"0%")&amp;")"</f>
        <v>0(-)</v>
      </c>
      <c r="D44" s="165"/>
      <c r="F44" s="197"/>
      <c r="H44" s="152"/>
      <c r="I44" s="152"/>
      <c r="J44" s="152"/>
      <c r="K44" s="152"/>
      <c r="L44" s="151"/>
    </row>
    <row r="45" spans="2:12" x14ac:dyDescent="0.3">
      <c r="B45" s="165" t="s">
        <v>985</v>
      </c>
      <c r="C45" s="165" t="str">
        <f>"Did not provide sputum"&amp;"(N="&amp;'Aim 1 - Household Contacts'!S73&amp;"("&amp;TEXT('Aim 1 - Household Contacts'!T73,"0%")&amp;"))"</f>
        <v>Did not provide sputum(N=0(-))</v>
      </c>
      <c r="D45" s="165"/>
      <c r="F45" s="197"/>
      <c r="H45" s="152"/>
      <c r="I45" s="152"/>
      <c r="J45" s="152"/>
      <c r="K45" s="152"/>
      <c r="L45" s="151"/>
    </row>
    <row r="46" spans="2:12" x14ac:dyDescent="0.3">
      <c r="B46" s="165" t="s">
        <v>969</v>
      </c>
      <c r="C46" s="165" t="str">
        <f>""&amp;B46&amp;CHAR(10)&amp;"(N="&amp;'Aim 1 - Household Contacts'!S74&amp;")"</f>
        <v xml:space="preserve">    Provided sputum
(N=0)</v>
      </c>
      <c r="D46" s="165"/>
      <c r="F46" s="197"/>
      <c r="H46" s="152"/>
      <c r="I46" s="152"/>
      <c r="J46" s="152"/>
      <c r="K46" s="152"/>
    </row>
    <row r="47" spans="2:12" x14ac:dyDescent="0.3">
      <c r="B47" s="165" t="s">
        <v>970</v>
      </c>
      <c r="C47" s="165" t="str">
        <f>""&amp;'Aim 1 - Household Contacts'!S75&amp;"("&amp;TEXT('Aim 1 - Household Contacts'!T75,"0%")&amp;")"</f>
        <v>0(-)</v>
      </c>
      <c r="D47" s="165"/>
      <c r="F47" s="197"/>
      <c r="G47" s="197"/>
      <c r="H47" s="152"/>
      <c r="I47" s="152"/>
      <c r="J47" s="152"/>
      <c r="K47" s="152"/>
    </row>
    <row r="48" spans="2:12" x14ac:dyDescent="0.3">
      <c r="B48" s="165" t="s">
        <v>971</v>
      </c>
      <c r="C48" s="165" t="str">
        <f>""&amp;'Aim 1 - Household Contacts'!S76&amp;"("&amp;TEXT('Aim 1 - Household Contacts'!T76,"0%")&amp;")"</f>
        <v>0(-)</v>
      </c>
      <c r="D48" s="165"/>
      <c r="F48" s="197"/>
      <c r="G48" s="197"/>
      <c r="H48" s="152"/>
      <c r="I48" s="152"/>
      <c r="J48" s="152"/>
      <c r="K48" s="152"/>
    </row>
    <row r="49" spans="2:14" x14ac:dyDescent="0.3">
      <c r="B49" s="165" t="s">
        <v>978</v>
      </c>
      <c r="C49" s="165" t="str">
        <f>""&amp;'Aim 1 - Household Contacts'!S77&amp;"("&amp;TEXT('Aim 1 - Household Contacts'!T77,"0%")&amp;")"</f>
        <v>0(-)</v>
      </c>
      <c r="F49" s="197"/>
      <c r="G49" s="197"/>
      <c r="H49" s="152"/>
      <c r="I49" s="152"/>
      <c r="J49" s="152"/>
      <c r="K49" s="152"/>
      <c r="N49" t="s">
        <v>987</v>
      </c>
    </row>
    <row r="50" spans="2:14" x14ac:dyDescent="0.3">
      <c r="B50" s="165" t="s">
        <v>979</v>
      </c>
      <c r="C50" s="165" t="str">
        <f>""&amp;'Aim 1 - Household Contacts'!P75&amp;"("&amp;TEXT('Aim 1 - Household Contacts'!Q75,"0%")&amp;")"</f>
        <v>0(-)</v>
      </c>
      <c r="F50" s="197"/>
      <c r="G50" s="197"/>
      <c r="H50" s="152"/>
      <c r="I50" s="152"/>
      <c r="J50" s="152"/>
      <c r="K50" s="152"/>
    </row>
    <row r="51" spans="2:14" x14ac:dyDescent="0.3">
      <c r="B51" s="165" t="s">
        <v>983</v>
      </c>
      <c r="C51" s="165" t="str">
        <f>""&amp;'Aim 1 - Household Contacts'!V67&amp;"("&amp;TEXT('Aim 1 - Household Contacts'!W67,"0%")&amp;")"</f>
        <v>0(-)</v>
      </c>
      <c r="F51" s="197"/>
      <c r="G51" s="197"/>
      <c r="H51" s="152"/>
      <c r="I51" s="152"/>
      <c r="J51" s="152"/>
      <c r="K51" s="152"/>
    </row>
    <row r="52" spans="2:14" x14ac:dyDescent="0.3">
      <c r="B52" s="165" t="s">
        <v>974</v>
      </c>
      <c r="C52" s="165" t="str">
        <f>""&amp;'Aim 1 - Household Contacts'!V68&amp;"("&amp;TEXT('Aim 1 - Household Contacts'!W68,"0%")&amp;")"</f>
        <v>0(-)</v>
      </c>
      <c r="D52" s="191" t="str">
        <f>"Did not present = "&amp;'Aim 1 - Household Contacts'!V68&amp;"("&amp;TEXT('Aim 1 - Household Contacts'!W68,"0%")&amp;")"</f>
        <v>Did not present = 0(-)</v>
      </c>
      <c r="F52" s="197"/>
      <c r="G52" s="197"/>
      <c r="H52" s="152"/>
      <c r="I52" s="152"/>
      <c r="J52" s="152"/>
      <c r="K52" s="152"/>
    </row>
    <row r="53" spans="2:14" x14ac:dyDescent="0.3">
      <c r="B53" s="165" t="s">
        <v>968</v>
      </c>
      <c r="C53" s="165" t="str">
        <f>""&amp;'Aim 1 - Household Contacts'!V69&amp;"("&amp;TEXT('Aim 1 - Household Contacts'!W69,"0%")&amp;")"</f>
        <v>0(-)</v>
      </c>
      <c r="D53" s="191" t="str">
        <f>"Presented (N="&amp;'Aim 1 - Household Contacts'!V69&amp;"("&amp;TEXT('Aim 1 - Household Contacts'!W69,"0%")&amp;"))"</f>
        <v>Presented (N=0(-))</v>
      </c>
      <c r="F53" s="197"/>
      <c r="G53" s="197"/>
      <c r="H53" s="152"/>
      <c r="I53" s="152"/>
      <c r="J53" s="152"/>
      <c r="K53" s="152"/>
    </row>
    <row r="54" spans="2:14" x14ac:dyDescent="0.3">
      <c r="B54" s="165" t="s">
        <v>975</v>
      </c>
      <c r="C54" s="165" t="str">
        <f>""&amp;'Aim 1 - Household Contacts'!V70&amp;"("&amp;TEXT('Aim 1 - Household Contacts'!W70,"0%")&amp;")"</f>
        <v>0(-)</v>
      </c>
      <c r="F54" s="197"/>
      <c r="G54" s="197"/>
      <c r="H54" s="152"/>
      <c r="I54" s="152"/>
      <c r="J54" s="152"/>
      <c r="K54" s="152"/>
    </row>
    <row r="55" spans="2:14" x14ac:dyDescent="0.3">
      <c r="B55" s="165" t="s">
        <v>976</v>
      </c>
      <c r="C55" s="165" t="str">
        <f>""&amp;'Aim 1 - Household Contacts'!V71&amp;"("&amp;TEXT('Aim 1 - Household Contacts'!W71,"0%")&amp;")"</f>
        <v>0(-)</v>
      </c>
      <c r="F55" s="197"/>
      <c r="G55" s="197"/>
      <c r="H55" s="152"/>
      <c r="I55" s="152"/>
      <c r="J55" s="152"/>
      <c r="K55" s="152"/>
    </row>
    <row r="56" spans="2:14" x14ac:dyDescent="0.3">
      <c r="B56" s="165" t="s">
        <v>977</v>
      </c>
      <c r="C56" s="165" t="str">
        <f>""&amp;'Aim 1 - Household Contacts'!V72&amp;"("&amp;TEXT('Aim 1 - Household Contacts'!V72,"0%")&amp;")"</f>
        <v>0(0%)</v>
      </c>
      <c r="F56" s="197"/>
      <c r="G56" s="197"/>
      <c r="H56" s="152"/>
      <c r="I56" s="152"/>
      <c r="J56" s="152"/>
      <c r="K56" s="152"/>
    </row>
    <row r="57" spans="2:14" x14ac:dyDescent="0.3">
      <c r="B57" s="165" t="s">
        <v>985</v>
      </c>
      <c r="C57" s="165" t="str">
        <f>"Did not provide sputum"&amp;"(N="&amp;'Aim 1 - Household Contacts'!V73&amp;"("&amp;TEXT('Aim 1 - Household Contacts'!W73,"0%")&amp;"))"</f>
        <v>Did not provide sputum(N=0(-))</v>
      </c>
      <c r="F57" s="197"/>
      <c r="G57" s="197"/>
      <c r="H57" s="152"/>
      <c r="I57" s="152"/>
      <c r="J57" s="152"/>
      <c r="K57" s="152"/>
    </row>
    <row r="58" spans="2:14" x14ac:dyDescent="0.3">
      <c r="B58" s="165" t="s">
        <v>969</v>
      </c>
      <c r="C58" s="165" t="str">
        <f>""&amp;B58&amp;CHAR(10)&amp;"(N="&amp;'Aim 1 - Household Contacts'!V74&amp;")"</f>
        <v xml:space="preserve">    Provided sputum
(N=0)</v>
      </c>
      <c r="F58" s="197"/>
      <c r="G58" s="197"/>
      <c r="H58" s="152"/>
      <c r="I58" s="152"/>
      <c r="J58" s="152"/>
      <c r="K58" s="152"/>
    </row>
    <row r="59" spans="2:14" x14ac:dyDescent="0.3">
      <c r="B59" s="165" t="s">
        <v>970</v>
      </c>
      <c r="C59" s="165" t="str">
        <f>""&amp;'Aim 1 - Household Contacts'!V75&amp;"("&amp;TEXT('Aim 1 - Household Contacts'!W75,"0%")&amp;")"</f>
        <v>0(-)</v>
      </c>
      <c r="F59" s="197"/>
      <c r="H59" s="152"/>
      <c r="I59" s="152"/>
      <c r="J59" s="152"/>
      <c r="K59" s="152"/>
    </row>
    <row r="60" spans="2:14" x14ac:dyDescent="0.3">
      <c r="B60" s="165" t="s">
        <v>971</v>
      </c>
      <c r="C60" s="165" t="str">
        <f>""&amp;'Aim 1 - Household Contacts'!V76&amp;"("&amp;TEXT('Aim 1 - Household Contacts'!W76,"0%")&amp;")"</f>
        <v>0(-)</v>
      </c>
      <c r="F60" s="197"/>
      <c r="H60" s="152"/>
      <c r="I60" s="152"/>
      <c r="J60" s="152"/>
      <c r="K60" s="152"/>
    </row>
    <row r="61" spans="2:14" x14ac:dyDescent="0.3">
      <c r="B61" s="165" t="s">
        <v>978</v>
      </c>
      <c r="C61" s="165" t="str">
        <f>""&amp;'Aim 1 - Household Contacts'!V77&amp;"("&amp;TEXT('Aim 1 - Household Contacts'!W77,"0%")&amp;")"</f>
        <v>0(-)</v>
      </c>
    </row>
    <row r="79" spans="26:26" x14ac:dyDescent="0.3">
      <c r="Z79" s="219" t="str">
        <f>_xlfn.CONCAT("*Discordant = ", 'Aim 1 - Household Contacts'!V78)</f>
        <v>*Discordant = 0</v>
      </c>
    </row>
  </sheetData>
  <pageMargins left="0.7" right="0.7" top="0.75" bottom="0.75" header="0.3" footer="0.3"/>
  <pageSetup scale="90" fitToWidth="0"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0A36E8-2324-4098-B540-E40981117DF4}">
  <sheetPr>
    <pageSetUpPr fitToPage="1"/>
  </sheetPr>
  <dimension ref="A1:Z79"/>
  <sheetViews>
    <sheetView showGridLines="0" topLeftCell="A51" zoomScaleNormal="100" workbookViewId="0">
      <selection activeCell="A51" sqref="A1:E1048576"/>
    </sheetView>
  </sheetViews>
  <sheetFormatPr defaultRowHeight="14.4" x14ac:dyDescent="0.3"/>
  <cols>
    <col min="1" max="1" width="6.44140625" style="191" customWidth="1"/>
    <col min="2" max="2" width="35.44140625" style="191" customWidth="1"/>
    <col min="3" max="3" width="4" style="191" customWidth="1"/>
    <col min="4" max="5" width="15.21875" style="191" customWidth="1" collapsed="1"/>
    <col min="6" max="6" width="3.77734375" style="152" customWidth="1"/>
    <col min="7" max="7" width="32.21875" style="152" customWidth="1" collapsed="1"/>
    <col min="8" max="8" width="4.44140625" customWidth="1"/>
  </cols>
  <sheetData>
    <row r="1" spans="2:11" x14ac:dyDescent="0.3">
      <c r="H1" s="152"/>
      <c r="I1" s="152"/>
      <c r="J1" s="152"/>
      <c r="K1" s="152"/>
    </row>
    <row r="2" spans="2:11" x14ac:dyDescent="0.3">
      <c r="B2" s="165" t="s">
        <v>915</v>
      </c>
      <c r="C2" s="198" t="str">
        <f>""&amp;'Aim 1 - Index Patients'!S5</f>
        <v>2</v>
      </c>
      <c r="D2" s="165"/>
      <c r="H2" s="152"/>
      <c r="I2" s="152"/>
      <c r="J2" s="152"/>
      <c r="K2" s="152"/>
    </row>
    <row r="3" spans="2:11" x14ac:dyDescent="0.3">
      <c r="B3" s="165" t="s">
        <v>916</v>
      </c>
      <c r="C3" s="198" t="str">
        <f>""&amp;'Aim 1 - Index Patients'!S6&amp;"("&amp;TEXT('Aim 1 - Index Patients'!T6,"0%")&amp;")"</f>
        <v>1(50%)</v>
      </c>
      <c r="D3" s="165" t="str">
        <f>"Not Eligible (excl. &lt;18) = "&amp;'Aim 1 - Index Patients'!S14&amp;"("&amp;TEXT('Aim 1 - Index Patients'!T14,"0%")&amp;")"&amp;CHAR(10)&amp;"     Lives outside study communities = "&amp;'Aim 1 - Index Patients'!S9&amp;"("&amp;TEXT('Aim 1 - Index Patients'!T9,"0%")&amp;")"&amp;CHAR(10)&amp;"     Not Pulmonary TB Positive = "&amp;'Aim 1 - Index Patients'!S10&amp;"("&amp;TEXT('Aim 1 - Index Patients'!T10,"0%")&amp;")"&amp;CHAR(10)&amp;"     Not fluent in Xhosa or English = "&amp;'Aim 1 - Index Patients'!S11&amp;"("&amp;TEXT('Aim 1 - Index Patients'!T11,"0%")&amp;")"&amp;CHAR(10)&amp;"     No household contacts = "&amp;'Aim 1 - Index Patients'!S12&amp;"("&amp;TEXT('Aim 1 - Index Patients'!T12,"0%")&amp;")"&amp;CHAR(10)&amp;"     Enrolled on other Cohort / HHC = "&amp;'Aim 1 - Index Patients'!S13&amp;"("&amp;TEXT('Aim 1 - Index Patients'!T13,"0%")&amp;")"&amp;CHAR(10)</f>
        <v xml:space="preserve">Not Eligible (excl. &lt;18) = 0(-)
     Lives outside study communities = 1(100%)
     Not Pulmonary TB Positive = 1(100%)
     Not fluent in Xhosa or English = 1(100%)
     No household contacts = 1(100%)
     Enrolled on other Cohort / HHC = 1(100%)
</v>
      </c>
      <c r="E3" s="191" t="str">
        <f>"Age &lt;18 years = "&amp;'Aim 1 - Index Patients'!C8&amp;"("&amp;TEXT('Aim 1 - Index Patients'!D8,"0%")&amp;")"</f>
        <v>Age &lt;18 years = 1(100%)</v>
      </c>
      <c r="H3" s="152"/>
      <c r="I3" s="152"/>
      <c r="J3" s="152"/>
      <c r="K3" s="152"/>
    </row>
    <row r="4" spans="2:11" x14ac:dyDescent="0.3">
      <c r="B4" s="165" t="s">
        <v>966</v>
      </c>
      <c r="C4" s="198" t="str">
        <f>""&amp;'Aim 1 - Index Patients'!S8&amp;"("&amp;TEXT('Aim 1 - Index Patients'!T8,"0%")&amp;")"</f>
        <v>1(100%)</v>
      </c>
      <c r="D4" s="165"/>
      <c r="H4" s="152"/>
      <c r="I4" s="152"/>
      <c r="J4" s="152"/>
      <c r="K4" s="152"/>
    </row>
    <row r="5" spans="2:11" x14ac:dyDescent="0.3">
      <c r="B5" s="165" t="s">
        <v>925</v>
      </c>
      <c r="C5" s="198" t="str">
        <f>""&amp;'Aim 1 - Index Patients'!T33&amp;"("&amp;TEXT('Aim 1 - Index Patients'!U33,"0%")&amp;")"</f>
        <v>0(-)</v>
      </c>
      <c r="D5" s="165"/>
      <c r="H5" s="152"/>
      <c r="I5" s="152"/>
      <c r="J5" s="152"/>
      <c r="K5" s="152"/>
    </row>
    <row r="6" spans="2:11" x14ac:dyDescent="0.3">
      <c r="B6" s="165" t="s">
        <v>926</v>
      </c>
      <c r="C6" s="198" t="str">
        <f>""&amp;'Aim 1 - Index Patients'!T42&amp;"("&amp;TEXT('Aim 1 - Index Patients'!U42,"0%")&amp;")"</f>
        <v>0(-)</v>
      </c>
      <c r="D6" s="165" t="str">
        <f>"Not Enrolled = "&amp;'Aim 1 - Index Patients'!S27&amp;"("&amp;TEXT('Aim 1 - Index Patients'!T27,"0%")&amp;")"&amp;CHAR(10)&amp;
"     Cannot Comprehend = "&amp;'Aim 1 - Index Patients'!S20&amp;"("&amp;TEXT('Aim 1 - Index Patients'!T20,"0%")&amp;")"&amp;CHAR(10)&amp;
"     Refused to participate = "&amp;'Aim 1 - Index Patients'!S21&amp;"("&amp;TEXT('Aim 1 - Index Patients'!T21,"0%")&amp;")"</f>
        <v>Not Enrolled = 2(0%)
     Cannot Comprehend = 1(100%)
     Refused to participate = 1(100%)</v>
      </c>
      <c r="H6" s="152"/>
      <c r="I6" s="152"/>
      <c r="J6" s="152"/>
      <c r="K6" s="152"/>
    </row>
    <row r="7" spans="2:11" x14ac:dyDescent="0.3">
      <c r="B7" s="165" t="s">
        <v>927</v>
      </c>
      <c r="C7" s="198" t="str">
        <f>""&amp;'Aim 1 - Index Patients'!T43&amp;"("&amp;TEXT('Aim 1 - Index Patients'!U43,"0%")&amp;")"</f>
        <v>0(-)</v>
      </c>
      <c r="D7" s="165"/>
      <c r="H7" s="152"/>
      <c r="I7" s="152"/>
      <c r="J7" s="152"/>
      <c r="K7" s="152"/>
    </row>
    <row r="8" spans="2:11" x14ac:dyDescent="0.3">
      <c r="B8" s="165" t="s">
        <v>928</v>
      </c>
      <c r="C8" s="198" t="str">
        <f>""&amp;'Aim 1 - Index Patients'!T34&amp;"("&amp;TEXT('Aim 1 - Index Patients'!U34,"0%")&amp;")"</f>
        <v>0(-)</v>
      </c>
      <c r="D8" s="199" t="str">
        <f>"Excluded:"&amp;CHAR(10)&amp;"Caregiver Not Present = "&amp;'Aim 1 - Index Patients'!T32&amp;"("&amp;TEXT('Aim 1 - Index Patients'!U32,"0%")&amp;")"&amp;CHAR(10)&amp;
"Caregiver Permission Not Granted = "&amp;'Aim 1 - Index Patients'!T35&amp;"("&amp;TEXT('Aim 1 - Index Patients'!U35,"0%")&amp;")"&amp;CHAR(10)</f>
        <v xml:space="preserve">Excluded:
Caregiver Not Present = 0(-)
Caregiver Permission Not Granted = 0(-)
</v>
      </c>
      <c r="E8" s="200"/>
      <c r="H8" s="152"/>
      <c r="I8" s="152"/>
      <c r="J8" s="152"/>
      <c r="K8" s="152"/>
    </row>
    <row r="9" spans="2:11" x14ac:dyDescent="0.3">
      <c r="B9" s="165" t="s">
        <v>919</v>
      </c>
      <c r="C9" s="198" t="str">
        <f>""&amp;'Aim 1 - Household Contacts'!AC6</f>
        <v>0</v>
      </c>
      <c r="D9" s="201" t="str">
        <f>"Pending Household Visits = "&amp;'Aim 1 - Household Contacts'!K13&amp;"("&amp;TEXT('Aim 1 - Household Contacts'!L13,"0%")&amp;")"</f>
        <v>Pending Household Visits = (0%)</v>
      </c>
      <c r="E9" s="192"/>
      <c r="H9" s="152"/>
      <c r="I9" s="152"/>
      <c r="J9" s="152"/>
      <c r="K9" s="152"/>
    </row>
    <row r="10" spans="2:11" x14ac:dyDescent="0.3">
      <c r="B10" s="165" t="s">
        <v>920</v>
      </c>
      <c r="C10" s="198" t="str">
        <f>""&amp;'Aim 1 - Household Contacts'!AC27</f>
        <v>0</v>
      </c>
      <c r="D10" s="201" t="str">
        <f>"HHCs listed at:"&amp;CHAR(10)&amp;"Clinic = "&amp;'Aim 1 - Household Contacts'!AC32&amp;"("&amp;TEXT('Aim 1 - Household Contacts'!AD32,"0%")&amp;")"&amp;CHAR(10)&amp;
"Household = "&amp;'Aim 1 - Household Contacts'!AC33&amp;"("&amp;TEXT('Aim 1 - Household Contacts'!AD33,"0%")&amp;")"&amp;CHAR(10)</f>
        <v xml:space="preserve">HHCs listed at:
Clinic = 0(-)
Household = 0(-)
</v>
      </c>
      <c r="E10" s="192"/>
      <c r="H10" s="152"/>
      <c r="I10" s="152"/>
      <c r="J10" s="152"/>
      <c r="K10" s="152"/>
    </row>
    <row r="11" spans="2:11" x14ac:dyDescent="0.3">
      <c r="B11" s="165" t="s">
        <v>929</v>
      </c>
      <c r="C11" s="165" t="str">
        <f>""&amp;'Aim 1 - Household Contacts'!AC8&amp;"("&amp;TEXT('Aim 1 - Household Contacts'!AD8,"0%")&amp;")"</f>
        <v>0(-)</v>
      </c>
      <c r="D11" s="201" t="str">
        <f>"Not Eligible =  "&amp;'Aim 1 - Household Contacts'!AC36&amp;"("&amp;TEXT('Aim 1 - Household Contacts'!AD36,"0%")&amp;")"&amp;CHAR(10)&amp;
"     &lt;18 Years Old =  "&amp;'Aim 1 - Household Contacts'!AC29&amp;"("&amp;TEXT('Aim 1 - Household Contacts'!AD29,"0%")&amp;")"&amp;CHAR(10)&amp;
"     On Treatment =  "&amp;'Aim 1 - Household Contacts'!AC37&amp;"("&amp;TEXT('Aim 1 - Household Contacts'!AD37,"0%")&amp;")"&amp;CHAR(10)&amp;
"     Visited clinic before HHCI =  "&amp;'Aim 1 - Household Contacts'!AC38&amp;"("&amp;TEXT('Aim 1 - Household Contacts'!AD38,"0%")&amp;")"&amp;CHAR(10)&amp;
"     TB asymptomatic =  "&amp;'Aim 1 - Household Contacts'!AC39&amp;"("&amp;TEXT('Aim 1 - Household Contacts'!AD39,"0%")&amp;")"&amp;CHAR(10)&amp;
"     Not Interested  =  "&amp;'Aim 1 - Household Contacts'!AC40&amp;"("&amp;TEXT('Aim 1 - Household Contacts'!AD40,"0%")&amp;")"&amp;CHAR(10)&amp;
"     Not fluent in Xhosa or English  =  "&amp;'Aim 1 - Household Contacts'!AC41&amp;"("&amp;TEXT('Aim 1 - Household Contacts'!AD41,"0%")&amp;")"&amp;CHAR(10)&amp;
"     &lt;18 Years Old  =  "&amp;'Aim 1 - Household Contacts'!AC42&amp;"("&amp;TEXT('Aim 1 - Household Contacts'!AD42,"0%")&amp;")"</f>
        <v>Not Eligible =  0(-)
     &lt;18 Years Old =  0(-)
     On Treatment =  0(-)
     Visited clinic before HHCI =  0(-)
     TB asymptomatic =  0(-)
     Not Interested  =  0(-)
     Not fluent in Xhosa or English  =  0(-)
     &lt;18 Years Old  =  0(-)</v>
      </c>
      <c r="E11" s="192"/>
      <c r="H11" s="152"/>
      <c r="I11" s="152"/>
      <c r="J11" s="152"/>
      <c r="K11" s="152"/>
    </row>
    <row r="12" spans="2:11" x14ac:dyDescent="0.3">
      <c r="B12" s="165" t="s">
        <v>930</v>
      </c>
      <c r="C12" s="165" t="str">
        <f>""&amp;'Aim 1 - Household Contacts'!AC35&amp;"("&amp;TEXT('Aim 1 - Household Contacts'!AD35,"0%")&amp;")"</f>
        <v>0(-)</v>
      </c>
      <c r="D12" s="165"/>
      <c r="H12" s="152"/>
      <c r="I12" s="152"/>
      <c r="J12" s="152"/>
      <c r="K12" s="152"/>
    </row>
    <row r="13" spans="2:11" x14ac:dyDescent="0.3">
      <c r="B13" s="165" t="s">
        <v>932</v>
      </c>
      <c r="C13" s="165" t="str">
        <f>""&amp;'Aim 1 - Household Contacts'!AC17&amp;"("&amp;TEXT('Aim 1 - Household Contacts'!AD17,"0%")&amp;")"</f>
        <v>0(-)</v>
      </c>
      <c r="D13" s="165" t="str">
        <f>"Not Presented = "&amp;'Aim 1 - Index Patients'!AK64&amp;"("&amp;TEXT('Aim 1 - Index Patients'!AL64,"0%")&amp;")"&amp;CHAR(10)&amp;
"Not Outcome Yet = "&amp;'Aim 1 - Index Patients'!AK65&amp;"("&amp;TEXT('Aim 1 - Index Patients'!AL65,"0%")&amp;")"&amp;CHAR(10)</f>
        <v xml:space="preserve">Not Presented = (0%)
Not Outcome Yet = (0%)
</v>
      </c>
      <c r="H13" s="152"/>
      <c r="I13" s="152"/>
      <c r="J13" s="152"/>
      <c r="K13" s="152"/>
    </row>
    <row r="14" spans="2:11" x14ac:dyDescent="0.3">
      <c r="B14" s="165" t="s">
        <v>933</v>
      </c>
      <c r="C14" s="165" t="str">
        <f>""&amp;'Aim 1 - Household Contacts'!AC43&amp;"("&amp;TEXT('Aim 1 - Household Contacts'!AD43,"0%")&amp;")"</f>
        <v>0(-)</v>
      </c>
      <c r="D14" s="165"/>
      <c r="H14" s="152"/>
      <c r="I14" s="152"/>
      <c r="J14" s="152"/>
      <c r="K14" s="152"/>
    </row>
    <row r="15" spans="2:11" x14ac:dyDescent="0.3">
      <c r="B15" s="165" t="s">
        <v>931</v>
      </c>
      <c r="C15" s="165" t="str">
        <f>""&amp;'Aim 1 - Household Contacts'!AC17&amp;"("&amp;TEXT('Aim 1 - Household Contacts'!AD17,"0%")&amp;")"</f>
        <v>0(-)</v>
      </c>
      <c r="D15" s="165" t="str">
        <f>"Cannot Comprehend = "&amp;'Aim 1 - Index Patients'!AK20&amp;"("&amp;TEXT('Aim 1 - Index Patients'!AL20,"0%")&amp;")"</f>
        <v>Cannot Comprehend = (0%)</v>
      </c>
      <c r="H15" s="152"/>
      <c r="I15" s="152"/>
      <c r="J15" s="152"/>
      <c r="K15" s="152"/>
    </row>
    <row r="16" spans="2:11" x14ac:dyDescent="0.3">
      <c r="B16" s="165" t="s">
        <v>934</v>
      </c>
      <c r="C16" s="165" t="str">
        <f>""&amp;'Aim 1 - Household Contacts'!AC44&amp;"("&amp;TEXT('Aim 1 - Household Contacts'!AD44,"0%")&amp;")"</f>
        <v>0(-)</v>
      </c>
      <c r="D16" s="165"/>
      <c r="H16" s="152"/>
      <c r="I16" s="152"/>
      <c r="J16" s="152"/>
      <c r="K16" s="152"/>
    </row>
    <row r="17" spans="2:11" x14ac:dyDescent="0.3">
      <c r="B17" s="165" t="s">
        <v>967</v>
      </c>
      <c r="C17" s="165" t="str">
        <f>""&amp;'Aim 1 - Household Contacts'!AC52&amp;"("&amp;TEXT('Aim 1 - Household Contacts'!AD52,"0%")&amp;")"</f>
        <v>0(-)</v>
      </c>
      <c r="D17" s="165"/>
      <c r="H17" s="152"/>
      <c r="I17" s="152"/>
      <c r="J17" s="152"/>
      <c r="K17" s="152"/>
    </row>
    <row r="18" spans="2:11" x14ac:dyDescent="0.3">
      <c r="B18" s="165" t="s">
        <v>980</v>
      </c>
      <c r="C18" s="165" t="str">
        <f>""&amp;'Aim 1 - Household Contacts'!AF59&amp;"("&amp;TEXT('Aim 1 - Household Contacts'!AG59,"0%")&amp;")"</f>
        <v>0(-)</v>
      </c>
      <c r="D18" s="165"/>
      <c r="H18" s="152"/>
      <c r="I18" s="152"/>
      <c r="J18" s="152"/>
      <c r="K18" s="152"/>
    </row>
    <row r="19" spans="2:11" x14ac:dyDescent="0.3">
      <c r="B19" s="165" t="s">
        <v>968</v>
      </c>
      <c r="C19" s="165" t="str">
        <f>""&amp;'Aim 1 - Household Contacts'!AF60&amp;"("&amp;TEXT('Aim 1 - Household Contacts'!AG60,"0%")&amp;")"</f>
        <v>0(-)</v>
      </c>
      <c r="D19" s="165"/>
      <c r="H19" s="152"/>
      <c r="I19" s="152"/>
      <c r="J19" s="152"/>
      <c r="K19" s="152"/>
    </row>
    <row r="20" spans="2:11" x14ac:dyDescent="0.3">
      <c r="B20" s="165" t="s">
        <v>985</v>
      </c>
      <c r="C20" s="165" t="str">
        <f>"Did not provide sputum"&amp;"(N="&amp;'Aim 1 - Household Contacts'!AF61&amp;"("&amp;TEXT('Aim 1 - Household Contacts'!AG61,"0%")&amp;"))"</f>
        <v>Did not provide sputum(N=0(-))</v>
      </c>
      <c r="D20" s="165"/>
      <c r="H20" s="152"/>
      <c r="I20" s="152"/>
      <c r="J20" s="152"/>
      <c r="K20" s="152"/>
    </row>
    <row r="21" spans="2:11" x14ac:dyDescent="0.3">
      <c r="B21" s="165" t="s">
        <v>969</v>
      </c>
      <c r="C21" s="165" t="s">
        <v>992</v>
      </c>
      <c r="D21" s="165" t="str">
        <f>"Did not present = "&amp;'Aim 1 - Household Contacts'!AC68&amp;"("&amp;TEXT('Aim 1 - Household Contacts'!AD68,"0%")&amp;")"</f>
        <v>Did not present = 0(-)</v>
      </c>
      <c r="H21" s="152"/>
      <c r="I21" s="152"/>
      <c r="J21" s="152"/>
      <c r="K21" s="152"/>
    </row>
    <row r="22" spans="2:11" x14ac:dyDescent="0.3">
      <c r="B22" s="165" t="s">
        <v>970</v>
      </c>
      <c r="C22" s="165" t="str">
        <f>""&amp;'Aim 1 - Household Contacts'!AF63&amp;"("&amp;TEXT('Aim 1 - Household Contacts'!AG63,"0%")&amp;")"</f>
        <v>0(-)</v>
      </c>
      <c r="D22" s="165"/>
      <c r="H22" s="152"/>
      <c r="I22" s="152"/>
      <c r="J22" s="152"/>
      <c r="K22" s="152"/>
    </row>
    <row r="23" spans="2:11" x14ac:dyDescent="0.3">
      <c r="B23" s="165" t="s">
        <v>971</v>
      </c>
      <c r="C23" s="165" t="str">
        <f>""&amp;'Aim 1 - Household Contacts'!AF64&amp;"("&amp;TEXT('Aim 1 - Household Contacts'!AG64,"0%")&amp;")"</f>
        <v>0(-)</v>
      </c>
      <c r="D23" s="165"/>
      <c r="H23" s="152"/>
      <c r="I23" s="152"/>
      <c r="J23" s="152"/>
      <c r="K23" s="152"/>
    </row>
    <row r="24" spans="2:11" x14ac:dyDescent="0.3">
      <c r="B24" s="165" t="s">
        <v>972</v>
      </c>
      <c r="C24" s="165" t="str">
        <f>""&amp;'Aim 1 - Household Contacts'!AF65&amp;"("&amp;TEXT('Aim 1 - Household Contacts'!AG65,"0%")&amp;")"</f>
        <v>0(-)</v>
      </c>
      <c r="D24" s="165"/>
      <c r="H24" s="152"/>
      <c r="I24" s="152"/>
      <c r="J24" s="152"/>
      <c r="K24" s="152"/>
    </row>
    <row r="25" spans="2:11" x14ac:dyDescent="0.3">
      <c r="B25" s="165" t="s">
        <v>973</v>
      </c>
      <c r="C25" s="165" t="str">
        <f>""&amp;'Aim 1 - Household Contacts'!AL59&amp;"("&amp;TEXT('Aim 1 - Household Contacts'!AM59,"0%")&amp;")"</f>
        <v>45(-)</v>
      </c>
      <c r="D25" s="165"/>
      <c r="H25" s="152"/>
      <c r="I25" s="152"/>
      <c r="J25" s="152"/>
      <c r="K25" s="152"/>
    </row>
    <row r="26" spans="2:11" x14ac:dyDescent="0.3">
      <c r="B26" s="165" t="s">
        <v>981</v>
      </c>
      <c r="C26" s="165" t="str">
        <f>""&amp;'Aim 1 - Household Contacts'!AC53&amp;"("&amp;TEXT('Aim 1 - Household Contacts'!AD53,"0%")&amp;")"</f>
        <v>0(-)</v>
      </c>
      <c r="D26" s="165" t="str">
        <f>"Not Outcome Yet = "&amp;'Aim 1 - Household Contacts'!AL79&amp;"("&amp;TEXT('Aim 1 - Household Contacts'!AM79,"0%")&amp;")"</f>
        <v>Not Outcome Yet = 0(-)</v>
      </c>
      <c r="H26" s="152"/>
      <c r="I26" s="152"/>
      <c r="J26" s="152"/>
      <c r="K26" s="152"/>
    </row>
    <row r="27" spans="2:11" x14ac:dyDescent="0.3">
      <c r="B27" s="165" t="s">
        <v>980</v>
      </c>
      <c r="C27" s="165" t="str">
        <f>""&amp;'Aim 1 - Household Contacts'!AC67&amp;"("&amp;TEXT('Aim 1 - Household Contacts'!AD67,"0%")&amp;")"</f>
        <v>0(-)</v>
      </c>
      <c r="D27" s="165"/>
      <c r="H27" s="152"/>
      <c r="I27" s="152"/>
      <c r="J27" s="152"/>
      <c r="K27" s="152"/>
    </row>
    <row r="28" spans="2:11" x14ac:dyDescent="0.3">
      <c r="B28" s="165" t="s">
        <v>974</v>
      </c>
      <c r="C28" s="165" t="str">
        <f>""&amp;'Aim 1 - Household Contacts'!AC68&amp;"("&amp;TEXT('Aim 1 - Household Contacts'!AD68,"0%")&amp;")"</f>
        <v>0(-)</v>
      </c>
      <c r="D28" s="165" t="str">
        <f>"Did not present = "&amp;'Aim 1 - Household Contacts'!AC68&amp;"("&amp;TEXT('Aim 1 - Household Contacts'!AD68,"0%")&amp;")"</f>
        <v>Did not present = 0(-)</v>
      </c>
      <c r="H28" s="152"/>
      <c r="I28" s="152"/>
      <c r="J28" s="152"/>
      <c r="K28" s="152"/>
    </row>
    <row r="29" spans="2:11" x14ac:dyDescent="0.3">
      <c r="B29" s="165" t="s">
        <v>968</v>
      </c>
      <c r="C29" s="165" t="str">
        <f>""&amp;'Aim 1 - Household Contacts'!AC69&amp;"("&amp;TEXT('Aim 1 - Household Contacts'!AD69,"0%")&amp;")"</f>
        <v>0(-)</v>
      </c>
      <c r="D29" s="165" t="str">
        <f>"Presented (N="&amp;'Aim 1 - Household Contacts'!AC69&amp;"("&amp;TEXT('Aim 1 - Household Contacts'!AD69,"0%")&amp;"))"</f>
        <v>Presented (N=0(-))</v>
      </c>
      <c r="H29" s="152"/>
      <c r="I29" s="152"/>
      <c r="J29" s="152"/>
      <c r="K29" s="152"/>
    </row>
    <row r="30" spans="2:11" x14ac:dyDescent="0.3">
      <c r="B30" s="165" t="s">
        <v>975</v>
      </c>
      <c r="C30" s="165" t="str">
        <f>""&amp;'Aim 1 - Household Contacts'!AC70&amp;"("&amp;TEXT('Aim 1 - Household Contacts'!AD70,"0%")&amp;")"</f>
        <v>0(-)</v>
      </c>
      <c r="D30" s="165"/>
      <c r="H30" s="152"/>
      <c r="I30" s="152"/>
      <c r="J30" s="152"/>
      <c r="K30" s="152"/>
    </row>
    <row r="31" spans="2:11" x14ac:dyDescent="0.3">
      <c r="B31" s="165" t="s">
        <v>976</v>
      </c>
      <c r="C31" s="165" t="str">
        <f>""&amp;'Aim 1 - Household Contacts'!AC71&amp;"("&amp;TEXT('Aim 1 - Household Contacts'!AD71,"0%")&amp;")"</f>
        <v>0(-)</v>
      </c>
      <c r="D31" s="165"/>
      <c r="F31" s="197"/>
      <c r="G31" s="197"/>
      <c r="H31" s="152"/>
      <c r="I31" s="152"/>
      <c r="J31" s="152"/>
      <c r="K31" s="152"/>
    </row>
    <row r="32" spans="2:11" x14ac:dyDescent="0.3">
      <c r="B32" s="165" t="s">
        <v>977</v>
      </c>
      <c r="C32" s="165" t="str">
        <f>""&amp;'Aim 1 - Household Contacts'!AC72&amp;"("&amp;TEXT('Aim 1 - Household Contacts'!AD72,"0%")&amp;")"</f>
        <v>0(-)</v>
      </c>
      <c r="D32" s="165"/>
      <c r="F32" s="197"/>
      <c r="G32" s="197"/>
      <c r="H32" s="152"/>
      <c r="I32" s="152"/>
      <c r="J32" s="152"/>
      <c r="K32" s="152"/>
    </row>
    <row r="33" spans="2:12" x14ac:dyDescent="0.3">
      <c r="B33" s="165" t="s">
        <v>985</v>
      </c>
      <c r="C33" s="165" t="str">
        <f>"Did not provide sputum"&amp;"(N="&amp;'Aim 1 - Household Contacts'!AC73&amp;"("&amp;TEXT('Aim 1 - Household Contacts'!AD73,"0%")&amp;"))"</f>
        <v>Did not provide sputum(N=0(-))</v>
      </c>
      <c r="D33" s="165"/>
      <c r="F33" s="197"/>
      <c r="G33" s="197"/>
      <c r="H33" s="152"/>
      <c r="I33" s="152"/>
      <c r="J33" s="152"/>
      <c r="K33" s="152"/>
    </row>
    <row r="34" spans="2:12" x14ac:dyDescent="0.3">
      <c r="B34" s="165" t="s">
        <v>969</v>
      </c>
      <c r="C34" s="165" t="str">
        <f>""&amp;B34&amp;CHAR(10)&amp;"(N="&amp;'Aim 1 - Household Contacts'!AC74&amp;")"</f>
        <v xml:space="preserve">    Provided sputum
(N=0)</v>
      </c>
      <c r="D34" s="165" t="str">
        <f>"Missing Data = "&amp;'Aim 1 - Household Contacts'!AC67&amp;"("&amp;TEXT('Aim 1 - Household Contacts'!AD67,"0%")&amp;")"</f>
        <v>Missing Data = 0(-)</v>
      </c>
      <c r="F34" s="197"/>
      <c r="G34" s="197"/>
      <c r="H34" s="152"/>
      <c r="I34" s="152"/>
      <c r="J34" s="152"/>
      <c r="K34" s="152"/>
    </row>
    <row r="35" spans="2:12" x14ac:dyDescent="0.3">
      <c r="B35" s="165" t="s">
        <v>970</v>
      </c>
      <c r="C35" s="165" t="str">
        <f>""&amp;'Aim 1 - Household Contacts'!AC75&amp;"("&amp;TEXT('Aim 1 - Household Contacts'!AD75,"0%")&amp;")"</f>
        <v>0(-)</v>
      </c>
      <c r="D35" s="165"/>
      <c r="F35" s="197"/>
      <c r="G35" s="197"/>
      <c r="H35" s="152"/>
      <c r="I35" s="152"/>
      <c r="J35" s="152"/>
      <c r="K35" s="152"/>
    </row>
    <row r="36" spans="2:12" x14ac:dyDescent="0.3">
      <c r="B36" s="165" t="s">
        <v>971</v>
      </c>
      <c r="C36" s="165" t="str">
        <f>""&amp;'Aim 1 - Household Contacts'!AC76&amp;"("&amp;TEXT('Aim 1 - Household Contacts'!AD76,"0%")&amp;")"</f>
        <v>0(-)</v>
      </c>
      <c r="D36" s="165"/>
      <c r="F36" s="197"/>
      <c r="G36" s="197"/>
      <c r="H36" s="152"/>
      <c r="I36" s="152"/>
      <c r="J36" s="152"/>
      <c r="K36" s="152"/>
    </row>
    <row r="37" spans="2:12" x14ac:dyDescent="0.3">
      <c r="B37" s="165" t="s">
        <v>978</v>
      </c>
      <c r="C37" s="165" t="str">
        <f>""&amp;'Aim 1 - Household Contacts'!AC77&amp;"("&amp;TEXT('Aim 1 - Household Contacts'!AD77,"0%")&amp;")"</f>
        <v>0(-)</v>
      </c>
      <c r="D37" s="165"/>
      <c r="F37" s="197"/>
      <c r="G37" s="197"/>
      <c r="H37" s="152"/>
      <c r="I37" s="152"/>
      <c r="J37" s="152"/>
      <c r="K37" s="152"/>
    </row>
    <row r="38" spans="2:12" x14ac:dyDescent="0.3">
      <c r="B38" s="165" t="s">
        <v>981</v>
      </c>
      <c r="C38" s="165"/>
      <c r="D38" s="165"/>
      <c r="F38" s="197"/>
      <c r="G38" s="197"/>
      <c r="H38" s="152"/>
      <c r="I38" s="152"/>
      <c r="J38" s="152"/>
      <c r="K38" s="152"/>
      <c r="L38" s="151"/>
    </row>
    <row r="39" spans="2:12" x14ac:dyDescent="0.3">
      <c r="B39" s="165" t="s">
        <v>982</v>
      </c>
      <c r="C39" s="165" t="str">
        <f>""&amp;'Aim 1 - Household Contacts'!AF67&amp;"("&amp;TEXT('Aim 1 - Household Contacts'!AG67,"0%")&amp;")"</f>
        <v>0(-)</v>
      </c>
      <c r="D39" s="165"/>
      <c r="F39" s="197"/>
      <c r="G39" s="197"/>
      <c r="H39" s="152"/>
      <c r="I39" s="152"/>
      <c r="J39" s="152"/>
      <c r="K39" s="152"/>
      <c r="L39" s="151"/>
    </row>
    <row r="40" spans="2:12" x14ac:dyDescent="0.3">
      <c r="B40" s="165" t="s">
        <v>974</v>
      </c>
      <c r="C40" s="165" t="str">
        <f>""&amp;'Aim 1 - Household Contacts'!AF68&amp;"("&amp;TEXT('Aim 1 - Household Contacts'!AG68,"0%")&amp;")"</f>
        <v>0(-)</v>
      </c>
      <c r="D40" s="165" t="str">
        <f>"Did not present = "&amp;'Aim 1 - Household Contacts'!AF68&amp;"("&amp;TEXT('Aim 1 - Household Contacts'!AG68,"0%")&amp;")"</f>
        <v>Did not present = 0(-)</v>
      </c>
      <c r="F40" s="197"/>
      <c r="H40" s="152"/>
      <c r="I40" s="152"/>
      <c r="J40" s="152"/>
      <c r="K40" s="152"/>
      <c r="L40" s="151"/>
    </row>
    <row r="41" spans="2:12" x14ac:dyDescent="0.3">
      <c r="B41" s="165" t="s">
        <v>968</v>
      </c>
      <c r="C41" s="165" t="str">
        <f>""&amp;'Aim 1 - Household Contacts'!AF69&amp;"("&amp;TEXT('Aim 1 - Household Contacts'!AG69,"0%")&amp;")"</f>
        <v>0(-)</v>
      </c>
      <c r="D41" s="165" t="str">
        <f>"Presented (N="&amp;'Aim 1 - Household Contacts'!AF69&amp;"("&amp;TEXT('Aim 1 - Household Contacts'!AG69,"0%")&amp;"))"</f>
        <v>Presented (N=0(-))</v>
      </c>
      <c r="F41" s="197"/>
      <c r="H41" s="152"/>
      <c r="I41" s="152"/>
      <c r="J41" s="152"/>
      <c r="K41" s="152"/>
      <c r="L41" s="151"/>
    </row>
    <row r="42" spans="2:12" x14ac:dyDescent="0.3">
      <c r="B42" s="165" t="s">
        <v>975</v>
      </c>
      <c r="C42" s="165" t="str">
        <f>""&amp;'Aim 1 - Household Contacts'!AF70&amp;"("&amp;TEXT('Aim 1 - Household Contacts'!AG70,"0%")&amp;")"</f>
        <v>0(-)</v>
      </c>
      <c r="D42" s="165"/>
      <c r="F42" s="197"/>
      <c r="H42" s="152"/>
      <c r="I42" s="152"/>
      <c r="J42" s="152"/>
      <c r="K42" s="152"/>
      <c r="L42" s="151"/>
    </row>
    <row r="43" spans="2:12" x14ac:dyDescent="0.3">
      <c r="B43" s="165" t="s">
        <v>976</v>
      </c>
      <c r="C43" s="165" t="str">
        <f>""&amp;'Aim 1 - Household Contacts'!AF71&amp;"("&amp;TEXT('Aim 1 - Household Contacts'!AG71,"0%")&amp;")"</f>
        <v>0(-)</v>
      </c>
      <c r="D43" s="165"/>
      <c r="F43" s="197"/>
      <c r="H43" s="152"/>
      <c r="I43" s="152"/>
      <c r="J43" s="152"/>
      <c r="K43" s="152"/>
      <c r="L43" s="151"/>
    </row>
    <row r="44" spans="2:12" x14ac:dyDescent="0.3">
      <c r="B44" s="165" t="s">
        <v>977</v>
      </c>
      <c r="C44" s="165" t="str">
        <f>""&amp;'Aim 1 - Household Contacts'!AF72&amp;"("&amp;TEXT('Aim 1 - Household Contacts'!AG72,"0%")&amp;")"</f>
        <v>0(-)</v>
      </c>
      <c r="D44" s="165"/>
      <c r="F44" s="197"/>
      <c r="H44" s="152"/>
      <c r="I44" s="152"/>
      <c r="J44" s="152"/>
      <c r="K44" s="152"/>
      <c r="L44" s="151"/>
    </row>
    <row r="45" spans="2:12" x14ac:dyDescent="0.3">
      <c r="B45" s="165" t="s">
        <v>985</v>
      </c>
      <c r="C45" s="165" t="str">
        <f>"Did not provide sputum"&amp;"(N="&amp;'Aim 1 - Household Contacts'!AF73&amp;"("&amp;TEXT('Aim 1 - Household Contacts'!AG73,"0%")&amp;"))"</f>
        <v>Did not provide sputum(N=0(-))</v>
      </c>
      <c r="D45" s="165"/>
      <c r="F45" s="197"/>
      <c r="H45" s="152"/>
      <c r="I45" s="152"/>
      <c r="J45" s="152"/>
      <c r="K45" s="152"/>
      <c r="L45" s="151"/>
    </row>
    <row r="46" spans="2:12" x14ac:dyDescent="0.3">
      <c r="B46" s="165" t="s">
        <v>969</v>
      </c>
      <c r="C46" s="165" t="str">
        <f>""&amp;B46&amp;CHAR(10)&amp;"(N="&amp;'Aim 1 - Household Contacts'!AF74&amp;")"</f>
        <v xml:space="preserve">    Provided sputum
(N=0)</v>
      </c>
      <c r="D46" s="165"/>
      <c r="F46" s="197"/>
      <c r="H46" s="152"/>
      <c r="I46" s="152"/>
      <c r="J46" s="152"/>
      <c r="K46" s="152"/>
    </row>
    <row r="47" spans="2:12" x14ac:dyDescent="0.3">
      <c r="B47" s="165" t="s">
        <v>970</v>
      </c>
      <c r="C47" s="165" t="str">
        <f>""&amp;'Aim 1 - Household Contacts'!AF75&amp;"("&amp;TEXT('Aim 1 - Household Contacts'!AG75,"0%")&amp;")"</f>
        <v>0(-)</v>
      </c>
      <c r="D47" s="165"/>
      <c r="F47" s="197"/>
      <c r="G47" s="197"/>
      <c r="H47" s="152"/>
      <c r="I47" s="152"/>
      <c r="J47" s="152"/>
      <c r="K47" s="152"/>
    </row>
    <row r="48" spans="2:12" x14ac:dyDescent="0.3">
      <c r="B48" s="165" t="s">
        <v>971</v>
      </c>
      <c r="C48" s="165" t="str">
        <f>""&amp;'Aim 1 - Household Contacts'!AF76&amp;"("&amp;TEXT('Aim 1 - Household Contacts'!AG76,"0%")&amp;")"</f>
        <v>0(-)</v>
      </c>
      <c r="D48" s="165"/>
      <c r="F48" s="197"/>
      <c r="G48" s="197"/>
      <c r="H48" s="152"/>
      <c r="I48" s="152"/>
      <c r="J48" s="152"/>
      <c r="K48" s="152"/>
    </row>
    <row r="49" spans="2:14" x14ac:dyDescent="0.3">
      <c r="B49" s="165" t="s">
        <v>978</v>
      </c>
      <c r="C49" s="165" t="str">
        <f>""&amp;'Aim 1 - Household Contacts'!AF77&amp;"("&amp;TEXT('Aim 1 - Household Contacts'!AG77,"0%")&amp;")"</f>
        <v>0(-)</v>
      </c>
      <c r="F49" s="197"/>
      <c r="G49" s="197"/>
      <c r="H49" s="152"/>
      <c r="I49" s="152"/>
      <c r="J49" s="152"/>
      <c r="K49" s="152"/>
      <c r="N49" t="s">
        <v>987</v>
      </c>
    </row>
    <row r="50" spans="2:14" x14ac:dyDescent="0.3">
      <c r="B50" s="165" t="s">
        <v>979</v>
      </c>
      <c r="C50" s="165" t="str">
        <f>""&amp;'Aim 1 - Household Contacts'!AC75&amp;"("&amp;TEXT('Aim 1 - Household Contacts'!AD75,"0%")&amp;")"</f>
        <v>0(-)</v>
      </c>
      <c r="F50" s="197"/>
      <c r="G50" s="197"/>
      <c r="H50" s="152"/>
      <c r="I50" s="152"/>
      <c r="J50" s="152"/>
      <c r="K50" s="152"/>
    </row>
    <row r="51" spans="2:14" x14ac:dyDescent="0.3">
      <c r="B51" s="165" t="s">
        <v>983</v>
      </c>
      <c r="C51" s="165" t="str">
        <f>""&amp;'Aim 1 - Household Contacts'!AI67&amp;"("&amp;TEXT('Aim 1 - Household Contacts'!AJ67,"0%")&amp;")"</f>
        <v>0(-)</v>
      </c>
      <c r="F51" s="197"/>
      <c r="G51" s="197"/>
      <c r="H51" s="152"/>
      <c r="I51" s="152"/>
      <c r="J51" s="152"/>
      <c r="K51" s="152"/>
    </row>
    <row r="52" spans="2:14" x14ac:dyDescent="0.3">
      <c r="B52" s="165" t="s">
        <v>974</v>
      </c>
      <c r="C52" s="165" t="str">
        <f>""&amp;'Aim 1 - Household Contacts'!AI68&amp;"("&amp;TEXT('Aim 1 - Household Contacts'!AJ68,"0%")&amp;")"</f>
        <v>0(-)</v>
      </c>
      <c r="D52" s="191" t="str">
        <f>"Did not present = "&amp;'Aim 1 - Household Contacts'!AI68&amp;"("&amp;TEXT('Aim 1 - Household Contacts'!AJ68,"0%")&amp;")"</f>
        <v>Did not present = 0(-)</v>
      </c>
      <c r="F52" s="197"/>
      <c r="G52" s="197"/>
      <c r="H52" s="152"/>
      <c r="I52" s="152"/>
      <c r="J52" s="152"/>
      <c r="K52" s="152"/>
    </row>
    <row r="53" spans="2:14" x14ac:dyDescent="0.3">
      <c r="B53" s="165" t="s">
        <v>968</v>
      </c>
      <c r="C53" s="165" t="str">
        <f>""&amp;'Aim 1 - Household Contacts'!AI69&amp;"("&amp;TEXT('Aim 1 - Household Contacts'!AJ69,"0%")&amp;")"</f>
        <v>0(-)</v>
      </c>
      <c r="D53" s="191" t="str">
        <f>"Presented (N="&amp;'Aim 1 - Household Contacts'!AI69&amp;"("&amp;TEXT('Aim 1 - Household Contacts'!AJ69,"0%")&amp;"))"</f>
        <v>Presented (N=0(-))</v>
      </c>
      <c r="F53" s="197"/>
      <c r="G53" s="197"/>
      <c r="H53" s="152"/>
      <c r="I53" s="152"/>
      <c r="J53" s="152"/>
      <c r="K53" s="152"/>
    </row>
    <row r="54" spans="2:14" x14ac:dyDescent="0.3">
      <c r="B54" s="165" t="s">
        <v>975</v>
      </c>
      <c r="C54" s="165" t="str">
        <f>""&amp;'Aim 1 - Household Contacts'!AI70&amp;"("&amp;TEXT('Aim 1 - Household Contacts'!AJ70,"0%")&amp;")"</f>
        <v>0(-)</v>
      </c>
      <c r="F54" s="197"/>
      <c r="G54" s="197"/>
      <c r="H54" s="152"/>
      <c r="I54" s="152"/>
      <c r="J54" s="152"/>
      <c r="K54" s="152"/>
    </row>
    <row r="55" spans="2:14" x14ac:dyDescent="0.3">
      <c r="B55" s="165" t="s">
        <v>976</v>
      </c>
      <c r="C55" s="165" t="str">
        <f>""&amp;'Aim 1 - Household Contacts'!AI71&amp;"("&amp;TEXT('Aim 1 - Household Contacts'!AJ71,"0%")&amp;")"</f>
        <v>0(-)</v>
      </c>
      <c r="F55" s="197"/>
      <c r="G55" s="197"/>
      <c r="H55" s="152"/>
      <c r="I55" s="152"/>
      <c r="J55" s="152"/>
      <c r="K55" s="152"/>
    </row>
    <row r="56" spans="2:14" x14ac:dyDescent="0.3">
      <c r="B56" s="165" t="s">
        <v>977</v>
      </c>
      <c r="C56" s="165" t="str">
        <f>""&amp;'Aim 1 - Household Contacts'!AI72&amp;"("&amp;TEXT('Aim 1 - Household Contacts'!AJ72,"0%")&amp;")"</f>
        <v>0(-)</v>
      </c>
      <c r="F56" s="197"/>
      <c r="G56" s="197"/>
      <c r="H56" s="152"/>
      <c r="I56" s="152"/>
      <c r="J56" s="152"/>
      <c r="K56" s="152"/>
    </row>
    <row r="57" spans="2:14" x14ac:dyDescent="0.3">
      <c r="B57" s="165" t="s">
        <v>985</v>
      </c>
      <c r="C57" s="165" t="str">
        <f>"Did not provide sputum"&amp;"(N="&amp;'Aim 1 - Household Contacts'!AI73&amp;"("&amp;TEXT('Aim 1 - Household Contacts'!AJ73,"0%")&amp;"))"</f>
        <v>Did not provide sputum(N=0(-))</v>
      </c>
      <c r="F57" s="197"/>
      <c r="G57" s="197"/>
      <c r="H57" s="152"/>
      <c r="I57" s="152"/>
      <c r="J57" s="152"/>
      <c r="K57" s="152"/>
    </row>
    <row r="58" spans="2:14" x14ac:dyDescent="0.3">
      <c r="B58" s="165" t="s">
        <v>969</v>
      </c>
      <c r="C58" s="165" t="str">
        <f>""&amp;B58&amp;CHAR(10)&amp;"(N="&amp;'Aim 1 - Household Contacts'!AI74&amp;")"</f>
        <v xml:space="preserve">    Provided sputum
(N=0)</v>
      </c>
      <c r="F58" s="197"/>
      <c r="G58" s="197"/>
      <c r="H58" s="152"/>
      <c r="I58" s="152"/>
      <c r="J58" s="152"/>
      <c r="K58" s="152"/>
    </row>
    <row r="59" spans="2:14" x14ac:dyDescent="0.3">
      <c r="B59" s="165" t="s">
        <v>970</v>
      </c>
      <c r="C59" s="165" t="str">
        <f>""&amp;'Aim 1 - Household Contacts'!AI75&amp;"("&amp;TEXT('Aim 1 - Household Contacts'!AJ75,"0%")&amp;")"</f>
        <v>0(-)</v>
      </c>
      <c r="F59" s="197"/>
      <c r="H59" s="152"/>
      <c r="I59" s="152"/>
      <c r="J59" s="152"/>
      <c r="K59" s="152"/>
    </row>
    <row r="60" spans="2:14" x14ac:dyDescent="0.3">
      <c r="B60" s="165" t="s">
        <v>971</v>
      </c>
      <c r="C60" s="165" t="str">
        <f>""&amp;'Aim 1 - Household Contacts'!AI76&amp;"("&amp;TEXT('Aim 1 - Household Contacts'!AJ76,"0%")&amp;")"</f>
        <v>0(-)</v>
      </c>
      <c r="H60" s="152"/>
      <c r="I60" s="152"/>
      <c r="J60" s="152"/>
      <c r="K60" s="152"/>
    </row>
    <row r="61" spans="2:14" x14ac:dyDescent="0.3">
      <c r="B61" s="165" t="s">
        <v>978</v>
      </c>
      <c r="C61" s="165" t="str">
        <f>""&amp;'Aim 1 - Household Contacts'!AI77&amp;"("&amp;TEXT('Aim 1 - Household Contacts'!AJ77,"0%")&amp;")"</f>
        <v>0(-)</v>
      </c>
    </row>
    <row r="79" spans="26:26" x14ac:dyDescent="0.3">
      <c r="Z79" s="219" t="str">
        <f>_xlfn.CONCAT("*Discordant = ", 'Aim 1 - Household Contacts'!AI78)</f>
        <v>*Discordant = 0</v>
      </c>
    </row>
  </sheetData>
  <pageMargins left="0.7" right="0.7" top="0.75" bottom="0.75" header="0.3" footer="0.3"/>
  <pageSetup scale="90" fitToWidth="0"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D109"/>
  <sheetViews>
    <sheetView zoomScale="62" zoomScaleNormal="62" workbookViewId="0">
      <selection activeCell="O29" sqref="O29"/>
    </sheetView>
  </sheetViews>
  <sheetFormatPr defaultColWidth="9.109375" defaultRowHeight="14.4" x14ac:dyDescent="0.3"/>
  <cols>
    <col min="1" max="1" width="3.33203125" style="1" customWidth="1"/>
    <col min="2" max="2" width="34" style="1" customWidth="1"/>
    <col min="3" max="3" width="10.44140625" style="5" customWidth="1"/>
    <col min="4" max="4" width="10.44140625" style="15" customWidth="1"/>
    <col min="5" max="5" width="14.88671875" style="15" customWidth="1"/>
    <col min="6" max="6" width="15.5546875" style="15" customWidth="1"/>
    <col min="7" max="9" width="14.109375" style="15" customWidth="1"/>
    <col min="10" max="10" width="34" style="15" customWidth="1"/>
    <col min="11" max="12" width="10.44140625" style="15" customWidth="1"/>
    <col min="13" max="13" width="14.109375" style="15" customWidth="1"/>
    <col min="14" max="14" width="15.5546875" style="15" customWidth="1"/>
    <col min="15" max="17" width="14.109375" style="15" customWidth="1"/>
    <col min="18" max="18" width="34" style="15" customWidth="1"/>
    <col min="19" max="20" width="10.44140625" style="15" customWidth="1"/>
    <col min="21" max="21" width="14.88671875" style="15" customWidth="1"/>
    <col min="22" max="22" width="15.5546875" style="15" customWidth="1"/>
    <col min="23" max="24" width="14.109375" style="15" customWidth="1"/>
    <col min="25" max="26" width="14.109375" style="1" customWidth="1"/>
    <col min="27" max="27" width="21.44140625" style="1" customWidth="1"/>
    <col min="28" max="29" width="14.109375" style="1" customWidth="1"/>
    <col min="30" max="30" width="14.109375" style="37" customWidth="1"/>
    <col min="31" max="31" width="14.109375" style="1" customWidth="1"/>
    <col min="32" max="32" width="5.5546875" style="1" customWidth="1"/>
    <col min="33" max="33" width="8.5546875" style="1" customWidth="1"/>
    <col min="34" max="34" width="10.88671875" style="1" customWidth="1"/>
    <col min="35" max="36" width="11.44140625" style="1" customWidth="1"/>
    <col min="37" max="37" width="7.44140625" style="1" customWidth="1"/>
    <col min="38" max="38" width="5.88671875" style="1" customWidth="1"/>
    <col min="39" max="39" width="11.88671875" style="1" customWidth="1"/>
    <col min="40" max="40" width="7.88671875" style="1" customWidth="1"/>
    <col min="41" max="41" width="6.5546875" style="1" customWidth="1"/>
    <col min="42" max="46" width="14.109375" style="1" customWidth="1"/>
    <col min="47" max="16384" width="9.109375" style="1"/>
  </cols>
  <sheetData>
    <row r="1" spans="2:25" ht="15" thickBot="1" x14ac:dyDescent="0.35">
      <c r="B1" s="245"/>
      <c r="C1" s="245"/>
      <c r="D1" s="245"/>
      <c r="E1" s="245"/>
      <c r="F1" s="245"/>
      <c r="G1" s="245"/>
      <c r="H1" s="245"/>
      <c r="J1" s="246" t="s">
        <v>991</v>
      </c>
      <c r="K1" s="246"/>
      <c r="L1" s="246"/>
      <c r="M1" s="246"/>
      <c r="N1" s="246"/>
      <c r="O1" s="246"/>
      <c r="P1" s="246"/>
      <c r="R1" s="246" t="s">
        <v>990</v>
      </c>
      <c r="S1" s="246"/>
      <c r="T1" s="246"/>
      <c r="U1" s="246"/>
      <c r="V1" s="246"/>
      <c r="W1" s="246"/>
      <c r="X1" s="246"/>
      <c r="Y1" s="15"/>
    </row>
    <row r="2" spans="2:25" ht="15" thickBot="1" x14ac:dyDescent="0.35">
      <c r="B2" s="226" t="s">
        <v>780</v>
      </c>
      <c r="C2" s="227"/>
      <c r="D2" s="228"/>
      <c r="E2" s="1"/>
      <c r="F2" s="24"/>
      <c r="G2" s="24"/>
      <c r="H2" s="24"/>
      <c r="I2" s="24"/>
      <c r="J2" s="226" t="s">
        <v>780</v>
      </c>
      <c r="K2" s="227"/>
      <c r="L2" s="228"/>
      <c r="M2" s="1"/>
      <c r="N2" s="24"/>
      <c r="O2" s="24"/>
      <c r="P2" s="24"/>
      <c r="Q2" s="24"/>
      <c r="R2" s="226" t="s">
        <v>780</v>
      </c>
      <c r="S2" s="227"/>
      <c r="T2" s="228"/>
      <c r="U2" s="1"/>
      <c r="V2" s="24"/>
      <c r="W2" s="24"/>
      <c r="X2" s="24"/>
    </row>
    <row r="3" spans="2:25" x14ac:dyDescent="0.3">
      <c r="B3" s="87"/>
      <c r="C3" s="70" t="s">
        <v>28</v>
      </c>
      <c r="D3" s="88" t="s">
        <v>29</v>
      </c>
      <c r="E3" s="1"/>
      <c r="F3" s="1"/>
      <c r="G3" s="5"/>
      <c r="H3" s="24"/>
      <c r="I3" s="24"/>
      <c r="J3" s="87"/>
      <c r="K3" s="70" t="s">
        <v>28</v>
      </c>
      <c r="L3" s="88" t="s">
        <v>29</v>
      </c>
      <c r="M3" s="1"/>
      <c r="N3" s="1"/>
      <c r="O3" s="5"/>
      <c r="P3" s="24"/>
      <c r="Q3" s="24"/>
      <c r="R3" s="87"/>
      <c r="S3" s="70" t="s">
        <v>28</v>
      </c>
      <c r="T3" s="88" t="s">
        <v>29</v>
      </c>
      <c r="U3" s="1"/>
      <c r="V3" s="1"/>
      <c r="W3" s="5"/>
      <c r="X3" s="24"/>
    </row>
    <row r="4" spans="2:25" x14ac:dyDescent="0.3">
      <c r="B4" s="96" t="s">
        <v>1000</v>
      </c>
      <c r="C4" s="5">
        <v>3</v>
      </c>
      <c r="D4" s="140"/>
      <c r="E4" s="1"/>
      <c r="F4" s="1"/>
      <c r="G4" s="5"/>
      <c r="H4" s="24"/>
      <c r="I4" s="24"/>
      <c r="J4" s="96" t="s">
        <v>1000</v>
      </c>
      <c r="K4" s="5">
        <v>3</v>
      </c>
      <c r="L4" s="140"/>
      <c r="M4" s="1"/>
      <c r="N4" s="1"/>
      <c r="O4" s="5"/>
      <c r="P4" s="24"/>
      <c r="Q4" s="24"/>
      <c r="R4" s="96" t="s">
        <v>1000</v>
      </c>
      <c r="S4" s="5">
        <v>3</v>
      </c>
      <c r="T4" s="140"/>
      <c r="U4" s="1"/>
      <c r="V4" s="1"/>
      <c r="W4" s="5"/>
      <c r="X4" s="24"/>
    </row>
    <row r="5" spans="2:25" x14ac:dyDescent="0.3">
      <c r="B5" s="96" t="s">
        <v>759</v>
      </c>
      <c r="C5" s="5">
        <v>2</v>
      </c>
      <c r="D5" s="6">
        <f>IF(C5=0, "-", C5/C4)</f>
        <v>0.66666666666666663</v>
      </c>
      <c r="E5" s="1"/>
      <c r="F5" s="1"/>
      <c r="G5" s="5"/>
      <c r="H5" s="24"/>
      <c r="I5" s="24"/>
      <c r="J5" s="96" t="s">
        <v>759</v>
      </c>
      <c r="K5" s="5">
        <v>2</v>
      </c>
      <c r="L5" s="6">
        <f>IF(K5=0, "-", K5/K4)</f>
        <v>0.66666666666666663</v>
      </c>
      <c r="M5" s="1"/>
      <c r="N5" s="1"/>
      <c r="O5" s="5"/>
      <c r="P5" s="24"/>
      <c r="Q5" s="24"/>
      <c r="R5" s="96" t="s">
        <v>759</v>
      </c>
      <c r="S5" s="5">
        <v>2</v>
      </c>
      <c r="T5" s="6">
        <f>IF(S5=0, "-", S5/S4)</f>
        <v>0.66666666666666663</v>
      </c>
      <c r="U5" s="1"/>
      <c r="V5" s="1"/>
      <c r="W5" s="5"/>
      <c r="X5" s="24"/>
    </row>
    <row r="6" spans="2:25" x14ac:dyDescent="0.3">
      <c r="B6" s="4" t="s">
        <v>882</v>
      </c>
      <c r="C6" s="5">
        <v>1</v>
      </c>
      <c r="D6" s="6">
        <f>IF(C6=0, "-", C6/C5)</f>
        <v>0.5</v>
      </c>
      <c r="E6" s="1"/>
      <c r="F6" s="1"/>
      <c r="G6" s="5"/>
      <c r="H6" s="1"/>
      <c r="I6" s="1"/>
      <c r="J6" s="4" t="s">
        <v>882</v>
      </c>
      <c r="K6" s="5">
        <v>1</v>
      </c>
      <c r="L6" s="6">
        <f>IF(K6=0, "-", K6/K5)</f>
        <v>0.5</v>
      </c>
      <c r="M6" s="1"/>
      <c r="N6" s="1"/>
      <c r="O6" s="5"/>
      <c r="P6" s="1"/>
      <c r="Q6" s="1"/>
      <c r="R6" s="4" t="s">
        <v>882</v>
      </c>
      <c r="S6" s="5">
        <v>1</v>
      </c>
      <c r="T6" s="6">
        <f>IF(S6=0, "-", S6/S5)</f>
        <v>0.5</v>
      </c>
      <c r="U6" s="1"/>
      <c r="V6" s="1"/>
      <c r="W6" s="5"/>
      <c r="X6" s="1"/>
    </row>
    <row r="7" spans="2:25" x14ac:dyDescent="0.3">
      <c r="B7" s="4" t="s">
        <v>893</v>
      </c>
      <c r="C7" s="5">
        <v>1</v>
      </c>
      <c r="D7" s="6">
        <f>IF(C7=0, "-", C7/C5)</f>
        <v>0.5</v>
      </c>
      <c r="E7" s="1"/>
      <c r="F7" s="1"/>
      <c r="G7" s="1"/>
      <c r="H7" s="1"/>
      <c r="I7" s="1"/>
      <c r="J7" s="4" t="s">
        <v>893</v>
      </c>
      <c r="K7" s="5">
        <v>1</v>
      </c>
      <c r="L7" s="6">
        <f>IF(K7=0, "-", K7/K5)</f>
        <v>0.5</v>
      </c>
      <c r="M7" s="1"/>
      <c r="N7" s="1"/>
      <c r="O7" s="1"/>
      <c r="P7" s="1"/>
      <c r="Q7" s="1"/>
      <c r="R7" s="4" t="s">
        <v>893</v>
      </c>
      <c r="S7" s="5">
        <v>1</v>
      </c>
      <c r="T7" s="6">
        <f>IF(S7=0, "-", S7/S5)</f>
        <v>0.5</v>
      </c>
      <c r="U7" s="1"/>
      <c r="V7" s="1"/>
      <c r="W7" s="1"/>
      <c r="X7" s="1"/>
    </row>
    <row r="8" spans="2:25" x14ac:dyDescent="0.3">
      <c r="B8" s="71" t="s">
        <v>894</v>
      </c>
      <c r="C8" s="69">
        <v>1</v>
      </c>
      <c r="D8" s="6">
        <f>IF(C8=0, "-", C8/C7)</f>
        <v>1</v>
      </c>
      <c r="E8" s="5"/>
      <c r="F8" s="59"/>
      <c r="G8" s="5"/>
      <c r="H8" s="5"/>
      <c r="I8" s="5"/>
      <c r="J8" s="71" t="s">
        <v>894</v>
      </c>
      <c r="K8" s="69">
        <v>1</v>
      </c>
      <c r="L8" s="6">
        <f>IF(K8=0, "-", K8/K7)</f>
        <v>1</v>
      </c>
      <c r="M8" s="5"/>
      <c r="N8" s="59"/>
      <c r="O8" s="5"/>
      <c r="P8" s="5"/>
      <c r="Q8" s="5"/>
      <c r="R8" s="71" t="s">
        <v>894</v>
      </c>
      <c r="S8" s="69">
        <v>1</v>
      </c>
      <c r="T8" s="6">
        <f>IF(S8=0, "-", S8/S7)</f>
        <v>1</v>
      </c>
      <c r="U8" s="5"/>
      <c r="V8" s="59"/>
      <c r="W8" s="5"/>
      <c r="X8" s="5"/>
    </row>
    <row r="9" spans="2:25" x14ac:dyDescent="0.3">
      <c r="B9" s="71" t="s">
        <v>895</v>
      </c>
      <c r="C9" s="69">
        <v>1</v>
      </c>
      <c r="D9" s="6">
        <f>IF(C9=0, "-", C9/C7)</f>
        <v>1</v>
      </c>
      <c r="E9" s="5"/>
      <c r="F9" s="59"/>
      <c r="G9" s="5"/>
      <c r="H9" s="5"/>
      <c r="I9" s="5"/>
      <c r="J9" s="71" t="s">
        <v>895</v>
      </c>
      <c r="K9" s="69">
        <v>1</v>
      </c>
      <c r="L9" s="6">
        <f>IF(K9=0, "-", K9/K7)</f>
        <v>1</v>
      </c>
      <c r="M9" s="5"/>
      <c r="N9" s="59"/>
      <c r="O9" s="5"/>
      <c r="P9" s="5"/>
      <c r="Q9" s="5"/>
      <c r="R9" s="71" t="s">
        <v>895</v>
      </c>
      <c r="S9" s="69">
        <v>1</v>
      </c>
      <c r="T9" s="6">
        <f>IF(S9=0, "-", S9/S7)</f>
        <v>1</v>
      </c>
      <c r="U9" s="5"/>
      <c r="V9" s="59"/>
      <c r="W9" s="5"/>
      <c r="X9" s="5"/>
    </row>
    <row r="10" spans="2:25" x14ac:dyDescent="0.3">
      <c r="B10" s="71" t="s">
        <v>896</v>
      </c>
      <c r="C10" s="69">
        <v>1</v>
      </c>
      <c r="D10" s="6">
        <f>IF(C10=0, "-", C10/C7)</f>
        <v>1</v>
      </c>
      <c r="E10" s="5"/>
      <c r="F10" s="59"/>
      <c r="G10" s="5"/>
      <c r="H10" s="5"/>
      <c r="I10" s="5"/>
      <c r="J10" s="71" t="s">
        <v>896</v>
      </c>
      <c r="K10" s="69">
        <v>1</v>
      </c>
      <c r="L10" s="6">
        <f>IF(K10=0, "-", K10/K7)</f>
        <v>1</v>
      </c>
      <c r="M10" s="5"/>
      <c r="N10" s="59"/>
      <c r="O10" s="5"/>
      <c r="P10" s="5"/>
      <c r="Q10" s="5"/>
      <c r="R10" s="71" t="s">
        <v>896</v>
      </c>
      <c r="S10" s="69">
        <v>1</v>
      </c>
      <c r="T10" s="6">
        <f>IF(S10=0, "-", S10/S7)</f>
        <v>1</v>
      </c>
      <c r="U10" s="5"/>
      <c r="V10" s="59"/>
      <c r="W10" s="5"/>
      <c r="X10" s="5"/>
    </row>
    <row r="11" spans="2:25" x14ac:dyDescent="0.3">
      <c r="B11" s="71" t="s">
        <v>909</v>
      </c>
      <c r="C11" s="69">
        <v>1</v>
      </c>
      <c r="D11" s="6">
        <f>IF(C11=0, "-", C11/C7)</f>
        <v>1</v>
      </c>
      <c r="E11" s="5"/>
      <c r="F11" s="59"/>
      <c r="G11" s="5"/>
      <c r="H11" s="5"/>
      <c r="I11" s="5"/>
      <c r="J11" s="71" t="s">
        <v>909</v>
      </c>
      <c r="K11" s="69">
        <v>1</v>
      </c>
      <c r="L11" s="6">
        <f>IF(K11=0, "-", K11/K7)</f>
        <v>1</v>
      </c>
      <c r="M11" s="5"/>
      <c r="N11" s="59"/>
      <c r="O11" s="5"/>
      <c r="P11" s="5"/>
      <c r="Q11" s="5"/>
      <c r="R11" s="71" t="s">
        <v>909</v>
      </c>
      <c r="S11" s="69">
        <v>1</v>
      </c>
      <c r="T11" s="6">
        <f>IF(S11=0, "-", S11/S7)</f>
        <v>1</v>
      </c>
      <c r="U11" s="5"/>
      <c r="V11" s="59"/>
      <c r="W11" s="5"/>
      <c r="X11" s="5"/>
    </row>
    <row r="12" spans="2:25" x14ac:dyDescent="0.3">
      <c r="B12" s="71" t="s">
        <v>908</v>
      </c>
      <c r="C12" s="69">
        <v>1</v>
      </c>
      <c r="D12" s="6">
        <f>IF(C12=0, "-", C12/C7)</f>
        <v>1</v>
      </c>
      <c r="E12" s="5"/>
      <c r="F12" s="59"/>
      <c r="G12" s="5"/>
      <c r="H12" s="5"/>
      <c r="I12" s="5"/>
      <c r="J12" s="71" t="s">
        <v>908</v>
      </c>
      <c r="K12" s="69">
        <v>1</v>
      </c>
      <c r="L12" s="6">
        <f>IF(K12=0, "-", K12/K7)</f>
        <v>1</v>
      </c>
      <c r="M12" s="5"/>
      <c r="N12" s="59"/>
      <c r="O12" s="5"/>
      <c r="P12" s="5"/>
      <c r="Q12" s="5"/>
      <c r="R12" s="71" t="s">
        <v>908</v>
      </c>
      <c r="S12" s="69">
        <v>1</v>
      </c>
      <c r="T12" s="6">
        <f>IF(S12=0, "-", S12/S7)</f>
        <v>1</v>
      </c>
      <c r="U12" s="5"/>
      <c r="V12" s="59"/>
      <c r="W12" s="5"/>
      <c r="X12" s="5"/>
    </row>
    <row r="13" spans="2:25" ht="15" thickBot="1" x14ac:dyDescent="0.35">
      <c r="B13" s="72" t="s">
        <v>910</v>
      </c>
      <c r="C13" s="141">
        <v>1</v>
      </c>
      <c r="D13" s="21">
        <f>IF(C13=0, "-", C13/C7)</f>
        <v>1</v>
      </c>
      <c r="E13" s="5"/>
      <c r="F13" s="59"/>
      <c r="G13" s="5"/>
      <c r="H13" s="5"/>
      <c r="I13" s="5"/>
      <c r="J13" s="72" t="s">
        <v>910</v>
      </c>
      <c r="K13" s="141">
        <v>1</v>
      </c>
      <c r="L13" s="21">
        <f>IF(K13=0, "-", K13/K7)</f>
        <v>1</v>
      </c>
      <c r="M13" s="5"/>
      <c r="N13" s="59"/>
      <c r="O13" s="5"/>
      <c r="P13" s="5"/>
      <c r="Q13" s="5"/>
      <c r="R13" s="72" t="s">
        <v>910</v>
      </c>
      <c r="S13" s="141">
        <v>1</v>
      </c>
      <c r="T13" s="21">
        <f>IF(S13=0, "-", S13/S7)</f>
        <v>1</v>
      </c>
      <c r="U13" s="5"/>
      <c r="V13" s="59"/>
      <c r="W13" s="5"/>
      <c r="X13" s="5"/>
    </row>
    <row r="14" spans="2:25" x14ac:dyDescent="0.3">
      <c r="B14" s="165" t="s">
        <v>953</v>
      </c>
      <c r="C14" s="166">
        <f>C7-C8</f>
        <v>0</v>
      </c>
      <c r="D14" s="167" t="str">
        <f>IF(OR($C$7=0,C14=0),"-",C14/$C$7)</f>
        <v>-</v>
      </c>
      <c r="E14" s="5"/>
      <c r="F14" s="5"/>
      <c r="G14" s="5"/>
      <c r="H14" s="5"/>
      <c r="I14" s="5"/>
      <c r="J14" s="165" t="s">
        <v>953</v>
      </c>
      <c r="K14" s="166">
        <f>K7-K8</f>
        <v>0</v>
      </c>
      <c r="L14" s="167" t="str">
        <f>IF(OR($C$7=0,K14=0),"-",K14/$C$7)</f>
        <v>-</v>
      </c>
      <c r="M14" s="5"/>
      <c r="N14" s="5"/>
      <c r="O14" s="5"/>
      <c r="P14" s="5"/>
      <c r="Q14" s="5"/>
      <c r="R14" s="165" t="s">
        <v>953</v>
      </c>
      <c r="S14" s="166">
        <f>S7-S8</f>
        <v>0</v>
      </c>
      <c r="T14" s="167" t="str">
        <f>IF(OR($C$7=0,S14=0),"-",S14/$C$7)</f>
        <v>-</v>
      </c>
      <c r="U14" s="5"/>
      <c r="V14" s="5"/>
      <c r="W14" s="5"/>
      <c r="X14" s="5"/>
    </row>
    <row r="15" spans="2:25" ht="15" thickBot="1" x14ac:dyDescent="0.35">
      <c r="C15" s="59"/>
      <c r="E15" s="5"/>
      <c r="F15" s="5"/>
      <c r="G15" s="5"/>
      <c r="H15" s="5"/>
      <c r="I15" s="5"/>
      <c r="J15" s="1"/>
      <c r="K15" s="59"/>
      <c r="M15" s="5"/>
      <c r="N15" s="5"/>
      <c r="O15" s="5"/>
      <c r="P15" s="5"/>
      <c r="Q15" s="5"/>
      <c r="R15" s="1"/>
      <c r="S15" s="59"/>
      <c r="U15" s="5"/>
      <c r="V15" s="5"/>
      <c r="W15" s="5"/>
      <c r="X15" s="5"/>
    </row>
    <row r="16" spans="2:25" ht="15" customHeight="1" thickBot="1" x14ac:dyDescent="0.35">
      <c r="B16" s="226" t="s">
        <v>869</v>
      </c>
      <c r="C16" s="227"/>
      <c r="D16" s="228"/>
      <c r="G16" s="5"/>
      <c r="H16" s="5"/>
      <c r="I16" s="5"/>
      <c r="J16" s="226" t="s">
        <v>869</v>
      </c>
      <c r="K16" s="227"/>
      <c r="L16" s="228"/>
      <c r="O16" s="5"/>
      <c r="P16" s="5"/>
      <c r="Q16" s="5"/>
      <c r="R16" s="226" t="s">
        <v>869</v>
      </c>
      <c r="S16" s="227"/>
      <c r="T16" s="228"/>
      <c r="W16" s="5"/>
      <c r="X16" s="5"/>
    </row>
    <row r="17" spans="1:24" x14ac:dyDescent="0.3">
      <c r="B17" s="30"/>
      <c r="C17" s="16" t="s">
        <v>28</v>
      </c>
      <c r="D17" s="104" t="s">
        <v>29</v>
      </c>
      <c r="G17" s="5"/>
      <c r="H17" s="5"/>
      <c r="I17" s="5"/>
      <c r="J17" s="30"/>
      <c r="K17" s="16" t="s">
        <v>28</v>
      </c>
      <c r="L17" s="104" t="s">
        <v>29</v>
      </c>
      <c r="O17" s="5"/>
      <c r="P17" s="5"/>
      <c r="Q17" s="5"/>
      <c r="R17" s="30"/>
      <c r="S17" s="16" t="s">
        <v>28</v>
      </c>
      <c r="T17" s="104" t="s">
        <v>29</v>
      </c>
      <c r="W17" s="5"/>
      <c r="X17" s="5"/>
    </row>
    <row r="18" spans="1:24" x14ac:dyDescent="0.3">
      <c r="B18" s="96" t="s">
        <v>752</v>
      </c>
      <c r="C18" s="5">
        <v>2</v>
      </c>
      <c r="D18" s="140"/>
      <c r="G18" s="5"/>
      <c r="H18" s="5"/>
      <c r="I18" s="5"/>
      <c r="J18" s="96" t="s">
        <v>752</v>
      </c>
      <c r="K18" s="5">
        <v>2</v>
      </c>
      <c r="L18" s="140"/>
      <c r="O18" s="5"/>
      <c r="P18" s="5"/>
      <c r="Q18" s="5"/>
      <c r="R18" s="96" t="s">
        <v>752</v>
      </c>
      <c r="S18" s="5">
        <v>2</v>
      </c>
      <c r="T18" s="140"/>
      <c r="W18" s="5"/>
      <c r="X18" s="5"/>
    </row>
    <row r="19" spans="1:24" x14ac:dyDescent="0.3">
      <c r="B19" s="4" t="s">
        <v>897</v>
      </c>
      <c r="C19" s="59">
        <v>1</v>
      </c>
      <c r="D19" s="6">
        <f>IF(OR($C$6=0,C19=0),"-",C19/$C$6)</f>
        <v>1</v>
      </c>
      <c r="G19" s="5"/>
      <c r="H19" s="5"/>
      <c r="I19" s="5"/>
      <c r="J19" s="4" t="s">
        <v>897</v>
      </c>
      <c r="K19" s="59">
        <v>1</v>
      </c>
      <c r="L19" s="6">
        <f>IF(OR($C$6=0,K19=0),"-",K19/$C$6)</f>
        <v>1</v>
      </c>
      <c r="O19" s="5"/>
      <c r="P19" s="5"/>
      <c r="Q19" s="5"/>
      <c r="R19" s="4" t="s">
        <v>897</v>
      </c>
      <c r="S19" s="59">
        <v>1</v>
      </c>
      <c r="T19" s="6">
        <f>IF(OR($C$6=0,S19=0),"-",S19/$C$6)</f>
        <v>1</v>
      </c>
      <c r="W19" s="5"/>
      <c r="X19" s="5"/>
    </row>
    <row r="20" spans="1:24" x14ac:dyDescent="0.3">
      <c r="B20" s="4" t="s">
        <v>912</v>
      </c>
      <c r="C20" s="59">
        <v>1</v>
      </c>
      <c r="D20" s="6">
        <f>IF(OR($C$6=0,C20=0),"-",C20/$C$6)</f>
        <v>1</v>
      </c>
      <c r="G20" s="5"/>
      <c r="H20" s="5"/>
      <c r="I20" s="5"/>
      <c r="J20" s="4" t="s">
        <v>912</v>
      </c>
      <c r="K20" s="59">
        <v>1</v>
      </c>
      <c r="L20" s="6">
        <f>IF(OR($C$6=0,K20=0),"-",K20/$C$6)</f>
        <v>1</v>
      </c>
      <c r="O20" s="5"/>
      <c r="P20" s="5"/>
      <c r="Q20" s="5"/>
      <c r="R20" s="4" t="s">
        <v>912</v>
      </c>
      <c r="S20" s="59">
        <v>1</v>
      </c>
      <c r="T20" s="6">
        <f>IF(OR($C$6=0,S20=0),"-",S20/$C$6)</f>
        <v>1</v>
      </c>
      <c r="W20" s="5"/>
      <c r="X20" s="5"/>
    </row>
    <row r="21" spans="1:24" x14ac:dyDescent="0.3">
      <c r="B21" s="4" t="s">
        <v>898</v>
      </c>
      <c r="C21" s="59">
        <v>1</v>
      </c>
      <c r="D21" s="6">
        <f>IF(OR($C$6=0,C21=0),"-",C21/$C$6)</f>
        <v>1</v>
      </c>
      <c r="G21" s="5"/>
      <c r="H21" s="5"/>
      <c r="I21" s="5"/>
      <c r="J21" s="4" t="s">
        <v>898</v>
      </c>
      <c r="K21" s="59">
        <v>1</v>
      </c>
      <c r="L21" s="6">
        <f>IF(OR($C$6=0,K21=0),"-",K21/$C$6)</f>
        <v>1</v>
      </c>
      <c r="O21" s="5"/>
      <c r="P21" s="5"/>
      <c r="Q21" s="5"/>
      <c r="R21" s="4" t="s">
        <v>898</v>
      </c>
      <c r="S21" s="59">
        <v>1</v>
      </c>
      <c r="T21" s="6">
        <f>IF(OR($C$6=0,S21=0),"-",S21/$C$6)</f>
        <v>1</v>
      </c>
      <c r="W21" s="5"/>
      <c r="X21" s="5"/>
    </row>
    <row r="22" spans="1:24" x14ac:dyDescent="0.3">
      <c r="B22" s="71" t="s">
        <v>899</v>
      </c>
      <c r="C22" s="98">
        <v>1</v>
      </c>
      <c r="D22" s="6">
        <f>IF(OR($C$21=0,C22=0),"-",C22/$C$21)</f>
        <v>1</v>
      </c>
      <c r="G22" s="5"/>
      <c r="H22" s="5"/>
      <c r="I22" s="5"/>
      <c r="J22" s="71" t="s">
        <v>899</v>
      </c>
      <c r="K22" s="98">
        <v>1</v>
      </c>
      <c r="L22" s="6">
        <f>IF(OR($C$21=0,K22=0),"-",K22/$C$21)</f>
        <v>1</v>
      </c>
      <c r="O22" s="5"/>
      <c r="P22" s="5"/>
      <c r="Q22" s="5"/>
      <c r="R22" s="71" t="s">
        <v>899</v>
      </c>
      <c r="S22" s="98">
        <v>1</v>
      </c>
      <c r="T22" s="6">
        <f>IF(OR($C$21=0,S22=0),"-",S22/$C$21)</f>
        <v>1</v>
      </c>
      <c r="W22" s="5"/>
      <c r="X22" s="5"/>
    </row>
    <row r="23" spans="1:24" x14ac:dyDescent="0.3">
      <c r="B23" s="71" t="s">
        <v>900</v>
      </c>
      <c r="C23" s="98">
        <v>1</v>
      </c>
      <c r="D23" s="6">
        <f t="shared" ref="D23:D26" si="0">IF(OR($C$21=0,C23=0),"-",C23/$C$21)</f>
        <v>1</v>
      </c>
      <c r="G23" s="5"/>
      <c r="H23" s="5"/>
      <c r="I23" s="5"/>
      <c r="J23" s="71" t="s">
        <v>900</v>
      </c>
      <c r="K23" s="98">
        <v>1</v>
      </c>
      <c r="L23" s="6">
        <f>IF(OR($C$21=0,K23=0),"-",K23/$C$21)</f>
        <v>1</v>
      </c>
      <c r="O23" s="5"/>
      <c r="P23" s="5"/>
      <c r="Q23" s="5"/>
      <c r="R23" s="71" t="s">
        <v>900</v>
      </c>
      <c r="S23" s="98">
        <v>1</v>
      </c>
      <c r="T23" s="6">
        <f t="shared" ref="T23:T26" si="1">IF(OR($C$21=0,S23=0),"-",S23/$C$21)</f>
        <v>1</v>
      </c>
      <c r="W23" s="5"/>
      <c r="X23" s="5"/>
    </row>
    <row r="24" spans="1:24" x14ac:dyDescent="0.3">
      <c r="B24" s="71" t="s">
        <v>901</v>
      </c>
      <c r="C24" s="98">
        <v>1</v>
      </c>
      <c r="D24" s="6">
        <f t="shared" si="0"/>
        <v>1</v>
      </c>
      <c r="G24" s="5"/>
      <c r="H24" s="5"/>
      <c r="I24" s="5"/>
      <c r="J24" s="71" t="s">
        <v>901</v>
      </c>
      <c r="K24" s="98">
        <v>1</v>
      </c>
      <c r="L24" s="6">
        <f>IF(OR($C$21=0,K24=0),"-",K24/$C$21)</f>
        <v>1</v>
      </c>
      <c r="O24" s="5"/>
      <c r="P24" s="5"/>
      <c r="Q24" s="5"/>
      <c r="R24" s="71" t="s">
        <v>901</v>
      </c>
      <c r="S24" s="98">
        <v>1</v>
      </c>
      <c r="T24" s="6">
        <f t="shared" si="1"/>
        <v>1</v>
      </c>
      <c r="W24" s="5"/>
      <c r="X24" s="5"/>
    </row>
    <row r="25" spans="1:24" x14ac:dyDescent="0.3">
      <c r="B25" s="71" t="s">
        <v>902</v>
      </c>
      <c r="C25" s="98">
        <v>1</v>
      </c>
      <c r="D25" s="6">
        <f t="shared" si="0"/>
        <v>1</v>
      </c>
      <c r="G25" s="5"/>
      <c r="H25" s="5"/>
      <c r="I25" s="5"/>
      <c r="J25" s="71" t="s">
        <v>902</v>
      </c>
      <c r="K25" s="98">
        <v>1</v>
      </c>
      <c r="L25" s="6">
        <f>IF(OR($C$21=0,K25=0),"-",K25/$C$21)</f>
        <v>1</v>
      </c>
      <c r="O25" s="5"/>
      <c r="P25" s="5"/>
      <c r="Q25" s="5"/>
      <c r="R25" s="71" t="s">
        <v>902</v>
      </c>
      <c r="S25" s="98">
        <v>1</v>
      </c>
      <c r="T25" s="6">
        <f t="shared" si="1"/>
        <v>1</v>
      </c>
      <c r="W25" s="5"/>
      <c r="X25" s="5"/>
    </row>
    <row r="26" spans="1:24" ht="15" thickBot="1" x14ac:dyDescent="0.35">
      <c r="A26" s="1" t="s">
        <v>870</v>
      </c>
      <c r="B26" s="72" t="s">
        <v>903</v>
      </c>
      <c r="C26" s="99">
        <v>1</v>
      </c>
      <c r="D26" s="21">
        <f t="shared" si="0"/>
        <v>1</v>
      </c>
      <c r="G26" s="5"/>
      <c r="H26" s="5"/>
      <c r="I26" s="5"/>
      <c r="J26" s="72" t="s">
        <v>903</v>
      </c>
      <c r="K26" s="99">
        <v>1</v>
      </c>
      <c r="L26" s="21">
        <f>IF(OR($C$21=0,K26=0),"-",K26/$C$21)</f>
        <v>1</v>
      </c>
      <c r="O26" s="5"/>
      <c r="P26" s="5"/>
      <c r="Q26" s="5"/>
      <c r="R26" s="72" t="s">
        <v>903</v>
      </c>
      <c r="S26" s="99">
        <v>1</v>
      </c>
      <c r="T26" s="21">
        <f t="shared" si="1"/>
        <v>1</v>
      </c>
      <c r="W26" s="5"/>
      <c r="X26" s="5"/>
    </row>
    <row r="27" spans="1:24" x14ac:dyDescent="0.3">
      <c r="C27" s="59">
        <f>SUM(C20:C21)</f>
        <v>2</v>
      </c>
      <c r="E27" s="5"/>
      <c r="F27" s="5"/>
      <c r="G27" s="5"/>
      <c r="H27" s="5"/>
      <c r="I27" s="5"/>
      <c r="J27" s="1"/>
      <c r="K27" s="59">
        <f>SUM(K20:K21)</f>
        <v>2</v>
      </c>
      <c r="M27" s="5"/>
      <c r="N27" s="5"/>
      <c r="O27" s="5"/>
      <c r="P27" s="5"/>
      <c r="Q27" s="5"/>
      <c r="R27" s="1"/>
      <c r="S27" s="59">
        <f>SUM(S20:S21)</f>
        <v>2</v>
      </c>
      <c r="U27" s="5"/>
      <c r="V27" s="5"/>
      <c r="W27" s="5"/>
      <c r="X27" s="5"/>
    </row>
    <row r="28" spans="1:24" ht="15" thickBot="1" x14ac:dyDescent="0.35">
      <c r="C28" s="8"/>
      <c r="D28" s="5"/>
      <c r="E28" s="5"/>
      <c r="F28" s="5"/>
      <c r="G28" s="5"/>
      <c r="H28" s="5"/>
      <c r="I28" s="5"/>
      <c r="J28" s="1"/>
      <c r="K28" s="1"/>
      <c r="L28" s="1"/>
      <c r="M28" s="1"/>
      <c r="N28" s="37"/>
      <c r="O28" s="1"/>
      <c r="P28" s="1"/>
      <c r="Q28" s="5"/>
      <c r="R28" s="1"/>
      <c r="S28" s="8"/>
      <c r="T28" s="5"/>
      <c r="U28" s="5"/>
      <c r="V28" s="5"/>
      <c r="W28" s="5"/>
      <c r="X28" s="5"/>
    </row>
    <row r="29" spans="1:24" ht="15" thickBot="1" x14ac:dyDescent="0.35">
      <c r="B29" s="233" t="s">
        <v>868</v>
      </c>
      <c r="C29" s="234"/>
      <c r="D29" s="234"/>
      <c r="E29" s="235"/>
      <c r="F29" s="24"/>
      <c r="G29" s="24"/>
      <c r="H29" s="24"/>
      <c r="I29" s="24"/>
      <c r="J29" s="233" t="s">
        <v>868</v>
      </c>
      <c r="K29" s="234"/>
      <c r="L29" s="234"/>
      <c r="M29" s="235"/>
      <c r="N29" s="37"/>
      <c r="O29" s="1"/>
      <c r="P29" s="1"/>
      <c r="Q29" s="24"/>
      <c r="R29" s="233" t="s">
        <v>868</v>
      </c>
      <c r="S29" s="234"/>
      <c r="T29" s="234"/>
      <c r="U29" s="235"/>
      <c r="V29" s="24"/>
      <c r="W29" s="24"/>
      <c r="X29" s="24"/>
    </row>
    <row r="30" spans="1:24" x14ac:dyDescent="0.3">
      <c r="B30" s="33"/>
      <c r="C30" s="2"/>
      <c r="D30" s="2" t="s">
        <v>28</v>
      </c>
      <c r="E30" s="73" t="s">
        <v>29</v>
      </c>
      <c r="F30" s="24"/>
      <c r="G30" s="24"/>
      <c r="H30" s="24"/>
      <c r="I30" s="24"/>
      <c r="J30" s="33"/>
      <c r="K30" s="2"/>
      <c r="L30" s="2" t="s">
        <v>28</v>
      </c>
      <c r="M30" s="73" t="s">
        <v>29</v>
      </c>
      <c r="N30" s="37"/>
      <c r="O30" s="1"/>
      <c r="P30" s="1"/>
      <c r="Q30" s="24"/>
      <c r="R30" s="33"/>
      <c r="S30" s="2"/>
      <c r="T30" s="2" t="s">
        <v>28</v>
      </c>
      <c r="U30" s="73" t="s">
        <v>29</v>
      </c>
      <c r="V30" s="24"/>
      <c r="W30" s="24"/>
      <c r="X30" s="24"/>
    </row>
    <row r="31" spans="1:24" x14ac:dyDescent="0.3">
      <c r="B31" s="96" t="s">
        <v>889</v>
      </c>
      <c r="D31" s="5">
        <v>0</v>
      </c>
      <c r="E31" s="140"/>
      <c r="F31" s="24"/>
      <c r="G31" s="24"/>
      <c r="H31" s="24"/>
      <c r="I31" s="24"/>
      <c r="J31" s="96" t="s">
        <v>889</v>
      </c>
      <c r="K31" s="5"/>
      <c r="L31" s="5">
        <v>0</v>
      </c>
      <c r="M31" s="140"/>
      <c r="N31" s="37"/>
      <c r="O31" s="1"/>
      <c r="P31" s="1"/>
      <c r="Q31" s="24"/>
      <c r="R31" s="96" t="s">
        <v>889</v>
      </c>
      <c r="S31" s="5"/>
      <c r="T31" s="5">
        <v>0</v>
      </c>
      <c r="U31" s="140"/>
      <c r="V31" s="24"/>
      <c r="W31" s="24"/>
      <c r="X31" s="24"/>
    </row>
    <row r="32" spans="1:24" x14ac:dyDescent="0.3">
      <c r="B32" s="96" t="s">
        <v>904</v>
      </c>
      <c r="C32" s="2"/>
      <c r="D32" s="97">
        <v>0</v>
      </c>
      <c r="E32" s="124" t="str">
        <f>IF(OR(D32=0,D31=0),"-",D32/D31)</f>
        <v>-</v>
      </c>
      <c r="F32" s="24"/>
      <c r="G32" s="24"/>
      <c r="H32" s="24"/>
      <c r="I32" s="24"/>
      <c r="J32" s="96" t="s">
        <v>904</v>
      </c>
      <c r="K32" s="2"/>
      <c r="L32" s="97">
        <v>0</v>
      </c>
      <c r="M32" s="124" t="str">
        <f>IF(OR(L32=0,L31=0),"-",L32/L31)</f>
        <v>-</v>
      </c>
      <c r="N32" s="37"/>
      <c r="O32" s="1"/>
      <c r="P32" s="1"/>
      <c r="Q32" s="24"/>
      <c r="R32" s="96" t="s">
        <v>904</v>
      </c>
      <c r="S32" s="2"/>
      <c r="T32" s="97">
        <v>0</v>
      </c>
      <c r="U32" s="124" t="str">
        <f>IF(OR(T32=0,T31=0),"-",T32/T31)</f>
        <v>-</v>
      </c>
      <c r="V32" s="24"/>
      <c r="W32" s="24"/>
      <c r="X32" s="24"/>
    </row>
    <row r="33" spans="2:24" x14ac:dyDescent="0.3">
      <c r="B33" s="96" t="s">
        <v>905</v>
      </c>
      <c r="C33" s="2"/>
      <c r="D33" s="97">
        <v>0</v>
      </c>
      <c r="E33" s="124" t="str">
        <f>IF(OR(D33=0,D31=0),"-",D33/D31)</f>
        <v>-</v>
      </c>
      <c r="F33" s="24"/>
      <c r="G33" s="24"/>
      <c r="H33" s="24"/>
      <c r="I33" s="24"/>
      <c r="J33" s="96" t="s">
        <v>905</v>
      </c>
      <c r="K33" s="2"/>
      <c r="L33" s="97">
        <v>0</v>
      </c>
      <c r="M33" s="124" t="str">
        <f>IF(OR(L33=0,L31=0),"-",L33/L31)</f>
        <v>-</v>
      </c>
      <c r="N33" s="37"/>
      <c r="O33" s="1"/>
      <c r="P33" s="1"/>
      <c r="Q33" s="24"/>
      <c r="R33" s="96" t="s">
        <v>905</v>
      </c>
      <c r="S33" s="2"/>
      <c r="T33" s="97">
        <v>0</v>
      </c>
      <c r="U33" s="124" t="str">
        <f>IF(OR(T33=0,T31=0),"-",T33/T31)</f>
        <v>-</v>
      </c>
      <c r="V33" s="24"/>
      <c r="W33" s="24"/>
      <c r="X33" s="24"/>
    </row>
    <row r="34" spans="2:24" x14ac:dyDescent="0.3">
      <c r="B34" s="71" t="s">
        <v>906</v>
      </c>
      <c r="C34" s="8"/>
      <c r="D34" s="5">
        <v>0</v>
      </c>
      <c r="E34" s="124" t="str">
        <f>IF(OR($D$33=0,D34=0),"-",D34/D33)</f>
        <v>-</v>
      </c>
      <c r="F34" s="5"/>
      <c r="G34" s="5"/>
      <c r="H34" s="5"/>
      <c r="I34" s="5"/>
      <c r="J34" s="71" t="s">
        <v>906</v>
      </c>
      <c r="K34" s="8"/>
      <c r="L34" s="5">
        <v>0</v>
      </c>
      <c r="M34" s="124" t="str">
        <f>IF(OR($D$33=0,L34=0),"-",L34/L33)</f>
        <v>-</v>
      </c>
      <c r="N34" s="37"/>
      <c r="O34" s="1"/>
      <c r="P34" s="1"/>
      <c r="Q34" s="5"/>
      <c r="R34" s="71" t="s">
        <v>906</v>
      </c>
      <c r="S34" s="8"/>
      <c r="T34" s="5">
        <v>0</v>
      </c>
      <c r="U34" s="124" t="str">
        <f>IF(OR($D$33=0,T34=0),"-",T34/T33)</f>
        <v>-</v>
      </c>
      <c r="V34" s="5"/>
      <c r="W34" s="5"/>
      <c r="X34" s="5"/>
    </row>
    <row r="35" spans="2:24" ht="15" thickBot="1" x14ac:dyDescent="0.35">
      <c r="B35" s="72" t="s">
        <v>907</v>
      </c>
      <c r="C35" s="67"/>
      <c r="D35" s="17">
        <v>0</v>
      </c>
      <c r="E35" s="125" t="str">
        <f>IF(OR($D$33=0,D35=0),"-",D35/D34)</f>
        <v>-</v>
      </c>
      <c r="F35" s="5"/>
      <c r="G35" s="59"/>
      <c r="H35" s="5"/>
      <c r="I35" s="5"/>
      <c r="J35" s="72" t="s">
        <v>907</v>
      </c>
      <c r="K35" s="67"/>
      <c r="L35" s="17">
        <v>0</v>
      </c>
      <c r="M35" s="125" t="str">
        <f>IF(OR($D$33=0,L35=0),"-",L35/L34)</f>
        <v>-</v>
      </c>
      <c r="N35" s="37"/>
      <c r="O35" s="1"/>
      <c r="P35" s="1"/>
      <c r="Q35" s="5"/>
      <c r="R35" s="72" t="s">
        <v>907</v>
      </c>
      <c r="S35" s="67"/>
      <c r="T35" s="17">
        <v>0</v>
      </c>
      <c r="U35" s="125" t="str">
        <f>IF(OR($D$33=0,T35=0),"-",T35/T34)</f>
        <v>-</v>
      </c>
      <c r="V35" s="5"/>
      <c r="W35" s="59"/>
      <c r="X35" s="5"/>
    </row>
    <row r="36" spans="2:24" x14ac:dyDescent="0.3">
      <c r="C36" s="8"/>
      <c r="D36" s="5"/>
      <c r="E36" s="5"/>
      <c r="F36" s="5"/>
      <c r="G36" s="5"/>
      <c r="H36" s="5"/>
      <c r="I36" s="5"/>
      <c r="J36" s="1"/>
      <c r="K36" s="1"/>
      <c r="L36" s="1"/>
      <c r="M36" s="1"/>
      <c r="N36" s="37"/>
      <c r="O36" s="1"/>
      <c r="P36" s="1"/>
      <c r="Q36" s="5"/>
      <c r="R36" s="1"/>
      <c r="S36" s="8"/>
      <c r="T36" s="5"/>
      <c r="U36" s="5"/>
      <c r="V36" s="5"/>
      <c r="W36" s="5"/>
      <c r="X36" s="5"/>
    </row>
    <row r="37" spans="2:24" ht="15" thickBot="1" x14ac:dyDescent="0.35">
      <c r="I37" s="1"/>
      <c r="J37" s="1"/>
      <c r="K37" s="5"/>
      <c r="R37" s="1"/>
      <c r="S37" s="5"/>
    </row>
    <row r="38" spans="2:24" ht="15" thickBot="1" x14ac:dyDescent="0.35">
      <c r="B38" s="233" t="s">
        <v>776</v>
      </c>
      <c r="C38" s="234"/>
      <c r="D38" s="234"/>
      <c r="E38" s="234"/>
      <c r="F38" s="235"/>
      <c r="G38" s="1"/>
      <c r="H38" s="1"/>
      <c r="I38" s="1"/>
      <c r="J38" s="233" t="s">
        <v>776</v>
      </c>
      <c r="K38" s="234"/>
      <c r="L38" s="234"/>
      <c r="M38" s="234"/>
      <c r="N38" s="235"/>
      <c r="O38" s="1"/>
      <c r="P38" s="1"/>
      <c r="Q38" s="1"/>
      <c r="R38" s="233" t="s">
        <v>776</v>
      </c>
      <c r="S38" s="234"/>
      <c r="T38" s="234"/>
      <c r="U38" s="234"/>
      <c r="V38" s="235"/>
      <c r="W38" s="1"/>
      <c r="X38" s="1"/>
    </row>
    <row r="39" spans="2:24" ht="15" customHeight="1" x14ac:dyDescent="0.3">
      <c r="B39" s="30"/>
      <c r="C39" s="231" t="s">
        <v>752</v>
      </c>
      <c r="D39" s="229" t="s">
        <v>753</v>
      </c>
      <c r="E39" s="229"/>
      <c r="F39" s="239" t="s">
        <v>758</v>
      </c>
      <c r="G39" s="1"/>
      <c r="H39" s="1"/>
      <c r="I39" s="1"/>
      <c r="J39" s="30"/>
      <c r="K39" s="231" t="s">
        <v>752</v>
      </c>
      <c r="L39" s="229" t="s">
        <v>753</v>
      </c>
      <c r="M39" s="229"/>
      <c r="N39" s="239" t="s">
        <v>758</v>
      </c>
      <c r="O39" s="1"/>
      <c r="P39" s="1"/>
      <c r="Q39" s="1"/>
      <c r="R39" s="30"/>
      <c r="S39" s="231" t="s">
        <v>752</v>
      </c>
      <c r="T39" s="229" t="s">
        <v>753</v>
      </c>
      <c r="U39" s="229"/>
      <c r="V39" s="239" t="s">
        <v>758</v>
      </c>
      <c r="W39" s="1"/>
      <c r="X39" s="1"/>
    </row>
    <row r="40" spans="2:24" x14ac:dyDescent="0.3">
      <c r="B40" s="3"/>
      <c r="C40" s="232"/>
      <c r="D40" s="230"/>
      <c r="E40" s="230"/>
      <c r="F40" s="240"/>
      <c r="G40" s="1"/>
      <c r="H40" s="1"/>
      <c r="I40" s="1"/>
      <c r="J40" s="3"/>
      <c r="K40" s="232"/>
      <c r="L40" s="230"/>
      <c r="M40" s="230"/>
      <c r="N40" s="240"/>
      <c r="O40" s="1"/>
      <c r="P40" s="1"/>
      <c r="Q40" s="1"/>
      <c r="R40" s="3"/>
      <c r="S40" s="232"/>
      <c r="T40" s="230"/>
      <c r="U40" s="230"/>
      <c r="V40" s="240"/>
      <c r="W40" s="1"/>
      <c r="X40" s="1"/>
    </row>
    <row r="41" spans="2:24" x14ac:dyDescent="0.3">
      <c r="B41" s="3"/>
      <c r="C41" s="77" t="s">
        <v>28</v>
      </c>
      <c r="D41" s="65" t="s">
        <v>28</v>
      </c>
      <c r="E41" s="65" t="s">
        <v>29</v>
      </c>
      <c r="F41" s="78" t="s">
        <v>28</v>
      </c>
      <c r="G41" s="1"/>
      <c r="H41" s="1"/>
      <c r="I41" s="1"/>
      <c r="J41" s="3"/>
      <c r="K41" s="77" t="s">
        <v>28</v>
      </c>
      <c r="L41" s="65" t="s">
        <v>28</v>
      </c>
      <c r="M41" s="65" t="s">
        <v>29</v>
      </c>
      <c r="N41" s="78" t="s">
        <v>28</v>
      </c>
      <c r="O41" s="1"/>
      <c r="P41" s="1"/>
      <c r="Q41" s="1"/>
      <c r="R41" s="3"/>
      <c r="S41" s="77" t="s">
        <v>28</v>
      </c>
      <c r="T41" s="65" t="s">
        <v>28</v>
      </c>
      <c r="U41" s="65" t="s">
        <v>29</v>
      </c>
      <c r="V41" s="78" t="s">
        <v>28</v>
      </c>
      <c r="W41" s="1"/>
      <c r="X41" s="1"/>
    </row>
    <row r="42" spans="2:24" x14ac:dyDescent="0.3">
      <c r="B42" s="4" t="s">
        <v>755</v>
      </c>
      <c r="C42" s="68">
        <v>0</v>
      </c>
      <c r="D42" s="5">
        <v>0</v>
      </c>
      <c r="E42" s="15" t="str">
        <f>IF(OR($C$42=0,D42=0),"-",D42/C42)</f>
        <v>-</v>
      </c>
      <c r="F42" s="75">
        <v>0</v>
      </c>
      <c r="G42" s="1"/>
      <c r="H42" s="1"/>
      <c r="I42" s="1"/>
      <c r="J42" s="4" t="s">
        <v>755</v>
      </c>
      <c r="K42" s="68">
        <v>0</v>
      </c>
      <c r="L42" s="5">
        <v>0</v>
      </c>
      <c r="M42" s="15" t="str">
        <f>IF(OR($C$42=0,L42=0),"-",L42/K42)</f>
        <v>-</v>
      </c>
      <c r="N42" s="75">
        <v>0</v>
      </c>
      <c r="O42" s="1"/>
      <c r="P42" s="1"/>
      <c r="Q42" s="1"/>
      <c r="R42" s="4" t="s">
        <v>755</v>
      </c>
      <c r="S42" s="68">
        <v>0</v>
      </c>
      <c r="T42" s="5">
        <v>0</v>
      </c>
      <c r="U42" s="15" t="str">
        <f>IF(OR($C$42=0,T42=0),"-",T42/S42)</f>
        <v>-</v>
      </c>
      <c r="V42" s="75">
        <v>0</v>
      </c>
      <c r="W42" s="1"/>
      <c r="X42" s="1"/>
    </row>
    <row r="43" spans="2:24" x14ac:dyDescent="0.3">
      <c r="B43" s="4" t="s">
        <v>756</v>
      </c>
      <c r="C43" s="68">
        <v>0</v>
      </c>
      <c r="D43" s="5">
        <v>0</v>
      </c>
      <c r="E43" s="15" t="str">
        <f>IF(OR($C$42=0,D43=0),"-",D43/C43)</f>
        <v>-</v>
      </c>
      <c r="F43" s="75">
        <v>0</v>
      </c>
      <c r="G43" s="1"/>
      <c r="H43" s="1"/>
      <c r="I43" s="1"/>
      <c r="J43" s="4" t="s">
        <v>756</v>
      </c>
      <c r="K43" s="68">
        <v>0</v>
      </c>
      <c r="L43" s="5">
        <v>0</v>
      </c>
      <c r="M43" s="15" t="str">
        <f>IF(OR($C$42=0,L43=0),"-",L43/K43)</f>
        <v>-</v>
      </c>
      <c r="N43" s="75">
        <v>0</v>
      </c>
      <c r="O43" s="1"/>
      <c r="P43" s="1"/>
      <c r="Q43" s="1"/>
      <c r="R43" s="4" t="s">
        <v>756</v>
      </c>
      <c r="S43" s="68">
        <v>0</v>
      </c>
      <c r="T43" s="5">
        <v>0</v>
      </c>
      <c r="U43" s="15" t="str">
        <f>IF(OR($C$42=0,T43=0),"-",T43/S43)</f>
        <v>-</v>
      </c>
      <c r="V43" s="75">
        <v>0</v>
      </c>
      <c r="W43" s="1"/>
      <c r="X43" s="1"/>
    </row>
    <row r="44" spans="2:24" x14ac:dyDescent="0.3">
      <c r="B44" s="4" t="s">
        <v>889</v>
      </c>
      <c r="C44" s="138" t="s">
        <v>873</v>
      </c>
      <c r="D44" s="5" t="s">
        <v>873</v>
      </c>
      <c r="E44" s="15" t="s">
        <v>873</v>
      </c>
      <c r="F44" s="75">
        <v>0</v>
      </c>
      <c r="G44" s="1"/>
      <c r="H44" s="1"/>
      <c r="I44" s="1"/>
      <c r="J44" s="4" t="s">
        <v>889</v>
      </c>
      <c r="K44" s="138" t="s">
        <v>873</v>
      </c>
      <c r="L44" s="5" t="s">
        <v>873</v>
      </c>
      <c r="M44" s="15" t="s">
        <v>873</v>
      </c>
      <c r="N44" s="75">
        <v>0</v>
      </c>
      <c r="O44" s="1"/>
      <c r="P44" s="1"/>
      <c r="Q44" s="1"/>
      <c r="R44" s="4" t="s">
        <v>889</v>
      </c>
      <c r="S44" s="138" t="s">
        <v>873</v>
      </c>
      <c r="T44" s="5" t="s">
        <v>873</v>
      </c>
      <c r="U44" s="15" t="s">
        <v>873</v>
      </c>
      <c r="V44" s="75">
        <v>0</v>
      </c>
      <c r="W44" s="1"/>
      <c r="X44" s="1"/>
    </row>
    <row r="45" spans="2:24" ht="15" thickBot="1" x14ac:dyDescent="0.35">
      <c r="B45" s="13" t="s">
        <v>754</v>
      </c>
      <c r="C45" s="74">
        <v>0</v>
      </c>
      <c r="D45" s="17">
        <f>SUM(D42:D43)</f>
        <v>0</v>
      </c>
      <c r="E45" s="50" t="str">
        <f>IF(OR($C$42=0,D45=0),"-",D45/D45)</f>
        <v>-</v>
      </c>
      <c r="F45" s="76">
        <f>SUM(F42:F44)</f>
        <v>0</v>
      </c>
      <c r="G45" s="1"/>
      <c r="H45" s="1"/>
      <c r="J45" s="13" t="s">
        <v>754</v>
      </c>
      <c r="K45" s="74">
        <v>0</v>
      </c>
      <c r="L45" s="17">
        <f>SUM(L42:L43)</f>
        <v>0</v>
      </c>
      <c r="M45" s="50" t="str">
        <f>IF(OR($C$42=0,L45=0),"-",L45/L45)</f>
        <v>-</v>
      </c>
      <c r="N45" s="76">
        <f>SUM(N42:N44)</f>
        <v>0</v>
      </c>
      <c r="O45" s="1"/>
      <c r="P45" s="1"/>
      <c r="Q45" s="1"/>
      <c r="R45" s="13" t="s">
        <v>754</v>
      </c>
      <c r="S45" s="74">
        <v>0</v>
      </c>
      <c r="T45" s="17">
        <f>SUM(T42:T43)</f>
        <v>0</v>
      </c>
      <c r="U45" s="50" t="str">
        <f>IF(OR($C$42=0,T45=0),"-",T45/T45)</f>
        <v>-</v>
      </c>
      <c r="V45" s="76">
        <f>SUM(V42:V44)</f>
        <v>0</v>
      </c>
      <c r="W45" s="1"/>
      <c r="X45" s="1"/>
    </row>
    <row r="46" spans="2:24" x14ac:dyDescent="0.3">
      <c r="J46" s="1"/>
      <c r="K46" s="5"/>
      <c r="R46" s="1"/>
      <c r="S46" s="5"/>
    </row>
    <row r="47" spans="2:24" ht="15" thickBot="1" x14ac:dyDescent="0.35">
      <c r="J47" s="1"/>
      <c r="K47" s="5"/>
      <c r="R47" s="1"/>
      <c r="S47" s="5"/>
    </row>
    <row r="48" spans="2:24" ht="15" thickBot="1" x14ac:dyDescent="0.35">
      <c r="B48" s="233" t="s">
        <v>791</v>
      </c>
      <c r="C48" s="234"/>
      <c r="D48" s="234"/>
      <c r="E48" s="234"/>
      <c r="F48" s="235"/>
      <c r="G48" s="224" t="s">
        <v>914</v>
      </c>
      <c r="H48" s="225"/>
      <c r="J48" s="233" t="s">
        <v>791</v>
      </c>
      <c r="K48" s="234"/>
      <c r="L48" s="234"/>
      <c r="M48" s="234"/>
      <c r="N48" s="235"/>
      <c r="O48" s="224" t="s">
        <v>914</v>
      </c>
      <c r="P48" s="225"/>
      <c r="R48" s="233" t="s">
        <v>791</v>
      </c>
      <c r="S48" s="234"/>
      <c r="T48" s="234"/>
      <c r="U48" s="234"/>
      <c r="V48" s="235"/>
      <c r="W48" s="224" t="s">
        <v>914</v>
      </c>
      <c r="X48" s="225"/>
    </row>
    <row r="49" spans="2:24" ht="28.8" x14ac:dyDescent="0.3">
      <c r="B49" s="236" t="s">
        <v>781</v>
      </c>
      <c r="C49" s="230"/>
      <c r="D49" s="77" t="s">
        <v>759</v>
      </c>
      <c r="E49" s="65" t="s">
        <v>752</v>
      </c>
      <c r="F49" s="78" t="s">
        <v>782</v>
      </c>
      <c r="G49" s="143" t="s">
        <v>28</v>
      </c>
      <c r="H49" s="143" t="s">
        <v>29</v>
      </c>
      <c r="J49" s="236" t="s">
        <v>781</v>
      </c>
      <c r="K49" s="230"/>
      <c r="L49" s="77" t="s">
        <v>759</v>
      </c>
      <c r="M49" s="65" t="s">
        <v>752</v>
      </c>
      <c r="N49" s="78" t="s">
        <v>782</v>
      </c>
      <c r="O49" s="143" t="s">
        <v>28</v>
      </c>
      <c r="P49" s="143" t="s">
        <v>29</v>
      </c>
      <c r="R49" s="236" t="s">
        <v>781</v>
      </c>
      <c r="S49" s="230"/>
      <c r="T49" s="77" t="s">
        <v>759</v>
      </c>
      <c r="U49" s="65" t="s">
        <v>752</v>
      </c>
      <c r="V49" s="78" t="s">
        <v>782</v>
      </c>
      <c r="W49" s="143" t="s">
        <v>28</v>
      </c>
      <c r="X49" s="143" t="s">
        <v>29</v>
      </c>
    </row>
    <row r="50" spans="2:24" x14ac:dyDescent="0.3">
      <c r="B50" s="237" t="s">
        <v>783</v>
      </c>
      <c r="C50" s="238"/>
      <c r="D50" s="68">
        <v>0</v>
      </c>
      <c r="E50" s="5">
        <v>0</v>
      </c>
      <c r="F50" s="75">
        <v>0</v>
      </c>
      <c r="G50" s="142"/>
      <c r="H50" s="142"/>
      <c r="J50" s="237" t="s">
        <v>783</v>
      </c>
      <c r="K50" s="238"/>
      <c r="L50" s="68">
        <v>0</v>
      </c>
      <c r="M50" s="5">
        <v>0</v>
      </c>
      <c r="N50" s="75">
        <v>0</v>
      </c>
      <c r="O50" s="142"/>
      <c r="P50" s="142"/>
      <c r="R50" s="237" t="s">
        <v>783</v>
      </c>
      <c r="S50" s="238"/>
      <c r="T50" s="68">
        <v>0</v>
      </c>
      <c r="U50" s="5">
        <v>0</v>
      </c>
      <c r="V50" s="75">
        <v>0</v>
      </c>
      <c r="W50" s="142"/>
      <c r="X50" s="142"/>
    </row>
    <row r="51" spans="2:24" x14ac:dyDescent="0.3">
      <c r="B51" s="237" t="s">
        <v>765</v>
      </c>
      <c r="C51" s="238"/>
      <c r="D51" s="68">
        <v>0</v>
      </c>
      <c r="E51" s="5">
        <v>0</v>
      </c>
      <c r="F51" s="75">
        <v>0</v>
      </c>
      <c r="G51" s="142"/>
      <c r="H51" s="142"/>
      <c r="J51" s="237" t="s">
        <v>765</v>
      </c>
      <c r="K51" s="238"/>
      <c r="L51" s="68">
        <v>0</v>
      </c>
      <c r="M51" s="5">
        <v>0</v>
      </c>
      <c r="N51" s="75">
        <v>0</v>
      </c>
      <c r="O51" s="142"/>
      <c r="P51" s="142"/>
      <c r="R51" s="237" t="s">
        <v>765</v>
      </c>
      <c r="S51" s="238"/>
      <c r="T51" s="68">
        <v>0</v>
      </c>
      <c r="U51" s="5">
        <v>0</v>
      </c>
      <c r="V51" s="75">
        <v>0</v>
      </c>
      <c r="W51" s="142"/>
      <c r="X51" s="142"/>
    </row>
    <row r="52" spans="2:24" x14ac:dyDescent="0.3">
      <c r="B52" s="237" t="s">
        <v>784</v>
      </c>
      <c r="C52" s="238"/>
      <c r="D52" s="68">
        <v>0</v>
      </c>
      <c r="E52" s="5">
        <v>0</v>
      </c>
      <c r="F52" s="75">
        <v>0</v>
      </c>
      <c r="G52" s="142"/>
      <c r="H52" s="142"/>
      <c r="J52" s="237" t="s">
        <v>784</v>
      </c>
      <c r="K52" s="238"/>
      <c r="L52" s="68">
        <v>0</v>
      </c>
      <c r="M52" s="5">
        <v>0</v>
      </c>
      <c r="N52" s="75">
        <v>0</v>
      </c>
      <c r="O52" s="142"/>
      <c r="P52" s="142"/>
      <c r="R52" s="237" t="s">
        <v>784</v>
      </c>
      <c r="S52" s="238"/>
      <c r="T52" s="68">
        <v>0</v>
      </c>
      <c r="U52" s="5">
        <v>0</v>
      </c>
      <c r="V52" s="75">
        <v>0</v>
      </c>
      <c r="W52" s="142"/>
      <c r="X52" s="142"/>
    </row>
    <row r="53" spans="2:24" x14ac:dyDescent="0.3">
      <c r="B53" s="237" t="s">
        <v>766</v>
      </c>
      <c r="C53" s="238"/>
      <c r="D53" s="68">
        <v>0</v>
      </c>
      <c r="E53" s="5">
        <v>0</v>
      </c>
      <c r="F53" s="75">
        <v>0</v>
      </c>
      <c r="G53" s="142"/>
      <c r="H53" s="142"/>
      <c r="J53" s="237" t="s">
        <v>766</v>
      </c>
      <c r="K53" s="238"/>
      <c r="L53" s="68">
        <v>0</v>
      </c>
      <c r="M53" s="5">
        <v>0</v>
      </c>
      <c r="N53" s="75">
        <v>0</v>
      </c>
      <c r="O53" s="142"/>
      <c r="P53" s="142"/>
      <c r="R53" s="237" t="s">
        <v>766</v>
      </c>
      <c r="S53" s="238"/>
      <c r="T53" s="68">
        <v>0</v>
      </c>
      <c r="U53" s="5">
        <v>0</v>
      </c>
      <c r="V53" s="75">
        <v>0</v>
      </c>
      <c r="W53" s="142"/>
      <c r="X53" s="142"/>
    </row>
    <row r="54" spans="2:24" x14ac:dyDescent="0.3">
      <c r="B54" s="237" t="s">
        <v>772</v>
      </c>
      <c r="C54" s="238"/>
      <c r="D54" s="68">
        <v>0</v>
      </c>
      <c r="E54" s="5">
        <v>0</v>
      </c>
      <c r="F54" s="75">
        <v>0</v>
      </c>
      <c r="G54" s="142"/>
      <c r="H54" s="142"/>
      <c r="J54" s="237" t="s">
        <v>772</v>
      </c>
      <c r="K54" s="238"/>
      <c r="L54" s="68">
        <v>0</v>
      </c>
      <c r="M54" s="5">
        <v>0</v>
      </c>
      <c r="N54" s="75">
        <v>0</v>
      </c>
      <c r="O54" s="142"/>
      <c r="P54" s="142"/>
      <c r="R54" s="237" t="s">
        <v>772</v>
      </c>
      <c r="S54" s="238"/>
      <c r="T54" s="68">
        <v>0</v>
      </c>
      <c r="U54" s="5">
        <v>0</v>
      </c>
      <c r="V54" s="75">
        <v>0</v>
      </c>
      <c r="W54" s="142"/>
      <c r="X54" s="142"/>
    </row>
    <row r="55" spans="2:24" x14ac:dyDescent="0.3">
      <c r="B55" s="237" t="s">
        <v>770</v>
      </c>
      <c r="C55" s="238"/>
      <c r="D55" s="68">
        <v>0</v>
      </c>
      <c r="E55" s="5">
        <v>0</v>
      </c>
      <c r="F55" s="75">
        <v>0</v>
      </c>
      <c r="G55" s="142"/>
      <c r="H55" s="142"/>
      <c r="J55" s="237" t="s">
        <v>770</v>
      </c>
      <c r="K55" s="238"/>
      <c r="L55" s="68">
        <v>0</v>
      </c>
      <c r="M55" s="5">
        <v>0</v>
      </c>
      <c r="N55" s="75">
        <v>0</v>
      </c>
      <c r="O55" s="142"/>
      <c r="P55" s="142"/>
      <c r="R55" s="237" t="s">
        <v>770</v>
      </c>
      <c r="S55" s="238"/>
      <c r="T55" s="68">
        <v>0</v>
      </c>
      <c r="U55" s="5">
        <v>0</v>
      </c>
      <c r="V55" s="75">
        <v>0</v>
      </c>
      <c r="W55" s="142"/>
      <c r="X55" s="142"/>
    </row>
    <row r="56" spans="2:24" x14ac:dyDescent="0.3">
      <c r="B56" s="237" t="s">
        <v>764</v>
      </c>
      <c r="C56" s="238"/>
      <c r="D56" s="68">
        <v>0</v>
      </c>
      <c r="E56" s="5">
        <v>0</v>
      </c>
      <c r="F56" s="75">
        <v>0</v>
      </c>
      <c r="G56" s="142"/>
      <c r="H56" s="142"/>
      <c r="J56" s="237" t="s">
        <v>764</v>
      </c>
      <c r="K56" s="238"/>
      <c r="L56" s="68">
        <v>0</v>
      </c>
      <c r="M56" s="5">
        <v>0</v>
      </c>
      <c r="N56" s="75">
        <v>0</v>
      </c>
      <c r="O56" s="142"/>
      <c r="P56" s="142"/>
      <c r="R56" s="237" t="s">
        <v>764</v>
      </c>
      <c r="S56" s="238"/>
      <c r="T56" s="68">
        <v>0</v>
      </c>
      <c r="U56" s="5">
        <v>0</v>
      </c>
      <c r="V56" s="75">
        <v>0</v>
      </c>
      <c r="W56" s="142"/>
      <c r="X56" s="142"/>
    </row>
    <row r="57" spans="2:24" x14ac:dyDescent="0.3">
      <c r="B57" s="237" t="s">
        <v>768</v>
      </c>
      <c r="C57" s="238"/>
      <c r="D57" s="68">
        <v>0</v>
      </c>
      <c r="E57" s="5">
        <v>0</v>
      </c>
      <c r="F57" s="150">
        <v>0</v>
      </c>
      <c r="G57" s="140"/>
      <c r="H57" s="142"/>
      <c r="J57" s="237" t="s">
        <v>768</v>
      </c>
      <c r="K57" s="238"/>
      <c r="L57" s="68">
        <v>0</v>
      </c>
      <c r="M57" s="5">
        <v>0</v>
      </c>
      <c r="N57" s="150">
        <v>0</v>
      </c>
      <c r="O57" s="140"/>
      <c r="P57" s="142"/>
      <c r="R57" s="237" t="s">
        <v>768</v>
      </c>
      <c r="S57" s="238"/>
      <c r="T57" s="68">
        <v>0</v>
      </c>
      <c r="U57" s="5">
        <v>0</v>
      </c>
      <c r="V57" s="150">
        <v>0</v>
      </c>
      <c r="W57" s="140"/>
      <c r="X57" s="142"/>
    </row>
    <row r="58" spans="2:24" x14ac:dyDescent="0.3">
      <c r="B58" s="237" t="s">
        <v>785</v>
      </c>
      <c r="C58" s="238"/>
      <c r="D58" s="68">
        <v>0</v>
      </c>
      <c r="E58" s="5">
        <v>0</v>
      </c>
      <c r="F58" s="150">
        <v>0</v>
      </c>
      <c r="G58" s="148"/>
      <c r="H58" s="147"/>
      <c r="J58" s="237" t="s">
        <v>785</v>
      </c>
      <c r="K58" s="238"/>
      <c r="L58" s="68">
        <v>0</v>
      </c>
      <c r="M58" s="5">
        <v>0</v>
      </c>
      <c r="N58" s="150">
        <v>0</v>
      </c>
      <c r="O58" s="148"/>
      <c r="P58" s="147"/>
      <c r="R58" s="237" t="s">
        <v>785</v>
      </c>
      <c r="S58" s="238"/>
      <c r="T58" s="68">
        <v>0</v>
      </c>
      <c r="U58" s="5">
        <v>0</v>
      </c>
      <c r="V58" s="150">
        <v>0</v>
      </c>
      <c r="W58" s="148"/>
      <c r="X58" s="147"/>
    </row>
    <row r="59" spans="2:24" x14ac:dyDescent="0.3">
      <c r="B59" s="237" t="s">
        <v>786</v>
      </c>
      <c r="C59" s="238"/>
      <c r="D59" s="68">
        <v>0</v>
      </c>
      <c r="E59" s="5">
        <v>0</v>
      </c>
      <c r="F59" s="150">
        <v>0</v>
      </c>
      <c r="G59" s="147"/>
      <c r="H59" s="149"/>
      <c r="J59" s="237" t="s">
        <v>786</v>
      </c>
      <c r="K59" s="238"/>
      <c r="L59" s="68">
        <v>0</v>
      </c>
      <c r="M59" s="5">
        <v>0</v>
      </c>
      <c r="N59" s="150">
        <v>0</v>
      </c>
      <c r="O59" s="147"/>
      <c r="P59" s="149"/>
      <c r="R59" s="237" t="s">
        <v>786</v>
      </c>
      <c r="S59" s="238"/>
      <c r="T59" s="68">
        <v>0</v>
      </c>
      <c r="U59" s="5">
        <v>0</v>
      </c>
      <c r="V59" s="150">
        <v>0</v>
      </c>
      <c r="W59" s="147"/>
      <c r="X59" s="149"/>
    </row>
    <row r="60" spans="2:24" x14ac:dyDescent="0.3">
      <c r="B60" s="237" t="s">
        <v>771</v>
      </c>
      <c r="C60" s="238"/>
      <c r="D60" s="68">
        <v>0</v>
      </c>
      <c r="E60" s="5">
        <v>0</v>
      </c>
      <c r="F60" s="75">
        <v>0</v>
      </c>
      <c r="G60" s="144"/>
      <c r="H60" s="145"/>
      <c r="J60" s="237" t="s">
        <v>771</v>
      </c>
      <c r="K60" s="238"/>
      <c r="L60" s="68">
        <v>0</v>
      </c>
      <c r="M60" s="5">
        <v>0</v>
      </c>
      <c r="N60" s="75">
        <v>0</v>
      </c>
      <c r="O60" s="144"/>
      <c r="P60" s="145"/>
      <c r="R60" s="237" t="s">
        <v>771</v>
      </c>
      <c r="S60" s="238"/>
      <c r="T60" s="68">
        <v>0</v>
      </c>
      <c r="U60" s="5">
        <v>0</v>
      </c>
      <c r="V60" s="75">
        <v>0</v>
      </c>
      <c r="W60" s="144"/>
      <c r="X60" s="145"/>
    </row>
    <row r="61" spans="2:24" x14ac:dyDescent="0.3">
      <c r="B61" s="237" t="s">
        <v>787</v>
      </c>
      <c r="C61" s="238"/>
      <c r="D61" s="68">
        <v>0</v>
      </c>
      <c r="E61" s="5">
        <v>0</v>
      </c>
      <c r="F61" s="75">
        <v>0</v>
      </c>
      <c r="G61" s="144"/>
      <c r="H61" s="145"/>
      <c r="J61" s="237" t="s">
        <v>787</v>
      </c>
      <c r="K61" s="238"/>
      <c r="L61" s="68">
        <v>0</v>
      </c>
      <c r="M61" s="5">
        <v>0</v>
      </c>
      <c r="N61" s="75">
        <v>0</v>
      </c>
      <c r="O61" s="144"/>
      <c r="P61" s="145"/>
      <c r="R61" s="237" t="s">
        <v>787</v>
      </c>
      <c r="S61" s="238"/>
      <c r="T61" s="68">
        <v>0</v>
      </c>
      <c r="U61" s="5">
        <v>0</v>
      </c>
      <c r="V61" s="75">
        <v>0</v>
      </c>
      <c r="W61" s="144"/>
      <c r="X61" s="145"/>
    </row>
    <row r="62" spans="2:24" x14ac:dyDescent="0.3">
      <c r="B62" s="237" t="s">
        <v>788</v>
      </c>
      <c r="C62" s="238"/>
      <c r="D62" s="68">
        <v>0</v>
      </c>
      <c r="E62" s="5">
        <v>0</v>
      </c>
      <c r="F62" s="75">
        <v>0</v>
      </c>
      <c r="G62" s="144"/>
      <c r="H62" s="145"/>
      <c r="J62" s="237" t="s">
        <v>788</v>
      </c>
      <c r="K62" s="238"/>
      <c r="L62" s="68">
        <v>0</v>
      </c>
      <c r="M62" s="5">
        <v>0</v>
      </c>
      <c r="N62" s="75">
        <v>0</v>
      </c>
      <c r="O62" s="144"/>
      <c r="P62" s="145"/>
      <c r="R62" s="237" t="s">
        <v>788</v>
      </c>
      <c r="S62" s="238"/>
      <c r="T62" s="68">
        <v>0</v>
      </c>
      <c r="U62" s="5">
        <v>0</v>
      </c>
      <c r="V62" s="75">
        <v>0</v>
      </c>
      <c r="W62" s="144"/>
      <c r="X62" s="145"/>
    </row>
    <row r="63" spans="2:24" x14ac:dyDescent="0.3">
      <c r="B63" s="237" t="s">
        <v>763</v>
      </c>
      <c r="C63" s="238"/>
      <c r="D63" s="68">
        <v>0</v>
      </c>
      <c r="E63" s="5">
        <v>0</v>
      </c>
      <c r="F63" s="75">
        <v>0</v>
      </c>
      <c r="G63" s="144"/>
      <c r="H63" s="145"/>
      <c r="J63" s="237" t="s">
        <v>763</v>
      </c>
      <c r="K63" s="238"/>
      <c r="L63" s="68">
        <v>0</v>
      </c>
      <c r="M63" s="5">
        <v>0</v>
      </c>
      <c r="N63" s="75">
        <v>0</v>
      </c>
      <c r="O63" s="144"/>
      <c r="P63" s="145"/>
      <c r="R63" s="237" t="s">
        <v>763</v>
      </c>
      <c r="S63" s="238"/>
      <c r="T63" s="68">
        <v>0</v>
      </c>
      <c r="U63" s="5">
        <v>0</v>
      </c>
      <c r="V63" s="75">
        <v>0</v>
      </c>
      <c r="W63" s="144"/>
      <c r="X63" s="145"/>
    </row>
    <row r="64" spans="2:24" x14ac:dyDescent="0.3">
      <c r="B64" s="237" t="s">
        <v>767</v>
      </c>
      <c r="C64" s="238"/>
      <c r="D64" s="68">
        <v>0</v>
      </c>
      <c r="E64" s="5">
        <v>0</v>
      </c>
      <c r="F64" s="75">
        <v>0</v>
      </c>
      <c r="G64" s="144"/>
      <c r="H64" s="145"/>
      <c r="J64" s="237" t="s">
        <v>767</v>
      </c>
      <c r="K64" s="238"/>
      <c r="L64" s="68">
        <v>0</v>
      </c>
      <c r="M64" s="5">
        <v>0</v>
      </c>
      <c r="N64" s="75">
        <v>0</v>
      </c>
      <c r="O64" s="144"/>
      <c r="P64" s="145"/>
      <c r="R64" s="237" t="s">
        <v>767</v>
      </c>
      <c r="S64" s="238"/>
      <c r="T64" s="68">
        <v>0</v>
      </c>
      <c r="U64" s="5">
        <v>0</v>
      </c>
      <c r="V64" s="75">
        <v>0</v>
      </c>
      <c r="W64" s="144"/>
      <c r="X64" s="145"/>
    </row>
    <row r="65" spans="2:24" x14ac:dyDescent="0.3">
      <c r="B65" s="237" t="s">
        <v>789</v>
      </c>
      <c r="C65" s="238"/>
      <c r="D65" s="68">
        <v>0</v>
      </c>
      <c r="E65" s="5">
        <v>0</v>
      </c>
      <c r="F65" s="75">
        <v>0</v>
      </c>
      <c r="G65" s="144"/>
      <c r="H65" s="145"/>
      <c r="J65" s="237" t="s">
        <v>789</v>
      </c>
      <c r="K65" s="238"/>
      <c r="L65" s="68">
        <v>0</v>
      </c>
      <c r="M65" s="5">
        <v>0</v>
      </c>
      <c r="N65" s="75">
        <v>0</v>
      </c>
      <c r="O65" s="144"/>
      <c r="P65" s="145"/>
      <c r="R65" s="237" t="s">
        <v>789</v>
      </c>
      <c r="S65" s="238"/>
      <c r="T65" s="68">
        <v>0</v>
      </c>
      <c r="U65" s="5">
        <v>0</v>
      </c>
      <c r="V65" s="75">
        <v>0</v>
      </c>
      <c r="W65" s="144"/>
      <c r="X65" s="145"/>
    </row>
    <row r="66" spans="2:24" x14ac:dyDescent="0.3">
      <c r="B66" s="237" t="s">
        <v>790</v>
      </c>
      <c r="C66" s="238"/>
      <c r="D66" s="68">
        <v>0</v>
      </c>
      <c r="E66" s="5">
        <v>0</v>
      </c>
      <c r="F66" s="75">
        <v>0</v>
      </c>
      <c r="G66" s="144"/>
      <c r="H66" s="145"/>
      <c r="J66" s="237" t="s">
        <v>790</v>
      </c>
      <c r="K66" s="238"/>
      <c r="L66" s="68">
        <v>0</v>
      </c>
      <c r="M66" s="5">
        <v>0</v>
      </c>
      <c r="N66" s="75">
        <v>0</v>
      </c>
      <c r="O66" s="144"/>
      <c r="P66" s="145"/>
      <c r="R66" s="237" t="s">
        <v>790</v>
      </c>
      <c r="S66" s="238"/>
      <c r="T66" s="68">
        <v>0</v>
      </c>
      <c r="U66" s="5">
        <v>0</v>
      </c>
      <c r="V66" s="75">
        <v>0</v>
      </c>
      <c r="W66" s="144"/>
      <c r="X66" s="145"/>
    </row>
    <row r="67" spans="2:24" ht="15" thickBot="1" x14ac:dyDescent="0.35">
      <c r="B67" s="243" t="s">
        <v>769</v>
      </c>
      <c r="C67" s="244"/>
      <c r="D67" s="74">
        <v>0</v>
      </c>
      <c r="E67" s="17">
        <v>0</v>
      </c>
      <c r="F67" s="76">
        <v>0</v>
      </c>
      <c r="G67" s="133"/>
      <c r="H67" s="146"/>
      <c r="J67" s="243" t="s">
        <v>769</v>
      </c>
      <c r="K67" s="244"/>
      <c r="L67" s="74">
        <v>0</v>
      </c>
      <c r="M67" s="17">
        <v>0</v>
      </c>
      <c r="N67" s="76">
        <v>0</v>
      </c>
      <c r="O67" s="133"/>
      <c r="P67" s="146"/>
      <c r="R67" s="243" t="s">
        <v>769</v>
      </c>
      <c r="S67" s="244"/>
      <c r="T67" s="74">
        <v>0</v>
      </c>
      <c r="U67" s="17">
        <v>0</v>
      </c>
      <c r="V67" s="76">
        <v>0</v>
      </c>
      <c r="W67" s="133"/>
      <c r="X67" s="146"/>
    </row>
    <row r="68" spans="2:24" x14ac:dyDescent="0.3">
      <c r="I68" s="1"/>
      <c r="J68" s="1"/>
      <c r="K68" s="5"/>
      <c r="R68" s="1"/>
      <c r="S68" s="5"/>
    </row>
    <row r="69" spans="2:24" ht="15" thickBot="1" x14ac:dyDescent="0.35">
      <c r="C69" s="1"/>
      <c r="D69" s="1"/>
      <c r="E69" s="1"/>
      <c r="F69" s="1"/>
      <c r="G69" s="1"/>
      <c r="H69" s="1"/>
      <c r="J69" s="1"/>
      <c r="K69" s="1"/>
      <c r="L69" s="1"/>
      <c r="M69" s="1"/>
      <c r="N69" s="1"/>
      <c r="O69" s="1"/>
      <c r="P69" s="1"/>
      <c r="Q69" s="1"/>
      <c r="R69" s="1"/>
      <c r="S69" s="1"/>
      <c r="T69" s="1"/>
      <c r="U69" s="1"/>
      <c r="V69" s="1"/>
      <c r="W69" s="1"/>
      <c r="X69" s="1"/>
    </row>
    <row r="70" spans="2:24" ht="15" thickBot="1" x14ac:dyDescent="0.35">
      <c r="B70" s="241" t="s">
        <v>822</v>
      </c>
      <c r="C70" s="242"/>
      <c r="J70" s="241" t="s">
        <v>822</v>
      </c>
      <c r="K70" s="242"/>
      <c r="R70" s="241" t="s">
        <v>822</v>
      </c>
      <c r="S70" s="242"/>
    </row>
    <row r="71" spans="2:24" x14ac:dyDescent="0.3">
      <c r="B71" s="80"/>
      <c r="C71" s="81" t="s">
        <v>826</v>
      </c>
      <c r="J71" s="80"/>
      <c r="K71" s="81" t="s">
        <v>826</v>
      </c>
      <c r="R71" s="80"/>
      <c r="S71" s="81" t="s">
        <v>826</v>
      </c>
    </row>
    <row r="72" spans="2:24" x14ac:dyDescent="0.3">
      <c r="B72" s="4" t="s">
        <v>823</v>
      </c>
      <c r="C72" s="122">
        <v>0</v>
      </c>
      <c r="J72" s="4" t="s">
        <v>823</v>
      </c>
      <c r="K72" s="122">
        <v>0</v>
      </c>
      <c r="R72" s="4" t="s">
        <v>823</v>
      </c>
      <c r="S72" s="122">
        <v>0</v>
      </c>
    </row>
    <row r="73" spans="2:24" x14ac:dyDescent="0.3">
      <c r="B73" s="4" t="s">
        <v>824</v>
      </c>
      <c r="C73" s="122">
        <v>0</v>
      </c>
      <c r="J73" s="4" t="s">
        <v>824</v>
      </c>
      <c r="K73" s="122">
        <v>0</v>
      </c>
      <c r="R73" s="4" t="s">
        <v>824</v>
      </c>
      <c r="S73" s="122">
        <v>0</v>
      </c>
    </row>
    <row r="74" spans="2:24" ht="15" thickBot="1" x14ac:dyDescent="0.35">
      <c r="B74" s="13" t="s">
        <v>825</v>
      </c>
      <c r="C74" s="123">
        <v>0</v>
      </c>
      <c r="J74" s="13" t="s">
        <v>825</v>
      </c>
      <c r="K74" s="123">
        <v>0</v>
      </c>
      <c r="R74" s="13" t="s">
        <v>825</v>
      </c>
      <c r="S74" s="123">
        <v>0</v>
      </c>
    </row>
    <row r="75" spans="2:24" x14ac:dyDescent="0.3">
      <c r="J75" s="1"/>
      <c r="K75" s="1"/>
      <c r="L75" s="1"/>
      <c r="M75" s="1"/>
      <c r="N75" s="37"/>
      <c r="O75" s="1"/>
      <c r="P75" s="1"/>
    </row>
    <row r="86" spans="3:24" x14ac:dyDescent="0.3">
      <c r="C86" s="2"/>
      <c r="I86" s="27"/>
      <c r="J86" s="27"/>
      <c r="K86" s="27"/>
      <c r="L86" s="27"/>
      <c r="M86" s="27"/>
      <c r="N86" s="27"/>
      <c r="O86" s="27"/>
      <c r="P86" s="27"/>
    </row>
    <row r="87" spans="3:24" x14ac:dyDescent="0.3">
      <c r="C87" s="10"/>
      <c r="D87" s="27"/>
      <c r="E87" s="27"/>
      <c r="F87" s="27"/>
      <c r="G87" s="27"/>
      <c r="H87" s="27"/>
      <c r="Q87" s="27"/>
      <c r="R87" s="27"/>
      <c r="S87" s="27"/>
      <c r="T87" s="27"/>
      <c r="U87" s="27"/>
      <c r="V87" s="27"/>
      <c r="W87" s="27"/>
      <c r="X87" s="27"/>
    </row>
    <row r="88" spans="3:24" x14ac:dyDescent="0.3">
      <c r="C88" s="12"/>
      <c r="I88" s="12"/>
      <c r="J88" s="12"/>
      <c r="K88" s="12"/>
      <c r="L88" s="12"/>
      <c r="M88" s="12"/>
      <c r="N88" s="12"/>
      <c r="O88" s="12"/>
      <c r="P88" s="12"/>
    </row>
    <row r="89" spans="3:24" x14ac:dyDescent="0.3">
      <c r="C89" s="12"/>
      <c r="D89" s="12"/>
      <c r="E89" s="12"/>
      <c r="F89" s="12"/>
      <c r="G89" s="12"/>
      <c r="H89" s="12"/>
      <c r="I89" s="1"/>
      <c r="J89" s="1"/>
      <c r="K89" s="1"/>
      <c r="L89" s="1"/>
      <c r="M89" s="1"/>
      <c r="N89" s="1"/>
      <c r="O89" s="1"/>
      <c r="P89" s="1"/>
      <c r="Q89" s="12"/>
      <c r="R89" s="12"/>
      <c r="S89" s="12"/>
      <c r="T89" s="12"/>
      <c r="U89" s="12"/>
      <c r="V89" s="12"/>
      <c r="W89" s="12"/>
      <c r="X89" s="12"/>
    </row>
    <row r="90" spans="3:24" x14ac:dyDescent="0.3">
      <c r="C90" s="1"/>
      <c r="D90" s="1"/>
      <c r="E90" s="1"/>
      <c r="F90" s="1"/>
      <c r="G90" s="1"/>
      <c r="H90" s="1"/>
      <c r="I90" s="1"/>
      <c r="J90" s="1"/>
      <c r="K90" s="1"/>
      <c r="L90" s="1"/>
      <c r="M90" s="1"/>
      <c r="N90" s="1"/>
      <c r="O90" s="1"/>
      <c r="P90" s="1"/>
      <c r="Q90" s="1"/>
      <c r="R90" s="1"/>
      <c r="S90" s="1"/>
      <c r="T90" s="1"/>
      <c r="U90" s="1"/>
      <c r="V90" s="1"/>
      <c r="W90" s="1"/>
      <c r="X90" s="1"/>
    </row>
    <row r="91" spans="3:24" x14ac:dyDescent="0.3">
      <c r="C91" s="1"/>
      <c r="D91" s="1"/>
      <c r="E91" s="1"/>
      <c r="F91" s="1"/>
      <c r="G91" s="1"/>
      <c r="H91" s="1"/>
      <c r="I91" s="1"/>
      <c r="J91" s="1"/>
      <c r="K91" s="1"/>
      <c r="L91" s="1"/>
      <c r="M91" s="1"/>
      <c r="N91" s="1"/>
      <c r="O91" s="1"/>
      <c r="P91" s="1"/>
      <c r="Q91" s="1"/>
      <c r="R91" s="1"/>
      <c r="S91" s="1"/>
      <c r="T91" s="1"/>
      <c r="U91" s="1"/>
      <c r="V91" s="1"/>
      <c r="W91" s="1"/>
      <c r="X91" s="1"/>
    </row>
    <row r="92" spans="3:24" x14ac:dyDescent="0.3">
      <c r="C92" s="1"/>
      <c r="D92" s="1"/>
      <c r="E92" s="1"/>
      <c r="F92" s="1"/>
      <c r="G92" s="1"/>
      <c r="H92" s="1"/>
      <c r="I92" s="1"/>
      <c r="J92" s="1"/>
      <c r="K92" s="1"/>
      <c r="L92" s="1"/>
      <c r="M92" s="1"/>
      <c r="N92" s="1"/>
      <c r="O92" s="1"/>
      <c r="P92" s="1"/>
      <c r="Q92" s="1"/>
      <c r="R92" s="1"/>
      <c r="S92" s="1"/>
      <c r="T92" s="1"/>
      <c r="U92" s="1"/>
      <c r="V92" s="1"/>
      <c r="W92" s="1"/>
      <c r="X92" s="1"/>
    </row>
    <row r="93" spans="3:24" x14ac:dyDescent="0.3">
      <c r="C93" s="1"/>
      <c r="D93" s="1"/>
      <c r="E93" s="1"/>
      <c r="F93" s="1"/>
      <c r="G93" s="1"/>
      <c r="H93" s="1"/>
      <c r="I93" s="1"/>
      <c r="J93" s="1"/>
      <c r="K93" s="1"/>
      <c r="L93" s="1"/>
      <c r="M93" s="1"/>
      <c r="N93" s="1"/>
      <c r="O93" s="1"/>
      <c r="P93" s="1"/>
      <c r="Q93" s="1"/>
      <c r="R93" s="1"/>
      <c r="S93" s="1"/>
      <c r="T93" s="1"/>
      <c r="U93" s="1"/>
      <c r="V93" s="1"/>
      <c r="W93" s="1"/>
      <c r="X93" s="1"/>
    </row>
    <row r="94" spans="3:24" x14ac:dyDescent="0.3">
      <c r="C94" s="1"/>
      <c r="D94" s="1"/>
      <c r="E94" s="1"/>
      <c r="F94" s="1"/>
      <c r="G94" s="1"/>
      <c r="H94" s="1"/>
      <c r="I94" s="1"/>
      <c r="J94" s="1"/>
      <c r="K94" s="1"/>
      <c r="L94" s="1"/>
      <c r="M94" s="1"/>
      <c r="N94" s="1"/>
      <c r="O94" s="1"/>
      <c r="P94" s="1"/>
      <c r="Q94" s="1"/>
      <c r="R94" s="1"/>
      <c r="S94" s="1"/>
      <c r="T94" s="1"/>
      <c r="U94" s="1"/>
      <c r="V94" s="1"/>
      <c r="W94" s="1"/>
      <c r="X94" s="1"/>
    </row>
    <row r="95" spans="3:24" x14ac:dyDescent="0.3">
      <c r="C95" s="1"/>
      <c r="D95" s="1"/>
      <c r="E95" s="1"/>
      <c r="F95" s="1"/>
      <c r="G95" s="1"/>
      <c r="H95" s="1"/>
      <c r="I95" s="1"/>
      <c r="J95" s="1"/>
      <c r="K95" s="1"/>
      <c r="L95" s="1"/>
      <c r="M95" s="1"/>
      <c r="N95" s="1"/>
      <c r="O95" s="1"/>
      <c r="P95" s="1"/>
      <c r="Q95" s="1"/>
      <c r="R95" s="1"/>
      <c r="S95" s="1"/>
      <c r="T95" s="1"/>
      <c r="U95" s="1"/>
      <c r="V95" s="1"/>
      <c r="W95" s="1"/>
      <c r="X95" s="1"/>
    </row>
    <row r="96" spans="3:24" x14ac:dyDescent="0.3">
      <c r="C96" s="1"/>
      <c r="D96" s="1"/>
      <c r="E96" s="1"/>
      <c r="F96" s="1"/>
      <c r="G96" s="1"/>
      <c r="H96" s="1"/>
      <c r="I96" s="1"/>
      <c r="J96" s="1"/>
      <c r="K96" s="1"/>
      <c r="L96" s="1"/>
      <c r="M96" s="1"/>
      <c r="N96" s="1"/>
      <c r="O96" s="1"/>
      <c r="P96" s="1"/>
      <c r="Q96" s="1"/>
      <c r="R96" s="1"/>
      <c r="S96" s="1"/>
      <c r="T96" s="1"/>
      <c r="U96" s="1"/>
      <c r="V96" s="1"/>
      <c r="W96" s="1"/>
      <c r="X96" s="1"/>
    </row>
    <row r="97" spans="2:24" x14ac:dyDescent="0.3">
      <c r="C97" s="1"/>
      <c r="D97" s="1"/>
      <c r="E97" s="1"/>
      <c r="F97" s="1"/>
      <c r="G97" s="1"/>
      <c r="H97" s="1"/>
      <c r="I97" s="1"/>
      <c r="J97" s="1"/>
      <c r="K97" s="1"/>
      <c r="L97" s="1"/>
      <c r="M97" s="1"/>
      <c r="N97" s="1"/>
      <c r="O97" s="1"/>
      <c r="P97" s="1"/>
      <c r="Q97" s="1"/>
      <c r="R97" s="1"/>
      <c r="S97" s="1"/>
      <c r="T97" s="1"/>
      <c r="U97" s="1"/>
      <c r="V97" s="1"/>
      <c r="W97" s="1"/>
      <c r="X97" s="1"/>
    </row>
    <row r="98" spans="2:24" x14ac:dyDescent="0.3">
      <c r="C98" s="1"/>
      <c r="D98" s="1"/>
      <c r="E98" s="1"/>
      <c r="F98" s="1"/>
      <c r="G98" s="1"/>
      <c r="H98" s="1"/>
      <c r="I98" s="1"/>
      <c r="J98" s="1"/>
      <c r="K98" s="1"/>
      <c r="L98" s="1"/>
      <c r="M98" s="1"/>
      <c r="N98" s="1"/>
      <c r="O98" s="1"/>
      <c r="P98" s="1"/>
      <c r="Q98" s="1"/>
      <c r="R98" s="1"/>
      <c r="S98" s="1"/>
      <c r="T98" s="1"/>
      <c r="U98" s="1"/>
      <c r="V98" s="1"/>
      <c r="W98" s="1"/>
      <c r="X98" s="1"/>
    </row>
    <row r="99" spans="2:24" x14ac:dyDescent="0.3">
      <c r="C99" s="1"/>
      <c r="D99" s="1"/>
      <c r="E99" s="1"/>
      <c r="F99" s="1"/>
      <c r="G99" s="1"/>
      <c r="H99" s="1"/>
      <c r="I99" s="1"/>
      <c r="J99" s="1"/>
      <c r="K99" s="1"/>
      <c r="L99" s="1"/>
      <c r="M99" s="1"/>
      <c r="N99" s="1"/>
      <c r="O99" s="1"/>
      <c r="P99" s="1"/>
      <c r="Q99" s="1"/>
      <c r="R99" s="1"/>
      <c r="S99" s="1"/>
      <c r="T99" s="1"/>
      <c r="U99" s="1"/>
      <c r="V99" s="1"/>
      <c r="W99" s="1"/>
      <c r="X99" s="1"/>
    </row>
    <row r="100" spans="2:24" x14ac:dyDescent="0.3">
      <c r="C100" s="1"/>
      <c r="D100" s="1"/>
      <c r="E100" s="1"/>
      <c r="F100" s="1"/>
      <c r="G100" s="1"/>
      <c r="H100" s="1"/>
      <c r="I100" s="1"/>
      <c r="J100" s="1"/>
      <c r="K100" s="1"/>
      <c r="L100" s="1"/>
      <c r="M100" s="1"/>
      <c r="N100" s="1"/>
      <c r="O100" s="1"/>
      <c r="P100" s="1"/>
      <c r="Q100" s="1"/>
      <c r="R100" s="1"/>
      <c r="S100" s="1"/>
      <c r="T100" s="1"/>
      <c r="U100" s="1"/>
      <c r="V100" s="1"/>
      <c r="W100" s="1"/>
      <c r="X100" s="1"/>
    </row>
    <row r="101" spans="2:24" x14ac:dyDescent="0.3">
      <c r="C101" s="1"/>
      <c r="D101" s="1"/>
      <c r="E101" s="1"/>
      <c r="F101" s="1"/>
      <c r="G101" s="1"/>
      <c r="H101" s="1"/>
      <c r="I101" s="1"/>
      <c r="J101" s="1"/>
      <c r="K101" s="1"/>
      <c r="L101" s="1"/>
      <c r="M101" s="1"/>
      <c r="N101" s="1"/>
      <c r="O101" s="1"/>
      <c r="P101" s="1"/>
      <c r="Q101" s="1"/>
      <c r="R101" s="1"/>
      <c r="S101" s="1"/>
      <c r="T101" s="1"/>
      <c r="U101" s="1"/>
      <c r="V101" s="1"/>
      <c r="W101" s="1"/>
      <c r="X101" s="1"/>
    </row>
    <row r="102" spans="2:24" x14ac:dyDescent="0.3">
      <c r="C102" s="1"/>
      <c r="D102" s="1"/>
      <c r="E102" s="1"/>
      <c r="F102" s="1"/>
      <c r="G102" s="1"/>
      <c r="H102" s="1"/>
      <c r="Q102" s="1"/>
      <c r="R102" s="1"/>
      <c r="S102" s="1"/>
      <c r="T102" s="1"/>
      <c r="U102" s="1"/>
      <c r="V102" s="1"/>
      <c r="W102" s="1"/>
      <c r="X102" s="1"/>
    </row>
    <row r="109" spans="2:24" x14ac:dyDescent="0.3">
      <c r="B109" s="14"/>
    </row>
  </sheetData>
  <mergeCells count="90">
    <mergeCell ref="J64:K64"/>
    <mergeCell ref="J65:K65"/>
    <mergeCell ref="J66:K66"/>
    <mergeCell ref="J67:K67"/>
    <mergeCell ref="J70:K70"/>
    <mergeCell ref="J59:K59"/>
    <mergeCell ref="J60:K60"/>
    <mergeCell ref="J61:K61"/>
    <mergeCell ref="J62:K62"/>
    <mergeCell ref="J63:K63"/>
    <mergeCell ref="J54:K54"/>
    <mergeCell ref="J55:K55"/>
    <mergeCell ref="J56:K56"/>
    <mergeCell ref="J57:K57"/>
    <mergeCell ref="J58:K58"/>
    <mergeCell ref="J49:K49"/>
    <mergeCell ref="J50:K50"/>
    <mergeCell ref="J51:K51"/>
    <mergeCell ref="J52:K52"/>
    <mergeCell ref="J53:K53"/>
    <mergeCell ref="K39:K40"/>
    <mergeCell ref="L39:M40"/>
    <mergeCell ref="N39:N40"/>
    <mergeCell ref="J48:N48"/>
    <mergeCell ref="O48:P48"/>
    <mergeCell ref="J1:P1"/>
    <mergeCell ref="J29:M29"/>
    <mergeCell ref="J2:L2"/>
    <mergeCell ref="J16:L16"/>
    <mergeCell ref="J38:N38"/>
    <mergeCell ref="R67:S67"/>
    <mergeCell ref="R70:S70"/>
    <mergeCell ref="B1:H1"/>
    <mergeCell ref="R1:X1"/>
    <mergeCell ref="R62:S62"/>
    <mergeCell ref="R63:S63"/>
    <mergeCell ref="R64:S64"/>
    <mergeCell ref="R65:S65"/>
    <mergeCell ref="R66:S66"/>
    <mergeCell ref="R57:S57"/>
    <mergeCell ref="R58:S58"/>
    <mergeCell ref="R59:S59"/>
    <mergeCell ref="R60:S60"/>
    <mergeCell ref="R61:S61"/>
    <mergeCell ref="R52:S52"/>
    <mergeCell ref="R53:S53"/>
    <mergeCell ref="R54:S54"/>
    <mergeCell ref="R55:S55"/>
    <mergeCell ref="R56:S56"/>
    <mergeCell ref="R48:V48"/>
    <mergeCell ref="W48:X48"/>
    <mergeCell ref="R49:S49"/>
    <mergeCell ref="R50:S50"/>
    <mergeCell ref="R51:S51"/>
    <mergeCell ref="R2:T2"/>
    <mergeCell ref="R16:T16"/>
    <mergeCell ref="R29:U29"/>
    <mergeCell ref="R38:V38"/>
    <mergeCell ref="S39:S40"/>
    <mergeCell ref="T39:U40"/>
    <mergeCell ref="V39:V40"/>
    <mergeCell ref="B59:C59"/>
    <mergeCell ref="B61:C61"/>
    <mergeCell ref="B70:C70"/>
    <mergeCell ref="B60:C60"/>
    <mergeCell ref="B62:C62"/>
    <mergeCell ref="B63:C63"/>
    <mergeCell ref="B67:C67"/>
    <mergeCell ref="B64:C64"/>
    <mergeCell ref="B65:C65"/>
    <mergeCell ref="B66:C66"/>
    <mergeCell ref="B49:C49"/>
    <mergeCell ref="B50:C50"/>
    <mergeCell ref="B48:F48"/>
    <mergeCell ref="F39:F40"/>
    <mergeCell ref="B58:C58"/>
    <mergeCell ref="B51:C51"/>
    <mergeCell ref="B52:C52"/>
    <mergeCell ref="B54:C54"/>
    <mergeCell ref="B56:C56"/>
    <mergeCell ref="B57:C57"/>
    <mergeCell ref="B53:C53"/>
    <mergeCell ref="B55:C55"/>
    <mergeCell ref="G48:H48"/>
    <mergeCell ref="B2:D2"/>
    <mergeCell ref="D39:E40"/>
    <mergeCell ref="C39:C40"/>
    <mergeCell ref="B29:E29"/>
    <mergeCell ref="B16:D16"/>
    <mergeCell ref="B38:F38"/>
  </mergeCells>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M123"/>
  <sheetViews>
    <sheetView topLeftCell="I52" zoomScale="80" zoomScaleNormal="80" workbookViewId="0">
      <selection activeCell="O74" sqref="O74"/>
    </sheetView>
  </sheetViews>
  <sheetFormatPr defaultColWidth="9.109375" defaultRowHeight="14.4" x14ac:dyDescent="0.3"/>
  <cols>
    <col min="1" max="1" width="3.33203125" style="1" customWidth="1"/>
    <col min="2" max="2" width="37.33203125" style="1" customWidth="1"/>
    <col min="3" max="3" width="12.77734375" style="5" customWidth="1"/>
    <col min="4" max="4" width="13" style="15" customWidth="1"/>
    <col min="5" max="5" width="3.109375" style="83" customWidth="1"/>
    <col min="6" max="6" width="16.33203125" style="1" customWidth="1"/>
    <col min="7" max="7" width="16.33203125" style="5" customWidth="1"/>
    <col min="8" max="8" width="3.109375" style="5" customWidth="1"/>
    <col min="9" max="9" width="16.33203125" style="5" customWidth="1"/>
    <col min="10" max="10" width="15.77734375" style="5" customWidth="1"/>
    <col min="11" max="11" width="3.109375" style="1" customWidth="1"/>
    <col min="12" max="14" width="9.109375" style="1"/>
    <col min="15" max="15" width="37.33203125" style="1" customWidth="1"/>
    <col min="16" max="16" width="12.77734375" style="1" customWidth="1"/>
    <col min="17" max="17" width="13" style="1" customWidth="1"/>
    <col min="18" max="18" width="3.109375" style="1" customWidth="1"/>
    <col min="19" max="20" width="16.33203125" style="1" customWidth="1"/>
    <col min="21" max="21" width="3.109375" style="1" customWidth="1"/>
    <col min="22" max="23" width="16.33203125" style="1" customWidth="1"/>
    <col min="24" max="24" width="3.109375" style="1" customWidth="1"/>
    <col min="25" max="26" width="16.33203125" style="1" customWidth="1"/>
    <col min="27" max="27" width="9.109375" style="1"/>
    <col min="28" max="28" width="37.33203125" style="1" customWidth="1"/>
    <col min="29" max="29" width="12.77734375" style="1" customWidth="1"/>
    <col min="30" max="30" width="13" style="1" customWidth="1"/>
    <col min="31" max="31" width="3.109375" style="1" customWidth="1"/>
    <col min="32" max="33" width="16.33203125" style="1" customWidth="1"/>
    <col min="34" max="34" width="3.109375" style="1" customWidth="1"/>
    <col min="35" max="36" width="16.33203125" style="1" customWidth="1"/>
    <col min="37" max="37" width="3.109375" style="1" customWidth="1"/>
    <col min="38" max="39" width="16.33203125" style="1" customWidth="1"/>
    <col min="40" max="16384" width="9.109375" style="1"/>
  </cols>
  <sheetData>
    <row r="1" spans="2:30" ht="15" thickBot="1" x14ac:dyDescent="0.35"/>
    <row r="2" spans="2:30" ht="15" thickBot="1" x14ac:dyDescent="0.35">
      <c r="B2" s="247" t="s">
        <v>827</v>
      </c>
      <c r="C2" s="248"/>
      <c r="D2" s="249"/>
      <c r="O2" s="247" t="s">
        <v>988</v>
      </c>
      <c r="P2" s="248"/>
      <c r="Q2" s="249"/>
      <c r="AB2" s="247" t="s">
        <v>989</v>
      </c>
      <c r="AC2" s="248"/>
      <c r="AD2" s="249"/>
    </row>
    <row r="3" spans="2:30" ht="15" thickBot="1" x14ac:dyDescent="0.35">
      <c r="B3" s="33"/>
      <c r="C3" s="70"/>
      <c r="D3" s="128"/>
      <c r="F3" s="93" t="s">
        <v>867</v>
      </c>
      <c r="G3" s="93" t="s">
        <v>862</v>
      </c>
      <c r="H3" s="105" t="s">
        <v>861</v>
      </c>
      <c r="I3" s="106"/>
      <c r="J3" s="94" t="s">
        <v>865</v>
      </c>
      <c r="O3" s="33"/>
      <c r="P3" s="70"/>
      <c r="Q3" s="128"/>
      <c r="AB3" s="33"/>
      <c r="AC3" s="70"/>
      <c r="AD3" s="128"/>
    </row>
    <row r="4" spans="2:30" x14ac:dyDescent="0.3">
      <c r="B4" s="130" t="s">
        <v>880</v>
      </c>
      <c r="D4" s="6"/>
      <c r="F4" s="18" t="s">
        <v>858</v>
      </c>
      <c r="G4" s="100">
        <v>215</v>
      </c>
      <c r="H4" s="100">
        <v>129</v>
      </c>
      <c r="I4" s="95">
        <f>H4/G4</f>
        <v>0.6</v>
      </c>
      <c r="J4" s="102"/>
      <c r="O4" s="130" t="s">
        <v>880</v>
      </c>
      <c r="P4" s="5"/>
      <c r="Q4" s="6"/>
      <c r="AB4" s="130" t="s">
        <v>880</v>
      </c>
      <c r="AC4" s="5"/>
      <c r="AD4" s="6"/>
    </row>
    <row r="5" spans="2:30" x14ac:dyDescent="0.3">
      <c r="B5" s="33"/>
      <c r="C5" s="2" t="s">
        <v>28</v>
      </c>
      <c r="D5" s="34" t="s">
        <v>29</v>
      </c>
      <c r="F5" s="4" t="s">
        <v>859</v>
      </c>
      <c r="G5" s="101">
        <v>83</v>
      </c>
      <c r="H5" s="101">
        <v>52</v>
      </c>
      <c r="I5" s="15">
        <f>H5/G5</f>
        <v>0.62650602409638556</v>
      </c>
      <c r="J5" s="103"/>
      <c r="O5" s="33"/>
      <c r="P5" s="2" t="s">
        <v>28</v>
      </c>
      <c r="Q5" s="34" t="s">
        <v>29</v>
      </c>
      <c r="AB5" s="33"/>
      <c r="AC5" s="2" t="s">
        <v>28</v>
      </c>
      <c r="AD5" s="34" t="s">
        <v>29</v>
      </c>
    </row>
    <row r="6" spans="2:30" ht="15" thickBot="1" x14ac:dyDescent="0.35">
      <c r="B6" s="153" t="s">
        <v>945</v>
      </c>
      <c r="C6" s="2">
        <v>0</v>
      </c>
      <c r="D6" s="34"/>
      <c r="F6" s="13" t="s">
        <v>860</v>
      </c>
      <c r="G6" s="155">
        <v>19</v>
      </c>
      <c r="H6" s="155">
        <v>10</v>
      </c>
      <c r="I6" s="50">
        <f>H6/G6</f>
        <v>0.52631578947368418</v>
      </c>
      <c r="J6" s="156"/>
      <c r="O6" s="153" t="s">
        <v>945</v>
      </c>
      <c r="P6" s="2">
        <v>0</v>
      </c>
      <c r="Q6" s="34"/>
      <c r="AB6" s="153" t="s">
        <v>945</v>
      </c>
      <c r="AC6" s="2">
        <v>0</v>
      </c>
      <c r="AD6" s="34"/>
    </row>
    <row r="7" spans="2:30" x14ac:dyDescent="0.3">
      <c r="B7" s="3"/>
      <c r="C7" s="2"/>
      <c r="D7" s="34"/>
      <c r="O7" s="3"/>
      <c r="P7" s="2"/>
      <c r="Q7" s="34"/>
      <c r="AB7" s="3"/>
      <c r="AC7" s="2"/>
      <c r="AD7" s="34"/>
    </row>
    <row r="8" spans="2:30" x14ac:dyDescent="0.3">
      <c r="B8" s="3" t="s">
        <v>946</v>
      </c>
      <c r="C8" s="2">
        <v>0</v>
      </c>
      <c r="D8" s="34" t="str">
        <f>IF(OR(C6=0,C8=0),"-",C8/C6)</f>
        <v>-</v>
      </c>
      <c r="E8" s="121"/>
      <c r="O8" s="3" t="s">
        <v>946</v>
      </c>
      <c r="P8" s="2">
        <v>0</v>
      </c>
      <c r="Q8" s="34" t="str">
        <f>IF(OR(P6=0,P8=0),"-",P8/P6)</f>
        <v>-</v>
      </c>
      <c r="AB8" s="3" t="s">
        <v>946</v>
      </c>
      <c r="AC8" s="2">
        <v>0</v>
      </c>
      <c r="AD8" s="34" t="str">
        <f>IF(OR(AC6=0,AC8=0),"-",AC8/AC6)</f>
        <v>-</v>
      </c>
    </row>
    <row r="9" spans="2:30" x14ac:dyDescent="0.3">
      <c r="B9" s="71" t="s">
        <v>936</v>
      </c>
      <c r="C9" s="69">
        <v>0</v>
      </c>
      <c r="D9" s="86" t="str">
        <f>IF(OR($C$8=0,C9=0),"-",C9/$C$8)</f>
        <v>-</v>
      </c>
      <c r="E9" s="121"/>
      <c r="O9" s="71" t="s">
        <v>936</v>
      </c>
      <c r="P9" s="69">
        <v>0</v>
      </c>
      <c r="Q9" s="86" t="str">
        <f>IF(OR($C$8=0,P9=0),"-",P9/$C$8)</f>
        <v>-</v>
      </c>
      <c r="AB9" s="71" t="s">
        <v>936</v>
      </c>
      <c r="AC9" s="69">
        <v>0</v>
      </c>
      <c r="AD9" s="86" t="str">
        <f>IF(OR($C$8=0,AC9=0),"-",AC9/$C$8)</f>
        <v>-</v>
      </c>
    </row>
    <row r="10" spans="2:30" x14ac:dyDescent="0.3">
      <c r="B10" s="71" t="s">
        <v>937</v>
      </c>
      <c r="C10" s="69">
        <v>0</v>
      </c>
      <c r="D10" s="86" t="str">
        <f>IF(OR($C$8=0,C10=0),"-",C10/$C$8)</f>
        <v>-</v>
      </c>
      <c r="O10" s="71" t="s">
        <v>937</v>
      </c>
      <c r="P10" s="69">
        <v>0</v>
      </c>
      <c r="Q10" s="86" t="str">
        <f>IF(OR($C$8=0,P10=0),"-",P10/$C$8)</f>
        <v>-</v>
      </c>
      <c r="AB10" s="71" t="s">
        <v>937</v>
      </c>
      <c r="AC10" s="69">
        <v>0</v>
      </c>
      <c r="AD10" s="86" t="str">
        <f>IF(OR($C$8=0,AC10=0),"-",AC10/$C$8)</f>
        <v>-</v>
      </c>
    </row>
    <row r="11" spans="2:30" x14ac:dyDescent="0.3">
      <c r="B11" s="71" t="s">
        <v>938</v>
      </c>
      <c r="C11" s="69">
        <v>0</v>
      </c>
      <c r="D11" s="86" t="str">
        <f>IF(OR($C$8=0,C11=0),"-",C11/$C$8)</f>
        <v>-</v>
      </c>
      <c r="O11" s="71" t="s">
        <v>938</v>
      </c>
      <c r="P11" s="69">
        <v>0</v>
      </c>
      <c r="Q11" s="86" t="str">
        <f>IF(OR($C$8=0,P11=0),"-",P11/$C$8)</f>
        <v>-</v>
      </c>
      <c r="AB11" s="71" t="s">
        <v>938</v>
      </c>
      <c r="AC11" s="69">
        <v>0</v>
      </c>
      <c r="AD11" s="86" t="str">
        <f>IF(OR($C$8=0,AC11=0),"-",AC11/$C$8)</f>
        <v>-</v>
      </c>
    </row>
    <row r="12" spans="2:30" x14ac:dyDescent="0.3">
      <c r="B12" s="71"/>
      <c r="C12" s="69"/>
      <c r="D12" s="86"/>
      <c r="F12" s="24"/>
      <c r="G12" s="2"/>
      <c r="H12" s="2"/>
      <c r="I12" s="2"/>
      <c r="J12" s="2"/>
      <c r="O12" s="71"/>
      <c r="P12" s="69"/>
      <c r="Q12" s="86"/>
      <c r="AB12" s="71"/>
      <c r="AC12" s="69"/>
      <c r="AD12" s="86"/>
    </row>
    <row r="13" spans="2:30" s="24" customFormat="1" x14ac:dyDescent="0.3">
      <c r="B13" s="3" t="s">
        <v>947</v>
      </c>
      <c r="C13" s="157">
        <f>C6-C8</f>
        <v>0</v>
      </c>
      <c r="D13" s="158" t="str">
        <f>IF(OR($C$6=0,C13=0),"-",C13/$C$6)</f>
        <v>-</v>
      </c>
      <c r="E13" s="154"/>
      <c r="F13" s="1"/>
      <c r="G13" s="5"/>
      <c r="H13" s="5"/>
      <c r="I13" s="5"/>
      <c r="J13" s="5"/>
      <c r="O13" s="3" t="s">
        <v>947</v>
      </c>
      <c r="P13" s="157">
        <f>P6-P8</f>
        <v>0</v>
      </c>
      <c r="Q13" s="158" t="str">
        <f>IF(OR($C$6=0,P13=0),"-",P13/$C$6)</f>
        <v>-</v>
      </c>
      <c r="AB13" s="3" t="s">
        <v>947</v>
      </c>
      <c r="AC13" s="157">
        <f>AC6-AC8</f>
        <v>0</v>
      </c>
      <c r="AD13" s="158" t="str">
        <f>IF(OR($C$6=0,AC13=0),"-",AC13/$C$6)</f>
        <v>-</v>
      </c>
    </row>
    <row r="14" spans="2:30" x14ac:dyDescent="0.3">
      <c r="B14" s="71"/>
      <c r="C14" s="69"/>
      <c r="D14" s="86"/>
      <c r="F14" s="24"/>
      <c r="G14" s="2"/>
      <c r="H14" s="2"/>
      <c r="I14" s="2"/>
      <c r="J14" s="2"/>
      <c r="O14" s="71"/>
      <c r="P14" s="69"/>
      <c r="Q14" s="86"/>
      <c r="AB14" s="71"/>
      <c r="AC14" s="69"/>
      <c r="AD14" s="86"/>
    </row>
    <row r="15" spans="2:30" s="24" customFormat="1" x14ac:dyDescent="0.3">
      <c r="B15" s="3" t="s">
        <v>944</v>
      </c>
      <c r="C15" s="157">
        <v>0</v>
      </c>
      <c r="D15" s="158" t="str">
        <f>IF(OR($C$6=0,C15=0),"-",C15/$C$6)</f>
        <v>-</v>
      </c>
      <c r="E15" s="154"/>
      <c r="F15" s="1"/>
      <c r="G15" s="5"/>
      <c r="H15" s="5"/>
      <c r="I15" s="5"/>
      <c r="J15" s="5"/>
      <c r="O15" s="3" t="s">
        <v>944</v>
      </c>
      <c r="P15" s="157">
        <v>0</v>
      </c>
      <c r="Q15" s="158" t="str">
        <f>IF(OR($C$6=0,P15=0),"-",P15/$C$6)</f>
        <v>-</v>
      </c>
      <c r="AB15" s="3" t="s">
        <v>944</v>
      </c>
      <c r="AC15" s="157">
        <v>0</v>
      </c>
      <c r="AD15" s="158" t="str">
        <f>IF(OR($C$6=0,AC15=0),"-",AC15/$C$6)</f>
        <v>-</v>
      </c>
    </row>
    <row r="16" spans="2:30" x14ac:dyDescent="0.3">
      <c r="B16" s="4" t="s">
        <v>950</v>
      </c>
      <c r="C16" s="69">
        <v>0</v>
      </c>
      <c r="D16" s="86" t="str">
        <f>IF(OR($C$8=0,C16=0),"-",C16/$C$8)</f>
        <v>-</v>
      </c>
      <c r="O16" s="4" t="s">
        <v>950</v>
      </c>
      <c r="P16" s="69">
        <v>0</v>
      </c>
      <c r="Q16" s="86" t="str">
        <f>IF(OR($C$8=0,P16=0),"-",P16/$C$8)</f>
        <v>-</v>
      </c>
      <c r="AB16" s="4" t="s">
        <v>950</v>
      </c>
      <c r="AC16" s="69">
        <v>0</v>
      </c>
      <c r="AD16" s="86" t="str">
        <f>IF(OR($C$8=0,AC16=0),"-",AC16/$C$8)</f>
        <v>-</v>
      </c>
    </row>
    <row r="17" spans="2:30" x14ac:dyDescent="0.3">
      <c r="B17" s="4" t="s">
        <v>948</v>
      </c>
      <c r="C17" s="69">
        <v>0</v>
      </c>
      <c r="D17" s="86" t="str">
        <f>IF(OR($C$8=0,C17=0),"-",C17/$C$8)</f>
        <v>-</v>
      </c>
      <c r="O17" s="4" t="s">
        <v>948</v>
      </c>
      <c r="P17" s="69">
        <v>0</v>
      </c>
      <c r="Q17" s="86" t="str">
        <f>IF(OR($C$8=0,P17=0),"-",P17/$C$8)</f>
        <v>-</v>
      </c>
      <c r="AB17" s="4" t="s">
        <v>948</v>
      </c>
      <c r="AC17" s="69">
        <v>0</v>
      </c>
      <c r="AD17" s="86" t="str">
        <f>IF(OR($C$8=0,AC17=0),"-",AC17/$C$8)</f>
        <v>-</v>
      </c>
    </row>
    <row r="18" spans="2:30" x14ac:dyDescent="0.3">
      <c r="B18" s="71"/>
      <c r="C18" s="69"/>
      <c r="D18" s="86"/>
      <c r="F18" s="24"/>
      <c r="G18" s="2"/>
      <c r="H18" s="2"/>
      <c r="I18" s="2"/>
      <c r="J18" s="2"/>
      <c r="O18" s="71"/>
      <c r="P18" s="69"/>
      <c r="Q18" s="86"/>
      <c r="AB18" s="71"/>
      <c r="AC18" s="69"/>
      <c r="AD18" s="86"/>
    </row>
    <row r="19" spans="2:30" s="24" customFormat="1" x14ac:dyDescent="0.3">
      <c r="B19" s="159" t="s">
        <v>935</v>
      </c>
      <c r="C19" s="160">
        <v>0</v>
      </c>
      <c r="D19" s="161" t="str">
        <f>IF(OR($C$8=0,C19=0),"-",C19/$C$8)</f>
        <v>-</v>
      </c>
      <c r="E19" s="154"/>
      <c r="F19" s="1"/>
      <c r="G19" s="5"/>
      <c r="H19" s="5"/>
      <c r="I19" s="5"/>
      <c r="J19" s="5"/>
      <c r="O19" s="159" t="s">
        <v>935</v>
      </c>
      <c r="P19" s="160">
        <v>0</v>
      </c>
      <c r="Q19" s="161" t="str">
        <f>IF(OR($C$8=0,P19=0),"-",P19/$C$8)</f>
        <v>-</v>
      </c>
      <c r="AB19" s="159" t="s">
        <v>935</v>
      </c>
      <c r="AC19" s="160">
        <v>0</v>
      </c>
      <c r="AD19" s="161" t="str">
        <f>IF(OR($C$8=0,AC19=0),"-",AC19/$C$8)</f>
        <v>-</v>
      </c>
    </row>
    <row r="20" spans="2:30" x14ac:dyDescent="0.3">
      <c r="B20" s="162" t="s">
        <v>939</v>
      </c>
      <c r="C20" s="163">
        <v>0</v>
      </c>
      <c r="D20" s="164" t="str">
        <f>IF(OR($C$19=0,C20=0),"-",C20/$C$19)</f>
        <v>-</v>
      </c>
      <c r="O20" s="162" t="s">
        <v>939</v>
      </c>
      <c r="P20" s="163">
        <v>0</v>
      </c>
      <c r="Q20" s="164" t="str">
        <f>IF(OR($C$19=0,P20=0),"-",P20/$C$19)</f>
        <v>-</v>
      </c>
      <c r="AB20" s="162" t="s">
        <v>939</v>
      </c>
      <c r="AC20" s="163">
        <v>0</v>
      </c>
      <c r="AD20" s="164" t="str">
        <f>IF(OR($C$19=0,AC20=0),"-",AC20/$C$19)</f>
        <v>-</v>
      </c>
    </row>
    <row r="21" spans="2:30" x14ac:dyDescent="0.3">
      <c r="B21" s="162" t="s">
        <v>940</v>
      </c>
      <c r="C21" s="163">
        <v>0</v>
      </c>
      <c r="D21" s="164" t="str">
        <f>IF(OR($C$19=0,C21=0),"-",C21/$C$19)</f>
        <v>-</v>
      </c>
      <c r="O21" s="162" t="s">
        <v>940</v>
      </c>
      <c r="P21" s="163">
        <v>0</v>
      </c>
      <c r="Q21" s="164" t="str">
        <f>IF(OR($C$19=0,P21=0),"-",P21/$C$19)</f>
        <v>-</v>
      </c>
      <c r="AB21" s="162" t="s">
        <v>940</v>
      </c>
      <c r="AC21" s="163">
        <v>0</v>
      </c>
      <c r="AD21" s="164" t="str">
        <f>IF(OR($C$19=0,AC21=0),"-",AC21/$C$19)</f>
        <v>-</v>
      </c>
    </row>
    <row r="22" spans="2:30" x14ac:dyDescent="0.3">
      <c r="B22" s="162" t="s">
        <v>941</v>
      </c>
      <c r="C22" s="163">
        <v>0</v>
      </c>
      <c r="D22" s="164" t="str">
        <f>IF(OR($C$19=0,C22=0),"-",C22/$C$19)</f>
        <v>-</v>
      </c>
      <c r="O22" s="162" t="s">
        <v>941</v>
      </c>
      <c r="P22" s="163">
        <v>0</v>
      </c>
      <c r="Q22" s="164" t="str">
        <f>IF(OR($C$19=0,P22=0),"-",P22/$C$19)</f>
        <v>-</v>
      </c>
      <c r="AB22" s="162" t="s">
        <v>941</v>
      </c>
      <c r="AC22" s="163">
        <v>0</v>
      </c>
      <c r="AD22" s="164" t="str">
        <f>IF(OR($C$19=0,AC22=0),"-",AC22/$C$19)</f>
        <v>-</v>
      </c>
    </row>
    <row r="23" spans="2:30" x14ac:dyDescent="0.3">
      <c r="B23" s="162" t="s">
        <v>942</v>
      </c>
      <c r="C23" s="163">
        <v>0</v>
      </c>
      <c r="D23" s="164" t="str">
        <f>IF(OR($C$19=0,C23=0),"-",C23/$C$19)</f>
        <v>-</v>
      </c>
      <c r="O23" s="162" t="s">
        <v>942</v>
      </c>
      <c r="P23" s="163">
        <v>0</v>
      </c>
      <c r="Q23" s="164" t="str">
        <f>IF(OR($C$19=0,P23=0),"-",P23/$C$19)</f>
        <v>-</v>
      </c>
      <c r="AB23" s="162" t="s">
        <v>942</v>
      </c>
      <c r="AC23" s="163">
        <v>0</v>
      </c>
      <c r="AD23" s="164" t="str">
        <f>IF(OR($C$19=0,AC23=0),"-",AC23/$C$19)</f>
        <v>-</v>
      </c>
    </row>
    <row r="24" spans="2:30" x14ac:dyDescent="0.3">
      <c r="B24" s="162" t="s">
        <v>943</v>
      </c>
      <c r="C24" s="163">
        <v>0</v>
      </c>
      <c r="D24" s="164" t="str">
        <f>IF(OR($C$19=0,C24=0),"-",C24/$C$19)</f>
        <v>-</v>
      </c>
      <c r="O24" s="162" t="s">
        <v>943</v>
      </c>
      <c r="P24" s="163">
        <v>0</v>
      </c>
      <c r="Q24" s="164" t="str">
        <f>IF(OR($C$19=0,P24=0),"-",P24/$C$19)</f>
        <v>-</v>
      </c>
      <c r="AB24" s="162" t="s">
        <v>943</v>
      </c>
      <c r="AC24" s="163">
        <v>0</v>
      </c>
      <c r="AD24" s="164" t="str">
        <f>IF(OR($C$19=0,AC24=0),"-",AC24/$C$19)</f>
        <v>-</v>
      </c>
    </row>
    <row r="25" spans="2:30" x14ac:dyDescent="0.3">
      <c r="B25" s="4"/>
      <c r="C25" s="69"/>
      <c r="D25" s="86"/>
      <c r="O25" s="4"/>
      <c r="P25" s="69"/>
      <c r="Q25" s="86"/>
      <c r="AB25" s="4"/>
      <c r="AC25" s="69"/>
      <c r="AD25" s="86"/>
    </row>
    <row r="26" spans="2:30" x14ac:dyDescent="0.3">
      <c r="B26" s="129" t="s">
        <v>879</v>
      </c>
      <c r="D26" s="6"/>
      <c r="O26" s="129" t="s">
        <v>879</v>
      </c>
      <c r="P26" s="5"/>
      <c r="Q26" s="6"/>
      <c r="AB26" s="129" t="s">
        <v>879</v>
      </c>
      <c r="AC26" s="5"/>
      <c r="AD26" s="6"/>
    </row>
    <row r="27" spans="2:30" x14ac:dyDescent="0.3">
      <c r="B27" s="3" t="s">
        <v>949</v>
      </c>
      <c r="C27" s="2">
        <v>0</v>
      </c>
      <c r="D27" s="89"/>
      <c r="O27" s="3" t="s">
        <v>949</v>
      </c>
      <c r="P27" s="2">
        <v>0</v>
      </c>
      <c r="Q27" s="89"/>
      <c r="AB27" s="3" t="s">
        <v>949</v>
      </c>
      <c r="AC27" s="2">
        <v>0</v>
      </c>
      <c r="AD27" s="89"/>
    </row>
    <row r="28" spans="2:30" x14ac:dyDescent="0.3">
      <c r="B28" s="71" t="s">
        <v>779</v>
      </c>
      <c r="C28" s="69">
        <v>0</v>
      </c>
      <c r="D28" s="82" t="str">
        <f>IF(OR($C$27=0,C28=0),"-",C28/$C$27)</f>
        <v>-</v>
      </c>
      <c r="O28" s="71" t="s">
        <v>779</v>
      </c>
      <c r="P28" s="69">
        <v>0</v>
      </c>
      <c r="Q28" s="82" t="str">
        <f>IF(OR($C$27=0,P28=0),"-",P28/$C$27)</f>
        <v>-</v>
      </c>
      <c r="AB28" s="71" t="s">
        <v>779</v>
      </c>
      <c r="AC28" s="69">
        <v>0</v>
      </c>
      <c r="AD28" s="82" t="str">
        <f>IF(OR($C$27=0,AC28=0),"-",AC28/$C$27)</f>
        <v>-</v>
      </c>
    </row>
    <row r="29" spans="2:30" x14ac:dyDescent="0.3">
      <c r="B29" s="71" t="s">
        <v>778</v>
      </c>
      <c r="C29" s="69">
        <v>0</v>
      </c>
      <c r="D29" s="82" t="str">
        <f>IF(OR($C$27=0,C29=0),"-",C29/$C$27)</f>
        <v>-</v>
      </c>
      <c r="O29" s="71" t="s">
        <v>778</v>
      </c>
      <c r="P29" s="69">
        <v>0</v>
      </c>
      <c r="Q29" s="82" t="str">
        <f>IF(OR($C$27=0,P29=0),"-",P29/$C$27)</f>
        <v>-</v>
      </c>
      <c r="AB29" s="71" t="s">
        <v>778</v>
      </c>
      <c r="AC29" s="69">
        <v>0</v>
      </c>
      <c r="AD29" s="82" t="str">
        <f>IF(OR($C$27=0,AC29=0),"-",AC29/$C$27)</f>
        <v>-</v>
      </c>
    </row>
    <row r="30" spans="2:30" x14ac:dyDescent="0.3">
      <c r="B30" s="71" t="s">
        <v>913</v>
      </c>
      <c r="C30" s="69">
        <v>0</v>
      </c>
      <c r="D30" s="82" t="str">
        <f>IF(OR($C$27=0,C30=0),"-",C30/$C$27)</f>
        <v>-</v>
      </c>
      <c r="O30" s="71" t="s">
        <v>913</v>
      </c>
      <c r="P30" s="69">
        <v>0</v>
      </c>
      <c r="Q30" s="82" t="str">
        <f>IF(OR($C$27=0,P30=0),"-",P30/$C$27)</f>
        <v>-</v>
      </c>
      <c r="AB30" s="71" t="s">
        <v>913</v>
      </c>
      <c r="AC30" s="69">
        <v>0</v>
      </c>
      <c r="AD30" s="82" t="str">
        <f>IF(OR($C$27=0,AC30=0),"-",AC30/$C$27)</f>
        <v>-</v>
      </c>
    </row>
    <row r="31" spans="2:30" x14ac:dyDescent="0.3">
      <c r="B31" s="71"/>
      <c r="C31" s="69"/>
      <c r="D31" s="82"/>
      <c r="O31" s="71"/>
      <c r="P31" s="69"/>
      <c r="Q31" s="82"/>
      <c r="AB31" s="71"/>
      <c r="AC31" s="69"/>
      <c r="AD31" s="82"/>
    </row>
    <row r="32" spans="2:30" x14ac:dyDescent="0.3">
      <c r="B32" s="71" t="s">
        <v>954</v>
      </c>
      <c r="C32" s="69">
        <v>0</v>
      </c>
      <c r="D32" s="82" t="str">
        <f>IF(OR($C$27=0,C32=0),"-",C32/$C$27)</f>
        <v>-</v>
      </c>
      <c r="O32" s="71" t="s">
        <v>954</v>
      </c>
      <c r="P32" s="69">
        <v>0</v>
      </c>
      <c r="Q32" s="82" t="str">
        <f>IF(OR($C$27=0,P32=0),"-",P32/$C$27)</f>
        <v>-</v>
      </c>
      <c r="AB32" s="71" t="s">
        <v>954</v>
      </c>
      <c r="AC32" s="69">
        <v>0</v>
      </c>
      <c r="AD32" s="82" t="str">
        <f>IF(OR($C$27=0,AC32=0),"-",AC32/$C$27)</f>
        <v>-</v>
      </c>
    </row>
    <row r="33" spans="1:30" x14ac:dyDescent="0.3">
      <c r="B33" s="71" t="s">
        <v>955</v>
      </c>
      <c r="C33" s="69">
        <v>0</v>
      </c>
      <c r="D33" s="82" t="str">
        <f>IF(OR($C$27=0,C33=0),"-",C33/$C$27)</f>
        <v>-</v>
      </c>
      <c r="O33" s="71" t="s">
        <v>955</v>
      </c>
      <c r="P33" s="69">
        <v>0</v>
      </c>
      <c r="Q33" s="82" t="str">
        <f>IF(OR($C$27=0,P33=0),"-",P33/$C$27)</f>
        <v>-</v>
      </c>
      <c r="AB33" s="71" t="s">
        <v>955</v>
      </c>
      <c r="AC33" s="69">
        <v>0</v>
      </c>
      <c r="AD33" s="82" t="str">
        <f>IF(OR($C$27=0,AC33=0),"-",AC33/$C$27)</f>
        <v>-</v>
      </c>
    </row>
    <row r="34" spans="1:30" x14ac:dyDescent="0.3">
      <c r="B34" s="71"/>
      <c r="D34" s="6"/>
      <c r="O34" s="71"/>
      <c r="P34" s="5"/>
      <c r="Q34" s="6"/>
      <c r="AB34" s="71"/>
      <c r="AC34" s="5"/>
      <c r="AD34" s="6"/>
    </row>
    <row r="35" spans="1:30" x14ac:dyDescent="0.3">
      <c r="B35" s="3" t="s">
        <v>872</v>
      </c>
      <c r="C35" s="2">
        <v>0</v>
      </c>
      <c r="D35" s="34" t="str">
        <f>IF(OR($C$27=0,C35=0),"-",C35/$C$27)</f>
        <v>-</v>
      </c>
      <c r="O35" s="3" t="s">
        <v>872</v>
      </c>
      <c r="P35" s="2">
        <v>0</v>
      </c>
      <c r="Q35" s="34" t="str">
        <f>IF(OR($C$27=0,P35=0),"-",P35/$C$27)</f>
        <v>-</v>
      </c>
      <c r="AB35" s="3" t="s">
        <v>872</v>
      </c>
      <c r="AC35" s="2">
        <v>0</v>
      </c>
      <c r="AD35" s="34" t="str">
        <f>IF(OR($C$27=0,AC35=0),"-",AC35/$C$27)</f>
        <v>-</v>
      </c>
    </row>
    <row r="36" spans="1:30" x14ac:dyDescent="0.3">
      <c r="B36" s="4" t="s">
        <v>881</v>
      </c>
      <c r="C36" s="5">
        <v>0</v>
      </c>
      <c r="D36" s="6" t="str">
        <f>IF(OR($C$35=0,C36=0),"-",C36/$C$35)</f>
        <v>-</v>
      </c>
      <c r="O36" s="4" t="s">
        <v>881</v>
      </c>
      <c r="P36" s="5">
        <v>0</v>
      </c>
      <c r="Q36" s="6" t="str">
        <f>IF(OR($C$35=0,P36=0),"-",P36/$C$35)</f>
        <v>-</v>
      </c>
      <c r="AB36" s="4" t="s">
        <v>881</v>
      </c>
      <c r="AC36" s="5">
        <v>0</v>
      </c>
      <c r="AD36" s="6" t="str">
        <f>IF(OR($C$35=0,AC36=0),"-",AC36/$C$35)</f>
        <v>-</v>
      </c>
    </row>
    <row r="37" spans="1:30" x14ac:dyDescent="0.3">
      <c r="B37" s="71" t="s">
        <v>890</v>
      </c>
      <c r="C37" s="5">
        <v>0</v>
      </c>
      <c r="D37" s="86" t="str">
        <f>IF(OR($C36=0,C37=0),"-",C37/$C36)</f>
        <v>-</v>
      </c>
      <c r="O37" s="71" t="s">
        <v>890</v>
      </c>
      <c r="P37" s="5">
        <v>0</v>
      </c>
      <c r="Q37" s="86" t="str">
        <f>IF(OR($C36=0,P37=0),"-",P37/$C36)</f>
        <v>-</v>
      </c>
      <c r="AB37" s="71" t="s">
        <v>890</v>
      </c>
      <c r="AC37" s="5">
        <v>0</v>
      </c>
      <c r="AD37" s="86" t="str">
        <f>IF(OR($C36=0,AC37=0),"-",AC37/$C36)</f>
        <v>-</v>
      </c>
    </row>
    <row r="38" spans="1:30" x14ac:dyDescent="0.3">
      <c r="B38" s="71" t="s">
        <v>883</v>
      </c>
      <c r="C38" s="69">
        <v>0</v>
      </c>
      <c r="D38" s="86" t="str">
        <f>IF(OR($C36=0,C38=0),"-",C38/$C36)</f>
        <v>-</v>
      </c>
      <c r="O38" s="71" t="s">
        <v>883</v>
      </c>
      <c r="P38" s="69">
        <v>0</v>
      </c>
      <c r="Q38" s="86" t="str">
        <f>IF(OR($C36=0,P38=0),"-",P38/$C36)</f>
        <v>-</v>
      </c>
      <c r="AB38" s="71" t="s">
        <v>883</v>
      </c>
      <c r="AC38" s="69">
        <v>0</v>
      </c>
      <c r="AD38" s="86" t="str">
        <f>IF(OR($C36=0,AC38=0),"-",AC38/$C36)</f>
        <v>-</v>
      </c>
    </row>
    <row r="39" spans="1:30" x14ac:dyDescent="0.3">
      <c r="B39" s="71" t="s">
        <v>884</v>
      </c>
      <c r="C39" s="69">
        <v>0</v>
      </c>
      <c r="D39" s="86" t="str">
        <f>IF(OR($C36=0,C39=0),"-",C39/$C36)</f>
        <v>-</v>
      </c>
      <c r="O39" s="71" t="s">
        <v>884</v>
      </c>
      <c r="P39" s="69">
        <v>0</v>
      </c>
      <c r="Q39" s="86" t="str">
        <f>IF(OR($C36=0,P39=0),"-",P39/$C36)</f>
        <v>-</v>
      </c>
      <c r="AB39" s="71" t="s">
        <v>884</v>
      </c>
      <c r="AC39" s="69">
        <v>0</v>
      </c>
      <c r="AD39" s="86" t="str">
        <f>IF(OR($C36=0,AC39=0),"-",AC39/$C36)</f>
        <v>-</v>
      </c>
    </row>
    <row r="40" spans="1:30" x14ac:dyDescent="0.3">
      <c r="B40" s="71" t="s">
        <v>891</v>
      </c>
      <c r="C40" s="69">
        <v>0</v>
      </c>
      <c r="D40" s="86" t="str">
        <f>IF(OR($C36=0,C40=0),"-",C40/$C36)</f>
        <v>-</v>
      </c>
      <c r="O40" s="71" t="s">
        <v>891</v>
      </c>
      <c r="P40" s="69">
        <v>0</v>
      </c>
      <c r="Q40" s="86" t="str">
        <f>IF(OR($C36=0,P40=0),"-",P40/$C36)</f>
        <v>-</v>
      </c>
      <c r="AB40" s="71" t="s">
        <v>891</v>
      </c>
      <c r="AC40" s="69">
        <v>0</v>
      </c>
      <c r="AD40" s="86" t="str">
        <f>IF(OR($C36=0,AC40=0),"-",AC40/$C36)</f>
        <v>-</v>
      </c>
    </row>
    <row r="41" spans="1:30" x14ac:dyDescent="0.3">
      <c r="B41" s="71" t="s">
        <v>892</v>
      </c>
      <c r="C41" s="69">
        <v>0</v>
      </c>
      <c r="D41" s="86" t="str">
        <f>IF(OR($C36=0,C41=0),"-",C41/$C36)</f>
        <v>-</v>
      </c>
      <c r="O41" s="71" t="s">
        <v>892</v>
      </c>
      <c r="P41" s="69">
        <v>0</v>
      </c>
      <c r="Q41" s="86" t="str">
        <f>IF(OR($C36=0,P41=0),"-",P41/$C36)</f>
        <v>-</v>
      </c>
      <c r="AB41" s="71" t="s">
        <v>892</v>
      </c>
      <c r="AC41" s="69">
        <v>0</v>
      </c>
      <c r="AD41" s="86" t="str">
        <f>IF(OR($C36=0,AC41=0),"-",AC41/$C36)</f>
        <v>-</v>
      </c>
    </row>
    <row r="42" spans="1:30" x14ac:dyDescent="0.3">
      <c r="B42" s="71" t="s">
        <v>885</v>
      </c>
      <c r="C42" s="5">
        <v>0</v>
      </c>
      <c r="D42" s="86" t="str">
        <f>IF(OR($C36=0,C42=0),"-",C42/$C36)</f>
        <v>-</v>
      </c>
      <c r="O42" s="71" t="s">
        <v>885</v>
      </c>
      <c r="P42" s="5">
        <v>0</v>
      </c>
      <c r="Q42" s="86" t="str">
        <f>IF(OR($C36=0,P42=0),"-",P42/$C36)</f>
        <v>-</v>
      </c>
      <c r="AB42" s="71" t="s">
        <v>885</v>
      </c>
      <c r="AC42" s="5">
        <v>0</v>
      </c>
      <c r="AD42" s="86" t="str">
        <f>IF(OR($C36=0,AC42=0),"-",AC42/$C36)</f>
        <v>-</v>
      </c>
    </row>
    <row r="43" spans="1:30" x14ac:dyDescent="0.3">
      <c r="B43" s="4" t="s">
        <v>882</v>
      </c>
      <c r="C43" s="5">
        <v>0</v>
      </c>
      <c r="D43" s="34" t="str">
        <f>IF(OR($C$35=0,C43=0),"-",C43/$C$35)</f>
        <v>-</v>
      </c>
      <c r="O43" s="4" t="s">
        <v>882</v>
      </c>
      <c r="P43" s="5">
        <v>0</v>
      </c>
      <c r="Q43" s="34" t="str">
        <f>IF(OR($C$35=0,P43=0),"-",P43/$C$35)</f>
        <v>-</v>
      </c>
      <c r="AB43" s="4" t="s">
        <v>882</v>
      </c>
      <c r="AC43" s="5">
        <v>0</v>
      </c>
      <c r="AD43" s="34" t="str">
        <f>IF(OR($C$35=0,AC43=0),"-",AC43/$C$35)</f>
        <v>-</v>
      </c>
    </row>
    <row r="44" spans="1:30" x14ac:dyDescent="0.3">
      <c r="A44" s="121"/>
      <c r="B44" s="71" t="s">
        <v>886</v>
      </c>
      <c r="C44" s="69">
        <v>0</v>
      </c>
      <c r="D44" s="86" t="str">
        <f>IF(OR($C$43=0,C44=0),"-",C44/$C$43)</f>
        <v>-</v>
      </c>
      <c r="O44" s="71" t="s">
        <v>886</v>
      </c>
      <c r="P44" s="69">
        <v>0</v>
      </c>
      <c r="Q44" s="86" t="str">
        <f>IF(OR($C$43=0,P44=0),"-",P44/$C$43)</f>
        <v>-</v>
      </c>
      <c r="AB44" s="71" t="s">
        <v>886</v>
      </c>
      <c r="AC44" s="69">
        <v>0</v>
      </c>
      <c r="AD44" s="86" t="str">
        <f>IF(OR($C$43=0,AC44=0),"-",AC44/$C$43)</f>
        <v>-</v>
      </c>
    </row>
    <row r="45" spans="1:30" x14ac:dyDescent="0.3">
      <c r="A45" s="121"/>
      <c r="B45" s="71" t="s">
        <v>887</v>
      </c>
      <c r="C45" s="69">
        <v>0</v>
      </c>
      <c r="D45" s="86" t="str">
        <f t="shared" ref="D45:D46" si="0">IF(OR($C$43=0,C45=0),"-",C45/$C$43)</f>
        <v>-</v>
      </c>
      <c r="O45" s="71" t="s">
        <v>887</v>
      </c>
      <c r="P45" s="69">
        <v>0</v>
      </c>
      <c r="Q45" s="86" t="str">
        <f t="shared" ref="Q45:Q46" si="1">IF(OR($C$43=0,P45=0),"-",P45/$C$43)</f>
        <v>-</v>
      </c>
      <c r="AB45" s="71" t="s">
        <v>887</v>
      </c>
      <c r="AC45" s="69">
        <v>0</v>
      </c>
      <c r="AD45" s="86" t="str">
        <f t="shared" ref="AD45:AD46" si="2">IF(OR($C$43=0,AC45=0),"-",AC45/$C$43)</f>
        <v>-</v>
      </c>
    </row>
    <row r="46" spans="1:30" x14ac:dyDescent="0.3">
      <c r="A46" s="121"/>
      <c r="B46" s="71" t="s">
        <v>888</v>
      </c>
      <c r="C46" s="69">
        <v>0</v>
      </c>
      <c r="D46" s="86" t="str">
        <f t="shared" si="0"/>
        <v>-</v>
      </c>
      <c r="O46" s="71" t="s">
        <v>888</v>
      </c>
      <c r="P46" s="69">
        <v>0</v>
      </c>
      <c r="Q46" s="86" t="str">
        <f t="shared" si="1"/>
        <v>-</v>
      </c>
      <c r="AB46" s="71" t="s">
        <v>888</v>
      </c>
      <c r="AC46" s="69">
        <v>0</v>
      </c>
      <c r="AD46" s="86" t="str">
        <f t="shared" si="2"/>
        <v>-</v>
      </c>
    </row>
    <row r="47" spans="1:30" ht="15" thickBot="1" x14ac:dyDescent="0.35">
      <c r="A47" s="121"/>
      <c r="B47" s="90"/>
      <c r="C47" s="92"/>
      <c r="D47" s="91"/>
      <c r="O47" s="90"/>
      <c r="P47" s="92"/>
      <c r="Q47" s="91"/>
      <c r="AB47" s="90"/>
      <c r="AC47" s="92"/>
      <c r="AD47" s="91"/>
    </row>
    <row r="48" spans="1:30" x14ac:dyDescent="0.3">
      <c r="A48" s="121"/>
      <c r="H48" s="111"/>
    </row>
    <row r="49" spans="1:39" ht="15" thickBot="1" x14ac:dyDescent="0.35">
      <c r="A49" s="121"/>
      <c r="B49" s="121"/>
      <c r="C49" s="121"/>
      <c r="D49" s="121"/>
      <c r="E49" s="111"/>
      <c r="F49" s="121"/>
      <c r="G49" s="111"/>
      <c r="H49" s="111"/>
    </row>
    <row r="50" spans="1:39" ht="15" thickBot="1" x14ac:dyDescent="0.35">
      <c r="A50" s="121"/>
      <c r="B50" s="250" t="s">
        <v>956</v>
      </c>
      <c r="C50" s="251"/>
      <c r="D50" s="251"/>
      <c r="E50" s="251"/>
      <c r="F50" s="251"/>
      <c r="G50" s="251"/>
      <c r="H50" s="251"/>
      <c r="I50" s="251"/>
      <c r="J50" s="251"/>
      <c r="K50" s="251"/>
      <c r="L50" s="251"/>
      <c r="M50" s="252"/>
      <c r="N50" s="193"/>
      <c r="O50" s="250" t="s">
        <v>956</v>
      </c>
      <c r="P50" s="251"/>
      <c r="Q50" s="251"/>
      <c r="R50" s="251"/>
      <c r="S50" s="251"/>
      <c r="T50" s="251"/>
      <c r="U50" s="251"/>
      <c r="V50" s="251"/>
      <c r="W50" s="251"/>
      <c r="X50" s="251"/>
      <c r="Y50" s="251"/>
      <c r="Z50" s="252"/>
      <c r="AB50" s="250" t="s">
        <v>956</v>
      </c>
      <c r="AC50" s="251"/>
      <c r="AD50" s="251"/>
      <c r="AE50" s="251"/>
      <c r="AF50" s="251"/>
      <c r="AG50" s="251"/>
      <c r="AH50" s="251"/>
      <c r="AI50" s="251"/>
      <c r="AJ50" s="251"/>
      <c r="AK50" s="251"/>
      <c r="AL50" s="251"/>
      <c r="AM50" s="252"/>
    </row>
    <row r="51" spans="1:39" x14ac:dyDescent="0.3">
      <c r="A51" s="121"/>
      <c r="B51" s="107"/>
      <c r="C51" s="115" t="s">
        <v>28</v>
      </c>
      <c r="D51" s="108" t="s">
        <v>29</v>
      </c>
      <c r="E51" s="108"/>
      <c r="F51" s="108"/>
      <c r="G51" s="108"/>
      <c r="H51" s="108"/>
      <c r="I51" s="108"/>
      <c r="J51" s="108"/>
      <c r="K51" s="115"/>
      <c r="L51" s="116"/>
      <c r="M51" s="117"/>
      <c r="N51" s="194"/>
      <c r="O51" s="107"/>
      <c r="P51" s="115" t="s">
        <v>28</v>
      </c>
      <c r="Q51" s="108" t="s">
        <v>29</v>
      </c>
      <c r="R51" s="108"/>
      <c r="S51" s="108"/>
      <c r="T51" s="108"/>
      <c r="U51" s="108"/>
      <c r="V51" s="108"/>
      <c r="W51" s="108"/>
      <c r="X51" s="115"/>
      <c r="Y51" s="116"/>
      <c r="Z51" s="117"/>
      <c r="AB51" s="107"/>
      <c r="AC51" s="115" t="s">
        <v>28</v>
      </c>
      <c r="AD51" s="108" t="s">
        <v>29</v>
      </c>
      <c r="AE51" s="108"/>
      <c r="AF51" s="108"/>
      <c r="AG51" s="108"/>
      <c r="AH51" s="108"/>
      <c r="AI51" s="108"/>
      <c r="AJ51" s="108"/>
      <c r="AK51" s="115"/>
      <c r="AL51" s="116"/>
      <c r="AM51" s="117"/>
    </row>
    <row r="52" spans="1:39" x14ac:dyDescent="0.3">
      <c r="A52" s="121"/>
      <c r="B52" s="168" t="s">
        <v>957</v>
      </c>
      <c r="C52" s="111">
        <v>0</v>
      </c>
      <c r="D52" s="190" t="str">
        <f>IF(OR($C$52=0,C54=0),"-",C52/$C$54)</f>
        <v>-</v>
      </c>
      <c r="E52" s="119"/>
      <c r="F52" s="119"/>
      <c r="G52" s="119"/>
      <c r="H52" s="119"/>
      <c r="I52" s="119"/>
      <c r="J52" s="119"/>
      <c r="K52" s="111"/>
      <c r="L52" s="121"/>
      <c r="M52" s="118"/>
      <c r="N52" s="194"/>
      <c r="O52" s="168" t="s">
        <v>957</v>
      </c>
      <c r="P52" s="111">
        <v>0</v>
      </c>
      <c r="Q52" s="190" t="str">
        <f>IF(OR($C$52=0,P54=0),"-",P52/$C$54)</f>
        <v>-</v>
      </c>
      <c r="R52" s="119"/>
      <c r="S52" s="119"/>
      <c r="T52" s="119"/>
      <c r="U52" s="119"/>
      <c r="V52" s="119"/>
      <c r="W52" s="119"/>
      <c r="X52" s="111"/>
      <c r="Y52" s="121"/>
      <c r="Z52" s="118"/>
      <c r="AB52" s="168" t="s">
        <v>957</v>
      </c>
      <c r="AC52" s="111">
        <v>0</v>
      </c>
      <c r="AD52" s="190" t="str">
        <f>IF(OR($C$52=0,AC54=0),"-",AC52/$C$54)</f>
        <v>-</v>
      </c>
      <c r="AE52" s="119"/>
      <c r="AF52" s="119"/>
      <c r="AG52" s="119"/>
      <c r="AH52" s="119"/>
      <c r="AI52" s="119"/>
      <c r="AJ52" s="119"/>
      <c r="AK52" s="111"/>
      <c r="AL52" s="121"/>
      <c r="AM52" s="118"/>
    </row>
    <row r="53" spans="1:39" x14ac:dyDescent="0.3">
      <c r="A53" s="121"/>
      <c r="B53" s="168" t="s">
        <v>958</v>
      </c>
      <c r="C53" s="111">
        <v>0</v>
      </c>
      <c r="D53" s="190" t="str">
        <f>IF(OR($C$53=0,C54=0),"-",C53/$C$54)</f>
        <v>-</v>
      </c>
      <c r="E53" s="119"/>
      <c r="F53" s="119"/>
      <c r="G53" s="119"/>
      <c r="H53" s="119"/>
      <c r="I53" s="119"/>
      <c r="J53" s="119"/>
      <c r="K53" s="111"/>
      <c r="L53" s="121"/>
      <c r="M53" s="118"/>
      <c r="N53" s="194"/>
      <c r="O53" s="168" t="s">
        <v>958</v>
      </c>
      <c r="P53" s="111">
        <v>0</v>
      </c>
      <c r="Q53" s="190" t="str">
        <f>IF(OR($C$53=0,P54=0),"-",P53/$C$54)</f>
        <v>-</v>
      </c>
      <c r="R53" s="119"/>
      <c r="S53" s="119"/>
      <c r="T53" s="119"/>
      <c r="U53" s="119"/>
      <c r="V53" s="119"/>
      <c r="W53" s="119"/>
      <c r="X53" s="111"/>
      <c r="Y53" s="121"/>
      <c r="Z53" s="118"/>
      <c r="AB53" s="168" t="s">
        <v>958</v>
      </c>
      <c r="AC53" s="111">
        <v>0</v>
      </c>
      <c r="AD53" s="190" t="str">
        <f>IF(OR($C$53=0,AC54=0),"-",AC53/$C$54)</f>
        <v>-</v>
      </c>
      <c r="AE53" s="119"/>
      <c r="AF53" s="119"/>
      <c r="AG53" s="119"/>
      <c r="AH53" s="119"/>
      <c r="AI53" s="119"/>
      <c r="AJ53" s="119"/>
      <c r="AK53" s="111"/>
      <c r="AL53" s="121"/>
      <c r="AM53" s="118"/>
    </row>
    <row r="54" spans="1:39" x14ac:dyDescent="0.3">
      <c r="A54" s="121"/>
      <c r="B54" s="168" t="s">
        <v>959</v>
      </c>
      <c r="C54" s="111">
        <v>0</v>
      </c>
      <c r="D54" s="119"/>
      <c r="E54" s="119"/>
      <c r="F54" s="119"/>
      <c r="G54" s="119"/>
      <c r="H54" s="119"/>
      <c r="I54" s="119"/>
      <c r="J54" s="119"/>
      <c r="K54" s="111"/>
      <c r="L54" s="121"/>
      <c r="M54" s="118"/>
      <c r="N54" s="194"/>
      <c r="O54" s="168" t="s">
        <v>959</v>
      </c>
      <c r="P54" s="111">
        <v>0</v>
      </c>
      <c r="Q54" s="119"/>
      <c r="R54" s="119"/>
      <c r="S54" s="119"/>
      <c r="T54" s="119"/>
      <c r="U54" s="119"/>
      <c r="V54" s="119"/>
      <c r="W54" s="119"/>
      <c r="X54" s="111"/>
      <c r="Y54" s="121"/>
      <c r="Z54" s="118"/>
      <c r="AB54" s="168" t="s">
        <v>959</v>
      </c>
      <c r="AC54" s="111">
        <v>0</v>
      </c>
      <c r="AD54" s="119"/>
      <c r="AE54" s="119"/>
      <c r="AF54" s="119"/>
      <c r="AG54" s="119"/>
      <c r="AH54" s="119"/>
      <c r="AI54" s="119"/>
      <c r="AJ54" s="119"/>
      <c r="AK54" s="111"/>
      <c r="AL54" s="121"/>
      <c r="AM54" s="118"/>
    </row>
    <row r="55" spans="1:39" x14ac:dyDescent="0.3">
      <c r="A55" s="121"/>
      <c r="B55" s="109"/>
      <c r="C55" s="119"/>
      <c r="D55" s="119"/>
      <c r="E55" s="119"/>
      <c r="F55" s="119"/>
      <c r="G55" s="119"/>
      <c r="H55" s="119"/>
      <c r="I55" s="119"/>
      <c r="J55" s="119"/>
      <c r="K55" s="111"/>
      <c r="L55" s="121"/>
      <c r="M55" s="118"/>
      <c r="N55" s="194"/>
      <c r="O55" s="109"/>
      <c r="P55" s="119"/>
      <c r="Q55" s="119"/>
      <c r="R55" s="119"/>
      <c r="S55" s="119"/>
      <c r="T55" s="119"/>
      <c r="U55" s="119"/>
      <c r="V55" s="119"/>
      <c r="W55" s="119"/>
      <c r="X55" s="111"/>
      <c r="Y55" s="121"/>
      <c r="Z55" s="118"/>
      <c r="AB55" s="109"/>
      <c r="AC55" s="119"/>
      <c r="AD55" s="119"/>
      <c r="AE55" s="119"/>
      <c r="AF55" s="119"/>
      <c r="AG55" s="119"/>
      <c r="AH55" s="119"/>
      <c r="AI55" s="119"/>
      <c r="AJ55" s="119"/>
      <c r="AK55" s="111"/>
      <c r="AL55" s="121"/>
      <c r="AM55" s="118"/>
    </row>
    <row r="56" spans="1:39" x14ac:dyDescent="0.3">
      <c r="A56" s="121"/>
      <c r="B56" s="109"/>
      <c r="C56" s="253" t="s">
        <v>960</v>
      </c>
      <c r="D56" s="253"/>
      <c r="E56" s="169"/>
      <c r="F56" s="253" t="s">
        <v>961</v>
      </c>
      <c r="G56" s="253"/>
      <c r="H56" s="169"/>
      <c r="I56" s="253" t="s">
        <v>962</v>
      </c>
      <c r="J56" s="253"/>
      <c r="K56" s="111"/>
      <c r="L56" s="253" t="s">
        <v>963</v>
      </c>
      <c r="M56" s="254"/>
      <c r="N56" s="193"/>
      <c r="O56" s="109"/>
      <c r="P56" s="253" t="s">
        <v>960</v>
      </c>
      <c r="Q56" s="253"/>
      <c r="R56" s="169"/>
      <c r="S56" s="253" t="s">
        <v>961</v>
      </c>
      <c r="T56" s="253"/>
      <c r="U56" s="169"/>
      <c r="V56" s="253" t="s">
        <v>962</v>
      </c>
      <c r="W56" s="253"/>
      <c r="X56" s="111"/>
      <c r="Y56" s="253" t="s">
        <v>963</v>
      </c>
      <c r="Z56" s="254"/>
      <c r="AB56" s="109"/>
      <c r="AC56" s="253" t="s">
        <v>960</v>
      </c>
      <c r="AD56" s="253"/>
      <c r="AE56" s="169"/>
      <c r="AF56" s="253" t="s">
        <v>961</v>
      </c>
      <c r="AG56" s="253"/>
      <c r="AH56" s="169"/>
      <c r="AI56" s="253" t="s">
        <v>962</v>
      </c>
      <c r="AJ56" s="253"/>
      <c r="AK56" s="111"/>
      <c r="AL56" s="253" t="s">
        <v>963</v>
      </c>
      <c r="AM56" s="254"/>
    </row>
    <row r="57" spans="1:39" x14ac:dyDescent="0.3">
      <c r="A57" s="121"/>
      <c r="B57" s="109"/>
      <c r="C57" s="170" t="s">
        <v>28</v>
      </c>
      <c r="D57" s="171" t="s">
        <v>29</v>
      </c>
      <c r="E57" s="169"/>
      <c r="F57" s="170" t="s">
        <v>28</v>
      </c>
      <c r="G57" s="171" t="s">
        <v>29</v>
      </c>
      <c r="H57" s="169"/>
      <c r="I57" s="170" t="s">
        <v>28</v>
      </c>
      <c r="J57" s="171" t="s">
        <v>29</v>
      </c>
      <c r="K57" s="172"/>
      <c r="L57" s="170" t="s">
        <v>28</v>
      </c>
      <c r="M57" s="173" t="s">
        <v>29</v>
      </c>
      <c r="N57" s="193"/>
      <c r="O57" s="109"/>
      <c r="P57" s="170" t="s">
        <v>28</v>
      </c>
      <c r="Q57" s="171" t="s">
        <v>29</v>
      </c>
      <c r="R57" s="169"/>
      <c r="S57" s="170" t="s">
        <v>28</v>
      </c>
      <c r="T57" s="171" t="s">
        <v>29</v>
      </c>
      <c r="U57" s="169"/>
      <c r="V57" s="170" t="s">
        <v>28</v>
      </c>
      <c r="W57" s="171" t="s">
        <v>29</v>
      </c>
      <c r="X57" s="172"/>
      <c r="Y57" s="170" t="s">
        <v>28</v>
      </c>
      <c r="Z57" s="173" t="s">
        <v>29</v>
      </c>
      <c r="AB57" s="109"/>
      <c r="AC57" s="170" t="s">
        <v>28</v>
      </c>
      <c r="AD57" s="171" t="s">
        <v>29</v>
      </c>
      <c r="AE57" s="169"/>
      <c r="AF57" s="170" t="s">
        <v>28</v>
      </c>
      <c r="AG57" s="171" t="s">
        <v>29</v>
      </c>
      <c r="AH57" s="169"/>
      <c r="AI57" s="170" t="s">
        <v>28</v>
      </c>
      <c r="AJ57" s="171" t="s">
        <v>29</v>
      </c>
      <c r="AK57" s="172"/>
      <c r="AL57" s="170" t="s">
        <v>28</v>
      </c>
      <c r="AM57" s="173" t="s">
        <v>29</v>
      </c>
    </row>
    <row r="58" spans="1:39" x14ac:dyDescent="0.3">
      <c r="A58" s="121"/>
      <c r="B58" s="109"/>
      <c r="C58" s="170"/>
      <c r="D58" s="171"/>
      <c r="E58" s="169"/>
      <c r="F58" s="170"/>
      <c r="G58" s="171"/>
      <c r="H58" s="169"/>
      <c r="I58" s="170"/>
      <c r="J58" s="171"/>
      <c r="K58" s="172"/>
      <c r="L58" s="170"/>
      <c r="M58" s="173"/>
      <c r="N58" s="193"/>
      <c r="O58" s="109"/>
      <c r="P58" s="170"/>
      <c r="Q58" s="171"/>
      <c r="R58" s="169"/>
      <c r="S58" s="170"/>
      <c r="T58" s="171"/>
      <c r="U58" s="169"/>
      <c r="V58" s="170"/>
      <c r="W58" s="171"/>
      <c r="X58" s="172"/>
      <c r="Y58" s="170"/>
      <c r="Z58" s="173"/>
      <c r="AB58" s="109"/>
      <c r="AC58" s="170"/>
      <c r="AD58" s="171"/>
      <c r="AE58" s="169"/>
      <c r="AF58" s="170"/>
      <c r="AG58" s="171"/>
      <c r="AH58" s="169"/>
      <c r="AI58" s="170"/>
      <c r="AJ58" s="171"/>
      <c r="AK58" s="172"/>
      <c r="AL58" s="170"/>
      <c r="AM58" s="173"/>
    </row>
    <row r="59" spans="1:39" x14ac:dyDescent="0.3">
      <c r="A59" s="121"/>
      <c r="B59" s="110" t="s">
        <v>840</v>
      </c>
      <c r="C59" s="174" t="s">
        <v>873</v>
      </c>
      <c r="D59" s="175" t="s">
        <v>873</v>
      </c>
      <c r="E59" s="111"/>
      <c r="F59" s="174">
        <v>0</v>
      </c>
      <c r="G59" s="176" t="str">
        <f>IF(OR($C$52=0,F59=0),"-",F59/$C$52)</f>
        <v>-</v>
      </c>
      <c r="H59" s="111"/>
      <c r="I59" s="174" t="s">
        <v>873</v>
      </c>
      <c r="J59" s="175" t="s">
        <v>873</v>
      </c>
      <c r="K59" s="111"/>
      <c r="L59" s="174">
        <v>45</v>
      </c>
      <c r="M59" s="177" t="str">
        <f>IF(OR($C$52=0,L59=0),"-",L59/$C$52)</f>
        <v>-</v>
      </c>
      <c r="N59" s="195"/>
      <c r="O59" s="110" t="s">
        <v>840</v>
      </c>
      <c r="P59" s="174" t="s">
        <v>873</v>
      </c>
      <c r="Q59" s="175" t="s">
        <v>873</v>
      </c>
      <c r="R59" s="111"/>
      <c r="S59" s="174">
        <v>0</v>
      </c>
      <c r="T59" s="176" t="str">
        <f>IF(OR($P$52=0,S59=0),"-",S59/$P$52)</f>
        <v>-</v>
      </c>
      <c r="U59" s="111"/>
      <c r="V59" s="174" t="s">
        <v>873</v>
      </c>
      <c r="W59" s="175" t="s">
        <v>873</v>
      </c>
      <c r="X59" s="111"/>
      <c r="Y59" s="174">
        <v>45</v>
      </c>
      <c r="Z59" s="177" t="str">
        <f>IF(OR($P$52=0,Y59=0),"-",Y59/$P$52)</f>
        <v>-</v>
      </c>
      <c r="AB59" s="110" t="s">
        <v>840</v>
      </c>
      <c r="AC59" s="174" t="s">
        <v>873</v>
      </c>
      <c r="AD59" s="175" t="s">
        <v>873</v>
      </c>
      <c r="AE59" s="111"/>
      <c r="AF59" s="174">
        <v>0</v>
      </c>
      <c r="AG59" s="176" t="str">
        <f>IF(OR($AC$52=0,AF59=0),"-",AF59/AC$52)</f>
        <v>-</v>
      </c>
      <c r="AH59" s="111"/>
      <c r="AI59" s="174" t="s">
        <v>873</v>
      </c>
      <c r="AJ59" s="175" t="s">
        <v>873</v>
      </c>
      <c r="AK59" s="111"/>
      <c r="AL59" s="174">
        <v>45</v>
      </c>
      <c r="AM59" s="177" t="str">
        <f>IF(OR($AC$52=0,AL59=0),"-",AL59/$AC$52)</f>
        <v>-</v>
      </c>
    </row>
    <row r="60" spans="1:39" x14ac:dyDescent="0.3">
      <c r="A60" s="83"/>
      <c r="B60" s="112" t="s">
        <v>841</v>
      </c>
      <c r="C60" s="174" t="s">
        <v>873</v>
      </c>
      <c r="D60" s="175" t="s">
        <v>873</v>
      </c>
      <c r="E60" s="111"/>
      <c r="F60" s="174">
        <v>0</v>
      </c>
      <c r="G60" s="176" t="str">
        <f>IF(OR($C$52=0,F60=0),"-",F60/$C$52)</f>
        <v>-</v>
      </c>
      <c r="H60" s="111"/>
      <c r="I60" s="174" t="s">
        <v>873</v>
      </c>
      <c r="J60" s="175" t="s">
        <v>873</v>
      </c>
      <c r="K60" s="111"/>
      <c r="L60" s="174" t="s">
        <v>873</v>
      </c>
      <c r="M60" s="177" t="s">
        <v>873</v>
      </c>
      <c r="N60" s="195"/>
      <c r="O60" s="112" t="s">
        <v>841</v>
      </c>
      <c r="P60" s="174" t="s">
        <v>873</v>
      </c>
      <c r="Q60" s="175" t="s">
        <v>873</v>
      </c>
      <c r="R60" s="111"/>
      <c r="S60" s="174">
        <v>0</v>
      </c>
      <c r="T60" s="176" t="str">
        <f>IF(OR($P$52=0,S60=0),"-",S60/$P52)</f>
        <v>-</v>
      </c>
      <c r="U60" s="111"/>
      <c r="V60" s="174" t="s">
        <v>873</v>
      </c>
      <c r="W60" s="175" t="s">
        <v>873</v>
      </c>
      <c r="X60" s="111"/>
      <c r="Y60" s="174" t="s">
        <v>873</v>
      </c>
      <c r="Z60" s="177" t="s">
        <v>873</v>
      </c>
      <c r="AB60" s="112" t="s">
        <v>841</v>
      </c>
      <c r="AC60" s="174" t="s">
        <v>873</v>
      </c>
      <c r="AD60" s="175" t="s">
        <v>873</v>
      </c>
      <c r="AE60" s="111"/>
      <c r="AF60" s="174">
        <v>0</v>
      </c>
      <c r="AG60" s="176" t="str">
        <f>IF(OR($AC$52=0,AF60=0),"-",AF60/$AC$52)</f>
        <v>-</v>
      </c>
      <c r="AH60" s="111"/>
      <c r="AI60" s="174" t="s">
        <v>873</v>
      </c>
      <c r="AJ60" s="175" t="s">
        <v>873</v>
      </c>
      <c r="AK60" s="111"/>
      <c r="AL60" s="174" t="s">
        <v>873</v>
      </c>
      <c r="AM60" s="177" t="s">
        <v>873</v>
      </c>
    </row>
    <row r="61" spans="1:39" x14ac:dyDescent="0.3">
      <c r="A61" s="83"/>
      <c r="B61" s="112" t="s">
        <v>986</v>
      </c>
      <c r="C61" s="174" t="s">
        <v>873</v>
      </c>
      <c r="D61" s="175" t="s">
        <v>873</v>
      </c>
      <c r="E61" s="111"/>
      <c r="F61" s="174">
        <v>0</v>
      </c>
      <c r="G61" s="176" t="str">
        <f>IF(OR($C$52=0,F61=0),"-",F61/$C$52)</f>
        <v>-</v>
      </c>
      <c r="H61" s="111"/>
      <c r="I61" s="174" t="s">
        <v>873</v>
      </c>
      <c r="J61" s="175" t="s">
        <v>873</v>
      </c>
      <c r="K61" s="111"/>
      <c r="L61" s="174" t="s">
        <v>873</v>
      </c>
      <c r="M61" s="177" t="s">
        <v>873</v>
      </c>
      <c r="N61" s="195"/>
      <c r="O61" s="112" t="s">
        <v>986</v>
      </c>
      <c r="P61" s="174" t="s">
        <v>873</v>
      </c>
      <c r="Q61" s="175" t="s">
        <v>873</v>
      </c>
      <c r="R61" s="111"/>
      <c r="S61" s="174">
        <v>0</v>
      </c>
      <c r="T61" s="176" t="str">
        <f>IF(OR($P$52=0,S61=0),"-",S61/$P$52)</f>
        <v>-</v>
      </c>
      <c r="U61" s="111"/>
      <c r="V61" s="174" t="s">
        <v>873</v>
      </c>
      <c r="W61" s="175" t="s">
        <v>873</v>
      </c>
      <c r="X61" s="111"/>
      <c r="Y61" s="174" t="s">
        <v>873</v>
      </c>
      <c r="Z61" s="177" t="s">
        <v>873</v>
      </c>
      <c r="AB61" s="112" t="s">
        <v>986</v>
      </c>
      <c r="AC61" s="174" t="s">
        <v>873</v>
      </c>
      <c r="AD61" s="175" t="s">
        <v>873</v>
      </c>
      <c r="AE61" s="111"/>
      <c r="AF61" s="174">
        <v>0</v>
      </c>
      <c r="AG61" s="176" t="str">
        <f>IF(OR($AC$52=0,AF61=0),"-",AF61/$AC$52)</f>
        <v>-</v>
      </c>
      <c r="AH61" s="111"/>
      <c r="AI61" s="174" t="s">
        <v>873</v>
      </c>
      <c r="AJ61" s="175" t="s">
        <v>873</v>
      </c>
      <c r="AK61" s="111"/>
      <c r="AL61" s="174" t="s">
        <v>873</v>
      </c>
      <c r="AM61" s="177" t="s">
        <v>873</v>
      </c>
    </row>
    <row r="62" spans="1:39" x14ac:dyDescent="0.3">
      <c r="A62" s="83"/>
      <c r="B62" s="112" t="s">
        <v>866</v>
      </c>
      <c r="C62" s="178" t="s">
        <v>873</v>
      </c>
      <c r="D62" s="179" t="s">
        <v>873</v>
      </c>
      <c r="E62" s="113"/>
      <c r="F62" s="174">
        <v>0</v>
      </c>
      <c r="G62" s="176" t="str">
        <f>IF(OR($C$52=0,F62=0),"-",F62/$C$52)</f>
        <v>-</v>
      </c>
      <c r="H62" s="113"/>
      <c r="I62" s="178" t="s">
        <v>873</v>
      </c>
      <c r="J62" s="179" t="s">
        <v>873</v>
      </c>
      <c r="K62" s="111"/>
      <c r="L62" s="178" t="s">
        <v>873</v>
      </c>
      <c r="M62" s="180" t="s">
        <v>873</v>
      </c>
      <c r="N62" s="196"/>
      <c r="O62" s="112" t="s">
        <v>866</v>
      </c>
      <c r="P62" s="178" t="s">
        <v>873</v>
      </c>
      <c r="Q62" s="179" t="s">
        <v>873</v>
      </c>
      <c r="R62" s="113"/>
      <c r="S62" s="174">
        <v>0</v>
      </c>
      <c r="T62" s="176" t="str">
        <f>IF(OR($P$52=0,S62=0),"-",S62/$P$52)</f>
        <v>-</v>
      </c>
      <c r="U62" s="113"/>
      <c r="V62" s="178" t="s">
        <v>873</v>
      </c>
      <c r="W62" s="179" t="s">
        <v>873</v>
      </c>
      <c r="X62" s="111"/>
      <c r="Y62" s="178" t="s">
        <v>873</v>
      </c>
      <c r="Z62" s="180" t="s">
        <v>873</v>
      </c>
      <c r="AB62" s="112" t="s">
        <v>866</v>
      </c>
      <c r="AC62" s="178" t="s">
        <v>873</v>
      </c>
      <c r="AD62" s="179" t="s">
        <v>873</v>
      </c>
      <c r="AE62" s="113"/>
      <c r="AF62" s="174">
        <v>0</v>
      </c>
      <c r="AG62" s="176" t="str">
        <f>IF(OR($AC$52=0,AF62=0),"-",AF62/$AC$52)</f>
        <v>-</v>
      </c>
      <c r="AH62" s="113"/>
      <c r="AI62" s="178" t="s">
        <v>873</v>
      </c>
      <c r="AJ62" s="179" t="s">
        <v>873</v>
      </c>
      <c r="AK62" s="111"/>
      <c r="AL62" s="178" t="s">
        <v>873</v>
      </c>
      <c r="AM62" s="180" t="s">
        <v>873</v>
      </c>
    </row>
    <row r="63" spans="1:39" x14ac:dyDescent="0.3">
      <c r="B63" s="112" t="s">
        <v>951</v>
      </c>
      <c r="C63" s="178" t="s">
        <v>873</v>
      </c>
      <c r="D63" s="179" t="s">
        <v>873</v>
      </c>
      <c r="E63" s="111"/>
      <c r="F63" s="174">
        <v>0</v>
      </c>
      <c r="G63" s="176" t="str">
        <f>IF(OR($F$62=0,F63=0),"-",F63/$F$62)</f>
        <v>-</v>
      </c>
      <c r="H63" s="111"/>
      <c r="I63" s="178" t="s">
        <v>873</v>
      </c>
      <c r="J63" s="179" t="s">
        <v>873</v>
      </c>
      <c r="K63" s="111"/>
      <c r="L63" s="178" t="s">
        <v>873</v>
      </c>
      <c r="M63" s="180" t="s">
        <v>873</v>
      </c>
      <c r="N63" s="196"/>
      <c r="O63" s="112" t="s">
        <v>951</v>
      </c>
      <c r="P63" s="178" t="s">
        <v>873</v>
      </c>
      <c r="Q63" s="179" t="s">
        <v>873</v>
      </c>
      <c r="R63" s="111"/>
      <c r="S63" s="174">
        <v>0</v>
      </c>
      <c r="T63" s="176" t="str">
        <f>IF(OR($S$62=0,S63=0),"-",S63/$S$62)</f>
        <v>-</v>
      </c>
      <c r="U63" s="111"/>
      <c r="V63" s="178" t="s">
        <v>873</v>
      </c>
      <c r="W63" s="179" t="s">
        <v>873</v>
      </c>
      <c r="X63" s="111"/>
      <c r="Y63" s="178" t="s">
        <v>873</v>
      </c>
      <c r="Z63" s="180" t="s">
        <v>873</v>
      </c>
      <c r="AB63" s="112" t="s">
        <v>951</v>
      </c>
      <c r="AC63" s="178" t="s">
        <v>873</v>
      </c>
      <c r="AD63" s="179" t="s">
        <v>873</v>
      </c>
      <c r="AE63" s="111"/>
      <c r="AF63" s="174">
        <v>0</v>
      </c>
      <c r="AG63" s="176" t="str">
        <f>IF(OR($AF$62=0,AF63=0),"-",AF63/$AF$62)</f>
        <v>-</v>
      </c>
      <c r="AH63" s="111"/>
      <c r="AI63" s="178" t="s">
        <v>873</v>
      </c>
      <c r="AJ63" s="179" t="s">
        <v>873</v>
      </c>
      <c r="AK63" s="111"/>
      <c r="AL63" s="178" t="s">
        <v>873</v>
      </c>
      <c r="AM63" s="180" t="s">
        <v>873</v>
      </c>
    </row>
    <row r="64" spans="1:39" x14ac:dyDescent="0.3">
      <c r="B64" s="112" t="s">
        <v>952</v>
      </c>
      <c r="C64" s="178" t="s">
        <v>873</v>
      </c>
      <c r="D64" s="179" t="s">
        <v>873</v>
      </c>
      <c r="E64" s="111"/>
      <c r="F64" s="174">
        <v>0</v>
      </c>
      <c r="G64" s="176" t="str">
        <f>IF(OR($F$62=0,F64=0),"-",F64/$F$62)</f>
        <v>-</v>
      </c>
      <c r="H64" s="111"/>
      <c r="I64" s="178" t="s">
        <v>873</v>
      </c>
      <c r="J64" s="179" t="s">
        <v>873</v>
      </c>
      <c r="K64" s="111"/>
      <c r="L64" s="178" t="s">
        <v>873</v>
      </c>
      <c r="M64" s="180" t="s">
        <v>873</v>
      </c>
      <c r="N64" s="196"/>
      <c r="O64" s="112" t="s">
        <v>952</v>
      </c>
      <c r="P64" s="178" t="s">
        <v>873</v>
      </c>
      <c r="Q64" s="179" t="s">
        <v>873</v>
      </c>
      <c r="R64" s="111"/>
      <c r="S64" s="174">
        <v>0</v>
      </c>
      <c r="T64" s="176" t="str">
        <f>IF(OR($S$62=0,S64=0),"-",S64/$S$62)</f>
        <v>-</v>
      </c>
      <c r="U64" s="111"/>
      <c r="V64" s="178" t="s">
        <v>873</v>
      </c>
      <c r="W64" s="179" t="s">
        <v>873</v>
      </c>
      <c r="X64" s="111"/>
      <c r="Y64" s="178" t="s">
        <v>873</v>
      </c>
      <c r="Z64" s="180" t="s">
        <v>873</v>
      </c>
      <c r="AB64" s="112" t="s">
        <v>952</v>
      </c>
      <c r="AC64" s="178" t="s">
        <v>873</v>
      </c>
      <c r="AD64" s="179" t="s">
        <v>873</v>
      </c>
      <c r="AE64" s="111"/>
      <c r="AF64" s="174">
        <v>0</v>
      </c>
      <c r="AG64" s="176" t="str">
        <f>IF(OR($AF$62=0,AF64=0),"-",AF64/$AF$62)</f>
        <v>-</v>
      </c>
      <c r="AH64" s="111"/>
      <c r="AI64" s="178" t="s">
        <v>873</v>
      </c>
      <c r="AJ64" s="179" t="s">
        <v>873</v>
      </c>
      <c r="AK64" s="111"/>
      <c r="AL64" s="178" t="s">
        <v>873</v>
      </c>
      <c r="AM64" s="180" t="s">
        <v>873</v>
      </c>
    </row>
    <row r="65" spans="2:39" x14ac:dyDescent="0.3">
      <c r="B65" s="112" t="s">
        <v>964</v>
      </c>
      <c r="C65" s="178" t="s">
        <v>873</v>
      </c>
      <c r="D65" s="179" t="s">
        <v>873</v>
      </c>
      <c r="E65" s="113"/>
      <c r="F65" s="174">
        <v>0</v>
      </c>
      <c r="G65" s="176" t="str">
        <f>IF(OR($F$62=0,F65=0),"-",F65/$F$62)</f>
        <v>-</v>
      </c>
      <c r="H65" s="113"/>
      <c r="I65" s="178" t="s">
        <v>873</v>
      </c>
      <c r="J65" s="179" t="s">
        <v>873</v>
      </c>
      <c r="K65" s="111"/>
      <c r="L65" s="178" t="s">
        <v>873</v>
      </c>
      <c r="M65" s="180" t="s">
        <v>873</v>
      </c>
      <c r="N65" s="196"/>
      <c r="O65" s="112" t="s">
        <v>964</v>
      </c>
      <c r="P65" s="178" t="s">
        <v>873</v>
      </c>
      <c r="Q65" s="179" t="s">
        <v>873</v>
      </c>
      <c r="R65" s="113"/>
      <c r="S65" s="174">
        <v>0</v>
      </c>
      <c r="T65" s="176" t="str">
        <f>IF(OR($S$62=0,S65=0),"-",S65/$S$62)</f>
        <v>-</v>
      </c>
      <c r="U65" s="113"/>
      <c r="V65" s="178" t="s">
        <v>873</v>
      </c>
      <c r="W65" s="179" t="s">
        <v>873</v>
      </c>
      <c r="X65" s="111"/>
      <c r="Y65" s="178" t="s">
        <v>873</v>
      </c>
      <c r="Z65" s="180" t="s">
        <v>873</v>
      </c>
      <c r="AB65" s="112" t="s">
        <v>964</v>
      </c>
      <c r="AC65" s="178" t="s">
        <v>873</v>
      </c>
      <c r="AD65" s="179" t="s">
        <v>873</v>
      </c>
      <c r="AE65" s="113"/>
      <c r="AF65" s="174">
        <v>0</v>
      </c>
      <c r="AG65" s="176" t="str">
        <f>IF(OR($AF$62=0,AF65=0),"-",AF65/$AF$62)</f>
        <v>-</v>
      </c>
      <c r="AH65" s="113"/>
      <c r="AI65" s="178" t="s">
        <v>873</v>
      </c>
      <c r="AJ65" s="179" t="s">
        <v>873</v>
      </c>
      <c r="AK65" s="111"/>
      <c r="AL65" s="178" t="s">
        <v>873</v>
      </c>
      <c r="AM65" s="180" t="s">
        <v>873</v>
      </c>
    </row>
    <row r="66" spans="2:39" x14ac:dyDescent="0.3">
      <c r="B66" s="110"/>
      <c r="C66" s="174"/>
      <c r="D66" s="175"/>
      <c r="E66" s="111"/>
      <c r="F66" s="174"/>
      <c r="G66" s="175"/>
      <c r="H66" s="111"/>
      <c r="I66" s="174"/>
      <c r="J66" s="175"/>
      <c r="K66" s="111"/>
      <c r="L66" s="174"/>
      <c r="M66" s="181"/>
      <c r="N66" s="194"/>
      <c r="O66" s="110"/>
      <c r="P66" s="174"/>
      <c r="Q66" s="175"/>
      <c r="R66" s="111"/>
      <c r="S66" s="174"/>
      <c r="T66" s="175"/>
      <c r="U66" s="111"/>
      <c r="V66" s="174"/>
      <c r="W66" s="175"/>
      <c r="X66" s="111"/>
      <c r="Y66" s="174"/>
      <c r="Z66" s="181"/>
      <c r="AB66" s="110"/>
      <c r="AC66" s="174"/>
      <c r="AD66" s="175"/>
      <c r="AE66" s="111"/>
      <c r="AF66" s="174"/>
      <c r="AG66" s="175"/>
      <c r="AH66" s="111"/>
      <c r="AI66" s="174"/>
      <c r="AJ66" s="175"/>
      <c r="AK66" s="111"/>
      <c r="AL66" s="174"/>
      <c r="AM66" s="181"/>
    </row>
    <row r="67" spans="2:39" x14ac:dyDescent="0.3">
      <c r="B67" s="110" t="s">
        <v>842</v>
      </c>
      <c r="C67" s="174">
        <f>C68+C69</f>
        <v>0</v>
      </c>
      <c r="D67" s="176" t="str">
        <f>IF(OR($C$53=0,C67=0),"-",C67/$C$53)</f>
        <v>-</v>
      </c>
      <c r="E67" s="111"/>
      <c r="F67" s="174">
        <f>F68+F69</f>
        <v>0</v>
      </c>
      <c r="G67" s="176" t="str">
        <f>IF(OR($C$53=0,F67=0),"-",F67/$C$53)</f>
        <v>-</v>
      </c>
      <c r="H67" s="111"/>
      <c r="I67" s="189">
        <f>I68+I69</f>
        <v>0</v>
      </c>
      <c r="J67" s="176" t="str">
        <f>IF(OR($C$53=0,I67=0),"-",I67/$C$53)</f>
        <v>-</v>
      </c>
      <c r="K67" s="119"/>
      <c r="L67" s="174" t="s">
        <v>873</v>
      </c>
      <c r="M67" s="181" t="s">
        <v>873</v>
      </c>
      <c r="N67" s="194"/>
      <c r="O67" s="110" t="s">
        <v>842</v>
      </c>
      <c r="P67" s="174">
        <f>P68+P69</f>
        <v>0</v>
      </c>
      <c r="Q67" s="176" t="str">
        <f>IF(OR($P$53=0,P67=0),"-",P67/$P$53)</f>
        <v>-</v>
      </c>
      <c r="R67" s="111"/>
      <c r="S67" s="174">
        <f>S68+S69</f>
        <v>0</v>
      </c>
      <c r="T67" s="176" t="str">
        <f>IF(OR($P$53=0,S67=0),"-",S67/$P$53)</f>
        <v>-</v>
      </c>
      <c r="U67" s="111"/>
      <c r="V67" s="189">
        <f>V68+V69</f>
        <v>0</v>
      </c>
      <c r="W67" s="176" t="str">
        <f>IF(OR($P$53=0,V67=0),"-",V67/$P$53)</f>
        <v>-</v>
      </c>
      <c r="X67" s="119"/>
      <c r="Y67" s="174" t="s">
        <v>873</v>
      </c>
      <c r="Z67" s="181" t="s">
        <v>873</v>
      </c>
      <c r="AB67" s="110" t="s">
        <v>842</v>
      </c>
      <c r="AC67" s="174">
        <f>AC68+AC69</f>
        <v>0</v>
      </c>
      <c r="AD67" s="176" t="str">
        <f>IF(OR($C$53=0,AC67=0),"-",AC67/$C$53)</f>
        <v>-</v>
      </c>
      <c r="AE67" s="111"/>
      <c r="AF67" s="174">
        <f>AF68+AF69</f>
        <v>0</v>
      </c>
      <c r="AG67" s="176" t="str">
        <f>IF(OR($AC$53=0,AF67=0),"-",AF67/$AC$53)</f>
        <v>-</v>
      </c>
      <c r="AH67" s="111"/>
      <c r="AI67" s="189">
        <f>AI68+AI69</f>
        <v>0</v>
      </c>
      <c r="AJ67" s="176" t="str">
        <f>IF(OR($AC$53=0,AI67=0),"-",AI67/$AC$53)</f>
        <v>-</v>
      </c>
      <c r="AK67" s="119"/>
      <c r="AL67" s="174" t="s">
        <v>873</v>
      </c>
      <c r="AM67" s="181" t="s">
        <v>873</v>
      </c>
    </row>
    <row r="68" spans="2:39" x14ac:dyDescent="0.3">
      <c r="B68" s="112" t="s">
        <v>877</v>
      </c>
      <c r="C68" s="174">
        <v>0</v>
      </c>
      <c r="D68" s="176" t="str">
        <f>IF(OR($C$53=0,C68=0),"-",C68/$C$53)</f>
        <v>-</v>
      </c>
      <c r="E68" s="111"/>
      <c r="F68" s="174">
        <v>0</v>
      </c>
      <c r="G68" s="176" t="str">
        <f>IF(OR($C$53=0,F68=0),"-",F68/$C$53)</f>
        <v>-</v>
      </c>
      <c r="H68" s="111"/>
      <c r="I68" s="174">
        <v>0</v>
      </c>
      <c r="J68" s="176" t="str">
        <f>IF(OR($C$53=0,I68=0),"-",I68/$C$53)</f>
        <v>-</v>
      </c>
      <c r="K68" s="119"/>
      <c r="L68" s="174" t="s">
        <v>873</v>
      </c>
      <c r="M68" s="181" t="s">
        <v>873</v>
      </c>
      <c r="N68" s="194"/>
      <c r="O68" s="112" t="s">
        <v>877</v>
      </c>
      <c r="P68" s="174">
        <v>0</v>
      </c>
      <c r="Q68" s="176" t="str">
        <f>IF(OR($P$53=0,P68=0),"-",P68/$P$53)</f>
        <v>-</v>
      </c>
      <c r="R68" s="111"/>
      <c r="S68" s="174">
        <v>0</v>
      </c>
      <c r="T68" s="176" t="str">
        <f>IF(OR($P$53=0,S68=0),"-",S68/$P$53)</f>
        <v>-</v>
      </c>
      <c r="U68" s="111"/>
      <c r="V68" s="174">
        <v>0</v>
      </c>
      <c r="W68" s="176" t="str">
        <f>IF(OR($P$53=0,V68=0),"-",V68/$P$53)</f>
        <v>-</v>
      </c>
      <c r="X68" s="119"/>
      <c r="Y68" s="174" t="s">
        <v>873</v>
      </c>
      <c r="Z68" s="181" t="s">
        <v>873</v>
      </c>
      <c r="AB68" s="112" t="s">
        <v>877</v>
      </c>
      <c r="AC68" s="174">
        <v>0</v>
      </c>
      <c r="AD68" s="176" t="str">
        <f>IF(OR($C$53=0,AC68=0),"-",AC68/$C$53)</f>
        <v>-</v>
      </c>
      <c r="AE68" s="111"/>
      <c r="AF68" s="174">
        <v>0</v>
      </c>
      <c r="AG68" s="176" t="str">
        <f>IF(OR($AC$53=0,AF68=0),"-",AF68/$AC$53)</f>
        <v>-</v>
      </c>
      <c r="AH68" s="111"/>
      <c r="AI68" s="174">
        <v>0</v>
      </c>
      <c r="AJ68" s="176" t="str">
        <f>IF(OR($AC$53=0,AI68=0),"-",AI68/$AC$53)</f>
        <v>-</v>
      </c>
      <c r="AK68" s="119"/>
      <c r="AL68" s="174" t="s">
        <v>873</v>
      </c>
      <c r="AM68" s="181" t="s">
        <v>873</v>
      </c>
    </row>
    <row r="69" spans="2:39" x14ac:dyDescent="0.3">
      <c r="B69" s="112" t="s">
        <v>841</v>
      </c>
      <c r="C69" s="174">
        <v>0</v>
      </c>
      <c r="D69" s="176" t="str">
        <f>IF(OR($C$53=0,C69=0),"-",C69/$C$53)</f>
        <v>-</v>
      </c>
      <c r="E69" s="131"/>
      <c r="F69" s="174">
        <v>0</v>
      </c>
      <c r="G69" s="176" t="str">
        <f>IF(OR($C$53=0,F69=0),"-",F69/$C$53)</f>
        <v>-</v>
      </c>
      <c r="H69" s="131"/>
      <c r="I69" s="182">
        <v>0</v>
      </c>
      <c r="J69" s="176" t="str">
        <f>IF(OR($C$53=0,I69=0),"-",I69/$C$53)</f>
        <v>-</v>
      </c>
      <c r="K69" s="119"/>
      <c r="L69" s="174" t="s">
        <v>873</v>
      </c>
      <c r="M69" s="177" t="s">
        <v>873</v>
      </c>
      <c r="N69" s="195"/>
      <c r="O69" s="112" t="s">
        <v>841</v>
      </c>
      <c r="P69" s="174">
        <v>0</v>
      </c>
      <c r="Q69" s="176" t="str">
        <f>IF(OR($P$53=0,P69=0),"-",P69/$P$53)</f>
        <v>-</v>
      </c>
      <c r="R69" s="131"/>
      <c r="S69" s="174">
        <v>0</v>
      </c>
      <c r="T69" s="176" t="str">
        <f>IF(OR($P$53=0,S69=0),"-",S69/$P$53)</f>
        <v>-</v>
      </c>
      <c r="U69" s="131"/>
      <c r="V69" s="182">
        <v>0</v>
      </c>
      <c r="W69" s="176" t="str">
        <f>IF(OR($P$53=0,V69=0),"-",V69/$P$53)</f>
        <v>-</v>
      </c>
      <c r="X69" s="119"/>
      <c r="Y69" s="174" t="s">
        <v>873</v>
      </c>
      <c r="Z69" s="177" t="s">
        <v>873</v>
      </c>
      <c r="AB69" s="112" t="s">
        <v>841</v>
      </c>
      <c r="AC69" s="174">
        <v>0</v>
      </c>
      <c r="AD69" s="176" t="str">
        <f>IF(OR($C$53=0,AC69=0),"-",AC69/$C$53)</f>
        <v>-</v>
      </c>
      <c r="AE69" s="131"/>
      <c r="AF69" s="174">
        <v>0</v>
      </c>
      <c r="AG69" s="176" t="str">
        <f>IF(OR($AC$53=0,AF69=0),"-",AF69/$AC$53)</f>
        <v>-</v>
      </c>
      <c r="AH69" s="131"/>
      <c r="AI69" s="182">
        <v>0</v>
      </c>
      <c r="AJ69" s="176" t="str">
        <f>IF(OR($AC$53=0,AI69=0),"-",AI69/$AC$53)</f>
        <v>-</v>
      </c>
      <c r="AK69" s="119"/>
      <c r="AL69" s="174" t="s">
        <v>873</v>
      </c>
      <c r="AM69" s="177" t="s">
        <v>873</v>
      </c>
    </row>
    <row r="70" spans="2:39" x14ac:dyDescent="0.3">
      <c r="B70" s="112" t="s">
        <v>875</v>
      </c>
      <c r="C70" s="178">
        <v>0</v>
      </c>
      <c r="D70" s="176" t="str">
        <f>IF(OR($C$69=0,C70=0),"-",C70/$C$69)</f>
        <v>-</v>
      </c>
      <c r="E70" s="131"/>
      <c r="F70" s="174">
        <v>0</v>
      </c>
      <c r="G70" s="176" t="str">
        <f>IF(OR($F$69=0,F70=0),"-",F70/$F$69)</f>
        <v>-</v>
      </c>
      <c r="H70" s="131"/>
      <c r="I70" s="182">
        <v>0</v>
      </c>
      <c r="J70" s="176" t="str">
        <f>IF(OR($I$69=0,I70=0),"-",I70/$I$69)</f>
        <v>-</v>
      </c>
      <c r="K70" s="119"/>
      <c r="L70" s="174" t="s">
        <v>873</v>
      </c>
      <c r="M70" s="181" t="s">
        <v>873</v>
      </c>
      <c r="N70" s="194"/>
      <c r="O70" s="112" t="s">
        <v>875</v>
      </c>
      <c r="P70" s="178">
        <v>0</v>
      </c>
      <c r="Q70" s="176" t="str">
        <f>IF(OR($P$69=0,P70=0),"-",P70/$P$69)</f>
        <v>-</v>
      </c>
      <c r="R70" s="131"/>
      <c r="S70" s="174">
        <v>0</v>
      </c>
      <c r="T70" s="176" t="str">
        <f>IF(OR($S$69=0,S70=0),"-",S70/$S$69)</f>
        <v>-</v>
      </c>
      <c r="U70" s="131"/>
      <c r="V70" s="182">
        <v>0</v>
      </c>
      <c r="W70" s="176" t="str">
        <f>IF(OR($V$69=0,V70=0),"-",V70/$V$69)</f>
        <v>-</v>
      </c>
      <c r="X70" s="119"/>
      <c r="Y70" s="174" t="s">
        <v>873</v>
      </c>
      <c r="Z70" s="181" t="s">
        <v>873</v>
      </c>
      <c r="AB70" s="112" t="s">
        <v>875</v>
      </c>
      <c r="AC70" s="178">
        <v>0</v>
      </c>
      <c r="AD70" s="176" t="str">
        <f>IF(OR($C$69=0,AC70=0),"-",AC70/$C$69)</f>
        <v>-</v>
      </c>
      <c r="AE70" s="131"/>
      <c r="AF70" s="174">
        <v>0</v>
      </c>
      <c r="AG70" s="176" t="str">
        <f>IF(OR($AF$69=0,AF70=0),"-",AF70/$AF$69)</f>
        <v>-</v>
      </c>
      <c r="AH70" s="131"/>
      <c r="AI70" s="182">
        <v>0</v>
      </c>
      <c r="AJ70" s="176" t="str">
        <f>IF(OR($AI$69=0,AI70=0),"-",AI70/$AI$69)</f>
        <v>-</v>
      </c>
      <c r="AK70" s="119"/>
      <c r="AL70" s="174" t="s">
        <v>873</v>
      </c>
      <c r="AM70" s="181" t="s">
        <v>873</v>
      </c>
    </row>
    <row r="71" spans="2:39" x14ac:dyDescent="0.3">
      <c r="B71" s="112" t="s">
        <v>876</v>
      </c>
      <c r="C71" s="178">
        <v>0</v>
      </c>
      <c r="D71" s="176" t="str">
        <f>IF(OR($C$69=0,C71=0),"-",C71/$C$69)</f>
        <v>-</v>
      </c>
      <c r="E71" s="131"/>
      <c r="F71" s="174">
        <v>0</v>
      </c>
      <c r="G71" s="176" t="str">
        <f>IF(OR($F$69=0,F71=0),"-",F71/$F$69)</f>
        <v>-</v>
      </c>
      <c r="H71" s="131"/>
      <c r="I71" s="182">
        <v>0</v>
      </c>
      <c r="J71" s="176" t="str">
        <f t="shared" ref="J71:J73" si="3">IF(OR($I$69=0,I71=0),"-",I71/$I$69)</f>
        <v>-</v>
      </c>
      <c r="K71" s="119"/>
      <c r="L71" s="174" t="s">
        <v>873</v>
      </c>
      <c r="M71" s="177" t="s">
        <v>873</v>
      </c>
      <c r="N71" s="195"/>
      <c r="O71" s="112" t="s">
        <v>876</v>
      </c>
      <c r="P71" s="178">
        <v>0</v>
      </c>
      <c r="Q71" s="176" t="str">
        <f>IF(OR($P$69=0,P71=0),"-",P71/$P$69)</f>
        <v>-</v>
      </c>
      <c r="R71" s="131"/>
      <c r="S71" s="174">
        <v>0</v>
      </c>
      <c r="T71" s="176" t="str">
        <f>IF(OR($S$69=0,S71=0),"-",S71/$S$69)</f>
        <v>-</v>
      </c>
      <c r="U71" s="131"/>
      <c r="V71" s="182">
        <v>0</v>
      </c>
      <c r="W71" s="176" t="str">
        <f>IF(OR($V$69=0,V71=0),"-",V71/$V$69)</f>
        <v>-</v>
      </c>
      <c r="X71" s="119"/>
      <c r="Y71" s="174" t="s">
        <v>873</v>
      </c>
      <c r="Z71" s="177" t="s">
        <v>873</v>
      </c>
      <c r="AB71" s="112" t="s">
        <v>876</v>
      </c>
      <c r="AC71" s="178">
        <v>0</v>
      </c>
      <c r="AD71" s="176" t="str">
        <f>IF(OR($C$69=0,AC71=0),"-",AC71/$C$69)</f>
        <v>-</v>
      </c>
      <c r="AE71" s="131"/>
      <c r="AF71" s="174">
        <v>0</v>
      </c>
      <c r="AG71" s="176" t="str">
        <f>IF(OR($AF$69=0,AF71=0),"-",AF71/$AF$69)</f>
        <v>-</v>
      </c>
      <c r="AH71" s="131"/>
      <c r="AI71" s="182">
        <v>0</v>
      </c>
      <c r="AJ71" s="176" t="str">
        <f>IF(OR($AI$69=0,AI71=0),"-",AI71/$AI$69)</f>
        <v>-</v>
      </c>
      <c r="AK71" s="119"/>
      <c r="AL71" s="174" t="s">
        <v>873</v>
      </c>
      <c r="AM71" s="177" t="s">
        <v>873</v>
      </c>
    </row>
    <row r="72" spans="2:39" x14ac:dyDescent="0.3">
      <c r="B72" s="112" t="s">
        <v>878</v>
      </c>
      <c r="C72" s="178">
        <v>0</v>
      </c>
      <c r="D72" s="176" t="str">
        <f>IF(OR($C$69=0,C72=0),"-",C72/$C$69)</f>
        <v>-</v>
      </c>
      <c r="E72" s="131"/>
      <c r="F72" s="183">
        <v>0</v>
      </c>
      <c r="G72" s="176" t="str">
        <f>IF(OR($F$69=0,F72=0),"-",F72/$F$69)</f>
        <v>-</v>
      </c>
      <c r="H72" s="131"/>
      <c r="I72" s="182">
        <v>0</v>
      </c>
      <c r="J72" s="176" t="str">
        <f t="shared" si="3"/>
        <v>-</v>
      </c>
      <c r="K72" s="119"/>
      <c r="L72" s="174" t="s">
        <v>873</v>
      </c>
      <c r="M72" s="181" t="s">
        <v>873</v>
      </c>
      <c r="N72" s="194"/>
      <c r="O72" s="112" t="s">
        <v>878</v>
      </c>
      <c r="P72" s="178">
        <v>0</v>
      </c>
      <c r="Q72" s="176" t="str">
        <f>IF(OR($P$69=0,P72=0),"-",P72/$P$69)</f>
        <v>-</v>
      </c>
      <c r="R72" s="131"/>
      <c r="S72" s="183">
        <v>0</v>
      </c>
      <c r="T72" s="176" t="str">
        <f>IF(OR($S$69=0,S72=0),"-",S72/$S$69)</f>
        <v>-</v>
      </c>
      <c r="U72" s="131"/>
      <c r="V72" s="182">
        <v>0</v>
      </c>
      <c r="W72" s="176" t="str">
        <f>IF(OR($V$69=0,V72=0),"-",V72/$V$69)</f>
        <v>-</v>
      </c>
      <c r="X72" s="119"/>
      <c r="Y72" s="174" t="s">
        <v>873</v>
      </c>
      <c r="Z72" s="181" t="s">
        <v>873</v>
      </c>
      <c r="AB72" s="112" t="s">
        <v>878</v>
      </c>
      <c r="AC72" s="178">
        <v>0</v>
      </c>
      <c r="AD72" s="176" t="str">
        <f>IF(OR($C$69=0,AC72=0),"-",AC72/$C$69)</f>
        <v>-</v>
      </c>
      <c r="AE72" s="131"/>
      <c r="AF72" s="183">
        <v>0</v>
      </c>
      <c r="AG72" s="176" t="str">
        <f>IF(OR($AF$69=0,AF72=0),"-",AF72/$AF$69)</f>
        <v>-</v>
      </c>
      <c r="AH72" s="131"/>
      <c r="AI72" s="182">
        <v>0</v>
      </c>
      <c r="AJ72" s="176" t="str">
        <f>IF(OR($AI$69=0,AI72=0),"-",AI72/$AI$69)</f>
        <v>-</v>
      </c>
      <c r="AK72" s="119"/>
      <c r="AL72" s="174" t="s">
        <v>873</v>
      </c>
      <c r="AM72" s="181" t="s">
        <v>873</v>
      </c>
    </row>
    <row r="73" spans="2:39" x14ac:dyDescent="0.3">
      <c r="B73" s="112" t="s">
        <v>986</v>
      </c>
      <c r="C73" s="178">
        <v>0</v>
      </c>
      <c r="D73" s="176" t="str">
        <f>IF(OR($C$69=0,C73=0),"-",C73/$C$69)</f>
        <v>-</v>
      </c>
      <c r="E73" s="131"/>
      <c r="F73" s="183">
        <v>0</v>
      </c>
      <c r="G73" s="176" t="str">
        <f>IF(OR($F$69=0,F73=0),"-",F73/$F$69)</f>
        <v>-</v>
      </c>
      <c r="H73" s="131"/>
      <c r="I73" s="182">
        <v>0</v>
      </c>
      <c r="J73" s="176" t="str">
        <f t="shared" si="3"/>
        <v>-</v>
      </c>
      <c r="K73" s="119"/>
      <c r="L73" s="174" t="s">
        <v>873</v>
      </c>
      <c r="M73" s="181" t="s">
        <v>873</v>
      </c>
      <c r="N73" s="194"/>
      <c r="O73" s="112" t="s">
        <v>986</v>
      </c>
      <c r="P73" s="178">
        <v>0</v>
      </c>
      <c r="Q73" s="176" t="str">
        <f>IF(OR($P$69=0,P73=0),"-",P73/$P$69)</f>
        <v>-</v>
      </c>
      <c r="R73" s="131"/>
      <c r="S73" s="183">
        <v>0</v>
      </c>
      <c r="T73" s="176" t="str">
        <f>IF(OR($S$69=0,S73=0),"-",S73/$S$69)</f>
        <v>-</v>
      </c>
      <c r="U73" s="131"/>
      <c r="V73" s="182">
        <v>0</v>
      </c>
      <c r="W73" s="176" t="str">
        <f>IF(OR($V$69=0,V73=0),"-",V73/$V$69)</f>
        <v>-</v>
      </c>
      <c r="X73" s="119"/>
      <c r="Y73" s="174" t="s">
        <v>873</v>
      </c>
      <c r="Z73" s="181" t="s">
        <v>873</v>
      </c>
      <c r="AB73" s="112" t="s">
        <v>986</v>
      </c>
      <c r="AC73" s="178">
        <v>0</v>
      </c>
      <c r="AD73" s="176" t="str">
        <f>IF(OR($C$69=0,AC73=0),"-",AC73/$C$69)</f>
        <v>-</v>
      </c>
      <c r="AE73" s="131"/>
      <c r="AF73" s="183">
        <v>0</v>
      </c>
      <c r="AG73" s="176" t="str">
        <f>IF(OR($AF$69=0,AF73=0),"-",AF73/$AF$69)</f>
        <v>-</v>
      </c>
      <c r="AH73" s="131"/>
      <c r="AI73" s="182">
        <v>0</v>
      </c>
      <c r="AJ73" s="176" t="str">
        <f>IF(OR($AI$69=0,AI73=0),"-",AI73/$AI$69)</f>
        <v>-</v>
      </c>
      <c r="AK73" s="119"/>
      <c r="AL73" s="174" t="s">
        <v>873</v>
      </c>
      <c r="AM73" s="181" t="s">
        <v>873</v>
      </c>
    </row>
    <row r="74" spans="2:39" x14ac:dyDescent="0.3">
      <c r="B74" s="112" t="s">
        <v>866</v>
      </c>
      <c r="C74" s="178">
        <v>0</v>
      </c>
      <c r="D74" s="176" t="str">
        <f>IF(OR($C$69=0,C74=0),"-",C74/$C$69)</f>
        <v>-</v>
      </c>
      <c r="E74" s="131"/>
      <c r="F74" s="174">
        <v>0</v>
      </c>
      <c r="G74" s="176" t="str">
        <f>IF(OR($F$69=0,F74=0),"-",F74/$F$69)</f>
        <v>-</v>
      </c>
      <c r="H74" s="131"/>
      <c r="I74" s="182">
        <v>0</v>
      </c>
      <c r="J74" s="176" t="str">
        <f>IF(OR($I$69=0,I74=0),"-",I74/$I$69)</f>
        <v>-</v>
      </c>
      <c r="K74" s="111"/>
      <c r="L74" s="174" t="s">
        <v>873</v>
      </c>
      <c r="M74" s="177" t="s">
        <v>873</v>
      </c>
      <c r="N74" s="195"/>
      <c r="O74" s="112" t="s">
        <v>866</v>
      </c>
      <c r="P74" s="178">
        <v>0</v>
      </c>
      <c r="Q74" s="176" t="str">
        <f>IF(OR($P$69=0,P74=0),"-",P74/$P$69)</f>
        <v>-</v>
      </c>
      <c r="R74" s="131"/>
      <c r="S74" s="174">
        <v>0</v>
      </c>
      <c r="T74" s="176" t="str">
        <f>IF(OR($S$69=0,S74=0),"-",S74/$F$69)</f>
        <v>-</v>
      </c>
      <c r="U74" s="131"/>
      <c r="V74" s="182">
        <v>0</v>
      </c>
      <c r="W74" s="176" t="str">
        <f>IF(OR($V$69=0,V74=0),"-",V74/$V$69)</f>
        <v>-</v>
      </c>
      <c r="X74" s="111"/>
      <c r="Y74" s="174" t="s">
        <v>873</v>
      </c>
      <c r="Z74" s="177" t="s">
        <v>873</v>
      </c>
      <c r="AB74" s="112" t="s">
        <v>866</v>
      </c>
      <c r="AC74" s="178">
        <v>0</v>
      </c>
      <c r="AD74" s="176" t="str">
        <f>IF(OR($C$69=0,AC74=0),"-",AC74/$C$69)</f>
        <v>-</v>
      </c>
      <c r="AE74" s="131"/>
      <c r="AF74" s="174">
        <v>0</v>
      </c>
      <c r="AG74" s="176" t="str">
        <f>IF(OR($AF$69=0,AF74=0),"-",AF74/$AF$69)</f>
        <v>-</v>
      </c>
      <c r="AH74" s="131"/>
      <c r="AI74" s="182">
        <v>0</v>
      </c>
      <c r="AJ74" s="176" t="str">
        <f>IF(OR($AI$69=0,AI74=0),"-",AI74/$AI$69)</f>
        <v>-</v>
      </c>
      <c r="AK74" s="111"/>
      <c r="AL74" s="174" t="s">
        <v>873</v>
      </c>
      <c r="AM74" s="177" t="s">
        <v>873</v>
      </c>
    </row>
    <row r="75" spans="2:39" x14ac:dyDescent="0.3">
      <c r="B75" s="112" t="s">
        <v>951</v>
      </c>
      <c r="C75" s="178">
        <v>0</v>
      </c>
      <c r="D75" s="176" t="str">
        <f>IF(OR($C$74=0,C75=0),"-",C75/$C$74)</f>
        <v>-</v>
      </c>
      <c r="E75" s="131"/>
      <c r="F75" s="174">
        <v>0</v>
      </c>
      <c r="G75" s="176" t="str">
        <f>IF(OR($F$74=0,F75=0),"-",F75/$F$74)</f>
        <v>-</v>
      </c>
      <c r="H75" s="131"/>
      <c r="I75" s="182">
        <v>0</v>
      </c>
      <c r="J75" s="176" t="str">
        <f>IF(OR($I$74=0,I75=0),"-",I75/$I$74)</f>
        <v>-</v>
      </c>
      <c r="K75" s="111"/>
      <c r="L75" s="174" t="s">
        <v>873</v>
      </c>
      <c r="M75" s="177" t="s">
        <v>873</v>
      </c>
      <c r="N75" s="195"/>
      <c r="O75" s="112" t="s">
        <v>951</v>
      </c>
      <c r="P75" s="178">
        <v>0</v>
      </c>
      <c r="Q75" s="176" t="str">
        <f>IF(OR($P$74=0,P75=0),"-",P75/$P$74)</f>
        <v>-</v>
      </c>
      <c r="R75" s="131"/>
      <c r="S75" s="174">
        <v>0</v>
      </c>
      <c r="T75" s="176" t="str">
        <f>IF(OR($S$74=0,S75=0),"-",S75/$S$74)</f>
        <v>-</v>
      </c>
      <c r="U75" s="131"/>
      <c r="V75" s="182">
        <v>0</v>
      </c>
      <c r="W75" s="176" t="str">
        <f>IF(OR($V$74=0,V75=0),"-",V75/$V$74)</f>
        <v>-</v>
      </c>
      <c r="X75" s="111"/>
      <c r="Y75" s="174" t="s">
        <v>873</v>
      </c>
      <c r="Z75" s="177" t="s">
        <v>873</v>
      </c>
      <c r="AB75" s="112" t="s">
        <v>951</v>
      </c>
      <c r="AC75" s="178">
        <v>0</v>
      </c>
      <c r="AD75" s="176" t="str">
        <f>IF(OR($C$74=0,AC75=0),"-",AC75/$C$74)</f>
        <v>-</v>
      </c>
      <c r="AE75" s="131"/>
      <c r="AF75" s="174">
        <v>0</v>
      </c>
      <c r="AG75" s="176" t="str">
        <f>IF(OR($AF$74=0,AF75=0),"-",AF75/$AF$74)</f>
        <v>-</v>
      </c>
      <c r="AH75" s="131"/>
      <c r="AI75" s="182">
        <v>0</v>
      </c>
      <c r="AJ75" s="176" t="str">
        <f>IF(OR($AI$74=0,AI75=0),"-",AI75/$AI$74)</f>
        <v>-</v>
      </c>
      <c r="AK75" s="111"/>
      <c r="AL75" s="174" t="s">
        <v>873</v>
      </c>
      <c r="AM75" s="177" t="s">
        <v>873</v>
      </c>
    </row>
    <row r="76" spans="2:39" x14ac:dyDescent="0.3">
      <c r="B76" s="112" t="s">
        <v>952</v>
      </c>
      <c r="C76" s="178">
        <v>0</v>
      </c>
      <c r="D76" s="176" t="str">
        <f t="shared" ref="D76:D77" si="4">IF(OR($C$74=0,C76=0),"-",C76/$C$74)</f>
        <v>-</v>
      </c>
      <c r="E76" s="131"/>
      <c r="F76" s="174">
        <v>0</v>
      </c>
      <c r="G76" s="176" t="str">
        <f t="shared" ref="G76:G77" si="5">IF(OR($F$74=0,F76=0),"-",F76/$F$74)</f>
        <v>-</v>
      </c>
      <c r="H76" s="131"/>
      <c r="I76" s="182">
        <v>0</v>
      </c>
      <c r="J76" s="176" t="str">
        <f t="shared" ref="J76:J77" si="6">IF(OR($I$74=0,I76=0),"-",I76/$I$74)</f>
        <v>-</v>
      </c>
      <c r="K76" s="111"/>
      <c r="L76" s="174" t="s">
        <v>873</v>
      </c>
      <c r="M76" s="177" t="s">
        <v>873</v>
      </c>
      <c r="N76" s="195"/>
      <c r="O76" s="112" t="s">
        <v>952</v>
      </c>
      <c r="P76" s="178">
        <v>0</v>
      </c>
      <c r="Q76" s="176" t="str">
        <f>IF(OR($P$74=0,P76=0),"-",P76/$P$74)</f>
        <v>-</v>
      </c>
      <c r="R76" s="131"/>
      <c r="S76" s="174">
        <v>0</v>
      </c>
      <c r="T76" s="176" t="str">
        <f>IF(OR($S$74=0,S76=0),"-",S76/$S$74)</f>
        <v>-</v>
      </c>
      <c r="U76" s="131"/>
      <c r="V76" s="182">
        <v>0</v>
      </c>
      <c r="W76" s="176" t="str">
        <f>IF(OR($V$74=0,V76=0),"-",V76/$V$74)</f>
        <v>-</v>
      </c>
      <c r="X76" s="111"/>
      <c r="Y76" s="174" t="s">
        <v>873</v>
      </c>
      <c r="Z76" s="177" t="s">
        <v>873</v>
      </c>
      <c r="AB76" s="112" t="s">
        <v>952</v>
      </c>
      <c r="AC76" s="178">
        <v>0</v>
      </c>
      <c r="AD76" s="176" t="str">
        <f t="shared" ref="AD76:AD77" si="7">IF(OR($C$74=0,AC76=0),"-",AC76/$C$74)</f>
        <v>-</v>
      </c>
      <c r="AE76" s="131"/>
      <c r="AF76" s="174">
        <v>0</v>
      </c>
      <c r="AG76" s="176" t="str">
        <f>IF(OR($AF$74=0,AF76=0),"-",AF76/$AF$74)</f>
        <v>-</v>
      </c>
      <c r="AH76" s="131"/>
      <c r="AI76" s="182">
        <v>0</v>
      </c>
      <c r="AJ76" s="176" t="str">
        <f>IF(OR($AI$74=0,AI76=0),"-",AI76/$AI$74)</f>
        <v>-</v>
      </c>
      <c r="AK76" s="111"/>
      <c r="AL76" s="174" t="s">
        <v>873</v>
      </c>
      <c r="AM76" s="177" t="s">
        <v>873</v>
      </c>
    </row>
    <row r="77" spans="2:39" x14ac:dyDescent="0.3">
      <c r="B77" s="112" t="s">
        <v>965</v>
      </c>
      <c r="C77" s="178">
        <v>0</v>
      </c>
      <c r="D77" s="176" t="str">
        <f t="shared" si="4"/>
        <v>-</v>
      </c>
      <c r="E77" s="131"/>
      <c r="F77" s="174">
        <v>0</v>
      </c>
      <c r="G77" s="176" t="str">
        <f t="shared" si="5"/>
        <v>-</v>
      </c>
      <c r="H77" s="131"/>
      <c r="I77" s="182">
        <v>0</v>
      </c>
      <c r="J77" s="176" t="str">
        <f t="shared" si="6"/>
        <v>-</v>
      </c>
      <c r="K77" s="111"/>
      <c r="L77" s="174" t="s">
        <v>873</v>
      </c>
      <c r="M77" s="177" t="s">
        <v>873</v>
      </c>
      <c r="N77" s="195"/>
      <c r="O77" s="112" t="s">
        <v>965</v>
      </c>
      <c r="P77" s="178">
        <v>0</v>
      </c>
      <c r="Q77" s="176" t="str">
        <f>IF(OR($P$74=0,P77=0),"-",P77/$P$74)</f>
        <v>-</v>
      </c>
      <c r="R77" s="131"/>
      <c r="S77" s="174">
        <v>0</v>
      </c>
      <c r="T77" s="176" t="str">
        <f>IF(OR($S$74=0,S77=0),"-",S77/$S$74)</f>
        <v>-</v>
      </c>
      <c r="U77" s="131"/>
      <c r="V77" s="182">
        <v>0</v>
      </c>
      <c r="W77" s="176" t="str">
        <f>IF(OR($V$74=0,V77=0),"-",V77/$V$74)</f>
        <v>-</v>
      </c>
      <c r="X77" s="111"/>
      <c r="Y77" s="174" t="s">
        <v>873</v>
      </c>
      <c r="Z77" s="177" t="s">
        <v>873</v>
      </c>
      <c r="AB77" s="112" t="s">
        <v>965</v>
      </c>
      <c r="AC77" s="178">
        <v>0</v>
      </c>
      <c r="AD77" s="176" t="str">
        <f t="shared" si="7"/>
        <v>-</v>
      </c>
      <c r="AE77" s="131"/>
      <c r="AF77" s="174">
        <v>0</v>
      </c>
      <c r="AG77" s="176" t="str">
        <f>IF(OR($AF$74=0,AF77=0),"-",AF77/$AF$74)</f>
        <v>-</v>
      </c>
      <c r="AH77" s="131"/>
      <c r="AI77" s="182">
        <v>0</v>
      </c>
      <c r="AJ77" s="176" t="str">
        <f>IF(OR($AI$74=0,AI77=0),"-",AI77/$AI$74)</f>
        <v>-</v>
      </c>
      <c r="AK77" s="111"/>
      <c r="AL77" s="174" t="s">
        <v>873</v>
      </c>
      <c r="AM77" s="177" t="s">
        <v>873</v>
      </c>
    </row>
    <row r="78" spans="2:39" x14ac:dyDescent="0.3">
      <c r="B78" s="112" t="s">
        <v>984</v>
      </c>
      <c r="C78" s="178" t="s">
        <v>873</v>
      </c>
      <c r="D78" s="176" t="s">
        <v>873</v>
      </c>
      <c r="E78" s="131"/>
      <c r="F78" s="174" t="s">
        <v>873</v>
      </c>
      <c r="G78" s="176" t="s">
        <v>873</v>
      </c>
      <c r="H78" s="131"/>
      <c r="I78" s="182">
        <v>0</v>
      </c>
      <c r="J78" s="176" t="str">
        <f>IF(OR($C$53=0,I78=0),"-",I78/$C$53)</f>
        <v>-</v>
      </c>
      <c r="K78" s="111"/>
      <c r="L78" s="174" t="s">
        <v>873</v>
      </c>
      <c r="M78" s="177" t="s">
        <v>873</v>
      </c>
      <c r="N78" s="195"/>
      <c r="O78" s="112" t="s">
        <v>984</v>
      </c>
      <c r="P78" s="178" t="s">
        <v>873</v>
      </c>
      <c r="Q78" s="176" t="s">
        <v>873</v>
      </c>
      <c r="R78" s="131"/>
      <c r="S78" s="174" t="s">
        <v>873</v>
      </c>
      <c r="T78" s="176" t="s">
        <v>873</v>
      </c>
      <c r="U78" s="131"/>
      <c r="V78" s="182">
        <v>0</v>
      </c>
      <c r="W78" s="176" t="str">
        <f>IF(OR($P$53=0,V78=0),"-",V78/$P$53)</f>
        <v>-</v>
      </c>
      <c r="X78" s="111"/>
      <c r="Y78" s="174" t="s">
        <v>873</v>
      </c>
      <c r="Z78" s="177" t="s">
        <v>873</v>
      </c>
      <c r="AB78" s="112" t="s">
        <v>984</v>
      </c>
      <c r="AC78" s="178" t="s">
        <v>873</v>
      </c>
      <c r="AD78" s="176" t="s">
        <v>873</v>
      </c>
      <c r="AE78" s="131"/>
      <c r="AF78" s="174" t="s">
        <v>873</v>
      </c>
      <c r="AG78" s="176" t="s">
        <v>873</v>
      </c>
      <c r="AH78" s="131"/>
      <c r="AI78" s="182">
        <v>0</v>
      </c>
      <c r="AJ78" s="176" t="str">
        <f>IF(OR($AC$53=0,AI78=0),"-",AI78/$AC$53)</f>
        <v>-</v>
      </c>
      <c r="AK78" s="111"/>
      <c r="AL78" s="174" t="s">
        <v>873</v>
      </c>
      <c r="AM78" s="177" t="s">
        <v>873</v>
      </c>
    </row>
    <row r="79" spans="2:39" ht="15" thickBot="1" x14ac:dyDescent="0.35">
      <c r="B79" s="114" t="s">
        <v>874</v>
      </c>
      <c r="C79" s="184" t="s">
        <v>873</v>
      </c>
      <c r="D79" s="185" t="s">
        <v>873</v>
      </c>
      <c r="E79" s="132"/>
      <c r="F79" s="186" t="s">
        <v>873</v>
      </c>
      <c r="G79" s="185" t="s">
        <v>873</v>
      </c>
      <c r="H79" s="132"/>
      <c r="I79" s="187" t="s">
        <v>873</v>
      </c>
      <c r="J79" s="185" t="s">
        <v>873</v>
      </c>
      <c r="K79" s="120"/>
      <c r="L79" s="186">
        <v>0</v>
      </c>
      <c r="M79" s="188" t="str">
        <f>IF(OR($C$53=0,L79=0),"-",L79/$C$53)</f>
        <v>-</v>
      </c>
      <c r="N79" s="195"/>
      <c r="O79" s="114" t="s">
        <v>874</v>
      </c>
      <c r="P79" s="184" t="s">
        <v>873</v>
      </c>
      <c r="Q79" s="185" t="s">
        <v>873</v>
      </c>
      <c r="R79" s="132"/>
      <c r="S79" s="186" t="s">
        <v>873</v>
      </c>
      <c r="T79" s="185" t="s">
        <v>873</v>
      </c>
      <c r="U79" s="132"/>
      <c r="V79" s="187" t="s">
        <v>873</v>
      </c>
      <c r="W79" s="185" t="s">
        <v>873</v>
      </c>
      <c r="X79" s="120"/>
      <c r="Y79" s="186">
        <v>0</v>
      </c>
      <c r="Z79" s="188" t="str">
        <f>IF(OR($P$53=0,Y79=0),"-",Y79/$P$53)</f>
        <v>-</v>
      </c>
      <c r="AB79" s="114" t="s">
        <v>874</v>
      </c>
      <c r="AC79" s="184" t="s">
        <v>873</v>
      </c>
      <c r="AD79" s="185" t="s">
        <v>873</v>
      </c>
      <c r="AE79" s="132"/>
      <c r="AF79" s="186" t="s">
        <v>873</v>
      </c>
      <c r="AG79" s="185" t="s">
        <v>873</v>
      </c>
      <c r="AH79" s="132"/>
      <c r="AI79" s="187" t="s">
        <v>873</v>
      </c>
      <c r="AJ79" s="185" t="s">
        <v>873</v>
      </c>
      <c r="AK79" s="120"/>
      <c r="AL79" s="186">
        <v>0</v>
      </c>
      <c r="AM79" s="188" t="str">
        <f>IF(OR($AC$53=0,AL79=0),"-",AL79/$AC$53)</f>
        <v>-</v>
      </c>
    </row>
    <row r="100" spans="3:5" x14ac:dyDescent="0.3">
      <c r="C100" s="2"/>
    </row>
    <row r="101" spans="3:5" x14ac:dyDescent="0.3">
      <c r="C101" s="10"/>
      <c r="D101" s="27"/>
      <c r="E101" s="84"/>
    </row>
    <row r="102" spans="3:5" x14ac:dyDescent="0.3">
      <c r="C102" s="12"/>
    </row>
    <row r="103" spans="3:5" x14ac:dyDescent="0.3">
      <c r="C103" s="12"/>
      <c r="D103" s="12"/>
    </row>
    <row r="104" spans="3:5" x14ac:dyDescent="0.3">
      <c r="C104" s="1"/>
      <c r="D104" s="1"/>
      <c r="E104" s="85"/>
    </row>
    <row r="105" spans="3:5" x14ac:dyDescent="0.3">
      <c r="C105" s="1"/>
      <c r="D105" s="1"/>
      <c r="E105" s="85"/>
    </row>
    <row r="106" spans="3:5" x14ac:dyDescent="0.3">
      <c r="C106" s="1"/>
      <c r="D106" s="1"/>
      <c r="E106" s="85"/>
    </row>
    <row r="107" spans="3:5" x14ac:dyDescent="0.3">
      <c r="C107" s="1"/>
      <c r="D107" s="1"/>
      <c r="E107" s="85"/>
    </row>
    <row r="108" spans="3:5" x14ac:dyDescent="0.3">
      <c r="C108" s="1"/>
      <c r="D108" s="1"/>
      <c r="E108" s="85"/>
    </row>
    <row r="109" spans="3:5" x14ac:dyDescent="0.3">
      <c r="C109" s="1"/>
      <c r="D109" s="1"/>
      <c r="E109" s="85"/>
    </row>
    <row r="110" spans="3:5" x14ac:dyDescent="0.3">
      <c r="C110" s="1"/>
      <c r="D110" s="1"/>
      <c r="E110" s="85"/>
    </row>
    <row r="111" spans="3:5" x14ac:dyDescent="0.3">
      <c r="C111" s="1"/>
      <c r="D111" s="1"/>
      <c r="E111" s="85"/>
    </row>
    <row r="112" spans="3:5" x14ac:dyDescent="0.3">
      <c r="C112" s="1"/>
      <c r="D112" s="1"/>
      <c r="E112" s="85"/>
    </row>
    <row r="113" spans="2:5" x14ac:dyDescent="0.3">
      <c r="C113" s="1"/>
      <c r="D113" s="1"/>
      <c r="E113" s="85"/>
    </row>
    <row r="114" spans="2:5" x14ac:dyDescent="0.3">
      <c r="C114" s="1"/>
      <c r="D114" s="1"/>
      <c r="E114" s="85"/>
    </row>
    <row r="115" spans="2:5" x14ac:dyDescent="0.3">
      <c r="C115" s="1"/>
      <c r="D115" s="1"/>
      <c r="E115" s="85"/>
    </row>
    <row r="116" spans="2:5" x14ac:dyDescent="0.3">
      <c r="C116" s="1"/>
      <c r="D116" s="1"/>
      <c r="E116" s="85"/>
    </row>
    <row r="123" spans="2:5" x14ac:dyDescent="0.3">
      <c r="B123" s="14"/>
    </row>
  </sheetData>
  <mergeCells count="18">
    <mergeCell ref="O2:Q2"/>
    <mergeCell ref="AB2:AD2"/>
    <mergeCell ref="O50:Z50"/>
    <mergeCell ref="P56:Q56"/>
    <mergeCell ref="S56:T56"/>
    <mergeCell ref="V56:W56"/>
    <mergeCell ref="Y56:Z56"/>
    <mergeCell ref="AB50:AM50"/>
    <mergeCell ref="AC56:AD56"/>
    <mergeCell ref="AF56:AG56"/>
    <mergeCell ref="AI56:AJ56"/>
    <mergeCell ref="AL56:AM56"/>
    <mergeCell ref="B2:D2"/>
    <mergeCell ref="B50:M50"/>
    <mergeCell ref="C56:D56"/>
    <mergeCell ref="F56:G56"/>
    <mergeCell ref="I56:J56"/>
    <mergeCell ref="L56:M56"/>
  </mergeCells>
  <pageMargins left="0.7" right="0.7" top="0.75" bottom="0.75" header="0.3" footer="0.3"/>
  <pageSetup paperSize="9" orientation="landscape" r:id="rId1"/>
  <legacy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9D18DC-297A-4D41-9FF1-20A758803F20}">
  <dimension ref="A1:AB95"/>
  <sheetViews>
    <sheetView tabSelected="1" topLeftCell="A15" zoomScaleNormal="100" workbookViewId="0">
      <selection activeCell="P32" sqref="P32"/>
    </sheetView>
  </sheetViews>
  <sheetFormatPr defaultColWidth="9.109375" defaultRowHeight="14.4" x14ac:dyDescent="0.3"/>
  <cols>
    <col min="1" max="1" width="3.33203125" style="1" customWidth="1"/>
    <col min="2" max="2" width="33.44140625" style="1" customWidth="1"/>
    <col min="3" max="3" width="10.109375" style="5" customWidth="1"/>
    <col min="4" max="4" width="11.33203125" style="15" customWidth="1"/>
    <col min="5" max="5" width="13.109375" style="15" customWidth="1"/>
    <col min="6" max="8" width="14.109375" style="15" customWidth="1"/>
    <col min="9" max="18" width="8.44140625" style="15" customWidth="1"/>
    <col min="19" max="20" width="8.6640625" style="15" customWidth="1"/>
    <col min="21" max="22" width="14.109375" style="1" customWidth="1"/>
    <col min="23" max="23" width="21.44140625" style="1" customWidth="1"/>
    <col min="24" max="25" width="14.109375" style="1" customWidth="1"/>
    <col min="26" max="26" width="14.109375" style="37" customWidth="1"/>
    <col min="27" max="27" width="14.109375" style="1" customWidth="1"/>
    <col min="28" max="28" width="5.5546875" style="1" customWidth="1"/>
    <col min="29" max="29" width="8.5546875" style="1" customWidth="1"/>
    <col min="30" max="30" width="10.88671875" style="1" customWidth="1"/>
    <col min="31" max="32" width="11.44140625" style="1" customWidth="1"/>
    <col min="33" max="33" width="7.44140625" style="1" customWidth="1"/>
    <col min="34" max="34" width="5.88671875" style="1" customWidth="1"/>
    <col min="35" max="35" width="11.88671875" style="1" customWidth="1"/>
    <col min="36" max="36" width="7.88671875" style="1" customWidth="1"/>
    <col min="37" max="37" width="6.5546875" style="1" customWidth="1"/>
    <col min="38" max="42" width="14.109375" style="1" customWidth="1"/>
    <col min="43" max="16384" width="9.109375" style="1"/>
  </cols>
  <sheetData>
    <row r="1" spans="2:20" ht="15" thickBot="1" x14ac:dyDescent="0.35"/>
    <row r="2" spans="2:20" ht="15" thickBot="1" x14ac:dyDescent="0.35">
      <c r="B2" s="226" t="s">
        <v>780</v>
      </c>
      <c r="C2" s="227"/>
      <c r="D2" s="228"/>
      <c r="E2" s="1"/>
      <c r="F2" s="24"/>
      <c r="G2" s="24"/>
      <c r="H2" s="24"/>
      <c r="I2" s="24"/>
      <c r="J2" s="24"/>
      <c r="K2" s="24"/>
      <c r="L2" s="24"/>
      <c r="M2" s="24"/>
      <c r="N2" s="24"/>
      <c r="O2" s="24"/>
      <c r="P2" s="24"/>
      <c r="Q2" s="24"/>
      <c r="R2" s="24"/>
      <c r="S2" s="24"/>
      <c r="T2" s="24"/>
    </row>
    <row r="3" spans="2:20" x14ac:dyDescent="0.3">
      <c r="B3" s="87"/>
      <c r="C3" s="70" t="s">
        <v>28</v>
      </c>
      <c r="D3" s="88" t="s">
        <v>29</v>
      </c>
      <c r="E3" s="1"/>
      <c r="F3" s="1"/>
      <c r="G3" s="1"/>
      <c r="H3" s="1"/>
      <c r="I3" s="1"/>
      <c r="J3" s="5"/>
      <c r="K3" s="5"/>
      <c r="L3" s="24"/>
      <c r="M3" s="24"/>
      <c r="N3" s="24"/>
      <c r="O3" s="24"/>
      <c r="P3" s="24"/>
      <c r="Q3" s="24"/>
      <c r="R3" s="24"/>
      <c r="S3" s="24"/>
      <c r="T3" s="24"/>
    </row>
    <row r="4" spans="2:20" x14ac:dyDescent="0.3">
      <c r="B4" s="4" t="s">
        <v>759</v>
      </c>
      <c r="C4" s="5">
        <v>0</v>
      </c>
      <c r="D4" s="6"/>
      <c r="E4" s="1"/>
      <c r="F4" s="1"/>
      <c r="G4" s="1"/>
      <c r="H4" s="1"/>
      <c r="I4" s="1"/>
      <c r="J4" s="5"/>
      <c r="K4" s="5"/>
      <c r="L4" s="1"/>
      <c r="M4" s="1"/>
      <c r="N4" s="1"/>
      <c r="O4" s="1"/>
      <c r="P4" s="1"/>
      <c r="Q4" s="1"/>
      <c r="R4" s="1"/>
      <c r="S4" s="1"/>
      <c r="T4" s="1"/>
    </row>
    <row r="5" spans="2:20" x14ac:dyDescent="0.3">
      <c r="B5" s="4" t="s">
        <v>882</v>
      </c>
      <c r="C5" s="5">
        <v>0</v>
      </c>
      <c r="D5" s="6" t="str">
        <f>IF(C5=0, "-", C5/C4)</f>
        <v>-</v>
      </c>
      <c r="E5" s="1"/>
      <c r="F5" s="1"/>
      <c r="G5" s="1"/>
      <c r="H5" s="1"/>
      <c r="I5" s="1"/>
      <c r="J5" s="1"/>
      <c r="K5" s="1"/>
      <c r="L5" s="1"/>
      <c r="M5" s="1"/>
      <c r="N5" s="1"/>
      <c r="O5" s="1"/>
      <c r="P5" s="1"/>
      <c r="Q5" s="1"/>
      <c r="R5" s="1"/>
      <c r="S5" s="1"/>
      <c r="T5" s="1"/>
    </row>
    <row r="6" spans="2:20" x14ac:dyDescent="0.3">
      <c r="B6" s="4" t="s">
        <v>893</v>
      </c>
      <c r="C6" s="69">
        <v>0</v>
      </c>
      <c r="D6" s="6" t="str">
        <f>IF(C6=0, "-", C6/C4)</f>
        <v>-</v>
      </c>
      <c r="E6" s="5"/>
      <c r="F6" s="59"/>
      <c r="G6" s="59"/>
      <c r="H6" s="59"/>
      <c r="I6" s="59"/>
      <c r="J6" s="5"/>
      <c r="K6" s="5"/>
      <c r="L6" s="5"/>
      <c r="M6" s="5"/>
      <c r="N6" s="5"/>
      <c r="O6" s="5"/>
      <c r="P6" s="5"/>
      <c r="Q6" s="5"/>
      <c r="R6" s="5"/>
      <c r="S6" s="5"/>
      <c r="T6" s="5"/>
    </row>
    <row r="7" spans="2:20" x14ac:dyDescent="0.3">
      <c r="B7" s="71" t="s">
        <v>894</v>
      </c>
      <c r="C7" s="69">
        <v>0</v>
      </c>
      <c r="D7" s="6" t="str">
        <f>IF(C7=0, "-", C7/C6)</f>
        <v>-</v>
      </c>
      <c r="E7" s="5"/>
      <c r="F7" s="59"/>
      <c r="G7" s="59"/>
      <c r="H7" s="59"/>
      <c r="I7" s="59"/>
      <c r="J7" s="5"/>
      <c r="K7" s="5"/>
      <c r="L7" s="5"/>
      <c r="M7" s="5"/>
      <c r="N7" s="5"/>
      <c r="O7" s="5"/>
      <c r="P7" s="5"/>
      <c r="Q7" s="5"/>
      <c r="R7" s="5"/>
      <c r="S7" s="5"/>
      <c r="T7" s="5"/>
    </row>
    <row r="8" spans="2:20" x14ac:dyDescent="0.3">
      <c r="B8" s="71" t="s">
        <v>911</v>
      </c>
      <c r="C8" s="69">
        <v>0</v>
      </c>
      <c r="D8" s="6" t="str">
        <f>IF(C8=0, "-", C8/C6)</f>
        <v>-</v>
      </c>
      <c r="E8" s="5"/>
      <c r="F8" s="59"/>
      <c r="G8" s="59"/>
      <c r="H8" s="59"/>
      <c r="I8" s="59"/>
      <c r="J8" s="5"/>
      <c r="K8" s="5"/>
      <c r="L8" s="5"/>
      <c r="M8" s="5"/>
      <c r="N8" s="5"/>
      <c r="O8" s="5"/>
      <c r="P8" s="5"/>
      <c r="Q8" s="5"/>
      <c r="R8" s="5"/>
      <c r="S8" s="5"/>
      <c r="T8" s="5"/>
    </row>
    <row r="9" spans="2:20" x14ac:dyDescent="0.3">
      <c r="B9" s="71" t="s">
        <v>896</v>
      </c>
      <c r="C9" s="69">
        <v>0</v>
      </c>
      <c r="D9" s="6" t="str">
        <f>IF(C9=0, "-", C9/C6)</f>
        <v>-</v>
      </c>
      <c r="E9" s="5"/>
      <c r="F9" s="59"/>
      <c r="G9" s="59"/>
      <c r="H9" s="59"/>
      <c r="I9" s="59"/>
      <c r="J9" s="5"/>
      <c r="K9" s="5"/>
      <c r="L9" s="5"/>
      <c r="M9" s="5"/>
      <c r="N9" s="5"/>
      <c r="O9" s="5"/>
      <c r="P9" s="5"/>
      <c r="Q9" s="5"/>
      <c r="R9" s="5"/>
      <c r="S9" s="5"/>
      <c r="T9" s="5"/>
    </row>
    <row r="10" spans="2:20" x14ac:dyDescent="0.3">
      <c r="B10" s="71" t="s">
        <v>909</v>
      </c>
      <c r="C10" s="69">
        <v>0</v>
      </c>
      <c r="D10" s="6" t="str">
        <f>IF(C10=0, "-", C10/C6)</f>
        <v>-</v>
      </c>
      <c r="E10" s="5"/>
      <c r="F10" s="59"/>
      <c r="G10" s="59"/>
      <c r="H10" s="59"/>
      <c r="I10" s="59"/>
      <c r="J10" s="5"/>
      <c r="K10" s="5"/>
      <c r="L10" s="5"/>
      <c r="M10" s="5"/>
      <c r="N10" s="5"/>
      <c r="O10" s="5"/>
      <c r="P10" s="5"/>
      <c r="Q10" s="5"/>
      <c r="R10" s="5"/>
      <c r="S10" s="5"/>
      <c r="T10" s="5"/>
    </row>
    <row r="11" spans="2:20" x14ac:dyDescent="0.3">
      <c r="B11" s="71" t="s">
        <v>908</v>
      </c>
      <c r="C11" s="69">
        <v>0</v>
      </c>
      <c r="D11" s="6" t="str">
        <f>IF(C11=0, "-", C11/C6)</f>
        <v>-</v>
      </c>
      <c r="E11" s="5"/>
      <c r="F11" s="59"/>
      <c r="G11" s="59"/>
      <c r="H11" s="59"/>
      <c r="I11" s="59"/>
      <c r="J11" s="5"/>
      <c r="K11" s="5"/>
      <c r="L11" s="5"/>
      <c r="M11" s="5"/>
      <c r="N11" s="5"/>
      <c r="O11" s="5"/>
      <c r="P11" s="5"/>
      <c r="Q11" s="5"/>
      <c r="R11" s="5"/>
      <c r="S11" s="5"/>
      <c r="T11" s="5"/>
    </row>
    <row r="12" spans="2:20" ht="15" thickBot="1" x14ac:dyDescent="0.35">
      <c r="B12" s="72" t="s">
        <v>910</v>
      </c>
      <c r="C12" s="141">
        <v>0</v>
      </c>
      <c r="D12" s="21" t="str">
        <f>IF(C12=0, "-", C12/C6)</f>
        <v>-</v>
      </c>
      <c r="E12" s="5"/>
      <c r="F12" s="59"/>
      <c r="G12" s="59"/>
      <c r="H12" s="59"/>
      <c r="I12" s="59"/>
      <c r="J12" s="5"/>
      <c r="K12" s="5"/>
      <c r="L12" s="5"/>
      <c r="M12" s="5"/>
      <c r="N12" s="5"/>
      <c r="O12" s="5"/>
      <c r="P12" s="5"/>
      <c r="Q12" s="5"/>
      <c r="R12" s="5"/>
      <c r="S12" s="5"/>
      <c r="T12" s="5"/>
    </row>
    <row r="13" spans="2:20" x14ac:dyDescent="0.3">
      <c r="C13" s="59"/>
      <c r="E13" s="5"/>
      <c r="F13" s="5"/>
      <c r="G13" s="5"/>
      <c r="H13" s="5"/>
      <c r="I13" s="5"/>
      <c r="J13" s="5"/>
      <c r="K13" s="5"/>
      <c r="L13" s="5"/>
      <c r="M13" s="5"/>
      <c r="N13" s="5"/>
      <c r="O13" s="5"/>
      <c r="P13" s="5"/>
      <c r="Q13" s="5"/>
      <c r="R13" s="5"/>
      <c r="S13" s="5"/>
      <c r="T13" s="5"/>
    </row>
    <row r="14" spans="2:20" ht="15" thickBot="1" x14ac:dyDescent="0.35">
      <c r="C14" s="59"/>
      <c r="E14" s="5"/>
      <c r="F14" s="5"/>
      <c r="G14" s="5"/>
      <c r="H14" s="5"/>
      <c r="I14" s="5"/>
      <c r="J14" s="5"/>
      <c r="K14" s="5"/>
      <c r="L14" s="5"/>
      <c r="M14" s="5"/>
      <c r="N14" s="5"/>
      <c r="O14" s="5"/>
      <c r="P14" s="5"/>
      <c r="Q14" s="5"/>
      <c r="R14" s="5"/>
      <c r="S14" s="5"/>
      <c r="T14" s="5"/>
    </row>
    <row r="15" spans="2:20" ht="15" thickBot="1" x14ac:dyDescent="0.35">
      <c r="B15" s="226" t="s">
        <v>869</v>
      </c>
      <c r="C15" s="227"/>
      <c r="D15" s="228"/>
      <c r="E15" s="5"/>
      <c r="F15" s="5"/>
      <c r="G15" s="5"/>
      <c r="H15" s="5"/>
      <c r="I15" s="5"/>
      <c r="J15" s="5"/>
      <c r="K15" s="5"/>
      <c r="L15" s="5"/>
      <c r="M15" s="5"/>
      <c r="N15" s="5"/>
      <c r="O15" s="5"/>
      <c r="P15" s="5"/>
      <c r="Q15" s="5"/>
      <c r="R15" s="5"/>
      <c r="S15" s="5"/>
      <c r="T15" s="5"/>
    </row>
    <row r="16" spans="2:20" x14ac:dyDescent="0.3">
      <c r="B16" s="30"/>
      <c r="C16" s="16" t="s">
        <v>28</v>
      </c>
      <c r="D16" s="104" t="s">
        <v>29</v>
      </c>
      <c r="E16" s="5"/>
      <c r="F16" s="5"/>
      <c r="G16" s="5"/>
      <c r="H16" s="5"/>
      <c r="I16" s="5"/>
      <c r="J16" s="5"/>
      <c r="K16" s="5"/>
      <c r="L16" s="5"/>
      <c r="M16" s="5"/>
      <c r="N16" s="5"/>
      <c r="O16" s="5"/>
      <c r="P16" s="5"/>
      <c r="Q16" s="5"/>
      <c r="R16" s="5"/>
      <c r="S16" s="5"/>
      <c r="T16" s="5"/>
    </row>
    <row r="17" spans="1:28" x14ac:dyDescent="0.3">
      <c r="B17" s="96" t="s">
        <v>752</v>
      </c>
      <c r="C17" s="5">
        <v>0</v>
      </c>
      <c r="D17" s="73"/>
      <c r="E17" s="5"/>
      <c r="F17" s="5"/>
      <c r="G17" s="5"/>
      <c r="H17" s="5"/>
      <c r="I17" s="5"/>
      <c r="J17" s="5"/>
      <c r="K17" s="5"/>
      <c r="L17" s="5"/>
      <c r="M17" s="5"/>
      <c r="N17" s="5"/>
      <c r="O17" s="5"/>
      <c r="P17" s="5"/>
      <c r="Q17" s="5"/>
      <c r="R17" s="5"/>
      <c r="S17" s="5"/>
      <c r="T17" s="5"/>
    </row>
    <row r="18" spans="1:28" x14ac:dyDescent="0.3">
      <c r="B18" s="4" t="s">
        <v>897</v>
      </c>
      <c r="C18" s="59">
        <v>0</v>
      </c>
      <c r="D18" s="6" t="str">
        <f>IF(OR($C$4=0,C18=0),"-",C18/$C$4)</f>
        <v>-</v>
      </c>
      <c r="E18" s="5"/>
      <c r="F18" s="5"/>
      <c r="G18" s="5"/>
      <c r="H18" s="5"/>
      <c r="I18" s="5"/>
      <c r="J18" s="5"/>
      <c r="K18" s="5"/>
      <c r="L18" s="5"/>
      <c r="M18" s="5"/>
      <c r="N18" s="5"/>
      <c r="O18" s="5"/>
      <c r="P18" s="5"/>
      <c r="Q18" s="5"/>
      <c r="R18" s="5"/>
      <c r="S18" s="5"/>
      <c r="T18" s="5"/>
    </row>
    <row r="19" spans="1:28" x14ac:dyDescent="0.3">
      <c r="B19" s="4" t="s">
        <v>912</v>
      </c>
      <c r="C19" s="59">
        <v>0</v>
      </c>
      <c r="D19" s="6" t="str">
        <f>IF(OR($C$17=0,C19=0),"-",C19/$C$17)</f>
        <v>-</v>
      </c>
      <c r="E19" s="5"/>
      <c r="F19" s="5"/>
      <c r="G19" s="5"/>
      <c r="H19" s="5"/>
      <c r="I19" s="5"/>
      <c r="J19" s="5"/>
      <c r="K19" s="5"/>
      <c r="L19" s="5"/>
      <c r="M19" s="5"/>
      <c r="N19" s="5"/>
      <c r="O19" s="5"/>
      <c r="P19" s="5"/>
      <c r="Q19" s="5"/>
      <c r="R19" s="5"/>
      <c r="S19" s="5"/>
      <c r="T19" s="5"/>
    </row>
    <row r="20" spans="1:28" x14ac:dyDescent="0.3">
      <c r="B20" s="4" t="s">
        <v>898</v>
      </c>
      <c r="C20" s="59">
        <v>0</v>
      </c>
      <c r="D20" s="6" t="str">
        <f>IF(OR($C$17=0,C20=0),"-",C20/$C$17)</f>
        <v>-</v>
      </c>
      <c r="E20" s="5"/>
      <c r="F20" s="5"/>
      <c r="G20" s="5"/>
      <c r="H20" s="5"/>
      <c r="I20" s="5"/>
      <c r="J20" s="5"/>
      <c r="K20" s="5"/>
      <c r="L20" s="5"/>
      <c r="M20" s="5"/>
      <c r="N20" s="5"/>
      <c r="O20" s="5"/>
      <c r="P20" s="5"/>
      <c r="Q20" s="5"/>
      <c r="R20" s="5"/>
      <c r="S20" s="5"/>
      <c r="T20" s="5"/>
    </row>
    <row r="21" spans="1:28" x14ac:dyDescent="0.3">
      <c r="B21" s="71" t="s">
        <v>899</v>
      </c>
      <c r="C21" s="98">
        <v>0</v>
      </c>
      <c r="D21" s="6" t="str">
        <f>IF(OR($C$20=0,C21=0),"-",C21/$C$20)</f>
        <v>-</v>
      </c>
      <c r="E21" s="5"/>
      <c r="F21" s="5"/>
      <c r="G21" s="5"/>
      <c r="H21" s="5"/>
      <c r="I21" s="5"/>
      <c r="J21" s="5"/>
      <c r="K21" s="5"/>
      <c r="L21" s="5"/>
      <c r="M21" s="5"/>
      <c r="N21" s="5"/>
      <c r="O21" s="5"/>
      <c r="P21" s="5"/>
      <c r="Q21" s="5"/>
      <c r="R21" s="5"/>
      <c r="S21" s="5"/>
      <c r="T21" s="5"/>
    </row>
    <row r="22" spans="1:28" x14ac:dyDescent="0.3">
      <c r="B22" s="71" t="s">
        <v>900</v>
      </c>
      <c r="C22" s="98">
        <v>0</v>
      </c>
      <c r="D22" s="6" t="str">
        <f t="shared" ref="D22:D25" si="0">IF(OR($C$20=0,C22=0),"-",C22/$C$20)</f>
        <v>-</v>
      </c>
      <c r="E22" s="5"/>
      <c r="F22" s="5"/>
      <c r="G22" s="5"/>
      <c r="H22" s="5"/>
      <c r="I22" s="5"/>
      <c r="J22" s="5"/>
      <c r="K22" s="5"/>
      <c r="L22" s="5"/>
      <c r="M22" s="5"/>
      <c r="N22" s="5"/>
      <c r="O22" s="5"/>
      <c r="P22" s="5"/>
      <c r="Q22" s="5"/>
      <c r="R22" s="5"/>
      <c r="S22" s="5"/>
      <c r="T22" s="5"/>
    </row>
    <row r="23" spans="1:28" x14ac:dyDescent="0.3">
      <c r="B23" s="71" t="s">
        <v>901</v>
      </c>
      <c r="C23" s="98">
        <v>0</v>
      </c>
      <c r="D23" s="6" t="str">
        <f t="shared" si="0"/>
        <v>-</v>
      </c>
      <c r="E23" s="5"/>
      <c r="F23" s="5"/>
      <c r="G23" s="5"/>
      <c r="H23" s="5"/>
      <c r="I23" s="5"/>
      <c r="J23" s="5"/>
      <c r="K23" s="5"/>
      <c r="L23" s="5"/>
      <c r="M23" s="5"/>
      <c r="N23" s="5"/>
      <c r="O23" s="5"/>
      <c r="P23" s="5"/>
      <c r="Q23" s="5"/>
      <c r="R23" s="5"/>
      <c r="S23" s="5"/>
      <c r="T23" s="5"/>
    </row>
    <row r="24" spans="1:28" x14ac:dyDescent="0.3">
      <c r="B24" s="71" t="s">
        <v>902</v>
      </c>
      <c r="C24" s="98">
        <v>0</v>
      </c>
      <c r="D24" s="6" t="str">
        <f t="shared" si="0"/>
        <v>-</v>
      </c>
      <c r="E24" s="5"/>
      <c r="F24" s="5"/>
      <c r="G24" s="5"/>
      <c r="H24" s="5"/>
      <c r="I24" s="5"/>
      <c r="J24" s="5"/>
      <c r="K24" s="5"/>
      <c r="L24" s="5"/>
      <c r="M24" s="5"/>
      <c r="N24" s="5"/>
      <c r="O24" s="5"/>
      <c r="P24" s="5"/>
      <c r="Q24" s="5"/>
      <c r="R24" s="5"/>
      <c r="S24" s="5"/>
      <c r="T24" s="5"/>
    </row>
    <row r="25" spans="1:28" ht="15" thickBot="1" x14ac:dyDescent="0.35">
      <c r="A25" s="1" t="s">
        <v>870</v>
      </c>
      <c r="B25" s="72" t="s">
        <v>903</v>
      </c>
      <c r="C25" s="99">
        <v>0</v>
      </c>
      <c r="D25" s="21" t="str">
        <f t="shared" si="0"/>
        <v>-</v>
      </c>
      <c r="E25" s="5"/>
      <c r="F25" s="5"/>
      <c r="G25" s="5"/>
      <c r="H25" s="5"/>
      <c r="I25" s="5"/>
      <c r="J25" s="5"/>
      <c r="K25" s="5"/>
      <c r="L25" s="5"/>
      <c r="M25" s="5"/>
      <c r="N25" s="5"/>
      <c r="O25" s="5"/>
      <c r="P25" s="5"/>
      <c r="Q25" s="5"/>
      <c r="R25" s="5"/>
      <c r="S25" s="5"/>
      <c r="T25" s="5"/>
    </row>
    <row r="26" spans="1:28" ht="15" thickBot="1" x14ac:dyDescent="0.35">
      <c r="C26" s="59"/>
      <c r="E26" s="5"/>
      <c r="F26" s="5"/>
      <c r="G26" s="5"/>
      <c r="H26" s="5"/>
      <c r="I26" s="5"/>
      <c r="J26" s="5"/>
      <c r="K26" s="5"/>
      <c r="L26" s="5"/>
      <c r="M26" s="5"/>
      <c r="N26" s="5"/>
      <c r="O26" s="5"/>
      <c r="P26" s="5"/>
      <c r="Q26" s="5"/>
      <c r="R26" s="5"/>
      <c r="S26" s="5"/>
      <c r="T26" s="5"/>
    </row>
    <row r="27" spans="1:28" ht="15" thickBot="1" x14ac:dyDescent="0.35">
      <c r="B27" s="136" t="s">
        <v>776</v>
      </c>
      <c r="C27" s="137"/>
      <c r="D27" s="137"/>
      <c r="E27" s="137"/>
      <c r="F27" s="233" t="s">
        <v>777</v>
      </c>
      <c r="G27" s="234"/>
      <c r="H27" s="234"/>
      <c r="I27" s="234"/>
      <c r="J27" s="234"/>
      <c r="K27" s="234"/>
      <c r="L27" s="234"/>
      <c r="M27" s="234"/>
      <c r="N27" s="234"/>
      <c r="O27" s="234"/>
      <c r="P27" s="234"/>
      <c r="Q27" s="234"/>
      <c r="R27" s="234"/>
      <c r="S27" s="234"/>
      <c r="T27" s="235"/>
      <c r="X27" s="37"/>
      <c r="Z27" s="1"/>
    </row>
    <row r="28" spans="1:28" ht="14.4" customHeight="1" x14ac:dyDescent="0.3">
      <c r="B28" s="30"/>
      <c r="C28" s="231" t="s">
        <v>752</v>
      </c>
      <c r="D28" s="229" t="s">
        <v>753</v>
      </c>
      <c r="E28" s="229"/>
      <c r="F28" s="265" t="s">
        <v>871</v>
      </c>
      <c r="G28" s="259" t="s">
        <v>1004</v>
      </c>
      <c r="H28" s="259"/>
      <c r="I28" s="257" t="s">
        <v>1005</v>
      </c>
      <c r="J28" s="257"/>
      <c r="K28" s="259" t="s">
        <v>1006</v>
      </c>
      <c r="L28" s="259"/>
      <c r="M28" s="257" t="s">
        <v>1007</v>
      </c>
      <c r="N28" s="257"/>
      <c r="O28" s="255" t="s">
        <v>773</v>
      </c>
      <c r="P28" s="255"/>
      <c r="Q28" s="261" t="s">
        <v>774</v>
      </c>
      <c r="R28" s="261"/>
      <c r="S28" s="255" t="s">
        <v>775</v>
      </c>
      <c r="T28" s="263"/>
      <c r="Z28" s="1"/>
      <c r="AB28" s="37"/>
    </row>
    <row r="29" spans="1:28" x14ac:dyDescent="0.3">
      <c r="B29" s="3"/>
      <c r="C29" s="232"/>
      <c r="D29" s="230"/>
      <c r="E29" s="230"/>
      <c r="F29" s="266"/>
      <c r="G29" s="210" t="s">
        <v>1003</v>
      </c>
      <c r="H29" s="210" t="s">
        <v>1002</v>
      </c>
      <c r="I29" s="258"/>
      <c r="J29" s="258"/>
      <c r="K29" s="260"/>
      <c r="L29" s="260"/>
      <c r="M29" s="258"/>
      <c r="N29" s="258"/>
      <c r="O29" s="256"/>
      <c r="P29" s="256"/>
      <c r="Q29" s="262"/>
      <c r="R29" s="262"/>
      <c r="S29" s="256"/>
      <c r="T29" s="264"/>
      <c r="Z29" s="1"/>
      <c r="AB29" s="37"/>
    </row>
    <row r="30" spans="1:28" x14ac:dyDescent="0.3">
      <c r="B30" s="3"/>
      <c r="C30" s="77" t="s">
        <v>28</v>
      </c>
      <c r="D30" s="65" t="s">
        <v>28</v>
      </c>
      <c r="E30" s="65" t="s">
        <v>29</v>
      </c>
      <c r="F30" s="79" t="s">
        <v>28</v>
      </c>
      <c r="G30" s="211" t="s">
        <v>28</v>
      </c>
      <c r="H30" s="211" t="s">
        <v>28</v>
      </c>
      <c r="I30" s="65" t="s">
        <v>28</v>
      </c>
      <c r="J30" s="65" t="s">
        <v>29</v>
      </c>
      <c r="K30" s="210" t="s">
        <v>28</v>
      </c>
      <c r="L30" s="210" t="s">
        <v>29</v>
      </c>
      <c r="M30" s="66" t="s">
        <v>28</v>
      </c>
      <c r="N30" s="66" t="s">
        <v>29</v>
      </c>
      <c r="O30" s="127" t="s">
        <v>28</v>
      </c>
      <c r="P30" s="127" t="s">
        <v>29</v>
      </c>
      <c r="Q30" s="126" t="s">
        <v>28</v>
      </c>
      <c r="R30" s="126" t="s">
        <v>29</v>
      </c>
      <c r="S30" s="127" t="s">
        <v>28</v>
      </c>
      <c r="T30" s="217" t="s">
        <v>29</v>
      </c>
      <c r="Z30" s="1"/>
      <c r="AB30" s="37"/>
    </row>
    <row r="31" spans="1:28" ht="15" thickBot="1" x14ac:dyDescent="0.35">
      <c r="B31" s="13" t="s">
        <v>755</v>
      </c>
      <c r="C31" s="74">
        <v>0</v>
      </c>
      <c r="D31" s="17">
        <v>0</v>
      </c>
      <c r="E31" s="50" t="str">
        <f>IF(D31=0,"-",D31/C31)</f>
        <v>-</v>
      </c>
      <c r="F31" s="133">
        <v>0</v>
      </c>
      <c r="G31" s="212">
        <v>0</v>
      </c>
      <c r="H31" s="212">
        <v>0</v>
      </c>
      <c r="I31" s="17">
        <v>0</v>
      </c>
      <c r="J31" s="215" t="str">
        <f>IF(OR($F$31=0,I31=0),"-",I31/F31)</f>
        <v>-</v>
      </c>
      <c r="K31" s="212">
        <v>0</v>
      </c>
      <c r="L31" s="213" t="str">
        <f>IF(OR($I$31=0,K31=0),"-",K31/I31)</f>
        <v>-</v>
      </c>
      <c r="M31" s="17">
        <v>0</v>
      </c>
      <c r="N31" s="214" t="str">
        <f>IF(OR($K$31=0,M31=0),"-",M31/K31)</f>
        <v>-</v>
      </c>
      <c r="O31" s="134">
        <v>0</v>
      </c>
      <c r="P31" s="216" t="str">
        <f>IF(OR($M$31=0,O31=0),"-",O31/M31)</f>
        <v>-</v>
      </c>
      <c r="Q31" s="135">
        <v>0</v>
      </c>
      <c r="R31" s="135"/>
      <c r="S31" s="134">
        <v>0</v>
      </c>
      <c r="T31" s="218" t="str">
        <f>IF(OR($Q$31=0,S31=0),"-",Q31/O31)</f>
        <v>-</v>
      </c>
      <c r="Z31" s="1"/>
      <c r="AB31" s="37"/>
    </row>
    <row r="33" spans="2:26" ht="15" thickBot="1" x14ac:dyDescent="0.35"/>
    <row r="34" spans="2:26" ht="15" thickBot="1" x14ac:dyDescent="0.35">
      <c r="B34" s="233" t="s">
        <v>791</v>
      </c>
      <c r="C34" s="234"/>
      <c r="D34" s="234"/>
      <c r="E34" s="235"/>
      <c r="F34" s="24"/>
      <c r="G34" s="24"/>
      <c r="H34" s="24"/>
      <c r="I34" s="24"/>
      <c r="T34" s="1"/>
      <c r="Y34" s="37"/>
      <c r="Z34" s="1"/>
    </row>
    <row r="35" spans="2:26" ht="28.8" x14ac:dyDescent="0.3">
      <c r="B35" s="139" t="s">
        <v>781</v>
      </c>
      <c r="C35" s="77" t="s">
        <v>759</v>
      </c>
      <c r="D35" s="65" t="s">
        <v>752</v>
      </c>
      <c r="E35" s="78" t="s">
        <v>782</v>
      </c>
      <c r="F35" s="66"/>
      <c r="G35" s="66"/>
      <c r="H35" s="66"/>
      <c r="I35" s="66"/>
      <c r="T35" s="1"/>
      <c r="Y35" s="37"/>
      <c r="Z35" s="1"/>
    </row>
    <row r="36" spans="2:26" x14ac:dyDescent="0.3">
      <c r="B36" s="4" t="s">
        <v>783</v>
      </c>
      <c r="C36" s="68">
        <v>0</v>
      </c>
      <c r="D36" s="5">
        <v>0</v>
      </c>
      <c r="E36" s="75">
        <v>0</v>
      </c>
      <c r="F36" s="5"/>
      <c r="G36" s="5"/>
      <c r="H36" s="5"/>
      <c r="I36" s="5"/>
      <c r="T36" s="1"/>
      <c r="Y36" s="37"/>
      <c r="Z36" s="1"/>
    </row>
    <row r="37" spans="2:26" x14ac:dyDescent="0.3">
      <c r="B37" s="4" t="s">
        <v>765</v>
      </c>
      <c r="C37" s="68">
        <v>0</v>
      </c>
      <c r="D37" s="5">
        <v>0</v>
      </c>
      <c r="E37" s="75">
        <v>0</v>
      </c>
      <c r="F37" s="5"/>
      <c r="G37" s="5"/>
      <c r="H37" s="5"/>
      <c r="I37" s="5"/>
      <c r="T37" s="1"/>
      <c r="Y37" s="37"/>
      <c r="Z37" s="1"/>
    </row>
    <row r="38" spans="2:26" x14ac:dyDescent="0.3">
      <c r="B38" s="4" t="s">
        <v>784</v>
      </c>
      <c r="C38" s="68">
        <v>0</v>
      </c>
      <c r="D38" s="5">
        <v>0</v>
      </c>
      <c r="E38" s="75">
        <v>0</v>
      </c>
      <c r="F38" s="5"/>
      <c r="G38" s="5"/>
      <c r="H38" s="5"/>
      <c r="I38" s="5"/>
      <c r="T38" s="1"/>
      <c r="Y38" s="37"/>
      <c r="Z38" s="1"/>
    </row>
    <row r="39" spans="2:26" x14ac:dyDescent="0.3">
      <c r="B39" s="4" t="s">
        <v>766</v>
      </c>
      <c r="C39" s="68">
        <v>0</v>
      </c>
      <c r="D39" s="5">
        <v>0</v>
      </c>
      <c r="E39" s="75">
        <v>0</v>
      </c>
      <c r="F39" s="5"/>
      <c r="G39" s="5"/>
      <c r="H39" s="5"/>
      <c r="I39" s="5"/>
      <c r="T39" s="1"/>
      <c r="Y39" s="37"/>
      <c r="Z39" s="1"/>
    </row>
    <row r="40" spans="2:26" x14ac:dyDescent="0.3">
      <c r="B40" s="4" t="s">
        <v>772</v>
      </c>
      <c r="C40" s="68">
        <v>0</v>
      </c>
      <c r="D40" s="5">
        <v>0</v>
      </c>
      <c r="E40" s="75">
        <v>0</v>
      </c>
      <c r="F40" s="5"/>
      <c r="G40" s="5"/>
      <c r="H40" s="5"/>
      <c r="I40" s="5"/>
      <c r="T40" s="1"/>
      <c r="Y40" s="37"/>
      <c r="Z40" s="1"/>
    </row>
    <row r="41" spans="2:26" x14ac:dyDescent="0.3">
      <c r="B41" s="4" t="s">
        <v>770</v>
      </c>
      <c r="C41" s="68">
        <v>0</v>
      </c>
      <c r="D41" s="5">
        <v>0</v>
      </c>
      <c r="E41" s="75">
        <v>0</v>
      </c>
      <c r="F41" s="5"/>
      <c r="G41" s="5"/>
      <c r="H41" s="5"/>
      <c r="I41" s="5"/>
      <c r="T41" s="1"/>
      <c r="Y41" s="37"/>
      <c r="Z41" s="1"/>
    </row>
    <row r="42" spans="2:26" x14ac:dyDescent="0.3">
      <c r="B42" s="4" t="s">
        <v>764</v>
      </c>
      <c r="C42" s="68">
        <v>0</v>
      </c>
      <c r="D42" s="5">
        <v>0</v>
      </c>
      <c r="E42" s="75">
        <v>0</v>
      </c>
      <c r="F42" s="5"/>
      <c r="G42" s="5"/>
      <c r="H42" s="5"/>
      <c r="I42" s="5"/>
      <c r="T42" s="1"/>
      <c r="Y42" s="37"/>
      <c r="Z42" s="1"/>
    </row>
    <row r="43" spans="2:26" x14ac:dyDescent="0.3">
      <c r="B43" s="4" t="s">
        <v>768</v>
      </c>
      <c r="C43" s="68">
        <v>0</v>
      </c>
      <c r="D43" s="5">
        <v>0</v>
      </c>
      <c r="E43" s="75">
        <v>0</v>
      </c>
      <c r="F43" s="5"/>
      <c r="G43" s="5"/>
      <c r="H43" s="5"/>
      <c r="I43" s="5"/>
      <c r="T43" s="1"/>
      <c r="Y43" s="37"/>
      <c r="Z43" s="1"/>
    </row>
    <row r="44" spans="2:26" x14ac:dyDescent="0.3">
      <c r="B44" s="4" t="s">
        <v>785</v>
      </c>
      <c r="C44" s="68">
        <v>0</v>
      </c>
      <c r="D44" s="5">
        <v>0</v>
      </c>
      <c r="E44" s="75">
        <v>0</v>
      </c>
      <c r="F44" s="5"/>
      <c r="G44" s="5"/>
      <c r="H44" s="5"/>
      <c r="I44" s="5"/>
      <c r="T44" s="1"/>
      <c r="Y44" s="37"/>
      <c r="Z44" s="1"/>
    </row>
    <row r="45" spans="2:26" x14ac:dyDescent="0.3">
      <c r="B45" s="4" t="s">
        <v>786</v>
      </c>
      <c r="C45" s="68">
        <v>0</v>
      </c>
      <c r="D45" s="5">
        <v>0</v>
      </c>
      <c r="E45" s="75">
        <v>0</v>
      </c>
      <c r="F45" s="5"/>
      <c r="G45" s="5"/>
      <c r="H45" s="5"/>
      <c r="I45" s="5"/>
      <c r="T45" s="1"/>
      <c r="Y45" s="37"/>
      <c r="Z45" s="1"/>
    </row>
    <row r="46" spans="2:26" x14ac:dyDescent="0.3">
      <c r="B46" s="4" t="s">
        <v>771</v>
      </c>
      <c r="C46" s="68">
        <v>0</v>
      </c>
      <c r="D46" s="5">
        <v>0</v>
      </c>
      <c r="E46" s="75">
        <v>0</v>
      </c>
      <c r="F46" s="5"/>
      <c r="G46" s="5"/>
      <c r="H46" s="5"/>
      <c r="I46" s="5"/>
      <c r="T46" s="1"/>
      <c r="Y46" s="37"/>
      <c r="Z46" s="1"/>
    </row>
    <row r="47" spans="2:26" x14ac:dyDescent="0.3">
      <c r="B47" s="4" t="s">
        <v>787</v>
      </c>
      <c r="C47" s="68">
        <v>0</v>
      </c>
      <c r="D47" s="5">
        <v>0</v>
      </c>
      <c r="E47" s="75">
        <v>0</v>
      </c>
      <c r="F47" s="5"/>
      <c r="G47" s="5"/>
      <c r="H47" s="5"/>
      <c r="I47" s="5"/>
      <c r="T47" s="1"/>
      <c r="Y47" s="37"/>
      <c r="Z47" s="1"/>
    </row>
    <row r="48" spans="2:26" x14ac:dyDescent="0.3">
      <c r="B48" s="4" t="s">
        <v>788</v>
      </c>
      <c r="C48" s="68">
        <v>0</v>
      </c>
      <c r="D48" s="5">
        <v>0</v>
      </c>
      <c r="E48" s="75">
        <v>0</v>
      </c>
      <c r="F48" s="5"/>
      <c r="G48" s="5"/>
      <c r="H48" s="5"/>
      <c r="I48" s="5"/>
      <c r="T48" s="1"/>
      <c r="Y48" s="37"/>
      <c r="Z48" s="1"/>
    </row>
    <row r="49" spans="2:26" x14ac:dyDescent="0.3">
      <c r="B49" s="4" t="s">
        <v>763</v>
      </c>
      <c r="C49" s="68">
        <v>0</v>
      </c>
      <c r="D49" s="5">
        <v>0</v>
      </c>
      <c r="E49" s="75">
        <v>0</v>
      </c>
      <c r="F49" s="5"/>
      <c r="G49" s="5"/>
      <c r="H49" s="5"/>
      <c r="I49" s="5"/>
      <c r="T49" s="1"/>
      <c r="Y49" s="37"/>
      <c r="Z49" s="1"/>
    </row>
    <row r="50" spans="2:26" x14ac:dyDescent="0.3">
      <c r="B50" s="4" t="s">
        <v>767</v>
      </c>
      <c r="C50" s="68">
        <v>0</v>
      </c>
      <c r="D50" s="5">
        <v>0</v>
      </c>
      <c r="E50" s="75">
        <v>0</v>
      </c>
      <c r="F50" s="5"/>
      <c r="G50" s="5"/>
      <c r="H50" s="5"/>
      <c r="I50" s="5"/>
      <c r="T50" s="1"/>
      <c r="Y50" s="37"/>
      <c r="Z50" s="1"/>
    </row>
    <row r="51" spans="2:26" x14ac:dyDescent="0.3">
      <c r="B51" s="4" t="s">
        <v>789</v>
      </c>
      <c r="C51" s="68">
        <v>0</v>
      </c>
      <c r="D51" s="5">
        <v>0</v>
      </c>
      <c r="E51" s="75">
        <v>0</v>
      </c>
      <c r="F51" s="5"/>
      <c r="G51" s="5"/>
      <c r="H51" s="5"/>
      <c r="I51" s="5"/>
      <c r="T51" s="1"/>
      <c r="Z51" s="1"/>
    </row>
    <row r="52" spans="2:26" x14ac:dyDescent="0.3">
      <c r="B52" s="4" t="s">
        <v>790</v>
      </c>
      <c r="C52" s="68">
        <v>0</v>
      </c>
      <c r="D52" s="5">
        <v>0</v>
      </c>
      <c r="E52" s="75">
        <v>0</v>
      </c>
      <c r="F52" s="5"/>
      <c r="G52" s="5"/>
      <c r="H52" s="5"/>
      <c r="I52" s="5"/>
      <c r="T52" s="1"/>
      <c r="Z52" s="1"/>
    </row>
    <row r="53" spans="2:26" ht="15" thickBot="1" x14ac:dyDescent="0.35">
      <c r="B53" s="13" t="s">
        <v>769</v>
      </c>
      <c r="C53" s="74">
        <v>0</v>
      </c>
      <c r="D53" s="17">
        <v>0</v>
      </c>
      <c r="E53" s="76">
        <v>0</v>
      </c>
      <c r="F53" s="5"/>
      <c r="G53" s="5"/>
      <c r="H53" s="5"/>
      <c r="I53" s="5"/>
      <c r="T53" s="1"/>
      <c r="Z53" s="1"/>
    </row>
    <row r="54" spans="2:26" x14ac:dyDescent="0.3">
      <c r="Z54" s="1"/>
    </row>
    <row r="55" spans="2:26" ht="15" thickBot="1" x14ac:dyDescent="0.35">
      <c r="C55" s="1"/>
      <c r="D55" s="1"/>
      <c r="E55" s="1"/>
      <c r="F55" s="1"/>
      <c r="G55" s="1"/>
      <c r="H55" s="1"/>
      <c r="I55" s="1"/>
      <c r="J55" s="1"/>
      <c r="K55" s="1"/>
      <c r="L55" s="1"/>
      <c r="M55" s="1"/>
      <c r="N55" s="1"/>
      <c r="O55" s="1"/>
      <c r="P55" s="1"/>
      <c r="Q55" s="1"/>
      <c r="R55" s="1"/>
      <c r="S55" s="1"/>
      <c r="T55" s="1"/>
    </row>
    <row r="56" spans="2:26" ht="15" thickBot="1" x14ac:dyDescent="0.35">
      <c r="B56" s="241" t="s">
        <v>822</v>
      </c>
      <c r="C56" s="242"/>
    </row>
    <row r="57" spans="2:26" x14ac:dyDescent="0.3">
      <c r="B57" s="80"/>
      <c r="C57" s="81" t="s">
        <v>826</v>
      </c>
    </row>
    <row r="58" spans="2:26" x14ac:dyDescent="0.3">
      <c r="B58" s="4" t="s">
        <v>823</v>
      </c>
      <c r="C58" s="122">
        <v>0</v>
      </c>
    </row>
    <row r="59" spans="2:26" x14ac:dyDescent="0.3">
      <c r="B59" s="4" t="s">
        <v>824</v>
      </c>
      <c r="C59" s="122">
        <v>0</v>
      </c>
    </row>
    <row r="60" spans="2:26" ht="15" thickBot="1" x14ac:dyDescent="0.35">
      <c r="B60" s="13" t="s">
        <v>825</v>
      </c>
      <c r="C60" s="123">
        <v>0</v>
      </c>
    </row>
    <row r="72" spans="3:20" x14ac:dyDescent="0.3">
      <c r="C72" s="2"/>
    </row>
    <row r="73" spans="3:20" x14ac:dyDescent="0.3">
      <c r="C73" s="10"/>
      <c r="D73" s="27"/>
      <c r="E73" s="27"/>
      <c r="F73" s="27"/>
      <c r="G73" s="27"/>
      <c r="H73" s="27"/>
      <c r="I73" s="27"/>
      <c r="J73" s="27"/>
      <c r="K73" s="27"/>
      <c r="L73" s="27"/>
      <c r="M73" s="27"/>
      <c r="N73" s="27"/>
      <c r="O73" s="27"/>
      <c r="P73" s="27"/>
      <c r="Q73" s="27"/>
      <c r="R73" s="27"/>
      <c r="S73" s="27"/>
      <c r="T73" s="27"/>
    </row>
    <row r="74" spans="3:20" x14ac:dyDescent="0.3">
      <c r="C74" s="12"/>
    </row>
    <row r="75" spans="3:20" x14ac:dyDescent="0.3">
      <c r="C75" s="12"/>
      <c r="D75" s="12"/>
      <c r="E75" s="12"/>
      <c r="F75" s="12"/>
      <c r="G75" s="12"/>
      <c r="H75" s="12"/>
      <c r="I75" s="12"/>
      <c r="J75" s="12"/>
      <c r="K75" s="12"/>
      <c r="L75" s="12"/>
      <c r="M75" s="12"/>
      <c r="N75" s="12"/>
      <c r="O75" s="12"/>
      <c r="P75" s="12"/>
      <c r="Q75" s="12"/>
      <c r="R75" s="12"/>
      <c r="S75" s="12"/>
      <c r="T75" s="12"/>
    </row>
    <row r="76" spans="3:20" x14ac:dyDescent="0.3">
      <c r="C76" s="1"/>
      <c r="D76" s="1"/>
      <c r="E76" s="1"/>
      <c r="F76" s="1"/>
      <c r="G76" s="1"/>
      <c r="H76" s="1"/>
      <c r="I76" s="1"/>
      <c r="J76" s="1"/>
      <c r="K76" s="1"/>
      <c r="L76" s="1"/>
      <c r="M76" s="1"/>
      <c r="N76" s="1"/>
      <c r="O76" s="1"/>
      <c r="P76" s="1"/>
      <c r="Q76" s="1"/>
      <c r="R76" s="1"/>
      <c r="S76" s="1"/>
      <c r="T76" s="1"/>
    </row>
    <row r="77" spans="3:20" x14ac:dyDescent="0.3">
      <c r="C77" s="1"/>
      <c r="D77" s="1"/>
      <c r="E77" s="1"/>
      <c r="F77" s="1"/>
      <c r="G77" s="1"/>
      <c r="H77" s="1"/>
      <c r="I77" s="1"/>
      <c r="J77" s="1"/>
      <c r="K77" s="1"/>
      <c r="L77" s="1"/>
      <c r="M77" s="1"/>
      <c r="N77" s="1"/>
      <c r="O77" s="1"/>
      <c r="P77" s="1"/>
      <c r="Q77" s="1"/>
      <c r="R77" s="1"/>
      <c r="S77" s="1"/>
      <c r="T77" s="1"/>
    </row>
    <row r="78" spans="3:20" x14ac:dyDescent="0.3">
      <c r="C78" s="1"/>
      <c r="D78" s="1"/>
      <c r="E78" s="1"/>
      <c r="F78" s="1"/>
      <c r="G78" s="1"/>
      <c r="H78" s="1"/>
      <c r="I78" s="1"/>
      <c r="J78" s="1"/>
      <c r="K78" s="1"/>
      <c r="L78" s="1"/>
      <c r="M78" s="1"/>
      <c r="N78" s="1"/>
      <c r="O78" s="1"/>
      <c r="P78" s="1"/>
      <c r="Q78" s="1"/>
      <c r="R78" s="1"/>
      <c r="S78" s="1"/>
      <c r="T78" s="1"/>
    </row>
    <row r="79" spans="3:20" x14ac:dyDescent="0.3">
      <c r="C79" s="1"/>
      <c r="D79" s="1"/>
      <c r="E79" s="1"/>
      <c r="F79" s="1"/>
      <c r="G79" s="1"/>
      <c r="H79" s="1"/>
      <c r="I79" s="1"/>
      <c r="J79" s="1"/>
      <c r="K79" s="1"/>
      <c r="L79" s="1"/>
      <c r="M79" s="1"/>
      <c r="N79" s="1"/>
      <c r="O79" s="1"/>
      <c r="P79" s="1"/>
      <c r="Q79" s="1"/>
      <c r="R79" s="1"/>
      <c r="S79" s="1"/>
      <c r="T79" s="1"/>
    </row>
    <row r="80" spans="3:20" x14ac:dyDescent="0.3">
      <c r="C80" s="1"/>
      <c r="D80" s="1"/>
      <c r="E80" s="1"/>
      <c r="F80" s="1"/>
      <c r="G80" s="1"/>
      <c r="H80" s="1"/>
      <c r="I80" s="1"/>
      <c r="J80" s="1"/>
      <c r="K80" s="1"/>
      <c r="L80" s="1"/>
      <c r="M80" s="1"/>
      <c r="N80" s="1"/>
      <c r="O80" s="1"/>
      <c r="P80" s="1"/>
      <c r="Q80" s="1"/>
      <c r="R80" s="1"/>
      <c r="S80" s="1"/>
      <c r="T80" s="1"/>
    </row>
    <row r="81" spans="2:20" x14ac:dyDescent="0.3">
      <c r="C81" s="1"/>
      <c r="D81" s="1"/>
      <c r="E81" s="1"/>
      <c r="F81" s="1"/>
      <c r="G81" s="1"/>
      <c r="H81" s="1"/>
      <c r="I81" s="1"/>
      <c r="J81" s="1"/>
      <c r="K81" s="1"/>
      <c r="L81" s="1"/>
      <c r="M81" s="1"/>
      <c r="N81" s="1"/>
      <c r="O81" s="1"/>
      <c r="P81" s="1"/>
      <c r="Q81" s="1"/>
      <c r="R81" s="1"/>
      <c r="S81" s="1"/>
      <c r="T81" s="1"/>
    </row>
    <row r="82" spans="2:20" x14ac:dyDescent="0.3">
      <c r="C82" s="1"/>
      <c r="D82" s="1"/>
      <c r="E82" s="1"/>
      <c r="F82" s="1"/>
      <c r="G82" s="1"/>
      <c r="H82" s="1"/>
      <c r="I82" s="1"/>
      <c r="J82" s="1"/>
      <c r="K82" s="1"/>
      <c r="L82" s="1"/>
      <c r="M82" s="1"/>
      <c r="N82" s="1"/>
      <c r="O82" s="1"/>
      <c r="P82" s="1"/>
      <c r="Q82" s="1"/>
      <c r="R82" s="1"/>
      <c r="S82" s="1"/>
      <c r="T82" s="1"/>
    </row>
    <row r="83" spans="2:20" x14ac:dyDescent="0.3">
      <c r="C83" s="1"/>
      <c r="D83" s="1"/>
      <c r="E83" s="1"/>
      <c r="F83" s="1"/>
      <c r="G83" s="1"/>
      <c r="H83" s="1"/>
      <c r="I83" s="1"/>
      <c r="J83" s="1"/>
      <c r="K83" s="1"/>
      <c r="L83" s="1"/>
      <c r="M83" s="1"/>
      <c r="N83" s="1"/>
      <c r="O83" s="1"/>
      <c r="P83" s="1"/>
      <c r="Q83" s="1"/>
      <c r="R83" s="1"/>
      <c r="S83" s="1"/>
      <c r="T83" s="1"/>
    </row>
    <row r="84" spans="2:20" x14ac:dyDescent="0.3">
      <c r="C84" s="1"/>
      <c r="D84" s="1"/>
      <c r="E84" s="1"/>
      <c r="F84" s="1"/>
      <c r="G84" s="1"/>
      <c r="H84" s="1"/>
      <c r="I84" s="1"/>
      <c r="J84" s="1"/>
      <c r="K84" s="1"/>
      <c r="L84" s="1"/>
      <c r="M84" s="1"/>
      <c r="N84" s="1"/>
      <c r="O84" s="1"/>
      <c r="P84" s="1"/>
      <c r="Q84" s="1"/>
      <c r="R84" s="1"/>
      <c r="S84" s="1"/>
      <c r="T84" s="1"/>
    </row>
    <row r="85" spans="2:20" x14ac:dyDescent="0.3">
      <c r="C85" s="1"/>
      <c r="D85" s="1"/>
      <c r="E85" s="1"/>
      <c r="F85" s="1"/>
      <c r="G85" s="1"/>
      <c r="H85" s="1"/>
      <c r="I85" s="1"/>
      <c r="J85" s="1"/>
      <c r="K85" s="1"/>
      <c r="L85" s="1"/>
      <c r="M85" s="1"/>
      <c r="N85" s="1"/>
      <c r="O85" s="1"/>
      <c r="P85" s="1"/>
      <c r="Q85" s="1"/>
      <c r="R85" s="1"/>
      <c r="S85" s="1"/>
      <c r="T85" s="1"/>
    </row>
    <row r="86" spans="2:20" x14ac:dyDescent="0.3">
      <c r="C86" s="1"/>
      <c r="D86" s="1"/>
      <c r="E86" s="1"/>
      <c r="F86" s="1"/>
      <c r="G86" s="1"/>
      <c r="H86" s="1"/>
      <c r="I86" s="1"/>
      <c r="J86" s="1"/>
      <c r="K86" s="1"/>
      <c r="L86" s="1"/>
      <c r="M86" s="1"/>
      <c r="N86" s="1"/>
      <c r="O86" s="1"/>
      <c r="P86" s="1"/>
      <c r="Q86" s="1"/>
      <c r="R86" s="1"/>
      <c r="S86" s="1"/>
      <c r="T86" s="1"/>
    </row>
    <row r="87" spans="2:20" x14ac:dyDescent="0.3">
      <c r="C87" s="1"/>
      <c r="D87" s="1"/>
      <c r="E87" s="1"/>
      <c r="F87" s="1"/>
      <c r="G87" s="1"/>
      <c r="H87" s="1"/>
      <c r="I87" s="1"/>
      <c r="J87" s="1"/>
      <c r="K87" s="1"/>
      <c r="L87" s="1"/>
      <c r="M87" s="1"/>
      <c r="N87" s="1"/>
      <c r="O87" s="1"/>
      <c r="P87" s="1"/>
      <c r="Q87" s="1"/>
      <c r="R87" s="1"/>
      <c r="S87" s="1"/>
      <c r="T87" s="1"/>
    </row>
    <row r="88" spans="2:20" x14ac:dyDescent="0.3">
      <c r="C88" s="1"/>
      <c r="D88" s="1"/>
      <c r="E88" s="1"/>
      <c r="F88" s="1"/>
      <c r="G88" s="1"/>
      <c r="H88" s="1"/>
      <c r="I88" s="1"/>
      <c r="J88" s="1"/>
      <c r="K88" s="1"/>
      <c r="L88" s="1"/>
      <c r="M88" s="1"/>
      <c r="N88" s="1"/>
      <c r="O88" s="1"/>
      <c r="P88" s="1"/>
      <c r="Q88" s="1"/>
      <c r="R88" s="1"/>
      <c r="S88" s="1"/>
      <c r="T88" s="1"/>
    </row>
    <row r="95" spans="2:20" x14ac:dyDescent="0.3">
      <c r="B95" s="14"/>
    </row>
  </sheetData>
  <mergeCells count="15">
    <mergeCell ref="Q28:R29"/>
    <mergeCell ref="S28:T29"/>
    <mergeCell ref="B2:D2"/>
    <mergeCell ref="B15:D15"/>
    <mergeCell ref="C28:C29"/>
    <mergeCell ref="D28:E29"/>
    <mergeCell ref="F28:F29"/>
    <mergeCell ref="G28:H28"/>
    <mergeCell ref="F27:T27"/>
    <mergeCell ref="B56:C56"/>
    <mergeCell ref="B34:E34"/>
    <mergeCell ref="O28:P29"/>
    <mergeCell ref="M28:N29"/>
    <mergeCell ref="K28:L29"/>
    <mergeCell ref="I28:J29"/>
  </mergeCells>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H119"/>
  <sheetViews>
    <sheetView topLeftCell="A84" workbookViewId="0">
      <selection activeCell="H2" sqref="H2:H118"/>
    </sheetView>
  </sheetViews>
  <sheetFormatPr defaultRowHeight="14.4" x14ac:dyDescent="0.3"/>
  <cols>
    <col min="1" max="1" width="12" bestFit="1" customWidth="1"/>
    <col min="2" max="2" width="11.6640625" bestFit="1" customWidth="1"/>
    <col min="3" max="3" width="17.88671875" bestFit="1" customWidth="1"/>
    <col min="4" max="4" width="15.33203125" bestFit="1" customWidth="1"/>
    <col min="5" max="5" width="21.5546875" bestFit="1" customWidth="1"/>
    <col min="6" max="6" width="10.44140625" bestFit="1" customWidth="1"/>
    <col min="7" max="7" width="24.88671875" bestFit="1" customWidth="1"/>
    <col min="8" max="8" width="36.88671875" bestFit="1" customWidth="1"/>
  </cols>
  <sheetData>
    <row r="1" spans="1:8" x14ac:dyDescent="0.3">
      <c r="A1" t="s">
        <v>760</v>
      </c>
      <c r="B1" t="s">
        <v>761</v>
      </c>
      <c r="C1" t="s">
        <v>1</v>
      </c>
      <c r="D1" t="s">
        <v>2</v>
      </c>
      <c r="E1" t="s">
        <v>762</v>
      </c>
      <c r="F1" t="s">
        <v>792</v>
      </c>
      <c r="G1" t="s">
        <v>793</v>
      </c>
      <c r="H1" t="s">
        <v>794</v>
      </c>
    </row>
    <row r="2" spans="1:8" x14ac:dyDescent="0.3">
      <c r="A2">
        <v>1</v>
      </c>
      <c r="B2" s="46" t="s">
        <v>757</v>
      </c>
      <c r="C2" s="46"/>
      <c r="E2" t="s">
        <v>763</v>
      </c>
      <c r="F2" s="46">
        <v>0.3833333333333333</v>
      </c>
      <c r="G2" s="46">
        <v>0.51111111111111118</v>
      </c>
      <c r="H2" t="s">
        <v>795</v>
      </c>
    </row>
    <row r="3" spans="1:8" x14ac:dyDescent="0.3">
      <c r="A3">
        <v>2</v>
      </c>
      <c r="B3" s="46" t="s">
        <v>757</v>
      </c>
      <c r="E3" t="s">
        <v>764</v>
      </c>
      <c r="F3" s="46">
        <v>0.43541666666666662</v>
      </c>
    </row>
    <row r="4" spans="1:8" x14ac:dyDescent="0.3">
      <c r="A4">
        <v>3</v>
      </c>
      <c r="B4" s="46" t="s">
        <v>757</v>
      </c>
      <c r="C4" s="46"/>
      <c r="E4" t="s">
        <v>764</v>
      </c>
      <c r="F4" s="46">
        <v>0.44305555555555554</v>
      </c>
      <c r="G4" s="46">
        <v>0.50208333333333333</v>
      </c>
      <c r="H4" t="s">
        <v>796</v>
      </c>
    </row>
    <row r="5" spans="1:8" x14ac:dyDescent="0.3">
      <c r="A5">
        <v>4</v>
      </c>
      <c r="B5" s="46" t="s">
        <v>757</v>
      </c>
      <c r="C5" s="46"/>
      <c r="E5" t="s">
        <v>765</v>
      </c>
      <c r="F5" s="46">
        <v>0.45277777777777778</v>
      </c>
      <c r="G5" s="46">
        <v>0.5395833333333333</v>
      </c>
      <c r="H5" t="s">
        <v>797</v>
      </c>
    </row>
    <row r="6" spans="1:8" x14ac:dyDescent="0.3">
      <c r="A6">
        <v>5</v>
      </c>
      <c r="B6" s="46" t="s">
        <v>757</v>
      </c>
      <c r="C6" s="46"/>
      <c r="E6" t="s">
        <v>766</v>
      </c>
      <c r="F6" s="46">
        <v>0.45347222222222222</v>
      </c>
      <c r="G6" s="46">
        <v>0.54861111111111105</v>
      </c>
      <c r="H6" t="s">
        <v>798</v>
      </c>
    </row>
    <row r="7" spans="1:8" x14ac:dyDescent="0.3">
      <c r="A7">
        <v>6</v>
      </c>
      <c r="B7" s="46" t="s">
        <v>757</v>
      </c>
      <c r="C7" s="46"/>
      <c r="E7" t="s">
        <v>767</v>
      </c>
      <c r="F7" s="46">
        <v>0.46458333333333335</v>
      </c>
      <c r="G7" s="46">
        <v>0.5541666666666667</v>
      </c>
      <c r="H7" t="s">
        <v>799</v>
      </c>
    </row>
    <row r="8" spans="1:8" x14ac:dyDescent="0.3">
      <c r="A8">
        <v>7</v>
      </c>
      <c r="B8" s="46" t="s">
        <v>757</v>
      </c>
      <c r="C8" s="46"/>
      <c r="E8" t="s">
        <v>764</v>
      </c>
      <c r="F8" s="46">
        <v>0.54652777777777783</v>
      </c>
      <c r="G8" s="46">
        <v>0.59305555555555556</v>
      </c>
      <c r="H8" t="s">
        <v>800</v>
      </c>
    </row>
    <row r="9" spans="1:8" x14ac:dyDescent="0.3">
      <c r="A9">
        <v>8</v>
      </c>
      <c r="B9" s="46" t="s">
        <v>757</v>
      </c>
      <c r="C9" s="46"/>
      <c r="E9" t="s">
        <v>767</v>
      </c>
      <c r="F9" s="46">
        <v>0.54652777777777783</v>
      </c>
      <c r="G9" s="46">
        <v>0.61805555555555558</v>
      </c>
      <c r="H9" t="s">
        <v>801</v>
      </c>
    </row>
    <row r="10" spans="1:8" x14ac:dyDescent="0.3">
      <c r="A10">
        <v>9</v>
      </c>
      <c r="B10" s="46" t="s">
        <v>757</v>
      </c>
      <c r="C10" s="46"/>
      <c r="E10" t="s">
        <v>764</v>
      </c>
      <c r="F10" s="46">
        <v>0.5083333333333333</v>
      </c>
      <c r="G10" s="46">
        <v>0.5854166666666667</v>
      </c>
      <c r="H10" t="s">
        <v>802</v>
      </c>
    </row>
    <row r="11" spans="1:8" x14ac:dyDescent="0.3">
      <c r="A11">
        <v>10</v>
      </c>
      <c r="B11" s="46" t="s">
        <v>757</v>
      </c>
      <c r="C11" s="46"/>
      <c r="E11" t="s">
        <v>763</v>
      </c>
      <c r="F11" s="46">
        <v>0.52708333333333335</v>
      </c>
      <c r="G11" s="46">
        <v>0.6</v>
      </c>
      <c r="H11" t="s">
        <v>803</v>
      </c>
    </row>
    <row r="12" spans="1:8" x14ac:dyDescent="0.3">
      <c r="A12">
        <v>11</v>
      </c>
      <c r="B12" s="46" t="s">
        <v>757</v>
      </c>
      <c r="C12" s="46"/>
      <c r="E12" t="s">
        <v>766</v>
      </c>
      <c r="F12" s="46">
        <v>0.37708333333333338</v>
      </c>
      <c r="G12" s="46">
        <v>0.48055555555555557</v>
      </c>
      <c r="H12" t="s">
        <v>804</v>
      </c>
    </row>
    <row r="13" spans="1:8" x14ac:dyDescent="0.3">
      <c r="A13">
        <v>12</v>
      </c>
      <c r="B13" s="46" t="s">
        <v>757</v>
      </c>
      <c r="C13" s="46"/>
      <c r="E13" t="s">
        <v>767</v>
      </c>
      <c r="F13" s="46">
        <v>0.40416666666666662</v>
      </c>
      <c r="G13" s="46">
        <v>0.50138888888888888</v>
      </c>
      <c r="H13" t="s">
        <v>805</v>
      </c>
    </row>
    <row r="14" spans="1:8" x14ac:dyDescent="0.3">
      <c r="A14">
        <v>13</v>
      </c>
      <c r="B14" s="46" t="s">
        <v>757</v>
      </c>
      <c r="C14" s="46"/>
      <c r="E14" t="s">
        <v>767</v>
      </c>
      <c r="F14" s="46">
        <v>0.43402777777777773</v>
      </c>
      <c r="G14" s="46">
        <v>0.53541666666666665</v>
      </c>
      <c r="H14" t="s">
        <v>806</v>
      </c>
    </row>
    <row r="15" spans="1:8" x14ac:dyDescent="0.3">
      <c r="A15">
        <v>14</v>
      </c>
      <c r="B15" s="46" t="s">
        <v>757</v>
      </c>
      <c r="E15" t="s">
        <v>764</v>
      </c>
      <c r="F15" s="46">
        <v>0.44513888888888892</v>
      </c>
    </row>
    <row r="16" spans="1:8" x14ac:dyDescent="0.3">
      <c r="A16">
        <v>15</v>
      </c>
      <c r="B16" s="46" t="s">
        <v>757</v>
      </c>
      <c r="E16" t="s">
        <v>764</v>
      </c>
      <c r="F16" s="46">
        <v>0.47500000000000003</v>
      </c>
    </row>
    <row r="17" spans="1:8" x14ac:dyDescent="0.3">
      <c r="A17">
        <v>16</v>
      </c>
      <c r="B17" s="46" t="s">
        <v>757</v>
      </c>
      <c r="E17" t="s">
        <v>768</v>
      </c>
      <c r="F17" s="46">
        <v>0.36458333333333331</v>
      </c>
    </row>
    <row r="18" spans="1:8" x14ac:dyDescent="0.3">
      <c r="A18">
        <v>17</v>
      </c>
      <c r="B18" s="46" t="s">
        <v>757</v>
      </c>
      <c r="C18" s="46"/>
      <c r="E18" t="s">
        <v>768</v>
      </c>
      <c r="F18" s="46">
        <v>0.42152777777777778</v>
      </c>
      <c r="G18" s="46">
        <v>0.51041666666666663</v>
      </c>
      <c r="H18" t="s">
        <v>807</v>
      </c>
    </row>
    <row r="19" spans="1:8" x14ac:dyDescent="0.3">
      <c r="A19">
        <v>18</v>
      </c>
      <c r="B19" s="46" t="s">
        <v>757</v>
      </c>
      <c r="E19" t="s">
        <v>769</v>
      </c>
      <c r="F19" s="46">
        <v>0.45902777777777781</v>
      </c>
    </row>
    <row r="20" spans="1:8" x14ac:dyDescent="0.3">
      <c r="A20">
        <v>19</v>
      </c>
      <c r="B20" s="46" t="s">
        <v>757</v>
      </c>
      <c r="E20" t="s">
        <v>764</v>
      </c>
      <c r="F20" s="46">
        <v>0.46319444444444446</v>
      </c>
    </row>
    <row r="21" spans="1:8" x14ac:dyDescent="0.3">
      <c r="A21">
        <v>20</v>
      </c>
      <c r="B21" s="46" t="s">
        <v>757</v>
      </c>
      <c r="E21" t="s">
        <v>770</v>
      </c>
      <c r="F21" s="46">
        <v>0.64583333333333337</v>
      </c>
      <c r="G21" s="46">
        <v>0.63888888888888895</v>
      </c>
      <c r="H21" t="s">
        <v>843</v>
      </c>
    </row>
    <row r="22" spans="1:8" x14ac:dyDescent="0.3">
      <c r="A22">
        <v>21</v>
      </c>
      <c r="B22" s="46" t="s">
        <v>757</v>
      </c>
      <c r="C22" s="46"/>
      <c r="E22" t="s">
        <v>770</v>
      </c>
      <c r="F22" s="46">
        <v>0.36874999999999997</v>
      </c>
      <c r="G22" s="46">
        <v>0.43402777777777773</v>
      </c>
      <c r="H22" t="s">
        <v>808</v>
      </c>
    </row>
    <row r="23" spans="1:8" x14ac:dyDescent="0.3">
      <c r="A23">
        <v>22</v>
      </c>
      <c r="B23" s="46" t="s">
        <v>757</v>
      </c>
      <c r="C23" s="46"/>
      <c r="E23" t="s">
        <v>766</v>
      </c>
      <c r="F23" s="46">
        <v>0.3888888888888889</v>
      </c>
      <c r="G23" s="46">
        <v>0.47361111111111115</v>
      </c>
      <c r="H23" t="s">
        <v>809</v>
      </c>
    </row>
    <row r="24" spans="1:8" x14ac:dyDescent="0.3">
      <c r="A24">
        <v>23</v>
      </c>
      <c r="B24" s="46" t="s">
        <v>757</v>
      </c>
      <c r="C24" s="46"/>
      <c r="E24" t="s">
        <v>771</v>
      </c>
      <c r="F24" s="46">
        <v>0.3972222222222222</v>
      </c>
      <c r="G24" s="46">
        <v>0.47083333333333338</v>
      </c>
      <c r="H24" t="s">
        <v>810</v>
      </c>
    </row>
    <row r="25" spans="1:8" x14ac:dyDescent="0.3">
      <c r="A25">
        <v>24</v>
      </c>
      <c r="B25" s="46" t="s">
        <v>757</v>
      </c>
      <c r="C25" s="46"/>
      <c r="E25" t="s">
        <v>772</v>
      </c>
      <c r="F25" s="46">
        <v>0.40625</v>
      </c>
      <c r="G25" s="46">
        <v>0.5083333333333333</v>
      </c>
      <c r="H25" t="s">
        <v>811</v>
      </c>
    </row>
    <row r="26" spans="1:8" x14ac:dyDescent="0.3">
      <c r="A26">
        <v>25</v>
      </c>
      <c r="B26" s="46" t="s">
        <v>757</v>
      </c>
      <c r="C26" s="46"/>
      <c r="E26" t="s">
        <v>765</v>
      </c>
      <c r="F26" s="46">
        <v>0.43958333333333338</v>
      </c>
      <c r="G26" s="46">
        <v>0.54999999999999993</v>
      </c>
      <c r="H26" t="s">
        <v>812</v>
      </c>
    </row>
    <row r="27" spans="1:8" x14ac:dyDescent="0.3">
      <c r="A27">
        <v>26</v>
      </c>
      <c r="B27" s="46" t="s">
        <v>757</v>
      </c>
      <c r="C27" s="46"/>
      <c r="E27" t="s">
        <v>763</v>
      </c>
      <c r="F27" s="46">
        <v>0.47916666666666669</v>
      </c>
      <c r="G27" s="46">
        <v>0.56944444444444442</v>
      </c>
      <c r="H27" t="s">
        <v>813</v>
      </c>
    </row>
    <row r="28" spans="1:8" x14ac:dyDescent="0.3">
      <c r="A28">
        <v>27</v>
      </c>
      <c r="B28" s="46" t="s">
        <v>757</v>
      </c>
      <c r="E28" t="s">
        <v>764</v>
      </c>
      <c r="F28" s="46">
        <v>0.49305555555555558</v>
      </c>
    </row>
    <row r="29" spans="1:8" x14ac:dyDescent="0.3">
      <c r="A29">
        <v>28</v>
      </c>
      <c r="B29" s="46" t="s">
        <v>757</v>
      </c>
      <c r="E29" t="s">
        <v>768</v>
      </c>
      <c r="F29" s="46">
        <v>0.52777777777777779</v>
      </c>
    </row>
    <row r="30" spans="1:8" x14ac:dyDescent="0.3">
      <c r="A30">
        <v>29</v>
      </c>
      <c r="B30" s="46" t="s">
        <v>757</v>
      </c>
      <c r="C30" s="46"/>
      <c r="E30" t="s">
        <v>771</v>
      </c>
      <c r="F30" s="46">
        <v>0.56041666666666667</v>
      </c>
      <c r="G30" s="46">
        <v>0.62847222222222221</v>
      </c>
      <c r="H30" t="s">
        <v>814</v>
      </c>
    </row>
    <row r="31" spans="1:8" x14ac:dyDescent="0.3">
      <c r="A31">
        <v>30</v>
      </c>
      <c r="B31" s="46" t="s">
        <v>757</v>
      </c>
      <c r="E31" t="s">
        <v>768</v>
      </c>
      <c r="F31" s="46">
        <v>0.36805555555555558</v>
      </c>
    </row>
    <row r="32" spans="1:8" x14ac:dyDescent="0.3">
      <c r="A32">
        <v>31</v>
      </c>
      <c r="B32" s="46" t="s">
        <v>757</v>
      </c>
      <c r="C32" s="46"/>
      <c r="E32" t="s">
        <v>765</v>
      </c>
      <c r="F32" s="46">
        <v>0.40972222222222227</v>
      </c>
      <c r="G32" s="46">
        <v>0.46597222222222223</v>
      </c>
      <c r="H32" t="s">
        <v>815</v>
      </c>
    </row>
    <row r="33" spans="1:8" x14ac:dyDescent="0.3">
      <c r="A33">
        <v>32</v>
      </c>
      <c r="B33" s="46" t="s">
        <v>757</v>
      </c>
      <c r="C33" s="46"/>
      <c r="E33" t="s">
        <v>765</v>
      </c>
      <c r="F33" s="46">
        <v>0.43055555555555558</v>
      </c>
      <c r="G33" s="46">
        <v>0.49652777777777773</v>
      </c>
      <c r="H33" t="s">
        <v>816</v>
      </c>
    </row>
    <row r="34" spans="1:8" x14ac:dyDescent="0.3">
      <c r="A34">
        <v>33</v>
      </c>
      <c r="B34" s="46" t="s">
        <v>757</v>
      </c>
      <c r="E34" t="s">
        <v>772</v>
      </c>
      <c r="F34" s="46">
        <v>0.44513888888888892</v>
      </c>
    </row>
    <row r="35" spans="1:8" x14ac:dyDescent="0.3">
      <c r="A35">
        <v>34</v>
      </c>
      <c r="B35" s="46" t="s">
        <v>757</v>
      </c>
      <c r="E35" t="s">
        <v>770</v>
      </c>
      <c r="F35" s="46">
        <v>0.45763888888888887</v>
      </c>
    </row>
    <row r="36" spans="1:8" x14ac:dyDescent="0.3">
      <c r="A36">
        <v>35</v>
      </c>
      <c r="B36" s="46" t="s">
        <v>757</v>
      </c>
      <c r="C36" s="46"/>
      <c r="E36" t="s">
        <v>763</v>
      </c>
      <c r="F36" s="46">
        <v>0.47361111111111115</v>
      </c>
      <c r="G36" s="46">
        <v>0.55138888888888882</v>
      </c>
      <c r="H36" t="s">
        <v>817</v>
      </c>
    </row>
    <row r="37" spans="1:8" x14ac:dyDescent="0.3">
      <c r="A37">
        <v>36</v>
      </c>
      <c r="B37" s="46" t="s">
        <v>757</v>
      </c>
      <c r="C37" s="46"/>
      <c r="E37" t="s">
        <v>768</v>
      </c>
      <c r="F37" s="46">
        <v>0.47291666666666665</v>
      </c>
      <c r="G37" s="46">
        <v>0.55625000000000002</v>
      </c>
      <c r="H37">
        <v>2</v>
      </c>
    </row>
    <row r="38" spans="1:8" x14ac:dyDescent="0.3">
      <c r="A38">
        <v>37</v>
      </c>
      <c r="B38" s="46" t="s">
        <v>757</v>
      </c>
      <c r="C38" s="46"/>
      <c r="E38" t="s">
        <v>769</v>
      </c>
      <c r="F38" s="46">
        <v>0.47986111111111113</v>
      </c>
      <c r="G38" s="46">
        <v>0.56319444444444444</v>
      </c>
      <c r="H38">
        <v>2</v>
      </c>
    </row>
    <row r="39" spans="1:8" x14ac:dyDescent="0.3">
      <c r="A39">
        <v>38</v>
      </c>
      <c r="B39" s="46" t="s">
        <v>757</v>
      </c>
      <c r="C39" s="46"/>
      <c r="E39" t="s">
        <v>764</v>
      </c>
      <c r="F39" s="46">
        <v>0.47638888888888892</v>
      </c>
      <c r="G39" s="46">
        <v>0.56388888888888888</v>
      </c>
      <c r="H39" t="s">
        <v>818</v>
      </c>
    </row>
    <row r="40" spans="1:8" x14ac:dyDescent="0.3">
      <c r="A40">
        <v>39</v>
      </c>
      <c r="B40" s="46" t="s">
        <v>757</v>
      </c>
      <c r="C40" s="46"/>
      <c r="E40" t="s">
        <v>765</v>
      </c>
      <c r="F40" s="46">
        <v>0.58680555555555558</v>
      </c>
      <c r="G40" s="46">
        <v>0.64583333333333337</v>
      </c>
      <c r="H40" t="s">
        <v>796</v>
      </c>
    </row>
    <row r="41" spans="1:8" x14ac:dyDescent="0.3">
      <c r="A41">
        <v>40</v>
      </c>
      <c r="B41" s="46" t="s">
        <v>757</v>
      </c>
      <c r="C41" s="46"/>
      <c r="E41" t="s">
        <v>769</v>
      </c>
      <c r="F41" s="46">
        <v>0.37777777777777777</v>
      </c>
      <c r="G41" s="46">
        <v>0.45</v>
      </c>
      <c r="H41" t="s">
        <v>819</v>
      </c>
    </row>
    <row r="42" spans="1:8" x14ac:dyDescent="0.3">
      <c r="A42">
        <v>41</v>
      </c>
      <c r="B42" s="46" t="s">
        <v>757</v>
      </c>
      <c r="E42" t="s">
        <v>770</v>
      </c>
      <c r="F42" s="46">
        <v>0.3923611111111111</v>
      </c>
    </row>
    <row r="43" spans="1:8" x14ac:dyDescent="0.3">
      <c r="A43">
        <v>42</v>
      </c>
      <c r="B43" s="46" t="s">
        <v>757</v>
      </c>
      <c r="C43" s="46"/>
      <c r="E43" t="s">
        <v>764</v>
      </c>
      <c r="F43" s="46">
        <v>0.40416666666666662</v>
      </c>
      <c r="G43" s="46">
        <v>0.48125000000000001</v>
      </c>
      <c r="H43" t="s">
        <v>802</v>
      </c>
    </row>
    <row r="44" spans="1:8" x14ac:dyDescent="0.3">
      <c r="A44">
        <v>43</v>
      </c>
      <c r="B44" s="46" t="s">
        <v>757</v>
      </c>
      <c r="E44" t="s">
        <v>768</v>
      </c>
      <c r="F44" s="46">
        <v>0.46319444444444446</v>
      </c>
    </row>
    <row r="45" spans="1:8" x14ac:dyDescent="0.3">
      <c r="A45">
        <v>44</v>
      </c>
      <c r="B45" s="46" t="s">
        <v>757</v>
      </c>
      <c r="C45" s="46"/>
      <c r="E45" t="s">
        <v>770</v>
      </c>
      <c r="F45" s="46">
        <v>0.45624999999999999</v>
      </c>
      <c r="G45" s="46">
        <v>0.53680555555555554</v>
      </c>
      <c r="H45" t="s">
        <v>820</v>
      </c>
    </row>
    <row r="46" spans="1:8" x14ac:dyDescent="0.3">
      <c r="A46">
        <v>45</v>
      </c>
      <c r="B46" s="46" t="s">
        <v>757</v>
      </c>
      <c r="C46" s="46"/>
      <c r="E46" t="s">
        <v>766</v>
      </c>
      <c r="F46" s="46">
        <v>0.4861111111111111</v>
      </c>
      <c r="G46" s="46">
        <v>0.53680555555555554</v>
      </c>
      <c r="H46" t="s">
        <v>821</v>
      </c>
    </row>
    <row r="47" spans="1:8" x14ac:dyDescent="0.3">
      <c r="A47">
        <v>46</v>
      </c>
      <c r="B47" s="46" t="s">
        <v>757</v>
      </c>
      <c r="E47" t="s">
        <v>765</v>
      </c>
      <c r="F47" s="46">
        <v>0.50555555555555554</v>
      </c>
      <c r="G47" s="46">
        <v>0.59305555555555556</v>
      </c>
      <c r="H47" t="s">
        <v>818</v>
      </c>
    </row>
    <row r="48" spans="1:8" x14ac:dyDescent="0.3">
      <c r="A48">
        <v>47</v>
      </c>
      <c r="B48" s="46" t="s">
        <v>757</v>
      </c>
      <c r="E48" t="s">
        <v>764</v>
      </c>
      <c r="F48" s="46">
        <v>0.53055555555555556</v>
      </c>
      <c r="G48" s="46">
        <v>0.61111111111111105</v>
      </c>
      <c r="H48" t="s">
        <v>820</v>
      </c>
    </row>
    <row r="49" spans="1:8" x14ac:dyDescent="0.3">
      <c r="A49">
        <v>48</v>
      </c>
      <c r="B49" s="46" t="s">
        <v>757</v>
      </c>
      <c r="E49" t="s">
        <v>765</v>
      </c>
      <c r="F49" s="46">
        <v>0.53333333333333333</v>
      </c>
      <c r="G49" s="46">
        <v>0.60138888888888886</v>
      </c>
      <c r="H49" t="s">
        <v>814</v>
      </c>
    </row>
    <row r="50" spans="1:8" x14ac:dyDescent="0.3">
      <c r="A50">
        <v>49</v>
      </c>
      <c r="B50" t="s">
        <v>757</v>
      </c>
      <c r="E50" t="s">
        <v>764</v>
      </c>
      <c r="F50" s="46">
        <v>0.56805555555555554</v>
      </c>
      <c r="G50" s="46">
        <v>0.65277777777777779</v>
      </c>
      <c r="H50" t="s">
        <v>809</v>
      </c>
    </row>
    <row r="51" spans="1:8" x14ac:dyDescent="0.3">
      <c r="A51">
        <v>50</v>
      </c>
      <c r="B51" t="s">
        <v>757</v>
      </c>
      <c r="E51" t="s">
        <v>768</v>
      </c>
      <c r="F51" s="46">
        <v>0.61041666666666672</v>
      </c>
    </row>
    <row r="52" spans="1:8" x14ac:dyDescent="0.3">
      <c r="A52">
        <v>51</v>
      </c>
      <c r="B52" t="s">
        <v>757</v>
      </c>
      <c r="E52" t="s">
        <v>766</v>
      </c>
      <c r="F52" s="46">
        <v>0.35069444444444442</v>
      </c>
      <c r="G52" s="46">
        <v>0.40416666666666662</v>
      </c>
      <c r="H52" t="s">
        <v>828</v>
      </c>
    </row>
    <row r="53" spans="1:8" x14ac:dyDescent="0.3">
      <c r="A53">
        <v>52</v>
      </c>
      <c r="B53" t="s">
        <v>757</v>
      </c>
      <c r="E53" t="s">
        <v>769</v>
      </c>
      <c r="F53" s="46">
        <v>0.38611111111111113</v>
      </c>
      <c r="G53" s="46">
        <v>0.45555555555555555</v>
      </c>
      <c r="H53" t="s">
        <v>829</v>
      </c>
    </row>
    <row r="54" spans="1:8" x14ac:dyDescent="0.3">
      <c r="A54">
        <v>53</v>
      </c>
      <c r="B54" t="s">
        <v>757</v>
      </c>
      <c r="E54" t="s">
        <v>772</v>
      </c>
      <c r="F54" s="46">
        <v>0.40416666666666662</v>
      </c>
    </row>
    <row r="55" spans="1:8" x14ac:dyDescent="0.3">
      <c r="A55">
        <v>54</v>
      </c>
      <c r="B55" t="s">
        <v>757</v>
      </c>
      <c r="E55" t="s">
        <v>770</v>
      </c>
      <c r="F55" s="46">
        <v>0.4069444444444445</v>
      </c>
    </row>
    <row r="56" spans="1:8" x14ac:dyDescent="0.3">
      <c r="A56">
        <v>55</v>
      </c>
      <c r="B56" t="s">
        <v>757</v>
      </c>
      <c r="E56" t="s">
        <v>763</v>
      </c>
      <c r="F56" s="46">
        <v>0.43263888888888885</v>
      </c>
    </row>
    <row r="57" spans="1:8" x14ac:dyDescent="0.3">
      <c r="A57">
        <v>56</v>
      </c>
      <c r="B57" t="s">
        <v>757</v>
      </c>
      <c r="E57" t="s">
        <v>764</v>
      </c>
      <c r="F57" s="46">
        <v>0.43124999999999997</v>
      </c>
    </row>
    <row r="58" spans="1:8" x14ac:dyDescent="0.3">
      <c r="A58">
        <v>57</v>
      </c>
      <c r="B58" t="s">
        <v>757</v>
      </c>
      <c r="E58" t="s">
        <v>766</v>
      </c>
      <c r="F58" s="46">
        <v>0.44930555555555557</v>
      </c>
      <c r="G58" s="46">
        <v>0.5083333333333333</v>
      </c>
      <c r="H58" t="s">
        <v>796</v>
      </c>
    </row>
    <row r="59" spans="1:8" x14ac:dyDescent="0.3">
      <c r="A59">
        <v>58</v>
      </c>
      <c r="B59" t="s">
        <v>757</v>
      </c>
      <c r="E59" t="s">
        <v>771</v>
      </c>
      <c r="F59" s="46">
        <v>0.47847222222222219</v>
      </c>
      <c r="G59" s="46">
        <v>0.56458333333333333</v>
      </c>
      <c r="H59" t="s">
        <v>830</v>
      </c>
    </row>
    <row r="60" spans="1:8" x14ac:dyDescent="0.3">
      <c r="A60">
        <v>59</v>
      </c>
      <c r="B60" t="s">
        <v>757</v>
      </c>
      <c r="E60" t="s">
        <v>763</v>
      </c>
      <c r="F60" s="46">
        <v>0.47569444444444442</v>
      </c>
      <c r="G60" s="46">
        <v>0.54097222222222219</v>
      </c>
      <c r="H60" t="s">
        <v>808</v>
      </c>
    </row>
    <row r="61" spans="1:8" x14ac:dyDescent="0.3">
      <c r="A61">
        <v>60</v>
      </c>
      <c r="B61" t="s">
        <v>757</v>
      </c>
      <c r="E61" t="s">
        <v>764</v>
      </c>
      <c r="F61" s="46">
        <v>0.49583333333333335</v>
      </c>
      <c r="G61" s="46">
        <v>0.56111111111111112</v>
      </c>
      <c r="H61" t="s">
        <v>808</v>
      </c>
    </row>
    <row r="62" spans="1:8" x14ac:dyDescent="0.3">
      <c r="A62">
        <v>61</v>
      </c>
      <c r="B62" t="s">
        <v>757</v>
      </c>
      <c r="E62" t="s">
        <v>770</v>
      </c>
      <c r="F62" s="46">
        <v>0.48819444444444443</v>
      </c>
      <c r="G62" s="46">
        <v>0.57222222222222219</v>
      </c>
      <c r="H62" t="s">
        <v>831</v>
      </c>
    </row>
    <row r="63" spans="1:8" x14ac:dyDescent="0.3">
      <c r="A63">
        <v>62</v>
      </c>
      <c r="B63" t="s">
        <v>757</v>
      </c>
      <c r="E63" t="s">
        <v>769</v>
      </c>
      <c r="F63" s="46">
        <v>0.53402777777777777</v>
      </c>
    </row>
    <row r="64" spans="1:8" x14ac:dyDescent="0.3">
      <c r="A64">
        <v>63</v>
      </c>
      <c r="B64" t="s">
        <v>757</v>
      </c>
      <c r="E64" t="s">
        <v>769</v>
      </c>
      <c r="F64" s="46">
        <v>0.55277777777777781</v>
      </c>
    </row>
    <row r="65" spans="1:8" x14ac:dyDescent="0.3">
      <c r="A65">
        <v>64</v>
      </c>
      <c r="B65" t="s">
        <v>757</v>
      </c>
      <c r="E65" t="s">
        <v>771</v>
      </c>
      <c r="F65" s="46">
        <v>0.58124999999999993</v>
      </c>
      <c r="G65" s="46">
        <v>0.6645833333333333</v>
      </c>
      <c r="H65">
        <v>2</v>
      </c>
    </row>
    <row r="66" spans="1:8" x14ac:dyDescent="0.3">
      <c r="A66">
        <v>65</v>
      </c>
      <c r="B66" t="s">
        <v>757</v>
      </c>
      <c r="E66" t="s">
        <v>770</v>
      </c>
      <c r="F66" s="46">
        <v>0.37847222222222227</v>
      </c>
    </row>
    <row r="67" spans="1:8" x14ac:dyDescent="0.3">
      <c r="A67">
        <v>66</v>
      </c>
      <c r="B67" t="s">
        <v>757</v>
      </c>
      <c r="E67" t="s">
        <v>771</v>
      </c>
      <c r="F67" s="46">
        <v>0.40069444444444446</v>
      </c>
      <c r="G67" s="46">
        <v>0.49027777777777781</v>
      </c>
      <c r="H67" t="s">
        <v>799</v>
      </c>
    </row>
    <row r="68" spans="1:8" x14ac:dyDescent="0.3">
      <c r="A68">
        <v>67</v>
      </c>
      <c r="B68" t="s">
        <v>757</v>
      </c>
      <c r="E68" t="s">
        <v>769</v>
      </c>
      <c r="F68" s="46">
        <v>0.42708333333333331</v>
      </c>
    </row>
    <row r="69" spans="1:8" x14ac:dyDescent="0.3">
      <c r="A69">
        <v>68</v>
      </c>
      <c r="B69" t="s">
        <v>757</v>
      </c>
      <c r="E69" t="s">
        <v>768</v>
      </c>
      <c r="F69" s="46">
        <v>0.44861111111111113</v>
      </c>
      <c r="G69" s="46">
        <v>0.53472222222222221</v>
      </c>
      <c r="H69" t="s">
        <v>830</v>
      </c>
    </row>
    <row r="70" spans="1:8" x14ac:dyDescent="0.3">
      <c r="A70">
        <v>69</v>
      </c>
      <c r="B70" t="s">
        <v>757</v>
      </c>
      <c r="E70" t="s">
        <v>769</v>
      </c>
      <c r="F70" s="46">
        <v>0.44444444444444442</v>
      </c>
      <c r="G70" s="46">
        <v>0.52569444444444446</v>
      </c>
      <c r="H70" t="s">
        <v>832</v>
      </c>
    </row>
    <row r="71" spans="1:8" x14ac:dyDescent="0.3">
      <c r="A71">
        <v>70</v>
      </c>
      <c r="B71" t="s">
        <v>757</v>
      </c>
      <c r="E71" t="s">
        <v>769</v>
      </c>
      <c r="F71" s="46">
        <v>0.46388888888888885</v>
      </c>
      <c r="G71" s="46">
        <v>0.54722222222222217</v>
      </c>
      <c r="H71">
        <v>2</v>
      </c>
    </row>
    <row r="72" spans="1:8" x14ac:dyDescent="0.3">
      <c r="A72">
        <v>71</v>
      </c>
      <c r="B72" t="s">
        <v>757</v>
      </c>
      <c r="E72" t="s">
        <v>766</v>
      </c>
      <c r="F72" s="46">
        <v>0.50208333333333333</v>
      </c>
      <c r="G72" s="46">
        <v>0.55972222222222223</v>
      </c>
      <c r="H72" t="s">
        <v>833</v>
      </c>
    </row>
    <row r="73" spans="1:8" x14ac:dyDescent="0.3">
      <c r="A73">
        <v>72</v>
      </c>
      <c r="B73" t="s">
        <v>757</v>
      </c>
      <c r="E73" t="s">
        <v>771</v>
      </c>
      <c r="F73" s="46">
        <v>0.55208333333333337</v>
      </c>
      <c r="G73" s="46">
        <v>0.6333333333333333</v>
      </c>
      <c r="H73" t="s">
        <v>832</v>
      </c>
    </row>
    <row r="74" spans="1:8" x14ac:dyDescent="0.3">
      <c r="A74">
        <v>73</v>
      </c>
      <c r="B74" t="s">
        <v>757</v>
      </c>
      <c r="E74" t="s">
        <v>767</v>
      </c>
      <c r="F74" s="46">
        <v>0.54236111111111118</v>
      </c>
      <c r="G74" s="46">
        <v>0.63750000000000007</v>
      </c>
      <c r="H74" t="s">
        <v>798</v>
      </c>
    </row>
    <row r="75" spans="1:8" x14ac:dyDescent="0.3">
      <c r="A75">
        <v>74</v>
      </c>
      <c r="B75" t="s">
        <v>757</v>
      </c>
      <c r="E75" t="s">
        <v>769</v>
      </c>
      <c r="F75" s="46">
        <v>0.57361111111111118</v>
      </c>
    </row>
    <row r="76" spans="1:8" x14ac:dyDescent="0.3">
      <c r="A76">
        <v>75</v>
      </c>
      <c r="B76" t="s">
        <v>757</v>
      </c>
      <c r="E76" t="s">
        <v>769</v>
      </c>
      <c r="F76" s="46">
        <v>0.6381944444444444</v>
      </c>
    </row>
    <row r="77" spans="1:8" x14ac:dyDescent="0.3">
      <c r="A77">
        <v>76</v>
      </c>
      <c r="B77" t="s">
        <v>757</v>
      </c>
      <c r="E77" t="s">
        <v>766</v>
      </c>
      <c r="F77" s="46">
        <v>0.37777777777777777</v>
      </c>
      <c r="G77" s="46">
        <v>0.42638888888888887</v>
      </c>
      <c r="H77" t="s">
        <v>834</v>
      </c>
    </row>
    <row r="78" spans="1:8" x14ac:dyDescent="0.3">
      <c r="A78">
        <v>77</v>
      </c>
      <c r="B78" t="s">
        <v>757</v>
      </c>
      <c r="E78" t="s">
        <v>768</v>
      </c>
      <c r="F78" s="46">
        <v>0.40902777777777777</v>
      </c>
    </row>
    <row r="79" spans="1:8" x14ac:dyDescent="0.3">
      <c r="A79">
        <v>78</v>
      </c>
      <c r="B79" t="s">
        <v>757</v>
      </c>
      <c r="E79" t="s">
        <v>766</v>
      </c>
      <c r="F79" s="46">
        <v>0.4368055555555555</v>
      </c>
      <c r="G79" s="46">
        <v>0.47500000000000003</v>
      </c>
      <c r="H79" t="s">
        <v>835</v>
      </c>
    </row>
    <row r="80" spans="1:8" x14ac:dyDescent="0.3">
      <c r="A80">
        <v>79</v>
      </c>
      <c r="B80" t="s">
        <v>757</v>
      </c>
      <c r="E80" t="s">
        <v>769</v>
      </c>
      <c r="F80" s="46">
        <v>0.43888888888888888</v>
      </c>
      <c r="G80" s="46">
        <v>0.52222222222222225</v>
      </c>
      <c r="H80">
        <v>2</v>
      </c>
    </row>
    <row r="81" spans="1:8" x14ac:dyDescent="0.3">
      <c r="A81">
        <v>80</v>
      </c>
      <c r="B81" t="s">
        <v>757</v>
      </c>
      <c r="E81" t="s">
        <v>772</v>
      </c>
      <c r="F81" s="46">
        <v>0.44722222222222219</v>
      </c>
      <c r="G81" s="46">
        <v>0.52013888888888882</v>
      </c>
      <c r="H81" t="s">
        <v>803</v>
      </c>
    </row>
    <row r="82" spans="1:8" x14ac:dyDescent="0.3">
      <c r="A82">
        <v>81</v>
      </c>
      <c r="B82" t="s">
        <v>757</v>
      </c>
      <c r="E82" t="s">
        <v>770</v>
      </c>
      <c r="F82" s="46">
        <v>0.4465277777777778</v>
      </c>
      <c r="G82" s="46">
        <v>0.52708333333333335</v>
      </c>
      <c r="H82" t="s">
        <v>820</v>
      </c>
    </row>
    <row r="83" spans="1:8" x14ac:dyDescent="0.3">
      <c r="A83">
        <v>82</v>
      </c>
      <c r="B83" t="s">
        <v>757</v>
      </c>
      <c r="E83" t="s">
        <v>764</v>
      </c>
      <c r="F83" s="46">
        <v>0.4548611111111111</v>
      </c>
      <c r="G83" s="46">
        <v>0.53472222222222221</v>
      </c>
      <c r="H83" t="s">
        <v>836</v>
      </c>
    </row>
    <row r="84" spans="1:8" x14ac:dyDescent="0.3">
      <c r="A84">
        <v>83</v>
      </c>
      <c r="B84" t="s">
        <v>757</v>
      </c>
      <c r="E84" t="s">
        <v>772</v>
      </c>
      <c r="F84" s="46">
        <v>0.45277777777777778</v>
      </c>
    </row>
    <row r="85" spans="1:8" x14ac:dyDescent="0.3">
      <c r="A85">
        <v>84</v>
      </c>
      <c r="B85" t="s">
        <v>757</v>
      </c>
      <c r="E85" t="s">
        <v>766</v>
      </c>
      <c r="F85" s="46">
        <v>0.49444444444444446</v>
      </c>
      <c r="G85" s="46">
        <v>0.53402777777777777</v>
      </c>
      <c r="H85" t="s">
        <v>837</v>
      </c>
    </row>
    <row r="86" spans="1:8" x14ac:dyDescent="0.3">
      <c r="A86">
        <v>85</v>
      </c>
      <c r="B86" t="s">
        <v>757</v>
      </c>
      <c r="E86" t="s">
        <v>772</v>
      </c>
      <c r="F86" s="46">
        <v>0.51874999999999993</v>
      </c>
    </row>
    <row r="87" spans="1:8" x14ac:dyDescent="0.3">
      <c r="A87">
        <v>86</v>
      </c>
      <c r="B87" t="s">
        <v>757</v>
      </c>
      <c r="E87" t="s">
        <v>772</v>
      </c>
      <c r="F87" s="46">
        <v>0.54861111111111105</v>
      </c>
      <c r="G87" s="46">
        <v>0.63472222222222219</v>
      </c>
      <c r="H87" t="s">
        <v>830</v>
      </c>
    </row>
    <row r="88" spans="1:8" x14ac:dyDescent="0.3">
      <c r="A88">
        <v>87</v>
      </c>
      <c r="B88" t="s">
        <v>757</v>
      </c>
      <c r="E88" t="s">
        <v>771</v>
      </c>
      <c r="F88" s="46">
        <v>0.39097222222222222</v>
      </c>
      <c r="G88" s="46">
        <v>0.48194444444444445</v>
      </c>
      <c r="H88" t="s">
        <v>838</v>
      </c>
    </row>
    <row r="89" spans="1:8" x14ac:dyDescent="0.3">
      <c r="A89">
        <v>88</v>
      </c>
      <c r="B89" t="s">
        <v>757</v>
      </c>
      <c r="E89" t="s">
        <v>772</v>
      </c>
      <c r="F89" s="46">
        <v>0.39513888888888887</v>
      </c>
      <c r="G89" s="46">
        <v>0.47222222222222227</v>
      </c>
      <c r="H89" t="s">
        <v>802</v>
      </c>
    </row>
    <row r="90" spans="1:8" x14ac:dyDescent="0.3">
      <c r="A90">
        <v>89</v>
      </c>
      <c r="B90" t="s">
        <v>757</v>
      </c>
      <c r="E90" t="s">
        <v>770</v>
      </c>
      <c r="F90" s="46">
        <v>0.40347222222222223</v>
      </c>
      <c r="G90" s="46">
        <v>0.47569444444444442</v>
      </c>
      <c r="H90" t="s">
        <v>819</v>
      </c>
    </row>
    <row r="91" spans="1:8" x14ac:dyDescent="0.3">
      <c r="A91">
        <v>90</v>
      </c>
      <c r="B91" t="s">
        <v>757</v>
      </c>
      <c r="E91" t="s">
        <v>766</v>
      </c>
      <c r="F91" s="46">
        <v>0.43958333333333338</v>
      </c>
      <c r="G91" s="46">
        <v>0.48958333333333331</v>
      </c>
      <c r="H91" t="s">
        <v>839</v>
      </c>
    </row>
    <row r="92" spans="1:8" x14ac:dyDescent="0.3">
      <c r="A92">
        <v>91</v>
      </c>
      <c r="B92" t="s">
        <v>757</v>
      </c>
      <c r="E92" t="s">
        <v>768</v>
      </c>
      <c r="F92" s="46">
        <v>0.40347222222222223</v>
      </c>
      <c r="G92" s="46">
        <v>0.46736111111111112</v>
      </c>
      <c r="H92" t="s">
        <v>844</v>
      </c>
    </row>
    <row r="93" spans="1:8" x14ac:dyDescent="0.3">
      <c r="A93">
        <v>92</v>
      </c>
      <c r="B93" t="s">
        <v>757</v>
      </c>
      <c r="E93" t="s">
        <v>770</v>
      </c>
      <c r="F93" s="46">
        <v>0.45833333333333331</v>
      </c>
    </row>
    <row r="94" spans="1:8" x14ac:dyDescent="0.3">
      <c r="A94">
        <v>93</v>
      </c>
      <c r="B94" t="s">
        <v>757</v>
      </c>
      <c r="E94" t="s">
        <v>772</v>
      </c>
      <c r="F94" s="46">
        <v>0.46458333333333335</v>
      </c>
      <c r="G94" s="46">
        <v>0.53333333333333333</v>
      </c>
      <c r="H94" t="s">
        <v>845</v>
      </c>
    </row>
    <row r="95" spans="1:8" x14ac:dyDescent="0.3">
      <c r="A95">
        <v>94</v>
      </c>
      <c r="B95" t="s">
        <v>757</v>
      </c>
      <c r="E95" t="s">
        <v>772</v>
      </c>
      <c r="F95" s="46">
        <v>0.54027777777777775</v>
      </c>
    </row>
    <row r="96" spans="1:8" x14ac:dyDescent="0.3">
      <c r="A96">
        <v>95</v>
      </c>
      <c r="B96" t="s">
        <v>757</v>
      </c>
      <c r="E96" t="s">
        <v>770</v>
      </c>
      <c r="F96" s="46">
        <v>0.53611111111111109</v>
      </c>
      <c r="G96" s="46">
        <v>0.62986111111111109</v>
      </c>
      <c r="H96" t="s">
        <v>846</v>
      </c>
    </row>
    <row r="97" spans="1:8" x14ac:dyDescent="0.3">
      <c r="A97">
        <v>96</v>
      </c>
      <c r="B97" t="s">
        <v>757</v>
      </c>
      <c r="E97" t="s">
        <v>764</v>
      </c>
      <c r="F97" s="46">
        <v>0.38611111111111113</v>
      </c>
      <c r="G97" s="46">
        <v>0.45624999999999999</v>
      </c>
      <c r="H97" t="s">
        <v>847</v>
      </c>
    </row>
    <row r="98" spans="1:8" x14ac:dyDescent="0.3">
      <c r="A98">
        <v>97</v>
      </c>
      <c r="B98" t="s">
        <v>757</v>
      </c>
      <c r="E98" t="s">
        <v>763</v>
      </c>
      <c r="F98" s="46">
        <v>0.37708333333333338</v>
      </c>
      <c r="G98" s="46">
        <v>0.46736111111111112</v>
      </c>
      <c r="H98" t="s">
        <v>813</v>
      </c>
    </row>
    <row r="99" spans="1:8" x14ac:dyDescent="0.3">
      <c r="A99">
        <v>98</v>
      </c>
      <c r="B99" t="s">
        <v>757</v>
      </c>
      <c r="E99" t="s">
        <v>766</v>
      </c>
      <c r="F99" s="46">
        <v>0.39583333333333331</v>
      </c>
      <c r="G99" s="46">
        <v>0.45416666666666666</v>
      </c>
      <c r="H99" t="s">
        <v>848</v>
      </c>
    </row>
    <row r="100" spans="1:8" x14ac:dyDescent="0.3">
      <c r="A100">
        <v>99</v>
      </c>
      <c r="B100" t="s">
        <v>757</v>
      </c>
      <c r="E100" t="s">
        <v>772</v>
      </c>
      <c r="F100" s="46">
        <v>0.42638888888888887</v>
      </c>
      <c r="G100" s="46">
        <v>0.49861111111111112</v>
      </c>
      <c r="H100" t="s">
        <v>819</v>
      </c>
    </row>
    <row r="101" spans="1:8" x14ac:dyDescent="0.3">
      <c r="A101">
        <v>100</v>
      </c>
      <c r="B101" t="s">
        <v>757</v>
      </c>
      <c r="E101" t="s">
        <v>768</v>
      </c>
      <c r="F101" s="46">
        <v>0.4368055555555555</v>
      </c>
      <c r="G101" s="46">
        <v>0.4826388888888889</v>
      </c>
      <c r="H101" t="s">
        <v>849</v>
      </c>
    </row>
    <row r="102" spans="1:8" x14ac:dyDescent="0.3">
      <c r="A102">
        <v>101</v>
      </c>
      <c r="B102" t="s">
        <v>757</v>
      </c>
      <c r="E102" t="s">
        <v>771</v>
      </c>
      <c r="F102" s="46">
        <v>0.48125000000000001</v>
      </c>
      <c r="G102" s="46">
        <v>0.53194444444444444</v>
      </c>
      <c r="H102" t="s">
        <v>821</v>
      </c>
    </row>
    <row r="103" spans="1:8" x14ac:dyDescent="0.3">
      <c r="A103">
        <v>102</v>
      </c>
      <c r="B103" t="s">
        <v>757</v>
      </c>
      <c r="E103" t="s">
        <v>770</v>
      </c>
      <c r="F103" s="46">
        <v>0.4916666666666667</v>
      </c>
      <c r="G103" s="46">
        <v>0.58888888888888891</v>
      </c>
      <c r="H103" t="s">
        <v>805</v>
      </c>
    </row>
    <row r="104" spans="1:8" x14ac:dyDescent="0.3">
      <c r="A104">
        <v>103</v>
      </c>
      <c r="B104" t="s">
        <v>757</v>
      </c>
      <c r="E104" t="s">
        <v>767</v>
      </c>
      <c r="F104" s="46">
        <v>0.52361111111111114</v>
      </c>
      <c r="G104" s="46">
        <v>0.625</v>
      </c>
      <c r="H104" t="s">
        <v>806</v>
      </c>
    </row>
    <row r="105" spans="1:8" x14ac:dyDescent="0.3">
      <c r="A105">
        <v>104</v>
      </c>
      <c r="B105" t="s">
        <v>757</v>
      </c>
      <c r="E105" t="s">
        <v>770</v>
      </c>
      <c r="F105" s="46">
        <v>0.37152777777777773</v>
      </c>
      <c r="G105" s="46">
        <v>0.46319444444444446</v>
      </c>
      <c r="H105" t="s">
        <v>850</v>
      </c>
    </row>
    <row r="106" spans="1:8" x14ac:dyDescent="0.3">
      <c r="A106">
        <v>105</v>
      </c>
      <c r="B106" t="s">
        <v>757</v>
      </c>
      <c r="E106" t="s">
        <v>769</v>
      </c>
      <c r="F106" s="46">
        <v>0.38680555555555557</v>
      </c>
    </row>
    <row r="107" spans="1:8" x14ac:dyDescent="0.3">
      <c r="A107">
        <v>106</v>
      </c>
      <c r="B107" t="s">
        <v>757</v>
      </c>
      <c r="E107" t="s">
        <v>765</v>
      </c>
      <c r="F107" s="46">
        <v>0.40277777777777773</v>
      </c>
      <c r="G107" s="46">
        <v>0.45833333333333331</v>
      </c>
      <c r="H107" t="s">
        <v>851</v>
      </c>
    </row>
    <row r="108" spans="1:8" x14ac:dyDescent="0.3">
      <c r="A108">
        <v>107</v>
      </c>
      <c r="B108" t="s">
        <v>757</v>
      </c>
      <c r="E108" t="s">
        <v>771</v>
      </c>
      <c r="F108" s="46">
        <v>0.43194444444444446</v>
      </c>
      <c r="G108" s="46">
        <v>0.48194444444444445</v>
      </c>
      <c r="H108" t="s">
        <v>839</v>
      </c>
    </row>
    <row r="109" spans="1:8" x14ac:dyDescent="0.3">
      <c r="A109">
        <v>108</v>
      </c>
      <c r="B109" t="s">
        <v>757</v>
      </c>
      <c r="E109" t="s">
        <v>769</v>
      </c>
      <c r="F109" s="46">
        <v>0.47638888888888892</v>
      </c>
    </row>
    <row r="110" spans="1:8" x14ac:dyDescent="0.3">
      <c r="A110">
        <v>109</v>
      </c>
      <c r="B110" t="s">
        <v>757</v>
      </c>
      <c r="E110" t="s">
        <v>771</v>
      </c>
      <c r="F110" s="46">
        <v>0.58819444444444446</v>
      </c>
      <c r="G110" s="46">
        <v>0.65</v>
      </c>
      <c r="H110" t="s">
        <v>852</v>
      </c>
    </row>
    <row r="111" spans="1:8" x14ac:dyDescent="0.3">
      <c r="A111">
        <v>110</v>
      </c>
      <c r="B111" t="s">
        <v>757</v>
      </c>
      <c r="E111" t="s">
        <v>770</v>
      </c>
      <c r="F111" s="46">
        <v>0.37083333333333335</v>
      </c>
      <c r="G111" s="46">
        <v>0.45833333333333331</v>
      </c>
      <c r="H111" t="s">
        <v>818</v>
      </c>
    </row>
    <row r="112" spans="1:8" x14ac:dyDescent="0.3">
      <c r="A112">
        <v>111</v>
      </c>
      <c r="B112" t="s">
        <v>757</v>
      </c>
      <c r="E112" t="s">
        <v>768</v>
      </c>
      <c r="F112" s="46">
        <v>0.39583333333333331</v>
      </c>
      <c r="G112" s="46">
        <v>0.44791666666666669</v>
      </c>
      <c r="H112" t="s">
        <v>853</v>
      </c>
    </row>
    <row r="113" spans="1:8" x14ac:dyDescent="0.3">
      <c r="A113">
        <v>112</v>
      </c>
      <c r="B113" t="s">
        <v>757</v>
      </c>
      <c r="E113" t="s">
        <v>764</v>
      </c>
      <c r="F113" s="46">
        <v>0.4055555555555555</v>
      </c>
      <c r="G113" s="46">
        <v>0.49027777777777781</v>
      </c>
      <c r="H113" t="s">
        <v>809</v>
      </c>
    </row>
    <row r="114" spans="1:8" x14ac:dyDescent="0.3">
      <c r="A114">
        <v>113</v>
      </c>
      <c r="B114" t="s">
        <v>757</v>
      </c>
      <c r="E114" t="s">
        <v>768</v>
      </c>
      <c r="F114" s="46">
        <v>0.5</v>
      </c>
      <c r="G114" s="46">
        <v>0.56319444444444444</v>
      </c>
      <c r="H114" t="s">
        <v>854</v>
      </c>
    </row>
    <row r="115" spans="1:8" x14ac:dyDescent="0.3">
      <c r="A115">
        <v>114</v>
      </c>
      <c r="B115" t="s">
        <v>757</v>
      </c>
      <c r="E115" t="s">
        <v>770</v>
      </c>
      <c r="F115" s="46">
        <v>0.49583333333333335</v>
      </c>
      <c r="G115" s="46">
        <v>0.61388888888888882</v>
      </c>
      <c r="H115" t="s">
        <v>855</v>
      </c>
    </row>
    <row r="116" spans="1:8" x14ac:dyDescent="0.3">
      <c r="A116">
        <v>115</v>
      </c>
      <c r="B116" t="s">
        <v>757</v>
      </c>
      <c r="E116" t="s">
        <v>767</v>
      </c>
      <c r="F116" s="46">
        <v>0.52569444444444446</v>
      </c>
      <c r="G116" s="46">
        <v>0.62430555555555556</v>
      </c>
      <c r="H116" t="s">
        <v>856</v>
      </c>
    </row>
    <row r="117" spans="1:8" x14ac:dyDescent="0.3">
      <c r="A117">
        <v>116</v>
      </c>
      <c r="B117" t="s">
        <v>757</v>
      </c>
      <c r="E117" t="s">
        <v>769</v>
      </c>
      <c r="F117" s="46">
        <v>0.6118055555555556</v>
      </c>
    </row>
    <row r="118" spans="1:8" x14ac:dyDescent="0.3">
      <c r="A118">
        <v>117</v>
      </c>
      <c r="B118" t="s">
        <v>757</v>
      </c>
      <c r="E118" t="s">
        <v>770</v>
      </c>
      <c r="F118" s="46">
        <v>0.3611111111111111</v>
      </c>
      <c r="G118" s="46">
        <v>0.43194444444444446</v>
      </c>
      <c r="H118" t="s">
        <v>857</v>
      </c>
    </row>
    <row r="119" spans="1:8" x14ac:dyDescent="0.3">
      <c r="A119">
        <v>118</v>
      </c>
      <c r="B119" t="s">
        <v>757</v>
      </c>
      <c r="E119" t="s">
        <v>772</v>
      </c>
      <c r="F119" s="46">
        <v>0.38055555555555554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3:D15"/>
  <sheetViews>
    <sheetView workbookViewId="0">
      <selection activeCell="A3" sqref="A3"/>
    </sheetView>
  </sheetViews>
  <sheetFormatPr defaultRowHeight="14.4" x14ac:dyDescent="0.3"/>
  <cols>
    <col min="1" max="1" width="20" customWidth="1"/>
    <col min="2" max="2" width="16.33203125" customWidth="1"/>
    <col min="3" max="3" width="4.109375" customWidth="1"/>
    <col min="4" max="4" width="11.33203125" customWidth="1"/>
    <col min="5" max="5" width="7.33203125" customWidth="1"/>
    <col min="6" max="6" width="11.33203125" bestFit="1" customWidth="1"/>
  </cols>
  <sheetData>
    <row r="3" spans="1:4" ht="16.5" customHeight="1" x14ac:dyDescent="0.3">
      <c r="A3" s="48" t="s">
        <v>863</v>
      </c>
      <c r="B3" s="48" t="s">
        <v>864</v>
      </c>
    </row>
    <row r="4" spans="1:4" x14ac:dyDescent="0.3">
      <c r="A4" s="48" t="s">
        <v>618</v>
      </c>
      <c r="B4" t="s">
        <v>7</v>
      </c>
      <c r="C4" t="s">
        <v>9</v>
      </c>
      <c r="D4" t="s">
        <v>620</v>
      </c>
    </row>
    <row r="5" spans="1:4" x14ac:dyDescent="0.3">
      <c r="A5" s="49">
        <v>23</v>
      </c>
      <c r="B5">
        <v>1</v>
      </c>
      <c r="C5">
        <v>1</v>
      </c>
      <c r="D5">
        <v>2</v>
      </c>
    </row>
    <row r="6" spans="1:4" x14ac:dyDescent="0.3">
      <c r="A6" s="49">
        <v>24</v>
      </c>
      <c r="C6">
        <v>1</v>
      </c>
      <c r="D6">
        <v>1</v>
      </c>
    </row>
    <row r="7" spans="1:4" x14ac:dyDescent="0.3">
      <c r="A7" s="49">
        <v>36</v>
      </c>
      <c r="C7">
        <v>1</v>
      </c>
      <c r="D7">
        <v>1</v>
      </c>
    </row>
    <row r="8" spans="1:4" x14ac:dyDescent="0.3">
      <c r="A8" s="49">
        <v>45</v>
      </c>
      <c r="B8">
        <v>1</v>
      </c>
      <c r="D8">
        <v>1</v>
      </c>
    </row>
    <row r="9" spans="1:4" x14ac:dyDescent="0.3">
      <c r="A9" s="49">
        <v>46</v>
      </c>
      <c r="B9">
        <v>2</v>
      </c>
      <c r="D9">
        <v>2</v>
      </c>
    </row>
    <row r="10" spans="1:4" x14ac:dyDescent="0.3">
      <c r="A10" s="49">
        <v>51</v>
      </c>
      <c r="B10">
        <v>2</v>
      </c>
      <c r="C10">
        <v>4</v>
      </c>
      <c r="D10">
        <v>6</v>
      </c>
    </row>
    <row r="11" spans="1:4" x14ac:dyDescent="0.3">
      <c r="A11" s="49">
        <v>56</v>
      </c>
      <c r="C11">
        <v>2</v>
      </c>
      <c r="D11">
        <v>2</v>
      </c>
    </row>
    <row r="12" spans="1:4" x14ac:dyDescent="0.3">
      <c r="A12" s="49">
        <v>64</v>
      </c>
      <c r="B12">
        <v>2</v>
      </c>
      <c r="C12">
        <v>1</v>
      </c>
      <c r="D12">
        <v>3</v>
      </c>
    </row>
    <row r="13" spans="1:4" x14ac:dyDescent="0.3">
      <c r="A13" s="49">
        <v>85</v>
      </c>
      <c r="B13">
        <v>1</v>
      </c>
      <c r="D13">
        <v>1</v>
      </c>
    </row>
    <row r="14" spans="1:4" x14ac:dyDescent="0.3">
      <c r="A14" s="49">
        <v>93</v>
      </c>
      <c r="B14">
        <v>1</v>
      </c>
      <c r="D14">
        <v>1</v>
      </c>
    </row>
    <row r="15" spans="1:4" x14ac:dyDescent="0.3">
      <c r="A15" s="49" t="s">
        <v>620</v>
      </c>
      <c r="B15">
        <v>10</v>
      </c>
      <c r="C15">
        <v>10</v>
      </c>
      <c r="D15">
        <v>20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B1:R110"/>
  <sheetViews>
    <sheetView workbookViewId="0">
      <selection activeCell="M25" sqref="M25"/>
    </sheetView>
  </sheetViews>
  <sheetFormatPr defaultColWidth="9.109375" defaultRowHeight="14.4" x14ac:dyDescent="0.3"/>
  <cols>
    <col min="1" max="1" width="3.33203125" style="1" customWidth="1"/>
    <col min="2" max="2" width="39.6640625" style="1" customWidth="1"/>
    <col min="3" max="3" width="10.88671875" style="5" customWidth="1"/>
    <col min="4" max="4" width="12.33203125" style="15" customWidth="1"/>
    <col min="5" max="5" width="10.88671875" style="15" customWidth="1"/>
    <col min="6" max="6" width="5.6640625" style="1" customWidth="1"/>
    <col min="7" max="7" width="21.44140625" style="1" hidden="1" customWidth="1"/>
    <col min="8" max="8" width="0" style="1" hidden="1" customWidth="1"/>
    <col min="9" max="9" width="7.6640625" style="1" hidden="1" customWidth="1"/>
    <col min="10" max="10" width="3" style="37" hidden="1" customWidth="1"/>
    <col min="11" max="11" width="1" style="1" hidden="1" customWidth="1"/>
    <col min="12" max="12" width="4.109375" style="1" hidden="1" customWidth="1"/>
    <col min="13" max="13" width="9.109375" style="1"/>
    <col min="14" max="14" width="6.44140625" style="1" customWidth="1"/>
    <col min="15" max="15" width="23.44140625" style="1" customWidth="1"/>
    <col min="16" max="16" width="9.109375" style="1"/>
    <col min="17" max="17" width="13.33203125" style="1" customWidth="1"/>
    <col min="18" max="16384" width="9.109375" style="1"/>
  </cols>
  <sheetData>
    <row r="1" spans="2:16" ht="7.5" customHeight="1" x14ac:dyDescent="0.3"/>
    <row r="2" spans="2:16" x14ac:dyDescent="0.3">
      <c r="B2" s="47" t="s">
        <v>751</v>
      </c>
    </row>
    <row r="3" spans="2:16" ht="15" thickBot="1" x14ac:dyDescent="0.35"/>
    <row r="4" spans="2:16" ht="15" thickBot="1" x14ac:dyDescent="0.35">
      <c r="B4" s="233" t="s">
        <v>65</v>
      </c>
      <c r="C4" s="234"/>
      <c r="D4" s="234"/>
      <c r="E4" s="235"/>
      <c r="G4" s="226" t="s">
        <v>31</v>
      </c>
      <c r="H4" s="227"/>
      <c r="I4" s="227"/>
      <c r="J4" s="227"/>
      <c r="K4" s="227"/>
      <c r="L4" s="228"/>
      <c r="M4" s="2"/>
    </row>
    <row r="5" spans="2:16" x14ac:dyDescent="0.3">
      <c r="B5" s="30"/>
      <c r="C5" s="16" t="s">
        <v>28</v>
      </c>
      <c r="D5" s="32"/>
      <c r="E5" s="19"/>
      <c r="G5" s="22"/>
      <c r="H5" s="16" t="s">
        <v>28</v>
      </c>
      <c r="I5" s="32" t="s">
        <v>29</v>
      </c>
      <c r="J5" s="38"/>
      <c r="K5" s="32"/>
      <c r="L5" s="19"/>
      <c r="M5" s="25"/>
    </row>
    <row r="6" spans="2:16" x14ac:dyDescent="0.3">
      <c r="B6" s="3" t="s">
        <v>76</v>
      </c>
      <c r="C6" s="2">
        <v>6555</v>
      </c>
      <c r="D6" s="25"/>
      <c r="E6" s="34"/>
      <c r="G6" s="3" t="s">
        <v>32</v>
      </c>
      <c r="H6" s="5"/>
      <c r="I6" s="26"/>
      <c r="J6" s="39"/>
      <c r="K6" s="26"/>
      <c r="L6" s="9"/>
      <c r="M6" s="25"/>
    </row>
    <row r="7" spans="2:16" x14ac:dyDescent="0.3">
      <c r="B7" s="33"/>
      <c r="C7" s="2"/>
      <c r="D7" s="267" t="s">
        <v>749</v>
      </c>
      <c r="E7" s="269" t="s">
        <v>750</v>
      </c>
      <c r="G7" s="4" t="s">
        <v>33</v>
      </c>
      <c r="H7" s="5" t="e">
        <f>COUNTIFS(#REF!, "Female",#REF!, "Yes")</f>
        <v>#REF!</v>
      </c>
      <c r="I7" s="15" t="e">
        <f>H7/SUM($H$7:$H$8)</f>
        <v>#REF!</v>
      </c>
      <c r="J7" s="39"/>
      <c r="K7" s="15"/>
      <c r="L7" s="6"/>
      <c r="M7" s="25"/>
    </row>
    <row r="8" spans="2:16" x14ac:dyDescent="0.3">
      <c r="B8" s="3" t="s">
        <v>77</v>
      </c>
      <c r="C8" s="2">
        <v>5076</v>
      </c>
      <c r="D8" s="268"/>
      <c r="E8" s="270"/>
      <c r="G8" s="4" t="s">
        <v>34</v>
      </c>
      <c r="H8" s="5" t="e">
        <f>COUNTIFS(#REF!, "Male",#REF!, "Yes")</f>
        <v>#REF!</v>
      </c>
      <c r="I8" s="15" t="e">
        <f>H8/SUM($H$7:$H$8)</f>
        <v>#REF!</v>
      </c>
      <c r="J8" s="39"/>
      <c r="K8" s="15"/>
      <c r="L8" s="6"/>
      <c r="M8" s="26"/>
    </row>
    <row r="9" spans="2:16" x14ac:dyDescent="0.3">
      <c r="B9" s="4" t="s">
        <v>63</v>
      </c>
      <c r="C9" s="5">
        <v>4745</v>
      </c>
      <c r="D9" s="15">
        <v>0.93479117415287627</v>
      </c>
      <c r="E9" s="6">
        <v>0.93479117415287627</v>
      </c>
      <c r="G9" s="3" t="s">
        <v>67</v>
      </c>
      <c r="H9" s="2"/>
      <c r="I9" s="15"/>
      <c r="J9" s="39"/>
      <c r="K9" s="15"/>
      <c r="L9" s="6"/>
      <c r="M9" s="15"/>
      <c r="O9" s="24"/>
      <c r="P9" s="2"/>
    </row>
    <row r="10" spans="2:16" x14ac:dyDescent="0.3">
      <c r="B10" s="4" t="s">
        <v>58</v>
      </c>
      <c r="C10" s="5">
        <v>4194</v>
      </c>
      <c r="D10" s="15">
        <v>0.88387776606954693</v>
      </c>
      <c r="E10" s="6">
        <v>0.82624113475177308</v>
      </c>
      <c r="G10" s="4" t="s">
        <v>54</v>
      </c>
      <c r="H10" s="10" t="e">
        <f>AVERAGE(#REF!)</f>
        <v>#REF!</v>
      </c>
      <c r="I10" s="27"/>
      <c r="J10" s="40"/>
      <c r="K10" s="27"/>
      <c r="L10" s="11"/>
      <c r="M10" s="15"/>
    </row>
    <row r="11" spans="2:16" x14ac:dyDescent="0.3">
      <c r="B11" s="4" t="s">
        <v>30</v>
      </c>
      <c r="C11" s="5">
        <v>4181</v>
      </c>
      <c r="D11" s="15">
        <v>0.99690033381020504</v>
      </c>
      <c r="E11" s="6">
        <v>0.82368006304176522</v>
      </c>
      <c r="G11" s="4" t="s">
        <v>72</v>
      </c>
      <c r="H11" s="5" t="e">
        <f>MEDIAN(#REF!)</f>
        <v>#REF!</v>
      </c>
      <c r="I11" s="37" t="s">
        <v>78</v>
      </c>
      <c r="J11" s="44" t="e">
        <f>QUARTILE(#REF!,1)</f>
        <v>#REF!</v>
      </c>
      <c r="K11" s="36" t="s">
        <v>79</v>
      </c>
      <c r="L11" s="35" t="e">
        <f>QUARTILE(#REF!,3)</f>
        <v>#REF!</v>
      </c>
      <c r="M11" s="15"/>
    </row>
    <row r="12" spans="2:16" ht="15" thickBot="1" x14ac:dyDescent="0.35">
      <c r="B12" s="13" t="s">
        <v>64</v>
      </c>
      <c r="C12" s="17">
        <v>4178</v>
      </c>
      <c r="D12" s="50">
        <v>0.99928246830901701</v>
      </c>
      <c r="E12" s="21">
        <v>0.82308904649330183</v>
      </c>
      <c r="G12" s="4" t="s">
        <v>55</v>
      </c>
      <c r="H12" s="12" t="e">
        <f>MIN(#REF!)</f>
        <v>#REF!</v>
      </c>
      <c r="I12" s="15"/>
      <c r="J12" s="39"/>
      <c r="K12" s="15"/>
      <c r="L12" s="6"/>
      <c r="M12" s="27"/>
      <c r="O12" s="10"/>
    </row>
    <row r="13" spans="2:16" ht="15" thickBot="1" x14ac:dyDescent="0.35">
      <c r="B13" s="2"/>
      <c r="C13" s="2"/>
      <c r="D13" s="2"/>
      <c r="E13" s="2"/>
      <c r="G13" s="4" t="s">
        <v>56</v>
      </c>
      <c r="H13" s="12" t="e">
        <f>MAX(#REF!)</f>
        <v>#REF!</v>
      </c>
      <c r="I13" s="12"/>
      <c r="J13" s="41"/>
      <c r="K13" s="12"/>
      <c r="L13" s="23"/>
      <c r="O13" s="31"/>
    </row>
    <row r="14" spans="2:16" ht="15" thickBot="1" x14ac:dyDescent="0.35">
      <c r="B14" s="233" t="s">
        <v>66</v>
      </c>
      <c r="C14" s="234"/>
      <c r="D14" s="235"/>
      <c r="E14" s="28"/>
      <c r="G14" s="3" t="s">
        <v>71</v>
      </c>
      <c r="L14" s="20"/>
      <c r="M14" s="15"/>
    </row>
    <row r="15" spans="2:16" x14ac:dyDescent="0.3">
      <c r="B15" s="18"/>
      <c r="C15" s="16" t="s">
        <v>28</v>
      </c>
      <c r="D15" s="19" t="s">
        <v>29</v>
      </c>
      <c r="E15" s="2"/>
      <c r="G15" s="4" t="s">
        <v>68</v>
      </c>
      <c r="H15" s="59" t="e">
        <f>COUNTIFS(#REF!,"&gt;=18",#REF!, "&lt;=35")</f>
        <v>#REF!</v>
      </c>
      <c r="I15" s="15" t="e">
        <f>H15/SUM($H$15:$H$18)</f>
        <v>#REF!</v>
      </c>
      <c r="J15" s="39"/>
      <c r="K15" s="15"/>
      <c r="L15" s="6"/>
      <c r="M15" s="54"/>
    </row>
    <row r="16" spans="2:16" x14ac:dyDescent="0.3">
      <c r="B16" s="3" t="s">
        <v>736</v>
      </c>
      <c r="C16" s="2"/>
      <c r="D16" s="34"/>
      <c r="E16" s="25"/>
      <c r="G16" s="4" t="s">
        <v>69</v>
      </c>
      <c r="H16" s="59" t="e">
        <f>COUNTIFS(#REF!,"&gt;=36",#REF!, "&lt;=50")</f>
        <v>#REF!</v>
      </c>
      <c r="I16" s="15" t="e">
        <f>H16/SUM($H$15:$H$18)</f>
        <v>#REF!</v>
      </c>
      <c r="J16" s="39"/>
      <c r="K16" s="15"/>
      <c r="L16" s="6"/>
    </row>
    <row r="17" spans="2:13" x14ac:dyDescent="0.3">
      <c r="B17" s="4" t="s">
        <v>737</v>
      </c>
      <c r="C17" s="5">
        <v>294</v>
      </c>
      <c r="D17" s="6">
        <v>7.0368597415031112E-2</v>
      </c>
      <c r="E17" s="25"/>
      <c r="G17" s="4" t="s">
        <v>70</v>
      </c>
      <c r="H17" s="59" t="e">
        <f>COUNTIFS(#REF!,"&gt;=51",#REF!, "&lt;=65")</f>
        <v>#REF!</v>
      </c>
      <c r="I17" s="15" t="e">
        <f>H17/SUM($H$15:$H$18)</f>
        <v>#REF!</v>
      </c>
      <c r="J17" s="39"/>
      <c r="K17" s="15"/>
      <c r="L17" s="6"/>
    </row>
    <row r="18" spans="2:13" ht="15" thickBot="1" x14ac:dyDescent="0.35">
      <c r="B18" s="4" t="s">
        <v>738</v>
      </c>
      <c r="C18" s="5">
        <v>357</v>
      </c>
      <c r="D18" s="6">
        <v>8.544758257539492E-2</v>
      </c>
      <c r="G18" s="13" t="s">
        <v>733</v>
      </c>
      <c r="H18" s="60" t="e">
        <f>COUNTIFS(#REF!,"&gt;=66")</f>
        <v>#REF!</v>
      </c>
      <c r="I18" s="50" t="e">
        <f>H18/SUM($H$15:$H$18)</f>
        <v>#REF!</v>
      </c>
      <c r="J18" s="61"/>
      <c r="K18" s="50"/>
      <c r="L18" s="21"/>
    </row>
    <row r="19" spans="2:13" x14ac:dyDescent="0.3">
      <c r="B19" s="4" t="s">
        <v>739</v>
      </c>
      <c r="C19" s="5">
        <v>1060</v>
      </c>
      <c r="D19" s="6">
        <v>0.2537099090473911</v>
      </c>
      <c r="G19" s="3" t="s">
        <v>36</v>
      </c>
      <c r="H19" s="5"/>
      <c r="I19" s="5"/>
      <c r="K19" s="5"/>
      <c r="L19" s="6"/>
    </row>
    <row r="20" spans="2:13" x14ac:dyDescent="0.3">
      <c r="B20" s="4" t="s">
        <v>744</v>
      </c>
      <c r="C20" s="5">
        <v>504</v>
      </c>
      <c r="D20" s="6">
        <v>0.12063188128291048</v>
      </c>
      <c r="G20" s="4" t="s">
        <v>37</v>
      </c>
      <c r="H20" s="57" t="e">
        <f>COUNTIF(#REF!, "Yes")+COUNTIF(#REF!, "Ewe")</f>
        <v>#REF!</v>
      </c>
      <c r="I20" s="15" t="e">
        <f t="shared" ref="I20:I26" si="0">H20/SUM($H$20:$H$26)</f>
        <v>#REF!</v>
      </c>
      <c r="K20" s="5"/>
      <c r="L20" s="6"/>
    </row>
    <row r="21" spans="2:13" x14ac:dyDescent="0.3">
      <c r="B21" s="3" t="s">
        <v>6</v>
      </c>
      <c r="D21" s="6"/>
      <c r="G21" s="4" t="s">
        <v>38</v>
      </c>
      <c r="H21" s="57" t="e">
        <f>COUNTIF(#REF!, "Zimbabwe")</f>
        <v>#REF!</v>
      </c>
      <c r="I21" s="15" t="e">
        <f t="shared" si="0"/>
        <v>#REF!</v>
      </c>
      <c r="K21" s="5"/>
      <c r="L21" s="6"/>
    </row>
    <row r="22" spans="2:13" x14ac:dyDescent="0.3">
      <c r="B22" s="4" t="s">
        <v>745</v>
      </c>
      <c r="C22" s="5">
        <v>337</v>
      </c>
      <c r="D22" s="6">
        <v>8.0660603159406416E-2</v>
      </c>
      <c r="E22" s="25"/>
      <c r="G22" s="4" t="s">
        <v>39</v>
      </c>
      <c r="H22" s="57" t="e">
        <f>COUNTIF(#REF!, "Malawi")</f>
        <v>#REF!</v>
      </c>
      <c r="I22" s="15" t="e">
        <f t="shared" si="0"/>
        <v>#REF!</v>
      </c>
      <c r="K22" s="5"/>
      <c r="L22" s="6"/>
    </row>
    <row r="23" spans="2:13" x14ac:dyDescent="0.3">
      <c r="B23" s="4" t="s">
        <v>746</v>
      </c>
      <c r="C23" s="5">
        <v>262</v>
      </c>
      <c r="D23" s="6">
        <v>6.2709430349449494E-2</v>
      </c>
      <c r="E23" s="55"/>
      <c r="G23" s="4" t="s">
        <v>707</v>
      </c>
      <c r="H23" s="57" t="e">
        <f>COUNTIF(#REF!, "Mozambique")</f>
        <v>#REF!</v>
      </c>
      <c r="I23" s="15" t="e">
        <f t="shared" si="0"/>
        <v>#REF!</v>
      </c>
      <c r="K23" s="5"/>
      <c r="L23" s="6"/>
      <c r="M23" s="15"/>
    </row>
    <row r="24" spans="2:13" x14ac:dyDescent="0.3">
      <c r="B24" s="4" t="s">
        <v>747</v>
      </c>
      <c r="C24" s="5">
        <v>208</v>
      </c>
      <c r="D24" s="6">
        <v>4.9784585926280517E-2</v>
      </c>
      <c r="E24" s="55"/>
      <c r="G24" s="4" t="s">
        <v>708</v>
      </c>
      <c r="H24" s="57" t="e">
        <f>COUNTIF(#REF!, "Lesotho")</f>
        <v>#REF!</v>
      </c>
      <c r="I24" s="15" t="e">
        <f t="shared" si="0"/>
        <v>#REF!</v>
      </c>
      <c r="K24" s="5"/>
      <c r="L24" s="6"/>
      <c r="M24" s="15"/>
    </row>
    <row r="25" spans="2:13" x14ac:dyDescent="0.3">
      <c r="B25" s="4" t="s">
        <v>748</v>
      </c>
      <c r="C25" s="5">
        <v>441</v>
      </c>
      <c r="D25" s="6">
        <v>0.10555289612254667</v>
      </c>
      <c r="E25" s="55"/>
      <c r="G25" s="4" t="s">
        <v>734</v>
      </c>
      <c r="H25" s="57" t="e">
        <f>COUNTIF(#REF!, "Ethopia")+COUNTIF(#REF!, "Ethiopia ")</f>
        <v>#REF!</v>
      </c>
      <c r="I25" s="15" t="e">
        <f t="shared" si="0"/>
        <v>#REF!</v>
      </c>
      <c r="K25" s="5"/>
      <c r="L25" s="6"/>
      <c r="M25" s="15"/>
    </row>
    <row r="26" spans="2:13" x14ac:dyDescent="0.3">
      <c r="B26" s="3" t="s">
        <v>742</v>
      </c>
      <c r="C26" s="1"/>
      <c r="D26" s="20"/>
      <c r="E26" s="55"/>
      <c r="G26" s="4" t="s">
        <v>735</v>
      </c>
      <c r="H26" s="57" t="e">
        <f>COUNTIF(#REF!, "LYBIA")</f>
        <v>#REF!</v>
      </c>
      <c r="I26" s="15" t="e">
        <f t="shared" si="0"/>
        <v>#REF!</v>
      </c>
      <c r="K26" s="5"/>
      <c r="L26" s="6"/>
      <c r="M26" s="15"/>
    </row>
    <row r="27" spans="2:13" x14ac:dyDescent="0.3">
      <c r="B27" s="4" t="s">
        <v>740</v>
      </c>
      <c r="C27" s="5">
        <v>201</v>
      </c>
      <c r="D27" s="6">
        <v>4.810914313068454E-2</v>
      </c>
      <c r="E27" s="55"/>
      <c r="G27" s="3" t="s">
        <v>40</v>
      </c>
      <c r="H27" s="57"/>
      <c r="I27" s="5"/>
      <c r="K27" s="5"/>
      <c r="L27" s="6"/>
      <c r="M27" s="15"/>
    </row>
    <row r="28" spans="2:13" x14ac:dyDescent="0.3">
      <c r="B28" s="4" t="s">
        <v>741</v>
      </c>
      <c r="C28" s="5">
        <v>156</v>
      </c>
      <c r="D28" s="6">
        <v>3.7338439444710388E-2</v>
      </c>
      <c r="E28" s="56"/>
      <c r="G28" s="4" t="s">
        <v>41</v>
      </c>
      <c r="H28" s="57" t="e">
        <f>COUNTIF(#REF!, "Black")+COUNTIF(#REF!, "Mnyama")</f>
        <v>#REF!</v>
      </c>
      <c r="I28" s="15" t="e">
        <f>H28/SUM($H$28:$H$32)</f>
        <v>#REF!</v>
      </c>
      <c r="K28" s="5"/>
      <c r="L28" s="6"/>
      <c r="M28" s="15"/>
    </row>
    <row r="29" spans="2:13" ht="15" thickBot="1" x14ac:dyDescent="0.35">
      <c r="B29" s="13" t="s">
        <v>743</v>
      </c>
      <c r="C29" s="17">
        <v>358</v>
      </c>
      <c r="D29" s="21">
        <v>8.5686931546194348E-2</v>
      </c>
      <c r="E29" s="56"/>
      <c r="G29" s="4" t="s">
        <v>42</v>
      </c>
      <c r="H29" s="57" t="e">
        <f>COUNTIF(#REF!, "Colored")+COUNTIF(#REF!, "XXX")</f>
        <v>#REF!</v>
      </c>
      <c r="I29" s="15" t="e">
        <f>H29/SUM($H$28:$H$32)</f>
        <v>#REF!</v>
      </c>
      <c r="K29" s="5"/>
      <c r="L29" s="6"/>
      <c r="M29" s="15"/>
    </row>
    <row r="30" spans="2:13" x14ac:dyDescent="0.3">
      <c r="G30" s="4" t="s">
        <v>43</v>
      </c>
      <c r="H30" s="57" t="e">
        <f>COUNTIF(#REF!, "White")+COUNTIF(#REF!, "XXX")</f>
        <v>#REF!</v>
      </c>
      <c r="I30" s="15" t="e">
        <f>H30/SUM($H$28:$H$32)</f>
        <v>#REF!</v>
      </c>
      <c r="K30" s="5"/>
      <c r="L30" s="6"/>
      <c r="M30" s="15"/>
    </row>
    <row r="31" spans="2:13" ht="15" hidden="1" thickBot="1" x14ac:dyDescent="0.35">
      <c r="B31" s="62" t="s">
        <v>80</v>
      </c>
      <c r="C31" s="63"/>
      <c r="D31" s="64"/>
      <c r="G31" s="4" t="s">
        <v>44</v>
      </c>
      <c r="H31" s="57" t="e">
        <f>COUNTIF(#REF!, "Indian")+COUNTIF(#REF!, "XXX")</f>
        <v>#REF!</v>
      </c>
      <c r="I31" s="15" t="e">
        <f>H31/SUM($H$28:$H$32)</f>
        <v>#REF!</v>
      </c>
      <c r="K31" s="5"/>
      <c r="L31" s="6"/>
      <c r="M31" s="15"/>
    </row>
    <row r="32" spans="2:13" hidden="1" x14ac:dyDescent="0.3">
      <c r="B32" s="18"/>
      <c r="C32" s="16" t="s">
        <v>28</v>
      </c>
      <c r="D32" s="19" t="s">
        <v>29</v>
      </c>
      <c r="G32" s="4" t="s">
        <v>35</v>
      </c>
      <c r="H32" s="57">
        <v>0</v>
      </c>
      <c r="I32" s="15" t="e">
        <f>H32/SUM($H$28:$H$32)</f>
        <v>#REF!</v>
      </c>
      <c r="K32" s="5"/>
      <c r="L32" s="6"/>
      <c r="M32" s="15"/>
    </row>
    <row r="33" spans="2:13" hidden="1" x14ac:dyDescent="0.3">
      <c r="B33" s="4" t="s">
        <v>81</v>
      </c>
      <c r="C33" s="5" t="e">
        <f>COUNTIFS(#REF!, "Yes",#REF!, "Yes")+COUNTIFS(#REF!, "Ewe",#REF!, "Ewe")</f>
        <v>#REF!</v>
      </c>
      <c r="D33" s="6" t="e">
        <f>C33/SUM($C$33:$C$34)</f>
        <v>#REF!</v>
      </c>
      <c r="E33" s="1"/>
      <c r="G33" s="3" t="s">
        <v>45</v>
      </c>
      <c r="H33" s="57"/>
      <c r="I33" s="5"/>
      <c r="K33" s="5"/>
      <c r="L33" s="6"/>
      <c r="M33" s="15"/>
    </row>
    <row r="34" spans="2:13" ht="15" hidden="1" thickBot="1" x14ac:dyDescent="0.35">
      <c r="B34" s="13" t="s">
        <v>82</v>
      </c>
      <c r="C34" s="53" t="e">
        <f>C12-C33</f>
        <v>#REF!</v>
      </c>
      <c r="D34" s="21" t="e">
        <f>C34/SUM($C$33:$C$34)</f>
        <v>#REF!</v>
      </c>
      <c r="E34" s="1"/>
      <c r="G34" s="4" t="s">
        <v>46</v>
      </c>
      <c r="H34" s="57" t="e">
        <f>COUNTIF(#REF!, "Unemployed")+COUNTIF(#REF!, "Awuphangeli")</f>
        <v>#REF!</v>
      </c>
      <c r="I34" s="15" t="e">
        <f>H34/SUM($H$34:$H$37)</f>
        <v>#REF!</v>
      </c>
      <c r="K34" s="5"/>
      <c r="L34" s="6"/>
      <c r="M34" s="15"/>
    </row>
    <row r="35" spans="2:13" x14ac:dyDescent="0.3">
      <c r="E35" s="2"/>
      <c r="G35" s="4" t="s">
        <v>47</v>
      </c>
      <c r="H35" s="57" t="e">
        <f>COUNTIF(#REF!, "Employed full-time")+COUNTIF(#REF!, "Uqeshwe isigxina")</f>
        <v>#REF!</v>
      </c>
      <c r="I35" s="15" t="e">
        <f>H35/SUM($H$34:$H$37)</f>
        <v>#REF!</v>
      </c>
      <c r="K35" s="5"/>
      <c r="L35" s="6"/>
      <c r="M35" s="15"/>
    </row>
    <row r="36" spans="2:13" x14ac:dyDescent="0.3">
      <c r="E36" s="25"/>
      <c r="G36" s="4" t="s">
        <v>48</v>
      </c>
      <c r="H36" s="57" t="e">
        <f>COUNTIF(#REF!, "Employed part-time")+COUNTIF(#REF!, "Uqeshwa okwexeshana")</f>
        <v>#REF!</v>
      </c>
      <c r="I36" s="15" t="e">
        <f>H36/SUM($H$34:$H$37)</f>
        <v>#REF!</v>
      </c>
      <c r="K36" s="5"/>
      <c r="L36" s="6"/>
      <c r="M36" s="15"/>
    </row>
    <row r="37" spans="2:13" x14ac:dyDescent="0.3">
      <c r="G37" s="4" t="s">
        <v>49</v>
      </c>
      <c r="H37" s="57" t="e">
        <f>COUNTIF(#REF!, "Self-Employed")+COUNTIF(#REF!, "Uziqeshile")</f>
        <v>#REF!</v>
      </c>
      <c r="I37" s="15" t="e">
        <f>H37/SUM($H$34:$H$37)</f>
        <v>#REF!</v>
      </c>
      <c r="K37" s="5"/>
      <c r="L37" s="6"/>
      <c r="M37" s="15"/>
    </row>
    <row r="38" spans="2:13" x14ac:dyDescent="0.3">
      <c r="G38" s="3" t="s">
        <v>50</v>
      </c>
      <c r="H38" s="57"/>
      <c r="I38" s="5"/>
      <c r="K38" s="5"/>
      <c r="L38" s="6"/>
      <c r="M38" s="15"/>
    </row>
    <row r="39" spans="2:13" x14ac:dyDescent="0.3">
      <c r="C39" s="1"/>
      <c r="D39" s="1"/>
      <c r="E39" s="1"/>
      <c r="G39" s="4" t="s">
        <v>51</v>
      </c>
      <c r="H39" s="57" t="e">
        <f>COUNTIF(#REF!, "Less than Matric")+COUNTIF(#REF!, "Ngaphantsi kwebanga leshumi")</f>
        <v>#REF!</v>
      </c>
      <c r="I39" s="15" t="e">
        <f>H39/SUM($H$39:$H$41)</f>
        <v>#REF!</v>
      </c>
      <c r="K39" s="5"/>
      <c r="L39" s="6"/>
      <c r="M39" s="15"/>
    </row>
    <row r="40" spans="2:13" x14ac:dyDescent="0.3">
      <c r="C40" s="1"/>
      <c r="D40" s="1"/>
      <c r="E40" s="1"/>
      <c r="G40" s="4" t="s">
        <v>52</v>
      </c>
      <c r="H40" s="57" t="e">
        <f>COUNTIF(#REF!, "Matric")+COUNTIF(#REF!, "Ibanga leshumi")</f>
        <v>#REF!</v>
      </c>
      <c r="I40" s="15" t="e">
        <f>H40/SUM($H$39:$H$41)</f>
        <v>#REF!</v>
      </c>
      <c r="K40" s="5"/>
      <c r="L40" s="6"/>
      <c r="M40" s="15"/>
    </row>
    <row r="41" spans="2:13" ht="15" thickBot="1" x14ac:dyDescent="0.35">
      <c r="C41" s="1"/>
      <c r="D41" s="1"/>
      <c r="E41" s="1"/>
      <c r="G41" s="13" t="s">
        <v>53</v>
      </c>
      <c r="H41" s="58" t="e">
        <f>COUNTIF(#REF!, "Tertiary")+COUNTIF(#REF!, "Imfundo enomsila")</f>
        <v>#REF!</v>
      </c>
      <c r="I41" s="50" t="e">
        <f>H41/SUM($H$39:$H$41)</f>
        <v>#REF!</v>
      </c>
      <c r="J41" s="42"/>
      <c r="K41" s="17"/>
      <c r="L41" s="21"/>
      <c r="M41" s="15"/>
    </row>
    <row r="42" spans="2:13" x14ac:dyDescent="0.3">
      <c r="C42" s="1"/>
      <c r="D42" s="1"/>
      <c r="E42" s="1"/>
      <c r="J42" s="1"/>
      <c r="M42" s="15"/>
    </row>
    <row r="43" spans="2:13" x14ac:dyDescent="0.3">
      <c r="C43" s="1"/>
      <c r="D43" s="1"/>
      <c r="E43" s="1"/>
      <c r="J43" s="1"/>
      <c r="M43" s="15"/>
    </row>
    <row r="44" spans="2:13" x14ac:dyDescent="0.3">
      <c r="J44" s="1"/>
      <c r="M44" s="15"/>
    </row>
    <row r="45" spans="2:13" x14ac:dyDescent="0.3">
      <c r="J45" s="1"/>
      <c r="M45" s="15"/>
    </row>
    <row r="46" spans="2:13" x14ac:dyDescent="0.3">
      <c r="J46" s="1"/>
      <c r="M46" s="15"/>
    </row>
    <row r="47" spans="2:13" x14ac:dyDescent="0.3">
      <c r="D47" s="29"/>
      <c r="E47" s="29"/>
      <c r="J47" s="1"/>
      <c r="M47" s="15"/>
    </row>
    <row r="48" spans="2:13" x14ac:dyDescent="0.3">
      <c r="J48" s="1"/>
      <c r="M48" s="15"/>
    </row>
    <row r="49" spans="2:18" x14ac:dyDescent="0.3">
      <c r="J49" s="1"/>
      <c r="M49" s="15"/>
    </row>
    <row r="50" spans="2:18" x14ac:dyDescent="0.3">
      <c r="J50" s="1"/>
      <c r="M50" s="15"/>
    </row>
    <row r="51" spans="2:18" x14ac:dyDescent="0.3">
      <c r="J51" s="1"/>
      <c r="M51" s="15"/>
    </row>
    <row r="52" spans="2:18" x14ac:dyDescent="0.3">
      <c r="J52" s="1"/>
      <c r="M52" s="15"/>
    </row>
    <row r="53" spans="2:18" x14ac:dyDescent="0.3">
      <c r="J53" s="1"/>
      <c r="M53" s="15"/>
    </row>
    <row r="54" spans="2:18" x14ac:dyDescent="0.3">
      <c r="B54" s="24"/>
      <c r="C54" s="2"/>
      <c r="D54" s="25"/>
      <c r="E54" s="25"/>
      <c r="J54" s="1"/>
      <c r="M54" s="15"/>
    </row>
    <row r="55" spans="2:18" x14ac:dyDescent="0.3">
      <c r="M55" s="15"/>
    </row>
    <row r="56" spans="2:18" x14ac:dyDescent="0.3">
      <c r="M56" s="15"/>
    </row>
    <row r="58" spans="2:18" x14ac:dyDescent="0.3">
      <c r="C58" s="2"/>
      <c r="F58" s="7"/>
      <c r="N58" s="8"/>
      <c r="O58" s="8"/>
      <c r="P58" s="8"/>
      <c r="Q58" s="8"/>
      <c r="R58" s="8"/>
    </row>
    <row r="59" spans="2:18" x14ac:dyDescent="0.3">
      <c r="B59" s="24"/>
      <c r="C59" s="2"/>
      <c r="D59" s="25"/>
      <c r="E59" s="25"/>
      <c r="F59" s="7"/>
      <c r="N59" s="8"/>
      <c r="O59" s="8"/>
      <c r="P59" s="8"/>
      <c r="Q59" s="8"/>
      <c r="R59" s="8"/>
    </row>
    <row r="60" spans="2:18" x14ac:dyDescent="0.3">
      <c r="D60" s="26"/>
      <c r="E60" s="26"/>
      <c r="F60" s="7"/>
      <c r="G60" s="8"/>
      <c r="H60" s="8"/>
      <c r="I60" s="8"/>
      <c r="J60" s="43"/>
      <c r="K60" s="8"/>
      <c r="L60" s="8"/>
      <c r="M60" s="8"/>
      <c r="N60" s="8"/>
      <c r="O60" s="8"/>
      <c r="P60" s="8"/>
      <c r="Q60" s="8"/>
      <c r="R60" s="8"/>
    </row>
    <row r="61" spans="2:18" x14ac:dyDescent="0.3">
      <c r="F61" s="7"/>
      <c r="G61" s="8"/>
      <c r="H61" s="8"/>
      <c r="I61" s="8"/>
      <c r="J61" s="43"/>
      <c r="K61" s="8"/>
      <c r="L61" s="8"/>
      <c r="M61" s="8"/>
      <c r="N61" s="8"/>
      <c r="O61" s="8"/>
      <c r="P61" s="8"/>
      <c r="Q61" s="8"/>
      <c r="R61" s="8"/>
    </row>
    <row r="62" spans="2:18" x14ac:dyDescent="0.3">
      <c r="F62" s="7"/>
      <c r="G62" s="8"/>
      <c r="H62" s="8"/>
      <c r="I62" s="8"/>
      <c r="J62" s="43"/>
      <c r="K62" s="8"/>
      <c r="L62" s="8"/>
      <c r="M62" s="8"/>
      <c r="N62" s="8"/>
      <c r="O62" s="8"/>
      <c r="P62" s="8"/>
      <c r="Q62" s="8"/>
      <c r="R62" s="8"/>
    </row>
    <row r="63" spans="2:18" x14ac:dyDescent="0.3">
      <c r="C63" s="2"/>
    </row>
    <row r="87" spans="3:5" x14ac:dyDescent="0.3">
      <c r="C87" s="2"/>
    </row>
    <row r="88" spans="3:5" x14ac:dyDescent="0.3">
      <c r="C88" s="10"/>
      <c r="D88" s="27"/>
      <c r="E88" s="27"/>
    </row>
    <row r="89" spans="3:5" x14ac:dyDescent="0.3">
      <c r="C89" s="12"/>
    </row>
    <row r="90" spans="3:5" x14ac:dyDescent="0.3">
      <c r="C90" s="12"/>
      <c r="D90" s="12"/>
      <c r="E90" s="12"/>
    </row>
    <row r="91" spans="3:5" x14ac:dyDescent="0.3">
      <c r="C91" s="1"/>
      <c r="D91" s="1"/>
      <c r="E91" s="1"/>
    </row>
    <row r="92" spans="3:5" x14ac:dyDescent="0.3">
      <c r="C92" s="1"/>
      <c r="D92" s="1"/>
      <c r="E92" s="1"/>
    </row>
    <row r="93" spans="3:5" x14ac:dyDescent="0.3">
      <c r="C93" s="1"/>
      <c r="D93" s="1"/>
      <c r="E93" s="1"/>
    </row>
    <row r="94" spans="3:5" x14ac:dyDescent="0.3">
      <c r="C94" s="1"/>
      <c r="D94" s="1"/>
      <c r="E94" s="1"/>
    </row>
    <row r="95" spans="3:5" x14ac:dyDescent="0.3">
      <c r="C95" s="1"/>
      <c r="D95" s="1"/>
      <c r="E95" s="1"/>
    </row>
    <row r="96" spans="3:5" x14ac:dyDescent="0.3">
      <c r="C96" s="1"/>
      <c r="D96" s="1"/>
      <c r="E96" s="1"/>
    </row>
    <row r="97" spans="2:5" x14ac:dyDescent="0.3">
      <c r="C97" s="1"/>
      <c r="D97" s="1"/>
      <c r="E97" s="1"/>
    </row>
    <row r="98" spans="2:5" x14ac:dyDescent="0.3">
      <c r="C98" s="1"/>
      <c r="D98" s="1"/>
      <c r="E98" s="1"/>
    </row>
    <row r="99" spans="2:5" x14ac:dyDescent="0.3">
      <c r="C99" s="1"/>
      <c r="D99" s="1"/>
      <c r="E99" s="1"/>
    </row>
    <row r="100" spans="2:5" x14ac:dyDescent="0.3">
      <c r="C100" s="1"/>
      <c r="D100" s="1"/>
      <c r="E100" s="1"/>
    </row>
    <row r="101" spans="2:5" x14ac:dyDescent="0.3">
      <c r="C101" s="1"/>
      <c r="D101" s="1"/>
      <c r="E101" s="1"/>
    </row>
    <row r="102" spans="2:5" x14ac:dyDescent="0.3">
      <c r="C102" s="1"/>
      <c r="D102" s="1"/>
      <c r="E102" s="1"/>
    </row>
    <row r="103" spans="2:5" x14ac:dyDescent="0.3">
      <c r="C103" s="1"/>
      <c r="D103" s="1"/>
      <c r="E103" s="1"/>
    </row>
    <row r="110" spans="2:5" x14ac:dyDescent="0.3">
      <c r="B110" s="14"/>
    </row>
  </sheetData>
  <mergeCells count="5">
    <mergeCell ref="B4:E4"/>
    <mergeCell ref="G4:L4"/>
    <mergeCell ref="D7:D8"/>
    <mergeCell ref="E7:E8"/>
    <mergeCell ref="B14:D14"/>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vt:i4>
      </vt:variant>
      <vt:variant>
        <vt:lpstr>Named Ranges</vt:lpstr>
      </vt:variant>
      <vt:variant>
        <vt:i4>2</vt:i4>
      </vt:variant>
    </vt:vector>
  </HeadingPairs>
  <TitlesOfParts>
    <vt:vector size="16" baseType="lpstr">
      <vt:lpstr>Sheet1</vt:lpstr>
      <vt:lpstr>Sheet2</vt:lpstr>
      <vt:lpstr>Sheet6</vt:lpstr>
      <vt:lpstr>Extra Demographic Analysis</vt:lpstr>
      <vt:lpstr>Consort Chart</vt:lpstr>
      <vt:lpstr>Consort Chart 1</vt:lpstr>
      <vt:lpstr>Consort Chart 2 (NI)</vt:lpstr>
      <vt:lpstr>Consort Chart 3 (Ex)</vt:lpstr>
      <vt:lpstr>Aim 1 - Index Patients</vt:lpstr>
      <vt:lpstr>Aim 1 - Household Contacts</vt:lpstr>
      <vt:lpstr>Aim 1 - Newly Initiated IPs</vt:lpstr>
      <vt:lpstr>Time</vt:lpstr>
      <vt:lpstr>Sheet3</vt:lpstr>
      <vt:lpstr>Aim 2 - Passive Presenters</vt:lpstr>
      <vt:lpstr>'Extra Demographic Analysis'!TBStigmaHouseholdSur_CompletenessCheckDem_DATA_LABELS_2022_07_15_0854</vt:lpstr>
      <vt:lpstr>Time!TBStigmaStudyAim1_RecruitmentDurationR_DATA_LABELS_2023_06_05_0733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Dawie Olivier</dc:creator>
  <cp:lastModifiedBy>Freedom Mukomana</cp:lastModifiedBy>
  <cp:lastPrinted>2023-06-21T08:36:00Z</cp:lastPrinted>
  <dcterms:created xsi:type="dcterms:W3CDTF">2022-06-14T12:16:36Z</dcterms:created>
  <dcterms:modified xsi:type="dcterms:W3CDTF">2023-10-09T08:03:19Z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26bbb328-4305-4a86-b81b-577e7ceb05d5</vt:lpwstr>
  </property>
</Properties>
</file>